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! 0000 Gold Option Write\"/>
    </mc:Choice>
  </mc:AlternateContent>
  <xr:revisionPtr revIDLastSave="0" documentId="8_{6BF7824C-04C8-46AE-9DDE-72261553B895}" xr6:coauthVersionLast="47" xr6:coauthVersionMax="47" xr10:uidLastSave="{00000000-0000-0000-0000-000000000000}"/>
  <bookViews>
    <workbookView xWindow="1200" yWindow="15" windowWidth="27570" windowHeight="15780" xr2:uid="{00000000-000D-0000-FFFF-FFFF00000000}"/>
  </bookViews>
  <sheets>
    <sheet name="gcy00_weekly_historical-data-1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77" i="1" l="1"/>
  <c r="F1276" i="1"/>
  <c r="CK1227" i="1"/>
  <c r="CL1227" i="1" s="1"/>
  <c r="CJ1227" i="1"/>
  <c r="CI1227" i="1"/>
  <c r="CH1227" i="1"/>
  <c r="CF1227" i="1"/>
  <c r="CG1227" i="1" s="1"/>
  <c r="CB1227" i="1"/>
  <c r="CE1227" i="1"/>
  <c r="CA1227" i="1" s="1"/>
  <c r="BW1227" i="1"/>
  <c r="CC1227" i="1"/>
  <c r="CD1227" i="1" s="1"/>
  <c r="BZ1227" i="1"/>
  <c r="BY1227" i="1"/>
  <c r="BU1227" i="1"/>
  <c r="V1228" i="1"/>
  <c r="BN1227" i="1"/>
  <c r="F1272" i="1" s="1"/>
  <c r="BM1227" i="1"/>
  <c r="BM1226" i="1"/>
  <c r="BH1223" i="1"/>
  <c r="BG1227" i="1"/>
  <c r="BN1225" i="1"/>
  <c r="BN1224" i="1"/>
  <c r="BN1222" i="1"/>
  <c r="BN1221" i="1"/>
  <c r="BN1220" i="1"/>
  <c r="BN1219" i="1"/>
  <c r="BN1218" i="1"/>
  <c r="BN1217" i="1"/>
  <c r="BN1216" i="1"/>
  <c r="AT1227" i="1"/>
  <c r="AT1226" i="1"/>
  <c r="AT1225" i="1"/>
  <c r="BA1225" i="1"/>
  <c r="BS1227" i="1"/>
  <c r="BE1227" i="1"/>
  <c r="BB1227" i="1"/>
  <c r="AR1227" i="1"/>
  <c r="AO1227" i="1"/>
  <c r="AN1227" i="1"/>
  <c r="AI1227" i="1"/>
  <c r="AG1228" i="1"/>
  <c r="AL1228" i="1"/>
  <c r="Z1228" i="1" s="1"/>
  <c r="AK1228" i="1"/>
  <c r="AJ1228" i="1"/>
  <c r="AF1228" i="1"/>
  <c r="AD1228" i="1"/>
  <c r="AC1228" i="1"/>
  <c r="AB1228" i="1"/>
  <c r="AA1228" i="1"/>
  <c r="W1228" i="1"/>
  <c r="T1228" i="1"/>
  <c r="V1227" i="1"/>
  <c r="S1228" i="1"/>
  <c r="R1228" i="1"/>
  <c r="Q1228" i="1"/>
  <c r="P1227" i="1"/>
  <c r="K1228" i="1"/>
  <c r="AK1227" i="1"/>
  <c r="BV1227" i="1" s="1"/>
  <c r="O1227" i="1"/>
  <c r="B1271" i="1"/>
  <c r="E1272" i="1"/>
  <c r="D1272" i="1"/>
  <c r="C404" i="1"/>
  <c r="BN1226" i="1"/>
  <c r="CJ1219" i="1"/>
  <c r="CI1219" i="1"/>
  <c r="CJ1201" i="1"/>
  <c r="CI1201" i="1"/>
  <c r="CJ1200" i="1"/>
  <c r="CI1200" i="1"/>
  <c r="CJ1199" i="1"/>
  <c r="CI1199" i="1"/>
  <c r="CJ1198" i="1"/>
  <c r="CI1198" i="1"/>
  <c r="CJ1197" i="1"/>
  <c r="CI1197" i="1"/>
  <c r="CJ1196" i="1"/>
  <c r="CI1196" i="1"/>
  <c r="CJ1195" i="1"/>
  <c r="CI1195" i="1"/>
  <c r="CJ1194" i="1"/>
  <c r="CI1194" i="1"/>
  <c r="CJ1193" i="1"/>
  <c r="CI1193" i="1"/>
  <c r="CJ1192" i="1"/>
  <c r="CI1192" i="1"/>
  <c r="CJ1191" i="1"/>
  <c r="CI1191" i="1"/>
  <c r="CJ1190" i="1"/>
  <c r="CI1190" i="1"/>
  <c r="CJ1189" i="1"/>
  <c r="CI1189" i="1"/>
  <c r="CJ1188" i="1"/>
  <c r="CI1188" i="1"/>
  <c r="CJ1187" i="1"/>
  <c r="CI1187" i="1"/>
  <c r="CI1186" i="1"/>
  <c r="CH1226" i="1"/>
  <c r="CH1182" i="1"/>
  <c r="CH1181" i="1"/>
  <c r="CH1180" i="1"/>
  <c r="CH1179" i="1"/>
  <c r="CH1178" i="1"/>
  <c r="CH1177" i="1"/>
  <c r="CH1176" i="1"/>
  <c r="CH1175" i="1"/>
  <c r="CH1174" i="1"/>
  <c r="CH1173" i="1"/>
  <c r="CH1172" i="1"/>
  <c r="CH1171" i="1"/>
  <c r="CH1170" i="1"/>
  <c r="CH1169" i="1"/>
  <c r="CH1168" i="1"/>
  <c r="CH1167" i="1"/>
  <c r="CH1166" i="1"/>
  <c r="CH1165" i="1"/>
  <c r="CH1164" i="1"/>
  <c r="CH1163" i="1"/>
  <c r="CH1162" i="1"/>
  <c r="CH1161" i="1"/>
  <c r="CH1160" i="1"/>
  <c r="CH1159" i="1"/>
  <c r="CH1158" i="1"/>
  <c r="CH1157" i="1"/>
  <c r="CH1156" i="1"/>
  <c r="CH1155" i="1"/>
  <c r="CH1154" i="1"/>
  <c r="CH1153" i="1"/>
  <c r="CH1152" i="1"/>
  <c r="CH1151" i="1"/>
  <c r="CH1150" i="1"/>
  <c r="CH1149" i="1"/>
  <c r="CH1148" i="1"/>
  <c r="CH1147" i="1"/>
  <c r="CH1146" i="1"/>
  <c r="CH1145" i="1"/>
  <c r="CH1144" i="1"/>
  <c r="CH1143" i="1"/>
  <c r="CH1142" i="1"/>
  <c r="CH1141" i="1"/>
  <c r="CH1140" i="1"/>
  <c r="CH1139" i="1"/>
  <c r="CH1138" i="1"/>
  <c r="CH1137" i="1"/>
  <c r="CH1136" i="1"/>
  <c r="CH1135" i="1"/>
  <c r="CH1134" i="1"/>
  <c r="CH1133" i="1"/>
  <c r="CH1132" i="1"/>
  <c r="CH1131" i="1"/>
  <c r="CH1130" i="1"/>
  <c r="CH1129" i="1"/>
  <c r="CH1128" i="1"/>
  <c r="CH1127" i="1"/>
  <c r="CH1126" i="1"/>
  <c r="CH1125" i="1"/>
  <c r="CH1124" i="1"/>
  <c r="CH1123" i="1"/>
  <c r="CH1122" i="1"/>
  <c r="CH1121" i="1"/>
  <c r="CH1120" i="1"/>
  <c r="CH1119" i="1"/>
  <c r="CH1118" i="1"/>
  <c r="CH1117" i="1"/>
  <c r="CH1116" i="1"/>
  <c r="CH1115" i="1"/>
  <c r="CH1114" i="1"/>
  <c r="CH1113" i="1"/>
  <c r="CH1112" i="1"/>
  <c r="CH1111" i="1"/>
  <c r="CH1110" i="1"/>
  <c r="CH1109" i="1"/>
  <c r="CH1108" i="1"/>
  <c r="CH1107" i="1"/>
  <c r="CH1106" i="1"/>
  <c r="CH1105" i="1"/>
  <c r="CH1104" i="1"/>
  <c r="CH1103" i="1"/>
  <c r="CH1102" i="1"/>
  <c r="CH1101" i="1"/>
  <c r="CH1100" i="1"/>
  <c r="CH1099" i="1"/>
  <c r="CH1098" i="1"/>
  <c r="CH1097" i="1"/>
  <c r="CH1096" i="1"/>
  <c r="CH1095" i="1"/>
  <c r="CH1094" i="1"/>
  <c r="CH1093" i="1"/>
  <c r="CH1092" i="1"/>
  <c r="CH1091" i="1"/>
  <c r="CH1090" i="1"/>
  <c r="CH1089" i="1"/>
  <c r="CH1088" i="1"/>
  <c r="CH1087" i="1"/>
  <c r="CH1086" i="1"/>
  <c r="CH1085" i="1"/>
  <c r="CH1084" i="1"/>
  <c r="CH1083" i="1"/>
  <c r="CH1082" i="1"/>
  <c r="CH1081" i="1"/>
  <c r="CH1080" i="1"/>
  <c r="CH1079" i="1"/>
  <c r="CH1078" i="1"/>
  <c r="CH1077" i="1"/>
  <c r="CH1076" i="1"/>
  <c r="CH1075" i="1"/>
  <c r="CH1074" i="1"/>
  <c r="CH1073" i="1"/>
  <c r="CH1072" i="1"/>
  <c r="CH1071" i="1"/>
  <c r="CH1070" i="1"/>
  <c r="CH1069" i="1"/>
  <c r="CH1068" i="1"/>
  <c r="CH1067" i="1"/>
  <c r="CH1066" i="1"/>
  <c r="CH1065" i="1"/>
  <c r="CH1064" i="1"/>
  <c r="CH1063" i="1"/>
  <c r="CH1062" i="1"/>
  <c r="CH1061" i="1"/>
  <c r="CH1060" i="1"/>
  <c r="CH1059" i="1"/>
  <c r="CH1058" i="1"/>
  <c r="CH1057" i="1"/>
  <c r="CH1056" i="1"/>
  <c r="CH1055" i="1"/>
  <c r="CH1054" i="1"/>
  <c r="CH1053" i="1"/>
  <c r="CH1052" i="1"/>
  <c r="CH1051" i="1"/>
  <c r="CH1050" i="1"/>
  <c r="CH1049" i="1"/>
  <c r="CH1048" i="1"/>
  <c r="CH1047" i="1"/>
  <c r="CH1046" i="1"/>
  <c r="CH1045" i="1"/>
  <c r="CH1044" i="1"/>
  <c r="CH1043" i="1"/>
  <c r="CH1042" i="1"/>
  <c r="CH1041" i="1"/>
  <c r="CH1040" i="1"/>
  <c r="CH1039" i="1"/>
  <c r="CH1038" i="1"/>
  <c r="CH1037" i="1"/>
  <c r="CH1036" i="1"/>
  <c r="CH1035" i="1"/>
  <c r="CH1034" i="1"/>
  <c r="CH1033" i="1"/>
  <c r="CH1032" i="1"/>
  <c r="CH1031" i="1"/>
  <c r="CH1030" i="1"/>
  <c r="CH1029" i="1"/>
  <c r="CH1028" i="1"/>
  <c r="CH1027" i="1"/>
  <c r="CH1026" i="1"/>
  <c r="CH1025" i="1"/>
  <c r="CH1024" i="1"/>
  <c r="CH1023" i="1"/>
  <c r="CH1022" i="1"/>
  <c r="CH1021" i="1"/>
  <c r="CH1020" i="1"/>
  <c r="CH1019" i="1"/>
  <c r="CH1018" i="1"/>
  <c r="CH1017" i="1"/>
  <c r="CH1016" i="1"/>
  <c r="CH1015" i="1"/>
  <c r="CH1014" i="1"/>
  <c r="CH1013" i="1"/>
  <c r="CH1012" i="1"/>
  <c r="CH1011" i="1"/>
  <c r="CH1010" i="1"/>
  <c r="CH1009" i="1"/>
  <c r="CH1008" i="1"/>
  <c r="CH1007" i="1"/>
  <c r="CH1006" i="1"/>
  <c r="CH1005" i="1"/>
  <c r="CH1004" i="1"/>
  <c r="CH1003" i="1"/>
  <c r="CH1002" i="1"/>
  <c r="CH1001" i="1"/>
  <c r="CH1000" i="1"/>
  <c r="CH999" i="1"/>
  <c r="CH998" i="1"/>
  <c r="CH997" i="1"/>
  <c r="CH996" i="1"/>
  <c r="CH995" i="1"/>
  <c r="CH994" i="1"/>
  <c r="CH993" i="1"/>
  <c r="CH992" i="1"/>
  <c r="CH991" i="1"/>
  <c r="CH990" i="1"/>
  <c r="CH989" i="1"/>
  <c r="CH988" i="1"/>
  <c r="CH987" i="1"/>
  <c r="CH986" i="1"/>
  <c r="CH985" i="1"/>
  <c r="CH984" i="1"/>
  <c r="CH983" i="1"/>
  <c r="CH982" i="1"/>
  <c r="CH981" i="1"/>
  <c r="CH980" i="1"/>
  <c r="CH979" i="1"/>
  <c r="CH978" i="1"/>
  <c r="CH977" i="1"/>
  <c r="CH976" i="1"/>
  <c r="CH975" i="1"/>
  <c r="CH974" i="1"/>
  <c r="CH973" i="1"/>
  <c r="CH972" i="1"/>
  <c r="CH971" i="1"/>
  <c r="CH970" i="1"/>
  <c r="CH969" i="1"/>
  <c r="CH968" i="1"/>
  <c r="CH967" i="1"/>
  <c r="CH966" i="1"/>
  <c r="CH965" i="1"/>
  <c r="CH964" i="1"/>
  <c r="CH963" i="1"/>
  <c r="CH962" i="1"/>
  <c r="CH961" i="1"/>
  <c r="CH960" i="1"/>
  <c r="CH959" i="1"/>
  <c r="CH958" i="1"/>
  <c r="CH957" i="1"/>
  <c r="CH956" i="1"/>
  <c r="CH955" i="1"/>
  <c r="CH954" i="1"/>
  <c r="CH953" i="1"/>
  <c r="CH952" i="1"/>
  <c r="CH951" i="1"/>
  <c r="CH950" i="1"/>
  <c r="CH949" i="1"/>
  <c r="CH948" i="1"/>
  <c r="CH947" i="1"/>
  <c r="CH946" i="1"/>
  <c r="CH945" i="1"/>
  <c r="CH944" i="1"/>
  <c r="CH943" i="1"/>
  <c r="CH942" i="1"/>
  <c r="CH941" i="1"/>
  <c r="CH940" i="1"/>
  <c r="CH939" i="1"/>
  <c r="CH938" i="1"/>
  <c r="CH937" i="1"/>
  <c r="CH936" i="1"/>
  <c r="CH935" i="1"/>
  <c r="CH934" i="1"/>
  <c r="CH933" i="1"/>
  <c r="CH932" i="1"/>
  <c r="CH931" i="1"/>
  <c r="CH930" i="1"/>
  <c r="CH929" i="1"/>
  <c r="CH928" i="1"/>
  <c r="CH927" i="1"/>
  <c r="CH926" i="1"/>
  <c r="CH925" i="1"/>
  <c r="CH924" i="1"/>
  <c r="CH923" i="1"/>
  <c r="CH922" i="1"/>
  <c r="CH921" i="1"/>
  <c r="CH920" i="1"/>
  <c r="CH919" i="1"/>
  <c r="CH918" i="1"/>
  <c r="CH917" i="1"/>
  <c r="CH916" i="1"/>
  <c r="CH915" i="1"/>
  <c r="CH914" i="1"/>
  <c r="CH913" i="1"/>
  <c r="CH912" i="1"/>
  <c r="CH911" i="1"/>
  <c r="CH910" i="1"/>
  <c r="CH909" i="1"/>
  <c r="CH908" i="1"/>
  <c r="CH907" i="1"/>
  <c r="CH906" i="1"/>
  <c r="CH905" i="1"/>
  <c r="CH904" i="1"/>
  <c r="CH903" i="1"/>
  <c r="CH902" i="1"/>
  <c r="CH901" i="1"/>
  <c r="CH900" i="1"/>
  <c r="CH899" i="1"/>
  <c r="CH898" i="1"/>
  <c r="CH897" i="1"/>
  <c r="CH896" i="1"/>
  <c r="CH895" i="1"/>
  <c r="CH894" i="1"/>
  <c r="CH893" i="1"/>
  <c r="CH892" i="1"/>
  <c r="CH891" i="1"/>
  <c r="CH890" i="1"/>
  <c r="CH889" i="1"/>
  <c r="CH888" i="1"/>
  <c r="CH887" i="1"/>
  <c r="CH886" i="1"/>
  <c r="CH885" i="1"/>
  <c r="CH884" i="1"/>
  <c r="CH883" i="1"/>
  <c r="CH882" i="1"/>
  <c r="CH881" i="1"/>
  <c r="CH880" i="1"/>
  <c r="CH879" i="1"/>
  <c r="CH878" i="1"/>
  <c r="CH877" i="1"/>
  <c r="CH876" i="1"/>
  <c r="CH875" i="1"/>
  <c r="CH874" i="1"/>
  <c r="CH873" i="1"/>
  <c r="CH872" i="1"/>
  <c r="CH871" i="1"/>
  <c r="CH870" i="1"/>
  <c r="CH869" i="1"/>
  <c r="CH868" i="1"/>
  <c r="CH867" i="1"/>
  <c r="CH866" i="1"/>
  <c r="CH865" i="1"/>
  <c r="CH864" i="1"/>
  <c r="CH863" i="1"/>
  <c r="CH862" i="1"/>
  <c r="CH861" i="1"/>
  <c r="CH860" i="1"/>
  <c r="CH859" i="1"/>
  <c r="CH858" i="1"/>
  <c r="CH857" i="1"/>
  <c r="CH856" i="1"/>
  <c r="CH855" i="1"/>
  <c r="CH854" i="1"/>
  <c r="CH853" i="1"/>
  <c r="CH852" i="1"/>
  <c r="CH851" i="1"/>
  <c r="CH850" i="1"/>
  <c r="CH849" i="1"/>
  <c r="CH848" i="1"/>
  <c r="CH847" i="1"/>
  <c r="CH846" i="1"/>
  <c r="CH845" i="1"/>
  <c r="CH844" i="1"/>
  <c r="CH843" i="1"/>
  <c r="CH842" i="1"/>
  <c r="CH841" i="1"/>
  <c r="CH840" i="1"/>
  <c r="CH839" i="1"/>
  <c r="CH838" i="1"/>
  <c r="CH837" i="1"/>
  <c r="CH836" i="1"/>
  <c r="CH835" i="1"/>
  <c r="CH834" i="1"/>
  <c r="CH833" i="1"/>
  <c r="CH832" i="1"/>
  <c r="CH831" i="1"/>
  <c r="CH830" i="1"/>
  <c r="CH829" i="1"/>
  <c r="CH828" i="1"/>
  <c r="CH827" i="1"/>
  <c r="CH826" i="1"/>
  <c r="CH825" i="1"/>
  <c r="CH824" i="1"/>
  <c r="CH823" i="1"/>
  <c r="CH822" i="1"/>
  <c r="CH821" i="1"/>
  <c r="CH820" i="1"/>
  <c r="CH819" i="1"/>
  <c r="CH818" i="1"/>
  <c r="CH817" i="1"/>
  <c r="CH816" i="1"/>
  <c r="CH815" i="1"/>
  <c r="CH814" i="1"/>
  <c r="CH813" i="1"/>
  <c r="CH812" i="1"/>
  <c r="CH811" i="1"/>
  <c r="CH810" i="1"/>
  <c r="CH809" i="1"/>
  <c r="CH808" i="1"/>
  <c r="CH807" i="1"/>
  <c r="CH806" i="1"/>
  <c r="CH805" i="1"/>
  <c r="CH804" i="1"/>
  <c r="CH803" i="1"/>
  <c r="CH802" i="1"/>
  <c r="CH801" i="1"/>
  <c r="CH800" i="1"/>
  <c r="CH799" i="1"/>
  <c r="CH798" i="1"/>
  <c r="CH797" i="1"/>
  <c r="CH796" i="1"/>
  <c r="CH795" i="1"/>
  <c r="CH794" i="1"/>
  <c r="CH793" i="1"/>
  <c r="CH792" i="1"/>
  <c r="CH791" i="1"/>
  <c r="CH790" i="1"/>
  <c r="CH789" i="1"/>
  <c r="CH788" i="1"/>
  <c r="CH787" i="1"/>
  <c r="CH786" i="1"/>
  <c r="CH785" i="1"/>
  <c r="CH784" i="1"/>
  <c r="CH783" i="1"/>
  <c r="CH782" i="1"/>
  <c r="CH781" i="1"/>
  <c r="CH780" i="1"/>
  <c r="CH779" i="1"/>
  <c r="CH778" i="1"/>
  <c r="CH777" i="1"/>
  <c r="CH776" i="1"/>
  <c r="CH775" i="1"/>
  <c r="CH774" i="1"/>
  <c r="CH773" i="1"/>
  <c r="CH772" i="1"/>
  <c r="CH771" i="1"/>
  <c r="CH770" i="1"/>
  <c r="CH769" i="1"/>
  <c r="CH768" i="1"/>
  <c r="CH767" i="1"/>
  <c r="CH766" i="1"/>
  <c r="CH765" i="1"/>
  <c r="CH764" i="1"/>
  <c r="CH763" i="1"/>
  <c r="CH762" i="1"/>
  <c r="CH761" i="1"/>
  <c r="CH760" i="1"/>
  <c r="CH759" i="1"/>
  <c r="CH758" i="1"/>
  <c r="CH757" i="1"/>
  <c r="CH756" i="1"/>
  <c r="CH755" i="1"/>
  <c r="CH754" i="1"/>
  <c r="CH753" i="1"/>
  <c r="CH752" i="1"/>
  <c r="CH751" i="1"/>
  <c r="CH750" i="1"/>
  <c r="CH749" i="1"/>
  <c r="CH748" i="1"/>
  <c r="CH747" i="1"/>
  <c r="CH746" i="1"/>
  <c r="CH745" i="1"/>
  <c r="CH744" i="1"/>
  <c r="CH743" i="1"/>
  <c r="CH742" i="1"/>
  <c r="CH741" i="1"/>
  <c r="CH740" i="1"/>
  <c r="CH739" i="1"/>
  <c r="CH738" i="1"/>
  <c r="CH737" i="1"/>
  <c r="CH736" i="1"/>
  <c r="CH735" i="1"/>
  <c r="CH734" i="1"/>
  <c r="CH733" i="1"/>
  <c r="CH732" i="1"/>
  <c r="CH731" i="1"/>
  <c r="CH730" i="1"/>
  <c r="CH729" i="1"/>
  <c r="CH728" i="1"/>
  <c r="CH727" i="1"/>
  <c r="CH726" i="1"/>
  <c r="CH725" i="1"/>
  <c r="CH724" i="1"/>
  <c r="CH723" i="1"/>
  <c r="CH722" i="1"/>
  <c r="CH721" i="1"/>
  <c r="CH720" i="1"/>
  <c r="CH719" i="1"/>
  <c r="CH718" i="1"/>
  <c r="CH717" i="1"/>
  <c r="CH716" i="1"/>
  <c r="CH715" i="1"/>
  <c r="CH714" i="1"/>
  <c r="CH713" i="1"/>
  <c r="CH712" i="1"/>
  <c r="CH711" i="1"/>
  <c r="CH710" i="1"/>
  <c r="CH709" i="1"/>
  <c r="CH708" i="1"/>
  <c r="CH707" i="1"/>
  <c r="CH706" i="1"/>
  <c r="CH705" i="1"/>
  <c r="CH704" i="1"/>
  <c r="CH703" i="1"/>
  <c r="CH702" i="1"/>
  <c r="CH701" i="1"/>
  <c r="CH700" i="1"/>
  <c r="CH699" i="1"/>
  <c r="CH698" i="1"/>
  <c r="CH697" i="1"/>
  <c r="CH696" i="1"/>
  <c r="CH695" i="1"/>
  <c r="CH694" i="1"/>
  <c r="CH693" i="1"/>
  <c r="CH692" i="1"/>
  <c r="CH691" i="1"/>
  <c r="CH690" i="1"/>
  <c r="CH689" i="1"/>
  <c r="CH688" i="1"/>
  <c r="CH687" i="1"/>
  <c r="CH686" i="1"/>
  <c r="CH685" i="1"/>
  <c r="CH684" i="1"/>
  <c r="CH683" i="1"/>
  <c r="CH682" i="1"/>
  <c r="CH681" i="1"/>
  <c r="CH680" i="1"/>
  <c r="CH679" i="1"/>
  <c r="CH678" i="1"/>
  <c r="CH677" i="1"/>
  <c r="CH676" i="1"/>
  <c r="CH675" i="1"/>
  <c r="CH674" i="1"/>
  <c r="CH673" i="1"/>
  <c r="CH672" i="1"/>
  <c r="CH671" i="1"/>
  <c r="CH670" i="1"/>
  <c r="CH669" i="1"/>
  <c r="CH668" i="1"/>
  <c r="CH667" i="1"/>
  <c r="CH666" i="1"/>
  <c r="CH665" i="1"/>
  <c r="CH664" i="1"/>
  <c r="CH663" i="1"/>
  <c r="CH662" i="1"/>
  <c r="CH661" i="1"/>
  <c r="CH660" i="1"/>
  <c r="CH659" i="1"/>
  <c r="CH658" i="1"/>
  <c r="CH657" i="1"/>
  <c r="CH656" i="1"/>
  <c r="CH655" i="1"/>
  <c r="CH654" i="1"/>
  <c r="CH653" i="1"/>
  <c r="CH652" i="1"/>
  <c r="CH651" i="1"/>
  <c r="CH650" i="1"/>
  <c r="CH649" i="1"/>
  <c r="CH648" i="1"/>
  <c r="CH647" i="1"/>
  <c r="CH646" i="1"/>
  <c r="CH645" i="1"/>
  <c r="CH644" i="1"/>
  <c r="CH643" i="1"/>
  <c r="CH642" i="1"/>
  <c r="CH641" i="1"/>
  <c r="CH640" i="1"/>
  <c r="CH639" i="1"/>
  <c r="CH638" i="1"/>
  <c r="CH637" i="1"/>
  <c r="CH636" i="1"/>
  <c r="CH635" i="1"/>
  <c r="CH634" i="1"/>
  <c r="CH633" i="1"/>
  <c r="CH632" i="1"/>
  <c r="CH631" i="1"/>
  <c r="CH630" i="1"/>
  <c r="CH629" i="1"/>
  <c r="CH628" i="1"/>
  <c r="CH627" i="1"/>
  <c r="CH626" i="1"/>
  <c r="CH625" i="1"/>
  <c r="CH624" i="1"/>
  <c r="CH623" i="1"/>
  <c r="CH622" i="1"/>
  <c r="CH621" i="1"/>
  <c r="CH620" i="1"/>
  <c r="CH619" i="1"/>
  <c r="CH618" i="1"/>
  <c r="CH617" i="1"/>
  <c r="CH616" i="1"/>
  <c r="CH615" i="1"/>
  <c r="CH614" i="1"/>
  <c r="CH613" i="1"/>
  <c r="CH612" i="1"/>
  <c r="CH611" i="1"/>
  <c r="CH610" i="1"/>
  <c r="CH609" i="1"/>
  <c r="CH608" i="1"/>
  <c r="CH607" i="1"/>
  <c r="CH606" i="1"/>
  <c r="CH605" i="1"/>
  <c r="CH604" i="1"/>
  <c r="CH603" i="1"/>
  <c r="CH602" i="1"/>
  <c r="CH601" i="1"/>
  <c r="CH600" i="1"/>
  <c r="CH599" i="1"/>
  <c r="CH598" i="1"/>
  <c r="CH597" i="1"/>
  <c r="CH596" i="1"/>
  <c r="CH595" i="1"/>
  <c r="CH594" i="1"/>
  <c r="CH593" i="1"/>
  <c r="CH592" i="1"/>
  <c r="CH591" i="1"/>
  <c r="CH590" i="1"/>
  <c r="CH589" i="1"/>
  <c r="CH588" i="1"/>
  <c r="CH587" i="1"/>
  <c r="CH586" i="1"/>
  <c r="CH585" i="1"/>
  <c r="CH584" i="1"/>
  <c r="CH583" i="1"/>
  <c r="CH582" i="1"/>
  <c r="CH581" i="1"/>
  <c r="CH580" i="1"/>
  <c r="CH579" i="1"/>
  <c r="CH578" i="1"/>
  <c r="CH577" i="1"/>
  <c r="CH576" i="1"/>
  <c r="CH575" i="1"/>
  <c r="CH574" i="1"/>
  <c r="CH573" i="1"/>
  <c r="CH572" i="1"/>
  <c r="CH571" i="1"/>
  <c r="CH570" i="1"/>
  <c r="CH569" i="1"/>
  <c r="CH568" i="1"/>
  <c r="CH567" i="1"/>
  <c r="CH566" i="1"/>
  <c r="CH565" i="1"/>
  <c r="CH564" i="1"/>
  <c r="CH563" i="1"/>
  <c r="CH562" i="1"/>
  <c r="CH561" i="1"/>
  <c r="CH560" i="1"/>
  <c r="CH559" i="1"/>
  <c r="CH558" i="1"/>
  <c r="CH557" i="1"/>
  <c r="CH556" i="1"/>
  <c r="CH555" i="1"/>
  <c r="CH554" i="1"/>
  <c r="CH553" i="1"/>
  <c r="CH552" i="1"/>
  <c r="CH551" i="1"/>
  <c r="CH550" i="1"/>
  <c r="CH549" i="1"/>
  <c r="CH548" i="1"/>
  <c r="CH547" i="1"/>
  <c r="CH546" i="1"/>
  <c r="CH545" i="1"/>
  <c r="CH544" i="1"/>
  <c r="CH543" i="1"/>
  <c r="CH542" i="1"/>
  <c r="CH541" i="1"/>
  <c r="CH540" i="1"/>
  <c r="CH539" i="1"/>
  <c r="CH538" i="1"/>
  <c r="CH537" i="1"/>
  <c r="CH536" i="1"/>
  <c r="CH535" i="1"/>
  <c r="CH534" i="1"/>
  <c r="CH533" i="1"/>
  <c r="CH532" i="1"/>
  <c r="CH531" i="1"/>
  <c r="CH530" i="1"/>
  <c r="CH529" i="1"/>
  <c r="CH528" i="1"/>
  <c r="CH527" i="1"/>
  <c r="CH526" i="1"/>
  <c r="CH525" i="1"/>
  <c r="CH524" i="1"/>
  <c r="CH523" i="1"/>
  <c r="CH522" i="1"/>
  <c r="CH521" i="1"/>
  <c r="CH520" i="1"/>
  <c r="CH519" i="1"/>
  <c r="CH518" i="1"/>
  <c r="CH517" i="1"/>
  <c r="CH516" i="1"/>
  <c r="CH515" i="1"/>
  <c r="CH514" i="1"/>
  <c r="CH513" i="1"/>
  <c r="CH512" i="1"/>
  <c r="CH511" i="1"/>
  <c r="CH510" i="1"/>
  <c r="CH509" i="1"/>
  <c r="CH508" i="1"/>
  <c r="CH507" i="1"/>
  <c r="CH506" i="1"/>
  <c r="CH505" i="1"/>
  <c r="CH504" i="1"/>
  <c r="CH503" i="1"/>
  <c r="CH502" i="1"/>
  <c r="CH501" i="1"/>
  <c r="CH500" i="1"/>
  <c r="CH499" i="1"/>
  <c r="CH498" i="1"/>
  <c r="CH497" i="1"/>
  <c r="CH496" i="1"/>
  <c r="CH495" i="1"/>
  <c r="CH494" i="1"/>
  <c r="CH493" i="1"/>
  <c r="CH492" i="1"/>
  <c r="CH491" i="1"/>
  <c r="CH490" i="1"/>
  <c r="CH489" i="1"/>
  <c r="CH488" i="1"/>
  <c r="CH487" i="1"/>
  <c r="CH486" i="1"/>
  <c r="CH485" i="1"/>
  <c r="CH484" i="1"/>
  <c r="CH483" i="1"/>
  <c r="CH482" i="1"/>
  <c r="CH481" i="1"/>
  <c r="CH480" i="1"/>
  <c r="CH479" i="1"/>
  <c r="CH478" i="1"/>
  <c r="CH477" i="1"/>
  <c r="CH476" i="1"/>
  <c r="CH475" i="1"/>
  <c r="CH474" i="1"/>
  <c r="CH473" i="1"/>
  <c r="CH472" i="1"/>
  <c r="CH471" i="1"/>
  <c r="CH470" i="1"/>
  <c r="CH469" i="1"/>
  <c r="CH468" i="1"/>
  <c r="CH467" i="1"/>
  <c r="CH466" i="1"/>
  <c r="CH465" i="1"/>
  <c r="CH464" i="1"/>
  <c r="CH463" i="1"/>
  <c r="CH462" i="1"/>
  <c r="CH461" i="1"/>
  <c r="CH460" i="1"/>
  <c r="CH459" i="1"/>
  <c r="CH458" i="1"/>
  <c r="CH457" i="1"/>
  <c r="CH456" i="1"/>
  <c r="CH455" i="1"/>
  <c r="CH454" i="1"/>
  <c r="CH453" i="1"/>
  <c r="CH452" i="1"/>
  <c r="CH451" i="1"/>
  <c r="CH450" i="1"/>
  <c r="CH449" i="1"/>
  <c r="CH448" i="1"/>
  <c r="CH447" i="1"/>
  <c r="CH446" i="1"/>
  <c r="CH445" i="1"/>
  <c r="CH444" i="1"/>
  <c r="CH443" i="1"/>
  <c r="CH442" i="1"/>
  <c r="CH441" i="1"/>
  <c r="CH440" i="1"/>
  <c r="CH439" i="1"/>
  <c r="CH438" i="1"/>
  <c r="CH437" i="1"/>
  <c r="CH436" i="1"/>
  <c r="CH435" i="1"/>
  <c r="CH434" i="1"/>
  <c r="CH433" i="1"/>
  <c r="CH404" i="1"/>
  <c r="CH432" i="1"/>
  <c r="CH431" i="1"/>
  <c r="CH430" i="1"/>
  <c r="CH429" i="1"/>
  <c r="CH428" i="1"/>
  <c r="CH427" i="1"/>
  <c r="CH426" i="1"/>
  <c r="CH425" i="1"/>
  <c r="CH424" i="1"/>
  <c r="CH423" i="1"/>
  <c r="CH422" i="1"/>
  <c r="CH421" i="1"/>
  <c r="CH420" i="1"/>
  <c r="CH419" i="1"/>
  <c r="CH418" i="1"/>
  <c r="CH417" i="1"/>
  <c r="CH416" i="1"/>
  <c r="CH415" i="1"/>
  <c r="CH414" i="1"/>
  <c r="CH413" i="1"/>
  <c r="CH412" i="1"/>
  <c r="CH411" i="1"/>
  <c r="CH410" i="1"/>
  <c r="CH409" i="1"/>
  <c r="CH408" i="1"/>
  <c r="CH407" i="1"/>
  <c r="CH406" i="1"/>
  <c r="CH405" i="1"/>
  <c r="BU1226" i="1"/>
  <c r="AK1226" i="1"/>
  <c r="AF1227" i="1" s="1"/>
  <c r="Z1227" i="1"/>
  <c r="AJ1227" i="1"/>
  <c r="O1226" i="1"/>
  <c r="AC1227" i="1"/>
  <c r="BU1225" i="1"/>
  <c r="CH1225" i="1" s="1"/>
  <c r="BQ1225" i="1"/>
  <c r="K1226" i="1"/>
  <c r="AJ1226" i="1" s="1"/>
  <c r="AJ1225" i="1"/>
  <c r="AC1226" i="1"/>
  <c r="AK1225" i="1"/>
  <c r="BS1225" i="1" s="1"/>
  <c r="O1225" i="1"/>
  <c r="P1225" i="1" s="1"/>
  <c r="F1265" i="1"/>
  <c r="CJ1220" i="1" s="1"/>
  <c r="F1266" i="1"/>
  <c r="CJ1221" i="1" s="1"/>
  <c r="F1267" i="1"/>
  <c r="CI1222" i="1" s="1"/>
  <c r="F1268" i="1"/>
  <c r="CI1223" i="1" s="1"/>
  <c r="BX1227" i="1" l="1"/>
  <c r="X1228" i="1"/>
  <c r="U1228" i="1" s="1"/>
  <c r="Y1228" i="1" s="1"/>
  <c r="B1272" i="1"/>
  <c r="AI1226" i="1"/>
  <c r="AO1226" i="1" s="1"/>
  <c r="CJ1222" i="1"/>
  <c r="CJ1223" i="1"/>
  <c r="P1226" i="1"/>
  <c r="BS1226" i="1"/>
  <c r="AR1226" i="1"/>
  <c r="CI1220" i="1"/>
  <c r="BV1226" i="1"/>
  <c r="CI1221" i="1"/>
  <c r="X1227" i="1"/>
  <c r="AF1226" i="1"/>
  <c r="BF1225" i="1"/>
  <c r="BV1225" i="1"/>
  <c r="BU1224" i="1"/>
  <c r="CH1224" i="1" s="1"/>
  <c r="BO1224" i="1"/>
  <c r="BR1224" i="1" s="1"/>
  <c r="F1269" i="1" s="1"/>
  <c r="BZ1226" i="1" l="1"/>
  <c r="AN1226" i="1"/>
  <c r="BY1226" i="1"/>
  <c r="CJ1224" i="1"/>
  <c r="CI1224" i="1"/>
  <c r="AC1225" i="1"/>
  <c r="Z1225" i="1"/>
  <c r="X1225" i="1"/>
  <c r="O1224" i="1"/>
  <c r="BU1223" i="1"/>
  <c r="CH1223" i="1" s="1"/>
  <c r="AK1224" i="1"/>
  <c r="AF1225" i="1" s="1"/>
  <c r="BE1225" i="1" s="1"/>
  <c r="BB1225" i="1" s="1"/>
  <c r="K1224" i="1"/>
  <c r="AJ1224" i="1" s="1"/>
  <c r="AC1224" i="1"/>
  <c r="AK1223" i="1"/>
  <c r="BF1223" i="1" s="1"/>
  <c r="O1223" i="1"/>
  <c r="BU1222" i="1"/>
  <c r="CH1222" i="1" s="1"/>
  <c r="Z1223" i="1"/>
  <c r="K1223" i="1"/>
  <c r="X1223" i="1" s="1"/>
  <c r="AC1223" i="1"/>
  <c r="AK1222" i="1"/>
  <c r="BS1222" i="1" s="1"/>
  <c r="O1222" i="1"/>
  <c r="BU1221" i="1"/>
  <c r="CH1221" i="1" s="1"/>
  <c r="Z1222" i="1"/>
  <c r="AE1236" i="1"/>
  <c r="AC1222" i="1"/>
  <c r="K1222" i="1"/>
  <c r="X1222" i="1" s="1"/>
  <c r="O1221" i="1"/>
  <c r="BU1220" i="1"/>
  <c r="CH1220" i="1" s="1"/>
  <c r="AK1221" i="1"/>
  <c r="BV1221" i="1" s="1"/>
  <c r="AH1221" i="1"/>
  <c r="K1221" i="1"/>
  <c r="AJ1221" i="1" s="1"/>
  <c r="AK1220" i="1"/>
  <c r="AF1221" i="1" s="1"/>
  <c r="O1220" i="1"/>
  <c r="AC1221" i="1"/>
  <c r="BU1219" i="1"/>
  <c r="CH1219" i="1" s="1"/>
  <c r="K1220" i="1"/>
  <c r="AC1220" i="1"/>
  <c r="AK1219" i="1"/>
  <c r="BS1219" i="1" s="1"/>
  <c r="O1219" i="1"/>
  <c r="CJ1186" i="1"/>
  <c r="CJ1185" i="1"/>
  <c r="CI1185" i="1"/>
  <c r="CJ1184" i="1"/>
  <c r="CI1184" i="1"/>
  <c r="CJ1183" i="1"/>
  <c r="CI1183" i="1"/>
  <c r="CJ1182" i="1"/>
  <c r="CI1182" i="1"/>
  <c r="CJ1181" i="1"/>
  <c r="CI1181" i="1"/>
  <c r="CJ1180" i="1"/>
  <c r="CI1180" i="1"/>
  <c r="CJ1179" i="1"/>
  <c r="CI1179" i="1"/>
  <c r="CJ1178" i="1"/>
  <c r="CI1178" i="1"/>
  <c r="CJ1177" i="1"/>
  <c r="CI1177" i="1"/>
  <c r="CJ1176" i="1"/>
  <c r="CI1176" i="1"/>
  <c r="CJ1175" i="1"/>
  <c r="CI1175" i="1"/>
  <c r="F1263" i="1"/>
  <c r="B1263" i="1"/>
  <c r="BU1218" i="1"/>
  <c r="CH1218" i="1" s="1"/>
  <c r="AC1219" i="1"/>
  <c r="K1219" i="1"/>
  <c r="AJ1219" i="1" s="1"/>
  <c r="O1218" i="1"/>
  <c r="AK1218" i="1"/>
  <c r="BS1218" i="1" s="1"/>
  <c r="B1260" i="1"/>
  <c r="B1259" i="1"/>
  <c r="B1258" i="1"/>
  <c r="B1257" i="1"/>
  <c r="B1256" i="1"/>
  <c r="B1255" i="1"/>
  <c r="B1261" i="1"/>
  <c r="F1262" i="1"/>
  <c r="BU1217" i="1"/>
  <c r="CH1217" i="1" s="1"/>
  <c r="B1262" i="1"/>
  <c r="K1218" i="1"/>
  <c r="AJ1218" i="1" s="1"/>
  <c r="AC1218" i="1"/>
  <c r="AK1217" i="1"/>
  <c r="AF1218" i="1" s="1"/>
  <c r="O1217" i="1"/>
  <c r="P1217" i="1" s="1"/>
  <c r="F1261" i="1"/>
  <c r="AJ1217" i="1"/>
  <c r="BU1216" i="1"/>
  <c r="CH1216" i="1" s="1"/>
  <c r="AC1217" i="1"/>
  <c r="AK1216" i="1"/>
  <c r="B1248" i="1"/>
  <c r="B1254" i="1"/>
  <c r="B1253" i="1"/>
  <c r="B1252" i="1"/>
  <c r="B1251" i="1"/>
  <c r="B1250" i="1"/>
  <c r="B1249" i="1"/>
  <c r="F1260" i="1"/>
  <c r="AC1216" i="1"/>
  <c r="O1216" i="1"/>
  <c r="P1216" i="1" s="1"/>
  <c r="AJ1216" i="1"/>
  <c r="AK1215" i="1"/>
  <c r="AF1216" i="1" s="1"/>
  <c r="O1215" i="1"/>
  <c r="AH1215" i="1"/>
  <c r="AJ1215" i="1"/>
  <c r="O1214" i="1"/>
  <c r="AK1214" i="1"/>
  <c r="BS1214" i="1" s="1"/>
  <c r="AC1215" i="1"/>
  <c r="BU1215" i="1"/>
  <c r="CH1215" i="1" s="1"/>
  <c r="BR1213" i="1"/>
  <c r="F1258" i="1" s="1"/>
  <c r="AC1214" i="1"/>
  <c r="K1214" i="1"/>
  <c r="AJ1214" i="1" s="1"/>
  <c r="AK1213" i="1"/>
  <c r="BV1213" i="1" s="1"/>
  <c r="O1213" i="1"/>
  <c r="BU1214" i="1"/>
  <c r="CH1214" i="1" s="1"/>
  <c r="BU1213" i="1"/>
  <c r="CH1213" i="1" s="1"/>
  <c r="BU1212" i="1"/>
  <c r="CH1212" i="1" s="1"/>
  <c r="AC1213" i="1"/>
  <c r="AK1212" i="1"/>
  <c r="BS1212" i="1" s="1"/>
  <c r="K1213" i="1"/>
  <c r="AJ1213" i="1" s="1"/>
  <c r="O1212" i="1"/>
  <c r="K10" i="1"/>
  <c r="K11" i="1"/>
  <c r="K14" i="1"/>
  <c r="K15" i="1"/>
  <c r="BS1223" i="1" l="1"/>
  <c r="CJ1217" i="1"/>
  <c r="CI1217" i="1"/>
  <c r="CJ1216" i="1"/>
  <c r="CI1216" i="1"/>
  <c r="CJ1213" i="1"/>
  <c r="CI1213" i="1"/>
  <c r="CI1215" i="1"/>
  <c r="CJ1215" i="1"/>
  <c r="CJ1218" i="1"/>
  <c r="CI1218" i="1"/>
  <c r="BF1220" i="1"/>
  <c r="P1222" i="1"/>
  <c r="BS1220" i="1"/>
  <c r="P1223" i="1"/>
  <c r="BV1223" i="1"/>
  <c r="P1218" i="1"/>
  <c r="AF1224" i="1"/>
  <c r="AR1219" i="1"/>
  <c r="AJ1222" i="1"/>
  <c r="AJ1223" i="1"/>
  <c r="AI1221" i="1"/>
  <c r="AO1221" i="1" s="1"/>
  <c r="P1219" i="1"/>
  <c r="BF1222" i="1"/>
  <c r="AI1223" i="1"/>
  <c r="AI1220" i="1"/>
  <c r="AO1220" i="1" s="1"/>
  <c r="AI1225" i="1"/>
  <c r="BS1224" i="1"/>
  <c r="BV1224" i="1"/>
  <c r="P1221" i="1"/>
  <c r="BS1221" i="1"/>
  <c r="AF1222" i="1"/>
  <c r="BE1222" i="1" s="1"/>
  <c r="P1224" i="1"/>
  <c r="AI1222" i="1"/>
  <c r="AO1222" i="1" s="1"/>
  <c r="AF1223" i="1"/>
  <c r="BE1223" i="1" s="1"/>
  <c r="BB1223" i="1" s="1"/>
  <c r="AI1224" i="1"/>
  <c r="BV1222" i="1"/>
  <c r="AF1219" i="1"/>
  <c r="BE1219" i="1" s="1"/>
  <c r="AF1220" i="1"/>
  <c r="BE1220" i="1" s="1"/>
  <c r="AI1219" i="1"/>
  <c r="BF1219" i="1"/>
  <c r="BV1219" i="1"/>
  <c r="P1220" i="1"/>
  <c r="AJ1220" i="1"/>
  <c r="BV1220" i="1"/>
  <c r="BY1221" i="1" s="1"/>
  <c r="AI1217" i="1"/>
  <c r="AO1217" i="1" s="1"/>
  <c r="BV1217" i="1"/>
  <c r="AI1218" i="1"/>
  <c r="BV1218" i="1"/>
  <c r="BS1215" i="1"/>
  <c r="BS1217" i="1"/>
  <c r="BV1215" i="1"/>
  <c r="BS1216" i="1"/>
  <c r="AI1216" i="1"/>
  <c r="BV1216" i="1"/>
  <c r="AF1217" i="1"/>
  <c r="AR1215" i="1"/>
  <c r="AI1215" i="1"/>
  <c r="BF1215" i="1"/>
  <c r="AF1215" i="1"/>
  <c r="BE1215" i="1" s="1"/>
  <c r="BV1214" i="1"/>
  <c r="BZ1214" i="1" s="1"/>
  <c r="P1213" i="1"/>
  <c r="AF1214" i="1"/>
  <c r="P1215" i="1"/>
  <c r="AI1214" i="1"/>
  <c r="T1215" i="1"/>
  <c r="BS1213" i="1"/>
  <c r="P1214" i="1"/>
  <c r="BF1213" i="1"/>
  <c r="AI1213" i="1"/>
  <c r="AO1213" i="1" s="1"/>
  <c r="AF1213" i="1"/>
  <c r="BE1213" i="1" s="1"/>
  <c r="BV1212" i="1"/>
  <c r="BZ1213" i="1" s="1"/>
  <c r="BU1211" i="1"/>
  <c r="CH1211" i="1" s="1"/>
  <c r="AC1212" i="1"/>
  <c r="K1212" i="1"/>
  <c r="P1212" i="1" s="1"/>
  <c r="AK1211" i="1"/>
  <c r="AF1212" i="1" s="1"/>
  <c r="BU1210" i="1"/>
  <c r="CH1210" i="1" s="1"/>
  <c r="AC1211" i="1"/>
  <c r="AG1211" i="1" s="1"/>
  <c r="O1211" i="1"/>
  <c r="K1211" i="1"/>
  <c r="AJ1211" i="1" s="1"/>
  <c r="AK1210" i="1"/>
  <c r="BS1210" i="1" s="1"/>
  <c r="BU1209" i="1"/>
  <c r="CH1209" i="1" s="1"/>
  <c r="O1210" i="1"/>
  <c r="K1210" i="1"/>
  <c r="AK1209" i="1"/>
  <c r="BV1209" i="1" s="1"/>
  <c r="O1209" i="1"/>
  <c r="AC1210" i="1"/>
  <c r="J25" i="1"/>
  <c r="BU1208" i="1"/>
  <c r="CH1208" i="1" s="1"/>
  <c r="AC1209" i="1"/>
  <c r="K1209" i="1"/>
  <c r="AJ1209" i="1" s="1"/>
  <c r="AK1208" i="1"/>
  <c r="BV1208" i="1" s="1"/>
  <c r="O1208" i="1"/>
  <c r="F1252" i="1"/>
  <c r="BU1207" i="1"/>
  <c r="CH1207" i="1" s="1"/>
  <c r="K1208" i="1"/>
  <c r="AJ1208" i="1" s="1"/>
  <c r="AK1207" i="1"/>
  <c r="BV1207" i="1" s="1"/>
  <c r="O1207" i="1"/>
  <c r="AC1208" i="1"/>
  <c r="BU1206" i="1"/>
  <c r="CH1206" i="1" s="1"/>
  <c r="K1207" i="1"/>
  <c r="AJ1207" i="1" s="1"/>
  <c r="AC1207" i="1"/>
  <c r="AK1206" i="1"/>
  <c r="BV1206" i="1" s="1"/>
  <c r="O1206" i="1"/>
  <c r="BU1205" i="1"/>
  <c r="CH1205" i="1" s="1"/>
  <c r="K1206" i="1"/>
  <c r="AJ1206" i="1" s="1"/>
  <c r="AC1206" i="1"/>
  <c r="AK1205" i="1"/>
  <c r="BV1205" i="1" s="1"/>
  <c r="O1205" i="1"/>
  <c r="BU1204" i="1"/>
  <c r="CH1204" i="1" s="1"/>
  <c r="K1205" i="1"/>
  <c r="AJ1205" i="1" s="1"/>
  <c r="AC1205" i="1"/>
  <c r="AK1204" i="1"/>
  <c r="BS1204" i="1" s="1"/>
  <c r="O1204" i="1"/>
  <c r="P1204" i="1" s="1"/>
  <c r="BU1203" i="1"/>
  <c r="CH1203" i="1" s="1"/>
  <c r="AK1203" i="1"/>
  <c r="BV1203" i="1" s="1"/>
  <c r="AJ1204" i="1"/>
  <c r="AC1204" i="1"/>
  <c r="O1203" i="1"/>
  <c r="BB1222" i="1" l="1"/>
  <c r="CJ1207" i="1"/>
  <c r="CI1207" i="1"/>
  <c r="BY1223" i="1"/>
  <c r="BB1220" i="1"/>
  <c r="AN1222" i="1"/>
  <c r="BZ1223" i="1"/>
  <c r="AN1221" i="1"/>
  <c r="BY1225" i="1"/>
  <c r="BZ1225" i="1"/>
  <c r="AN1223" i="1"/>
  <c r="AO1223" i="1"/>
  <c r="AN1224" i="1"/>
  <c r="AO1224" i="1"/>
  <c r="BZ1224" i="1"/>
  <c r="BY1224" i="1"/>
  <c r="AN1220" i="1"/>
  <c r="AN1225" i="1"/>
  <c r="AO1225" i="1"/>
  <c r="AN1217" i="1"/>
  <c r="BZ1222" i="1"/>
  <c r="BY1222" i="1"/>
  <c r="BZ1221" i="1"/>
  <c r="BZ1219" i="1"/>
  <c r="BB1219" i="1"/>
  <c r="BY1219" i="1"/>
  <c r="BZ1220" i="1"/>
  <c r="BY1220" i="1"/>
  <c r="AO1219" i="1"/>
  <c r="AN1219" i="1"/>
  <c r="BZ1217" i="1"/>
  <c r="BZ1218" i="1"/>
  <c r="BY1218" i="1"/>
  <c r="AO1218" i="1"/>
  <c r="AN1218" i="1"/>
  <c r="BY1217" i="1"/>
  <c r="BZ1216" i="1"/>
  <c r="BY1216" i="1"/>
  <c r="AN1216" i="1"/>
  <c r="AO1216" i="1"/>
  <c r="BB1215" i="1"/>
  <c r="AO1215" i="1"/>
  <c r="AN1215" i="1"/>
  <c r="BY1215" i="1"/>
  <c r="BZ1215" i="1"/>
  <c r="BY1214" i="1"/>
  <c r="AO1214" i="1"/>
  <c r="AN1214" i="1"/>
  <c r="V1215" i="1"/>
  <c r="BB1213" i="1"/>
  <c r="AN1213" i="1"/>
  <c r="BY1213" i="1"/>
  <c r="AI1212" i="1"/>
  <c r="P1211" i="1"/>
  <c r="AJ1212" i="1"/>
  <c r="AR1211" i="1"/>
  <c r="BY1207" i="1"/>
  <c r="BY1209" i="1"/>
  <c r="AI1211" i="1"/>
  <c r="BF1211" i="1"/>
  <c r="BV1211" i="1"/>
  <c r="BZ1212" i="1" s="1"/>
  <c r="BS1211" i="1"/>
  <c r="BV1210" i="1"/>
  <c r="BY1210" i="1" s="1"/>
  <c r="AI1210" i="1"/>
  <c r="AF1211" i="1"/>
  <c r="BE1211" i="1" s="1"/>
  <c r="P1209" i="1"/>
  <c r="AF1210" i="1"/>
  <c r="AI1209" i="1"/>
  <c r="P1210" i="1"/>
  <c r="AJ1210" i="1"/>
  <c r="P1208" i="1"/>
  <c r="BS1209" i="1"/>
  <c r="BZ1209" i="1"/>
  <c r="BY1208" i="1"/>
  <c r="BS1208" i="1"/>
  <c r="AI1208" i="1"/>
  <c r="BZ1208" i="1"/>
  <c r="P1205" i="1"/>
  <c r="P1207" i="1"/>
  <c r="P1206" i="1"/>
  <c r="AI1207" i="1"/>
  <c r="BS1207" i="1"/>
  <c r="BZ1207" i="1"/>
  <c r="BS1206" i="1"/>
  <c r="AI1206" i="1"/>
  <c r="AN1206" i="1" s="1"/>
  <c r="BY1206" i="1"/>
  <c r="BZ1206" i="1"/>
  <c r="BS1205" i="1"/>
  <c r="AI1205" i="1"/>
  <c r="BS1203" i="1"/>
  <c r="BV1204" i="1"/>
  <c r="BZ1204" i="1" s="1"/>
  <c r="AI1204" i="1"/>
  <c r="BU1202" i="1"/>
  <c r="CH1202" i="1" s="1"/>
  <c r="K1203" i="1"/>
  <c r="AJ1203" i="1" s="1"/>
  <c r="AK1202" i="1"/>
  <c r="AI1203" i="1" s="1"/>
  <c r="AO1203" i="1" s="1"/>
  <c r="O1202" i="1"/>
  <c r="B1247" i="1"/>
  <c r="AC1203" i="1"/>
  <c r="AO1212" i="1" l="1"/>
  <c r="AN1212" i="1"/>
  <c r="BY1212" i="1"/>
  <c r="BB1211" i="1"/>
  <c r="BY1211" i="1"/>
  <c r="BZ1211" i="1"/>
  <c r="BZ1210" i="1"/>
  <c r="AO1211" i="1"/>
  <c r="AN1211" i="1"/>
  <c r="AN1203" i="1"/>
  <c r="AO1210" i="1"/>
  <c r="AN1210" i="1"/>
  <c r="AO1209" i="1"/>
  <c r="AN1209" i="1"/>
  <c r="AO1208" i="1"/>
  <c r="AN1208" i="1"/>
  <c r="AN1207" i="1"/>
  <c r="AO1207" i="1"/>
  <c r="AO1206" i="1"/>
  <c r="BZ1205" i="1"/>
  <c r="BY1205" i="1"/>
  <c r="AO1205" i="1"/>
  <c r="AN1205" i="1"/>
  <c r="AO1204" i="1"/>
  <c r="AN1204" i="1"/>
  <c r="BY1204" i="1"/>
  <c r="P1203" i="1"/>
  <c r="BV1202" i="1"/>
  <c r="BS1202" i="1"/>
  <c r="AC1202" i="1"/>
  <c r="AC1201" i="1"/>
  <c r="BU1201" i="1"/>
  <c r="CH1201" i="1" s="1"/>
  <c r="AK1201" i="1"/>
  <c r="BV1201" i="1" s="1"/>
  <c r="K1202" i="1"/>
  <c r="AJ1202" i="1" s="1"/>
  <c r="O1201" i="1"/>
  <c r="B1246" i="1"/>
  <c r="B1245" i="1"/>
  <c r="BU1200" i="1"/>
  <c r="CH1200" i="1" s="1"/>
  <c r="AC1200" i="1"/>
  <c r="AK1200" i="1"/>
  <c r="K1201" i="1"/>
  <c r="AJ1201" i="1" s="1"/>
  <c r="O1200" i="1"/>
  <c r="BY1202" i="1" l="1"/>
  <c r="BZ1202" i="1"/>
  <c r="AI1202" i="1"/>
  <c r="AN1202" i="1" s="1"/>
  <c r="BZ1203" i="1"/>
  <c r="BY1203" i="1"/>
  <c r="P1202" i="1"/>
  <c r="AI1201" i="1"/>
  <c r="BS1201" i="1"/>
  <c r="P1201" i="1"/>
  <c r="BS1200" i="1"/>
  <c r="BV1200" i="1"/>
  <c r="BY1201" i="1" s="1"/>
  <c r="B1244" i="1"/>
  <c r="B1243" i="1"/>
  <c r="B1242" i="1"/>
  <c r="BU1199" i="1"/>
  <c r="CH1199" i="1" s="1"/>
  <c r="AK1199" i="1"/>
  <c r="K1200" i="1"/>
  <c r="BO1248" i="1"/>
  <c r="BU1198" i="1"/>
  <c r="CH1198" i="1" s="1"/>
  <c r="AK1198" i="1"/>
  <c r="K1198" i="1"/>
  <c r="O1199" i="1"/>
  <c r="K1199" i="1"/>
  <c r="O1198" i="1"/>
  <c r="AC1199" i="1"/>
  <c r="AO1202" i="1" l="1"/>
  <c r="BZ1201" i="1"/>
  <c r="AN1201" i="1"/>
  <c r="AO1201" i="1"/>
  <c r="AJ1200" i="1"/>
  <c r="AI1200" i="1"/>
  <c r="P1200" i="1"/>
  <c r="BV1199" i="1"/>
  <c r="BZ1200" i="1" s="1"/>
  <c r="BS1199" i="1"/>
  <c r="AI1199" i="1"/>
  <c r="BN1247" i="1"/>
  <c r="BP1255" i="1"/>
  <c r="P1198" i="1"/>
  <c r="BS1198" i="1"/>
  <c r="P1199" i="1"/>
  <c r="AJ1199" i="1"/>
  <c r="BV1198" i="1"/>
  <c r="BU1197" i="1"/>
  <c r="CH1197" i="1" s="1"/>
  <c r="AK1197" i="1"/>
  <c r="AJ1198" i="1"/>
  <c r="O1197" i="1"/>
  <c r="P1197" i="1" s="1"/>
  <c r="AC1198" i="1"/>
  <c r="BU1196" i="1"/>
  <c r="CH1196" i="1" s="1"/>
  <c r="AK1196" i="1"/>
  <c r="AC1197" i="1"/>
  <c r="O1196" i="1"/>
  <c r="E1241" i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D1241" i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B1241" i="1"/>
  <c r="K1196" i="1"/>
  <c r="AJ1196" i="1" s="1"/>
  <c r="BU1195" i="1"/>
  <c r="CH1195" i="1" s="1"/>
  <c r="AK1195" i="1"/>
  <c r="O1195" i="1"/>
  <c r="AC1196" i="1"/>
  <c r="BW1234" i="1"/>
  <c r="BU1194" i="1"/>
  <c r="CH1194" i="1" s="1"/>
  <c r="AK1194" i="1"/>
  <c r="K1195" i="1"/>
  <c r="AJ1195" i="1" s="1"/>
  <c r="AC1195" i="1"/>
  <c r="O1194" i="1"/>
  <c r="P1194" i="1" s="1"/>
  <c r="B1238" i="1"/>
  <c r="BU1193" i="1"/>
  <c r="CH1193" i="1" s="1"/>
  <c r="AK1192" i="1"/>
  <c r="BS1192" i="1" s="1"/>
  <c r="AK1193" i="1"/>
  <c r="AJ1194" i="1"/>
  <c r="O1193" i="1"/>
  <c r="O1192" i="1"/>
  <c r="P1192" i="1" s="1"/>
  <c r="O1191" i="1"/>
  <c r="P1191" i="1" s="1"/>
  <c r="AC1194" i="1"/>
  <c r="BU1192" i="1"/>
  <c r="CH1192" i="1" s="1"/>
  <c r="B1237" i="1"/>
  <c r="AC1193" i="1" s="1"/>
  <c r="K1193" i="1"/>
  <c r="AJ1193" i="1" s="1"/>
  <c r="BU1191" i="1"/>
  <c r="CH1191" i="1" s="1"/>
  <c r="B1236" i="1"/>
  <c r="BU1190" i="1"/>
  <c r="CH1190" i="1" s="1"/>
  <c r="BY1199" i="1" l="1"/>
  <c r="BY1200" i="1"/>
  <c r="BV1195" i="1"/>
  <c r="BS1194" i="1"/>
  <c r="AN1200" i="1"/>
  <c r="AO1200" i="1"/>
  <c r="AN1199" i="1"/>
  <c r="AO1199" i="1"/>
  <c r="BZ1199" i="1"/>
  <c r="AI1198" i="1"/>
  <c r="AI1193" i="1"/>
  <c r="AO1193" i="1" s="1"/>
  <c r="AI1194" i="1"/>
  <c r="AI1195" i="1"/>
  <c r="AI1196" i="1"/>
  <c r="BV1197" i="1"/>
  <c r="BZ1198" i="1" s="1"/>
  <c r="AI1197" i="1"/>
  <c r="BS1197" i="1"/>
  <c r="P1196" i="1"/>
  <c r="BS1196" i="1"/>
  <c r="AJ1197" i="1"/>
  <c r="BV1196" i="1"/>
  <c r="BS1195" i="1"/>
  <c r="P1193" i="1"/>
  <c r="BV1194" i="1"/>
  <c r="P1195" i="1"/>
  <c r="BS1193" i="1"/>
  <c r="BV1193" i="1"/>
  <c r="BV1192" i="1"/>
  <c r="AJ1192" i="1"/>
  <c r="AC1192" i="1"/>
  <c r="AJ1238" i="1"/>
  <c r="AK1238" i="1"/>
  <c r="BY1196" i="1" l="1"/>
  <c r="BY1195" i="1"/>
  <c r="AN1193" i="1"/>
  <c r="AO1198" i="1"/>
  <c r="AN1198" i="1"/>
  <c r="AO1194" i="1"/>
  <c r="AN1194" i="1"/>
  <c r="AN1196" i="1"/>
  <c r="AO1196" i="1"/>
  <c r="BY1198" i="1"/>
  <c r="BZ1197" i="1"/>
  <c r="AN1195" i="1"/>
  <c r="AO1195" i="1"/>
  <c r="BZ1196" i="1"/>
  <c r="BY1197" i="1"/>
  <c r="AO1197" i="1"/>
  <c r="AN1197" i="1"/>
  <c r="BZ1195" i="1"/>
  <c r="BY1194" i="1"/>
  <c r="BZ1194" i="1"/>
  <c r="BZ1193" i="1"/>
  <c r="BY1193" i="1"/>
  <c r="E1232" i="1"/>
  <c r="AJ1191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7" i="1"/>
  <c r="AJ1156" i="1"/>
  <c r="AJ1155" i="1"/>
  <c r="AJ1154" i="1"/>
  <c r="AJ1153" i="1"/>
  <c r="AJ1152" i="1"/>
  <c r="AJ1151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717" i="1"/>
  <c r="AJ716" i="1"/>
  <c r="AJ715" i="1"/>
  <c r="AJ714" i="1"/>
  <c r="AJ713" i="1"/>
  <c r="AJ712" i="1"/>
  <c r="AJ711" i="1"/>
  <c r="AJ710" i="1"/>
  <c r="AJ709" i="1"/>
  <c r="AJ708" i="1"/>
  <c r="AJ707" i="1"/>
  <c r="AJ706" i="1"/>
  <c r="AJ705" i="1"/>
  <c r="AJ704" i="1"/>
  <c r="AJ703" i="1"/>
  <c r="AJ702" i="1"/>
  <c r="AJ701" i="1"/>
  <c r="AJ700" i="1"/>
  <c r="AJ699" i="1"/>
  <c r="AJ698" i="1"/>
  <c r="AJ697" i="1"/>
  <c r="AJ696" i="1"/>
  <c r="AJ695" i="1"/>
  <c r="AJ694" i="1"/>
  <c r="AJ693" i="1"/>
  <c r="AJ692" i="1"/>
  <c r="AJ691" i="1"/>
  <c r="AJ690" i="1"/>
  <c r="AJ689" i="1"/>
  <c r="AJ688" i="1"/>
  <c r="AJ687" i="1"/>
  <c r="AJ686" i="1"/>
  <c r="AJ685" i="1"/>
  <c r="AJ684" i="1"/>
  <c r="AJ683" i="1"/>
  <c r="AJ682" i="1"/>
  <c r="AJ681" i="1"/>
  <c r="AJ680" i="1"/>
  <c r="AJ679" i="1"/>
  <c r="AJ678" i="1"/>
  <c r="AJ677" i="1"/>
  <c r="AJ676" i="1"/>
  <c r="AJ675" i="1"/>
  <c r="AJ674" i="1"/>
  <c r="AJ673" i="1"/>
  <c r="AJ672" i="1"/>
  <c r="AJ671" i="1"/>
  <c r="AJ670" i="1"/>
  <c r="AJ669" i="1"/>
  <c r="AJ668" i="1"/>
  <c r="AJ667" i="1"/>
  <c r="AJ666" i="1"/>
  <c r="AJ665" i="1"/>
  <c r="AJ664" i="1"/>
  <c r="AJ663" i="1"/>
  <c r="AJ662" i="1"/>
  <c r="AJ661" i="1"/>
  <c r="AJ660" i="1"/>
  <c r="AJ659" i="1"/>
  <c r="AJ658" i="1"/>
  <c r="AJ657" i="1"/>
  <c r="AJ656" i="1"/>
  <c r="AJ655" i="1"/>
  <c r="AJ654" i="1"/>
  <c r="AJ653" i="1"/>
  <c r="AJ652" i="1"/>
  <c r="AJ651" i="1"/>
  <c r="AJ650" i="1"/>
  <c r="AJ649" i="1"/>
  <c r="AJ648" i="1"/>
  <c r="AJ647" i="1"/>
  <c r="AJ646" i="1"/>
  <c r="AJ645" i="1"/>
  <c r="AJ644" i="1"/>
  <c r="AJ643" i="1"/>
  <c r="AJ642" i="1"/>
  <c r="AJ641" i="1"/>
  <c r="AJ640" i="1"/>
  <c r="AJ639" i="1"/>
  <c r="AJ638" i="1"/>
  <c r="AJ637" i="1"/>
  <c r="AJ636" i="1"/>
  <c r="AJ635" i="1"/>
  <c r="AJ634" i="1"/>
  <c r="AJ633" i="1"/>
  <c r="AJ632" i="1"/>
  <c r="AJ631" i="1"/>
  <c r="AJ630" i="1"/>
  <c r="AJ629" i="1"/>
  <c r="AJ628" i="1"/>
  <c r="AJ627" i="1"/>
  <c r="AJ626" i="1"/>
  <c r="AJ625" i="1"/>
  <c r="AJ624" i="1"/>
  <c r="AJ623" i="1"/>
  <c r="AJ622" i="1"/>
  <c r="AJ621" i="1"/>
  <c r="AJ620" i="1"/>
  <c r="AJ619" i="1"/>
  <c r="AJ618" i="1"/>
  <c r="AJ617" i="1"/>
  <c r="AJ616" i="1"/>
  <c r="AJ615" i="1"/>
  <c r="AJ614" i="1"/>
  <c r="AJ613" i="1"/>
  <c r="AJ612" i="1"/>
  <c r="AJ611" i="1"/>
  <c r="AJ610" i="1"/>
  <c r="AJ609" i="1"/>
  <c r="AJ608" i="1"/>
  <c r="AJ607" i="1"/>
  <c r="AJ606" i="1"/>
  <c r="AJ605" i="1"/>
  <c r="AJ604" i="1"/>
  <c r="AJ603" i="1"/>
  <c r="AJ602" i="1"/>
  <c r="AJ601" i="1"/>
  <c r="AJ600" i="1"/>
  <c r="AJ599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85" i="1"/>
  <c r="AJ584" i="1"/>
  <c r="AJ583" i="1"/>
  <c r="AJ582" i="1"/>
  <c r="AJ581" i="1"/>
  <c r="AJ580" i="1"/>
  <c r="AJ579" i="1"/>
  <c r="AJ578" i="1"/>
  <c r="AJ577" i="1"/>
  <c r="AJ576" i="1"/>
  <c r="AJ575" i="1"/>
  <c r="AJ574" i="1"/>
  <c r="AJ573" i="1"/>
  <c r="AJ572" i="1"/>
  <c r="AJ571" i="1"/>
  <c r="AJ570" i="1"/>
  <c r="AJ569" i="1"/>
  <c r="AJ568" i="1"/>
  <c r="AJ567" i="1"/>
  <c r="AJ566" i="1"/>
  <c r="AJ565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51" i="1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BQ404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AK1191" i="1"/>
  <c r="BV1191" i="1" s="1"/>
  <c r="BZ1192" i="1" s="1"/>
  <c r="AK1190" i="1"/>
  <c r="BV1190" i="1" s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BV405" i="1" s="1"/>
  <c r="AK404" i="1"/>
  <c r="BQ405" i="1" l="1"/>
  <c r="BQ406" i="1" s="1"/>
  <c r="BQ407" i="1" s="1"/>
  <c r="BY1192" i="1"/>
  <c r="BY1191" i="1"/>
  <c r="BZ1191" i="1"/>
  <c r="AI1192" i="1"/>
  <c r="BS1167" i="1"/>
  <c r="BS1171" i="1"/>
  <c r="BS1175" i="1"/>
  <c r="BS1179" i="1"/>
  <c r="BS1183" i="1"/>
  <c r="BS1187" i="1"/>
  <c r="BS1191" i="1"/>
  <c r="BS1164" i="1"/>
  <c r="BS1168" i="1"/>
  <c r="BS1172" i="1"/>
  <c r="BS1176" i="1"/>
  <c r="BS1180" i="1"/>
  <c r="BS1184" i="1"/>
  <c r="BS1188" i="1"/>
  <c r="BS1165" i="1"/>
  <c r="BS1169" i="1"/>
  <c r="BS1173" i="1"/>
  <c r="BS1177" i="1"/>
  <c r="BS1181" i="1"/>
  <c r="BS1185" i="1"/>
  <c r="BS1189" i="1"/>
  <c r="BS1166" i="1"/>
  <c r="BS1170" i="1"/>
  <c r="BS1174" i="1"/>
  <c r="BS1178" i="1"/>
  <c r="BS1182" i="1"/>
  <c r="BS1186" i="1"/>
  <c r="BS1190" i="1"/>
  <c r="BQ408" i="1"/>
  <c r="BQ409" i="1" s="1"/>
  <c r="BU1189" i="1"/>
  <c r="CH1189" i="1" s="1"/>
  <c r="BU1188" i="1"/>
  <c r="CH1188" i="1" s="1"/>
  <c r="BU1187" i="1"/>
  <c r="CH1187" i="1" s="1"/>
  <c r="BU1186" i="1"/>
  <c r="CH1186" i="1" s="1"/>
  <c r="BU1185" i="1"/>
  <c r="CH1185" i="1" s="1"/>
  <c r="BU1184" i="1"/>
  <c r="CH1184" i="1" s="1"/>
  <c r="BU1183" i="1"/>
  <c r="CH1183" i="1" s="1"/>
  <c r="K1238" i="1"/>
  <c r="AI1191" i="1"/>
  <c r="B1235" i="1"/>
  <c r="AC1191" i="1"/>
  <c r="O1190" i="1"/>
  <c r="P1190" i="1" s="1"/>
  <c r="AN1191" i="1" l="1"/>
  <c r="AO1191" i="1"/>
  <c r="AN1192" i="1"/>
  <c r="AO1192" i="1"/>
  <c r="BQ410" i="1"/>
  <c r="AC1190" i="1"/>
  <c r="B1234" i="1"/>
  <c r="E1233" i="1"/>
  <c r="E1234" i="1" s="1"/>
  <c r="E1235" i="1" s="1"/>
  <c r="E1236" i="1" s="1"/>
  <c r="B1233" i="1"/>
  <c r="AC1189" i="1"/>
  <c r="AC1188" i="1"/>
  <c r="AC1187" i="1"/>
  <c r="O1189" i="1"/>
  <c r="P1189" i="1" s="1"/>
  <c r="O1188" i="1"/>
  <c r="P1188" i="1" s="1"/>
  <c r="Q1239" i="1"/>
  <c r="Q1227" i="1" s="1"/>
  <c r="AF1239" i="1"/>
  <c r="AF1209" i="1" s="1"/>
  <c r="W1227" i="1" l="1"/>
  <c r="S1227" i="1"/>
  <c r="AD1227" i="1" s="1"/>
  <c r="T1227" i="1" s="1"/>
  <c r="U1227" i="1" s="1"/>
  <c r="Y1227" i="1" s="1"/>
  <c r="Q1224" i="1"/>
  <c r="S1224" i="1" s="1"/>
  <c r="AD1224" i="1" s="1"/>
  <c r="Q1225" i="1"/>
  <c r="Q1226" i="1"/>
  <c r="Q1222" i="1"/>
  <c r="W1222" i="1" s="1"/>
  <c r="Q1223" i="1"/>
  <c r="Q1219" i="1"/>
  <c r="W1219" i="1" s="1"/>
  <c r="Q1220" i="1"/>
  <c r="Q1221" i="1"/>
  <c r="Q1217" i="1"/>
  <c r="S1217" i="1" s="1"/>
  <c r="AD1217" i="1" s="1"/>
  <c r="Q1218" i="1"/>
  <c r="Q1215" i="1"/>
  <c r="S1215" i="1" s="1"/>
  <c r="Q1216" i="1"/>
  <c r="Q1213" i="1"/>
  <c r="S1213" i="1" s="1"/>
  <c r="AD1213" i="1" s="1"/>
  <c r="Q1214" i="1"/>
  <c r="Q1211" i="1"/>
  <c r="S1211" i="1" s="1"/>
  <c r="Q1212" i="1"/>
  <c r="Q1209" i="1"/>
  <c r="Q1210" i="1"/>
  <c r="AF1204" i="1"/>
  <c r="AF1206" i="1"/>
  <c r="AF1205" i="1"/>
  <c r="AF1207" i="1"/>
  <c r="AF1208" i="1"/>
  <c r="Q1206" i="1"/>
  <c r="W1206" i="1" s="1"/>
  <c r="AL1206" i="1" s="1"/>
  <c r="Q1207" i="1"/>
  <c r="Q1208" i="1"/>
  <c r="Q1204" i="1"/>
  <c r="S1204" i="1" s="1"/>
  <c r="AD1204" i="1" s="1"/>
  <c r="Q1205" i="1"/>
  <c r="AF1202" i="1"/>
  <c r="AF1203" i="1"/>
  <c r="Q1202" i="1"/>
  <c r="S1202" i="1" s="1"/>
  <c r="AD1202" i="1" s="1"/>
  <c r="Q1203" i="1"/>
  <c r="S1203" i="1" s="1"/>
  <c r="AF1201" i="1"/>
  <c r="AF1200" i="1"/>
  <c r="AF1199" i="1"/>
  <c r="AF1195" i="1"/>
  <c r="AF1197" i="1"/>
  <c r="AF1196" i="1"/>
  <c r="AF1198" i="1"/>
  <c r="Q1200" i="1"/>
  <c r="S1200" i="1" s="1"/>
  <c r="AD1200" i="1" s="1"/>
  <c r="Q1201" i="1"/>
  <c r="Q1197" i="1"/>
  <c r="S1197" i="1" s="1"/>
  <c r="AD1197" i="1" s="1"/>
  <c r="Q1199" i="1"/>
  <c r="Q1198" i="1"/>
  <c r="Q1195" i="1"/>
  <c r="S1195" i="1" s="1"/>
  <c r="AD1195" i="1" s="1"/>
  <c r="Q1196" i="1"/>
  <c r="Q1193" i="1"/>
  <c r="S1193" i="1" s="1"/>
  <c r="AD1193" i="1" s="1"/>
  <c r="Q1194" i="1"/>
  <c r="AF1194" i="1"/>
  <c r="AF1193" i="1"/>
  <c r="Q1192" i="1"/>
  <c r="S1192" i="1" s="1"/>
  <c r="AD1192" i="1" s="1"/>
  <c r="AF1191" i="1"/>
  <c r="AF1192" i="1"/>
  <c r="BQ411" i="1"/>
  <c r="AF1189" i="1"/>
  <c r="BV1187" i="1"/>
  <c r="AF1188" i="1"/>
  <c r="AI1190" i="1"/>
  <c r="AO1190" i="1" s="1"/>
  <c r="AF1190" i="1"/>
  <c r="Q1191" i="1"/>
  <c r="BV1188" i="1"/>
  <c r="BV1189" i="1"/>
  <c r="AI1189" i="1"/>
  <c r="AI1188" i="1"/>
  <c r="B1232" i="1"/>
  <c r="O1187" i="1"/>
  <c r="P1187" i="1" s="1"/>
  <c r="S1222" i="1" l="1"/>
  <c r="AD1222" i="1" s="1"/>
  <c r="AR1222" i="1" s="1"/>
  <c r="AG1224" i="1"/>
  <c r="AR1224" i="1"/>
  <c r="W1224" i="1"/>
  <c r="AL1224" i="1" s="1"/>
  <c r="X1224" i="1" s="1"/>
  <c r="S1226" i="1"/>
  <c r="W1226" i="1"/>
  <c r="AL1226" i="1" s="1"/>
  <c r="S1225" i="1"/>
  <c r="AD1225" i="1" s="1"/>
  <c r="W1225" i="1"/>
  <c r="T1224" i="1"/>
  <c r="V1224" i="1"/>
  <c r="S1219" i="1"/>
  <c r="W1223" i="1"/>
  <c r="S1223" i="1"/>
  <c r="AD1223" i="1" s="1"/>
  <c r="W1221" i="1"/>
  <c r="AL1221" i="1" s="1"/>
  <c r="S1221" i="1"/>
  <c r="AD1221" i="1" s="1"/>
  <c r="W1220" i="1"/>
  <c r="AL1220" i="1" s="1"/>
  <c r="S1220" i="1"/>
  <c r="AD1220" i="1" s="1"/>
  <c r="W1217" i="1"/>
  <c r="AL1217" i="1" s="1"/>
  <c r="Z1217" i="1" s="1"/>
  <c r="T1219" i="1"/>
  <c r="V1219" i="1"/>
  <c r="X1219" i="1"/>
  <c r="Z1219" i="1"/>
  <c r="AG1217" i="1"/>
  <c r="AR1217" i="1"/>
  <c r="W1218" i="1"/>
  <c r="AL1218" i="1" s="1"/>
  <c r="S1218" i="1"/>
  <c r="AD1218" i="1" s="1"/>
  <c r="V1217" i="1"/>
  <c r="T1217" i="1"/>
  <c r="W1215" i="1"/>
  <c r="AL1215" i="1" s="1"/>
  <c r="X1215" i="1" s="1"/>
  <c r="U1215" i="1" s="1"/>
  <c r="Y1215" i="1" s="1"/>
  <c r="W1216" i="1"/>
  <c r="AL1216" i="1" s="1"/>
  <c r="S1216" i="1"/>
  <c r="AD1216" i="1" s="1"/>
  <c r="W1213" i="1"/>
  <c r="AL1213" i="1" s="1"/>
  <c r="X1213" i="1" s="1"/>
  <c r="AR1213" i="1"/>
  <c r="S1214" i="1"/>
  <c r="AD1214" i="1" s="1"/>
  <c r="W1214" i="1"/>
  <c r="AL1214" i="1" s="1"/>
  <c r="T1213" i="1"/>
  <c r="V1213" i="1"/>
  <c r="W1211" i="1"/>
  <c r="W1212" i="1"/>
  <c r="AL1212" i="1" s="1"/>
  <c r="S1212" i="1"/>
  <c r="AD1212" i="1" s="1"/>
  <c r="Z1211" i="1"/>
  <c r="X1211" i="1"/>
  <c r="T1211" i="1"/>
  <c r="V1211" i="1"/>
  <c r="S1210" i="1"/>
  <c r="AD1210" i="1" s="1"/>
  <c r="W1210" i="1"/>
  <c r="AL1210" i="1" s="1"/>
  <c r="W1209" i="1"/>
  <c r="AL1209" i="1" s="1"/>
  <c r="S1209" i="1"/>
  <c r="AD1209" i="1" s="1"/>
  <c r="S1206" i="1"/>
  <c r="AD1206" i="1" s="1"/>
  <c r="AR1206" i="1" s="1"/>
  <c r="W1208" i="1"/>
  <c r="AL1208" i="1" s="1"/>
  <c r="S1208" i="1"/>
  <c r="AD1208" i="1" s="1"/>
  <c r="W1207" i="1"/>
  <c r="AL1207" i="1" s="1"/>
  <c r="S1207" i="1"/>
  <c r="AD1207" i="1" s="1"/>
  <c r="X1206" i="1"/>
  <c r="Z1206" i="1"/>
  <c r="W1204" i="1"/>
  <c r="AL1204" i="1" s="1"/>
  <c r="X1204" i="1" s="1"/>
  <c r="AR1204" i="1"/>
  <c r="W1205" i="1"/>
  <c r="AL1205" i="1" s="1"/>
  <c r="S1205" i="1"/>
  <c r="AD1205" i="1" s="1"/>
  <c r="AG1204" i="1"/>
  <c r="T1204" i="1"/>
  <c r="V1204" i="1"/>
  <c r="V1202" i="1"/>
  <c r="AR1202" i="1"/>
  <c r="AD1203" i="1"/>
  <c r="W1203" i="1"/>
  <c r="AL1203" i="1" s="1"/>
  <c r="W1202" i="1"/>
  <c r="AL1202" i="1" s="1"/>
  <c r="X1202" i="1" s="1"/>
  <c r="AG1202" i="1"/>
  <c r="T1202" i="1"/>
  <c r="AG1200" i="1"/>
  <c r="V1200" i="1"/>
  <c r="AR1200" i="1"/>
  <c r="W1200" i="1"/>
  <c r="AL1200" i="1" s="1"/>
  <c r="S1201" i="1"/>
  <c r="AD1201" i="1" s="1"/>
  <c r="W1201" i="1"/>
  <c r="AL1201" i="1" s="1"/>
  <c r="T1200" i="1"/>
  <c r="W1197" i="1"/>
  <c r="AL1197" i="1" s="1"/>
  <c r="X1197" i="1" s="1"/>
  <c r="W1198" i="1"/>
  <c r="AL1198" i="1" s="1"/>
  <c r="BN1249" i="1" s="1"/>
  <c r="S1198" i="1"/>
  <c r="AD1198" i="1" s="1"/>
  <c r="BN1248" i="1" s="1"/>
  <c r="AG1197" i="1"/>
  <c r="V1197" i="1"/>
  <c r="T1197" i="1"/>
  <c r="AR1197" i="1"/>
  <c r="S1199" i="1"/>
  <c r="AD1199" i="1" s="1"/>
  <c r="W1199" i="1"/>
  <c r="AL1199" i="1" s="1"/>
  <c r="W1192" i="1"/>
  <c r="AL1192" i="1" s="1"/>
  <c r="X1192" i="1" s="1"/>
  <c r="W1195" i="1"/>
  <c r="AL1195" i="1" s="1"/>
  <c r="W1193" i="1"/>
  <c r="AL1193" i="1" s="1"/>
  <c r="Z1193" i="1" s="1"/>
  <c r="W1196" i="1"/>
  <c r="AL1196" i="1" s="1"/>
  <c r="S1196" i="1"/>
  <c r="AD1196" i="1" s="1"/>
  <c r="V1195" i="1"/>
  <c r="AR1195" i="1"/>
  <c r="AG1195" i="1"/>
  <c r="T1195" i="1"/>
  <c r="AR1193" i="1"/>
  <c r="W1194" i="1"/>
  <c r="AL1194" i="1" s="1"/>
  <c r="S1194" i="1"/>
  <c r="AD1194" i="1" s="1"/>
  <c r="BY1188" i="1"/>
  <c r="AR1192" i="1"/>
  <c r="V1193" i="1"/>
  <c r="T1193" i="1"/>
  <c r="AG1193" i="1"/>
  <c r="AG1192" i="1"/>
  <c r="T1192" i="1"/>
  <c r="V1192" i="1"/>
  <c r="BY1190" i="1"/>
  <c r="BZ1190" i="1"/>
  <c r="BQ412" i="1"/>
  <c r="BZ1188" i="1"/>
  <c r="BY1189" i="1"/>
  <c r="BZ1189" i="1"/>
  <c r="AN1190" i="1"/>
  <c r="W1191" i="1"/>
  <c r="AL1191" i="1" s="1"/>
  <c r="S1191" i="1"/>
  <c r="AD1191" i="1" s="1"/>
  <c r="Q1190" i="1"/>
  <c r="AO1189" i="1"/>
  <c r="AN1189" i="1"/>
  <c r="AO1188" i="1"/>
  <c r="AN1188" i="1"/>
  <c r="J18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J7" i="1"/>
  <c r="J6" i="1" s="1"/>
  <c r="J5" i="1" s="1"/>
  <c r="J4" i="1" s="1"/>
  <c r="BV40" i="1"/>
  <c r="BV39" i="1"/>
  <c r="BV38" i="1"/>
  <c r="T1222" i="1" l="1"/>
  <c r="U1222" i="1" s="1"/>
  <c r="Y1222" i="1" s="1"/>
  <c r="V1222" i="1"/>
  <c r="Z1224" i="1"/>
  <c r="T1225" i="1"/>
  <c r="U1225" i="1" s="1"/>
  <c r="Y1225" i="1" s="1"/>
  <c r="AR1225" i="1"/>
  <c r="V1225" i="1"/>
  <c r="Z1226" i="1"/>
  <c r="X1226" i="1"/>
  <c r="V1226" i="1"/>
  <c r="AG1226" i="1"/>
  <c r="T1226" i="1"/>
  <c r="BF1224" i="1"/>
  <c r="BE1224" i="1"/>
  <c r="U1224" i="1"/>
  <c r="Y1224" i="1" s="1"/>
  <c r="AR1223" i="1"/>
  <c r="V1223" i="1"/>
  <c r="T1223" i="1"/>
  <c r="U1223" i="1" s="1"/>
  <c r="Y1223" i="1" s="1"/>
  <c r="Z1192" i="1"/>
  <c r="V1221" i="1"/>
  <c r="AR1221" i="1"/>
  <c r="AR1220" i="1"/>
  <c r="T1220" i="1"/>
  <c r="V1220" i="1"/>
  <c r="X1220" i="1"/>
  <c r="Z1220" i="1"/>
  <c r="X1217" i="1"/>
  <c r="T1221" i="1"/>
  <c r="AG1221" i="1"/>
  <c r="Z1221" i="1"/>
  <c r="X1221" i="1"/>
  <c r="V1218" i="1"/>
  <c r="AR1218" i="1"/>
  <c r="U1219" i="1"/>
  <c r="Y1219" i="1" s="1"/>
  <c r="Z1218" i="1"/>
  <c r="X1218" i="1"/>
  <c r="AG1218" i="1"/>
  <c r="T1218" i="1"/>
  <c r="BE1217" i="1"/>
  <c r="BF1217" i="1"/>
  <c r="Z1215" i="1"/>
  <c r="AR1216" i="1"/>
  <c r="U1217" i="1"/>
  <c r="Y1217" i="1" s="1"/>
  <c r="V1216" i="1"/>
  <c r="AG1216" i="1"/>
  <c r="T1216" i="1"/>
  <c r="X1216" i="1"/>
  <c r="Z1216" i="1"/>
  <c r="Z1213" i="1"/>
  <c r="AR1214" i="1"/>
  <c r="Z1214" i="1"/>
  <c r="X1214" i="1"/>
  <c r="T1214" i="1"/>
  <c r="AG1214" i="1"/>
  <c r="V1214" i="1"/>
  <c r="AR1212" i="1"/>
  <c r="U1213" i="1"/>
  <c r="Y1213" i="1" s="1"/>
  <c r="V1212" i="1"/>
  <c r="T1212" i="1"/>
  <c r="AG1212" i="1"/>
  <c r="Z1212" i="1"/>
  <c r="X1212" i="1"/>
  <c r="Z1204" i="1"/>
  <c r="AG1206" i="1"/>
  <c r="BE1206" i="1" s="1"/>
  <c r="T1206" i="1"/>
  <c r="U1206" i="1" s="1"/>
  <c r="Y1206" i="1" s="1"/>
  <c r="U1211" i="1"/>
  <c r="Y1211" i="1" s="1"/>
  <c r="AR1210" i="1"/>
  <c r="Z1209" i="1"/>
  <c r="X1209" i="1"/>
  <c r="V1206" i="1"/>
  <c r="Z1210" i="1"/>
  <c r="X1210" i="1"/>
  <c r="AG1209" i="1"/>
  <c r="V1209" i="1"/>
  <c r="AR1209" i="1"/>
  <c r="T1209" i="1"/>
  <c r="AR1208" i="1"/>
  <c r="V1210" i="1"/>
  <c r="AG1210" i="1"/>
  <c r="T1210" i="1"/>
  <c r="U1210" i="1" s="1"/>
  <c r="Y1210" i="1" s="1"/>
  <c r="Z1207" i="1"/>
  <c r="X1207" i="1"/>
  <c r="T1208" i="1"/>
  <c r="AG1208" i="1"/>
  <c r="V1208" i="1"/>
  <c r="T1207" i="1"/>
  <c r="AR1207" i="1"/>
  <c r="AG1207" i="1"/>
  <c r="V1207" i="1"/>
  <c r="X1208" i="1"/>
  <c r="Z1208" i="1"/>
  <c r="V1205" i="1"/>
  <c r="AR1205" i="1"/>
  <c r="AG1205" i="1"/>
  <c r="T1205" i="1"/>
  <c r="X1205" i="1"/>
  <c r="Z1205" i="1"/>
  <c r="U1204" i="1"/>
  <c r="Y1204" i="1" s="1"/>
  <c r="BE1204" i="1"/>
  <c r="BF1204" i="1"/>
  <c r="Z1202" i="1"/>
  <c r="AR1203" i="1"/>
  <c r="V1203" i="1"/>
  <c r="T1203" i="1"/>
  <c r="BE1202" i="1"/>
  <c r="BF1202" i="1"/>
  <c r="Z1203" i="1"/>
  <c r="X1203" i="1"/>
  <c r="AG1203" i="1"/>
  <c r="U1202" i="1"/>
  <c r="Y1202" i="1" s="1"/>
  <c r="AR1201" i="1"/>
  <c r="X1201" i="1"/>
  <c r="Z1201" i="1"/>
  <c r="T1201" i="1"/>
  <c r="V1201" i="1"/>
  <c r="AG1201" i="1"/>
  <c r="X1200" i="1"/>
  <c r="U1200" i="1" s="1"/>
  <c r="Y1200" i="1" s="1"/>
  <c r="Z1200" i="1"/>
  <c r="BE1200" i="1"/>
  <c r="BF1200" i="1"/>
  <c r="V1199" i="1"/>
  <c r="AR1199" i="1"/>
  <c r="Z1197" i="1"/>
  <c r="U1197" i="1"/>
  <c r="Y1197" i="1" s="1"/>
  <c r="Z1199" i="1"/>
  <c r="X1199" i="1"/>
  <c r="T1198" i="1"/>
  <c r="AR1198" i="1"/>
  <c r="V1198" i="1"/>
  <c r="AG1198" i="1"/>
  <c r="BE1197" i="1"/>
  <c r="BF1197" i="1"/>
  <c r="AG1199" i="1"/>
  <c r="T1199" i="1"/>
  <c r="U1199" i="1" s="1"/>
  <c r="Y1199" i="1" s="1"/>
  <c r="Z1198" i="1"/>
  <c r="X1198" i="1"/>
  <c r="X1196" i="1"/>
  <c r="Z1196" i="1"/>
  <c r="X1193" i="1"/>
  <c r="U1193" i="1" s="1"/>
  <c r="Y1193" i="1" s="1"/>
  <c r="X1195" i="1"/>
  <c r="U1195" i="1" s="1"/>
  <c r="Y1195" i="1" s="1"/>
  <c r="Z1195" i="1"/>
  <c r="V1196" i="1"/>
  <c r="AR1196" i="1"/>
  <c r="AG1196" i="1"/>
  <c r="T1196" i="1"/>
  <c r="U1196" i="1" s="1"/>
  <c r="Y1196" i="1" s="1"/>
  <c r="BF1195" i="1"/>
  <c r="BE1195" i="1"/>
  <c r="AR1194" i="1"/>
  <c r="BE1193" i="1"/>
  <c r="BF1193" i="1"/>
  <c r="T1194" i="1"/>
  <c r="V1194" i="1"/>
  <c r="AG1194" i="1"/>
  <c r="X1194" i="1"/>
  <c r="Z1194" i="1"/>
  <c r="BF1192" i="1"/>
  <c r="BE1192" i="1"/>
  <c r="U1192" i="1"/>
  <c r="Y1192" i="1" s="1"/>
  <c r="V1191" i="1"/>
  <c r="AR1191" i="1"/>
  <c r="Z1191" i="1"/>
  <c r="BQ413" i="1"/>
  <c r="AG1191" i="1"/>
  <c r="T1191" i="1"/>
  <c r="W1190" i="1"/>
  <c r="AL1190" i="1" s="1"/>
  <c r="S1190" i="1"/>
  <c r="AD1190" i="1" s="1"/>
  <c r="X1191" i="1"/>
  <c r="CK40" i="1"/>
  <c r="CL40" i="1" s="1"/>
  <c r="CK39" i="1"/>
  <c r="CL39" i="1" s="1"/>
  <c r="BF1226" i="1" l="1"/>
  <c r="BE1226" i="1"/>
  <c r="U1226" i="1"/>
  <c r="Y1226" i="1" s="1"/>
  <c r="BB1224" i="1"/>
  <c r="BF1221" i="1"/>
  <c r="BE1221" i="1"/>
  <c r="U1220" i="1"/>
  <c r="Y1220" i="1" s="1"/>
  <c r="U1221" i="1"/>
  <c r="Y1221" i="1" s="1"/>
  <c r="BF1218" i="1"/>
  <c r="BE1218" i="1"/>
  <c r="U1218" i="1"/>
  <c r="Y1218" i="1" s="1"/>
  <c r="U1216" i="1"/>
  <c r="Y1216" i="1" s="1"/>
  <c r="BF1216" i="1"/>
  <c r="BE1216" i="1"/>
  <c r="BB1217" i="1"/>
  <c r="BF1206" i="1"/>
  <c r="BB1206" i="1" s="1"/>
  <c r="BE1214" i="1"/>
  <c r="BF1214" i="1"/>
  <c r="U1214" i="1"/>
  <c r="Y1214" i="1" s="1"/>
  <c r="U1212" i="1"/>
  <c r="Y1212" i="1" s="1"/>
  <c r="BE1212" i="1"/>
  <c r="BF1212" i="1"/>
  <c r="BF1210" i="1"/>
  <c r="BE1210" i="1"/>
  <c r="U1209" i="1"/>
  <c r="Y1209" i="1" s="1"/>
  <c r="BE1209" i="1"/>
  <c r="BF1209" i="1"/>
  <c r="BF1208" i="1"/>
  <c r="BE1208" i="1"/>
  <c r="U1207" i="1"/>
  <c r="Y1207" i="1" s="1"/>
  <c r="U1208" i="1"/>
  <c r="Y1208" i="1" s="1"/>
  <c r="BF1207" i="1"/>
  <c r="BE1207" i="1"/>
  <c r="BE1205" i="1"/>
  <c r="BF1205" i="1"/>
  <c r="BB1204" i="1"/>
  <c r="U1205" i="1"/>
  <c r="Y1205" i="1" s="1"/>
  <c r="U1203" i="1"/>
  <c r="Y1203" i="1" s="1"/>
  <c r="BE1203" i="1"/>
  <c r="BF1203" i="1"/>
  <c r="BB1202" i="1"/>
  <c r="BF1201" i="1"/>
  <c r="BE1201" i="1"/>
  <c r="BB1200" i="1"/>
  <c r="U1201" i="1"/>
  <c r="Y1201" i="1" s="1"/>
  <c r="BF1199" i="1"/>
  <c r="BE1199" i="1"/>
  <c r="BB1197" i="1"/>
  <c r="BE1198" i="1"/>
  <c r="BF1198" i="1"/>
  <c r="U1198" i="1"/>
  <c r="Y1198" i="1" s="1"/>
  <c r="BB1195" i="1"/>
  <c r="BF1196" i="1"/>
  <c r="BE1196" i="1"/>
  <c r="BF1194" i="1"/>
  <c r="BE1194" i="1"/>
  <c r="BB1193" i="1"/>
  <c r="U1194" i="1"/>
  <c r="Y1194" i="1" s="1"/>
  <c r="BB1192" i="1"/>
  <c r="U1191" i="1"/>
  <c r="Y1191" i="1" s="1"/>
  <c r="V1190" i="1"/>
  <c r="AR1190" i="1"/>
  <c r="BE1191" i="1"/>
  <c r="BF1191" i="1"/>
  <c r="X1190" i="1"/>
  <c r="Z1190" i="1"/>
  <c r="BQ414" i="1"/>
  <c r="T1190" i="1"/>
  <c r="AG1190" i="1"/>
  <c r="AN37" i="1"/>
  <c r="AG37" i="1"/>
  <c r="AA1239" i="1"/>
  <c r="AH1239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V1238" i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3" i="1"/>
  <c r="P1113" i="1" s="1"/>
  <c r="O1114" i="1"/>
  <c r="P1114" i="1" s="1"/>
  <c r="O1115" i="1"/>
  <c r="P1115" i="1" s="1"/>
  <c r="O1116" i="1"/>
  <c r="P1116" i="1" s="1"/>
  <c r="O1117" i="1"/>
  <c r="P1117" i="1" s="1"/>
  <c r="O1118" i="1"/>
  <c r="P1118" i="1" s="1"/>
  <c r="O1119" i="1"/>
  <c r="P1119" i="1" s="1"/>
  <c r="O1120" i="1"/>
  <c r="P1120" i="1" s="1"/>
  <c r="O1121" i="1"/>
  <c r="P1121" i="1" s="1"/>
  <c r="O1122" i="1"/>
  <c r="P1122" i="1" s="1"/>
  <c r="O1123" i="1"/>
  <c r="P1123" i="1" s="1"/>
  <c r="O1124" i="1"/>
  <c r="P1124" i="1" s="1"/>
  <c r="O1125" i="1"/>
  <c r="P1125" i="1" s="1"/>
  <c r="O1126" i="1"/>
  <c r="P1126" i="1" s="1"/>
  <c r="O1127" i="1"/>
  <c r="P1127" i="1" s="1"/>
  <c r="O1128" i="1"/>
  <c r="P1128" i="1" s="1"/>
  <c r="O1129" i="1"/>
  <c r="P1129" i="1" s="1"/>
  <c r="O1130" i="1"/>
  <c r="P1130" i="1" s="1"/>
  <c r="AA1225" i="1" l="1"/>
  <c r="AA1226" i="1"/>
  <c r="AA1227" i="1"/>
  <c r="BB1226" i="1"/>
  <c r="AH1190" i="1"/>
  <c r="AH1224" i="1"/>
  <c r="AA1223" i="1"/>
  <c r="AA1224" i="1"/>
  <c r="BB1221" i="1"/>
  <c r="AA1220" i="1"/>
  <c r="AA1222" i="1"/>
  <c r="AA1221" i="1"/>
  <c r="AA1218" i="1"/>
  <c r="AA1219" i="1"/>
  <c r="BB1218" i="1"/>
  <c r="BB1216" i="1"/>
  <c r="AA1216" i="1"/>
  <c r="AA1217" i="1"/>
  <c r="BB1214" i="1"/>
  <c r="AA1214" i="1"/>
  <c r="AA1215" i="1"/>
  <c r="BB1212" i="1"/>
  <c r="BB1209" i="1"/>
  <c r="AA1212" i="1"/>
  <c r="AA1213" i="1"/>
  <c r="BB1207" i="1"/>
  <c r="BB1208" i="1"/>
  <c r="BB1210" i="1"/>
  <c r="AA1209" i="1"/>
  <c r="AA1211" i="1"/>
  <c r="AA1210" i="1"/>
  <c r="BB1205" i="1"/>
  <c r="AA1208" i="1"/>
  <c r="AA1207" i="1"/>
  <c r="AA1206" i="1"/>
  <c r="AA1205" i="1"/>
  <c r="BB1203" i="1"/>
  <c r="AA1203" i="1"/>
  <c r="AA1204" i="1"/>
  <c r="BB1199" i="1"/>
  <c r="BB1201" i="1"/>
  <c r="AH1202" i="1"/>
  <c r="AH1198" i="1"/>
  <c r="AH1194" i="1"/>
  <c r="AH1201" i="1"/>
  <c r="AH1197" i="1"/>
  <c r="AH1193" i="1"/>
  <c r="AH1200" i="1"/>
  <c r="AH1196" i="1"/>
  <c r="AH1192" i="1"/>
  <c r="AH1199" i="1"/>
  <c r="AH1195" i="1"/>
  <c r="AH1191" i="1"/>
  <c r="AA1200" i="1"/>
  <c r="AA1201" i="1"/>
  <c r="AA1202" i="1"/>
  <c r="BB1198" i="1"/>
  <c r="AA1199" i="1"/>
  <c r="AA1198" i="1"/>
  <c r="AA1197" i="1"/>
  <c r="AA1196" i="1"/>
  <c r="BB1196" i="1"/>
  <c r="AA1194" i="1"/>
  <c r="AA1195" i="1"/>
  <c r="BB1194" i="1"/>
  <c r="AA1192" i="1"/>
  <c r="AA1193" i="1"/>
  <c r="BB1191" i="1"/>
  <c r="BF1190" i="1"/>
  <c r="BE1190" i="1"/>
  <c r="U1190" i="1"/>
  <c r="Y1190" i="1" s="1"/>
  <c r="BQ415" i="1"/>
  <c r="AA1191" i="1"/>
  <c r="AA1190" i="1"/>
  <c r="AA1127" i="1"/>
  <c r="AA1187" i="1"/>
  <c r="AA1189" i="1"/>
  <c r="AA1188" i="1"/>
  <c r="AH37" i="1"/>
  <c r="BS1111" i="1"/>
  <c r="BV1111" i="1"/>
  <c r="BS1119" i="1"/>
  <c r="BV1119" i="1"/>
  <c r="BS1127" i="1"/>
  <c r="BV1127" i="1"/>
  <c r="BS1112" i="1"/>
  <c r="BV1112" i="1"/>
  <c r="BS1120" i="1"/>
  <c r="BV1120" i="1"/>
  <c r="BS1105" i="1"/>
  <c r="BV1105" i="1"/>
  <c r="BS1109" i="1"/>
  <c r="BV1109" i="1"/>
  <c r="BS1113" i="1"/>
  <c r="BV1113" i="1"/>
  <c r="BS1117" i="1"/>
  <c r="BV1117" i="1"/>
  <c r="BS1121" i="1"/>
  <c r="BV1121" i="1"/>
  <c r="BS1125" i="1"/>
  <c r="BV1125" i="1"/>
  <c r="BS1129" i="1"/>
  <c r="BV1129" i="1"/>
  <c r="BS1107" i="1"/>
  <c r="BV1107" i="1"/>
  <c r="BS1115" i="1"/>
  <c r="BV1115" i="1"/>
  <c r="BS1123" i="1"/>
  <c r="BV1123" i="1"/>
  <c r="BS1104" i="1"/>
  <c r="BV1104" i="1"/>
  <c r="BS1108" i="1"/>
  <c r="BV1108" i="1"/>
  <c r="BS1116" i="1"/>
  <c r="BV1116" i="1"/>
  <c r="BS1124" i="1"/>
  <c r="BV1124" i="1"/>
  <c r="BS1128" i="1"/>
  <c r="BV1128" i="1"/>
  <c r="BS1106" i="1"/>
  <c r="BV1106" i="1"/>
  <c r="BS1110" i="1"/>
  <c r="BV1110" i="1"/>
  <c r="BS1114" i="1"/>
  <c r="BV1114" i="1"/>
  <c r="BS1118" i="1"/>
  <c r="BV1118" i="1"/>
  <c r="BS1122" i="1"/>
  <c r="BV1122" i="1"/>
  <c r="BS1126" i="1"/>
  <c r="BV1126" i="1"/>
  <c r="BS1130" i="1"/>
  <c r="BV1130" i="1"/>
  <c r="AA1103" i="1"/>
  <c r="AA1120" i="1"/>
  <c r="AA1125" i="1"/>
  <c r="AA1109" i="1"/>
  <c r="AA1130" i="1"/>
  <c r="AA1114" i="1"/>
  <c r="AA1105" i="1"/>
  <c r="AA1110" i="1"/>
  <c r="AA1116" i="1"/>
  <c r="AA1121" i="1"/>
  <c r="AA1126" i="1"/>
  <c r="AA1106" i="1"/>
  <c r="AA1112" i="1"/>
  <c r="AA1117" i="1"/>
  <c r="AA1122" i="1"/>
  <c r="AA1128" i="1"/>
  <c r="AA1104" i="1"/>
  <c r="AA1108" i="1"/>
  <c r="AA1113" i="1"/>
  <c r="AA1118" i="1"/>
  <c r="AA1124" i="1"/>
  <c r="AA1129" i="1"/>
  <c r="AA1107" i="1"/>
  <c r="AA1111" i="1"/>
  <c r="AA1115" i="1"/>
  <c r="AA1119" i="1"/>
  <c r="AA1123" i="1"/>
  <c r="AI1108" i="1"/>
  <c r="AI1124" i="1"/>
  <c r="AI1109" i="1"/>
  <c r="AO1109" i="1" s="1"/>
  <c r="AI1121" i="1"/>
  <c r="AI1110" i="1"/>
  <c r="AO1110" i="1" s="1"/>
  <c r="AI1119" i="1"/>
  <c r="AO1119" i="1" s="1"/>
  <c r="AI1123" i="1"/>
  <c r="AO1123" i="1" s="1"/>
  <c r="AI1111" i="1"/>
  <c r="AI1112" i="1"/>
  <c r="AO1112" i="1" s="1"/>
  <c r="AI1113" i="1"/>
  <c r="AO1113" i="1" s="1"/>
  <c r="AI1114" i="1"/>
  <c r="AO1114" i="1" s="1"/>
  <c r="AI1115" i="1"/>
  <c r="AI1116" i="1"/>
  <c r="AI1117" i="1"/>
  <c r="AI1118" i="1"/>
  <c r="AI1125" i="1"/>
  <c r="AO1125" i="1" s="1"/>
  <c r="AI1126" i="1"/>
  <c r="AO1126" i="1" s="1"/>
  <c r="AI1122" i="1"/>
  <c r="AO1122" i="1" s="1"/>
  <c r="AI1127" i="1"/>
  <c r="AO1127" i="1" s="1"/>
  <c r="AI1128" i="1"/>
  <c r="AI1129" i="1"/>
  <c r="AO1129" i="1" s="1"/>
  <c r="AI1130" i="1"/>
  <c r="AO1130" i="1" s="1"/>
  <c r="AI1105" i="1"/>
  <c r="AI1106" i="1"/>
  <c r="AO1106" i="1" s="1"/>
  <c r="AI1107" i="1"/>
  <c r="AO1107" i="1" s="1"/>
  <c r="AI1120" i="1"/>
  <c r="AO1120" i="1" s="1"/>
  <c r="Q1113" i="1"/>
  <c r="Q1109" i="1"/>
  <c r="Q1129" i="1"/>
  <c r="Q1125" i="1"/>
  <c r="Q1122" i="1"/>
  <c r="Q1126" i="1"/>
  <c r="Q1108" i="1"/>
  <c r="Q1121" i="1"/>
  <c r="Q1110" i="1"/>
  <c r="Q1117" i="1"/>
  <c r="Q1119" i="1"/>
  <c r="Q1120" i="1"/>
  <c r="Q1123" i="1"/>
  <c r="Q1124" i="1"/>
  <c r="Q1130" i="1"/>
  <c r="Q1127" i="1"/>
  <c r="Q1128" i="1"/>
  <c r="Q1114" i="1"/>
  <c r="Q1112" i="1"/>
  <c r="Q1111" i="1"/>
  <c r="Q1118" i="1"/>
  <c r="Q1115" i="1"/>
  <c r="Q1116" i="1"/>
  <c r="Q1107" i="1"/>
  <c r="BB1190" i="1" l="1"/>
  <c r="BQ416" i="1"/>
  <c r="W1116" i="1"/>
  <c r="AL1116" i="1" s="1"/>
  <c r="S1116" i="1"/>
  <c r="AD1116" i="1" s="1"/>
  <c r="W1112" i="1"/>
  <c r="AL1112" i="1" s="1"/>
  <c r="S1112" i="1"/>
  <c r="AD1112" i="1" s="1"/>
  <c r="W1130" i="1"/>
  <c r="AL1130" i="1" s="1"/>
  <c r="S1130" i="1"/>
  <c r="AD1130" i="1" s="1"/>
  <c r="W1119" i="1"/>
  <c r="AL1119" i="1" s="1"/>
  <c r="S1119" i="1"/>
  <c r="AD1119" i="1" s="1"/>
  <c r="W1108" i="1"/>
  <c r="AL1108" i="1" s="1"/>
  <c r="S1108" i="1"/>
  <c r="AD1108" i="1" s="1"/>
  <c r="W1129" i="1"/>
  <c r="AL1129" i="1" s="1"/>
  <c r="S1129" i="1"/>
  <c r="AD1129" i="1" s="1"/>
  <c r="W1115" i="1"/>
  <c r="AL1115" i="1" s="1"/>
  <c r="S1115" i="1"/>
  <c r="AD1115" i="1" s="1"/>
  <c r="W1114" i="1"/>
  <c r="AL1114" i="1" s="1"/>
  <c r="S1114" i="1"/>
  <c r="AD1114" i="1" s="1"/>
  <c r="W1124" i="1"/>
  <c r="AL1124" i="1" s="1"/>
  <c r="S1124" i="1"/>
  <c r="AD1124" i="1" s="1"/>
  <c r="W1117" i="1"/>
  <c r="AL1117" i="1" s="1"/>
  <c r="S1117" i="1"/>
  <c r="AD1117" i="1" s="1"/>
  <c r="W1126" i="1"/>
  <c r="AL1126" i="1" s="1"/>
  <c r="S1126" i="1"/>
  <c r="AD1126" i="1" s="1"/>
  <c r="W1109" i="1"/>
  <c r="AL1109" i="1" s="1"/>
  <c r="S1109" i="1"/>
  <c r="AD1109" i="1" s="1"/>
  <c r="W1118" i="1"/>
  <c r="AL1118" i="1" s="1"/>
  <c r="S1118" i="1"/>
  <c r="AD1118" i="1" s="1"/>
  <c r="W1128" i="1"/>
  <c r="AL1128" i="1" s="1"/>
  <c r="S1128" i="1"/>
  <c r="AD1128" i="1" s="1"/>
  <c r="AR1128" i="1" s="1"/>
  <c r="W1123" i="1"/>
  <c r="AL1123" i="1" s="1"/>
  <c r="S1123" i="1"/>
  <c r="AD1123" i="1" s="1"/>
  <c r="W1110" i="1"/>
  <c r="AL1110" i="1" s="1"/>
  <c r="S1110" i="1"/>
  <c r="AD1110" i="1" s="1"/>
  <c r="W1122" i="1"/>
  <c r="AL1122" i="1" s="1"/>
  <c r="S1122" i="1"/>
  <c r="AD1122" i="1" s="1"/>
  <c r="W1113" i="1"/>
  <c r="AL1113" i="1" s="1"/>
  <c r="S1113" i="1"/>
  <c r="AD1113" i="1" s="1"/>
  <c r="W1107" i="1"/>
  <c r="AL1107" i="1" s="1"/>
  <c r="S1107" i="1"/>
  <c r="AD1107" i="1" s="1"/>
  <c r="W1111" i="1"/>
  <c r="AL1111" i="1" s="1"/>
  <c r="S1111" i="1"/>
  <c r="AD1111" i="1" s="1"/>
  <c r="W1127" i="1"/>
  <c r="AL1127" i="1" s="1"/>
  <c r="S1127" i="1"/>
  <c r="AD1127" i="1" s="1"/>
  <c r="W1120" i="1"/>
  <c r="AL1120" i="1" s="1"/>
  <c r="S1120" i="1"/>
  <c r="AD1120" i="1" s="1"/>
  <c r="W1121" i="1"/>
  <c r="AL1121" i="1" s="1"/>
  <c r="S1121" i="1"/>
  <c r="AD1121" i="1" s="1"/>
  <c r="W1125" i="1"/>
  <c r="AL1125" i="1" s="1"/>
  <c r="S1125" i="1"/>
  <c r="AD1125" i="1" s="1"/>
  <c r="BY1130" i="1"/>
  <c r="BZ1130" i="1"/>
  <c r="BY1122" i="1"/>
  <c r="BZ1122" i="1"/>
  <c r="BY1114" i="1"/>
  <c r="BZ1114" i="1"/>
  <c r="BY1106" i="1"/>
  <c r="BZ1106" i="1"/>
  <c r="BY1124" i="1"/>
  <c r="BZ1124" i="1"/>
  <c r="BY1108" i="1"/>
  <c r="BZ1108" i="1"/>
  <c r="BZ1123" i="1"/>
  <c r="BY1123" i="1"/>
  <c r="BZ1107" i="1"/>
  <c r="BY1107" i="1"/>
  <c r="BZ1125" i="1"/>
  <c r="BY1125" i="1"/>
  <c r="BZ1117" i="1"/>
  <c r="BY1117" i="1"/>
  <c r="BZ1109" i="1"/>
  <c r="BY1109" i="1"/>
  <c r="BY1120" i="1"/>
  <c r="BZ1120" i="1"/>
  <c r="BZ1127" i="1"/>
  <c r="BY1127" i="1"/>
  <c r="BZ1111" i="1"/>
  <c r="BY1111" i="1"/>
  <c r="BY1126" i="1"/>
  <c r="BZ1126" i="1"/>
  <c r="BY1118" i="1"/>
  <c r="BZ1118" i="1"/>
  <c r="BY1110" i="1"/>
  <c r="BZ1110" i="1"/>
  <c r="BY1128" i="1"/>
  <c r="BZ1128" i="1"/>
  <c r="BY1116" i="1"/>
  <c r="BZ1116" i="1"/>
  <c r="BZ1115" i="1"/>
  <c r="BY1115" i="1"/>
  <c r="BZ1129" i="1"/>
  <c r="BY1129" i="1"/>
  <c r="BZ1121" i="1"/>
  <c r="BY1121" i="1"/>
  <c r="BZ1113" i="1"/>
  <c r="BY1113" i="1"/>
  <c r="BZ1105" i="1"/>
  <c r="BY1105" i="1"/>
  <c r="BY1112" i="1"/>
  <c r="BZ1112" i="1"/>
  <c r="BZ1119" i="1"/>
  <c r="BY1119" i="1"/>
  <c r="AN1128" i="1"/>
  <c r="AO1128" i="1"/>
  <c r="AN1115" i="1"/>
  <c r="AO1115" i="1"/>
  <c r="AN1111" i="1"/>
  <c r="AO1111" i="1"/>
  <c r="AN1121" i="1"/>
  <c r="AO1121" i="1"/>
  <c r="AN1105" i="1"/>
  <c r="AO1105" i="1"/>
  <c r="AN1118" i="1"/>
  <c r="AO1118" i="1"/>
  <c r="AN1117" i="1"/>
  <c r="AO1117" i="1"/>
  <c r="AN1124" i="1"/>
  <c r="AO1124" i="1"/>
  <c r="AN1116" i="1"/>
  <c r="AO1116" i="1"/>
  <c r="AN1108" i="1"/>
  <c r="AO1108" i="1"/>
  <c r="AN1113" i="1"/>
  <c r="AN1127" i="1"/>
  <c r="AN1110" i="1"/>
  <c r="AN1120" i="1"/>
  <c r="AN1122" i="1"/>
  <c r="AN1109" i="1"/>
  <c r="AN1119" i="1"/>
  <c r="AN1125" i="1"/>
  <c r="AN1130" i="1"/>
  <c r="AN1106" i="1"/>
  <c r="AN1123" i="1"/>
  <c r="AN1114" i="1"/>
  <c r="AN1126" i="1"/>
  <c r="AN1107" i="1"/>
  <c r="AN1112" i="1"/>
  <c r="AN1129" i="1"/>
  <c r="V1117" i="1" l="1"/>
  <c r="AR1117" i="1"/>
  <c r="V1127" i="1"/>
  <c r="AR1127" i="1"/>
  <c r="V1121" i="1"/>
  <c r="AR1121" i="1"/>
  <c r="V1124" i="1"/>
  <c r="AR1124" i="1"/>
  <c r="V1122" i="1"/>
  <c r="AR1122" i="1"/>
  <c r="V1107" i="1"/>
  <c r="AR1107" i="1"/>
  <c r="V1118" i="1"/>
  <c r="AR1118" i="1"/>
  <c r="AR1130" i="1"/>
  <c r="V1123" i="1"/>
  <c r="AR1123" i="1"/>
  <c r="V1126" i="1"/>
  <c r="AR1126" i="1"/>
  <c r="V1108" i="1"/>
  <c r="AR1108" i="1"/>
  <c r="V1115" i="1"/>
  <c r="AR1115" i="1"/>
  <c r="V1116" i="1"/>
  <c r="AR1116" i="1"/>
  <c r="V1125" i="1"/>
  <c r="AR1125" i="1"/>
  <c r="V1120" i="1"/>
  <c r="AR1120" i="1"/>
  <c r="V1111" i="1"/>
  <c r="AR1111" i="1"/>
  <c r="V1113" i="1"/>
  <c r="AR1113" i="1"/>
  <c r="V1110" i="1"/>
  <c r="AR1110" i="1"/>
  <c r="V1109" i="1"/>
  <c r="AR1109" i="1"/>
  <c r="V1114" i="1"/>
  <c r="AR1114" i="1"/>
  <c r="V1129" i="1"/>
  <c r="AR1129" i="1"/>
  <c r="V1119" i="1"/>
  <c r="AR1119" i="1"/>
  <c r="V1112" i="1"/>
  <c r="AR1112" i="1"/>
  <c r="T1128" i="1"/>
  <c r="V1128" i="1"/>
  <c r="X1111" i="1"/>
  <c r="Z1111" i="1"/>
  <c r="X1113" i="1"/>
  <c r="Z1113" i="1"/>
  <c r="X1128" i="1"/>
  <c r="Z1128" i="1"/>
  <c r="X1109" i="1"/>
  <c r="Z1109" i="1"/>
  <c r="X1117" i="1"/>
  <c r="Z1117" i="1"/>
  <c r="X1119" i="1"/>
  <c r="Z1119" i="1"/>
  <c r="X1112" i="1"/>
  <c r="Z1112" i="1"/>
  <c r="X1110" i="1"/>
  <c r="Z1110" i="1"/>
  <c r="X1108" i="1"/>
  <c r="Z1108" i="1"/>
  <c r="X1118" i="1"/>
  <c r="Z1118" i="1"/>
  <c r="X1120" i="1"/>
  <c r="Z1120" i="1"/>
  <c r="T1130" i="1"/>
  <c r="V1130" i="1"/>
  <c r="X1123" i="1"/>
  <c r="Z1123" i="1"/>
  <c r="X1121" i="1"/>
  <c r="Z1121" i="1"/>
  <c r="X1127" i="1"/>
  <c r="Z1127" i="1"/>
  <c r="X1114" i="1"/>
  <c r="Z1114" i="1"/>
  <c r="X1125" i="1"/>
  <c r="Z1125" i="1"/>
  <c r="X1129" i="1"/>
  <c r="Z1129" i="1"/>
  <c r="X1107" i="1"/>
  <c r="Z1107" i="1"/>
  <c r="X1122" i="1"/>
  <c r="Z1122" i="1"/>
  <c r="X1126" i="1"/>
  <c r="Z1126" i="1"/>
  <c r="X1124" i="1"/>
  <c r="Z1124" i="1"/>
  <c r="X1115" i="1"/>
  <c r="Z1115" i="1"/>
  <c r="X1130" i="1"/>
  <c r="Z1130" i="1"/>
  <c r="X1116" i="1"/>
  <c r="Z1116" i="1"/>
  <c r="BQ417" i="1"/>
  <c r="T1120" i="1"/>
  <c r="T1108" i="1"/>
  <c r="T1114" i="1"/>
  <c r="T1123" i="1"/>
  <c r="T1118" i="1"/>
  <c r="T1122" i="1"/>
  <c r="T1111" i="1"/>
  <c r="T1107" i="1"/>
  <c r="T1119" i="1"/>
  <c r="T1112" i="1"/>
  <c r="T1113" i="1"/>
  <c r="T1126" i="1"/>
  <c r="T1127" i="1"/>
  <c r="T1125" i="1"/>
  <c r="T1110" i="1"/>
  <c r="T1129" i="1"/>
  <c r="T1121" i="1"/>
  <c r="T1124" i="1"/>
  <c r="T1115" i="1"/>
  <c r="T1116" i="1"/>
  <c r="T1109" i="1"/>
  <c r="T1117" i="1"/>
  <c r="AG1129" i="1"/>
  <c r="AG1130" i="1"/>
  <c r="AG1116" i="1"/>
  <c r="AG1109" i="1"/>
  <c r="AG1117" i="1"/>
  <c r="AG1128" i="1"/>
  <c r="AG1121" i="1"/>
  <c r="AG1125" i="1"/>
  <c r="AG1110" i="1"/>
  <c r="AG1124" i="1"/>
  <c r="AG1120" i="1"/>
  <c r="AG1108" i="1"/>
  <c r="AG1123" i="1"/>
  <c r="AG1118" i="1"/>
  <c r="AG1127" i="1"/>
  <c r="AG1115" i="1"/>
  <c r="AG1114" i="1"/>
  <c r="AG1122" i="1"/>
  <c r="AG1111" i="1"/>
  <c r="AG1107" i="1"/>
  <c r="AG1119" i="1"/>
  <c r="AG1112" i="1"/>
  <c r="AG1113" i="1"/>
  <c r="AG1126" i="1"/>
  <c r="U1122" i="1" l="1"/>
  <c r="Y1122" i="1" s="1"/>
  <c r="U1127" i="1"/>
  <c r="Y1127" i="1" s="1"/>
  <c r="BF1111" i="1"/>
  <c r="BF1116" i="1"/>
  <c r="BF1112" i="1"/>
  <c r="BF1122" i="1"/>
  <c r="BF1118" i="1"/>
  <c r="BF1124" i="1"/>
  <c r="BF1128" i="1"/>
  <c r="BF1130" i="1"/>
  <c r="BF1127" i="1"/>
  <c r="BF1121" i="1"/>
  <c r="BF1119" i="1"/>
  <c r="BF1114" i="1"/>
  <c r="BF1123" i="1"/>
  <c r="BF1110" i="1"/>
  <c r="BF1117" i="1"/>
  <c r="BF1129" i="1"/>
  <c r="BF1113" i="1"/>
  <c r="BF1120" i="1"/>
  <c r="BF1126" i="1"/>
  <c r="BF1107" i="1"/>
  <c r="BF1115" i="1"/>
  <c r="BF1108" i="1"/>
  <c r="BF1125" i="1"/>
  <c r="BF1109" i="1"/>
  <c r="BQ418" i="1"/>
  <c r="U1126" i="1"/>
  <c r="U1112" i="1"/>
  <c r="U1113" i="1"/>
  <c r="U1129" i="1"/>
  <c r="U1119" i="1"/>
  <c r="U1123" i="1"/>
  <c r="U1109" i="1"/>
  <c r="U1130" i="1"/>
  <c r="U1120" i="1"/>
  <c r="U1117" i="1"/>
  <c r="U1110" i="1"/>
  <c r="U1108" i="1"/>
  <c r="U1116" i="1"/>
  <c r="U1124" i="1"/>
  <c r="U1125" i="1"/>
  <c r="U1111" i="1"/>
  <c r="U1128" i="1"/>
  <c r="U1121" i="1"/>
  <c r="U1114" i="1"/>
  <c r="U1115" i="1"/>
  <c r="BQ419" i="1" l="1"/>
  <c r="Y1111" i="1"/>
  <c r="Y1108" i="1"/>
  <c r="Y1130" i="1"/>
  <c r="Y1129" i="1"/>
  <c r="Y1110" i="1"/>
  <c r="Y1109" i="1"/>
  <c r="Y1113" i="1"/>
  <c r="Y1114" i="1"/>
  <c r="Y1121" i="1"/>
  <c r="Y1117" i="1"/>
  <c r="Y1123" i="1"/>
  <c r="Y1112" i="1"/>
  <c r="Y1115" i="1"/>
  <c r="Y1125" i="1"/>
  <c r="Y1128" i="1"/>
  <c r="Y1116" i="1"/>
  <c r="Y1120" i="1"/>
  <c r="Y1119" i="1"/>
  <c r="Y1126" i="1"/>
  <c r="Y1124" i="1"/>
  <c r="BQ420" i="1" l="1"/>
  <c r="AF1131" i="1"/>
  <c r="AF1130" i="1"/>
  <c r="BE1130" i="1" s="1"/>
  <c r="BB1130" i="1" s="1"/>
  <c r="AF1129" i="1"/>
  <c r="BE1129" i="1" s="1"/>
  <c r="BB1129" i="1" s="1"/>
  <c r="AF1128" i="1"/>
  <c r="BE1128" i="1" s="1"/>
  <c r="BB1128" i="1" s="1"/>
  <c r="AF1127" i="1"/>
  <c r="BE1127" i="1" s="1"/>
  <c r="BB1127" i="1" s="1"/>
  <c r="AF1126" i="1"/>
  <c r="BE1126" i="1" s="1"/>
  <c r="BB1126" i="1" s="1"/>
  <c r="AF1125" i="1"/>
  <c r="BE1125" i="1" s="1"/>
  <c r="BB1125" i="1" s="1"/>
  <c r="AF1124" i="1"/>
  <c r="BE1124" i="1" s="1"/>
  <c r="BB1124" i="1" s="1"/>
  <c r="AF1123" i="1"/>
  <c r="BE1123" i="1" s="1"/>
  <c r="BB1123" i="1" s="1"/>
  <c r="AF1122" i="1"/>
  <c r="BE1122" i="1" s="1"/>
  <c r="BB1122" i="1" s="1"/>
  <c r="AF1121" i="1"/>
  <c r="BE1121" i="1" s="1"/>
  <c r="BB1121" i="1" s="1"/>
  <c r="AF1120" i="1"/>
  <c r="BE1120" i="1" s="1"/>
  <c r="BB1120" i="1" s="1"/>
  <c r="AF1119" i="1"/>
  <c r="BE1119" i="1" s="1"/>
  <c r="BB1119" i="1" s="1"/>
  <c r="AF1118" i="1"/>
  <c r="BE1118" i="1" s="1"/>
  <c r="BB1118" i="1" s="1"/>
  <c r="AF1117" i="1"/>
  <c r="BE1117" i="1" s="1"/>
  <c r="BB1117" i="1" s="1"/>
  <c r="AF1116" i="1"/>
  <c r="BE1116" i="1" s="1"/>
  <c r="BB1116" i="1" s="1"/>
  <c r="AF1115" i="1"/>
  <c r="BE1115" i="1" s="1"/>
  <c r="BB1115" i="1" s="1"/>
  <c r="AF1114" i="1"/>
  <c r="BE1114" i="1" s="1"/>
  <c r="BB1114" i="1" s="1"/>
  <c r="AF1113" i="1"/>
  <c r="BE1113" i="1" s="1"/>
  <c r="BB1113" i="1" s="1"/>
  <c r="AF1112" i="1"/>
  <c r="BE1112" i="1" s="1"/>
  <c r="BB1112" i="1" s="1"/>
  <c r="AF1111" i="1"/>
  <c r="BE1111" i="1" s="1"/>
  <c r="BB1111" i="1" s="1"/>
  <c r="AF1110" i="1"/>
  <c r="BE1110" i="1" s="1"/>
  <c r="BB1110" i="1" s="1"/>
  <c r="AF1109" i="1"/>
  <c r="BE1109" i="1" s="1"/>
  <c r="BB1109" i="1" s="1"/>
  <c r="AF1108" i="1"/>
  <c r="BE1108" i="1" s="1"/>
  <c r="BB1108" i="1" s="1"/>
  <c r="AF1107" i="1"/>
  <c r="BE1107" i="1" s="1"/>
  <c r="BB1107" i="1" s="1"/>
  <c r="AF1106" i="1"/>
  <c r="AF1105" i="1"/>
  <c r="BQ421" i="1" l="1"/>
  <c r="BQ422" i="1" l="1"/>
  <c r="BQ423" i="1" l="1"/>
  <c r="BQ424" i="1" l="1"/>
  <c r="AK46" i="1"/>
  <c r="BV46" i="1" s="1"/>
  <c r="AZ38" i="1"/>
  <c r="AK37" i="1"/>
  <c r="AP38" i="1"/>
  <c r="BO38" i="1" s="1"/>
  <c r="BP38" i="1"/>
  <c r="BV28" i="1"/>
  <c r="BQ425" i="1" l="1"/>
  <c r="AF47" i="1"/>
  <c r="AF38" i="1"/>
  <c r="BQ38" i="1" s="1"/>
  <c r="AI38" i="1"/>
  <c r="E738" i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682" i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627" i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572" i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517" i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462" i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406" i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D247" i="1"/>
  <c r="E39" i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B1228" i="1"/>
  <c r="AF1187" i="1"/>
  <c r="B1227" i="1"/>
  <c r="BV1185" i="1"/>
  <c r="B1226" i="1"/>
  <c r="BV1184" i="1"/>
  <c r="B1225" i="1"/>
  <c r="BV1183" i="1"/>
  <c r="B1224" i="1"/>
  <c r="BV1182" i="1"/>
  <c r="B1223" i="1"/>
  <c r="BV1181" i="1"/>
  <c r="B1222" i="1"/>
  <c r="BV1180" i="1"/>
  <c r="B1221" i="1"/>
  <c r="BV1179" i="1"/>
  <c r="B1220" i="1"/>
  <c r="BV1178" i="1"/>
  <c r="B1219" i="1"/>
  <c r="BV1177" i="1"/>
  <c r="B1218" i="1"/>
  <c r="BV1176" i="1"/>
  <c r="B1217" i="1"/>
  <c r="BV1175" i="1"/>
  <c r="B1216" i="1"/>
  <c r="BV1174" i="1"/>
  <c r="B1215" i="1"/>
  <c r="BV1173" i="1"/>
  <c r="B1214" i="1"/>
  <c r="BV1172" i="1"/>
  <c r="B1213" i="1"/>
  <c r="BV1171" i="1"/>
  <c r="B1212" i="1"/>
  <c r="BV1170" i="1"/>
  <c r="B1211" i="1"/>
  <c r="BV1169" i="1"/>
  <c r="B1210" i="1"/>
  <c r="BV1168" i="1"/>
  <c r="B1209" i="1"/>
  <c r="BV1167" i="1"/>
  <c r="B1208" i="1"/>
  <c r="BV1166" i="1"/>
  <c r="B1207" i="1"/>
  <c r="BV1165" i="1"/>
  <c r="B1206" i="1"/>
  <c r="BV1164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3" i="1"/>
  <c r="B1172" i="1"/>
  <c r="B1171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V416" i="1"/>
  <c r="B415" i="1"/>
  <c r="BV415" i="1"/>
  <c r="B414" i="1"/>
  <c r="BV414" i="1"/>
  <c r="B413" i="1"/>
  <c r="BV413" i="1"/>
  <c r="B412" i="1"/>
  <c r="BV412" i="1"/>
  <c r="B411" i="1"/>
  <c r="BV411" i="1"/>
  <c r="B410" i="1"/>
  <c r="BV410" i="1"/>
  <c r="B409" i="1"/>
  <c r="BV409" i="1"/>
  <c r="B408" i="1"/>
  <c r="BV408" i="1"/>
  <c r="B407" i="1"/>
  <c r="BV407" i="1"/>
  <c r="B406" i="1"/>
  <c r="BV406" i="1"/>
  <c r="B405" i="1"/>
  <c r="B404" i="1"/>
  <c r="AK402" i="1"/>
  <c r="BV402" i="1" s="1"/>
  <c r="AK401" i="1"/>
  <c r="BV401" i="1" s="1"/>
  <c r="AK400" i="1"/>
  <c r="BV400" i="1" s="1"/>
  <c r="B402" i="1"/>
  <c r="AK399" i="1"/>
  <c r="BV399" i="1" s="1"/>
  <c r="B401" i="1"/>
  <c r="AK398" i="1"/>
  <c r="BV398" i="1" s="1"/>
  <c r="B400" i="1"/>
  <c r="AK397" i="1"/>
  <c r="BV397" i="1" s="1"/>
  <c r="B399" i="1"/>
  <c r="AK396" i="1"/>
  <c r="BV396" i="1" s="1"/>
  <c r="B398" i="1"/>
  <c r="AK395" i="1"/>
  <c r="BV395" i="1" s="1"/>
  <c r="B397" i="1"/>
  <c r="AK394" i="1"/>
  <c r="BV394" i="1" s="1"/>
  <c r="B396" i="1"/>
  <c r="AK393" i="1"/>
  <c r="BV393" i="1" s="1"/>
  <c r="B395" i="1"/>
  <c r="AK392" i="1"/>
  <c r="BV392" i="1" s="1"/>
  <c r="B394" i="1"/>
  <c r="AK391" i="1"/>
  <c r="BV391" i="1" s="1"/>
  <c r="B393" i="1"/>
  <c r="AK390" i="1"/>
  <c r="BV390" i="1" s="1"/>
  <c r="B392" i="1"/>
  <c r="AK389" i="1"/>
  <c r="BV389" i="1" s="1"/>
  <c r="B391" i="1"/>
  <c r="AK388" i="1"/>
  <c r="BV388" i="1" s="1"/>
  <c r="B390" i="1"/>
  <c r="AK387" i="1"/>
  <c r="BV387" i="1" s="1"/>
  <c r="B389" i="1"/>
  <c r="AK386" i="1"/>
  <c r="BV386" i="1" s="1"/>
  <c r="B388" i="1"/>
  <c r="AK385" i="1"/>
  <c r="BV385" i="1" s="1"/>
  <c r="B387" i="1"/>
  <c r="AK384" i="1"/>
  <c r="BV384" i="1" s="1"/>
  <c r="B386" i="1"/>
  <c r="AK383" i="1"/>
  <c r="BV383" i="1" s="1"/>
  <c r="B385" i="1"/>
  <c r="AK382" i="1"/>
  <c r="BV382" i="1" s="1"/>
  <c r="B384" i="1"/>
  <c r="AK381" i="1"/>
  <c r="BV381" i="1" s="1"/>
  <c r="B383" i="1"/>
  <c r="AK380" i="1"/>
  <c r="BV380" i="1" s="1"/>
  <c r="B382" i="1"/>
  <c r="AK379" i="1"/>
  <c r="BV379" i="1" s="1"/>
  <c r="B381" i="1"/>
  <c r="AK378" i="1"/>
  <c r="BV378" i="1" s="1"/>
  <c r="B380" i="1"/>
  <c r="AK377" i="1"/>
  <c r="BV377" i="1" s="1"/>
  <c r="B379" i="1"/>
  <c r="AK376" i="1"/>
  <c r="BV376" i="1" s="1"/>
  <c r="B378" i="1"/>
  <c r="AK375" i="1"/>
  <c r="BV375" i="1" s="1"/>
  <c r="B377" i="1"/>
  <c r="AK374" i="1"/>
  <c r="BV374" i="1" s="1"/>
  <c r="B376" i="1"/>
  <c r="AK373" i="1"/>
  <c r="BV373" i="1" s="1"/>
  <c r="B375" i="1"/>
  <c r="AK372" i="1"/>
  <c r="BV372" i="1" s="1"/>
  <c r="B374" i="1"/>
  <c r="AK371" i="1"/>
  <c r="BV371" i="1" s="1"/>
  <c r="B373" i="1"/>
  <c r="AK370" i="1"/>
  <c r="BV370" i="1" s="1"/>
  <c r="B372" i="1"/>
  <c r="AK369" i="1"/>
  <c r="BV369" i="1" s="1"/>
  <c r="B371" i="1"/>
  <c r="AK368" i="1"/>
  <c r="BV368" i="1" s="1"/>
  <c r="B370" i="1"/>
  <c r="AK367" i="1"/>
  <c r="BV367" i="1" s="1"/>
  <c r="B369" i="1"/>
  <c r="AK366" i="1"/>
  <c r="BV366" i="1" s="1"/>
  <c r="B368" i="1"/>
  <c r="AK365" i="1"/>
  <c r="BV365" i="1" s="1"/>
  <c r="B367" i="1"/>
  <c r="AK364" i="1"/>
  <c r="BV364" i="1" s="1"/>
  <c r="B366" i="1"/>
  <c r="AK363" i="1"/>
  <c r="BV363" i="1" s="1"/>
  <c r="B365" i="1"/>
  <c r="AK362" i="1"/>
  <c r="BV362" i="1" s="1"/>
  <c r="B364" i="1"/>
  <c r="AK361" i="1"/>
  <c r="BV361" i="1" s="1"/>
  <c r="B363" i="1"/>
  <c r="AK360" i="1"/>
  <c r="BV360" i="1" s="1"/>
  <c r="B362" i="1"/>
  <c r="AK359" i="1"/>
  <c r="BV359" i="1" s="1"/>
  <c r="B361" i="1"/>
  <c r="AK358" i="1"/>
  <c r="BV358" i="1" s="1"/>
  <c r="B360" i="1"/>
  <c r="AK357" i="1"/>
  <c r="BV357" i="1" s="1"/>
  <c r="B359" i="1"/>
  <c r="AK356" i="1"/>
  <c r="BV356" i="1" s="1"/>
  <c r="B358" i="1"/>
  <c r="AK355" i="1"/>
  <c r="BV355" i="1" s="1"/>
  <c r="B357" i="1"/>
  <c r="AK354" i="1"/>
  <c r="BV354" i="1" s="1"/>
  <c r="B356" i="1"/>
  <c r="AK353" i="1"/>
  <c r="BV353" i="1" s="1"/>
  <c r="B355" i="1"/>
  <c r="AK352" i="1"/>
  <c r="BV352" i="1" s="1"/>
  <c r="B354" i="1"/>
  <c r="AK351" i="1"/>
  <c r="BV351" i="1" s="1"/>
  <c r="B350" i="1"/>
  <c r="AK350" i="1"/>
  <c r="BV350" i="1" s="1"/>
  <c r="B349" i="1"/>
  <c r="AK349" i="1"/>
  <c r="BV349" i="1" s="1"/>
  <c r="B348" i="1"/>
  <c r="AK348" i="1"/>
  <c r="BV348" i="1" s="1"/>
  <c r="B347" i="1"/>
  <c r="AK347" i="1"/>
  <c r="BV347" i="1" s="1"/>
  <c r="B346" i="1"/>
  <c r="AK346" i="1"/>
  <c r="BV346" i="1" s="1"/>
  <c r="B345" i="1"/>
  <c r="AK345" i="1"/>
  <c r="BV345" i="1" s="1"/>
  <c r="B344" i="1"/>
  <c r="AK344" i="1"/>
  <c r="BV344" i="1" s="1"/>
  <c r="B343" i="1"/>
  <c r="AK343" i="1"/>
  <c r="BV343" i="1" s="1"/>
  <c r="B342" i="1"/>
  <c r="AK342" i="1"/>
  <c r="BV342" i="1" s="1"/>
  <c r="B341" i="1"/>
  <c r="AK341" i="1"/>
  <c r="BV341" i="1" s="1"/>
  <c r="B340" i="1"/>
  <c r="AK340" i="1"/>
  <c r="BV340" i="1" s="1"/>
  <c r="B339" i="1"/>
  <c r="AK339" i="1"/>
  <c r="BV339" i="1" s="1"/>
  <c r="B338" i="1"/>
  <c r="AK338" i="1"/>
  <c r="BV338" i="1" s="1"/>
  <c r="B337" i="1"/>
  <c r="AK337" i="1"/>
  <c r="BV337" i="1" s="1"/>
  <c r="B336" i="1"/>
  <c r="AK336" i="1"/>
  <c r="BV336" i="1" s="1"/>
  <c r="B335" i="1"/>
  <c r="AK335" i="1"/>
  <c r="BV335" i="1" s="1"/>
  <c r="B334" i="1"/>
  <c r="AK334" i="1"/>
  <c r="BV334" i="1" s="1"/>
  <c r="B333" i="1"/>
  <c r="AK333" i="1"/>
  <c r="BV333" i="1" s="1"/>
  <c r="B332" i="1"/>
  <c r="AK332" i="1"/>
  <c r="BV332" i="1" s="1"/>
  <c r="B331" i="1"/>
  <c r="AK331" i="1"/>
  <c r="BV331" i="1" s="1"/>
  <c r="B330" i="1"/>
  <c r="AK330" i="1"/>
  <c r="BV330" i="1" s="1"/>
  <c r="B329" i="1"/>
  <c r="AK329" i="1"/>
  <c r="BV329" i="1" s="1"/>
  <c r="B328" i="1"/>
  <c r="AK328" i="1"/>
  <c r="BV328" i="1" s="1"/>
  <c r="B327" i="1"/>
  <c r="AK327" i="1"/>
  <c r="BV327" i="1" s="1"/>
  <c r="B326" i="1"/>
  <c r="AK326" i="1"/>
  <c r="BV326" i="1" s="1"/>
  <c r="B325" i="1"/>
  <c r="AK325" i="1"/>
  <c r="BV325" i="1" s="1"/>
  <c r="B324" i="1"/>
  <c r="AK324" i="1"/>
  <c r="BV324" i="1" s="1"/>
  <c r="B323" i="1"/>
  <c r="AK323" i="1"/>
  <c r="BV323" i="1" s="1"/>
  <c r="B322" i="1"/>
  <c r="AK322" i="1"/>
  <c r="BV322" i="1" s="1"/>
  <c r="B321" i="1"/>
  <c r="AK321" i="1"/>
  <c r="BV321" i="1" s="1"/>
  <c r="B320" i="1"/>
  <c r="AK320" i="1"/>
  <c r="BV320" i="1" s="1"/>
  <c r="B319" i="1"/>
  <c r="AK319" i="1"/>
  <c r="BV319" i="1" s="1"/>
  <c r="B318" i="1"/>
  <c r="AK318" i="1"/>
  <c r="BV318" i="1" s="1"/>
  <c r="B317" i="1"/>
  <c r="AK317" i="1"/>
  <c r="BV317" i="1" s="1"/>
  <c r="B316" i="1"/>
  <c r="AK316" i="1"/>
  <c r="BV316" i="1" s="1"/>
  <c r="B315" i="1"/>
  <c r="AK315" i="1"/>
  <c r="BV315" i="1" s="1"/>
  <c r="B314" i="1"/>
  <c r="AK314" i="1"/>
  <c r="BV314" i="1" s="1"/>
  <c r="B313" i="1"/>
  <c r="AK313" i="1"/>
  <c r="BV313" i="1" s="1"/>
  <c r="B312" i="1"/>
  <c r="AK312" i="1"/>
  <c r="BV312" i="1" s="1"/>
  <c r="B311" i="1"/>
  <c r="AK311" i="1"/>
  <c r="BV311" i="1" s="1"/>
  <c r="B310" i="1"/>
  <c r="AK310" i="1"/>
  <c r="BV310" i="1" s="1"/>
  <c r="B309" i="1"/>
  <c r="AK309" i="1"/>
  <c r="BV309" i="1" s="1"/>
  <c r="B308" i="1"/>
  <c r="AK308" i="1"/>
  <c r="BV308" i="1" s="1"/>
  <c r="B307" i="1"/>
  <c r="AK307" i="1"/>
  <c r="BV307" i="1" s="1"/>
  <c r="B306" i="1"/>
  <c r="AK306" i="1"/>
  <c r="BV306" i="1" s="1"/>
  <c r="B305" i="1"/>
  <c r="AK305" i="1"/>
  <c r="BV305" i="1" s="1"/>
  <c r="B304" i="1"/>
  <c r="AK304" i="1"/>
  <c r="BV304" i="1" s="1"/>
  <c r="B303" i="1"/>
  <c r="AK303" i="1"/>
  <c r="BV303" i="1" s="1"/>
  <c r="B302" i="1"/>
  <c r="AK302" i="1"/>
  <c r="BV302" i="1" s="1"/>
  <c r="B301" i="1"/>
  <c r="AK301" i="1"/>
  <c r="BV301" i="1" s="1"/>
  <c r="B300" i="1"/>
  <c r="AK300" i="1"/>
  <c r="BV300" i="1" s="1"/>
  <c r="B299" i="1"/>
  <c r="BO1254" i="1" s="1"/>
  <c r="AK299" i="1"/>
  <c r="BV299" i="1" s="1"/>
  <c r="B298" i="1"/>
  <c r="AK298" i="1"/>
  <c r="BV298" i="1" s="1"/>
  <c r="B297" i="1"/>
  <c r="AK297" i="1"/>
  <c r="BV297" i="1" s="1"/>
  <c r="B296" i="1"/>
  <c r="AK296" i="1"/>
  <c r="BV296" i="1" s="1"/>
  <c r="B295" i="1"/>
  <c r="AK295" i="1"/>
  <c r="BV295" i="1" s="1"/>
  <c r="B294" i="1"/>
  <c r="AK294" i="1"/>
  <c r="BV294" i="1" s="1"/>
  <c r="B293" i="1"/>
  <c r="AK293" i="1"/>
  <c r="BV293" i="1" s="1"/>
  <c r="B292" i="1"/>
  <c r="AK292" i="1"/>
  <c r="BV292" i="1" s="1"/>
  <c r="B291" i="1"/>
  <c r="AK291" i="1"/>
  <c r="BV291" i="1" s="1"/>
  <c r="B290" i="1"/>
  <c r="AK290" i="1"/>
  <c r="BV290" i="1" s="1"/>
  <c r="B289" i="1"/>
  <c r="AK289" i="1"/>
  <c r="BV289" i="1" s="1"/>
  <c r="B288" i="1"/>
  <c r="AK288" i="1"/>
  <c r="BV288" i="1" s="1"/>
  <c r="B287" i="1"/>
  <c r="AK287" i="1"/>
  <c r="BV287" i="1" s="1"/>
  <c r="B286" i="1"/>
  <c r="AK286" i="1"/>
  <c r="BV286" i="1" s="1"/>
  <c r="B285" i="1"/>
  <c r="AK285" i="1"/>
  <c r="BV285" i="1" s="1"/>
  <c r="B284" i="1"/>
  <c r="AK284" i="1"/>
  <c r="BV284" i="1" s="1"/>
  <c r="B283" i="1"/>
  <c r="AK283" i="1"/>
  <c r="BV283" i="1" s="1"/>
  <c r="B282" i="1"/>
  <c r="AK282" i="1"/>
  <c r="BV282" i="1" s="1"/>
  <c r="B281" i="1"/>
  <c r="AK281" i="1"/>
  <c r="BV281" i="1" s="1"/>
  <c r="B280" i="1"/>
  <c r="AK280" i="1"/>
  <c r="BV280" i="1" s="1"/>
  <c r="B279" i="1"/>
  <c r="AK279" i="1"/>
  <c r="BV279" i="1" s="1"/>
  <c r="B278" i="1"/>
  <c r="AK278" i="1"/>
  <c r="BV278" i="1" s="1"/>
  <c r="B277" i="1"/>
  <c r="AK277" i="1"/>
  <c r="BV277" i="1" s="1"/>
  <c r="B276" i="1"/>
  <c r="AK276" i="1"/>
  <c r="BV276" i="1" s="1"/>
  <c r="B275" i="1"/>
  <c r="AK275" i="1"/>
  <c r="BV275" i="1" s="1"/>
  <c r="B274" i="1"/>
  <c r="AK274" i="1"/>
  <c r="BV274" i="1" s="1"/>
  <c r="B273" i="1"/>
  <c r="AK273" i="1"/>
  <c r="BV273" i="1" s="1"/>
  <c r="B272" i="1"/>
  <c r="AK272" i="1"/>
  <c r="BV272" i="1" s="1"/>
  <c r="B271" i="1"/>
  <c r="AK271" i="1"/>
  <c r="BV271" i="1" s="1"/>
  <c r="B270" i="1"/>
  <c r="AK270" i="1"/>
  <c r="BV270" i="1" s="1"/>
  <c r="B269" i="1"/>
  <c r="AK269" i="1"/>
  <c r="BV269" i="1" s="1"/>
  <c r="B268" i="1"/>
  <c r="AK268" i="1"/>
  <c r="BV268" i="1" s="1"/>
  <c r="B267" i="1"/>
  <c r="AK267" i="1"/>
  <c r="BV267" i="1" s="1"/>
  <c r="B266" i="1"/>
  <c r="AK266" i="1"/>
  <c r="BV266" i="1" s="1"/>
  <c r="B265" i="1"/>
  <c r="AK265" i="1"/>
  <c r="BV265" i="1" s="1"/>
  <c r="B264" i="1"/>
  <c r="AK264" i="1"/>
  <c r="BV264" i="1" s="1"/>
  <c r="B263" i="1"/>
  <c r="AK263" i="1"/>
  <c r="BV263" i="1" s="1"/>
  <c r="B262" i="1"/>
  <c r="AK262" i="1"/>
  <c r="BV262" i="1" s="1"/>
  <c r="B261" i="1"/>
  <c r="AK261" i="1"/>
  <c r="BV261" i="1" s="1"/>
  <c r="B260" i="1"/>
  <c r="AK260" i="1"/>
  <c r="BV260" i="1" s="1"/>
  <c r="B259" i="1"/>
  <c r="AK259" i="1"/>
  <c r="BV259" i="1" s="1"/>
  <c r="B258" i="1"/>
  <c r="AK258" i="1"/>
  <c r="BV258" i="1" s="1"/>
  <c r="B257" i="1"/>
  <c r="AK257" i="1"/>
  <c r="BV257" i="1" s="1"/>
  <c r="B256" i="1"/>
  <c r="AK256" i="1"/>
  <c r="BV256" i="1" s="1"/>
  <c r="B255" i="1"/>
  <c r="AK255" i="1"/>
  <c r="BV255" i="1" s="1"/>
  <c r="B254" i="1"/>
  <c r="AK254" i="1"/>
  <c r="BV254" i="1" s="1"/>
  <c r="B253" i="1"/>
  <c r="AK253" i="1"/>
  <c r="BV253" i="1" s="1"/>
  <c r="B252" i="1"/>
  <c r="AK252" i="1"/>
  <c r="BV252" i="1" s="1"/>
  <c r="B251" i="1"/>
  <c r="AK251" i="1"/>
  <c r="BV251" i="1" s="1"/>
  <c r="B250" i="1"/>
  <c r="AK250" i="1"/>
  <c r="BV250" i="1" s="1"/>
  <c r="B249" i="1"/>
  <c r="AK249" i="1"/>
  <c r="BV249" i="1" s="1"/>
  <c r="B248" i="1"/>
  <c r="AK248" i="1"/>
  <c r="BV248" i="1" s="1"/>
  <c r="B247" i="1"/>
  <c r="AK247" i="1"/>
  <c r="BV247" i="1" s="1"/>
  <c r="B246" i="1"/>
  <c r="AK246" i="1"/>
  <c r="BV246" i="1" s="1"/>
  <c r="B245" i="1"/>
  <c r="AK245" i="1"/>
  <c r="BV245" i="1" s="1"/>
  <c r="B244" i="1"/>
  <c r="AK244" i="1"/>
  <c r="BV244" i="1" s="1"/>
  <c r="B243" i="1"/>
  <c r="AK243" i="1"/>
  <c r="BV243" i="1" s="1"/>
  <c r="B242" i="1"/>
  <c r="AK242" i="1"/>
  <c r="BV242" i="1" s="1"/>
  <c r="B241" i="1"/>
  <c r="AK241" i="1"/>
  <c r="BV241" i="1" s="1"/>
  <c r="B240" i="1"/>
  <c r="AK240" i="1"/>
  <c r="BV240" i="1" s="1"/>
  <c r="B239" i="1"/>
  <c r="AK239" i="1"/>
  <c r="BV239" i="1" s="1"/>
  <c r="B238" i="1"/>
  <c r="AK238" i="1"/>
  <c r="BV238" i="1" s="1"/>
  <c r="B237" i="1"/>
  <c r="AK237" i="1"/>
  <c r="BV237" i="1" s="1"/>
  <c r="B236" i="1"/>
  <c r="AK236" i="1"/>
  <c r="BV236" i="1" s="1"/>
  <c r="B235" i="1"/>
  <c r="AK235" i="1"/>
  <c r="BV235" i="1" s="1"/>
  <c r="B234" i="1"/>
  <c r="AK234" i="1"/>
  <c r="BV234" i="1" s="1"/>
  <c r="B233" i="1"/>
  <c r="AK233" i="1"/>
  <c r="BV233" i="1" s="1"/>
  <c r="B232" i="1"/>
  <c r="AK232" i="1"/>
  <c r="BV232" i="1" s="1"/>
  <c r="B231" i="1"/>
  <c r="AK231" i="1"/>
  <c r="BV231" i="1" s="1"/>
  <c r="B230" i="1"/>
  <c r="AK230" i="1"/>
  <c r="BV230" i="1" s="1"/>
  <c r="B229" i="1"/>
  <c r="AK229" i="1"/>
  <c r="BV229" i="1" s="1"/>
  <c r="B228" i="1"/>
  <c r="AK228" i="1"/>
  <c r="BV228" i="1" s="1"/>
  <c r="B227" i="1"/>
  <c r="AK227" i="1"/>
  <c r="BV227" i="1" s="1"/>
  <c r="B226" i="1"/>
  <c r="AK226" i="1"/>
  <c r="BV226" i="1" s="1"/>
  <c r="B225" i="1"/>
  <c r="AK225" i="1"/>
  <c r="BV225" i="1" s="1"/>
  <c r="B224" i="1"/>
  <c r="AK224" i="1"/>
  <c r="BV224" i="1" s="1"/>
  <c r="B223" i="1"/>
  <c r="AK223" i="1"/>
  <c r="BV223" i="1" s="1"/>
  <c r="B222" i="1"/>
  <c r="AK222" i="1"/>
  <c r="BV222" i="1" s="1"/>
  <c r="B221" i="1"/>
  <c r="AK221" i="1"/>
  <c r="BV221" i="1" s="1"/>
  <c r="B220" i="1"/>
  <c r="AK220" i="1"/>
  <c r="BV220" i="1" s="1"/>
  <c r="B219" i="1"/>
  <c r="AK219" i="1"/>
  <c r="BV219" i="1" s="1"/>
  <c r="B218" i="1"/>
  <c r="AK218" i="1"/>
  <c r="BV218" i="1" s="1"/>
  <c r="B217" i="1"/>
  <c r="AK217" i="1"/>
  <c r="BV217" i="1" s="1"/>
  <c r="B216" i="1"/>
  <c r="AK216" i="1"/>
  <c r="BV216" i="1" s="1"/>
  <c r="B215" i="1"/>
  <c r="AK215" i="1"/>
  <c r="BV215" i="1" s="1"/>
  <c r="B214" i="1"/>
  <c r="AK214" i="1"/>
  <c r="BV214" i="1" s="1"/>
  <c r="B213" i="1"/>
  <c r="AK213" i="1"/>
  <c r="BV213" i="1" s="1"/>
  <c r="B212" i="1"/>
  <c r="AK212" i="1"/>
  <c r="BV212" i="1" s="1"/>
  <c r="B211" i="1"/>
  <c r="AK211" i="1"/>
  <c r="BV211" i="1" s="1"/>
  <c r="B210" i="1"/>
  <c r="AK210" i="1"/>
  <c r="BV210" i="1" s="1"/>
  <c r="B209" i="1"/>
  <c r="AK209" i="1"/>
  <c r="BV209" i="1" s="1"/>
  <c r="B208" i="1"/>
  <c r="AK208" i="1"/>
  <c r="BV208" i="1" s="1"/>
  <c r="B207" i="1"/>
  <c r="AK207" i="1"/>
  <c r="BV207" i="1" s="1"/>
  <c r="B206" i="1"/>
  <c r="AK206" i="1"/>
  <c r="BV206" i="1" s="1"/>
  <c r="B205" i="1"/>
  <c r="AK205" i="1"/>
  <c r="BV205" i="1" s="1"/>
  <c r="B204" i="1"/>
  <c r="AK204" i="1"/>
  <c r="BV204" i="1" s="1"/>
  <c r="B203" i="1"/>
  <c r="AK203" i="1"/>
  <c r="BV203" i="1" s="1"/>
  <c r="B202" i="1"/>
  <c r="AK202" i="1"/>
  <c r="BV202" i="1" s="1"/>
  <c r="B201" i="1"/>
  <c r="AK201" i="1"/>
  <c r="BV201" i="1" s="1"/>
  <c r="B200" i="1"/>
  <c r="AK200" i="1"/>
  <c r="BV200" i="1" s="1"/>
  <c r="B199" i="1"/>
  <c r="AK199" i="1"/>
  <c r="BV199" i="1" s="1"/>
  <c r="B198" i="1"/>
  <c r="AK198" i="1"/>
  <c r="BV198" i="1" s="1"/>
  <c r="B197" i="1"/>
  <c r="AK197" i="1"/>
  <c r="BV197" i="1" s="1"/>
  <c r="B196" i="1"/>
  <c r="AK196" i="1"/>
  <c r="BV196" i="1" s="1"/>
  <c r="B195" i="1"/>
  <c r="AK195" i="1"/>
  <c r="BV195" i="1" s="1"/>
  <c r="B194" i="1"/>
  <c r="AK194" i="1"/>
  <c r="BV194" i="1" s="1"/>
  <c r="B193" i="1"/>
  <c r="AK193" i="1"/>
  <c r="BV193" i="1" s="1"/>
  <c r="B192" i="1"/>
  <c r="AK192" i="1"/>
  <c r="BV192" i="1" s="1"/>
  <c r="B191" i="1"/>
  <c r="AK191" i="1"/>
  <c r="BV191" i="1" s="1"/>
  <c r="B190" i="1"/>
  <c r="AK190" i="1"/>
  <c r="BV190" i="1" s="1"/>
  <c r="B189" i="1"/>
  <c r="AK189" i="1"/>
  <c r="BV189" i="1" s="1"/>
  <c r="B188" i="1"/>
  <c r="AK188" i="1"/>
  <c r="BV188" i="1" s="1"/>
  <c r="B187" i="1"/>
  <c r="AK187" i="1"/>
  <c r="BV187" i="1" s="1"/>
  <c r="B186" i="1"/>
  <c r="AK186" i="1"/>
  <c r="BV186" i="1" s="1"/>
  <c r="B185" i="1"/>
  <c r="AK185" i="1"/>
  <c r="BV185" i="1" s="1"/>
  <c r="B184" i="1"/>
  <c r="AK184" i="1"/>
  <c r="BV184" i="1" s="1"/>
  <c r="B183" i="1"/>
  <c r="AK183" i="1"/>
  <c r="BV183" i="1" s="1"/>
  <c r="B182" i="1"/>
  <c r="AK182" i="1"/>
  <c r="BV182" i="1" s="1"/>
  <c r="B181" i="1"/>
  <c r="AK181" i="1"/>
  <c r="BV181" i="1" s="1"/>
  <c r="B180" i="1"/>
  <c r="AK180" i="1"/>
  <c r="BV180" i="1" s="1"/>
  <c r="B179" i="1"/>
  <c r="AK179" i="1"/>
  <c r="BV179" i="1" s="1"/>
  <c r="B178" i="1"/>
  <c r="AK178" i="1"/>
  <c r="BV178" i="1" s="1"/>
  <c r="B177" i="1"/>
  <c r="AK177" i="1"/>
  <c r="BV177" i="1" s="1"/>
  <c r="B176" i="1"/>
  <c r="AK176" i="1"/>
  <c r="BV176" i="1" s="1"/>
  <c r="B175" i="1"/>
  <c r="AK175" i="1"/>
  <c r="BV175" i="1" s="1"/>
  <c r="B174" i="1"/>
  <c r="AK174" i="1"/>
  <c r="BV174" i="1" s="1"/>
  <c r="B173" i="1"/>
  <c r="AK173" i="1"/>
  <c r="BV173" i="1" s="1"/>
  <c r="B172" i="1"/>
  <c r="AK172" i="1"/>
  <c r="BV172" i="1" s="1"/>
  <c r="B171" i="1"/>
  <c r="AK171" i="1"/>
  <c r="BV171" i="1" s="1"/>
  <c r="B170" i="1"/>
  <c r="AK170" i="1"/>
  <c r="BV170" i="1" s="1"/>
  <c r="B169" i="1"/>
  <c r="AK169" i="1"/>
  <c r="BV169" i="1" s="1"/>
  <c r="B168" i="1"/>
  <c r="AK168" i="1"/>
  <c r="BV168" i="1" s="1"/>
  <c r="B167" i="1"/>
  <c r="AK167" i="1"/>
  <c r="BV167" i="1" s="1"/>
  <c r="B166" i="1"/>
  <c r="AK166" i="1"/>
  <c r="BV166" i="1" s="1"/>
  <c r="B165" i="1"/>
  <c r="AK165" i="1"/>
  <c r="BV165" i="1" s="1"/>
  <c r="B164" i="1"/>
  <c r="AK164" i="1"/>
  <c r="BV164" i="1" s="1"/>
  <c r="B163" i="1"/>
  <c r="AK163" i="1"/>
  <c r="BV163" i="1" s="1"/>
  <c r="B162" i="1"/>
  <c r="AK162" i="1"/>
  <c r="BV162" i="1" s="1"/>
  <c r="B161" i="1"/>
  <c r="AK161" i="1"/>
  <c r="BV161" i="1" s="1"/>
  <c r="B160" i="1"/>
  <c r="AK160" i="1"/>
  <c r="BV160" i="1" s="1"/>
  <c r="B159" i="1"/>
  <c r="AK159" i="1"/>
  <c r="BV159" i="1" s="1"/>
  <c r="B158" i="1"/>
  <c r="AK158" i="1"/>
  <c r="BV158" i="1" s="1"/>
  <c r="B157" i="1"/>
  <c r="AK157" i="1"/>
  <c r="BV157" i="1" s="1"/>
  <c r="B156" i="1"/>
  <c r="AK156" i="1"/>
  <c r="BV156" i="1" s="1"/>
  <c r="B155" i="1"/>
  <c r="AK155" i="1"/>
  <c r="BV155" i="1" s="1"/>
  <c r="B154" i="1"/>
  <c r="AK154" i="1"/>
  <c r="BV154" i="1" s="1"/>
  <c r="B153" i="1"/>
  <c r="AK153" i="1"/>
  <c r="BV153" i="1" s="1"/>
  <c r="B152" i="1"/>
  <c r="AK152" i="1"/>
  <c r="BV152" i="1" s="1"/>
  <c r="B151" i="1"/>
  <c r="AK151" i="1"/>
  <c r="BV151" i="1" s="1"/>
  <c r="B150" i="1"/>
  <c r="AK150" i="1"/>
  <c r="BV150" i="1" s="1"/>
  <c r="B149" i="1"/>
  <c r="AK149" i="1"/>
  <c r="BV149" i="1" s="1"/>
  <c r="B148" i="1"/>
  <c r="AK148" i="1"/>
  <c r="BV148" i="1" s="1"/>
  <c r="B147" i="1"/>
  <c r="AK147" i="1"/>
  <c r="BV147" i="1" s="1"/>
  <c r="B146" i="1"/>
  <c r="AK146" i="1"/>
  <c r="BV146" i="1" s="1"/>
  <c r="B145" i="1"/>
  <c r="AK145" i="1"/>
  <c r="BV145" i="1" s="1"/>
  <c r="B144" i="1"/>
  <c r="AK144" i="1"/>
  <c r="BV144" i="1" s="1"/>
  <c r="B143" i="1"/>
  <c r="AK143" i="1"/>
  <c r="BV143" i="1" s="1"/>
  <c r="B142" i="1"/>
  <c r="AK142" i="1"/>
  <c r="BV142" i="1" s="1"/>
  <c r="B141" i="1"/>
  <c r="AK141" i="1"/>
  <c r="BV141" i="1" s="1"/>
  <c r="B140" i="1"/>
  <c r="AK140" i="1"/>
  <c r="BV140" i="1" s="1"/>
  <c r="B139" i="1"/>
  <c r="AK139" i="1"/>
  <c r="BV139" i="1" s="1"/>
  <c r="B138" i="1"/>
  <c r="AK138" i="1"/>
  <c r="BV138" i="1" s="1"/>
  <c r="B137" i="1"/>
  <c r="AK137" i="1"/>
  <c r="BV137" i="1" s="1"/>
  <c r="B136" i="1"/>
  <c r="AK136" i="1"/>
  <c r="BV136" i="1" s="1"/>
  <c r="B135" i="1"/>
  <c r="AK135" i="1"/>
  <c r="BV135" i="1" s="1"/>
  <c r="B134" i="1"/>
  <c r="AK134" i="1"/>
  <c r="BV134" i="1" s="1"/>
  <c r="B133" i="1"/>
  <c r="AK133" i="1"/>
  <c r="BV133" i="1" s="1"/>
  <c r="B132" i="1"/>
  <c r="AK132" i="1"/>
  <c r="BV132" i="1" s="1"/>
  <c r="B131" i="1"/>
  <c r="AK131" i="1"/>
  <c r="BV131" i="1" s="1"/>
  <c r="B130" i="1"/>
  <c r="AK130" i="1"/>
  <c r="BV130" i="1" s="1"/>
  <c r="B129" i="1"/>
  <c r="AK129" i="1"/>
  <c r="BV129" i="1" s="1"/>
  <c r="B128" i="1"/>
  <c r="AK128" i="1"/>
  <c r="BV128" i="1" s="1"/>
  <c r="B127" i="1"/>
  <c r="AK127" i="1"/>
  <c r="BV127" i="1" s="1"/>
  <c r="B126" i="1"/>
  <c r="AK126" i="1"/>
  <c r="BV126" i="1" s="1"/>
  <c r="B125" i="1"/>
  <c r="AK125" i="1"/>
  <c r="BV125" i="1" s="1"/>
  <c r="B124" i="1"/>
  <c r="AK124" i="1"/>
  <c r="BV124" i="1" s="1"/>
  <c r="B123" i="1"/>
  <c r="AK123" i="1"/>
  <c r="BV123" i="1" s="1"/>
  <c r="B122" i="1"/>
  <c r="AK122" i="1"/>
  <c r="BV122" i="1" s="1"/>
  <c r="B121" i="1"/>
  <c r="AK121" i="1"/>
  <c r="BV121" i="1" s="1"/>
  <c r="B120" i="1"/>
  <c r="AK120" i="1"/>
  <c r="BV120" i="1" s="1"/>
  <c r="B119" i="1"/>
  <c r="AK119" i="1"/>
  <c r="BV119" i="1" s="1"/>
  <c r="B118" i="1"/>
  <c r="AK118" i="1"/>
  <c r="BV118" i="1" s="1"/>
  <c r="B117" i="1"/>
  <c r="AK117" i="1"/>
  <c r="BV117" i="1" s="1"/>
  <c r="B116" i="1"/>
  <c r="AK116" i="1"/>
  <c r="BV116" i="1" s="1"/>
  <c r="B115" i="1"/>
  <c r="AK115" i="1"/>
  <c r="BV115" i="1" s="1"/>
  <c r="B114" i="1"/>
  <c r="AK114" i="1"/>
  <c r="BV114" i="1" s="1"/>
  <c r="B113" i="1"/>
  <c r="AK113" i="1"/>
  <c r="BV113" i="1" s="1"/>
  <c r="B112" i="1"/>
  <c r="AK112" i="1"/>
  <c r="BV112" i="1" s="1"/>
  <c r="B111" i="1"/>
  <c r="AK111" i="1"/>
  <c r="BV111" i="1" s="1"/>
  <c r="B110" i="1"/>
  <c r="AK110" i="1"/>
  <c r="BV110" i="1" s="1"/>
  <c r="B109" i="1"/>
  <c r="AK109" i="1"/>
  <c r="BV109" i="1" s="1"/>
  <c r="B108" i="1"/>
  <c r="AK108" i="1"/>
  <c r="BV108" i="1" s="1"/>
  <c r="B107" i="1"/>
  <c r="AK107" i="1"/>
  <c r="BV107" i="1" s="1"/>
  <c r="B106" i="1"/>
  <c r="AK106" i="1"/>
  <c r="BV106" i="1" s="1"/>
  <c r="B105" i="1"/>
  <c r="AK105" i="1"/>
  <c r="BV105" i="1" s="1"/>
  <c r="B104" i="1"/>
  <c r="AK104" i="1"/>
  <c r="BV104" i="1" s="1"/>
  <c r="B103" i="1"/>
  <c r="AK103" i="1"/>
  <c r="BV103" i="1" s="1"/>
  <c r="B102" i="1"/>
  <c r="AK102" i="1"/>
  <c r="BV102" i="1" s="1"/>
  <c r="B101" i="1"/>
  <c r="AK101" i="1"/>
  <c r="BV101" i="1" s="1"/>
  <c r="B100" i="1"/>
  <c r="AK100" i="1"/>
  <c r="BV100" i="1" s="1"/>
  <c r="B99" i="1"/>
  <c r="AK99" i="1"/>
  <c r="BV99" i="1" s="1"/>
  <c r="B98" i="1"/>
  <c r="AK98" i="1"/>
  <c r="BV98" i="1" s="1"/>
  <c r="B97" i="1"/>
  <c r="AK97" i="1"/>
  <c r="BV97" i="1" s="1"/>
  <c r="B96" i="1"/>
  <c r="AK96" i="1"/>
  <c r="BV96" i="1" s="1"/>
  <c r="B95" i="1"/>
  <c r="AK95" i="1"/>
  <c r="BV95" i="1" s="1"/>
  <c r="B94" i="1"/>
  <c r="AK94" i="1"/>
  <c r="BV94" i="1" s="1"/>
  <c r="B93" i="1"/>
  <c r="AK93" i="1"/>
  <c r="BV93" i="1" s="1"/>
  <c r="B92" i="1"/>
  <c r="AK92" i="1"/>
  <c r="BV92" i="1" s="1"/>
  <c r="B91" i="1"/>
  <c r="AK91" i="1"/>
  <c r="BV91" i="1" s="1"/>
  <c r="B90" i="1"/>
  <c r="AK90" i="1"/>
  <c r="BV90" i="1" s="1"/>
  <c r="B89" i="1"/>
  <c r="AK89" i="1"/>
  <c r="BV89" i="1" s="1"/>
  <c r="B88" i="1"/>
  <c r="AK88" i="1"/>
  <c r="BV88" i="1" s="1"/>
  <c r="B87" i="1"/>
  <c r="AK87" i="1"/>
  <c r="BV87" i="1" s="1"/>
  <c r="B86" i="1"/>
  <c r="AK86" i="1"/>
  <c r="BV86" i="1" s="1"/>
  <c r="B85" i="1"/>
  <c r="AK85" i="1"/>
  <c r="BV85" i="1" s="1"/>
  <c r="B84" i="1"/>
  <c r="AK84" i="1"/>
  <c r="BV84" i="1" s="1"/>
  <c r="B83" i="1"/>
  <c r="AK83" i="1"/>
  <c r="BV83" i="1" s="1"/>
  <c r="B82" i="1"/>
  <c r="AK82" i="1"/>
  <c r="BV82" i="1" s="1"/>
  <c r="B81" i="1"/>
  <c r="AK81" i="1"/>
  <c r="BV81" i="1" s="1"/>
  <c r="B80" i="1"/>
  <c r="AK80" i="1"/>
  <c r="BV80" i="1" s="1"/>
  <c r="B79" i="1"/>
  <c r="AK79" i="1"/>
  <c r="BV79" i="1" s="1"/>
  <c r="B78" i="1"/>
  <c r="AK78" i="1"/>
  <c r="BV78" i="1" s="1"/>
  <c r="B77" i="1"/>
  <c r="AK77" i="1"/>
  <c r="BV77" i="1" s="1"/>
  <c r="B76" i="1"/>
  <c r="AK76" i="1"/>
  <c r="BV76" i="1" s="1"/>
  <c r="B75" i="1"/>
  <c r="AK75" i="1"/>
  <c r="BV75" i="1" s="1"/>
  <c r="B74" i="1"/>
  <c r="AK74" i="1"/>
  <c r="BV74" i="1" s="1"/>
  <c r="B73" i="1"/>
  <c r="AK73" i="1"/>
  <c r="BV73" i="1" s="1"/>
  <c r="B72" i="1"/>
  <c r="AK72" i="1"/>
  <c r="BV72" i="1" s="1"/>
  <c r="B71" i="1"/>
  <c r="AK71" i="1"/>
  <c r="BV71" i="1" s="1"/>
  <c r="B70" i="1"/>
  <c r="AK70" i="1"/>
  <c r="BV70" i="1" s="1"/>
  <c r="B69" i="1"/>
  <c r="AK69" i="1"/>
  <c r="BV69" i="1" s="1"/>
  <c r="B68" i="1"/>
  <c r="AK68" i="1"/>
  <c r="BV68" i="1" s="1"/>
  <c r="B67" i="1"/>
  <c r="AK67" i="1"/>
  <c r="BV67" i="1" s="1"/>
  <c r="B66" i="1"/>
  <c r="AK66" i="1"/>
  <c r="BV66" i="1" s="1"/>
  <c r="B65" i="1"/>
  <c r="AK65" i="1"/>
  <c r="BV65" i="1" s="1"/>
  <c r="B64" i="1"/>
  <c r="AK64" i="1"/>
  <c r="BV64" i="1" s="1"/>
  <c r="B63" i="1"/>
  <c r="AK63" i="1"/>
  <c r="BV63" i="1" s="1"/>
  <c r="B62" i="1"/>
  <c r="AK62" i="1"/>
  <c r="BV62" i="1" s="1"/>
  <c r="B61" i="1"/>
  <c r="AK61" i="1"/>
  <c r="BV61" i="1" s="1"/>
  <c r="B60" i="1"/>
  <c r="AK60" i="1"/>
  <c r="BV60" i="1" s="1"/>
  <c r="B59" i="1"/>
  <c r="AK59" i="1"/>
  <c r="BV59" i="1" s="1"/>
  <c r="B58" i="1"/>
  <c r="AK58" i="1"/>
  <c r="BV58" i="1" s="1"/>
  <c r="B57" i="1"/>
  <c r="AK57" i="1"/>
  <c r="BV57" i="1" s="1"/>
  <c r="B56" i="1"/>
  <c r="AK56" i="1"/>
  <c r="BV56" i="1" s="1"/>
  <c r="B55" i="1"/>
  <c r="AK55" i="1"/>
  <c r="BV55" i="1" s="1"/>
  <c r="B54" i="1"/>
  <c r="AK54" i="1"/>
  <c r="BV54" i="1" s="1"/>
  <c r="B53" i="1"/>
  <c r="AK53" i="1"/>
  <c r="BV53" i="1" s="1"/>
  <c r="B52" i="1"/>
  <c r="AK52" i="1"/>
  <c r="BV52" i="1" s="1"/>
  <c r="B51" i="1"/>
  <c r="AK51" i="1"/>
  <c r="BV51" i="1" s="1"/>
  <c r="B50" i="1"/>
  <c r="AK50" i="1"/>
  <c r="BV50" i="1" s="1"/>
  <c r="B49" i="1"/>
  <c r="AK49" i="1"/>
  <c r="BV49" i="1" s="1"/>
  <c r="B48" i="1"/>
  <c r="AK48" i="1"/>
  <c r="BV48" i="1" s="1"/>
  <c r="B47" i="1"/>
  <c r="AK47" i="1"/>
  <c r="BV47" i="1" s="1"/>
  <c r="B46" i="1"/>
  <c r="B45" i="1"/>
  <c r="AK45" i="1"/>
  <c r="BV45" i="1" s="1"/>
  <c r="B44" i="1"/>
  <c r="AK44" i="1"/>
  <c r="BV44" i="1" s="1"/>
  <c r="B43" i="1"/>
  <c r="AK43" i="1"/>
  <c r="BV43" i="1" s="1"/>
  <c r="B42" i="1"/>
  <c r="AK42" i="1"/>
  <c r="BV42" i="1" s="1"/>
  <c r="B41" i="1"/>
  <c r="AK41" i="1"/>
  <c r="BV41" i="1" s="1"/>
  <c r="B40" i="1"/>
  <c r="AF41" i="1"/>
  <c r="B39" i="1"/>
  <c r="B38" i="1"/>
  <c r="BQ426" i="1" l="1"/>
  <c r="BV1133" i="1"/>
  <c r="BV1135" i="1"/>
  <c r="BV1137" i="1"/>
  <c r="BV1139" i="1"/>
  <c r="BV1141" i="1"/>
  <c r="BV1143" i="1"/>
  <c r="BV1145" i="1"/>
  <c r="BV1147" i="1"/>
  <c r="BV1149" i="1"/>
  <c r="BV1151" i="1"/>
  <c r="BV1153" i="1"/>
  <c r="BV1155" i="1"/>
  <c r="BV1157" i="1"/>
  <c r="BV1159" i="1"/>
  <c r="BV1161" i="1"/>
  <c r="BV1163" i="1"/>
  <c r="BZ1164" i="1" s="1"/>
  <c r="BV404" i="1"/>
  <c r="BV418" i="1"/>
  <c r="BV420" i="1"/>
  <c r="BV422" i="1"/>
  <c r="BV424" i="1"/>
  <c r="BV426" i="1"/>
  <c r="BV428" i="1"/>
  <c r="BV430" i="1"/>
  <c r="BV432" i="1"/>
  <c r="BV434" i="1"/>
  <c r="BV436" i="1"/>
  <c r="BV438" i="1"/>
  <c r="BV440" i="1"/>
  <c r="BV442" i="1"/>
  <c r="BV444" i="1"/>
  <c r="BV446" i="1"/>
  <c r="BV448" i="1"/>
  <c r="BV450" i="1"/>
  <c r="BV452" i="1"/>
  <c r="BV454" i="1"/>
  <c r="BV456" i="1"/>
  <c r="BV458" i="1"/>
  <c r="BV460" i="1"/>
  <c r="BV462" i="1"/>
  <c r="BV464" i="1"/>
  <c r="BV466" i="1"/>
  <c r="BV468" i="1"/>
  <c r="BV470" i="1"/>
  <c r="BV472" i="1"/>
  <c r="BV474" i="1"/>
  <c r="BV476" i="1"/>
  <c r="BV478" i="1"/>
  <c r="BV480" i="1"/>
  <c r="BV482" i="1"/>
  <c r="BV484" i="1"/>
  <c r="BV486" i="1"/>
  <c r="BV488" i="1"/>
  <c r="BV490" i="1"/>
  <c r="BV492" i="1"/>
  <c r="BV494" i="1"/>
  <c r="BV496" i="1"/>
  <c r="BV498" i="1"/>
  <c r="BV500" i="1"/>
  <c r="BV502" i="1"/>
  <c r="BV504" i="1"/>
  <c r="BV506" i="1"/>
  <c r="BV508" i="1"/>
  <c r="BV510" i="1"/>
  <c r="BV512" i="1"/>
  <c r="BV514" i="1"/>
  <c r="BV516" i="1"/>
  <c r="BV518" i="1"/>
  <c r="BV520" i="1"/>
  <c r="BV522" i="1"/>
  <c r="BV524" i="1"/>
  <c r="BV526" i="1"/>
  <c r="BV528" i="1"/>
  <c r="BV530" i="1"/>
  <c r="BV532" i="1"/>
  <c r="BV534" i="1"/>
  <c r="BV536" i="1"/>
  <c r="BV538" i="1"/>
  <c r="BV540" i="1"/>
  <c r="BV542" i="1"/>
  <c r="BV544" i="1"/>
  <c r="BV546" i="1"/>
  <c r="BV548" i="1"/>
  <c r="BV550" i="1"/>
  <c r="BV552" i="1"/>
  <c r="BV554" i="1"/>
  <c r="BV556" i="1"/>
  <c r="BV558" i="1"/>
  <c r="BV560" i="1"/>
  <c r="BV562" i="1"/>
  <c r="BV564" i="1"/>
  <c r="BV566" i="1"/>
  <c r="BV568" i="1"/>
  <c r="BV570" i="1"/>
  <c r="BV572" i="1"/>
  <c r="BV574" i="1"/>
  <c r="BV576" i="1"/>
  <c r="BV578" i="1"/>
  <c r="BV580" i="1"/>
  <c r="BV582" i="1"/>
  <c r="BV584" i="1"/>
  <c r="BV586" i="1"/>
  <c r="BV588" i="1"/>
  <c r="BV590" i="1"/>
  <c r="BV592" i="1"/>
  <c r="BV594" i="1"/>
  <c r="BV596" i="1"/>
  <c r="BV598" i="1"/>
  <c r="BV600" i="1"/>
  <c r="BV602" i="1"/>
  <c r="BV604" i="1"/>
  <c r="BV606" i="1"/>
  <c r="BV608" i="1"/>
  <c r="BV610" i="1"/>
  <c r="BV612" i="1"/>
  <c r="BV614" i="1"/>
  <c r="BV616" i="1"/>
  <c r="BV618" i="1"/>
  <c r="BV620" i="1"/>
  <c r="BV622" i="1"/>
  <c r="BV624" i="1"/>
  <c r="BV626" i="1"/>
  <c r="BV628" i="1"/>
  <c r="BV630" i="1"/>
  <c r="BV632" i="1"/>
  <c r="BV634" i="1"/>
  <c r="BV636" i="1"/>
  <c r="BV638" i="1"/>
  <c r="BV640" i="1"/>
  <c r="BV642" i="1"/>
  <c r="BV644" i="1"/>
  <c r="BV646" i="1"/>
  <c r="BV648" i="1"/>
  <c r="BV650" i="1"/>
  <c r="BV652" i="1"/>
  <c r="BV654" i="1"/>
  <c r="BV656" i="1"/>
  <c r="BV658" i="1"/>
  <c r="BV660" i="1"/>
  <c r="BV662" i="1"/>
  <c r="BV664" i="1"/>
  <c r="BV666" i="1"/>
  <c r="BV668" i="1"/>
  <c r="BV670" i="1"/>
  <c r="BV672" i="1"/>
  <c r="BV674" i="1"/>
  <c r="BV676" i="1"/>
  <c r="BV678" i="1"/>
  <c r="BV680" i="1"/>
  <c r="BV682" i="1"/>
  <c r="BV684" i="1"/>
  <c r="BV686" i="1"/>
  <c r="BV688" i="1"/>
  <c r="BV690" i="1"/>
  <c r="BV692" i="1"/>
  <c r="BV694" i="1"/>
  <c r="BV696" i="1"/>
  <c r="BV698" i="1"/>
  <c r="BV700" i="1"/>
  <c r="BV702" i="1"/>
  <c r="BV704" i="1"/>
  <c r="BV706" i="1"/>
  <c r="BV708" i="1"/>
  <c r="BV710" i="1"/>
  <c r="BV712" i="1"/>
  <c r="BV714" i="1"/>
  <c r="BV716" i="1"/>
  <c r="BV718" i="1"/>
  <c r="BV720" i="1"/>
  <c r="BV722" i="1"/>
  <c r="BV724" i="1"/>
  <c r="BV726" i="1"/>
  <c r="BV728" i="1"/>
  <c r="BV730" i="1"/>
  <c r="BV732" i="1"/>
  <c r="BV734" i="1"/>
  <c r="BV736" i="1"/>
  <c r="BV738" i="1"/>
  <c r="BV740" i="1"/>
  <c r="BV742" i="1"/>
  <c r="BV744" i="1"/>
  <c r="BV746" i="1"/>
  <c r="BV748" i="1"/>
  <c r="BV750" i="1"/>
  <c r="BV752" i="1"/>
  <c r="BV754" i="1"/>
  <c r="BV756" i="1"/>
  <c r="BV758" i="1"/>
  <c r="BV760" i="1"/>
  <c r="BV762" i="1"/>
  <c r="BV764" i="1"/>
  <c r="BV766" i="1"/>
  <c r="BV768" i="1"/>
  <c r="BV770" i="1"/>
  <c r="BV772" i="1"/>
  <c r="BV774" i="1"/>
  <c r="BV776" i="1"/>
  <c r="BV778" i="1"/>
  <c r="BV780" i="1"/>
  <c r="BV782" i="1"/>
  <c r="BV784" i="1"/>
  <c r="BV786" i="1"/>
  <c r="BV788" i="1"/>
  <c r="BV790" i="1"/>
  <c r="BV792" i="1"/>
  <c r="BV794" i="1"/>
  <c r="BV796" i="1"/>
  <c r="BV798" i="1"/>
  <c r="BV800" i="1"/>
  <c r="BV802" i="1"/>
  <c r="BV804" i="1"/>
  <c r="BV806" i="1"/>
  <c r="BV808" i="1"/>
  <c r="BV810" i="1"/>
  <c r="BV812" i="1"/>
  <c r="BV814" i="1"/>
  <c r="BV816" i="1"/>
  <c r="BV818" i="1"/>
  <c r="BV820" i="1"/>
  <c r="BV822" i="1"/>
  <c r="BV824" i="1"/>
  <c r="BV826" i="1"/>
  <c r="BV828" i="1"/>
  <c r="BV830" i="1"/>
  <c r="BV832" i="1"/>
  <c r="BV834" i="1"/>
  <c r="BV836" i="1"/>
  <c r="BV838" i="1"/>
  <c r="BV840" i="1"/>
  <c r="BV842" i="1"/>
  <c r="BV844" i="1"/>
  <c r="BV846" i="1"/>
  <c r="BV848" i="1"/>
  <c r="BV850" i="1"/>
  <c r="BV852" i="1"/>
  <c r="BV854" i="1"/>
  <c r="BV856" i="1"/>
  <c r="BV858" i="1"/>
  <c r="BV860" i="1"/>
  <c r="BV862" i="1"/>
  <c r="BV864" i="1"/>
  <c r="BV866" i="1"/>
  <c r="BV868" i="1"/>
  <c r="BV870" i="1"/>
  <c r="BV872" i="1"/>
  <c r="BV874" i="1"/>
  <c r="BV876" i="1"/>
  <c r="BV878" i="1"/>
  <c r="BV880" i="1"/>
  <c r="BV882" i="1"/>
  <c r="BV884" i="1"/>
  <c r="BV886" i="1"/>
  <c r="BV888" i="1"/>
  <c r="BV890" i="1"/>
  <c r="BV892" i="1"/>
  <c r="BV894" i="1"/>
  <c r="BV896" i="1"/>
  <c r="BV898" i="1"/>
  <c r="BV900" i="1"/>
  <c r="BV902" i="1"/>
  <c r="BV904" i="1"/>
  <c r="BV906" i="1"/>
  <c r="BV908" i="1"/>
  <c r="BV910" i="1"/>
  <c r="BV912" i="1"/>
  <c r="BV914" i="1"/>
  <c r="BV916" i="1"/>
  <c r="BV918" i="1"/>
  <c r="BV920" i="1"/>
  <c r="BV922" i="1"/>
  <c r="BV924" i="1"/>
  <c r="BV926" i="1"/>
  <c r="BV928" i="1"/>
  <c r="BV930" i="1"/>
  <c r="BV932" i="1"/>
  <c r="BV934" i="1"/>
  <c r="BV936" i="1"/>
  <c r="BV938" i="1"/>
  <c r="BV940" i="1"/>
  <c r="BV942" i="1"/>
  <c r="BV944" i="1"/>
  <c r="BV946" i="1"/>
  <c r="BV948" i="1"/>
  <c r="BV950" i="1"/>
  <c r="BV952" i="1"/>
  <c r="BV954" i="1"/>
  <c r="BV956" i="1"/>
  <c r="BV958" i="1"/>
  <c r="BV960" i="1"/>
  <c r="BV962" i="1"/>
  <c r="BV964" i="1"/>
  <c r="BV966" i="1"/>
  <c r="BV968" i="1"/>
  <c r="BV970" i="1"/>
  <c r="BV972" i="1"/>
  <c r="BV974" i="1"/>
  <c r="BV976" i="1"/>
  <c r="BV978" i="1"/>
  <c r="BV980" i="1"/>
  <c r="BV982" i="1"/>
  <c r="BV984" i="1"/>
  <c r="BV986" i="1"/>
  <c r="BV988" i="1"/>
  <c r="BV990" i="1"/>
  <c r="BV992" i="1"/>
  <c r="BV994" i="1"/>
  <c r="BV996" i="1"/>
  <c r="BV998" i="1"/>
  <c r="BV1000" i="1"/>
  <c r="BV1002" i="1"/>
  <c r="BV1004" i="1"/>
  <c r="BV1006" i="1"/>
  <c r="BV1008" i="1"/>
  <c r="BV1010" i="1"/>
  <c r="BV1012" i="1"/>
  <c r="BV1014" i="1"/>
  <c r="BV1016" i="1"/>
  <c r="BV1018" i="1"/>
  <c r="BV1020" i="1"/>
  <c r="BV1022" i="1"/>
  <c r="BV1024" i="1"/>
  <c r="BV1026" i="1"/>
  <c r="BV1028" i="1"/>
  <c r="BV1030" i="1"/>
  <c r="BV1032" i="1"/>
  <c r="BV1034" i="1"/>
  <c r="BV1036" i="1"/>
  <c r="BV1038" i="1"/>
  <c r="BV1040" i="1"/>
  <c r="BV1042" i="1"/>
  <c r="BV1044" i="1"/>
  <c r="BV1046" i="1"/>
  <c r="BV1048" i="1"/>
  <c r="BV1050" i="1"/>
  <c r="BV1052" i="1"/>
  <c r="BV1054" i="1"/>
  <c r="BV1056" i="1"/>
  <c r="BV1058" i="1"/>
  <c r="BV1060" i="1"/>
  <c r="BV1062" i="1"/>
  <c r="BV1064" i="1"/>
  <c r="BV1066" i="1"/>
  <c r="BV1068" i="1"/>
  <c r="BV1070" i="1"/>
  <c r="BV1072" i="1"/>
  <c r="BV1074" i="1"/>
  <c r="BV1076" i="1"/>
  <c r="BV1078" i="1"/>
  <c r="BV1080" i="1"/>
  <c r="BV1082" i="1"/>
  <c r="BV1084" i="1"/>
  <c r="BV1086" i="1"/>
  <c r="BV1088" i="1"/>
  <c r="BV1090" i="1"/>
  <c r="BV1092" i="1"/>
  <c r="BV1094" i="1"/>
  <c r="BV1096" i="1"/>
  <c r="BV1098" i="1"/>
  <c r="BV1100" i="1"/>
  <c r="BV1102" i="1"/>
  <c r="BV1131" i="1"/>
  <c r="BZ1131" i="1" s="1"/>
  <c r="BV1132" i="1"/>
  <c r="BV1134" i="1"/>
  <c r="BV1136" i="1"/>
  <c r="BV1138" i="1"/>
  <c r="BV1140" i="1"/>
  <c r="BV1142" i="1"/>
  <c r="BV1144" i="1"/>
  <c r="BV1146" i="1"/>
  <c r="BV1148" i="1"/>
  <c r="BV1150" i="1"/>
  <c r="BV1152" i="1"/>
  <c r="BV1154" i="1"/>
  <c r="BV1156" i="1"/>
  <c r="BV1158" i="1"/>
  <c r="BV1160" i="1"/>
  <c r="BV1162" i="1"/>
  <c r="BV417" i="1"/>
  <c r="BZ417" i="1" s="1"/>
  <c r="BV419" i="1"/>
  <c r="BV421" i="1"/>
  <c r="BV423" i="1"/>
  <c r="BV425" i="1"/>
  <c r="BV427" i="1"/>
  <c r="BV429" i="1"/>
  <c r="BV431" i="1"/>
  <c r="BV433" i="1"/>
  <c r="BV435" i="1"/>
  <c r="BV437" i="1"/>
  <c r="BV439" i="1"/>
  <c r="BV441" i="1"/>
  <c r="BV443" i="1"/>
  <c r="BV445" i="1"/>
  <c r="BV447" i="1"/>
  <c r="BV449" i="1"/>
  <c r="BV451" i="1"/>
  <c r="BV453" i="1"/>
  <c r="BV455" i="1"/>
  <c r="BV457" i="1"/>
  <c r="BV459" i="1"/>
  <c r="BV461" i="1"/>
  <c r="BV463" i="1"/>
  <c r="BV465" i="1"/>
  <c r="BV467" i="1"/>
  <c r="BV469" i="1"/>
  <c r="BY470" i="1" s="1"/>
  <c r="BV471" i="1"/>
  <c r="BV473" i="1"/>
  <c r="BV475" i="1"/>
  <c r="BV477" i="1"/>
  <c r="BY478" i="1" s="1"/>
  <c r="BV479" i="1"/>
  <c r="BV481" i="1"/>
  <c r="BV483" i="1"/>
  <c r="BV485" i="1"/>
  <c r="BV487" i="1"/>
  <c r="BV489" i="1"/>
  <c r="BV491" i="1"/>
  <c r="BV493" i="1"/>
  <c r="BV495" i="1"/>
  <c r="BV497" i="1"/>
  <c r="BV499" i="1"/>
  <c r="BV501" i="1"/>
  <c r="BV503" i="1"/>
  <c r="BV505" i="1"/>
  <c r="BV507" i="1"/>
  <c r="BV509" i="1"/>
  <c r="BV511" i="1"/>
  <c r="BV513" i="1"/>
  <c r="BV515" i="1"/>
  <c r="BV517" i="1"/>
  <c r="BV519" i="1"/>
  <c r="BV521" i="1"/>
  <c r="BV523" i="1"/>
  <c r="BV525" i="1"/>
  <c r="BV527" i="1"/>
  <c r="BV529" i="1"/>
  <c r="BV531" i="1"/>
  <c r="BV533" i="1"/>
  <c r="BV535" i="1"/>
  <c r="BV537" i="1"/>
  <c r="BV539" i="1"/>
  <c r="BV541" i="1"/>
  <c r="BV543" i="1"/>
  <c r="BV545" i="1"/>
  <c r="BV547" i="1"/>
  <c r="BV549" i="1"/>
  <c r="BV551" i="1"/>
  <c r="BV553" i="1"/>
  <c r="BV555" i="1"/>
  <c r="BV557" i="1"/>
  <c r="BV559" i="1"/>
  <c r="BV561" i="1"/>
  <c r="BV563" i="1"/>
  <c r="BV565" i="1"/>
  <c r="BV567" i="1"/>
  <c r="BV569" i="1"/>
  <c r="BV571" i="1"/>
  <c r="BV573" i="1"/>
  <c r="BV575" i="1"/>
  <c r="BV577" i="1"/>
  <c r="BV579" i="1"/>
  <c r="BV581" i="1"/>
  <c r="BV583" i="1"/>
  <c r="BV585" i="1"/>
  <c r="BV587" i="1"/>
  <c r="BV589" i="1"/>
  <c r="BV591" i="1"/>
  <c r="BV593" i="1"/>
  <c r="BV595" i="1"/>
  <c r="BV597" i="1"/>
  <c r="BV599" i="1"/>
  <c r="BV601" i="1"/>
  <c r="BV603" i="1"/>
  <c r="BV605" i="1"/>
  <c r="BV607" i="1"/>
  <c r="BV609" i="1"/>
  <c r="BV611" i="1"/>
  <c r="BV613" i="1"/>
  <c r="BV615" i="1"/>
  <c r="BV617" i="1"/>
  <c r="BV619" i="1"/>
  <c r="BV621" i="1"/>
  <c r="BV623" i="1"/>
  <c r="BV625" i="1"/>
  <c r="BV627" i="1"/>
  <c r="BV629" i="1"/>
  <c r="BV631" i="1"/>
  <c r="BV633" i="1"/>
  <c r="BV635" i="1"/>
  <c r="BV637" i="1"/>
  <c r="BV639" i="1"/>
  <c r="BV641" i="1"/>
  <c r="BV643" i="1"/>
  <c r="BV645" i="1"/>
  <c r="BV647" i="1"/>
  <c r="BV649" i="1"/>
  <c r="BV651" i="1"/>
  <c r="BV653" i="1"/>
  <c r="BV655" i="1"/>
  <c r="BV657" i="1"/>
  <c r="BV659" i="1"/>
  <c r="BV661" i="1"/>
  <c r="BV663" i="1"/>
  <c r="BV665" i="1"/>
  <c r="BV667" i="1"/>
  <c r="BV669" i="1"/>
  <c r="BV671" i="1"/>
  <c r="BV673" i="1"/>
  <c r="BV675" i="1"/>
  <c r="BV677" i="1"/>
  <c r="BV679" i="1"/>
  <c r="BV681" i="1"/>
  <c r="BV683" i="1"/>
  <c r="BV685" i="1"/>
  <c r="BV687" i="1"/>
  <c r="BV689" i="1"/>
  <c r="BV691" i="1"/>
  <c r="BV693" i="1"/>
  <c r="BV695" i="1"/>
  <c r="BV697" i="1"/>
  <c r="BV699" i="1"/>
  <c r="BV701" i="1"/>
  <c r="BV703" i="1"/>
  <c r="BV705" i="1"/>
  <c r="BV707" i="1"/>
  <c r="BV709" i="1"/>
  <c r="BV711" i="1"/>
  <c r="BV713" i="1"/>
  <c r="BV715" i="1"/>
  <c r="BV717" i="1"/>
  <c r="BV719" i="1"/>
  <c r="BV721" i="1"/>
  <c r="BV723" i="1"/>
  <c r="BV725" i="1"/>
  <c r="BV727" i="1"/>
  <c r="BV729" i="1"/>
  <c r="BV731" i="1"/>
  <c r="BV733" i="1"/>
  <c r="BV735" i="1"/>
  <c r="BV737" i="1"/>
  <c r="BV739" i="1"/>
  <c r="BV741" i="1"/>
  <c r="BV743" i="1"/>
  <c r="BV745" i="1"/>
  <c r="BV747" i="1"/>
  <c r="BV749" i="1"/>
  <c r="BV751" i="1"/>
  <c r="BV753" i="1"/>
  <c r="BV755" i="1"/>
  <c r="BV757" i="1"/>
  <c r="BV759" i="1"/>
  <c r="BV761" i="1"/>
  <c r="BV763" i="1"/>
  <c r="BV765" i="1"/>
  <c r="BV767" i="1"/>
  <c r="BV769" i="1"/>
  <c r="BV771" i="1"/>
  <c r="BV773" i="1"/>
  <c r="BV775" i="1"/>
  <c r="BV777" i="1"/>
  <c r="BV779" i="1"/>
  <c r="BV781" i="1"/>
  <c r="BV783" i="1"/>
  <c r="BV785" i="1"/>
  <c r="BV787" i="1"/>
  <c r="BV789" i="1"/>
  <c r="BV791" i="1"/>
  <c r="BV793" i="1"/>
  <c r="BV795" i="1"/>
  <c r="BV797" i="1"/>
  <c r="BV799" i="1"/>
  <c r="BV801" i="1"/>
  <c r="BV803" i="1"/>
  <c r="BV805" i="1"/>
  <c r="BV807" i="1"/>
  <c r="BV809" i="1"/>
  <c r="BV811" i="1"/>
  <c r="BV813" i="1"/>
  <c r="BV815" i="1"/>
  <c r="BV817" i="1"/>
  <c r="BV819" i="1"/>
  <c r="BV821" i="1"/>
  <c r="BV823" i="1"/>
  <c r="BV825" i="1"/>
  <c r="BV827" i="1"/>
  <c r="BV829" i="1"/>
  <c r="BV831" i="1"/>
  <c r="BV833" i="1"/>
  <c r="BV835" i="1"/>
  <c r="BV837" i="1"/>
  <c r="BV839" i="1"/>
  <c r="BV841" i="1"/>
  <c r="BV843" i="1"/>
  <c r="BV845" i="1"/>
  <c r="BV847" i="1"/>
  <c r="BV849" i="1"/>
  <c r="BV851" i="1"/>
  <c r="BV853" i="1"/>
  <c r="BV855" i="1"/>
  <c r="BV857" i="1"/>
  <c r="BV859" i="1"/>
  <c r="BV861" i="1"/>
  <c r="BV863" i="1"/>
  <c r="BV865" i="1"/>
  <c r="BV867" i="1"/>
  <c r="BV869" i="1"/>
  <c r="BV871" i="1"/>
  <c r="BV873" i="1"/>
  <c r="BV875" i="1"/>
  <c r="BV877" i="1"/>
  <c r="BV879" i="1"/>
  <c r="BV881" i="1"/>
  <c r="BV883" i="1"/>
  <c r="BV885" i="1"/>
  <c r="BV887" i="1"/>
  <c r="BV889" i="1"/>
  <c r="BV891" i="1"/>
  <c r="BV893" i="1"/>
  <c r="BV895" i="1"/>
  <c r="BV897" i="1"/>
  <c r="BV899" i="1"/>
  <c r="BV901" i="1"/>
  <c r="BV903" i="1"/>
  <c r="BV905" i="1"/>
  <c r="BV907" i="1"/>
  <c r="BV909" i="1"/>
  <c r="BV911" i="1"/>
  <c r="BV913" i="1"/>
  <c r="BV915" i="1"/>
  <c r="BV917" i="1"/>
  <c r="BV919" i="1"/>
  <c r="BV921" i="1"/>
  <c r="BV923" i="1"/>
  <c r="BV925" i="1"/>
  <c r="BV927" i="1"/>
  <c r="BV929" i="1"/>
  <c r="BV931" i="1"/>
  <c r="BV933" i="1"/>
  <c r="BV935" i="1"/>
  <c r="BV937" i="1"/>
  <c r="BV939" i="1"/>
  <c r="BV941" i="1"/>
  <c r="BV943" i="1"/>
  <c r="BV945" i="1"/>
  <c r="BV947" i="1"/>
  <c r="BV949" i="1"/>
  <c r="BV951" i="1"/>
  <c r="BV953" i="1"/>
  <c r="BV955" i="1"/>
  <c r="BV957" i="1"/>
  <c r="BV959" i="1"/>
  <c r="BV961" i="1"/>
  <c r="BV963" i="1"/>
  <c r="BV965" i="1"/>
  <c r="BV967" i="1"/>
  <c r="BV969" i="1"/>
  <c r="BV971" i="1"/>
  <c r="BV973" i="1"/>
  <c r="BV975" i="1"/>
  <c r="BV977" i="1"/>
  <c r="BV979" i="1"/>
  <c r="BV981" i="1"/>
  <c r="BV983" i="1"/>
  <c r="BV985" i="1"/>
  <c r="BV987" i="1"/>
  <c r="BV989" i="1"/>
  <c r="BV991" i="1"/>
  <c r="BV993" i="1"/>
  <c r="BV995" i="1"/>
  <c r="BV997" i="1"/>
  <c r="BV999" i="1"/>
  <c r="BV1001" i="1"/>
  <c r="BV1003" i="1"/>
  <c r="BV1005" i="1"/>
  <c r="BV1007" i="1"/>
  <c r="BV1009" i="1"/>
  <c r="BV1011" i="1"/>
  <c r="BV1013" i="1"/>
  <c r="BV1015" i="1"/>
  <c r="BV1017" i="1"/>
  <c r="BV1019" i="1"/>
  <c r="BV1021" i="1"/>
  <c r="BV1023" i="1"/>
  <c r="BV1025" i="1"/>
  <c r="BV1027" i="1"/>
  <c r="BV1029" i="1"/>
  <c r="BV1031" i="1"/>
  <c r="BV1033" i="1"/>
  <c r="BV1035" i="1"/>
  <c r="BV1037" i="1"/>
  <c r="BV1039" i="1"/>
  <c r="BV1041" i="1"/>
  <c r="BV1043" i="1"/>
  <c r="BV1045" i="1"/>
  <c r="BV1047" i="1"/>
  <c r="BV1049" i="1"/>
  <c r="BV1051" i="1"/>
  <c r="BV1053" i="1"/>
  <c r="BV1055" i="1"/>
  <c r="BV1057" i="1"/>
  <c r="BV1059" i="1"/>
  <c r="BV1061" i="1"/>
  <c r="BV1063" i="1"/>
  <c r="BV1065" i="1"/>
  <c r="BV1067" i="1"/>
  <c r="BV1069" i="1"/>
  <c r="BV1071" i="1"/>
  <c r="BV1073" i="1"/>
  <c r="BV1075" i="1"/>
  <c r="BV1077" i="1"/>
  <c r="BV1079" i="1"/>
  <c r="BV1081" i="1"/>
  <c r="BV1083" i="1"/>
  <c r="BV1085" i="1"/>
  <c r="BV1087" i="1"/>
  <c r="BV1089" i="1"/>
  <c r="BV1091" i="1"/>
  <c r="BV1093" i="1"/>
  <c r="BV1095" i="1"/>
  <c r="BV1097" i="1"/>
  <c r="BV1099" i="1"/>
  <c r="BV1101" i="1"/>
  <c r="BV1103" i="1"/>
  <c r="BY1104" i="1" s="1"/>
  <c r="BQ1255" i="1"/>
  <c r="AI1187" i="1"/>
  <c r="BY301" i="1"/>
  <c r="BZ301" i="1"/>
  <c r="BY305" i="1"/>
  <c r="BZ305" i="1"/>
  <c r="BY309" i="1"/>
  <c r="BZ309" i="1"/>
  <c r="BY313" i="1"/>
  <c r="BZ313" i="1"/>
  <c r="BY317" i="1"/>
  <c r="BZ317" i="1"/>
  <c r="BY321" i="1"/>
  <c r="BZ321" i="1"/>
  <c r="BY325" i="1"/>
  <c r="BZ325" i="1"/>
  <c r="BY329" i="1"/>
  <c r="BZ329" i="1"/>
  <c r="BY335" i="1"/>
  <c r="BZ335" i="1"/>
  <c r="BY339" i="1"/>
  <c r="BZ339" i="1"/>
  <c r="BY343" i="1"/>
  <c r="BZ343" i="1"/>
  <c r="BY347" i="1"/>
  <c r="BZ347" i="1"/>
  <c r="BY351" i="1"/>
  <c r="BZ351" i="1"/>
  <c r="BY355" i="1"/>
  <c r="BZ355" i="1"/>
  <c r="BY359" i="1"/>
  <c r="BZ359" i="1"/>
  <c r="BY363" i="1"/>
  <c r="BZ363" i="1"/>
  <c r="BY367" i="1"/>
  <c r="BZ367" i="1"/>
  <c r="BY371" i="1"/>
  <c r="BZ371" i="1"/>
  <c r="BY375" i="1"/>
  <c r="BZ375" i="1"/>
  <c r="BY379" i="1"/>
  <c r="BZ379" i="1"/>
  <c r="BY383" i="1"/>
  <c r="BZ383" i="1"/>
  <c r="BY389" i="1"/>
  <c r="BZ389" i="1"/>
  <c r="BY393" i="1"/>
  <c r="BZ393" i="1"/>
  <c r="BY397" i="1"/>
  <c r="BZ397" i="1"/>
  <c r="BY401" i="1"/>
  <c r="BZ401" i="1"/>
  <c r="BY410" i="1"/>
  <c r="BZ410" i="1"/>
  <c r="BY414" i="1"/>
  <c r="BZ414" i="1"/>
  <c r="BY1166" i="1"/>
  <c r="BZ1166" i="1"/>
  <c r="BY1168" i="1"/>
  <c r="BZ1168" i="1"/>
  <c r="BY1170" i="1"/>
  <c r="BZ1170" i="1"/>
  <c r="BY1172" i="1"/>
  <c r="BZ1172" i="1"/>
  <c r="BY1174" i="1"/>
  <c r="BZ1174" i="1"/>
  <c r="BY1176" i="1"/>
  <c r="BZ1176" i="1"/>
  <c r="BY1178" i="1"/>
  <c r="BZ1178" i="1"/>
  <c r="BY1180" i="1"/>
  <c r="BZ1180" i="1"/>
  <c r="BY1182" i="1"/>
  <c r="BZ1182" i="1"/>
  <c r="BY1184" i="1"/>
  <c r="BZ1184" i="1"/>
  <c r="BY299" i="1"/>
  <c r="BY303" i="1"/>
  <c r="BZ303" i="1"/>
  <c r="BY307" i="1"/>
  <c r="BZ307" i="1"/>
  <c r="BY311" i="1"/>
  <c r="BZ311" i="1"/>
  <c r="BY315" i="1"/>
  <c r="BZ315" i="1"/>
  <c r="BY319" i="1"/>
  <c r="BZ319" i="1"/>
  <c r="BY323" i="1"/>
  <c r="BZ323" i="1"/>
  <c r="BY327" i="1"/>
  <c r="BZ327" i="1"/>
  <c r="BY331" i="1"/>
  <c r="BZ331" i="1"/>
  <c r="BY333" i="1"/>
  <c r="BZ333" i="1"/>
  <c r="BY337" i="1"/>
  <c r="BZ337" i="1"/>
  <c r="BY341" i="1"/>
  <c r="BZ341" i="1"/>
  <c r="BY345" i="1"/>
  <c r="BZ345" i="1"/>
  <c r="BY349" i="1"/>
  <c r="BZ349" i="1"/>
  <c r="BY353" i="1"/>
  <c r="BZ353" i="1"/>
  <c r="BY357" i="1"/>
  <c r="BZ357" i="1"/>
  <c r="BY361" i="1"/>
  <c r="BZ361" i="1"/>
  <c r="BY365" i="1"/>
  <c r="BZ365" i="1"/>
  <c r="BY369" i="1"/>
  <c r="BZ369" i="1"/>
  <c r="BY373" i="1"/>
  <c r="BZ373" i="1"/>
  <c r="BY377" i="1"/>
  <c r="BZ377" i="1"/>
  <c r="BY381" i="1"/>
  <c r="BZ381" i="1"/>
  <c r="BY385" i="1"/>
  <c r="BZ385" i="1"/>
  <c r="BY387" i="1"/>
  <c r="BZ387" i="1"/>
  <c r="BY391" i="1"/>
  <c r="BZ391" i="1"/>
  <c r="BY395" i="1"/>
  <c r="BZ395" i="1"/>
  <c r="BY399" i="1"/>
  <c r="BZ399" i="1"/>
  <c r="BY408" i="1"/>
  <c r="BZ408" i="1"/>
  <c r="BY412" i="1"/>
  <c r="BZ412" i="1"/>
  <c r="BY416" i="1"/>
  <c r="BZ416" i="1"/>
  <c r="BZ300" i="1"/>
  <c r="BY300" i="1"/>
  <c r="BZ302" i="1"/>
  <c r="BY302" i="1"/>
  <c r="BY304" i="1"/>
  <c r="BZ304" i="1"/>
  <c r="BY306" i="1"/>
  <c r="BZ306" i="1"/>
  <c r="BZ308" i="1"/>
  <c r="BY308" i="1"/>
  <c r="BZ310" i="1"/>
  <c r="BY310" i="1"/>
  <c r="BY312" i="1"/>
  <c r="BZ312" i="1"/>
  <c r="BY314" i="1"/>
  <c r="BZ314" i="1"/>
  <c r="BZ316" i="1"/>
  <c r="BY316" i="1"/>
  <c r="BZ318" i="1"/>
  <c r="BY318" i="1"/>
  <c r="BY320" i="1"/>
  <c r="BZ320" i="1"/>
  <c r="BY322" i="1"/>
  <c r="BZ322" i="1"/>
  <c r="BZ324" i="1"/>
  <c r="BY324" i="1"/>
  <c r="BZ326" i="1"/>
  <c r="BY326" i="1"/>
  <c r="BY328" i="1"/>
  <c r="BZ328" i="1"/>
  <c r="BY330" i="1"/>
  <c r="BZ330" i="1"/>
  <c r="BZ332" i="1"/>
  <c r="BY332" i="1"/>
  <c r="BZ334" i="1"/>
  <c r="BY334" i="1"/>
  <c r="BY336" i="1"/>
  <c r="BZ336" i="1"/>
  <c r="BY338" i="1"/>
  <c r="BZ338" i="1"/>
  <c r="BZ340" i="1"/>
  <c r="BY340" i="1"/>
  <c r="BZ342" i="1"/>
  <c r="BY342" i="1"/>
  <c r="BZ344" i="1"/>
  <c r="BY344" i="1"/>
  <c r="BY346" i="1"/>
  <c r="BZ346" i="1"/>
  <c r="BZ348" i="1"/>
  <c r="BY348" i="1"/>
  <c r="BZ350" i="1"/>
  <c r="BY350" i="1"/>
  <c r="BZ352" i="1"/>
  <c r="BY352" i="1"/>
  <c r="BY354" i="1"/>
  <c r="BZ354" i="1"/>
  <c r="BZ356" i="1"/>
  <c r="BY356" i="1"/>
  <c r="BZ358" i="1"/>
  <c r="BY358" i="1"/>
  <c r="BY360" i="1"/>
  <c r="BZ360" i="1"/>
  <c r="BY362" i="1"/>
  <c r="BZ362" i="1"/>
  <c r="BZ364" i="1"/>
  <c r="BY364" i="1"/>
  <c r="BZ366" i="1"/>
  <c r="BY366" i="1"/>
  <c r="BY368" i="1"/>
  <c r="BZ368" i="1"/>
  <c r="BY370" i="1"/>
  <c r="BZ370" i="1"/>
  <c r="BZ372" i="1"/>
  <c r="BY372" i="1"/>
  <c r="BZ374" i="1"/>
  <c r="BY374" i="1"/>
  <c r="BY376" i="1"/>
  <c r="BZ376" i="1"/>
  <c r="BY378" i="1"/>
  <c r="BZ378" i="1"/>
  <c r="BZ380" i="1"/>
  <c r="BY380" i="1"/>
  <c r="BZ382" i="1"/>
  <c r="BY382" i="1"/>
  <c r="BY384" i="1"/>
  <c r="BZ384" i="1"/>
  <c r="BY386" i="1"/>
  <c r="BZ386" i="1"/>
  <c r="BZ388" i="1"/>
  <c r="BY388" i="1"/>
  <c r="BZ390" i="1"/>
  <c r="BY390" i="1"/>
  <c r="BZ392" i="1"/>
  <c r="BY392" i="1"/>
  <c r="BY394" i="1"/>
  <c r="BZ394" i="1"/>
  <c r="BZ396" i="1"/>
  <c r="BY396" i="1"/>
  <c r="BZ398" i="1"/>
  <c r="BY398" i="1"/>
  <c r="BZ400" i="1"/>
  <c r="BY400" i="1"/>
  <c r="BY402" i="1"/>
  <c r="BZ402" i="1"/>
  <c r="BZ407" i="1"/>
  <c r="BY407" i="1"/>
  <c r="BZ409" i="1"/>
  <c r="BY409" i="1"/>
  <c r="BY411" i="1"/>
  <c r="BZ411" i="1"/>
  <c r="BZ413" i="1"/>
  <c r="BY413" i="1"/>
  <c r="BZ415" i="1"/>
  <c r="BY415" i="1"/>
  <c r="BZ1165" i="1"/>
  <c r="BY1165" i="1"/>
  <c r="BZ1167" i="1"/>
  <c r="BY1167" i="1"/>
  <c r="BZ1169" i="1"/>
  <c r="BY1169" i="1"/>
  <c r="BZ1171" i="1"/>
  <c r="BY1171" i="1"/>
  <c r="BZ1173" i="1"/>
  <c r="BY1173" i="1"/>
  <c r="BZ1175" i="1"/>
  <c r="BY1175" i="1"/>
  <c r="BZ1177" i="1"/>
  <c r="BY1177" i="1"/>
  <c r="BZ1179" i="1"/>
  <c r="BY1179" i="1"/>
  <c r="BZ1181" i="1"/>
  <c r="BY1181" i="1"/>
  <c r="BZ1183" i="1"/>
  <c r="BY1183" i="1"/>
  <c r="BZ1185" i="1"/>
  <c r="BY1185" i="1"/>
  <c r="BP1254" i="1"/>
  <c r="BQ1254" i="1" s="1"/>
  <c r="BV1186" i="1"/>
  <c r="CK75" i="1"/>
  <c r="CL75" i="1" s="1"/>
  <c r="CK127" i="1"/>
  <c r="CL127" i="1" s="1"/>
  <c r="CK171" i="1"/>
  <c r="CL171" i="1" s="1"/>
  <c r="CK215" i="1"/>
  <c r="CL215" i="1" s="1"/>
  <c r="CK263" i="1"/>
  <c r="CL263" i="1" s="1"/>
  <c r="CK311" i="1"/>
  <c r="CL311" i="1" s="1"/>
  <c r="CK393" i="1"/>
  <c r="CL393" i="1" s="1"/>
  <c r="CK48" i="1"/>
  <c r="CL48" i="1" s="1"/>
  <c r="CK64" i="1"/>
  <c r="CL64" i="1" s="1"/>
  <c r="CK80" i="1"/>
  <c r="CL80" i="1" s="1"/>
  <c r="CK96" i="1"/>
  <c r="CL96" i="1" s="1"/>
  <c r="CK112" i="1"/>
  <c r="CL112" i="1" s="1"/>
  <c r="CK128" i="1"/>
  <c r="CL128" i="1" s="1"/>
  <c r="CK144" i="1"/>
  <c r="CL144" i="1" s="1"/>
  <c r="CK160" i="1"/>
  <c r="CL160" i="1" s="1"/>
  <c r="CK176" i="1"/>
  <c r="CL176" i="1" s="1"/>
  <c r="CK192" i="1"/>
  <c r="CL192" i="1" s="1"/>
  <c r="CK208" i="1"/>
  <c r="CL208" i="1" s="1"/>
  <c r="CK224" i="1"/>
  <c r="CL224" i="1" s="1"/>
  <c r="CK240" i="1"/>
  <c r="CL240" i="1" s="1"/>
  <c r="CK256" i="1"/>
  <c r="CL256" i="1" s="1"/>
  <c r="CK272" i="1"/>
  <c r="CL272" i="1" s="1"/>
  <c r="CK288" i="1"/>
  <c r="CK304" i="1"/>
  <c r="CL304" i="1" s="1"/>
  <c r="CK320" i="1"/>
  <c r="CL320" i="1" s="1"/>
  <c r="CK336" i="1"/>
  <c r="CL336" i="1" s="1"/>
  <c r="CK381" i="1"/>
  <c r="CL381" i="1" s="1"/>
  <c r="CK71" i="1"/>
  <c r="CL71" i="1" s="1"/>
  <c r="CK115" i="1"/>
  <c r="CL115" i="1" s="1"/>
  <c r="CK163" i="1"/>
  <c r="CL163" i="1" s="1"/>
  <c r="CK211" i="1"/>
  <c r="CL211" i="1" s="1"/>
  <c r="CK255" i="1"/>
  <c r="CL255" i="1" s="1"/>
  <c r="CK299" i="1"/>
  <c r="CL299" i="1" s="1"/>
  <c r="CK361" i="1"/>
  <c r="CL361" i="1" s="1"/>
  <c r="CK87" i="1"/>
  <c r="CL87" i="1" s="1"/>
  <c r="CK139" i="1"/>
  <c r="CL139" i="1" s="1"/>
  <c r="CK183" i="1"/>
  <c r="CL183" i="1" s="1"/>
  <c r="CK227" i="1"/>
  <c r="CL227" i="1" s="1"/>
  <c r="CK275" i="1"/>
  <c r="CL275" i="1" s="1"/>
  <c r="CK323" i="1"/>
  <c r="CL323" i="1" s="1"/>
  <c r="CK52" i="1"/>
  <c r="CL52" i="1" s="1"/>
  <c r="CK68" i="1"/>
  <c r="CL68" i="1" s="1"/>
  <c r="CK84" i="1"/>
  <c r="CL84" i="1" s="1"/>
  <c r="CK100" i="1"/>
  <c r="CL100" i="1" s="1"/>
  <c r="CK116" i="1"/>
  <c r="CL116" i="1" s="1"/>
  <c r="CK132" i="1"/>
  <c r="CL132" i="1" s="1"/>
  <c r="CK148" i="1"/>
  <c r="CL148" i="1" s="1"/>
  <c r="CK164" i="1"/>
  <c r="CL164" i="1" s="1"/>
  <c r="CK180" i="1"/>
  <c r="CL180" i="1" s="1"/>
  <c r="CK196" i="1"/>
  <c r="CL196" i="1" s="1"/>
  <c r="CK212" i="1"/>
  <c r="CL212" i="1" s="1"/>
  <c r="CK228" i="1"/>
  <c r="CL228" i="1" s="1"/>
  <c r="CK244" i="1"/>
  <c r="CL244" i="1" s="1"/>
  <c r="CK260" i="1"/>
  <c r="CL260" i="1" s="1"/>
  <c r="CK276" i="1"/>
  <c r="CL276" i="1" s="1"/>
  <c r="CK292" i="1"/>
  <c r="CL292" i="1" s="1"/>
  <c r="CK308" i="1"/>
  <c r="CL308" i="1" s="1"/>
  <c r="CK324" i="1"/>
  <c r="CL324" i="1" s="1"/>
  <c r="CK341" i="1"/>
  <c r="CL341" i="1" s="1"/>
  <c r="CK397" i="1"/>
  <c r="CL397" i="1" s="1"/>
  <c r="CK83" i="1"/>
  <c r="CL83" i="1" s="1"/>
  <c r="CK123" i="1"/>
  <c r="CL123" i="1" s="1"/>
  <c r="CK175" i="1"/>
  <c r="CL175" i="1" s="1"/>
  <c r="CK223" i="1"/>
  <c r="CL223" i="1" s="1"/>
  <c r="CK267" i="1"/>
  <c r="CL267" i="1" s="1"/>
  <c r="CK307" i="1"/>
  <c r="CL307" i="1" s="1"/>
  <c r="CK51" i="1"/>
  <c r="CL51" i="1" s="1"/>
  <c r="CK99" i="1"/>
  <c r="CL99" i="1" s="1"/>
  <c r="CK151" i="1"/>
  <c r="CL151" i="1" s="1"/>
  <c r="CK195" i="1"/>
  <c r="CL195" i="1" s="1"/>
  <c r="CK239" i="1"/>
  <c r="CL239" i="1" s="1"/>
  <c r="CK283" i="1"/>
  <c r="CL283" i="1" s="1"/>
  <c r="CK335" i="1"/>
  <c r="CL335" i="1" s="1"/>
  <c r="CK56" i="1"/>
  <c r="CL56" i="1" s="1"/>
  <c r="CK72" i="1"/>
  <c r="CL72" i="1" s="1"/>
  <c r="CK88" i="1"/>
  <c r="CL88" i="1" s="1"/>
  <c r="CK104" i="1"/>
  <c r="CL104" i="1" s="1"/>
  <c r="CK120" i="1"/>
  <c r="CL120" i="1" s="1"/>
  <c r="CK136" i="1"/>
  <c r="CL136" i="1" s="1"/>
  <c r="CK152" i="1"/>
  <c r="CL152" i="1" s="1"/>
  <c r="CK168" i="1"/>
  <c r="CL168" i="1" s="1"/>
  <c r="CK184" i="1"/>
  <c r="CL184" i="1" s="1"/>
  <c r="CK200" i="1"/>
  <c r="CL200" i="1" s="1"/>
  <c r="CK216" i="1"/>
  <c r="CL216" i="1" s="1"/>
  <c r="CK232" i="1"/>
  <c r="CL232" i="1" s="1"/>
  <c r="CK248" i="1"/>
  <c r="CL248" i="1" s="1"/>
  <c r="CK264" i="1"/>
  <c r="CL264" i="1" s="1"/>
  <c r="CK280" i="1"/>
  <c r="CL280" i="1" s="1"/>
  <c r="CK296" i="1"/>
  <c r="CL296" i="1" s="1"/>
  <c r="CK312" i="1"/>
  <c r="CL312" i="1" s="1"/>
  <c r="CK328" i="1"/>
  <c r="CL328" i="1" s="1"/>
  <c r="CK349" i="1"/>
  <c r="CL349" i="1" s="1"/>
  <c r="CK43" i="1"/>
  <c r="CL43" i="1" s="1"/>
  <c r="CK91" i="1"/>
  <c r="CL91" i="1" s="1"/>
  <c r="CK135" i="1"/>
  <c r="CL135" i="1" s="1"/>
  <c r="CK187" i="1"/>
  <c r="CL187" i="1" s="1"/>
  <c r="CK231" i="1"/>
  <c r="CL231" i="1" s="1"/>
  <c r="CK279" i="1"/>
  <c r="CL279" i="1" s="1"/>
  <c r="CK319" i="1"/>
  <c r="CL319" i="1" s="1"/>
  <c r="CK63" i="1"/>
  <c r="CL63" i="1" s="1"/>
  <c r="CK251" i="1"/>
  <c r="CL251" i="1" s="1"/>
  <c r="CK92" i="1"/>
  <c r="CL92" i="1" s="1"/>
  <c r="CK156" i="1"/>
  <c r="CL156" i="1" s="1"/>
  <c r="CK220" i="1"/>
  <c r="CL220" i="1" s="1"/>
  <c r="CK284" i="1"/>
  <c r="CL284" i="1" s="1"/>
  <c r="CK365" i="1"/>
  <c r="CL365" i="1" s="1"/>
  <c r="CK199" i="1"/>
  <c r="CL199" i="1" s="1"/>
  <c r="CK388" i="1"/>
  <c r="CL388" i="1" s="1"/>
  <c r="CK372" i="1"/>
  <c r="CL372" i="1" s="1"/>
  <c r="CK356" i="1"/>
  <c r="CL356" i="1" s="1"/>
  <c r="CK340" i="1"/>
  <c r="CL340" i="1" s="1"/>
  <c r="CK395" i="1"/>
  <c r="CL395" i="1" s="1"/>
  <c r="CK379" i="1"/>
  <c r="CL379" i="1" s="1"/>
  <c r="CK363" i="1"/>
  <c r="CL363" i="1" s="1"/>
  <c r="CK347" i="1"/>
  <c r="CL347" i="1" s="1"/>
  <c r="CK398" i="1"/>
  <c r="CL398" i="1" s="1"/>
  <c r="CK382" i="1"/>
  <c r="CL382" i="1" s="1"/>
  <c r="CK366" i="1"/>
  <c r="CL366" i="1" s="1"/>
  <c r="CK350" i="1"/>
  <c r="CL350" i="1" s="1"/>
  <c r="CK53" i="1"/>
  <c r="CL53" i="1" s="1"/>
  <c r="CK69" i="1"/>
  <c r="CL69" i="1" s="1"/>
  <c r="CK85" i="1"/>
  <c r="CL85" i="1" s="1"/>
  <c r="CK101" i="1"/>
  <c r="CL101" i="1" s="1"/>
  <c r="CK117" i="1"/>
  <c r="CL117" i="1" s="1"/>
  <c r="CK133" i="1"/>
  <c r="CL133" i="1" s="1"/>
  <c r="CK149" i="1"/>
  <c r="CL149" i="1" s="1"/>
  <c r="CK165" i="1"/>
  <c r="CL165" i="1" s="1"/>
  <c r="CK181" i="1"/>
  <c r="CL181" i="1" s="1"/>
  <c r="CK197" i="1"/>
  <c r="CL197" i="1" s="1"/>
  <c r="CK213" i="1"/>
  <c r="CL213" i="1" s="1"/>
  <c r="CK229" i="1"/>
  <c r="CL229" i="1" s="1"/>
  <c r="CK245" i="1"/>
  <c r="CL245" i="1" s="1"/>
  <c r="CK261" i="1"/>
  <c r="CL261" i="1" s="1"/>
  <c r="CK277" i="1"/>
  <c r="CL277" i="1" s="1"/>
  <c r="CK293" i="1"/>
  <c r="CL293" i="1" s="1"/>
  <c r="CK309" i="1"/>
  <c r="CL309" i="1" s="1"/>
  <c r="CK325" i="1"/>
  <c r="CL325" i="1" s="1"/>
  <c r="CK342" i="1"/>
  <c r="CL342" i="1" s="1"/>
  <c r="CK401" i="1"/>
  <c r="CL401" i="1" s="1"/>
  <c r="CK67" i="1"/>
  <c r="CL67" i="1" s="1"/>
  <c r="CK119" i="1"/>
  <c r="CL119" i="1" s="1"/>
  <c r="CK167" i="1"/>
  <c r="CL167" i="1" s="1"/>
  <c r="CK219" i="1"/>
  <c r="CL219" i="1" s="1"/>
  <c r="CK271" i="1"/>
  <c r="CL271" i="1" s="1"/>
  <c r="CK327" i="1"/>
  <c r="CL327" i="1" s="1"/>
  <c r="CK42" i="1"/>
  <c r="CL42" i="1" s="1"/>
  <c r="CK58" i="1"/>
  <c r="CL58" i="1" s="1"/>
  <c r="CK74" i="1"/>
  <c r="CL74" i="1" s="1"/>
  <c r="CK90" i="1"/>
  <c r="CL90" i="1" s="1"/>
  <c r="CK106" i="1"/>
  <c r="CL106" i="1" s="1"/>
  <c r="CK122" i="1"/>
  <c r="CL122" i="1" s="1"/>
  <c r="CK138" i="1"/>
  <c r="CL138" i="1" s="1"/>
  <c r="CK154" i="1"/>
  <c r="CL154" i="1" s="1"/>
  <c r="CK170" i="1"/>
  <c r="CL170" i="1" s="1"/>
  <c r="CK186" i="1"/>
  <c r="CL186" i="1" s="1"/>
  <c r="CK202" i="1"/>
  <c r="CL202" i="1" s="1"/>
  <c r="CK218" i="1"/>
  <c r="CL218" i="1" s="1"/>
  <c r="CK234" i="1"/>
  <c r="CL234" i="1" s="1"/>
  <c r="CK250" i="1"/>
  <c r="CL250" i="1" s="1"/>
  <c r="CK266" i="1"/>
  <c r="CL266" i="1" s="1"/>
  <c r="CK282" i="1"/>
  <c r="CL282" i="1" s="1"/>
  <c r="CK298" i="1"/>
  <c r="CL298" i="1" s="1"/>
  <c r="CK314" i="1"/>
  <c r="CL314" i="1" s="1"/>
  <c r="CK330" i="1"/>
  <c r="CL330" i="1" s="1"/>
  <c r="CK357" i="1"/>
  <c r="CL357" i="1" s="1"/>
  <c r="CK207" i="1"/>
  <c r="CL207" i="1" s="1"/>
  <c r="CK204" i="1"/>
  <c r="CL204" i="1" s="1"/>
  <c r="CK111" i="1"/>
  <c r="CL111" i="1" s="1"/>
  <c r="CK295" i="1"/>
  <c r="CL295" i="1" s="1"/>
  <c r="CK44" i="1"/>
  <c r="CL44" i="1" s="1"/>
  <c r="CK108" i="1"/>
  <c r="CL108" i="1" s="1"/>
  <c r="CK172" i="1"/>
  <c r="CL172" i="1" s="1"/>
  <c r="CK236" i="1"/>
  <c r="CL236" i="1" s="1"/>
  <c r="CK300" i="1"/>
  <c r="CL300" i="1" s="1"/>
  <c r="CK55" i="1"/>
  <c r="CL55" i="1" s="1"/>
  <c r="CK243" i="1"/>
  <c r="CL243" i="1" s="1"/>
  <c r="CK400" i="1"/>
  <c r="CL400" i="1" s="1"/>
  <c r="CK384" i="1"/>
  <c r="CL384" i="1" s="1"/>
  <c r="CK368" i="1"/>
  <c r="CL368" i="1" s="1"/>
  <c r="CK352" i="1"/>
  <c r="CL352" i="1" s="1"/>
  <c r="CK391" i="1"/>
  <c r="CL391" i="1" s="1"/>
  <c r="CK375" i="1"/>
  <c r="CL375" i="1" s="1"/>
  <c r="CK359" i="1"/>
  <c r="CL359" i="1" s="1"/>
  <c r="CK343" i="1"/>
  <c r="CL343" i="1" s="1"/>
  <c r="CK394" i="1"/>
  <c r="CL394" i="1" s="1"/>
  <c r="CK378" i="1"/>
  <c r="CL378" i="1" s="1"/>
  <c r="CK362" i="1"/>
  <c r="CL362" i="1" s="1"/>
  <c r="CK41" i="1"/>
  <c r="CL41" i="1" s="1"/>
  <c r="CK57" i="1"/>
  <c r="CL57" i="1" s="1"/>
  <c r="CK73" i="1"/>
  <c r="CL73" i="1" s="1"/>
  <c r="CK89" i="1"/>
  <c r="CL89" i="1" s="1"/>
  <c r="CK105" i="1"/>
  <c r="CL105" i="1" s="1"/>
  <c r="CK121" i="1"/>
  <c r="CL121" i="1" s="1"/>
  <c r="CK137" i="1"/>
  <c r="CL137" i="1" s="1"/>
  <c r="CK153" i="1"/>
  <c r="CL153" i="1" s="1"/>
  <c r="CK169" i="1"/>
  <c r="CL169" i="1" s="1"/>
  <c r="CK185" i="1"/>
  <c r="CL185" i="1" s="1"/>
  <c r="CK201" i="1"/>
  <c r="CL201" i="1" s="1"/>
  <c r="CK217" i="1"/>
  <c r="CL217" i="1" s="1"/>
  <c r="CK233" i="1"/>
  <c r="CL233" i="1" s="1"/>
  <c r="CK249" i="1"/>
  <c r="CL249" i="1" s="1"/>
  <c r="CK265" i="1"/>
  <c r="CL265" i="1" s="1"/>
  <c r="CK281" i="1"/>
  <c r="CL281" i="1" s="1"/>
  <c r="CK297" i="1"/>
  <c r="CL297" i="1" s="1"/>
  <c r="CK313" i="1"/>
  <c r="CL313" i="1" s="1"/>
  <c r="CK329" i="1"/>
  <c r="CL329" i="1" s="1"/>
  <c r="CK353" i="1"/>
  <c r="CL353" i="1" s="1"/>
  <c r="CK79" i="1"/>
  <c r="CL79" i="1" s="1"/>
  <c r="CK131" i="1"/>
  <c r="CL131" i="1" s="1"/>
  <c r="CK179" i="1"/>
  <c r="CL179" i="1" s="1"/>
  <c r="CK235" i="1"/>
  <c r="CL235" i="1" s="1"/>
  <c r="CK287" i="1"/>
  <c r="CL287" i="1" s="1"/>
  <c r="CK339" i="1"/>
  <c r="CL339" i="1" s="1"/>
  <c r="CK46" i="1"/>
  <c r="CL46" i="1" s="1"/>
  <c r="CK62" i="1"/>
  <c r="CL62" i="1" s="1"/>
  <c r="CK78" i="1"/>
  <c r="CL78" i="1" s="1"/>
  <c r="CK94" i="1"/>
  <c r="CL94" i="1" s="1"/>
  <c r="CK110" i="1"/>
  <c r="CL110" i="1" s="1"/>
  <c r="CK126" i="1"/>
  <c r="CL126" i="1" s="1"/>
  <c r="CK142" i="1"/>
  <c r="CL142" i="1" s="1"/>
  <c r="CK158" i="1"/>
  <c r="CL158" i="1" s="1"/>
  <c r="CK174" i="1"/>
  <c r="CL174" i="1" s="1"/>
  <c r="CK190" i="1"/>
  <c r="CL190" i="1" s="1"/>
  <c r="CK206" i="1"/>
  <c r="CL206" i="1" s="1"/>
  <c r="CK222" i="1"/>
  <c r="CL222" i="1" s="1"/>
  <c r="CK238" i="1"/>
  <c r="CL238" i="1" s="1"/>
  <c r="CK254" i="1"/>
  <c r="CL254" i="1" s="1"/>
  <c r="CK270" i="1"/>
  <c r="CL270" i="1" s="1"/>
  <c r="CK286" i="1"/>
  <c r="CL286" i="1" s="1"/>
  <c r="CK302" i="1"/>
  <c r="CL302" i="1" s="1"/>
  <c r="CK318" i="1"/>
  <c r="CL318" i="1" s="1"/>
  <c r="CK334" i="1"/>
  <c r="CL334" i="1" s="1"/>
  <c r="CK373" i="1"/>
  <c r="CL373" i="1" s="1"/>
  <c r="CK389" i="1"/>
  <c r="CL389" i="1" s="1"/>
  <c r="CK140" i="1"/>
  <c r="CL140" i="1" s="1"/>
  <c r="CK332" i="1"/>
  <c r="CL332" i="1" s="1"/>
  <c r="CK331" i="1"/>
  <c r="CL331" i="1" s="1"/>
  <c r="CK159" i="1"/>
  <c r="CL159" i="1" s="1"/>
  <c r="CK346" i="1"/>
  <c r="CL346" i="1" s="1"/>
  <c r="CK60" i="1"/>
  <c r="CL60" i="1" s="1"/>
  <c r="CK124" i="1"/>
  <c r="CL124" i="1" s="1"/>
  <c r="CK188" i="1"/>
  <c r="CL188" i="1" s="1"/>
  <c r="CK252" i="1"/>
  <c r="CL252" i="1" s="1"/>
  <c r="CK316" i="1"/>
  <c r="CL316" i="1" s="1"/>
  <c r="CK103" i="1"/>
  <c r="CL103" i="1" s="1"/>
  <c r="CK291" i="1"/>
  <c r="CL291" i="1" s="1"/>
  <c r="CK396" i="1"/>
  <c r="CL396" i="1" s="1"/>
  <c r="CK380" i="1"/>
  <c r="CL380" i="1" s="1"/>
  <c r="CK364" i="1"/>
  <c r="CL364" i="1" s="1"/>
  <c r="CK348" i="1"/>
  <c r="CL348" i="1" s="1"/>
  <c r="CK387" i="1"/>
  <c r="CL387" i="1" s="1"/>
  <c r="CK371" i="1"/>
  <c r="CL371" i="1" s="1"/>
  <c r="CK355" i="1"/>
  <c r="CL355" i="1" s="1"/>
  <c r="CK390" i="1"/>
  <c r="CL390" i="1" s="1"/>
  <c r="CK374" i="1"/>
  <c r="CL374" i="1" s="1"/>
  <c r="CK358" i="1"/>
  <c r="CL358" i="1" s="1"/>
  <c r="CK45" i="1"/>
  <c r="CL45" i="1" s="1"/>
  <c r="CK61" i="1"/>
  <c r="CL61" i="1" s="1"/>
  <c r="CK77" i="1"/>
  <c r="CL77" i="1" s="1"/>
  <c r="CK93" i="1"/>
  <c r="CL93" i="1" s="1"/>
  <c r="CK109" i="1"/>
  <c r="CL109" i="1" s="1"/>
  <c r="CK125" i="1"/>
  <c r="CL125" i="1" s="1"/>
  <c r="CK141" i="1"/>
  <c r="CL141" i="1" s="1"/>
  <c r="CK157" i="1"/>
  <c r="CL157" i="1" s="1"/>
  <c r="CK173" i="1"/>
  <c r="CL173" i="1" s="1"/>
  <c r="CK189" i="1"/>
  <c r="CL189" i="1" s="1"/>
  <c r="CK205" i="1"/>
  <c r="CL205" i="1" s="1"/>
  <c r="CK221" i="1"/>
  <c r="CL221" i="1" s="1"/>
  <c r="CK237" i="1"/>
  <c r="CL237" i="1" s="1"/>
  <c r="CK253" i="1"/>
  <c r="CL253" i="1" s="1"/>
  <c r="CK269" i="1"/>
  <c r="CL269" i="1" s="1"/>
  <c r="CK285" i="1"/>
  <c r="CL285" i="1" s="1"/>
  <c r="CK301" i="1"/>
  <c r="CL301" i="1" s="1"/>
  <c r="CK317" i="1"/>
  <c r="CL317" i="1" s="1"/>
  <c r="CK333" i="1"/>
  <c r="CL333" i="1" s="1"/>
  <c r="CK369" i="1"/>
  <c r="CL369" i="1" s="1"/>
  <c r="CK47" i="1"/>
  <c r="CL47" i="1" s="1"/>
  <c r="CK95" i="1"/>
  <c r="CL95" i="1" s="1"/>
  <c r="CK143" i="1"/>
  <c r="CL143" i="1" s="1"/>
  <c r="CK191" i="1"/>
  <c r="CL191" i="1" s="1"/>
  <c r="CK247" i="1"/>
  <c r="CL247" i="1" s="1"/>
  <c r="CK303" i="1"/>
  <c r="CL303" i="1" s="1"/>
  <c r="CK377" i="1"/>
  <c r="CL377" i="1" s="1"/>
  <c r="CK50" i="1"/>
  <c r="CL50" i="1" s="1"/>
  <c r="CK66" i="1"/>
  <c r="CL66" i="1" s="1"/>
  <c r="CK82" i="1"/>
  <c r="CL82" i="1" s="1"/>
  <c r="CK98" i="1"/>
  <c r="CL98" i="1" s="1"/>
  <c r="CK114" i="1"/>
  <c r="CL114" i="1" s="1"/>
  <c r="CK130" i="1"/>
  <c r="CL130" i="1" s="1"/>
  <c r="CK146" i="1"/>
  <c r="CL146" i="1" s="1"/>
  <c r="CK162" i="1"/>
  <c r="CL162" i="1" s="1"/>
  <c r="CK178" i="1"/>
  <c r="CL178" i="1" s="1"/>
  <c r="CK194" i="1"/>
  <c r="CL194" i="1" s="1"/>
  <c r="CK210" i="1"/>
  <c r="CL210" i="1" s="1"/>
  <c r="CK226" i="1"/>
  <c r="CL226" i="1" s="1"/>
  <c r="CK242" i="1"/>
  <c r="CL242" i="1" s="1"/>
  <c r="CK258" i="1"/>
  <c r="CL258" i="1" s="1"/>
  <c r="CK274" i="1"/>
  <c r="CL274" i="1" s="1"/>
  <c r="CK290" i="1"/>
  <c r="CL290" i="1" s="1"/>
  <c r="CK306" i="1"/>
  <c r="CL306" i="1" s="1"/>
  <c r="CK322" i="1"/>
  <c r="CL322" i="1" s="1"/>
  <c r="CK338" i="1"/>
  <c r="CL338" i="1" s="1"/>
  <c r="CK76" i="1"/>
  <c r="CL76" i="1" s="1"/>
  <c r="CK268" i="1"/>
  <c r="CL268" i="1" s="1"/>
  <c r="CK147" i="1"/>
  <c r="CL147" i="1" s="1"/>
  <c r="CK376" i="1"/>
  <c r="CL376" i="1" s="1"/>
  <c r="CK399" i="1"/>
  <c r="CL399" i="1" s="1"/>
  <c r="CK354" i="1"/>
  <c r="CL354" i="1" s="1"/>
  <c r="CK97" i="1"/>
  <c r="CL97" i="1" s="1"/>
  <c r="CK161" i="1"/>
  <c r="CL161" i="1" s="1"/>
  <c r="CK225" i="1"/>
  <c r="CL225" i="1" s="1"/>
  <c r="CK289" i="1"/>
  <c r="CL289" i="1" s="1"/>
  <c r="CK385" i="1"/>
  <c r="CL385" i="1" s="1"/>
  <c r="CK203" i="1"/>
  <c r="CL203" i="1" s="1"/>
  <c r="CK102" i="1"/>
  <c r="CL102" i="1" s="1"/>
  <c r="CK166" i="1"/>
  <c r="CL166" i="1" s="1"/>
  <c r="CK230" i="1"/>
  <c r="CL230" i="1" s="1"/>
  <c r="CK294" i="1"/>
  <c r="CL294" i="1" s="1"/>
  <c r="CK182" i="1"/>
  <c r="CL182" i="1" s="1"/>
  <c r="CK310" i="1"/>
  <c r="CL310" i="1" s="1"/>
  <c r="CK392" i="1"/>
  <c r="CL392" i="1" s="1"/>
  <c r="CK370" i="1"/>
  <c r="CL370" i="1" s="1"/>
  <c r="CK209" i="1"/>
  <c r="CL209" i="1" s="1"/>
  <c r="CK155" i="1"/>
  <c r="CL155" i="1" s="1"/>
  <c r="CK150" i="1"/>
  <c r="CL150" i="1" s="1"/>
  <c r="CK345" i="1"/>
  <c r="CL345" i="1" s="1"/>
  <c r="CK360" i="1"/>
  <c r="CL360" i="1" s="1"/>
  <c r="CK383" i="1"/>
  <c r="CL383" i="1" s="1"/>
  <c r="CK402" i="1"/>
  <c r="CL402" i="1" s="1"/>
  <c r="CK49" i="1"/>
  <c r="CL49" i="1" s="1"/>
  <c r="CK113" i="1"/>
  <c r="CL113" i="1" s="1"/>
  <c r="CK177" i="1"/>
  <c r="CL177" i="1" s="1"/>
  <c r="CK241" i="1"/>
  <c r="CL241" i="1" s="1"/>
  <c r="CK305" i="1"/>
  <c r="CL305" i="1" s="1"/>
  <c r="CK59" i="1"/>
  <c r="CL59" i="1" s="1"/>
  <c r="CK259" i="1"/>
  <c r="CL259" i="1" s="1"/>
  <c r="CK54" i="1"/>
  <c r="CL54" i="1" s="1"/>
  <c r="CK118" i="1"/>
  <c r="CL118" i="1" s="1"/>
  <c r="CK246" i="1"/>
  <c r="CL246" i="1" s="1"/>
  <c r="CK351" i="1"/>
  <c r="CL351" i="1" s="1"/>
  <c r="CK81" i="1"/>
  <c r="CL81" i="1" s="1"/>
  <c r="CK273" i="1"/>
  <c r="CL273" i="1" s="1"/>
  <c r="CK86" i="1"/>
  <c r="CL86" i="1" s="1"/>
  <c r="CK214" i="1"/>
  <c r="CL214" i="1" s="1"/>
  <c r="CK344" i="1"/>
  <c r="CL344" i="1" s="1"/>
  <c r="CK367" i="1"/>
  <c r="CL367" i="1" s="1"/>
  <c r="CK386" i="1"/>
  <c r="CL386" i="1" s="1"/>
  <c r="CK65" i="1"/>
  <c r="CL65" i="1" s="1"/>
  <c r="CK129" i="1"/>
  <c r="CL129" i="1" s="1"/>
  <c r="CK193" i="1"/>
  <c r="CL193" i="1" s="1"/>
  <c r="CK257" i="1"/>
  <c r="CL257" i="1" s="1"/>
  <c r="CK321" i="1"/>
  <c r="CL321" i="1" s="1"/>
  <c r="CK107" i="1"/>
  <c r="CL107" i="1" s="1"/>
  <c r="CK315" i="1"/>
  <c r="CL315" i="1" s="1"/>
  <c r="CK70" i="1"/>
  <c r="CL70" i="1" s="1"/>
  <c r="CK134" i="1"/>
  <c r="CL134" i="1" s="1"/>
  <c r="CK198" i="1"/>
  <c r="CL198" i="1" s="1"/>
  <c r="CK262" i="1"/>
  <c r="CL262" i="1" s="1"/>
  <c r="CK326" i="1"/>
  <c r="CL326" i="1" s="1"/>
  <c r="CK145" i="1"/>
  <c r="CL145" i="1" s="1"/>
  <c r="CK337" i="1"/>
  <c r="CL337" i="1" s="1"/>
  <c r="CK278" i="1"/>
  <c r="CL278" i="1" s="1"/>
  <c r="CL288" i="1"/>
  <c r="AO38" i="1"/>
  <c r="AN38" i="1"/>
  <c r="E1143" i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AF126" i="1"/>
  <c r="AF130" i="1"/>
  <c r="AF134" i="1"/>
  <c r="AF138" i="1"/>
  <c r="AF142" i="1"/>
  <c r="AF148" i="1"/>
  <c r="AF152" i="1"/>
  <c r="AF156" i="1"/>
  <c r="AF158" i="1"/>
  <c r="AF162" i="1"/>
  <c r="AF166" i="1"/>
  <c r="AF170" i="1"/>
  <c r="AF174" i="1"/>
  <c r="AF178" i="1"/>
  <c r="AF182" i="1"/>
  <c r="AF186" i="1"/>
  <c r="AF192" i="1"/>
  <c r="AF196" i="1"/>
  <c r="AF200" i="1"/>
  <c r="AF204" i="1"/>
  <c r="AF208" i="1"/>
  <c r="AF214" i="1"/>
  <c r="AF218" i="1"/>
  <c r="AF222" i="1"/>
  <c r="AF224" i="1"/>
  <c r="AF228" i="1"/>
  <c r="AF232" i="1"/>
  <c r="AF250" i="1"/>
  <c r="AF144" i="1"/>
  <c r="AF184" i="1"/>
  <c r="AF210" i="1"/>
  <c r="AF236" i="1"/>
  <c r="AF238" i="1"/>
  <c r="AF240" i="1"/>
  <c r="AF242" i="1"/>
  <c r="AF244" i="1"/>
  <c r="AF246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5" i="1"/>
  <c r="AF407" i="1"/>
  <c r="AF409" i="1"/>
  <c r="AF411" i="1"/>
  <c r="AF413" i="1"/>
  <c r="AF415" i="1"/>
  <c r="AF417" i="1"/>
  <c r="AF419" i="1"/>
  <c r="AF421" i="1"/>
  <c r="AF423" i="1"/>
  <c r="AF425" i="1"/>
  <c r="AF427" i="1"/>
  <c r="AF429" i="1"/>
  <c r="AF431" i="1"/>
  <c r="AF433" i="1"/>
  <c r="AF435" i="1"/>
  <c r="AF437" i="1"/>
  <c r="AF439" i="1"/>
  <c r="AF441" i="1"/>
  <c r="AF443" i="1"/>
  <c r="AF445" i="1"/>
  <c r="AF447" i="1"/>
  <c r="AF449" i="1"/>
  <c r="AF451" i="1"/>
  <c r="AF453" i="1"/>
  <c r="AF455" i="1"/>
  <c r="AF457" i="1"/>
  <c r="AF459" i="1"/>
  <c r="AF461" i="1"/>
  <c r="AF463" i="1"/>
  <c r="AF465" i="1"/>
  <c r="AF467" i="1"/>
  <c r="AF469" i="1"/>
  <c r="AF471" i="1"/>
  <c r="AF473" i="1"/>
  <c r="AF475" i="1"/>
  <c r="AF477" i="1"/>
  <c r="AF479" i="1"/>
  <c r="AF481" i="1"/>
  <c r="AF483" i="1"/>
  <c r="AF485" i="1"/>
  <c r="AF487" i="1"/>
  <c r="AF489" i="1"/>
  <c r="AF491" i="1"/>
  <c r="AF493" i="1"/>
  <c r="AF495" i="1"/>
  <c r="AF497" i="1"/>
  <c r="AF499" i="1"/>
  <c r="AF501" i="1"/>
  <c r="AF503" i="1"/>
  <c r="AF505" i="1"/>
  <c r="AF507" i="1"/>
  <c r="AF509" i="1"/>
  <c r="AF511" i="1"/>
  <c r="AF513" i="1"/>
  <c r="AF515" i="1"/>
  <c r="AF517" i="1"/>
  <c r="AF519" i="1"/>
  <c r="AF521" i="1"/>
  <c r="AF523" i="1"/>
  <c r="AF525" i="1"/>
  <c r="AF527" i="1"/>
  <c r="AF529" i="1"/>
  <c r="AF531" i="1"/>
  <c r="AF533" i="1"/>
  <c r="AF535" i="1"/>
  <c r="AF537" i="1"/>
  <c r="AF539" i="1"/>
  <c r="AF541" i="1"/>
  <c r="AF543" i="1"/>
  <c r="AF545" i="1"/>
  <c r="AF547" i="1"/>
  <c r="AF549" i="1"/>
  <c r="AF551" i="1"/>
  <c r="AF553" i="1"/>
  <c r="AF555" i="1"/>
  <c r="AF557" i="1"/>
  <c r="AF559" i="1"/>
  <c r="AF561" i="1"/>
  <c r="AF563" i="1"/>
  <c r="AF565" i="1"/>
  <c r="AF567" i="1"/>
  <c r="AF569" i="1"/>
  <c r="AF571" i="1"/>
  <c r="AF573" i="1"/>
  <c r="AF575" i="1"/>
  <c r="AF577" i="1"/>
  <c r="AF579" i="1"/>
  <c r="AF581" i="1"/>
  <c r="AF583" i="1"/>
  <c r="AF585" i="1"/>
  <c r="AF587" i="1"/>
  <c r="AF589" i="1"/>
  <c r="AF591" i="1"/>
  <c r="AF593" i="1"/>
  <c r="AF595" i="1"/>
  <c r="AF597" i="1"/>
  <c r="AF599" i="1"/>
  <c r="AF601" i="1"/>
  <c r="AF603" i="1"/>
  <c r="AF605" i="1"/>
  <c r="AF607" i="1"/>
  <c r="AF609" i="1"/>
  <c r="AF611" i="1"/>
  <c r="AF613" i="1"/>
  <c r="AF615" i="1"/>
  <c r="AF617" i="1"/>
  <c r="AF619" i="1"/>
  <c r="AF621" i="1"/>
  <c r="AF623" i="1"/>
  <c r="AF625" i="1"/>
  <c r="AF627" i="1"/>
  <c r="AF629" i="1"/>
  <c r="AF631" i="1"/>
  <c r="AF633" i="1"/>
  <c r="AF635" i="1"/>
  <c r="AF637" i="1"/>
  <c r="AF639" i="1"/>
  <c r="AF641" i="1"/>
  <c r="AF643" i="1"/>
  <c r="AF645" i="1"/>
  <c r="AF647" i="1"/>
  <c r="AF649" i="1"/>
  <c r="AF651" i="1"/>
  <c r="AF653" i="1"/>
  <c r="AF655" i="1"/>
  <c r="AF657" i="1"/>
  <c r="AF659" i="1"/>
  <c r="AF661" i="1"/>
  <c r="AF663" i="1"/>
  <c r="AF665" i="1"/>
  <c r="AF667" i="1"/>
  <c r="AF669" i="1"/>
  <c r="AF671" i="1"/>
  <c r="AF673" i="1"/>
  <c r="AF675" i="1"/>
  <c r="AF677" i="1"/>
  <c r="AF679" i="1"/>
  <c r="AF681" i="1"/>
  <c r="AF683" i="1"/>
  <c r="AF685" i="1"/>
  <c r="AF687" i="1"/>
  <c r="AF689" i="1"/>
  <c r="AF691" i="1"/>
  <c r="AF693" i="1"/>
  <c r="AF695" i="1"/>
  <c r="AF697" i="1"/>
  <c r="AF699" i="1"/>
  <c r="AF701" i="1"/>
  <c r="AF703" i="1"/>
  <c r="AF705" i="1"/>
  <c r="AF707" i="1"/>
  <c r="AF709" i="1"/>
  <c r="AF711" i="1"/>
  <c r="AF713" i="1"/>
  <c r="AF715" i="1"/>
  <c r="AF717" i="1"/>
  <c r="AF719" i="1"/>
  <c r="AF721" i="1"/>
  <c r="AF723" i="1"/>
  <c r="AF725" i="1"/>
  <c r="AF727" i="1"/>
  <c r="AF729" i="1"/>
  <c r="AF731" i="1"/>
  <c r="AF733" i="1"/>
  <c r="AF735" i="1"/>
  <c r="AF737" i="1"/>
  <c r="AF739" i="1"/>
  <c r="AF741" i="1"/>
  <c r="AF743" i="1"/>
  <c r="AF745" i="1"/>
  <c r="AF747" i="1"/>
  <c r="AF749" i="1"/>
  <c r="AF751" i="1"/>
  <c r="AF753" i="1"/>
  <c r="AF755" i="1"/>
  <c r="AF757" i="1"/>
  <c r="AF759" i="1"/>
  <c r="AF761" i="1"/>
  <c r="AF763" i="1"/>
  <c r="AF765" i="1"/>
  <c r="AF767" i="1"/>
  <c r="AF769" i="1"/>
  <c r="AF771" i="1"/>
  <c r="AF773" i="1"/>
  <c r="AF775" i="1"/>
  <c r="AF777" i="1"/>
  <c r="AF779" i="1"/>
  <c r="AF781" i="1"/>
  <c r="AF783" i="1"/>
  <c r="AF785" i="1"/>
  <c r="AF787" i="1"/>
  <c r="AF789" i="1"/>
  <c r="AF791" i="1"/>
  <c r="AF793" i="1"/>
  <c r="AF795" i="1"/>
  <c r="AF797" i="1"/>
  <c r="AF799" i="1"/>
  <c r="AF801" i="1"/>
  <c r="AF803" i="1"/>
  <c r="AF805" i="1"/>
  <c r="AF807" i="1"/>
  <c r="AF809" i="1"/>
  <c r="AF811" i="1"/>
  <c r="AF813" i="1"/>
  <c r="AF815" i="1"/>
  <c r="AF817" i="1"/>
  <c r="AF819" i="1"/>
  <c r="AF821" i="1"/>
  <c r="AF823" i="1"/>
  <c r="AF825" i="1"/>
  <c r="AF827" i="1"/>
  <c r="AF829" i="1"/>
  <c r="AF831" i="1"/>
  <c r="AF833" i="1"/>
  <c r="AF835" i="1"/>
  <c r="AF837" i="1"/>
  <c r="AF839" i="1"/>
  <c r="AF841" i="1"/>
  <c r="AF843" i="1"/>
  <c r="AF845" i="1"/>
  <c r="AF847" i="1"/>
  <c r="AF849" i="1"/>
  <c r="AF851" i="1"/>
  <c r="AF853" i="1"/>
  <c r="AF855" i="1"/>
  <c r="AF857" i="1"/>
  <c r="AF859" i="1"/>
  <c r="AF861" i="1"/>
  <c r="AF863" i="1"/>
  <c r="AF865" i="1"/>
  <c r="AF867" i="1"/>
  <c r="AF869" i="1"/>
  <c r="AF871" i="1"/>
  <c r="AF873" i="1"/>
  <c r="AF875" i="1"/>
  <c r="AF877" i="1"/>
  <c r="AF879" i="1"/>
  <c r="AF881" i="1"/>
  <c r="AF883" i="1"/>
  <c r="AF885" i="1"/>
  <c r="AF887" i="1"/>
  <c r="AF889" i="1"/>
  <c r="AF891" i="1"/>
  <c r="AF893" i="1"/>
  <c r="AF895" i="1"/>
  <c r="AF897" i="1"/>
  <c r="AF899" i="1"/>
  <c r="AF901" i="1"/>
  <c r="AF903" i="1"/>
  <c r="AF905" i="1"/>
  <c r="AF907" i="1"/>
  <c r="AF909" i="1"/>
  <c r="AF911" i="1"/>
  <c r="AF913" i="1"/>
  <c r="AF915" i="1"/>
  <c r="AF917" i="1"/>
  <c r="AF919" i="1"/>
  <c r="AF921" i="1"/>
  <c r="AF923" i="1"/>
  <c r="AF925" i="1"/>
  <c r="AF927" i="1"/>
  <c r="AF929" i="1"/>
  <c r="AF931" i="1"/>
  <c r="AF933" i="1"/>
  <c r="AF935" i="1"/>
  <c r="AF937" i="1"/>
  <c r="AF939" i="1"/>
  <c r="AF941" i="1"/>
  <c r="AF943" i="1"/>
  <c r="AF945" i="1"/>
  <c r="AF947" i="1"/>
  <c r="AF949" i="1"/>
  <c r="AF951" i="1"/>
  <c r="AF953" i="1"/>
  <c r="AF955" i="1"/>
  <c r="AF957" i="1"/>
  <c r="AF959" i="1"/>
  <c r="AF961" i="1"/>
  <c r="AF963" i="1"/>
  <c r="AF965" i="1"/>
  <c r="AF967" i="1"/>
  <c r="AF969" i="1"/>
  <c r="AF971" i="1"/>
  <c r="AF973" i="1"/>
  <c r="AF975" i="1"/>
  <c r="AF977" i="1"/>
  <c r="AF979" i="1"/>
  <c r="AF981" i="1"/>
  <c r="AF983" i="1"/>
  <c r="AF985" i="1"/>
  <c r="AF987" i="1"/>
  <c r="AF989" i="1"/>
  <c r="AF991" i="1"/>
  <c r="AF993" i="1"/>
  <c r="AF995" i="1"/>
  <c r="AF997" i="1"/>
  <c r="AF999" i="1"/>
  <c r="AF1001" i="1"/>
  <c r="AF1003" i="1"/>
  <c r="AF1005" i="1"/>
  <c r="AF1007" i="1"/>
  <c r="AF1009" i="1"/>
  <c r="AF1011" i="1"/>
  <c r="AF1013" i="1"/>
  <c r="AF1015" i="1"/>
  <c r="AF1017" i="1"/>
  <c r="AF1019" i="1"/>
  <c r="AF1021" i="1"/>
  <c r="AF1023" i="1"/>
  <c r="AF1025" i="1"/>
  <c r="AF1027" i="1"/>
  <c r="AF1029" i="1"/>
  <c r="AF1031" i="1"/>
  <c r="AF1033" i="1"/>
  <c r="AF1035" i="1"/>
  <c r="AF1037" i="1"/>
  <c r="AF1039" i="1"/>
  <c r="AF1041" i="1"/>
  <c r="AF1043" i="1"/>
  <c r="AF1045" i="1"/>
  <c r="AF1047" i="1"/>
  <c r="AF1049" i="1"/>
  <c r="AF1051" i="1"/>
  <c r="AF1053" i="1"/>
  <c r="AF1055" i="1"/>
  <c r="AF1057" i="1"/>
  <c r="AF1059" i="1"/>
  <c r="AF1061" i="1"/>
  <c r="AF1063" i="1"/>
  <c r="AF1065" i="1"/>
  <c r="AF1067" i="1"/>
  <c r="AF1069" i="1"/>
  <c r="AF1071" i="1"/>
  <c r="AF1073" i="1"/>
  <c r="AF1075" i="1"/>
  <c r="AF1077" i="1"/>
  <c r="AF1079" i="1"/>
  <c r="AF1081" i="1"/>
  <c r="AF1083" i="1"/>
  <c r="AF1085" i="1"/>
  <c r="AF1087" i="1"/>
  <c r="AF1089" i="1"/>
  <c r="AF1091" i="1"/>
  <c r="AF1093" i="1"/>
  <c r="AF1095" i="1"/>
  <c r="AF1097" i="1"/>
  <c r="AF1099" i="1"/>
  <c r="AF1101" i="1"/>
  <c r="AF1103" i="1"/>
  <c r="AF1132" i="1"/>
  <c r="AF1134" i="1"/>
  <c r="AF1136" i="1"/>
  <c r="AF1138" i="1"/>
  <c r="AF1140" i="1"/>
  <c r="AF1142" i="1"/>
  <c r="AF1144" i="1"/>
  <c r="AF1146" i="1"/>
  <c r="AF1148" i="1"/>
  <c r="AF1150" i="1"/>
  <c r="AF1152" i="1"/>
  <c r="AF1154" i="1"/>
  <c r="AF1156" i="1"/>
  <c r="AF1158" i="1"/>
  <c r="AF1160" i="1"/>
  <c r="AF1162" i="1"/>
  <c r="AF1164" i="1"/>
  <c r="AF1166" i="1"/>
  <c r="AF1168" i="1"/>
  <c r="AF1170" i="1"/>
  <c r="AF1172" i="1"/>
  <c r="AF1174" i="1"/>
  <c r="AF1176" i="1"/>
  <c r="AF1178" i="1"/>
  <c r="AF1180" i="1"/>
  <c r="AF1182" i="1"/>
  <c r="AF1184" i="1"/>
  <c r="AF1186" i="1"/>
  <c r="AF124" i="1"/>
  <c r="AF128" i="1"/>
  <c r="AF132" i="1"/>
  <c r="AF136" i="1"/>
  <c r="AF140" i="1"/>
  <c r="AF146" i="1"/>
  <c r="AF150" i="1"/>
  <c r="AF154" i="1"/>
  <c r="AF160" i="1"/>
  <c r="AF164" i="1"/>
  <c r="AF168" i="1"/>
  <c r="AF172" i="1"/>
  <c r="AF176" i="1"/>
  <c r="AF180" i="1"/>
  <c r="AF188" i="1"/>
  <c r="AF190" i="1"/>
  <c r="AF194" i="1"/>
  <c r="AF198" i="1"/>
  <c r="AF202" i="1"/>
  <c r="AF206" i="1"/>
  <c r="AF212" i="1"/>
  <c r="AF216" i="1"/>
  <c r="AF220" i="1"/>
  <c r="AF226" i="1"/>
  <c r="AF230" i="1"/>
  <c r="AF234" i="1"/>
  <c r="AF248" i="1"/>
  <c r="AF125" i="1"/>
  <c r="AF127" i="1"/>
  <c r="AF129" i="1"/>
  <c r="AF131" i="1"/>
  <c r="AF133" i="1"/>
  <c r="AF135" i="1"/>
  <c r="AF137" i="1"/>
  <c r="AF139" i="1"/>
  <c r="AF141" i="1"/>
  <c r="AF143" i="1"/>
  <c r="AF145" i="1"/>
  <c r="AF147" i="1"/>
  <c r="AF149" i="1"/>
  <c r="AF151" i="1"/>
  <c r="AF153" i="1"/>
  <c r="AF155" i="1"/>
  <c r="AF157" i="1"/>
  <c r="AF159" i="1"/>
  <c r="AF161" i="1"/>
  <c r="AF163" i="1"/>
  <c r="AF165" i="1"/>
  <c r="AF167" i="1"/>
  <c r="AF169" i="1"/>
  <c r="AF171" i="1"/>
  <c r="AF173" i="1"/>
  <c r="AF175" i="1"/>
  <c r="AF177" i="1"/>
  <c r="AF179" i="1"/>
  <c r="AF181" i="1"/>
  <c r="AF183" i="1"/>
  <c r="AF185" i="1"/>
  <c r="AF187" i="1"/>
  <c r="AF189" i="1"/>
  <c r="AF191" i="1"/>
  <c r="AF193" i="1"/>
  <c r="AF195" i="1"/>
  <c r="AF197" i="1"/>
  <c r="AF199" i="1"/>
  <c r="AF201" i="1"/>
  <c r="AF203" i="1"/>
  <c r="AF205" i="1"/>
  <c r="AF207" i="1"/>
  <c r="AF209" i="1"/>
  <c r="AF211" i="1"/>
  <c r="AF213" i="1"/>
  <c r="AF215" i="1"/>
  <c r="AF217" i="1"/>
  <c r="AF219" i="1"/>
  <c r="BQ219" i="1" s="1"/>
  <c r="AF221" i="1"/>
  <c r="AF223" i="1"/>
  <c r="BQ223" i="1" s="1"/>
  <c r="AF225" i="1"/>
  <c r="AF227" i="1"/>
  <c r="AF229" i="1"/>
  <c r="BQ229" i="1" s="1"/>
  <c r="AF231" i="1"/>
  <c r="AF233" i="1"/>
  <c r="AF235" i="1"/>
  <c r="AF237" i="1"/>
  <c r="BQ237" i="1" s="1"/>
  <c r="AF239" i="1"/>
  <c r="AF241" i="1"/>
  <c r="AF243" i="1"/>
  <c r="AF245" i="1"/>
  <c r="BQ245" i="1" s="1"/>
  <c r="AF247" i="1"/>
  <c r="AF249" i="1"/>
  <c r="BQ249" i="1" s="1"/>
  <c r="AF251" i="1"/>
  <c r="AF253" i="1"/>
  <c r="BQ253" i="1" s="1"/>
  <c r="AF255" i="1"/>
  <c r="AF257" i="1"/>
  <c r="BQ257" i="1" s="1"/>
  <c r="AF259" i="1"/>
  <c r="AF261" i="1"/>
  <c r="AF263" i="1"/>
  <c r="AF265" i="1"/>
  <c r="AF267" i="1"/>
  <c r="AF269" i="1"/>
  <c r="AF271" i="1"/>
  <c r="AF273" i="1"/>
  <c r="BQ273" i="1" s="1"/>
  <c r="AF275" i="1"/>
  <c r="AF277" i="1"/>
  <c r="AF279" i="1"/>
  <c r="AF281" i="1"/>
  <c r="AF283" i="1"/>
  <c r="AF285" i="1"/>
  <c r="AF287" i="1"/>
  <c r="AF289" i="1"/>
  <c r="AF291" i="1"/>
  <c r="AF293" i="1"/>
  <c r="AF295" i="1"/>
  <c r="AF297" i="1"/>
  <c r="AF299" i="1"/>
  <c r="AF301" i="1"/>
  <c r="AF303" i="1"/>
  <c r="AF305" i="1"/>
  <c r="AF307" i="1"/>
  <c r="AF309" i="1"/>
  <c r="AF311" i="1"/>
  <c r="AF313" i="1"/>
  <c r="AF315" i="1"/>
  <c r="AF317" i="1"/>
  <c r="AF319" i="1"/>
  <c r="AF321" i="1"/>
  <c r="AF323" i="1"/>
  <c r="AF325" i="1"/>
  <c r="AF327" i="1"/>
  <c r="AF329" i="1"/>
  <c r="AF331" i="1"/>
  <c r="AF333" i="1"/>
  <c r="AF335" i="1"/>
  <c r="AF337" i="1"/>
  <c r="AF339" i="1"/>
  <c r="AF341" i="1"/>
  <c r="AF343" i="1"/>
  <c r="AF345" i="1"/>
  <c r="AF347" i="1"/>
  <c r="AF349" i="1"/>
  <c r="AF351" i="1"/>
  <c r="AF353" i="1"/>
  <c r="AF355" i="1"/>
  <c r="AF357" i="1"/>
  <c r="AF359" i="1"/>
  <c r="AF361" i="1"/>
  <c r="AF363" i="1"/>
  <c r="AF365" i="1"/>
  <c r="AF367" i="1"/>
  <c r="AF369" i="1"/>
  <c r="AF371" i="1"/>
  <c r="AF373" i="1"/>
  <c r="AF375" i="1"/>
  <c r="AF377" i="1"/>
  <c r="AF379" i="1"/>
  <c r="AF381" i="1"/>
  <c r="AF383" i="1"/>
  <c r="AF385" i="1"/>
  <c r="AF387" i="1"/>
  <c r="AF389" i="1"/>
  <c r="AF391" i="1"/>
  <c r="AF393" i="1"/>
  <c r="AF395" i="1"/>
  <c r="AF397" i="1"/>
  <c r="AF399" i="1"/>
  <c r="AF401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624" i="1"/>
  <c r="AF626" i="1"/>
  <c r="AF628" i="1"/>
  <c r="AF630" i="1"/>
  <c r="AF632" i="1"/>
  <c r="AF634" i="1"/>
  <c r="AF636" i="1"/>
  <c r="AF638" i="1"/>
  <c r="AF640" i="1"/>
  <c r="AF642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2" i="1"/>
  <c r="AF674" i="1"/>
  <c r="AF676" i="1"/>
  <c r="AF678" i="1"/>
  <c r="AF680" i="1"/>
  <c r="AF682" i="1"/>
  <c r="AF684" i="1"/>
  <c r="AF686" i="1"/>
  <c r="AF688" i="1"/>
  <c r="AF690" i="1"/>
  <c r="AF69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78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1004" i="1"/>
  <c r="AF1006" i="1"/>
  <c r="AF1008" i="1"/>
  <c r="AF1010" i="1"/>
  <c r="AF1012" i="1"/>
  <c r="AF1014" i="1"/>
  <c r="AF1016" i="1"/>
  <c r="AF1018" i="1"/>
  <c r="AF1020" i="1"/>
  <c r="AF1022" i="1"/>
  <c r="AF1024" i="1"/>
  <c r="AF1026" i="1"/>
  <c r="AF1028" i="1"/>
  <c r="AF1030" i="1"/>
  <c r="AF1032" i="1"/>
  <c r="AF1034" i="1"/>
  <c r="AF1036" i="1"/>
  <c r="AF1038" i="1"/>
  <c r="AF1040" i="1"/>
  <c r="AF1042" i="1"/>
  <c r="AF1044" i="1"/>
  <c r="AF1046" i="1"/>
  <c r="AF1048" i="1"/>
  <c r="AF1050" i="1"/>
  <c r="AF1052" i="1"/>
  <c r="AF1054" i="1"/>
  <c r="AF1056" i="1"/>
  <c r="AF1058" i="1"/>
  <c r="AF1060" i="1"/>
  <c r="AF1062" i="1"/>
  <c r="AF1064" i="1"/>
  <c r="AF1066" i="1"/>
  <c r="AF1068" i="1"/>
  <c r="AF1070" i="1"/>
  <c r="AF1072" i="1"/>
  <c r="AF1074" i="1"/>
  <c r="AF1076" i="1"/>
  <c r="AF1078" i="1"/>
  <c r="AF1080" i="1"/>
  <c r="AF1082" i="1"/>
  <c r="AF1084" i="1"/>
  <c r="AF1086" i="1"/>
  <c r="AF1088" i="1"/>
  <c r="AF1090" i="1"/>
  <c r="AF1092" i="1"/>
  <c r="AF1094" i="1"/>
  <c r="AF1096" i="1"/>
  <c r="AF1098" i="1"/>
  <c r="AF1100" i="1"/>
  <c r="AF1102" i="1"/>
  <c r="AI1104" i="1"/>
  <c r="AO1104" i="1" s="1"/>
  <c r="AF1104" i="1"/>
  <c r="AF1133" i="1"/>
  <c r="AF1135" i="1"/>
  <c r="AF1137" i="1"/>
  <c r="AF1139" i="1"/>
  <c r="AF1141" i="1"/>
  <c r="AF1143" i="1"/>
  <c r="AF1145" i="1"/>
  <c r="AF1147" i="1"/>
  <c r="AF1149" i="1"/>
  <c r="AF1151" i="1"/>
  <c r="AF1153" i="1"/>
  <c r="AF1155" i="1"/>
  <c r="AF1157" i="1"/>
  <c r="AF1159" i="1"/>
  <c r="AF1161" i="1"/>
  <c r="AF1163" i="1"/>
  <c r="AF1165" i="1"/>
  <c r="AF1167" i="1"/>
  <c r="AF1169" i="1"/>
  <c r="AF1171" i="1"/>
  <c r="AF1173" i="1"/>
  <c r="AF1175" i="1"/>
  <c r="AF1177" i="1"/>
  <c r="AF1179" i="1"/>
  <c r="AF1181" i="1"/>
  <c r="AF1183" i="1"/>
  <c r="AF1185" i="1"/>
  <c r="AF57" i="1"/>
  <c r="AF65" i="1"/>
  <c r="AF77" i="1"/>
  <c r="AF85" i="1"/>
  <c r="AF91" i="1"/>
  <c r="AF99" i="1"/>
  <c r="AF107" i="1"/>
  <c r="AF121" i="1"/>
  <c r="AF51" i="1"/>
  <c r="AF59" i="1"/>
  <c r="AF67" i="1"/>
  <c r="AF75" i="1"/>
  <c r="AF83" i="1"/>
  <c r="AF93" i="1"/>
  <c r="AF101" i="1"/>
  <c r="AF109" i="1"/>
  <c r="AF119" i="1"/>
  <c r="AF45" i="1"/>
  <c r="AF53" i="1"/>
  <c r="AF61" i="1"/>
  <c r="AF69" i="1"/>
  <c r="AF73" i="1"/>
  <c r="AF81" i="1"/>
  <c r="AF89" i="1"/>
  <c r="AF95" i="1"/>
  <c r="AF103" i="1"/>
  <c r="AF111" i="1"/>
  <c r="AF117" i="1"/>
  <c r="AF43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55" i="1"/>
  <c r="AF63" i="1"/>
  <c r="AF71" i="1"/>
  <c r="AF79" i="1"/>
  <c r="AF87" i="1"/>
  <c r="AF97" i="1"/>
  <c r="AF105" i="1"/>
  <c r="AF113" i="1"/>
  <c r="AF115" i="1"/>
  <c r="AF123" i="1"/>
  <c r="AF42" i="1"/>
  <c r="AF44" i="1"/>
  <c r="AF46" i="1"/>
  <c r="AF49" i="1"/>
  <c r="AF39" i="1"/>
  <c r="AF40" i="1"/>
  <c r="BS44" i="1"/>
  <c r="AI44" i="1"/>
  <c r="AO44" i="1" s="1"/>
  <c r="BS50" i="1"/>
  <c r="AI50" i="1"/>
  <c r="AO50" i="1" s="1"/>
  <c r="BS60" i="1"/>
  <c r="AI60" i="1"/>
  <c r="AO60" i="1" s="1"/>
  <c r="BS68" i="1"/>
  <c r="AI68" i="1"/>
  <c r="AO68" i="1" s="1"/>
  <c r="BS74" i="1"/>
  <c r="AI74" i="1"/>
  <c r="AO74" i="1" s="1"/>
  <c r="BS80" i="1"/>
  <c r="AI80" i="1"/>
  <c r="AO80" i="1" s="1"/>
  <c r="BS84" i="1"/>
  <c r="AI84" i="1"/>
  <c r="AO84" i="1" s="1"/>
  <c r="BS90" i="1"/>
  <c r="AI90" i="1"/>
  <c r="AO90" i="1" s="1"/>
  <c r="BS96" i="1"/>
  <c r="AI96" i="1"/>
  <c r="AO96" i="1" s="1"/>
  <c r="BS102" i="1"/>
  <c r="AI102" i="1"/>
  <c r="AO102" i="1" s="1"/>
  <c r="BS106" i="1"/>
  <c r="AI106" i="1"/>
  <c r="AO106" i="1" s="1"/>
  <c r="BS112" i="1"/>
  <c r="AI112" i="1"/>
  <c r="AO112" i="1" s="1"/>
  <c r="BS114" i="1"/>
  <c r="AI114" i="1"/>
  <c r="AO114" i="1" s="1"/>
  <c r="BS120" i="1"/>
  <c r="AI120" i="1"/>
  <c r="AO120" i="1" s="1"/>
  <c r="BS126" i="1"/>
  <c r="AI126" i="1"/>
  <c r="AO126" i="1" s="1"/>
  <c r="BS130" i="1"/>
  <c r="AI130" i="1"/>
  <c r="AO130" i="1" s="1"/>
  <c r="BS134" i="1"/>
  <c r="AI134" i="1"/>
  <c r="AO134" i="1" s="1"/>
  <c r="BS140" i="1"/>
  <c r="AI140" i="1"/>
  <c r="AO140" i="1" s="1"/>
  <c r="BS146" i="1"/>
  <c r="AI146" i="1"/>
  <c r="AO146" i="1" s="1"/>
  <c r="BS152" i="1"/>
  <c r="AI152" i="1"/>
  <c r="AO152" i="1" s="1"/>
  <c r="BS156" i="1"/>
  <c r="AI156" i="1"/>
  <c r="AO156" i="1" s="1"/>
  <c r="BS162" i="1"/>
  <c r="AI162" i="1"/>
  <c r="AO162" i="1" s="1"/>
  <c r="BS166" i="1"/>
  <c r="AI166" i="1"/>
  <c r="AO166" i="1" s="1"/>
  <c r="BS172" i="1"/>
  <c r="AI172" i="1"/>
  <c r="AO172" i="1" s="1"/>
  <c r="BS180" i="1"/>
  <c r="AI180" i="1"/>
  <c r="AO180" i="1" s="1"/>
  <c r="BS188" i="1"/>
  <c r="AI188" i="1"/>
  <c r="AO188" i="1" s="1"/>
  <c r="BS192" i="1"/>
  <c r="AI192" i="1"/>
  <c r="AO192" i="1" s="1"/>
  <c r="BS196" i="1"/>
  <c r="AI196" i="1"/>
  <c r="AO196" i="1" s="1"/>
  <c r="BS200" i="1"/>
  <c r="AI200" i="1"/>
  <c r="AO200" i="1" s="1"/>
  <c r="BS206" i="1"/>
  <c r="AI206" i="1"/>
  <c r="AO206" i="1" s="1"/>
  <c r="BS210" i="1"/>
  <c r="AI210" i="1"/>
  <c r="AO210" i="1" s="1"/>
  <c r="BS216" i="1"/>
  <c r="AI216" i="1"/>
  <c r="AO216" i="1" s="1"/>
  <c r="BS220" i="1"/>
  <c r="AI220" i="1"/>
  <c r="AO220" i="1" s="1"/>
  <c r="BS226" i="1"/>
  <c r="AI226" i="1"/>
  <c r="AO226" i="1" s="1"/>
  <c r="BS234" i="1"/>
  <c r="AI234" i="1"/>
  <c r="AO234" i="1" s="1"/>
  <c r="BS238" i="1"/>
  <c r="AI238" i="1"/>
  <c r="AO238" i="1" s="1"/>
  <c r="BS244" i="1"/>
  <c r="AI244" i="1"/>
  <c r="AO244" i="1" s="1"/>
  <c r="BS250" i="1"/>
  <c r="AI250" i="1"/>
  <c r="AO250" i="1" s="1"/>
  <c r="BS256" i="1"/>
  <c r="AI256" i="1"/>
  <c r="AO256" i="1" s="1"/>
  <c r="BS264" i="1"/>
  <c r="AI264" i="1"/>
  <c r="AO264" i="1" s="1"/>
  <c r="BS268" i="1"/>
  <c r="AI268" i="1"/>
  <c r="AO268" i="1" s="1"/>
  <c r="BS274" i="1"/>
  <c r="AI274" i="1"/>
  <c r="AO274" i="1" s="1"/>
  <c r="BS282" i="1"/>
  <c r="AI282" i="1"/>
  <c r="AO282" i="1" s="1"/>
  <c r="BS286" i="1"/>
  <c r="AI286" i="1"/>
  <c r="AO286" i="1" s="1"/>
  <c r="BS294" i="1"/>
  <c r="AI294" i="1"/>
  <c r="AO294" i="1" s="1"/>
  <c r="BS300" i="1"/>
  <c r="AI300" i="1"/>
  <c r="AO300" i="1" s="1"/>
  <c r="BS306" i="1"/>
  <c r="AI306" i="1"/>
  <c r="AO306" i="1" s="1"/>
  <c r="BS312" i="1"/>
  <c r="AI312" i="1"/>
  <c r="AO312" i="1" s="1"/>
  <c r="BS314" i="1"/>
  <c r="AI314" i="1"/>
  <c r="AO314" i="1" s="1"/>
  <c r="BS320" i="1"/>
  <c r="AI320" i="1"/>
  <c r="AO320" i="1" s="1"/>
  <c r="BS324" i="1"/>
  <c r="AI324" i="1"/>
  <c r="AO324" i="1" s="1"/>
  <c r="BS328" i="1"/>
  <c r="AI328" i="1"/>
  <c r="AO328" i="1" s="1"/>
  <c r="BS334" i="1"/>
  <c r="AI334" i="1"/>
  <c r="AO334" i="1" s="1"/>
  <c r="BS340" i="1"/>
  <c r="AI340" i="1"/>
  <c r="AO340" i="1" s="1"/>
  <c r="BS342" i="1"/>
  <c r="AI342" i="1"/>
  <c r="AO342" i="1" s="1"/>
  <c r="BS350" i="1"/>
  <c r="AI350" i="1"/>
  <c r="AO350" i="1" s="1"/>
  <c r="BS356" i="1"/>
  <c r="AI356" i="1"/>
  <c r="AO356" i="1" s="1"/>
  <c r="BS360" i="1"/>
  <c r="AI360" i="1"/>
  <c r="AO360" i="1" s="1"/>
  <c r="BS366" i="1"/>
  <c r="AI366" i="1"/>
  <c r="AO366" i="1" s="1"/>
  <c r="BS370" i="1"/>
  <c r="AI370" i="1"/>
  <c r="AO370" i="1" s="1"/>
  <c r="BS376" i="1"/>
  <c r="AI376" i="1"/>
  <c r="AO376" i="1" s="1"/>
  <c r="BS382" i="1"/>
  <c r="AI382" i="1"/>
  <c r="AO382" i="1" s="1"/>
  <c r="BS388" i="1"/>
  <c r="AI388" i="1"/>
  <c r="AO388" i="1" s="1"/>
  <c r="BS394" i="1"/>
  <c r="AI394" i="1"/>
  <c r="AO394" i="1" s="1"/>
  <c r="BS398" i="1"/>
  <c r="AI398" i="1"/>
  <c r="AO398" i="1" s="1"/>
  <c r="BS402" i="1"/>
  <c r="AI402" i="1"/>
  <c r="AO402" i="1" s="1"/>
  <c r="AI407" i="1"/>
  <c r="AO407" i="1" s="1"/>
  <c r="AI411" i="1"/>
  <c r="AO411" i="1" s="1"/>
  <c r="AI415" i="1"/>
  <c r="AO415" i="1" s="1"/>
  <c r="AI421" i="1"/>
  <c r="AO421" i="1" s="1"/>
  <c r="AI425" i="1"/>
  <c r="AO425" i="1" s="1"/>
  <c r="BS429" i="1"/>
  <c r="AI429" i="1"/>
  <c r="AO429" i="1" s="1"/>
  <c r="BS433" i="1"/>
  <c r="AI433" i="1"/>
  <c r="AO433" i="1" s="1"/>
  <c r="BS435" i="1"/>
  <c r="AI435" i="1"/>
  <c r="AO435" i="1" s="1"/>
  <c r="BS439" i="1"/>
  <c r="AI439" i="1"/>
  <c r="AO439" i="1" s="1"/>
  <c r="BS443" i="1"/>
  <c r="AI443" i="1"/>
  <c r="AO443" i="1" s="1"/>
  <c r="BS447" i="1"/>
  <c r="AI447" i="1"/>
  <c r="AO447" i="1" s="1"/>
  <c r="BS451" i="1"/>
  <c r="AI451" i="1"/>
  <c r="AO451" i="1" s="1"/>
  <c r="BS455" i="1"/>
  <c r="AI455" i="1"/>
  <c r="AO455" i="1" s="1"/>
  <c r="BS461" i="1"/>
  <c r="AI461" i="1"/>
  <c r="AO461" i="1" s="1"/>
  <c r="BS465" i="1"/>
  <c r="AI465" i="1"/>
  <c r="AO465" i="1" s="1"/>
  <c r="BS469" i="1"/>
  <c r="AI469" i="1"/>
  <c r="AO469" i="1" s="1"/>
  <c r="BS473" i="1"/>
  <c r="AI473" i="1"/>
  <c r="AO473" i="1" s="1"/>
  <c r="BS475" i="1"/>
  <c r="AI475" i="1"/>
  <c r="AO475" i="1" s="1"/>
  <c r="BS479" i="1"/>
  <c r="AI479" i="1"/>
  <c r="AO479" i="1" s="1"/>
  <c r="BS485" i="1"/>
  <c r="AI485" i="1"/>
  <c r="AO485" i="1" s="1"/>
  <c r="BS489" i="1"/>
  <c r="AI489" i="1"/>
  <c r="AO489" i="1" s="1"/>
  <c r="BS493" i="1"/>
  <c r="AI493" i="1"/>
  <c r="AO493" i="1" s="1"/>
  <c r="BS497" i="1"/>
  <c r="AI497" i="1"/>
  <c r="AO497" i="1" s="1"/>
  <c r="BS501" i="1"/>
  <c r="AI501" i="1"/>
  <c r="AO501" i="1" s="1"/>
  <c r="BS505" i="1"/>
  <c r="AI505" i="1"/>
  <c r="AO505" i="1" s="1"/>
  <c r="BS507" i="1"/>
  <c r="AI507" i="1"/>
  <c r="AO507" i="1" s="1"/>
  <c r="BS511" i="1"/>
  <c r="AI511" i="1"/>
  <c r="AO511" i="1" s="1"/>
  <c r="BS515" i="1"/>
  <c r="AI515" i="1"/>
  <c r="AO515" i="1" s="1"/>
  <c r="BS521" i="1"/>
  <c r="AI521" i="1"/>
  <c r="AO521" i="1" s="1"/>
  <c r="BS527" i="1"/>
  <c r="AI527" i="1"/>
  <c r="AO527" i="1" s="1"/>
  <c r="BS531" i="1"/>
  <c r="AI531" i="1"/>
  <c r="AO531" i="1" s="1"/>
  <c r="BS535" i="1"/>
  <c r="AI535" i="1"/>
  <c r="AO535" i="1" s="1"/>
  <c r="BS539" i="1"/>
  <c r="AI539" i="1"/>
  <c r="AO539" i="1" s="1"/>
  <c r="BS543" i="1"/>
  <c r="AI543" i="1"/>
  <c r="AO543" i="1" s="1"/>
  <c r="BS547" i="1"/>
  <c r="AI547" i="1"/>
  <c r="AO547" i="1" s="1"/>
  <c r="BS553" i="1"/>
  <c r="AI553" i="1"/>
  <c r="AO553" i="1" s="1"/>
  <c r="BS557" i="1"/>
  <c r="AI557" i="1"/>
  <c r="AO557" i="1" s="1"/>
  <c r="BS561" i="1"/>
  <c r="AI561" i="1"/>
  <c r="AO561" i="1" s="1"/>
  <c r="BS565" i="1"/>
  <c r="AI565" i="1"/>
  <c r="AO565" i="1" s="1"/>
  <c r="BS569" i="1"/>
  <c r="AI569" i="1"/>
  <c r="AO569" i="1" s="1"/>
  <c r="BS573" i="1"/>
  <c r="AI573" i="1"/>
  <c r="AO573" i="1" s="1"/>
  <c r="BS577" i="1"/>
  <c r="AI577" i="1"/>
  <c r="AO577" i="1" s="1"/>
  <c r="BS581" i="1"/>
  <c r="AI581" i="1"/>
  <c r="AO581" i="1" s="1"/>
  <c r="BS583" i="1"/>
  <c r="AI583" i="1"/>
  <c r="AO583" i="1" s="1"/>
  <c r="BS587" i="1"/>
  <c r="AI587" i="1"/>
  <c r="AO587" i="1" s="1"/>
  <c r="BS591" i="1"/>
  <c r="AI591" i="1"/>
  <c r="AO591" i="1" s="1"/>
  <c r="BS595" i="1"/>
  <c r="AI595" i="1"/>
  <c r="AO595" i="1" s="1"/>
  <c r="BS599" i="1"/>
  <c r="AI599" i="1"/>
  <c r="AO599" i="1" s="1"/>
  <c r="BS603" i="1"/>
  <c r="AI603" i="1"/>
  <c r="AO603" i="1" s="1"/>
  <c r="BS607" i="1"/>
  <c r="AI607" i="1"/>
  <c r="AO607" i="1" s="1"/>
  <c r="BS611" i="1"/>
  <c r="AI611" i="1"/>
  <c r="AO611" i="1" s="1"/>
  <c r="BS615" i="1"/>
  <c r="AI615" i="1"/>
  <c r="AO615" i="1" s="1"/>
  <c r="BS619" i="1"/>
  <c r="AI619" i="1"/>
  <c r="AO619" i="1" s="1"/>
  <c r="BS621" i="1"/>
  <c r="AI621" i="1"/>
  <c r="AO621" i="1" s="1"/>
  <c r="BS625" i="1"/>
  <c r="AI625" i="1"/>
  <c r="AO625" i="1" s="1"/>
  <c r="BS629" i="1"/>
  <c r="AI629" i="1"/>
  <c r="AO629" i="1" s="1"/>
  <c r="BS633" i="1"/>
  <c r="AI633" i="1"/>
  <c r="AO633" i="1" s="1"/>
  <c r="BS637" i="1"/>
  <c r="AI637" i="1"/>
  <c r="AO637" i="1" s="1"/>
  <c r="BS641" i="1"/>
  <c r="AI641" i="1"/>
  <c r="AO641" i="1" s="1"/>
  <c r="BS645" i="1"/>
  <c r="AI645" i="1"/>
  <c r="AO645" i="1" s="1"/>
  <c r="BS649" i="1"/>
  <c r="AI649" i="1"/>
  <c r="AO649" i="1" s="1"/>
  <c r="BS653" i="1"/>
  <c r="AI653" i="1"/>
  <c r="AO653" i="1" s="1"/>
  <c r="BS657" i="1"/>
  <c r="AI657" i="1"/>
  <c r="AO657" i="1" s="1"/>
  <c r="BS661" i="1"/>
  <c r="AI661" i="1"/>
  <c r="AO661" i="1" s="1"/>
  <c r="BS665" i="1"/>
  <c r="AI665" i="1"/>
  <c r="AO665" i="1" s="1"/>
  <c r="BS669" i="1"/>
  <c r="AI669" i="1"/>
  <c r="AO669" i="1" s="1"/>
  <c r="BS673" i="1"/>
  <c r="AI673" i="1"/>
  <c r="AO673" i="1" s="1"/>
  <c r="BS677" i="1"/>
  <c r="AI677" i="1"/>
  <c r="AO677" i="1" s="1"/>
  <c r="BS681" i="1"/>
  <c r="AI681" i="1"/>
  <c r="AO681" i="1" s="1"/>
  <c r="BS683" i="1"/>
  <c r="AI683" i="1"/>
  <c r="AO683" i="1" s="1"/>
  <c r="BS687" i="1"/>
  <c r="AI687" i="1"/>
  <c r="AO687" i="1" s="1"/>
  <c r="BS693" i="1"/>
  <c r="AI693" i="1"/>
  <c r="AO693" i="1" s="1"/>
  <c r="BS697" i="1"/>
  <c r="AI697" i="1"/>
  <c r="AO697" i="1" s="1"/>
  <c r="BS701" i="1"/>
  <c r="AI701" i="1"/>
  <c r="AO701" i="1" s="1"/>
  <c r="BS705" i="1"/>
  <c r="AI705" i="1"/>
  <c r="AO705" i="1" s="1"/>
  <c r="BS709" i="1"/>
  <c r="AI709" i="1"/>
  <c r="AO709" i="1" s="1"/>
  <c r="BS713" i="1"/>
  <c r="AI713" i="1"/>
  <c r="AO713" i="1" s="1"/>
  <c r="BS717" i="1"/>
  <c r="AI717" i="1"/>
  <c r="AO717" i="1" s="1"/>
  <c r="BS721" i="1"/>
  <c r="AI721" i="1"/>
  <c r="AO721" i="1" s="1"/>
  <c r="BS725" i="1"/>
  <c r="AI725" i="1"/>
  <c r="AO725" i="1" s="1"/>
  <c r="BS729" i="1"/>
  <c r="AI729" i="1"/>
  <c r="AO729" i="1" s="1"/>
  <c r="BS735" i="1"/>
  <c r="AI735" i="1"/>
  <c r="AO735" i="1" s="1"/>
  <c r="BS739" i="1"/>
  <c r="AI739" i="1"/>
  <c r="AO739" i="1" s="1"/>
  <c r="BS743" i="1"/>
  <c r="AI743" i="1"/>
  <c r="AO743" i="1" s="1"/>
  <c r="BS747" i="1"/>
  <c r="AI747" i="1"/>
  <c r="AO747" i="1" s="1"/>
  <c r="BS751" i="1"/>
  <c r="AI751" i="1"/>
  <c r="AO751" i="1" s="1"/>
  <c r="BS755" i="1"/>
  <c r="AI755" i="1"/>
  <c r="AO755" i="1" s="1"/>
  <c r="BS759" i="1"/>
  <c r="AI759" i="1"/>
  <c r="AO759" i="1" s="1"/>
  <c r="BS763" i="1"/>
  <c r="AI763" i="1"/>
  <c r="AO763" i="1" s="1"/>
  <c r="BS767" i="1"/>
  <c r="AI767" i="1"/>
  <c r="AO767" i="1" s="1"/>
  <c r="BS773" i="1"/>
  <c r="AI773" i="1"/>
  <c r="AO773" i="1" s="1"/>
  <c r="BS775" i="1"/>
  <c r="AI775" i="1"/>
  <c r="AO775" i="1" s="1"/>
  <c r="BS779" i="1"/>
  <c r="AI779" i="1"/>
  <c r="AO779" i="1" s="1"/>
  <c r="BS783" i="1"/>
  <c r="AI783" i="1"/>
  <c r="AO783" i="1" s="1"/>
  <c r="BS787" i="1"/>
  <c r="AI787" i="1"/>
  <c r="AO787" i="1" s="1"/>
  <c r="BS791" i="1"/>
  <c r="AI791" i="1"/>
  <c r="AO791" i="1" s="1"/>
  <c r="BS795" i="1"/>
  <c r="AI795" i="1"/>
  <c r="AO795" i="1" s="1"/>
  <c r="BS799" i="1"/>
  <c r="AI799" i="1"/>
  <c r="AO799" i="1" s="1"/>
  <c r="BS801" i="1"/>
  <c r="AI801" i="1"/>
  <c r="AO801" i="1" s="1"/>
  <c r="BS805" i="1"/>
  <c r="AI805" i="1"/>
  <c r="AO805" i="1" s="1"/>
  <c r="BS807" i="1"/>
  <c r="AI807" i="1"/>
  <c r="AO807" i="1" s="1"/>
  <c r="BS809" i="1"/>
  <c r="AI809" i="1"/>
  <c r="AO809" i="1" s="1"/>
  <c r="BS811" i="1"/>
  <c r="AI811" i="1"/>
  <c r="AO811" i="1" s="1"/>
  <c r="BS813" i="1"/>
  <c r="AI813" i="1"/>
  <c r="AO813" i="1" s="1"/>
  <c r="BS815" i="1"/>
  <c r="AI815" i="1"/>
  <c r="AO815" i="1" s="1"/>
  <c r="BS817" i="1"/>
  <c r="AI817" i="1"/>
  <c r="AO817" i="1" s="1"/>
  <c r="BS819" i="1"/>
  <c r="AI819" i="1"/>
  <c r="AO819" i="1" s="1"/>
  <c r="BS823" i="1"/>
  <c r="AI823" i="1"/>
  <c r="AO823" i="1" s="1"/>
  <c r="BS825" i="1"/>
  <c r="AI825" i="1"/>
  <c r="AO825" i="1" s="1"/>
  <c r="BS827" i="1"/>
  <c r="AI827" i="1"/>
  <c r="AO827" i="1" s="1"/>
  <c r="BS829" i="1"/>
  <c r="AI829" i="1"/>
  <c r="AO829" i="1" s="1"/>
  <c r="BS831" i="1"/>
  <c r="AI831" i="1"/>
  <c r="AO831" i="1" s="1"/>
  <c r="BS833" i="1"/>
  <c r="AI833" i="1"/>
  <c r="AO833" i="1" s="1"/>
  <c r="BS835" i="1"/>
  <c r="AI835" i="1"/>
  <c r="AO835" i="1" s="1"/>
  <c r="BS837" i="1"/>
  <c r="AI837" i="1"/>
  <c r="AO837" i="1" s="1"/>
  <c r="BS839" i="1"/>
  <c r="AI839" i="1"/>
  <c r="AO839" i="1" s="1"/>
  <c r="BS841" i="1"/>
  <c r="AI841" i="1"/>
  <c r="AO841" i="1" s="1"/>
  <c r="BS843" i="1"/>
  <c r="AI843" i="1"/>
  <c r="AO843" i="1" s="1"/>
  <c r="BS845" i="1"/>
  <c r="AI845" i="1"/>
  <c r="AO845" i="1" s="1"/>
  <c r="BS847" i="1"/>
  <c r="AI847" i="1"/>
  <c r="AO847" i="1" s="1"/>
  <c r="BS849" i="1"/>
  <c r="AI849" i="1"/>
  <c r="AO849" i="1" s="1"/>
  <c r="BS851" i="1"/>
  <c r="AI851" i="1"/>
  <c r="AO851" i="1" s="1"/>
  <c r="BS853" i="1"/>
  <c r="AI853" i="1"/>
  <c r="AO853" i="1" s="1"/>
  <c r="BS855" i="1"/>
  <c r="AI855" i="1"/>
  <c r="AO855" i="1" s="1"/>
  <c r="BS857" i="1"/>
  <c r="AI857" i="1"/>
  <c r="AO857" i="1" s="1"/>
  <c r="BS859" i="1"/>
  <c r="AI859" i="1"/>
  <c r="AO859" i="1" s="1"/>
  <c r="BS861" i="1"/>
  <c r="AI861" i="1"/>
  <c r="AO861" i="1" s="1"/>
  <c r="BS863" i="1"/>
  <c r="AI863" i="1"/>
  <c r="AO863" i="1" s="1"/>
  <c r="BS865" i="1"/>
  <c r="AI865" i="1"/>
  <c r="AO865" i="1" s="1"/>
  <c r="BS867" i="1"/>
  <c r="AI867" i="1"/>
  <c r="AO867" i="1" s="1"/>
  <c r="BS869" i="1"/>
  <c r="AI869" i="1"/>
  <c r="AO869" i="1" s="1"/>
  <c r="BS871" i="1"/>
  <c r="AI871" i="1"/>
  <c r="AO871" i="1" s="1"/>
  <c r="BS873" i="1"/>
  <c r="AI873" i="1"/>
  <c r="AO873" i="1" s="1"/>
  <c r="BS875" i="1"/>
  <c r="AI875" i="1"/>
  <c r="AO875" i="1" s="1"/>
  <c r="BS877" i="1"/>
  <c r="AI877" i="1"/>
  <c r="AO877" i="1" s="1"/>
  <c r="BS879" i="1"/>
  <c r="AI879" i="1"/>
  <c r="AO879" i="1" s="1"/>
  <c r="BS881" i="1"/>
  <c r="AI881" i="1"/>
  <c r="AO881" i="1" s="1"/>
  <c r="BS883" i="1"/>
  <c r="AI883" i="1"/>
  <c r="AO883" i="1" s="1"/>
  <c r="BS885" i="1"/>
  <c r="AI885" i="1"/>
  <c r="AO885" i="1" s="1"/>
  <c r="BS887" i="1"/>
  <c r="AI887" i="1"/>
  <c r="AO887" i="1" s="1"/>
  <c r="BS889" i="1"/>
  <c r="AI889" i="1"/>
  <c r="AO889" i="1" s="1"/>
  <c r="BS891" i="1"/>
  <c r="AI891" i="1"/>
  <c r="AO891" i="1" s="1"/>
  <c r="BS893" i="1"/>
  <c r="AI893" i="1"/>
  <c r="AO893" i="1" s="1"/>
  <c r="BS895" i="1"/>
  <c r="AI895" i="1"/>
  <c r="AO895" i="1" s="1"/>
  <c r="BS897" i="1"/>
  <c r="AI897" i="1"/>
  <c r="AO897" i="1" s="1"/>
  <c r="BS899" i="1"/>
  <c r="AI899" i="1"/>
  <c r="AO899" i="1" s="1"/>
  <c r="BS901" i="1"/>
  <c r="AI901" i="1"/>
  <c r="AO901" i="1" s="1"/>
  <c r="BS903" i="1"/>
  <c r="AI903" i="1"/>
  <c r="AO903" i="1" s="1"/>
  <c r="BS905" i="1"/>
  <c r="AI905" i="1"/>
  <c r="AO905" i="1" s="1"/>
  <c r="BS907" i="1"/>
  <c r="AI907" i="1"/>
  <c r="AO907" i="1" s="1"/>
  <c r="BS909" i="1"/>
  <c r="AI909" i="1"/>
  <c r="AO909" i="1" s="1"/>
  <c r="BS911" i="1"/>
  <c r="AI911" i="1"/>
  <c r="AO911" i="1" s="1"/>
  <c r="BS913" i="1"/>
  <c r="AI913" i="1"/>
  <c r="AO913" i="1" s="1"/>
  <c r="BS915" i="1"/>
  <c r="AI915" i="1"/>
  <c r="AO915" i="1" s="1"/>
  <c r="BS917" i="1"/>
  <c r="AI917" i="1"/>
  <c r="AO917" i="1" s="1"/>
  <c r="BS919" i="1"/>
  <c r="AI919" i="1"/>
  <c r="AO919" i="1" s="1"/>
  <c r="BS921" i="1"/>
  <c r="AI921" i="1"/>
  <c r="AO921" i="1" s="1"/>
  <c r="BS923" i="1"/>
  <c r="AI923" i="1"/>
  <c r="AO923" i="1" s="1"/>
  <c r="BS925" i="1"/>
  <c r="AI925" i="1"/>
  <c r="AO925" i="1" s="1"/>
  <c r="BS927" i="1"/>
  <c r="AI927" i="1"/>
  <c r="AO927" i="1" s="1"/>
  <c r="BS929" i="1"/>
  <c r="AI929" i="1"/>
  <c r="AO929" i="1" s="1"/>
  <c r="BS931" i="1"/>
  <c r="AI931" i="1"/>
  <c r="AO931" i="1" s="1"/>
  <c r="BS933" i="1"/>
  <c r="AI933" i="1"/>
  <c r="AO933" i="1" s="1"/>
  <c r="BS935" i="1"/>
  <c r="AI935" i="1"/>
  <c r="AO935" i="1" s="1"/>
  <c r="BS937" i="1"/>
  <c r="AI937" i="1"/>
  <c r="AO937" i="1" s="1"/>
  <c r="BS939" i="1"/>
  <c r="AI939" i="1"/>
  <c r="AO939" i="1" s="1"/>
  <c r="BS941" i="1"/>
  <c r="AI941" i="1"/>
  <c r="AO941" i="1" s="1"/>
  <c r="BS943" i="1"/>
  <c r="AI943" i="1"/>
  <c r="AO943" i="1" s="1"/>
  <c r="BS945" i="1"/>
  <c r="AI945" i="1"/>
  <c r="AO945" i="1" s="1"/>
  <c r="BS947" i="1"/>
  <c r="AI947" i="1"/>
  <c r="AO947" i="1" s="1"/>
  <c r="BS949" i="1"/>
  <c r="AI949" i="1"/>
  <c r="AO949" i="1" s="1"/>
  <c r="BS951" i="1"/>
  <c r="AI951" i="1"/>
  <c r="AO951" i="1" s="1"/>
  <c r="BS953" i="1"/>
  <c r="AI953" i="1"/>
  <c r="AO953" i="1" s="1"/>
  <c r="BS955" i="1"/>
  <c r="AI955" i="1"/>
  <c r="AO955" i="1" s="1"/>
  <c r="BS957" i="1"/>
  <c r="AI957" i="1"/>
  <c r="AO957" i="1" s="1"/>
  <c r="BS959" i="1"/>
  <c r="AI959" i="1"/>
  <c r="AO959" i="1" s="1"/>
  <c r="BS961" i="1"/>
  <c r="AI961" i="1"/>
  <c r="AO961" i="1" s="1"/>
  <c r="BS963" i="1"/>
  <c r="AI963" i="1"/>
  <c r="AO963" i="1" s="1"/>
  <c r="BS965" i="1"/>
  <c r="AI965" i="1"/>
  <c r="AO965" i="1" s="1"/>
  <c r="BS967" i="1"/>
  <c r="AI967" i="1"/>
  <c r="AO967" i="1" s="1"/>
  <c r="BS969" i="1"/>
  <c r="AI969" i="1"/>
  <c r="AO969" i="1" s="1"/>
  <c r="BS971" i="1"/>
  <c r="AI971" i="1"/>
  <c r="AO971" i="1" s="1"/>
  <c r="BS973" i="1"/>
  <c r="AI973" i="1"/>
  <c r="AO973" i="1" s="1"/>
  <c r="BS975" i="1"/>
  <c r="AI975" i="1"/>
  <c r="AO975" i="1" s="1"/>
  <c r="BS977" i="1"/>
  <c r="AI977" i="1"/>
  <c r="AO977" i="1" s="1"/>
  <c r="BS979" i="1"/>
  <c r="AI979" i="1"/>
  <c r="AO979" i="1" s="1"/>
  <c r="BS981" i="1"/>
  <c r="AI981" i="1"/>
  <c r="AO981" i="1" s="1"/>
  <c r="BS983" i="1"/>
  <c r="AI983" i="1"/>
  <c r="AO983" i="1" s="1"/>
  <c r="BS985" i="1"/>
  <c r="AI985" i="1"/>
  <c r="AO985" i="1" s="1"/>
  <c r="BS987" i="1"/>
  <c r="AI987" i="1"/>
  <c r="AO987" i="1" s="1"/>
  <c r="BS989" i="1"/>
  <c r="AI989" i="1"/>
  <c r="AO989" i="1" s="1"/>
  <c r="BS991" i="1"/>
  <c r="AI991" i="1"/>
  <c r="AO991" i="1" s="1"/>
  <c r="BS993" i="1"/>
  <c r="AI993" i="1"/>
  <c r="AO993" i="1" s="1"/>
  <c r="BS995" i="1"/>
  <c r="AI995" i="1"/>
  <c r="AO995" i="1" s="1"/>
  <c r="BS997" i="1"/>
  <c r="AI997" i="1"/>
  <c r="AO997" i="1" s="1"/>
  <c r="BS999" i="1"/>
  <c r="AI999" i="1"/>
  <c r="AO999" i="1" s="1"/>
  <c r="BS1001" i="1"/>
  <c r="AI1001" i="1"/>
  <c r="AO1001" i="1" s="1"/>
  <c r="BS1003" i="1"/>
  <c r="AI1003" i="1"/>
  <c r="AO1003" i="1" s="1"/>
  <c r="BS1005" i="1"/>
  <c r="AI1005" i="1"/>
  <c r="AO1005" i="1" s="1"/>
  <c r="BS1007" i="1"/>
  <c r="AI1007" i="1"/>
  <c r="AO1007" i="1" s="1"/>
  <c r="BS1009" i="1"/>
  <c r="AI1009" i="1"/>
  <c r="AO1009" i="1" s="1"/>
  <c r="BS1011" i="1"/>
  <c r="AI1011" i="1"/>
  <c r="AO1011" i="1" s="1"/>
  <c r="BS1013" i="1"/>
  <c r="AI1013" i="1"/>
  <c r="AO1013" i="1" s="1"/>
  <c r="BS1015" i="1"/>
  <c r="AI1015" i="1"/>
  <c r="AO1015" i="1" s="1"/>
  <c r="BS1017" i="1"/>
  <c r="AI1017" i="1"/>
  <c r="AO1017" i="1" s="1"/>
  <c r="BS1019" i="1"/>
  <c r="AI1019" i="1"/>
  <c r="AO1019" i="1" s="1"/>
  <c r="BS1021" i="1"/>
  <c r="AI1021" i="1"/>
  <c r="AO1021" i="1" s="1"/>
  <c r="BS1023" i="1"/>
  <c r="AI1023" i="1"/>
  <c r="AO1023" i="1" s="1"/>
  <c r="BS1025" i="1"/>
  <c r="AI1025" i="1"/>
  <c r="AO1025" i="1" s="1"/>
  <c r="BS1027" i="1"/>
  <c r="AI1027" i="1"/>
  <c r="AO1027" i="1" s="1"/>
  <c r="BS1029" i="1"/>
  <c r="AI1029" i="1"/>
  <c r="AO1029" i="1" s="1"/>
  <c r="BS1031" i="1"/>
  <c r="AI1031" i="1"/>
  <c r="AO1031" i="1" s="1"/>
  <c r="BS1033" i="1"/>
  <c r="AI1033" i="1"/>
  <c r="AO1033" i="1" s="1"/>
  <c r="BS1035" i="1"/>
  <c r="AI1035" i="1"/>
  <c r="AO1035" i="1" s="1"/>
  <c r="BS1037" i="1"/>
  <c r="AI1037" i="1"/>
  <c r="AO1037" i="1" s="1"/>
  <c r="BS1039" i="1"/>
  <c r="AI1039" i="1"/>
  <c r="AO1039" i="1" s="1"/>
  <c r="BS1041" i="1"/>
  <c r="AI1041" i="1"/>
  <c r="AO1041" i="1" s="1"/>
  <c r="BS1043" i="1"/>
  <c r="AI1043" i="1"/>
  <c r="AO1043" i="1" s="1"/>
  <c r="BS1045" i="1"/>
  <c r="AI1045" i="1"/>
  <c r="AO1045" i="1" s="1"/>
  <c r="BS1047" i="1"/>
  <c r="AI1047" i="1"/>
  <c r="AO1047" i="1" s="1"/>
  <c r="BS1049" i="1"/>
  <c r="AI1049" i="1"/>
  <c r="AO1049" i="1" s="1"/>
  <c r="BS1051" i="1"/>
  <c r="AI1051" i="1"/>
  <c r="AO1051" i="1" s="1"/>
  <c r="BS1053" i="1"/>
  <c r="AI1053" i="1"/>
  <c r="AO1053" i="1" s="1"/>
  <c r="BS1055" i="1"/>
  <c r="AI1055" i="1"/>
  <c r="AO1055" i="1" s="1"/>
  <c r="BS1057" i="1"/>
  <c r="AI1057" i="1"/>
  <c r="AO1057" i="1" s="1"/>
  <c r="BS1059" i="1"/>
  <c r="AI1059" i="1"/>
  <c r="AO1059" i="1" s="1"/>
  <c r="BS1061" i="1"/>
  <c r="AI1061" i="1"/>
  <c r="AO1061" i="1" s="1"/>
  <c r="BS1063" i="1"/>
  <c r="AI1063" i="1"/>
  <c r="AO1063" i="1" s="1"/>
  <c r="BS1065" i="1"/>
  <c r="AI1065" i="1"/>
  <c r="AO1065" i="1" s="1"/>
  <c r="BS1067" i="1"/>
  <c r="AI1067" i="1"/>
  <c r="AO1067" i="1" s="1"/>
  <c r="BS1069" i="1"/>
  <c r="AI1069" i="1"/>
  <c r="AO1069" i="1" s="1"/>
  <c r="BS1071" i="1"/>
  <c r="AI1071" i="1"/>
  <c r="AO1071" i="1" s="1"/>
  <c r="BS1073" i="1"/>
  <c r="AI1073" i="1"/>
  <c r="AO1073" i="1" s="1"/>
  <c r="BS1075" i="1"/>
  <c r="AI1075" i="1"/>
  <c r="AO1075" i="1" s="1"/>
  <c r="BS1077" i="1"/>
  <c r="AI1077" i="1"/>
  <c r="AO1077" i="1" s="1"/>
  <c r="BS1079" i="1"/>
  <c r="AI1079" i="1"/>
  <c r="AO1079" i="1" s="1"/>
  <c r="BS1081" i="1"/>
  <c r="AI1081" i="1"/>
  <c r="AO1081" i="1" s="1"/>
  <c r="BS1083" i="1"/>
  <c r="AI1083" i="1"/>
  <c r="AO1083" i="1" s="1"/>
  <c r="BS1085" i="1"/>
  <c r="AI1085" i="1"/>
  <c r="AO1085" i="1" s="1"/>
  <c r="BS1087" i="1"/>
  <c r="AI1087" i="1"/>
  <c r="AO1087" i="1" s="1"/>
  <c r="BS1089" i="1"/>
  <c r="AI1089" i="1"/>
  <c r="AO1089" i="1" s="1"/>
  <c r="BS1091" i="1"/>
  <c r="AI1091" i="1"/>
  <c r="AO1091" i="1" s="1"/>
  <c r="BS1093" i="1"/>
  <c r="AI1093" i="1"/>
  <c r="AO1093" i="1" s="1"/>
  <c r="BS1095" i="1"/>
  <c r="AI1095" i="1"/>
  <c r="AO1095" i="1" s="1"/>
  <c r="BS1097" i="1"/>
  <c r="AI1097" i="1"/>
  <c r="AO1097" i="1" s="1"/>
  <c r="BS1099" i="1"/>
  <c r="AI1099" i="1"/>
  <c r="AO1099" i="1" s="1"/>
  <c r="BS1101" i="1"/>
  <c r="AI1101" i="1"/>
  <c r="AO1101" i="1" s="1"/>
  <c r="BS1103" i="1"/>
  <c r="AI1103" i="1"/>
  <c r="AO1103" i="1" s="1"/>
  <c r="BS1131" i="1"/>
  <c r="AI1131" i="1"/>
  <c r="AO1131" i="1" s="1"/>
  <c r="BS1133" i="1"/>
  <c r="AI1133" i="1"/>
  <c r="AO1133" i="1" s="1"/>
  <c r="BS1135" i="1"/>
  <c r="AI1135" i="1"/>
  <c r="AO1135" i="1" s="1"/>
  <c r="BS1137" i="1"/>
  <c r="AI1137" i="1"/>
  <c r="AO1137" i="1" s="1"/>
  <c r="BS1139" i="1"/>
  <c r="AI1139" i="1"/>
  <c r="BS1141" i="1"/>
  <c r="AI1141" i="1"/>
  <c r="AO1141" i="1" s="1"/>
  <c r="BS1143" i="1"/>
  <c r="AI1143" i="1"/>
  <c r="AO1143" i="1" s="1"/>
  <c r="BS1145" i="1"/>
  <c r="AI1145" i="1"/>
  <c r="BS1147" i="1"/>
  <c r="AI1147" i="1"/>
  <c r="BS1149" i="1"/>
  <c r="AI1149" i="1"/>
  <c r="AO1149" i="1" s="1"/>
  <c r="BS1151" i="1"/>
  <c r="AI1151" i="1"/>
  <c r="BS1153" i="1"/>
  <c r="AI1153" i="1"/>
  <c r="AO1153" i="1" s="1"/>
  <c r="BS1155" i="1"/>
  <c r="AI1155" i="1"/>
  <c r="BS1157" i="1"/>
  <c r="AI1157" i="1"/>
  <c r="AO1157" i="1" s="1"/>
  <c r="BS1159" i="1"/>
  <c r="AI1159" i="1"/>
  <c r="BS1161" i="1"/>
  <c r="AI1161" i="1"/>
  <c r="AO1161" i="1" s="1"/>
  <c r="BS1163" i="1"/>
  <c r="AI1163" i="1"/>
  <c r="AI1165" i="1"/>
  <c r="AO1165" i="1" s="1"/>
  <c r="AI1167" i="1"/>
  <c r="AI1169" i="1"/>
  <c r="AO1169" i="1" s="1"/>
  <c r="AI1171" i="1"/>
  <c r="AI1173" i="1"/>
  <c r="AO1173" i="1" s="1"/>
  <c r="AI1175" i="1"/>
  <c r="AI1177" i="1"/>
  <c r="AO1177" i="1" s="1"/>
  <c r="AI1179" i="1"/>
  <c r="AI1181" i="1"/>
  <c r="AI1183" i="1"/>
  <c r="BS41" i="1"/>
  <c r="AI41" i="1"/>
  <c r="AO41" i="1" s="1"/>
  <c r="BS45" i="1"/>
  <c r="AI45" i="1"/>
  <c r="AO45" i="1" s="1"/>
  <c r="BS51" i="1"/>
  <c r="AI51" i="1"/>
  <c r="AO51" i="1" s="1"/>
  <c r="BS55" i="1"/>
  <c r="AI55" i="1"/>
  <c r="AO55" i="1" s="1"/>
  <c r="BS59" i="1"/>
  <c r="AI59" i="1"/>
  <c r="AO59" i="1" s="1"/>
  <c r="BS63" i="1"/>
  <c r="AI63" i="1"/>
  <c r="AO63" i="1" s="1"/>
  <c r="BS67" i="1"/>
  <c r="AI67" i="1"/>
  <c r="AO67" i="1" s="1"/>
  <c r="BS71" i="1"/>
  <c r="AI71" i="1"/>
  <c r="AO71" i="1" s="1"/>
  <c r="BS75" i="1"/>
  <c r="AI75" i="1"/>
  <c r="AO75" i="1" s="1"/>
  <c r="BS79" i="1"/>
  <c r="AI79" i="1"/>
  <c r="AO79" i="1" s="1"/>
  <c r="BS83" i="1"/>
  <c r="AI83" i="1"/>
  <c r="AO83" i="1" s="1"/>
  <c r="BS87" i="1"/>
  <c r="AI87" i="1"/>
  <c r="AO87" i="1" s="1"/>
  <c r="BS91" i="1"/>
  <c r="AI91" i="1"/>
  <c r="AO91" i="1" s="1"/>
  <c r="BS95" i="1"/>
  <c r="AI95" i="1"/>
  <c r="AO95" i="1" s="1"/>
  <c r="BS99" i="1"/>
  <c r="AI99" i="1"/>
  <c r="AO99" i="1" s="1"/>
  <c r="BS103" i="1"/>
  <c r="AI103" i="1"/>
  <c r="AO103" i="1" s="1"/>
  <c r="BS107" i="1"/>
  <c r="AI107" i="1"/>
  <c r="AO107" i="1" s="1"/>
  <c r="BS111" i="1"/>
  <c r="AI111" i="1"/>
  <c r="AO111" i="1" s="1"/>
  <c r="BS115" i="1"/>
  <c r="AI115" i="1"/>
  <c r="AO115" i="1" s="1"/>
  <c r="BS119" i="1"/>
  <c r="AI119" i="1"/>
  <c r="AO119" i="1" s="1"/>
  <c r="BS123" i="1"/>
  <c r="AI123" i="1"/>
  <c r="AO123" i="1" s="1"/>
  <c r="BS127" i="1"/>
  <c r="AI127" i="1"/>
  <c r="AO127" i="1" s="1"/>
  <c r="BS133" i="1"/>
  <c r="AI133" i="1"/>
  <c r="AO133" i="1" s="1"/>
  <c r="BS137" i="1"/>
  <c r="AI137" i="1"/>
  <c r="AO137" i="1" s="1"/>
  <c r="BS141" i="1"/>
  <c r="AI141" i="1"/>
  <c r="AO141" i="1" s="1"/>
  <c r="BS145" i="1"/>
  <c r="AI145" i="1"/>
  <c r="AO145" i="1" s="1"/>
  <c r="BS147" i="1"/>
  <c r="AI147" i="1"/>
  <c r="AO147" i="1" s="1"/>
  <c r="BS151" i="1"/>
  <c r="AI151" i="1"/>
  <c r="AO151" i="1" s="1"/>
  <c r="BS157" i="1"/>
  <c r="AI157" i="1"/>
  <c r="AO157" i="1" s="1"/>
  <c r="BS161" i="1"/>
  <c r="AI161" i="1"/>
  <c r="AO161" i="1" s="1"/>
  <c r="BS165" i="1"/>
  <c r="AI165" i="1"/>
  <c r="AO165" i="1" s="1"/>
  <c r="BS167" i="1"/>
  <c r="AI167" i="1"/>
  <c r="AO167" i="1" s="1"/>
  <c r="BS171" i="1"/>
  <c r="AI171" i="1"/>
  <c r="AO171" i="1" s="1"/>
  <c r="BS175" i="1"/>
  <c r="AI175" i="1"/>
  <c r="AO175" i="1" s="1"/>
  <c r="BS179" i="1"/>
  <c r="AI179" i="1"/>
  <c r="AO179" i="1" s="1"/>
  <c r="BS183" i="1"/>
  <c r="AI183" i="1"/>
  <c r="AO183" i="1" s="1"/>
  <c r="BS187" i="1"/>
  <c r="AI187" i="1"/>
  <c r="AO187" i="1" s="1"/>
  <c r="BS191" i="1"/>
  <c r="AI191" i="1"/>
  <c r="AO191" i="1" s="1"/>
  <c r="BS195" i="1"/>
  <c r="AI195" i="1"/>
  <c r="AO195" i="1" s="1"/>
  <c r="BS199" i="1"/>
  <c r="AI199" i="1"/>
  <c r="BS205" i="1"/>
  <c r="AI205" i="1"/>
  <c r="AO205" i="1" s="1"/>
  <c r="BS209" i="1"/>
  <c r="AI209" i="1"/>
  <c r="AO209" i="1" s="1"/>
  <c r="BS211" i="1"/>
  <c r="AI211" i="1"/>
  <c r="AO211" i="1" s="1"/>
  <c r="BS215" i="1"/>
  <c r="AI215" i="1"/>
  <c r="AO215" i="1" s="1"/>
  <c r="BS219" i="1"/>
  <c r="AI219" i="1"/>
  <c r="AO219" i="1" s="1"/>
  <c r="BS223" i="1"/>
  <c r="AI223" i="1"/>
  <c r="AO223" i="1" s="1"/>
  <c r="BS227" i="1"/>
  <c r="AI227" i="1"/>
  <c r="AO227" i="1" s="1"/>
  <c r="BS229" i="1"/>
  <c r="AI229" i="1"/>
  <c r="AO229" i="1" s="1"/>
  <c r="BS233" i="1"/>
  <c r="AI233" i="1"/>
  <c r="AO233" i="1" s="1"/>
  <c r="BS237" i="1"/>
  <c r="AI237" i="1"/>
  <c r="AO237" i="1" s="1"/>
  <c r="BS241" i="1"/>
  <c r="AI241" i="1"/>
  <c r="AO241" i="1" s="1"/>
  <c r="BS245" i="1"/>
  <c r="AI245" i="1"/>
  <c r="AO245" i="1" s="1"/>
  <c r="BS251" i="1"/>
  <c r="AI251" i="1"/>
  <c r="AO251" i="1" s="1"/>
  <c r="BS253" i="1"/>
  <c r="AI253" i="1"/>
  <c r="AO253" i="1" s="1"/>
  <c r="BS257" i="1"/>
  <c r="AI257" i="1"/>
  <c r="AO257" i="1" s="1"/>
  <c r="BS259" i="1"/>
  <c r="AI259" i="1"/>
  <c r="AO259" i="1" s="1"/>
  <c r="BS261" i="1"/>
  <c r="AI261" i="1"/>
  <c r="AO261" i="1" s="1"/>
  <c r="BS265" i="1"/>
  <c r="AI265" i="1"/>
  <c r="AO265" i="1" s="1"/>
  <c r="BS269" i="1"/>
  <c r="AI269" i="1"/>
  <c r="AO269" i="1" s="1"/>
  <c r="BS275" i="1"/>
  <c r="AI275" i="1"/>
  <c r="AO275" i="1" s="1"/>
  <c r="BS279" i="1"/>
  <c r="AI279" i="1"/>
  <c r="AO279" i="1" s="1"/>
  <c r="BS283" i="1"/>
  <c r="AI283" i="1"/>
  <c r="AO283" i="1" s="1"/>
  <c r="BS287" i="1"/>
  <c r="AI287" i="1"/>
  <c r="AO287" i="1" s="1"/>
  <c r="BS291" i="1"/>
  <c r="AI291" i="1"/>
  <c r="AO291" i="1" s="1"/>
  <c r="BS295" i="1"/>
  <c r="AI295" i="1"/>
  <c r="AO295" i="1" s="1"/>
  <c r="BS299" i="1"/>
  <c r="AI299" i="1"/>
  <c r="AO299" i="1" s="1"/>
  <c r="BS303" i="1"/>
  <c r="AI303" i="1"/>
  <c r="AO303" i="1" s="1"/>
  <c r="BS307" i="1"/>
  <c r="AI307" i="1"/>
  <c r="AO307" i="1" s="1"/>
  <c r="BS311" i="1"/>
  <c r="AI311" i="1"/>
  <c r="AO311" i="1" s="1"/>
  <c r="BS317" i="1"/>
  <c r="AI317" i="1"/>
  <c r="AO317" i="1" s="1"/>
  <c r="BS321" i="1"/>
  <c r="AI321" i="1"/>
  <c r="AO321" i="1" s="1"/>
  <c r="BS325" i="1"/>
  <c r="AI325" i="1"/>
  <c r="AO325" i="1" s="1"/>
  <c r="BS329" i="1"/>
  <c r="AI329" i="1"/>
  <c r="AO329" i="1" s="1"/>
  <c r="BS333" i="1"/>
  <c r="AI333" i="1"/>
  <c r="AO333" i="1" s="1"/>
  <c r="BS337" i="1"/>
  <c r="AI337" i="1"/>
  <c r="AO337" i="1" s="1"/>
  <c r="BS341" i="1"/>
  <c r="AI341" i="1"/>
  <c r="AO341" i="1" s="1"/>
  <c r="BS345" i="1"/>
  <c r="AI345" i="1"/>
  <c r="AO345" i="1" s="1"/>
  <c r="BS349" i="1"/>
  <c r="AI349" i="1"/>
  <c r="AO349" i="1" s="1"/>
  <c r="BS355" i="1"/>
  <c r="AI355" i="1"/>
  <c r="AO355" i="1" s="1"/>
  <c r="BS359" i="1"/>
  <c r="AI359" i="1"/>
  <c r="AO359" i="1" s="1"/>
  <c r="BS363" i="1"/>
  <c r="AI363" i="1"/>
  <c r="AO363" i="1" s="1"/>
  <c r="BS365" i="1"/>
  <c r="AI365" i="1"/>
  <c r="AO365" i="1" s="1"/>
  <c r="BS369" i="1"/>
  <c r="AI369" i="1"/>
  <c r="AO369" i="1" s="1"/>
  <c r="BS373" i="1"/>
  <c r="AI373" i="1"/>
  <c r="AO373" i="1" s="1"/>
  <c r="BS377" i="1"/>
  <c r="AI377" i="1"/>
  <c r="AO377" i="1" s="1"/>
  <c r="BS383" i="1"/>
  <c r="AI383" i="1"/>
  <c r="AO383" i="1" s="1"/>
  <c r="BS387" i="1"/>
  <c r="AI387" i="1"/>
  <c r="AO387" i="1" s="1"/>
  <c r="BS389" i="1"/>
  <c r="AI389" i="1"/>
  <c r="AO389" i="1" s="1"/>
  <c r="BS393" i="1"/>
  <c r="AI393" i="1"/>
  <c r="AO393" i="1" s="1"/>
  <c r="BS399" i="1"/>
  <c r="AI399" i="1"/>
  <c r="AO399" i="1" s="1"/>
  <c r="AI404" i="1"/>
  <c r="AO404" i="1" s="1"/>
  <c r="AI408" i="1"/>
  <c r="AO408" i="1" s="1"/>
  <c r="AI412" i="1"/>
  <c r="AO412" i="1" s="1"/>
  <c r="AI416" i="1"/>
  <c r="AO416" i="1" s="1"/>
  <c r="AI420" i="1"/>
  <c r="AO420" i="1" s="1"/>
  <c r="AI422" i="1"/>
  <c r="AO422" i="1" s="1"/>
  <c r="BS426" i="1"/>
  <c r="AI426" i="1"/>
  <c r="AO426" i="1" s="1"/>
  <c r="BS432" i="1"/>
  <c r="AI432" i="1"/>
  <c r="AO432" i="1" s="1"/>
  <c r="BS436" i="1"/>
  <c r="AI436" i="1"/>
  <c r="AO436" i="1" s="1"/>
  <c r="BS440" i="1"/>
  <c r="AI440" i="1"/>
  <c r="AO440" i="1" s="1"/>
  <c r="BS444" i="1"/>
  <c r="AI444" i="1"/>
  <c r="AO444" i="1" s="1"/>
  <c r="BS450" i="1"/>
  <c r="AI450" i="1"/>
  <c r="AO450" i="1" s="1"/>
  <c r="BS454" i="1"/>
  <c r="AI454" i="1"/>
  <c r="AO454" i="1" s="1"/>
  <c r="BS458" i="1"/>
  <c r="AI458" i="1"/>
  <c r="AO458" i="1" s="1"/>
  <c r="BS462" i="1"/>
  <c r="AI462" i="1"/>
  <c r="AO462" i="1" s="1"/>
  <c r="BS464" i="1"/>
  <c r="AI464" i="1"/>
  <c r="AO464" i="1" s="1"/>
  <c r="BS468" i="1"/>
  <c r="AI468" i="1"/>
  <c r="AO468" i="1" s="1"/>
  <c r="BS472" i="1"/>
  <c r="AI472" i="1"/>
  <c r="AO472" i="1" s="1"/>
  <c r="BS476" i="1"/>
  <c r="AI476" i="1"/>
  <c r="AO476" i="1" s="1"/>
  <c r="BS480" i="1"/>
  <c r="AI480" i="1"/>
  <c r="AO480" i="1" s="1"/>
  <c r="BS486" i="1"/>
  <c r="AI486" i="1"/>
  <c r="AO486" i="1" s="1"/>
  <c r="BS490" i="1"/>
  <c r="AI490" i="1"/>
  <c r="AO490" i="1" s="1"/>
  <c r="BS492" i="1"/>
  <c r="AI492" i="1"/>
  <c r="AO492" i="1" s="1"/>
  <c r="BS496" i="1"/>
  <c r="AI496" i="1"/>
  <c r="AO496" i="1" s="1"/>
  <c r="BS502" i="1"/>
  <c r="AI502" i="1"/>
  <c r="AO502" i="1" s="1"/>
  <c r="BS506" i="1"/>
  <c r="AI506" i="1"/>
  <c r="AO506" i="1" s="1"/>
  <c r="BS510" i="1"/>
  <c r="AI510" i="1"/>
  <c r="AO510" i="1" s="1"/>
  <c r="BS512" i="1"/>
  <c r="AI512" i="1"/>
  <c r="AO512" i="1" s="1"/>
  <c r="BS516" i="1"/>
  <c r="AI516" i="1"/>
  <c r="AO516" i="1" s="1"/>
  <c r="BS518" i="1"/>
  <c r="AI518" i="1"/>
  <c r="AO518" i="1" s="1"/>
  <c r="BS524" i="1"/>
  <c r="AI524" i="1"/>
  <c r="AO524" i="1" s="1"/>
  <c r="BS528" i="1"/>
  <c r="AI528" i="1"/>
  <c r="AO528" i="1" s="1"/>
  <c r="BS532" i="1"/>
  <c r="AI532" i="1"/>
  <c r="AO532" i="1" s="1"/>
  <c r="BS536" i="1"/>
  <c r="AI536" i="1"/>
  <c r="AO536" i="1" s="1"/>
  <c r="BS540" i="1"/>
  <c r="AI540" i="1"/>
  <c r="AO540" i="1" s="1"/>
  <c r="BS544" i="1"/>
  <c r="AI544" i="1"/>
  <c r="AO544" i="1" s="1"/>
  <c r="BS546" i="1"/>
  <c r="AI546" i="1"/>
  <c r="AO546" i="1" s="1"/>
  <c r="BS550" i="1"/>
  <c r="AI550" i="1"/>
  <c r="AO550" i="1" s="1"/>
  <c r="BS554" i="1"/>
  <c r="AI554" i="1"/>
  <c r="AO554" i="1" s="1"/>
  <c r="BS558" i="1"/>
  <c r="AI558" i="1"/>
  <c r="AO558" i="1" s="1"/>
  <c r="BS562" i="1"/>
  <c r="AI562" i="1"/>
  <c r="AO562" i="1" s="1"/>
  <c r="BS566" i="1"/>
  <c r="AI566" i="1"/>
  <c r="AO566" i="1" s="1"/>
  <c r="BS570" i="1"/>
  <c r="AI570" i="1"/>
  <c r="AO570" i="1" s="1"/>
  <c r="BS572" i="1"/>
  <c r="AI572" i="1"/>
  <c r="AO572" i="1" s="1"/>
  <c r="BS576" i="1"/>
  <c r="AI576" i="1"/>
  <c r="AO576" i="1" s="1"/>
  <c r="BS580" i="1"/>
  <c r="AI580" i="1"/>
  <c r="AO580" i="1" s="1"/>
  <c r="BS584" i="1"/>
  <c r="AI584" i="1"/>
  <c r="AO584" i="1" s="1"/>
  <c r="BS588" i="1"/>
  <c r="AI588" i="1"/>
  <c r="AO588" i="1" s="1"/>
  <c r="BS592" i="1"/>
  <c r="AI592" i="1"/>
  <c r="AO592" i="1" s="1"/>
  <c r="BS596" i="1"/>
  <c r="AI596" i="1"/>
  <c r="AO596" i="1" s="1"/>
  <c r="BS600" i="1"/>
  <c r="AI600" i="1"/>
  <c r="AO600" i="1" s="1"/>
  <c r="BS604" i="1"/>
  <c r="AI604" i="1"/>
  <c r="AO604" i="1" s="1"/>
  <c r="BS606" i="1"/>
  <c r="AI606" i="1"/>
  <c r="AO606" i="1" s="1"/>
  <c r="BS610" i="1"/>
  <c r="AI610" i="1"/>
  <c r="AO610" i="1" s="1"/>
  <c r="BS616" i="1"/>
  <c r="AI616" i="1"/>
  <c r="AO616" i="1" s="1"/>
  <c r="BS618" i="1"/>
  <c r="AI618" i="1"/>
  <c r="AO618" i="1" s="1"/>
  <c r="BS620" i="1"/>
  <c r="AI620" i="1"/>
  <c r="AO620" i="1" s="1"/>
  <c r="BS624" i="1"/>
  <c r="AI624" i="1"/>
  <c r="AO624" i="1" s="1"/>
  <c r="BS628" i="1"/>
  <c r="AI628" i="1"/>
  <c r="AO628" i="1" s="1"/>
  <c r="BS634" i="1"/>
  <c r="AI634" i="1"/>
  <c r="AO634" i="1" s="1"/>
  <c r="BS638" i="1"/>
  <c r="AI638" i="1"/>
  <c r="AO638" i="1" s="1"/>
  <c r="BS642" i="1"/>
  <c r="AI642" i="1"/>
  <c r="AO642" i="1" s="1"/>
  <c r="BS644" i="1"/>
  <c r="AI644" i="1"/>
  <c r="AO644" i="1" s="1"/>
  <c r="BS646" i="1"/>
  <c r="AI646" i="1"/>
  <c r="AO646" i="1" s="1"/>
  <c r="BS648" i="1"/>
  <c r="AI648" i="1"/>
  <c r="AO648" i="1" s="1"/>
  <c r="BS650" i="1"/>
  <c r="AI650" i="1"/>
  <c r="AO650" i="1" s="1"/>
  <c r="BS652" i="1"/>
  <c r="AI652" i="1"/>
  <c r="AO652" i="1" s="1"/>
  <c r="BS654" i="1"/>
  <c r="AI654" i="1"/>
  <c r="AO654" i="1" s="1"/>
  <c r="BS656" i="1"/>
  <c r="AI656" i="1"/>
  <c r="AO656" i="1" s="1"/>
  <c r="BS658" i="1"/>
  <c r="AI658" i="1"/>
  <c r="AO658" i="1" s="1"/>
  <c r="BS660" i="1"/>
  <c r="AI660" i="1"/>
  <c r="AO660" i="1" s="1"/>
  <c r="BS662" i="1"/>
  <c r="AI662" i="1"/>
  <c r="AO662" i="1" s="1"/>
  <c r="BS664" i="1"/>
  <c r="AI664" i="1"/>
  <c r="AO664" i="1" s="1"/>
  <c r="BS666" i="1"/>
  <c r="AI666" i="1"/>
  <c r="AO666" i="1" s="1"/>
  <c r="BS668" i="1"/>
  <c r="AI668" i="1"/>
  <c r="AO668" i="1" s="1"/>
  <c r="BS670" i="1"/>
  <c r="AI670" i="1"/>
  <c r="AO670" i="1" s="1"/>
  <c r="BS672" i="1"/>
  <c r="AI672" i="1"/>
  <c r="AO672" i="1" s="1"/>
  <c r="BS674" i="1"/>
  <c r="AI674" i="1"/>
  <c r="AO674" i="1" s="1"/>
  <c r="BS676" i="1"/>
  <c r="AI676" i="1"/>
  <c r="AO676" i="1" s="1"/>
  <c r="BS680" i="1"/>
  <c r="AI680" i="1"/>
  <c r="AO680" i="1" s="1"/>
  <c r="BS682" i="1"/>
  <c r="AI682" i="1"/>
  <c r="AO682" i="1" s="1"/>
  <c r="BS684" i="1"/>
  <c r="AI684" i="1"/>
  <c r="AO684" i="1" s="1"/>
  <c r="BS686" i="1"/>
  <c r="AI686" i="1"/>
  <c r="AO686" i="1" s="1"/>
  <c r="BS688" i="1"/>
  <c r="AI688" i="1"/>
  <c r="AO688" i="1" s="1"/>
  <c r="BS690" i="1"/>
  <c r="AI690" i="1"/>
  <c r="AO690" i="1" s="1"/>
  <c r="BS692" i="1"/>
  <c r="AI692" i="1"/>
  <c r="AO692" i="1" s="1"/>
  <c r="BS694" i="1"/>
  <c r="AI694" i="1"/>
  <c r="AO694" i="1" s="1"/>
  <c r="BS696" i="1"/>
  <c r="AI696" i="1"/>
  <c r="AO696" i="1" s="1"/>
  <c r="BS698" i="1"/>
  <c r="AI698" i="1"/>
  <c r="AO698" i="1" s="1"/>
  <c r="BS700" i="1"/>
  <c r="AI700" i="1"/>
  <c r="AO700" i="1" s="1"/>
  <c r="BS702" i="1"/>
  <c r="AI702" i="1"/>
  <c r="AO702" i="1" s="1"/>
  <c r="BS704" i="1"/>
  <c r="AI704" i="1"/>
  <c r="AO704" i="1" s="1"/>
  <c r="BS706" i="1"/>
  <c r="AI706" i="1"/>
  <c r="AO706" i="1" s="1"/>
  <c r="BS708" i="1"/>
  <c r="AI708" i="1"/>
  <c r="AO708" i="1" s="1"/>
  <c r="BS710" i="1"/>
  <c r="AI710" i="1"/>
  <c r="AO710" i="1" s="1"/>
  <c r="BS712" i="1"/>
  <c r="AI712" i="1"/>
  <c r="AO712" i="1" s="1"/>
  <c r="BS714" i="1"/>
  <c r="AI714" i="1"/>
  <c r="AO714" i="1" s="1"/>
  <c r="BS716" i="1"/>
  <c r="AI716" i="1"/>
  <c r="AO716" i="1" s="1"/>
  <c r="BS718" i="1"/>
  <c r="AI718" i="1"/>
  <c r="AO718" i="1" s="1"/>
  <c r="BS720" i="1"/>
  <c r="AI720" i="1"/>
  <c r="AO720" i="1" s="1"/>
  <c r="BS722" i="1"/>
  <c r="AI722" i="1"/>
  <c r="AO722" i="1" s="1"/>
  <c r="BS724" i="1"/>
  <c r="AI724" i="1"/>
  <c r="AO724" i="1" s="1"/>
  <c r="BS726" i="1"/>
  <c r="AI726" i="1"/>
  <c r="AO726" i="1" s="1"/>
  <c r="BS728" i="1"/>
  <c r="AI728" i="1"/>
  <c r="AO728" i="1" s="1"/>
  <c r="BS730" i="1"/>
  <c r="AI730" i="1"/>
  <c r="AO730" i="1" s="1"/>
  <c r="BS732" i="1"/>
  <c r="AI732" i="1"/>
  <c r="AO732" i="1" s="1"/>
  <c r="BS734" i="1"/>
  <c r="AI734" i="1"/>
  <c r="AO734" i="1" s="1"/>
  <c r="BS736" i="1"/>
  <c r="AI736" i="1"/>
  <c r="AO736" i="1" s="1"/>
  <c r="BS738" i="1"/>
  <c r="AI738" i="1"/>
  <c r="AO738" i="1" s="1"/>
  <c r="BS740" i="1"/>
  <c r="AI740" i="1"/>
  <c r="AO740" i="1" s="1"/>
  <c r="BS742" i="1"/>
  <c r="AI742" i="1"/>
  <c r="AO742" i="1" s="1"/>
  <c r="BS744" i="1"/>
  <c r="AI744" i="1"/>
  <c r="AO744" i="1" s="1"/>
  <c r="BS746" i="1"/>
  <c r="AI746" i="1"/>
  <c r="AO746" i="1" s="1"/>
  <c r="BS748" i="1"/>
  <c r="AI748" i="1"/>
  <c r="AO748" i="1" s="1"/>
  <c r="BS750" i="1"/>
  <c r="AI750" i="1"/>
  <c r="AO750" i="1" s="1"/>
  <c r="BS752" i="1"/>
  <c r="AI752" i="1"/>
  <c r="AO752" i="1" s="1"/>
  <c r="BS754" i="1"/>
  <c r="AI754" i="1"/>
  <c r="AO754" i="1" s="1"/>
  <c r="BS756" i="1"/>
  <c r="AI756" i="1"/>
  <c r="AO756" i="1" s="1"/>
  <c r="BS758" i="1"/>
  <c r="AI758" i="1"/>
  <c r="AO758" i="1" s="1"/>
  <c r="BS760" i="1"/>
  <c r="AI760" i="1"/>
  <c r="AO760" i="1" s="1"/>
  <c r="BS762" i="1"/>
  <c r="AI762" i="1"/>
  <c r="AO762" i="1" s="1"/>
  <c r="BS764" i="1"/>
  <c r="AI764" i="1"/>
  <c r="AO764" i="1" s="1"/>
  <c r="BS766" i="1"/>
  <c r="AI766" i="1"/>
  <c r="AO766" i="1" s="1"/>
  <c r="BS768" i="1"/>
  <c r="AI768" i="1"/>
  <c r="AO768" i="1" s="1"/>
  <c r="BS770" i="1"/>
  <c r="AI770" i="1"/>
  <c r="AO770" i="1" s="1"/>
  <c r="BS772" i="1"/>
  <c r="AI772" i="1"/>
  <c r="AO772" i="1" s="1"/>
  <c r="BS774" i="1"/>
  <c r="AI774" i="1"/>
  <c r="AO774" i="1" s="1"/>
  <c r="BS776" i="1"/>
  <c r="AI776" i="1"/>
  <c r="AO776" i="1" s="1"/>
  <c r="BS778" i="1"/>
  <c r="AI778" i="1"/>
  <c r="AO778" i="1" s="1"/>
  <c r="BS40" i="1"/>
  <c r="AI40" i="1"/>
  <c r="AO40" i="1" s="1"/>
  <c r="BS46" i="1"/>
  <c r="AI46" i="1"/>
  <c r="AO46" i="1" s="1"/>
  <c r="BS56" i="1"/>
  <c r="AI56" i="1"/>
  <c r="AO56" i="1" s="1"/>
  <c r="BS62" i="1"/>
  <c r="AI62" i="1"/>
  <c r="AO62" i="1" s="1"/>
  <c r="BS66" i="1"/>
  <c r="AI66" i="1"/>
  <c r="AO66" i="1" s="1"/>
  <c r="BS72" i="1"/>
  <c r="AI72" i="1"/>
  <c r="AO72" i="1" s="1"/>
  <c r="BS78" i="1"/>
  <c r="AI78" i="1"/>
  <c r="AO78" i="1" s="1"/>
  <c r="BS82" i="1"/>
  <c r="AI82" i="1"/>
  <c r="AO82" i="1" s="1"/>
  <c r="BS88" i="1"/>
  <c r="AI88" i="1"/>
  <c r="AO88" i="1" s="1"/>
  <c r="BS92" i="1"/>
  <c r="AI92" i="1"/>
  <c r="AO92" i="1" s="1"/>
  <c r="BS98" i="1"/>
  <c r="AI98" i="1"/>
  <c r="AO98" i="1" s="1"/>
  <c r="BS104" i="1"/>
  <c r="AI104" i="1"/>
  <c r="AO104" i="1" s="1"/>
  <c r="BS108" i="1"/>
  <c r="AI108" i="1"/>
  <c r="AO108" i="1" s="1"/>
  <c r="BS116" i="1"/>
  <c r="AI116" i="1"/>
  <c r="AO116" i="1" s="1"/>
  <c r="BS122" i="1"/>
  <c r="AI122" i="1"/>
  <c r="AO122" i="1" s="1"/>
  <c r="BS128" i="1"/>
  <c r="AI128" i="1"/>
  <c r="AO128" i="1" s="1"/>
  <c r="BS136" i="1"/>
  <c r="AI136" i="1"/>
  <c r="AO136" i="1" s="1"/>
  <c r="BS142" i="1"/>
  <c r="AI142" i="1"/>
  <c r="AO142" i="1" s="1"/>
  <c r="BS148" i="1"/>
  <c r="AI148" i="1"/>
  <c r="AO148" i="1" s="1"/>
  <c r="BS154" i="1"/>
  <c r="AI154" i="1"/>
  <c r="AO154" i="1" s="1"/>
  <c r="BS160" i="1"/>
  <c r="AI160" i="1"/>
  <c r="AO160" i="1" s="1"/>
  <c r="BS164" i="1"/>
  <c r="AI164" i="1"/>
  <c r="AO164" i="1" s="1"/>
  <c r="BS170" i="1"/>
  <c r="AI170" i="1"/>
  <c r="AO170" i="1" s="1"/>
  <c r="BS174" i="1"/>
  <c r="AI174" i="1"/>
  <c r="AO174" i="1" s="1"/>
  <c r="BS178" i="1"/>
  <c r="AI178" i="1"/>
  <c r="AO178" i="1" s="1"/>
  <c r="BS182" i="1"/>
  <c r="AI182" i="1"/>
  <c r="AO182" i="1" s="1"/>
  <c r="BS186" i="1"/>
  <c r="AI186" i="1"/>
  <c r="AO186" i="1" s="1"/>
  <c r="BS190" i="1"/>
  <c r="AI190" i="1"/>
  <c r="AO190" i="1" s="1"/>
  <c r="BS198" i="1"/>
  <c r="AI198" i="1"/>
  <c r="AO198" i="1" s="1"/>
  <c r="BS202" i="1"/>
  <c r="AI202" i="1"/>
  <c r="AO202" i="1" s="1"/>
  <c r="BS208" i="1"/>
  <c r="AI208" i="1"/>
  <c r="AO208" i="1" s="1"/>
  <c r="BS212" i="1"/>
  <c r="AI212" i="1"/>
  <c r="AO212" i="1" s="1"/>
  <c r="BS218" i="1"/>
  <c r="AI218" i="1"/>
  <c r="AO218" i="1" s="1"/>
  <c r="BS224" i="1"/>
  <c r="AI224" i="1"/>
  <c r="AO224" i="1" s="1"/>
  <c r="BS228" i="1"/>
  <c r="AI228" i="1"/>
  <c r="AO228" i="1" s="1"/>
  <c r="BS232" i="1"/>
  <c r="AI232" i="1"/>
  <c r="AO232" i="1" s="1"/>
  <c r="BS240" i="1"/>
  <c r="AI240" i="1"/>
  <c r="AO240" i="1" s="1"/>
  <c r="BS242" i="1"/>
  <c r="AI242" i="1"/>
  <c r="AO242" i="1" s="1"/>
  <c r="BS248" i="1"/>
  <c r="AI248" i="1"/>
  <c r="AO248" i="1" s="1"/>
  <c r="BS254" i="1"/>
  <c r="AI254" i="1"/>
  <c r="AO254" i="1" s="1"/>
  <c r="BS258" i="1"/>
  <c r="AI258" i="1"/>
  <c r="AO258" i="1" s="1"/>
  <c r="BS262" i="1"/>
  <c r="AI262" i="1"/>
  <c r="AO262" i="1" s="1"/>
  <c r="BS270" i="1"/>
  <c r="AI270" i="1"/>
  <c r="AO270" i="1" s="1"/>
  <c r="BS276" i="1"/>
  <c r="AI276" i="1"/>
  <c r="AO276" i="1" s="1"/>
  <c r="BS278" i="1"/>
  <c r="AI278" i="1"/>
  <c r="AO278" i="1" s="1"/>
  <c r="BS284" i="1"/>
  <c r="AI284" i="1"/>
  <c r="AO284" i="1" s="1"/>
  <c r="BS290" i="1"/>
  <c r="AI290" i="1"/>
  <c r="AO290" i="1" s="1"/>
  <c r="BS292" i="1"/>
  <c r="AI292" i="1"/>
  <c r="AO292" i="1" s="1"/>
  <c r="BS298" i="1"/>
  <c r="AI298" i="1"/>
  <c r="AO298" i="1" s="1"/>
  <c r="BS304" i="1"/>
  <c r="AI304" i="1"/>
  <c r="AO304" i="1" s="1"/>
  <c r="BS310" i="1"/>
  <c r="AI310" i="1"/>
  <c r="AO310" i="1" s="1"/>
  <c r="BS316" i="1"/>
  <c r="AI316" i="1"/>
  <c r="AO316" i="1" s="1"/>
  <c r="BS322" i="1"/>
  <c r="AI322" i="1"/>
  <c r="AO322" i="1" s="1"/>
  <c r="BS330" i="1"/>
  <c r="AI330" i="1"/>
  <c r="AO330" i="1" s="1"/>
  <c r="BS336" i="1"/>
  <c r="AI336" i="1"/>
  <c r="AO336" i="1" s="1"/>
  <c r="BS344" i="1"/>
  <c r="AI344" i="1"/>
  <c r="AO344" i="1" s="1"/>
  <c r="BS348" i="1"/>
  <c r="AI348" i="1"/>
  <c r="AO348" i="1" s="1"/>
  <c r="BS354" i="1"/>
  <c r="AI354" i="1"/>
  <c r="AO354" i="1" s="1"/>
  <c r="BS362" i="1"/>
  <c r="AI362" i="1"/>
  <c r="AO362" i="1" s="1"/>
  <c r="BS364" i="1"/>
  <c r="AI364" i="1"/>
  <c r="AO364" i="1" s="1"/>
  <c r="BS372" i="1"/>
  <c r="AI372" i="1"/>
  <c r="AO372" i="1" s="1"/>
  <c r="BS378" i="1"/>
  <c r="AI378" i="1"/>
  <c r="AO378" i="1" s="1"/>
  <c r="BS380" i="1"/>
  <c r="AI380" i="1"/>
  <c r="AO380" i="1" s="1"/>
  <c r="BS386" i="1"/>
  <c r="AI386" i="1"/>
  <c r="AO386" i="1" s="1"/>
  <c r="BS392" i="1"/>
  <c r="AI392" i="1"/>
  <c r="AO392" i="1" s="1"/>
  <c r="BS400" i="1"/>
  <c r="AI400" i="1"/>
  <c r="AO400" i="1" s="1"/>
  <c r="AI419" i="1"/>
  <c r="AO419" i="1" s="1"/>
  <c r="BS525" i="1"/>
  <c r="AI525" i="1"/>
  <c r="AO525" i="1" s="1"/>
  <c r="BS43" i="1"/>
  <c r="AI43" i="1"/>
  <c r="AO43" i="1" s="1"/>
  <c r="BS47" i="1"/>
  <c r="AI47" i="1"/>
  <c r="AO47" i="1" s="1"/>
  <c r="BS49" i="1"/>
  <c r="AI49" i="1"/>
  <c r="AO49" i="1" s="1"/>
  <c r="BS53" i="1"/>
  <c r="AI53" i="1"/>
  <c r="AO53" i="1" s="1"/>
  <c r="BS57" i="1"/>
  <c r="AI57" i="1"/>
  <c r="AO57" i="1" s="1"/>
  <c r="BS61" i="1"/>
  <c r="AI61" i="1"/>
  <c r="AO61" i="1" s="1"/>
  <c r="BS65" i="1"/>
  <c r="AI65" i="1"/>
  <c r="AO65" i="1" s="1"/>
  <c r="BS69" i="1"/>
  <c r="AI69" i="1"/>
  <c r="AO69" i="1" s="1"/>
  <c r="BS73" i="1"/>
  <c r="AI73" i="1"/>
  <c r="AO73" i="1" s="1"/>
  <c r="BS77" i="1"/>
  <c r="AI77" i="1"/>
  <c r="AO77" i="1" s="1"/>
  <c r="BS81" i="1"/>
  <c r="AI81" i="1"/>
  <c r="AO81" i="1" s="1"/>
  <c r="BS85" i="1"/>
  <c r="AI85" i="1"/>
  <c r="AO85" i="1" s="1"/>
  <c r="BS89" i="1"/>
  <c r="AI89" i="1"/>
  <c r="AO89" i="1" s="1"/>
  <c r="BS93" i="1"/>
  <c r="AI93" i="1"/>
  <c r="AO93" i="1" s="1"/>
  <c r="BS97" i="1"/>
  <c r="AI97" i="1"/>
  <c r="AO97" i="1" s="1"/>
  <c r="BS101" i="1"/>
  <c r="AI101" i="1"/>
  <c r="AO101" i="1" s="1"/>
  <c r="BS105" i="1"/>
  <c r="AI105" i="1"/>
  <c r="AO105" i="1" s="1"/>
  <c r="BS109" i="1"/>
  <c r="AI109" i="1"/>
  <c r="AO109" i="1" s="1"/>
  <c r="BS113" i="1"/>
  <c r="AI113" i="1"/>
  <c r="AO113" i="1" s="1"/>
  <c r="BS117" i="1"/>
  <c r="AI117" i="1"/>
  <c r="AO117" i="1" s="1"/>
  <c r="BS121" i="1"/>
  <c r="AI121" i="1"/>
  <c r="AO121" i="1" s="1"/>
  <c r="BS125" i="1"/>
  <c r="AI125" i="1"/>
  <c r="AO125" i="1" s="1"/>
  <c r="BS129" i="1"/>
  <c r="AI129" i="1"/>
  <c r="AO129" i="1" s="1"/>
  <c r="BS131" i="1"/>
  <c r="AI131" i="1"/>
  <c r="AO131" i="1" s="1"/>
  <c r="BS135" i="1"/>
  <c r="AI135" i="1"/>
  <c r="AO135" i="1" s="1"/>
  <c r="BS139" i="1"/>
  <c r="AI139" i="1"/>
  <c r="AO139" i="1" s="1"/>
  <c r="BS143" i="1"/>
  <c r="AI143" i="1"/>
  <c r="AO143" i="1" s="1"/>
  <c r="BS149" i="1"/>
  <c r="AI149" i="1"/>
  <c r="AO149" i="1" s="1"/>
  <c r="BS153" i="1"/>
  <c r="AI153" i="1"/>
  <c r="AO153" i="1" s="1"/>
  <c r="BS155" i="1"/>
  <c r="AI155" i="1"/>
  <c r="AO155" i="1" s="1"/>
  <c r="BS159" i="1"/>
  <c r="AI159" i="1"/>
  <c r="AO159" i="1" s="1"/>
  <c r="BS163" i="1"/>
  <c r="AI163" i="1"/>
  <c r="AO163" i="1" s="1"/>
  <c r="BS169" i="1"/>
  <c r="AI169" i="1"/>
  <c r="AO169" i="1" s="1"/>
  <c r="BS173" i="1"/>
  <c r="AI173" i="1"/>
  <c r="AO173" i="1" s="1"/>
  <c r="BS177" i="1"/>
  <c r="AI177" i="1"/>
  <c r="AO177" i="1" s="1"/>
  <c r="BS181" i="1"/>
  <c r="AI181" i="1"/>
  <c r="AO181" i="1" s="1"/>
  <c r="BS185" i="1"/>
  <c r="AI185" i="1"/>
  <c r="AO185" i="1" s="1"/>
  <c r="BS189" i="1"/>
  <c r="AI189" i="1"/>
  <c r="AO189" i="1" s="1"/>
  <c r="BS193" i="1"/>
  <c r="AI193" i="1"/>
  <c r="AO193" i="1" s="1"/>
  <c r="BS197" i="1"/>
  <c r="AI197" i="1"/>
  <c r="AO197" i="1" s="1"/>
  <c r="BS201" i="1"/>
  <c r="AI201" i="1"/>
  <c r="AO201" i="1" s="1"/>
  <c r="BS203" i="1"/>
  <c r="AI203" i="1"/>
  <c r="AO203" i="1" s="1"/>
  <c r="BS207" i="1"/>
  <c r="AI207" i="1"/>
  <c r="AO207" i="1" s="1"/>
  <c r="BS213" i="1"/>
  <c r="AI213" i="1"/>
  <c r="AO213" i="1" s="1"/>
  <c r="BS217" i="1"/>
  <c r="AI217" i="1"/>
  <c r="AO217" i="1" s="1"/>
  <c r="BS221" i="1"/>
  <c r="AI221" i="1"/>
  <c r="AO221" i="1" s="1"/>
  <c r="BS225" i="1"/>
  <c r="AI225" i="1"/>
  <c r="AO225" i="1" s="1"/>
  <c r="BS231" i="1"/>
  <c r="AI231" i="1"/>
  <c r="AO231" i="1" s="1"/>
  <c r="BS235" i="1"/>
  <c r="AI235" i="1"/>
  <c r="AO235" i="1" s="1"/>
  <c r="BS239" i="1"/>
  <c r="AI239" i="1"/>
  <c r="AO239" i="1" s="1"/>
  <c r="BS243" i="1"/>
  <c r="AI243" i="1"/>
  <c r="AO243" i="1" s="1"/>
  <c r="BS247" i="1"/>
  <c r="AI247" i="1"/>
  <c r="AO247" i="1" s="1"/>
  <c r="BS249" i="1"/>
  <c r="AI249" i="1"/>
  <c r="AO249" i="1" s="1"/>
  <c r="BS255" i="1"/>
  <c r="AI255" i="1"/>
  <c r="AO255" i="1" s="1"/>
  <c r="BS263" i="1"/>
  <c r="AI263" i="1"/>
  <c r="AO263" i="1" s="1"/>
  <c r="BS267" i="1"/>
  <c r="AI267" i="1"/>
  <c r="AO267" i="1" s="1"/>
  <c r="BS271" i="1"/>
  <c r="AI271" i="1"/>
  <c r="AO271" i="1" s="1"/>
  <c r="BS273" i="1"/>
  <c r="AI273" i="1"/>
  <c r="AO273" i="1" s="1"/>
  <c r="BS277" i="1"/>
  <c r="AI277" i="1"/>
  <c r="AO277" i="1" s="1"/>
  <c r="BS281" i="1"/>
  <c r="AI281" i="1"/>
  <c r="AO281" i="1" s="1"/>
  <c r="BS285" i="1"/>
  <c r="AI285" i="1"/>
  <c r="AO285" i="1" s="1"/>
  <c r="BS289" i="1"/>
  <c r="AI289" i="1"/>
  <c r="AO289" i="1" s="1"/>
  <c r="BS293" i="1"/>
  <c r="AI293" i="1"/>
  <c r="AO293" i="1" s="1"/>
  <c r="BS297" i="1"/>
  <c r="AI297" i="1"/>
  <c r="AO297" i="1" s="1"/>
  <c r="BS301" i="1"/>
  <c r="AI301" i="1"/>
  <c r="AO301" i="1" s="1"/>
  <c r="BS305" i="1"/>
  <c r="AI305" i="1"/>
  <c r="AO305" i="1" s="1"/>
  <c r="BS309" i="1"/>
  <c r="AI309" i="1"/>
  <c r="AO309" i="1" s="1"/>
  <c r="BS313" i="1"/>
  <c r="AI313" i="1"/>
  <c r="AO313" i="1" s="1"/>
  <c r="BS315" i="1"/>
  <c r="AI315" i="1"/>
  <c r="AO315" i="1" s="1"/>
  <c r="BS319" i="1"/>
  <c r="AI319" i="1"/>
  <c r="AO319" i="1" s="1"/>
  <c r="BS323" i="1"/>
  <c r="AI323" i="1"/>
  <c r="AO323" i="1" s="1"/>
  <c r="BS327" i="1"/>
  <c r="AI327" i="1"/>
  <c r="AO327" i="1" s="1"/>
  <c r="BS331" i="1"/>
  <c r="AI331" i="1"/>
  <c r="AO331" i="1" s="1"/>
  <c r="BS335" i="1"/>
  <c r="AI335" i="1"/>
  <c r="AO335" i="1" s="1"/>
  <c r="BS339" i="1"/>
  <c r="AI339" i="1"/>
  <c r="AO339" i="1" s="1"/>
  <c r="BS343" i="1"/>
  <c r="AI343" i="1"/>
  <c r="AO343" i="1" s="1"/>
  <c r="BS347" i="1"/>
  <c r="AI347" i="1"/>
  <c r="AO347" i="1" s="1"/>
  <c r="BS351" i="1"/>
  <c r="AI351" i="1"/>
  <c r="AO351" i="1" s="1"/>
  <c r="BS353" i="1"/>
  <c r="AI353" i="1"/>
  <c r="AO353" i="1" s="1"/>
  <c r="BS357" i="1"/>
  <c r="AI357" i="1"/>
  <c r="AO357" i="1" s="1"/>
  <c r="BS361" i="1"/>
  <c r="AI361" i="1"/>
  <c r="AO361" i="1" s="1"/>
  <c r="BS367" i="1"/>
  <c r="AI367" i="1"/>
  <c r="AO367" i="1" s="1"/>
  <c r="BS371" i="1"/>
  <c r="AI371" i="1"/>
  <c r="AO371" i="1" s="1"/>
  <c r="BS375" i="1"/>
  <c r="AI375" i="1"/>
  <c r="AO375" i="1" s="1"/>
  <c r="BS379" i="1"/>
  <c r="AI379" i="1"/>
  <c r="AO379" i="1" s="1"/>
  <c r="BS381" i="1"/>
  <c r="AI381" i="1"/>
  <c r="AO381" i="1" s="1"/>
  <c r="BS385" i="1"/>
  <c r="AI385" i="1"/>
  <c r="AO385" i="1" s="1"/>
  <c r="BS391" i="1"/>
  <c r="AI391" i="1"/>
  <c r="AO391" i="1" s="1"/>
  <c r="BS395" i="1"/>
  <c r="AI395" i="1"/>
  <c r="AO395" i="1" s="1"/>
  <c r="BS397" i="1"/>
  <c r="AI397" i="1"/>
  <c r="AO397" i="1" s="1"/>
  <c r="BS401" i="1"/>
  <c r="AI401" i="1"/>
  <c r="AO401" i="1" s="1"/>
  <c r="AI406" i="1"/>
  <c r="AO406" i="1" s="1"/>
  <c r="AI410" i="1"/>
  <c r="AO410" i="1" s="1"/>
  <c r="AI414" i="1"/>
  <c r="AO414" i="1" s="1"/>
  <c r="AI418" i="1"/>
  <c r="AO418" i="1" s="1"/>
  <c r="AI424" i="1"/>
  <c r="AO424" i="1" s="1"/>
  <c r="BS428" i="1"/>
  <c r="AI428" i="1"/>
  <c r="AO428" i="1" s="1"/>
  <c r="BS430" i="1"/>
  <c r="AI430" i="1"/>
  <c r="AO430" i="1" s="1"/>
  <c r="BS434" i="1"/>
  <c r="AI434" i="1"/>
  <c r="BS438" i="1"/>
  <c r="AI438" i="1"/>
  <c r="AO438" i="1" s="1"/>
  <c r="BS442" i="1"/>
  <c r="AI442" i="1"/>
  <c r="AO442" i="1" s="1"/>
  <c r="BS446" i="1"/>
  <c r="AI446" i="1"/>
  <c r="AO446" i="1" s="1"/>
  <c r="BS448" i="1"/>
  <c r="AI448" i="1"/>
  <c r="AO448" i="1" s="1"/>
  <c r="BS452" i="1"/>
  <c r="AI452" i="1"/>
  <c r="AO452" i="1" s="1"/>
  <c r="BS456" i="1"/>
  <c r="AI456" i="1"/>
  <c r="AO456" i="1" s="1"/>
  <c r="BS460" i="1"/>
  <c r="AI460" i="1"/>
  <c r="AO460" i="1" s="1"/>
  <c r="BS466" i="1"/>
  <c r="AI466" i="1"/>
  <c r="AO466" i="1" s="1"/>
  <c r="BS470" i="1"/>
  <c r="AI470" i="1"/>
  <c r="AO470" i="1" s="1"/>
  <c r="BS474" i="1"/>
  <c r="AI474" i="1"/>
  <c r="AO474" i="1" s="1"/>
  <c r="BS478" i="1"/>
  <c r="AI478" i="1"/>
  <c r="AO478" i="1" s="1"/>
  <c r="BS482" i="1"/>
  <c r="AI482" i="1"/>
  <c r="AO482" i="1" s="1"/>
  <c r="BS484" i="1"/>
  <c r="AI484" i="1"/>
  <c r="AO484" i="1" s="1"/>
  <c r="BS488" i="1"/>
  <c r="AI488" i="1"/>
  <c r="AO488" i="1" s="1"/>
  <c r="BS494" i="1"/>
  <c r="AI494" i="1"/>
  <c r="AO494" i="1" s="1"/>
  <c r="BS498" i="1"/>
  <c r="AI498" i="1"/>
  <c r="AO498" i="1" s="1"/>
  <c r="BS500" i="1"/>
  <c r="AI500" i="1"/>
  <c r="AO500" i="1" s="1"/>
  <c r="BS504" i="1"/>
  <c r="AI504" i="1"/>
  <c r="AO504" i="1" s="1"/>
  <c r="BS508" i="1"/>
  <c r="AI508" i="1"/>
  <c r="AO508" i="1" s="1"/>
  <c r="BS514" i="1"/>
  <c r="AI514" i="1"/>
  <c r="AO514" i="1" s="1"/>
  <c r="BS520" i="1"/>
  <c r="AI520" i="1"/>
  <c r="AO520" i="1" s="1"/>
  <c r="BS522" i="1"/>
  <c r="AI522" i="1"/>
  <c r="AO522" i="1" s="1"/>
  <c r="BS526" i="1"/>
  <c r="AI526" i="1"/>
  <c r="AO526" i="1" s="1"/>
  <c r="BS530" i="1"/>
  <c r="AI530" i="1"/>
  <c r="AO530" i="1" s="1"/>
  <c r="BS534" i="1"/>
  <c r="AI534" i="1"/>
  <c r="AO534" i="1" s="1"/>
  <c r="BS538" i="1"/>
  <c r="AI538" i="1"/>
  <c r="AO538" i="1" s="1"/>
  <c r="BS542" i="1"/>
  <c r="AI542" i="1"/>
  <c r="AO542" i="1" s="1"/>
  <c r="BS548" i="1"/>
  <c r="AI548" i="1"/>
  <c r="AO548" i="1" s="1"/>
  <c r="BS552" i="1"/>
  <c r="AI552" i="1"/>
  <c r="AO552" i="1" s="1"/>
  <c r="BS556" i="1"/>
  <c r="AI556" i="1"/>
  <c r="AO556" i="1" s="1"/>
  <c r="BS560" i="1"/>
  <c r="AI560" i="1"/>
  <c r="AO560" i="1" s="1"/>
  <c r="BS564" i="1"/>
  <c r="AI564" i="1"/>
  <c r="AO564" i="1" s="1"/>
  <c r="BS568" i="1"/>
  <c r="AI568" i="1"/>
  <c r="AO568" i="1" s="1"/>
  <c r="BS574" i="1"/>
  <c r="AI574" i="1"/>
  <c r="AO574" i="1" s="1"/>
  <c r="BS578" i="1"/>
  <c r="AI578" i="1"/>
  <c r="AO578" i="1" s="1"/>
  <c r="BS582" i="1"/>
  <c r="AI582" i="1"/>
  <c r="AO582" i="1" s="1"/>
  <c r="BS586" i="1"/>
  <c r="AI586" i="1"/>
  <c r="AO586" i="1" s="1"/>
  <c r="BS590" i="1"/>
  <c r="AI590" i="1"/>
  <c r="BS594" i="1"/>
  <c r="AI594" i="1"/>
  <c r="AO594" i="1" s="1"/>
  <c r="BS598" i="1"/>
  <c r="AI598" i="1"/>
  <c r="AO598" i="1" s="1"/>
  <c r="BS602" i="1"/>
  <c r="AI602" i="1"/>
  <c r="AO602" i="1" s="1"/>
  <c r="BS608" i="1"/>
  <c r="AI608" i="1"/>
  <c r="AO608" i="1" s="1"/>
  <c r="BS612" i="1"/>
  <c r="AI612" i="1"/>
  <c r="AO612" i="1" s="1"/>
  <c r="BS614" i="1"/>
  <c r="AI614" i="1"/>
  <c r="AO614" i="1" s="1"/>
  <c r="BS622" i="1"/>
  <c r="AI622" i="1"/>
  <c r="AO622" i="1" s="1"/>
  <c r="BS626" i="1"/>
  <c r="AI626" i="1"/>
  <c r="AO626" i="1" s="1"/>
  <c r="BS630" i="1"/>
  <c r="AI630" i="1"/>
  <c r="AO630" i="1" s="1"/>
  <c r="BS632" i="1"/>
  <c r="AI632" i="1"/>
  <c r="AO632" i="1" s="1"/>
  <c r="BS636" i="1"/>
  <c r="AI636" i="1"/>
  <c r="AO636" i="1" s="1"/>
  <c r="BS640" i="1"/>
  <c r="AI640" i="1"/>
  <c r="AO640" i="1" s="1"/>
  <c r="BS678" i="1"/>
  <c r="AI678" i="1"/>
  <c r="AO678" i="1" s="1"/>
  <c r="BS42" i="1"/>
  <c r="AI42" i="1"/>
  <c r="AO42" i="1" s="1"/>
  <c r="BS48" i="1"/>
  <c r="AI48" i="1"/>
  <c r="AO48" i="1" s="1"/>
  <c r="BS52" i="1"/>
  <c r="AI52" i="1"/>
  <c r="AO52" i="1" s="1"/>
  <c r="BS54" i="1"/>
  <c r="AI54" i="1"/>
  <c r="AO54" i="1" s="1"/>
  <c r="BS58" i="1"/>
  <c r="AI58" i="1"/>
  <c r="AO58" i="1" s="1"/>
  <c r="BS64" i="1"/>
  <c r="AI64" i="1"/>
  <c r="AO64" i="1" s="1"/>
  <c r="BS70" i="1"/>
  <c r="AI70" i="1"/>
  <c r="AO70" i="1" s="1"/>
  <c r="BS76" i="1"/>
  <c r="AI76" i="1"/>
  <c r="AO76" i="1" s="1"/>
  <c r="BS86" i="1"/>
  <c r="AI86" i="1"/>
  <c r="AO86" i="1" s="1"/>
  <c r="BS94" i="1"/>
  <c r="AI94" i="1"/>
  <c r="AO94" i="1" s="1"/>
  <c r="BS100" i="1"/>
  <c r="AI100" i="1"/>
  <c r="AO100" i="1" s="1"/>
  <c r="BS110" i="1"/>
  <c r="AI110" i="1"/>
  <c r="AO110" i="1" s="1"/>
  <c r="BS118" i="1"/>
  <c r="AI118" i="1"/>
  <c r="AO118" i="1" s="1"/>
  <c r="BS124" i="1"/>
  <c r="AI124" i="1"/>
  <c r="AO124" i="1" s="1"/>
  <c r="BS132" i="1"/>
  <c r="AI132" i="1"/>
  <c r="AO132" i="1" s="1"/>
  <c r="BS138" i="1"/>
  <c r="AI138" i="1"/>
  <c r="AO138" i="1" s="1"/>
  <c r="BS144" i="1"/>
  <c r="AI144" i="1"/>
  <c r="AO144" i="1" s="1"/>
  <c r="BS150" i="1"/>
  <c r="AI150" i="1"/>
  <c r="AO150" i="1" s="1"/>
  <c r="BS158" i="1"/>
  <c r="AI158" i="1"/>
  <c r="AO158" i="1" s="1"/>
  <c r="BS168" i="1"/>
  <c r="AI168" i="1"/>
  <c r="AO168" i="1" s="1"/>
  <c r="BS176" i="1"/>
  <c r="AI176" i="1"/>
  <c r="AO176" i="1" s="1"/>
  <c r="BS184" i="1"/>
  <c r="AI184" i="1"/>
  <c r="AO184" i="1" s="1"/>
  <c r="BS194" i="1"/>
  <c r="AI194" i="1"/>
  <c r="AO194" i="1" s="1"/>
  <c r="BS204" i="1"/>
  <c r="AI204" i="1"/>
  <c r="AO204" i="1" s="1"/>
  <c r="BS214" i="1"/>
  <c r="AI214" i="1"/>
  <c r="AO214" i="1" s="1"/>
  <c r="BS222" i="1"/>
  <c r="AI222" i="1"/>
  <c r="AO222" i="1" s="1"/>
  <c r="BS230" i="1"/>
  <c r="AI230" i="1"/>
  <c r="AO230" i="1" s="1"/>
  <c r="BS236" i="1"/>
  <c r="AI236" i="1"/>
  <c r="AO236" i="1" s="1"/>
  <c r="BS246" i="1"/>
  <c r="AI246" i="1"/>
  <c r="AO246" i="1" s="1"/>
  <c r="BS252" i="1"/>
  <c r="AI252" i="1"/>
  <c r="AO252" i="1" s="1"/>
  <c r="BS260" i="1"/>
  <c r="AI260" i="1"/>
  <c r="AO260" i="1" s="1"/>
  <c r="BS266" i="1"/>
  <c r="AI266" i="1"/>
  <c r="AO266" i="1" s="1"/>
  <c r="BS272" i="1"/>
  <c r="AI272" i="1"/>
  <c r="AO272" i="1" s="1"/>
  <c r="BS280" i="1"/>
  <c r="AI280" i="1"/>
  <c r="AO280" i="1" s="1"/>
  <c r="BS288" i="1"/>
  <c r="AI288" i="1"/>
  <c r="AO288" i="1" s="1"/>
  <c r="BS296" i="1"/>
  <c r="AI296" i="1"/>
  <c r="AO296" i="1" s="1"/>
  <c r="BS302" i="1"/>
  <c r="AI302" i="1"/>
  <c r="AO302" i="1" s="1"/>
  <c r="BS308" i="1"/>
  <c r="AI308" i="1"/>
  <c r="AO308" i="1" s="1"/>
  <c r="BS318" i="1"/>
  <c r="AI318" i="1"/>
  <c r="AO318" i="1" s="1"/>
  <c r="BS326" i="1"/>
  <c r="AI326" i="1"/>
  <c r="AO326" i="1" s="1"/>
  <c r="BS332" i="1"/>
  <c r="AI332" i="1"/>
  <c r="AO332" i="1" s="1"/>
  <c r="BS338" i="1"/>
  <c r="AI338" i="1"/>
  <c r="AO338" i="1" s="1"/>
  <c r="BS346" i="1"/>
  <c r="AI346" i="1"/>
  <c r="AO346" i="1" s="1"/>
  <c r="BS352" i="1"/>
  <c r="AI352" i="1"/>
  <c r="AO352" i="1" s="1"/>
  <c r="BS358" i="1"/>
  <c r="AI358" i="1"/>
  <c r="AO358" i="1" s="1"/>
  <c r="BS368" i="1"/>
  <c r="AI368" i="1"/>
  <c r="AO368" i="1" s="1"/>
  <c r="BS374" i="1"/>
  <c r="AI374" i="1"/>
  <c r="AO374" i="1" s="1"/>
  <c r="BS384" i="1"/>
  <c r="AI384" i="1"/>
  <c r="AO384" i="1" s="1"/>
  <c r="BS390" i="1"/>
  <c r="AI390" i="1"/>
  <c r="AO390" i="1" s="1"/>
  <c r="BS396" i="1"/>
  <c r="AI396" i="1"/>
  <c r="AO396" i="1" s="1"/>
  <c r="AI405" i="1"/>
  <c r="AO405" i="1" s="1"/>
  <c r="AI409" i="1"/>
  <c r="AO409" i="1" s="1"/>
  <c r="AI413" i="1"/>
  <c r="AO413" i="1" s="1"/>
  <c r="AI417" i="1"/>
  <c r="AO417" i="1" s="1"/>
  <c r="AI423" i="1"/>
  <c r="AO423" i="1" s="1"/>
  <c r="BS427" i="1"/>
  <c r="AI427" i="1"/>
  <c r="AO427" i="1" s="1"/>
  <c r="BS431" i="1"/>
  <c r="AI431" i="1"/>
  <c r="AO431" i="1" s="1"/>
  <c r="BS437" i="1"/>
  <c r="AI437" i="1"/>
  <c r="AO437" i="1" s="1"/>
  <c r="BS441" i="1"/>
  <c r="AI441" i="1"/>
  <c r="AO441" i="1" s="1"/>
  <c r="BS445" i="1"/>
  <c r="AI445" i="1"/>
  <c r="AO445" i="1" s="1"/>
  <c r="BS449" i="1"/>
  <c r="AI449" i="1"/>
  <c r="AO449" i="1" s="1"/>
  <c r="BS453" i="1"/>
  <c r="AI453" i="1"/>
  <c r="AO453" i="1" s="1"/>
  <c r="BS457" i="1"/>
  <c r="AI457" i="1"/>
  <c r="AO457" i="1" s="1"/>
  <c r="BS459" i="1"/>
  <c r="AI459" i="1"/>
  <c r="AO459" i="1" s="1"/>
  <c r="BS463" i="1"/>
  <c r="AI463" i="1"/>
  <c r="AO463" i="1" s="1"/>
  <c r="BS467" i="1"/>
  <c r="AI467" i="1"/>
  <c r="AO467" i="1" s="1"/>
  <c r="BS471" i="1"/>
  <c r="AI471" i="1"/>
  <c r="AO471" i="1" s="1"/>
  <c r="BS477" i="1"/>
  <c r="AI477" i="1"/>
  <c r="AO477" i="1" s="1"/>
  <c r="BS481" i="1"/>
  <c r="AI481" i="1"/>
  <c r="AO481" i="1" s="1"/>
  <c r="BS483" i="1"/>
  <c r="AI483" i="1"/>
  <c r="AO483" i="1" s="1"/>
  <c r="BS487" i="1"/>
  <c r="AI487" i="1"/>
  <c r="AO487" i="1" s="1"/>
  <c r="BS491" i="1"/>
  <c r="AI491" i="1"/>
  <c r="AO491" i="1" s="1"/>
  <c r="BS495" i="1"/>
  <c r="AI495" i="1"/>
  <c r="AO495" i="1" s="1"/>
  <c r="BS499" i="1"/>
  <c r="AI499" i="1"/>
  <c r="AO499" i="1" s="1"/>
  <c r="BS503" i="1"/>
  <c r="AI503" i="1"/>
  <c r="AO503" i="1" s="1"/>
  <c r="BS509" i="1"/>
  <c r="AI509" i="1"/>
  <c r="AO509" i="1" s="1"/>
  <c r="BS513" i="1"/>
  <c r="AI513" i="1"/>
  <c r="AO513" i="1" s="1"/>
  <c r="BS517" i="1"/>
  <c r="AI517" i="1"/>
  <c r="AO517" i="1" s="1"/>
  <c r="BS519" i="1"/>
  <c r="AI519" i="1"/>
  <c r="AO519" i="1" s="1"/>
  <c r="BS523" i="1"/>
  <c r="AI523" i="1"/>
  <c r="AO523" i="1" s="1"/>
  <c r="BS529" i="1"/>
  <c r="AI529" i="1"/>
  <c r="AO529" i="1" s="1"/>
  <c r="BS533" i="1"/>
  <c r="AI533" i="1"/>
  <c r="AO533" i="1" s="1"/>
  <c r="BS537" i="1"/>
  <c r="AI537" i="1"/>
  <c r="AO537" i="1" s="1"/>
  <c r="BS541" i="1"/>
  <c r="AI541" i="1"/>
  <c r="AO541" i="1" s="1"/>
  <c r="BS545" i="1"/>
  <c r="AI545" i="1"/>
  <c r="AO545" i="1" s="1"/>
  <c r="BS549" i="1"/>
  <c r="AI549" i="1"/>
  <c r="AO549" i="1" s="1"/>
  <c r="BS551" i="1"/>
  <c r="AI551" i="1"/>
  <c r="AO551" i="1" s="1"/>
  <c r="BS555" i="1"/>
  <c r="AI555" i="1"/>
  <c r="AO555" i="1" s="1"/>
  <c r="BS559" i="1"/>
  <c r="AI559" i="1"/>
  <c r="AO559" i="1" s="1"/>
  <c r="BS563" i="1"/>
  <c r="AI563" i="1"/>
  <c r="AO563" i="1" s="1"/>
  <c r="BS567" i="1"/>
  <c r="AI567" i="1"/>
  <c r="AO567" i="1" s="1"/>
  <c r="BS571" i="1"/>
  <c r="AI571" i="1"/>
  <c r="AO571" i="1" s="1"/>
  <c r="BS575" i="1"/>
  <c r="AI575" i="1"/>
  <c r="AO575" i="1" s="1"/>
  <c r="BS579" i="1"/>
  <c r="AI579" i="1"/>
  <c r="AO579" i="1" s="1"/>
  <c r="BS585" i="1"/>
  <c r="AI585" i="1"/>
  <c r="AO585" i="1" s="1"/>
  <c r="BS589" i="1"/>
  <c r="AI589" i="1"/>
  <c r="AO589" i="1" s="1"/>
  <c r="BS593" i="1"/>
  <c r="AI593" i="1"/>
  <c r="AO593" i="1" s="1"/>
  <c r="BS597" i="1"/>
  <c r="AI597" i="1"/>
  <c r="AO597" i="1" s="1"/>
  <c r="BS601" i="1"/>
  <c r="AI601" i="1"/>
  <c r="AO601" i="1" s="1"/>
  <c r="BS605" i="1"/>
  <c r="AI605" i="1"/>
  <c r="AO605" i="1" s="1"/>
  <c r="BS609" i="1"/>
  <c r="AI609" i="1"/>
  <c r="AO609" i="1" s="1"/>
  <c r="BS613" i="1"/>
  <c r="AI613" i="1"/>
  <c r="AO613" i="1" s="1"/>
  <c r="BS617" i="1"/>
  <c r="AI617" i="1"/>
  <c r="AO617" i="1" s="1"/>
  <c r="BS623" i="1"/>
  <c r="AI623" i="1"/>
  <c r="AO623" i="1" s="1"/>
  <c r="BS627" i="1"/>
  <c r="AI627" i="1"/>
  <c r="AO627" i="1" s="1"/>
  <c r="BS631" i="1"/>
  <c r="AI631" i="1"/>
  <c r="AO631" i="1" s="1"/>
  <c r="BS635" i="1"/>
  <c r="AI635" i="1"/>
  <c r="AO635" i="1" s="1"/>
  <c r="BS639" i="1"/>
  <c r="AI639" i="1"/>
  <c r="AO639" i="1" s="1"/>
  <c r="BS643" i="1"/>
  <c r="AI643" i="1"/>
  <c r="AO643" i="1" s="1"/>
  <c r="BS647" i="1"/>
  <c r="AI647" i="1"/>
  <c r="AO647" i="1" s="1"/>
  <c r="BS651" i="1"/>
  <c r="AI651" i="1"/>
  <c r="AO651" i="1" s="1"/>
  <c r="BS655" i="1"/>
  <c r="AI655" i="1"/>
  <c r="AO655" i="1" s="1"/>
  <c r="BS659" i="1"/>
  <c r="AI659" i="1"/>
  <c r="AO659" i="1" s="1"/>
  <c r="BS663" i="1"/>
  <c r="AI663" i="1"/>
  <c r="AO663" i="1" s="1"/>
  <c r="BS667" i="1"/>
  <c r="AI667" i="1"/>
  <c r="AO667" i="1" s="1"/>
  <c r="BS671" i="1"/>
  <c r="AI671" i="1"/>
  <c r="AO671" i="1" s="1"/>
  <c r="BS675" i="1"/>
  <c r="AI675" i="1"/>
  <c r="AO675" i="1" s="1"/>
  <c r="BS679" i="1"/>
  <c r="AI679" i="1"/>
  <c r="AO679" i="1" s="1"/>
  <c r="BS685" i="1"/>
  <c r="AI685" i="1"/>
  <c r="AO685" i="1" s="1"/>
  <c r="BS689" i="1"/>
  <c r="AI689" i="1"/>
  <c r="AO689" i="1" s="1"/>
  <c r="BS691" i="1"/>
  <c r="AI691" i="1"/>
  <c r="AO691" i="1" s="1"/>
  <c r="BS695" i="1"/>
  <c r="AI695" i="1"/>
  <c r="AO695" i="1" s="1"/>
  <c r="BS699" i="1"/>
  <c r="AI699" i="1"/>
  <c r="AO699" i="1" s="1"/>
  <c r="BS703" i="1"/>
  <c r="AI703" i="1"/>
  <c r="AO703" i="1" s="1"/>
  <c r="BS707" i="1"/>
  <c r="AI707" i="1"/>
  <c r="AO707" i="1" s="1"/>
  <c r="BS711" i="1"/>
  <c r="AI711" i="1"/>
  <c r="AO711" i="1" s="1"/>
  <c r="BS715" i="1"/>
  <c r="AI715" i="1"/>
  <c r="AO715" i="1" s="1"/>
  <c r="BS719" i="1"/>
  <c r="AI719" i="1"/>
  <c r="AO719" i="1" s="1"/>
  <c r="BS723" i="1"/>
  <c r="AI723" i="1"/>
  <c r="AO723" i="1" s="1"/>
  <c r="BS727" i="1"/>
  <c r="AI727" i="1"/>
  <c r="AO727" i="1" s="1"/>
  <c r="BS731" i="1"/>
  <c r="AI731" i="1"/>
  <c r="AO731" i="1" s="1"/>
  <c r="BS733" i="1"/>
  <c r="AI733" i="1"/>
  <c r="AO733" i="1" s="1"/>
  <c r="BS737" i="1"/>
  <c r="AI737" i="1"/>
  <c r="AO737" i="1" s="1"/>
  <c r="BS741" i="1"/>
  <c r="AI741" i="1"/>
  <c r="AO741" i="1" s="1"/>
  <c r="BS745" i="1"/>
  <c r="AI745" i="1"/>
  <c r="AO745" i="1" s="1"/>
  <c r="BS749" i="1"/>
  <c r="AI749" i="1"/>
  <c r="AO749" i="1" s="1"/>
  <c r="BS753" i="1"/>
  <c r="AI753" i="1"/>
  <c r="AO753" i="1" s="1"/>
  <c r="BS757" i="1"/>
  <c r="AI757" i="1"/>
  <c r="AO757" i="1" s="1"/>
  <c r="BS761" i="1"/>
  <c r="AI761" i="1"/>
  <c r="AO761" i="1" s="1"/>
  <c r="BS765" i="1"/>
  <c r="AI765" i="1"/>
  <c r="AO765" i="1" s="1"/>
  <c r="BS769" i="1"/>
  <c r="AI769" i="1"/>
  <c r="AO769" i="1" s="1"/>
  <c r="BS771" i="1"/>
  <c r="AI771" i="1"/>
  <c r="AO771" i="1" s="1"/>
  <c r="BS777" i="1"/>
  <c r="AI777" i="1"/>
  <c r="AO777" i="1" s="1"/>
  <c r="BS781" i="1"/>
  <c r="AI781" i="1"/>
  <c r="AO781" i="1" s="1"/>
  <c r="BS785" i="1"/>
  <c r="AI785" i="1"/>
  <c r="AO785" i="1" s="1"/>
  <c r="BS789" i="1"/>
  <c r="AI789" i="1"/>
  <c r="AO789" i="1" s="1"/>
  <c r="BS793" i="1"/>
  <c r="AI793" i="1"/>
  <c r="AO793" i="1" s="1"/>
  <c r="BS797" i="1"/>
  <c r="AI797" i="1"/>
  <c r="AO797" i="1" s="1"/>
  <c r="BS803" i="1"/>
  <c r="AI803" i="1"/>
  <c r="AO803" i="1" s="1"/>
  <c r="BS821" i="1"/>
  <c r="AI821" i="1"/>
  <c r="AO821" i="1" s="1"/>
  <c r="AI1185" i="1"/>
  <c r="BS784" i="1"/>
  <c r="AI784" i="1"/>
  <c r="AO784" i="1" s="1"/>
  <c r="BS788" i="1"/>
  <c r="AI788" i="1"/>
  <c r="AO788" i="1" s="1"/>
  <c r="BS792" i="1"/>
  <c r="AI792" i="1"/>
  <c r="AO792" i="1" s="1"/>
  <c r="BS796" i="1"/>
  <c r="AI796" i="1"/>
  <c r="AO796" i="1" s="1"/>
  <c r="BS800" i="1"/>
  <c r="AI800" i="1"/>
  <c r="AO800" i="1" s="1"/>
  <c r="BS804" i="1"/>
  <c r="AI804" i="1"/>
  <c r="AO804" i="1" s="1"/>
  <c r="BS808" i="1"/>
  <c r="AI808" i="1"/>
  <c r="AO808" i="1" s="1"/>
  <c r="BS812" i="1"/>
  <c r="AI812" i="1"/>
  <c r="AO812" i="1" s="1"/>
  <c r="BS818" i="1"/>
  <c r="AI818" i="1"/>
  <c r="AO818" i="1" s="1"/>
  <c r="BS820" i="1"/>
  <c r="AI820" i="1"/>
  <c r="AO820" i="1" s="1"/>
  <c r="BS824" i="1"/>
  <c r="AI824" i="1"/>
  <c r="AO824" i="1" s="1"/>
  <c r="BS828" i="1"/>
  <c r="AI828" i="1"/>
  <c r="AO828" i="1" s="1"/>
  <c r="BS830" i="1"/>
  <c r="AI830" i="1"/>
  <c r="AO830" i="1" s="1"/>
  <c r="BS834" i="1"/>
  <c r="AI834" i="1"/>
  <c r="AO834" i="1" s="1"/>
  <c r="BS838" i="1"/>
  <c r="AI838" i="1"/>
  <c r="AO838" i="1" s="1"/>
  <c r="BS842" i="1"/>
  <c r="AI842" i="1"/>
  <c r="AO842" i="1" s="1"/>
  <c r="BS848" i="1"/>
  <c r="AI848" i="1"/>
  <c r="AO848" i="1" s="1"/>
  <c r="BS856" i="1"/>
  <c r="AI856" i="1"/>
  <c r="AO856" i="1" s="1"/>
  <c r="BS860" i="1"/>
  <c r="AI860" i="1"/>
  <c r="AO860" i="1" s="1"/>
  <c r="BS862" i="1"/>
  <c r="AI862" i="1"/>
  <c r="AO862" i="1" s="1"/>
  <c r="BS866" i="1"/>
  <c r="AI866" i="1"/>
  <c r="AO866" i="1" s="1"/>
  <c r="BS868" i="1"/>
  <c r="AI868" i="1"/>
  <c r="AO868" i="1" s="1"/>
  <c r="BS872" i="1"/>
  <c r="AI872" i="1"/>
  <c r="AO872" i="1" s="1"/>
  <c r="BS876" i="1"/>
  <c r="AI876" i="1"/>
  <c r="AO876" i="1" s="1"/>
  <c r="BS880" i="1"/>
  <c r="AI880" i="1"/>
  <c r="AO880" i="1" s="1"/>
  <c r="BS884" i="1"/>
  <c r="AI884" i="1"/>
  <c r="AO884" i="1" s="1"/>
  <c r="BS888" i="1"/>
  <c r="AI888" i="1"/>
  <c r="AO888" i="1" s="1"/>
  <c r="BS892" i="1"/>
  <c r="AI892" i="1"/>
  <c r="AO892" i="1" s="1"/>
  <c r="BS896" i="1"/>
  <c r="AI896" i="1"/>
  <c r="AO896" i="1" s="1"/>
  <c r="BS900" i="1"/>
  <c r="AI900" i="1"/>
  <c r="AO900" i="1" s="1"/>
  <c r="BS904" i="1"/>
  <c r="AI904" i="1"/>
  <c r="AO904" i="1" s="1"/>
  <c r="BS906" i="1"/>
  <c r="AI906" i="1"/>
  <c r="AO906" i="1" s="1"/>
  <c r="BS910" i="1"/>
  <c r="AI910" i="1"/>
  <c r="AO910" i="1" s="1"/>
  <c r="BS916" i="1"/>
  <c r="AI916" i="1"/>
  <c r="AO916" i="1" s="1"/>
  <c r="BS920" i="1"/>
  <c r="AI920" i="1"/>
  <c r="AO920" i="1" s="1"/>
  <c r="BS924" i="1"/>
  <c r="AI924" i="1"/>
  <c r="AO924" i="1" s="1"/>
  <c r="BS928" i="1"/>
  <c r="AI928" i="1"/>
  <c r="AO928" i="1" s="1"/>
  <c r="BS934" i="1"/>
  <c r="AI934" i="1"/>
  <c r="AO934" i="1" s="1"/>
  <c r="BS938" i="1"/>
  <c r="AI938" i="1"/>
  <c r="AO938" i="1" s="1"/>
  <c r="BS942" i="1"/>
  <c r="AI942" i="1"/>
  <c r="AO942" i="1" s="1"/>
  <c r="BS946" i="1"/>
  <c r="AI946" i="1"/>
  <c r="AO946" i="1" s="1"/>
  <c r="BS950" i="1"/>
  <c r="AI950" i="1"/>
  <c r="AO950" i="1" s="1"/>
  <c r="BS952" i="1"/>
  <c r="AI952" i="1"/>
  <c r="AO952" i="1" s="1"/>
  <c r="BS956" i="1"/>
  <c r="AI956" i="1"/>
  <c r="AO956" i="1" s="1"/>
  <c r="BS958" i="1"/>
  <c r="AI958" i="1"/>
  <c r="AO958" i="1" s="1"/>
  <c r="BS962" i="1"/>
  <c r="AI962" i="1"/>
  <c r="AO962" i="1" s="1"/>
  <c r="BS964" i="1"/>
  <c r="AI964" i="1"/>
  <c r="AO964" i="1" s="1"/>
  <c r="BS966" i="1"/>
  <c r="AI966" i="1"/>
  <c r="AO966" i="1" s="1"/>
  <c r="BS968" i="1"/>
  <c r="AI968" i="1"/>
  <c r="AO968" i="1" s="1"/>
  <c r="BS970" i="1"/>
  <c r="AI970" i="1"/>
  <c r="AO970" i="1" s="1"/>
  <c r="BS972" i="1"/>
  <c r="AI972" i="1"/>
  <c r="AO972" i="1" s="1"/>
  <c r="BS974" i="1"/>
  <c r="AI974" i="1"/>
  <c r="AO974" i="1" s="1"/>
  <c r="BS976" i="1"/>
  <c r="AI976" i="1"/>
  <c r="AO976" i="1" s="1"/>
  <c r="BS978" i="1"/>
  <c r="AI978" i="1"/>
  <c r="AO978" i="1" s="1"/>
  <c r="BS982" i="1"/>
  <c r="AI982" i="1"/>
  <c r="AO982" i="1" s="1"/>
  <c r="BS984" i="1"/>
  <c r="AI984" i="1"/>
  <c r="AO984" i="1" s="1"/>
  <c r="BS986" i="1"/>
  <c r="AI986" i="1"/>
  <c r="AO986" i="1" s="1"/>
  <c r="BS988" i="1"/>
  <c r="AI988" i="1"/>
  <c r="AO988" i="1" s="1"/>
  <c r="BS990" i="1"/>
  <c r="AI990" i="1"/>
  <c r="AO990" i="1" s="1"/>
  <c r="BS992" i="1"/>
  <c r="AI992" i="1"/>
  <c r="AO992" i="1" s="1"/>
  <c r="BS994" i="1"/>
  <c r="AI994" i="1"/>
  <c r="AO994" i="1" s="1"/>
  <c r="BS996" i="1"/>
  <c r="AI996" i="1"/>
  <c r="AO996" i="1" s="1"/>
  <c r="BS998" i="1"/>
  <c r="AI998" i="1"/>
  <c r="AO998" i="1" s="1"/>
  <c r="BS1000" i="1"/>
  <c r="AI1000" i="1"/>
  <c r="AO1000" i="1" s="1"/>
  <c r="BS1002" i="1"/>
  <c r="AI1002" i="1"/>
  <c r="AO1002" i="1" s="1"/>
  <c r="BS1004" i="1"/>
  <c r="AI1004" i="1"/>
  <c r="AO1004" i="1" s="1"/>
  <c r="BS1006" i="1"/>
  <c r="AI1006" i="1"/>
  <c r="AO1006" i="1" s="1"/>
  <c r="BS1008" i="1"/>
  <c r="AI1008" i="1"/>
  <c r="AO1008" i="1" s="1"/>
  <c r="BS1010" i="1"/>
  <c r="AI1010" i="1"/>
  <c r="AO1010" i="1" s="1"/>
  <c r="BS1012" i="1"/>
  <c r="AI1012" i="1"/>
  <c r="AO1012" i="1" s="1"/>
  <c r="BS1014" i="1"/>
  <c r="AI1014" i="1"/>
  <c r="AO1014" i="1" s="1"/>
  <c r="BS1016" i="1"/>
  <c r="AI1016" i="1"/>
  <c r="AO1016" i="1" s="1"/>
  <c r="BS1018" i="1"/>
  <c r="AI1018" i="1"/>
  <c r="AO1018" i="1" s="1"/>
  <c r="BS1020" i="1"/>
  <c r="AI1020" i="1"/>
  <c r="AO1020" i="1" s="1"/>
  <c r="BS1022" i="1"/>
  <c r="AI1022" i="1"/>
  <c r="AO1022" i="1" s="1"/>
  <c r="BS1024" i="1"/>
  <c r="AI1024" i="1"/>
  <c r="AO1024" i="1" s="1"/>
  <c r="BS1026" i="1"/>
  <c r="AI1026" i="1"/>
  <c r="AO1026" i="1" s="1"/>
  <c r="BS1028" i="1"/>
  <c r="AI1028" i="1"/>
  <c r="AO1028" i="1" s="1"/>
  <c r="BS1030" i="1"/>
  <c r="AI1030" i="1"/>
  <c r="AO1030" i="1" s="1"/>
  <c r="BS1032" i="1"/>
  <c r="AI1032" i="1"/>
  <c r="AO1032" i="1" s="1"/>
  <c r="BS1034" i="1"/>
  <c r="AI1034" i="1"/>
  <c r="AO1034" i="1" s="1"/>
  <c r="BS1036" i="1"/>
  <c r="AI1036" i="1"/>
  <c r="AO1036" i="1" s="1"/>
  <c r="BS1038" i="1"/>
  <c r="AI1038" i="1"/>
  <c r="AO1038" i="1" s="1"/>
  <c r="BS1040" i="1"/>
  <c r="AI1040" i="1"/>
  <c r="AO1040" i="1" s="1"/>
  <c r="BS1042" i="1"/>
  <c r="AI1042" i="1"/>
  <c r="AO1042" i="1" s="1"/>
  <c r="BS1044" i="1"/>
  <c r="AI1044" i="1"/>
  <c r="AO1044" i="1" s="1"/>
  <c r="BS1046" i="1"/>
  <c r="AI1046" i="1"/>
  <c r="AO1046" i="1" s="1"/>
  <c r="BS1048" i="1"/>
  <c r="AI1048" i="1"/>
  <c r="AO1048" i="1" s="1"/>
  <c r="BS1050" i="1"/>
  <c r="AI1050" i="1"/>
  <c r="AO1050" i="1" s="1"/>
  <c r="BS1052" i="1"/>
  <c r="AI1052" i="1"/>
  <c r="AO1052" i="1" s="1"/>
  <c r="BS1054" i="1"/>
  <c r="AI1054" i="1"/>
  <c r="AO1054" i="1" s="1"/>
  <c r="BS1056" i="1"/>
  <c r="AI1056" i="1"/>
  <c r="AO1056" i="1" s="1"/>
  <c r="BS1058" i="1"/>
  <c r="AI1058" i="1"/>
  <c r="BS1060" i="1"/>
  <c r="AI1060" i="1"/>
  <c r="AO1060" i="1" s="1"/>
  <c r="BS1062" i="1"/>
  <c r="AI1062" i="1"/>
  <c r="AO1062" i="1" s="1"/>
  <c r="BS1064" i="1"/>
  <c r="AI1064" i="1"/>
  <c r="AO1064" i="1" s="1"/>
  <c r="BS1066" i="1"/>
  <c r="AI1066" i="1"/>
  <c r="AO1066" i="1" s="1"/>
  <c r="BS1068" i="1"/>
  <c r="AI1068" i="1"/>
  <c r="AO1068" i="1" s="1"/>
  <c r="BS1070" i="1"/>
  <c r="AI1070" i="1"/>
  <c r="AO1070" i="1" s="1"/>
  <c r="BS1072" i="1"/>
  <c r="AI1072" i="1"/>
  <c r="AO1072" i="1" s="1"/>
  <c r="BS1074" i="1"/>
  <c r="AI1074" i="1"/>
  <c r="AO1074" i="1" s="1"/>
  <c r="BS1076" i="1"/>
  <c r="AI1076" i="1"/>
  <c r="AO1076" i="1" s="1"/>
  <c r="BS1078" i="1"/>
  <c r="AI1078" i="1"/>
  <c r="AO1078" i="1" s="1"/>
  <c r="BS1080" i="1"/>
  <c r="AI1080" i="1"/>
  <c r="AO1080" i="1" s="1"/>
  <c r="BS1082" i="1"/>
  <c r="AI1082" i="1"/>
  <c r="AO1082" i="1" s="1"/>
  <c r="BS1084" i="1"/>
  <c r="AI1084" i="1"/>
  <c r="AO1084" i="1" s="1"/>
  <c r="BS1086" i="1"/>
  <c r="AI1086" i="1"/>
  <c r="AO1086" i="1" s="1"/>
  <c r="BS1088" i="1"/>
  <c r="AI1088" i="1"/>
  <c r="AO1088" i="1" s="1"/>
  <c r="BS1090" i="1"/>
  <c r="AI1090" i="1"/>
  <c r="AO1090" i="1" s="1"/>
  <c r="BS1092" i="1"/>
  <c r="AI1092" i="1"/>
  <c r="AO1092" i="1" s="1"/>
  <c r="BS1094" i="1"/>
  <c r="AI1094" i="1"/>
  <c r="AO1094" i="1" s="1"/>
  <c r="BS1096" i="1"/>
  <c r="AI1096" i="1"/>
  <c r="AO1096" i="1" s="1"/>
  <c r="BS1098" i="1"/>
  <c r="AI1098" i="1"/>
  <c r="AO1098" i="1" s="1"/>
  <c r="BS1100" i="1"/>
  <c r="AI1100" i="1"/>
  <c r="AO1100" i="1" s="1"/>
  <c r="BS1102" i="1"/>
  <c r="AI1102" i="1"/>
  <c r="AO1102" i="1" s="1"/>
  <c r="BS1132" i="1"/>
  <c r="AI1132" i="1"/>
  <c r="AO1132" i="1" s="1"/>
  <c r="BS1134" i="1"/>
  <c r="AI1134" i="1"/>
  <c r="AO1134" i="1" s="1"/>
  <c r="BS1136" i="1"/>
  <c r="AI1136" i="1"/>
  <c r="BS1138" i="1"/>
  <c r="AI1138" i="1"/>
  <c r="AO1138" i="1" s="1"/>
  <c r="BS1140" i="1"/>
  <c r="AI1140" i="1"/>
  <c r="BS1142" i="1"/>
  <c r="AI1142" i="1"/>
  <c r="BS1144" i="1"/>
  <c r="AI1144" i="1"/>
  <c r="BS1146" i="1"/>
  <c r="AI1146" i="1"/>
  <c r="AO1146" i="1" s="1"/>
  <c r="BS1148" i="1"/>
  <c r="AI1148" i="1"/>
  <c r="BS1150" i="1"/>
  <c r="AI1150" i="1"/>
  <c r="BS1152" i="1"/>
  <c r="AI1152" i="1"/>
  <c r="BS1154" i="1"/>
  <c r="AI1154" i="1"/>
  <c r="BS1156" i="1"/>
  <c r="AI1156" i="1"/>
  <c r="BS1158" i="1"/>
  <c r="AI1158" i="1"/>
  <c r="BS1160" i="1"/>
  <c r="AI1160" i="1"/>
  <c r="BS1162" i="1"/>
  <c r="AI1162" i="1"/>
  <c r="AI1164" i="1"/>
  <c r="AI1166" i="1"/>
  <c r="AI1168" i="1"/>
  <c r="AI1170" i="1"/>
  <c r="AI1172" i="1"/>
  <c r="BS780" i="1"/>
  <c r="AI780" i="1"/>
  <c r="AO780" i="1" s="1"/>
  <c r="BS782" i="1"/>
  <c r="AI782" i="1"/>
  <c r="AO782" i="1" s="1"/>
  <c r="BS786" i="1"/>
  <c r="AI786" i="1"/>
  <c r="AO786" i="1" s="1"/>
  <c r="BS790" i="1"/>
  <c r="AI790" i="1"/>
  <c r="AO790" i="1" s="1"/>
  <c r="BS794" i="1"/>
  <c r="AI794" i="1"/>
  <c r="AO794" i="1" s="1"/>
  <c r="BS798" i="1"/>
  <c r="AI798" i="1"/>
  <c r="AO798" i="1" s="1"/>
  <c r="BS802" i="1"/>
  <c r="AI802" i="1"/>
  <c r="AO802" i="1" s="1"/>
  <c r="BS806" i="1"/>
  <c r="AI806" i="1"/>
  <c r="AO806" i="1" s="1"/>
  <c r="BS810" i="1"/>
  <c r="AI810" i="1"/>
  <c r="AO810" i="1" s="1"/>
  <c r="BS814" i="1"/>
  <c r="AI814" i="1"/>
  <c r="AO814" i="1" s="1"/>
  <c r="BS816" i="1"/>
  <c r="AI816" i="1"/>
  <c r="AO816" i="1" s="1"/>
  <c r="BS822" i="1"/>
  <c r="AI822" i="1"/>
  <c r="AO822" i="1" s="1"/>
  <c r="BS826" i="1"/>
  <c r="AI826" i="1"/>
  <c r="AO826" i="1" s="1"/>
  <c r="BS832" i="1"/>
  <c r="AI832" i="1"/>
  <c r="AO832" i="1" s="1"/>
  <c r="BS836" i="1"/>
  <c r="AI836" i="1"/>
  <c r="AO836" i="1" s="1"/>
  <c r="BS840" i="1"/>
  <c r="AI840" i="1"/>
  <c r="AO840" i="1" s="1"/>
  <c r="BS844" i="1"/>
  <c r="AI844" i="1"/>
  <c r="AO844" i="1" s="1"/>
  <c r="BS846" i="1"/>
  <c r="AI846" i="1"/>
  <c r="AO846" i="1" s="1"/>
  <c r="BS850" i="1"/>
  <c r="AI850" i="1"/>
  <c r="AO850" i="1" s="1"/>
  <c r="BS852" i="1"/>
  <c r="AI852" i="1"/>
  <c r="AO852" i="1" s="1"/>
  <c r="BS854" i="1"/>
  <c r="AI854" i="1"/>
  <c r="AO854" i="1" s="1"/>
  <c r="BS858" i="1"/>
  <c r="AI858" i="1"/>
  <c r="AO858" i="1" s="1"/>
  <c r="BS864" i="1"/>
  <c r="AI864" i="1"/>
  <c r="AO864" i="1" s="1"/>
  <c r="BS870" i="1"/>
  <c r="AI870" i="1"/>
  <c r="AO870" i="1" s="1"/>
  <c r="BS874" i="1"/>
  <c r="AI874" i="1"/>
  <c r="AO874" i="1" s="1"/>
  <c r="BS878" i="1"/>
  <c r="AI878" i="1"/>
  <c r="AO878" i="1" s="1"/>
  <c r="BS882" i="1"/>
  <c r="AI882" i="1"/>
  <c r="AO882" i="1" s="1"/>
  <c r="BS886" i="1"/>
  <c r="AI886" i="1"/>
  <c r="AO886" i="1" s="1"/>
  <c r="BS890" i="1"/>
  <c r="AI890" i="1"/>
  <c r="AO890" i="1" s="1"/>
  <c r="BS894" i="1"/>
  <c r="AI894" i="1"/>
  <c r="AO894" i="1" s="1"/>
  <c r="BS898" i="1"/>
  <c r="AI898" i="1"/>
  <c r="AO898" i="1" s="1"/>
  <c r="BS902" i="1"/>
  <c r="AI902" i="1"/>
  <c r="AO902" i="1" s="1"/>
  <c r="BS908" i="1"/>
  <c r="AI908" i="1"/>
  <c r="AO908" i="1" s="1"/>
  <c r="BS912" i="1"/>
  <c r="AI912" i="1"/>
  <c r="AO912" i="1" s="1"/>
  <c r="BS914" i="1"/>
  <c r="AI914" i="1"/>
  <c r="AO914" i="1" s="1"/>
  <c r="BS918" i="1"/>
  <c r="AI918" i="1"/>
  <c r="AO918" i="1" s="1"/>
  <c r="BS922" i="1"/>
  <c r="AI922" i="1"/>
  <c r="AO922" i="1" s="1"/>
  <c r="BS926" i="1"/>
  <c r="AI926" i="1"/>
  <c r="AO926" i="1" s="1"/>
  <c r="BS930" i="1"/>
  <c r="AI930" i="1"/>
  <c r="AO930" i="1" s="1"/>
  <c r="BS932" i="1"/>
  <c r="AI932" i="1"/>
  <c r="AO932" i="1" s="1"/>
  <c r="BS936" i="1"/>
  <c r="AI936" i="1"/>
  <c r="AO936" i="1" s="1"/>
  <c r="BS940" i="1"/>
  <c r="AI940" i="1"/>
  <c r="AO940" i="1" s="1"/>
  <c r="BS944" i="1"/>
  <c r="AI944" i="1"/>
  <c r="AO944" i="1" s="1"/>
  <c r="BS948" i="1"/>
  <c r="AI948" i="1"/>
  <c r="AO948" i="1" s="1"/>
  <c r="BS954" i="1"/>
  <c r="AI954" i="1"/>
  <c r="AO954" i="1" s="1"/>
  <c r="BS960" i="1"/>
  <c r="AI960" i="1"/>
  <c r="AO960" i="1" s="1"/>
  <c r="BS980" i="1"/>
  <c r="AI980" i="1"/>
  <c r="AO980" i="1" s="1"/>
  <c r="AI1174" i="1"/>
  <c r="AI1176" i="1"/>
  <c r="AO1176" i="1" s="1"/>
  <c r="AI1178" i="1"/>
  <c r="AI1180" i="1"/>
  <c r="AO1180" i="1" s="1"/>
  <c r="AI1182" i="1"/>
  <c r="AI1184" i="1"/>
  <c r="AI1186" i="1"/>
  <c r="BS39" i="1"/>
  <c r="AI39" i="1"/>
  <c r="AO39" i="1" s="1"/>
  <c r="BS38" i="1"/>
  <c r="AA1184" i="1"/>
  <c r="AA1179" i="1"/>
  <c r="AA1175" i="1"/>
  <c r="AA1171" i="1"/>
  <c r="AA1167" i="1"/>
  <c r="AA1163" i="1"/>
  <c r="AA1159" i="1"/>
  <c r="AA1155" i="1"/>
  <c r="AA1151" i="1"/>
  <c r="AA1147" i="1"/>
  <c r="AA1143" i="1"/>
  <c r="AA1139" i="1"/>
  <c r="AA1135" i="1"/>
  <c r="AA1131" i="1"/>
  <c r="AA1099" i="1"/>
  <c r="AA1095" i="1"/>
  <c r="AA1091" i="1"/>
  <c r="AA1087" i="1"/>
  <c r="AA1083" i="1"/>
  <c r="AA1079" i="1"/>
  <c r="AA1075" i="1"/>
  <c r="AA1071" i="1"/>
  <c r="AA1067" i="1"/>
  <c r="AA1063" i="1"/>
  <c r="AA1059" i="1"/>
  <c r="AA1055" i="1"/>
  <c r="AA1051" i="1"/>
  <c r="AA1047" i="1"/>
  <c r="AA1043" i="1"/>
  <c r="AA1039" i="1"/>
  <c r="AA1035" i="1"/>
  <c r="AA1031" i="1"/>
  <c r="AA1027" i="1"/>
  <c r="AA1023" i="1"/>
  <c r="AA1019" i="1"/>
  <c r="AA1015" i="1"/>
  <c r="AA1011" i="1"/>
  <c r="AA1007" i="1"/>
  <c r="AA1003" i="1"/>
  <c r="AA999" i="1"/>
  <c r="AA995" i="1"/>
  <c r="AA991" i="1"/>
  <c r="AA987" i="1"/>
  <c r="AA983" i="1"/>
  <c r="AA982" i="1"/>
  <c r="AA979" i="1"/>
  <c r="AA978" i="1"/>
  <c r="AA975" i="1"/>
  <c r="AA974" i="1"/>
  <c r="AA971" i="1"/>
  <c r="AA970" i="1"/>
  <c r="AA967" i="1"/>
  <c r="AA966" i="1"/>
  <c r="AA963" i="1"/>
  <c r="AA962" i="1"/>
  <c r="AA959" i="1"/>
  <c r="AA958" i="1"/>
  <c r="AA955" i="1"/>
  <c r="AA954" i="1"/>
  <c r="AA951" i="1"/>
  <c r="AA950" i="1"/>
  <c r="AA947" i="1"/>
  <c r="AA946" i="1"/>
  <c r="AA943" i="1"/>
  <c r="AA942" i="1"/>
  <c r="AA939" i="1"/>
  <c r="AA938" i="1"/>
  <c r="AA935" i="1"/>
  <c r="AA934" i="1"/>
  <c r="AA931" i="1"/>
  <c r="AA930" i="1"/>
  <c r="AA927" i="1"/>
  <c r="AA926" i="1"/>
  <c r="AA923" i="1"/>
  <c r="AA922" i="1"/>
  <c r="AA919" i="1"/>
  <c r="AA918" i="1"/>
  <c r="AA915" i="1"/>
  <c r="AA914" i="1"/>
  <c r="AA911" i="1"/>
  <c r="AA910" i="1"/>
  <c r="AA907" i="1"/>
  <c r="AA906" i="1"/>
  <c r="AA903" i="1"/>
  <c r="AA902" i="1"/>
  <c r="AA899" i="1"/>
  <c r="AA898" i="1"/>
  <c r="AA895" i="1"/>
  <c r="AA894" i="1"/>
  <c r="AA891" i="1"/>
  <c r="AA890" i="1"/>
  <c r="AA887" i="1"/>
  <c r="AA886" i="1"/>
  <c r="AA883" i="1"/>
  <c r="AA882" i="1"/>
  <c r="AA879" i="1"/>
  <c r="AA878" i="1"/>
  <c r="AA875" i="1"/>
  <c r="AA874" i="1"/>
  <c r="AA871" i="1"/>
  <c r="AA870" i="1"/>
  <c r="AA867" i="1"/>
  <c r="AA866" i="1"/>
  <c r="AA863" i="1"/>
  <c r="AA862" i="1"/>
  <c r="AA859" i="1"/>
  <c r="AA858" i="1"/>
  <c r="AA855" i="1"/>
  <c r="AA854" i="1"/>
  <c r="AA851" i="1"/>
  <c r="AA850" i="1"/>
  <c r="AA847" i="1"/>
  <c r="AA846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1186" i="1"/>
  <c r="CK404" i="1" l="1"/>
  <c r="CL404" i="1" s="1"/>
  <c r="BV27" i="1"/>
  <c r="BW1226" i="1" s="1"/>
  <c r="CK1225" i="1"/>
  <c r="CL1225" i="1" s="1"/>
  <c r="CK1226" i="1"/>
  <c r="CL1226" i="1" s="1"/>
  <c r="CK1224" i="1"/>
  <c r="CL1224" i="1" s="1"/>
  <c r="CK1223" i="1"/>
  <c r="CL1223" i="1" s="1"/>
  <c r="CK1222" i="1"/>
  <c r="CL1222" i="1" s="1"/>
  <c r="CK1221" i="1"/>
  <c r="CL1221" i="1" s="1"/>
  <c r="CK1220" i="1"/>
  <c r="CL1220" i="1" s="1"/>
  <c r="BW1218" i="1"/>
  <c r="BW1219" i="1"/>
  <c r="CK1219" i="1"/>
  <c r="CL1219" i="1" s="1"/>
  <c r="BW1216" i="1"/>
  <c r="CK1217" i="1"/>
  <c r="CL1217" i="1" s="1"/>
  <c r="CK1216" i="1"/>
  <c r="CL1216" i="1" s="1"/>
  <c r="BW1214" i="1"/>
  <c r="BW1215" i="1"/>
  <c r="CK1215" i="1"/>
  <c r="CL1215" i="1" s="1"/>
  <c r="CK1213" i="1"/>
  <c r="CL1213" i="1" s="1"/>
  <c r="CK1214" i="1"/>
  <c r="CL1214" i="1" s="1"/>
  <c r="BW1212" i="1"/>
  <c r="BW1213" i="1"/>
  <c r="BW1211" i="1"/>
  <c r="CK1212" i="1"/>
  <c r="CL1212" i="1" s="1"/>
  <c r="CK1211" i="1"/>
  <c r="CL1211" i="1" s="1"/>
  <c r="BW404" i="1"/>
  <c r="BW405" i="1"/>
  <c r="CK1210" i="1"/>
  <c r="CL1210" i="1" s="1"/>
  <c r="BW1209" i="1"/>
  <c r="BW1208" i="1"/>
  <c r="CK1209" i="1"/>
  <c r="CL1209" i="1" s="1"/>
  <c r="BY1071" i="1"/>
  <c r="BZ1063" i="1"/>
  <c r="BZ1055" i="1"/>
  <c r="BY1039" i="1"/>
  <c r="BZ1031" i="1"/>
  <c r="BY1023" i="1"/>
  <c r="BY1007" i="1"/>
  <c r="BZ999" i="1"/>
  <c r="BY991" i="1"/>
  <c r="BZ983" i="1"/>
  <c r="BY975" i="1"/>
  <c r="BY959" i="1"/>
  <c r="BZ951" i="1"/>
  <c r="BY943" i="1"/>
  <c r="BY935" i="1"/>
  <c r="BZ927" i="1"/>
  <c r="BY919" i="1"/>
  <c r="BZ911" i="1"/>
  <c r="BY903" i="1"/>
  <c r="BZ895" i="1"/>
  <c r="BY887" i="1"/>
  <c r="BZ879" i="1"/>
  <c r="BY871" i="1"/>
  <c r="BY863" i="1"/>
  <c r="BZ855" i="1"/>
  <c r="BZ839" i="1"/>
  <c r="BZ823" i="1"/>
  <c r="BZ807" i="1"/>
  <c r="BZ791" i="1"/>
  <c r="BY783" i="1"/>
  <c r="BY775" i="1"/>
  <c r="BY767" i="1"/>
  <c r="BY759" i="1"/>
  <c r="BY751" i="1"/>
  <c r="BZ743" i="1"/>
  <c r="BY735" i="1"/>
  <c r="BZ727" i="1"/>
  <c r="BY719" i="1"/>
  <c r="BZ711" i="1"/>
  <c r="BY703" i="1"/>
  <c r="BZ695" i="1"/>
  <c r="BY687" i="1"/>
  <c r="BZ679" i="1"/>
  <c r="BY671" i="1"/>
  <c r="BY663" i="1"/>
  <c r="BY655" i="1"/>
  <c r="BY647" i="1"/>
  <c r="BY639" i="1"/>
  <c r="BY631" i="1"/>
  <c r="BY623" i="1"/>
  <c r="BY615" i="1"/>
  <c r="BZ607" i="1"/>
  <c r="BY599" i="1"/>
  <c r="BZ591" i="1"/>
  <c r="BY583" i="1"/>
  <c r="BZ575" i="1"/>
  <c r="BY567" i="1"/>
  <c r="BZ559" i="1"/>
  <c r="BY551" i="1"/>
  <c r="BZ543" i="1"/>
  <c r="BZ527" i="1"/>
  <c r="BZ511" i="1"/>
  <c r="BY503" i="1"/>
  <c r="BZ495" i="1"/>
  <c r="BY487" i="1"/>
  <c r="BZ479" i="1"/>
  <c r="BY471" i="1"/>
  <c r="BZ463" i="1"/>
  <c r="BY455" i="1"/>
  <c r="BZ447" i="1"/>
  <c r="BY439" i="1"/>
  <c r="BZ431" i="1"/>
  <c r="BY423" i="1"/>
  <c r="BZ1156" i="1"/>
  <c r="BZ1148" i="1"/>
  <c r="BZ1140" i="1"/>
  <c r="CK1208" i="1"/>
  <c r="CL1208" i="1" s="1"/>
  <c r="BW1207" i="1"/>
  <c r="BW1206" i="1"/>
  <c r="BZ1041" i="1"/>
  <c r="BY1009" i="1"/>
  <c r="BZ1001" i="1"/>
  <c r="BZ969" i="1"/>
  <c r="BY945" i="1"/>
  <c r="BY937" i="1"/>
  <c r="BY905" i="1"/>
  <c r="BZ881" i="1"/>
  <c r="BY873" i="1"/>
  <c r="BZ849" i="1"/>
  <c r="BY841" i="1"/>
  <c r="BZ817" i="1"/>
  <c r="BY809" i="1"/>
  <c r="BZ785" i="1"/>
  <c r="CK1207" i="1"/>
  <c r="CL1207" i="1" s="1"/>
  <c r="BZ520" i="1"/>
  <c r="CK1205" i="1"/>
  <c r="CL1205" i="1" s="1"/>
  <c r="CK1206" i="1"/>
  <c r="CL1206" i="1" s="1"/>
  <c r="BW1204" i="1"/>
  <c r="BW1205" i="1"/>
  <c r="CK1202" i="1"/>
  <c r="CL1202" i="1" s="1"/>
  <c r="CK1204" i="1"/>
  <c r="CL1204" i="1" s="1"/>
  <c r="BW1202" i="1"/>
  <c r="BW1203" i="1"/>
  <c r="CK1203" i="1"/>
  <c r="CL1203" i="1" s="1"/>
  <c r="BL1258" i="1"/>
  <c r="BZ753" i="1"/>
  <c r="BY745" i="1"/>
  <c r="BY737" i="1"/>
  <c r="BZ713" i="1"/>
  <c r="BY705" i="1"/>
  <c r="BZ665" i="1"/>
  <c r="BY657" i="1"/>
  <c r="BZ633" i="1"/>
  <c r="BZ593" i="1"/>
  <c r="BZ561" i="1"/>
  <c r="BZ553" i="1"/>
  <c r="BZ521" i="1"/>
  <c r="BY497" i="1"/>
  <c r="BZ489" i="1"/>
  <c r="BY465" i="1"/>
  <c r="BY433" i="1"/>
  <c r="CK1200" i="1"/>
  <c r="CL1200" i="1" s="1"/>
  <c r="BZ931" i="1"/>
  <c r="BZ715" i="1"/>
  <c r="BY627" i="1"/>
  <c r="BZ483" i="1"/>
  <c r="BZ1086" i="1"/>
  <c r="BZ1030" i="1"/>
  <c r="BZ974" i="1"/>
  <c r="BZ966" i="1"/>
  <c r="BZ870" i="1"/>
  <c r="BZ862" i="1"/>
  <c r="BZ854" i="1"/>
  <c r="BZ846" i="1"/>
  <c r="BY838" i="1"/>
  <c r="BY830" i="1"/>
  <c r="BY822" i="1"/>
  <c r="BY814" i="1"/>
  <c r="BY806" i="1"/>
  <c r="BY798" i="1"/>
  <c r="BY790" i="1"/>
  <c r="BY750" i="1"/>
  <c r="BY742" i="1"/>
  <c r="BZ734" i="1"/>
  <c r="BZ726" i="1"/>
  <c r="BZ710" i="1"/>
  <c r="BZ702" i="1"/>
  <c r="BZ694" i="1"/>
  <c r="BZ686" i="1"/>
  <c r="BZ678" i="1"/>
  <c r="BZ654" i="1"/>
  <c r="BZ590" i="1"/>
  <c r="BZ582" i="1"/>
  <c r="BZ574" i="1"/>
  <c r="BW1200" i="1"/>
  <c r="BW1201" i="1"/>
  <c r="CK1201" i="1"/>
  <c r="CL1201" i="1" s="1"/>
  <c r="CK1199" i="1"/>
  <c r="CL1199" i="1" s="1"/>
  <c r="BZ404" i="1"/>
  <c r="BY1027" i="1"/>
  <c r="BW1197" i="1"/>
  <c r="BW1199" i="1"/>
  <c r="BW1198" i="1"/>
  <c r="BZ1161" i="1"/>
  <c r="BY843" i="1"/>
  <c r="BW1196" i="1"/>
  <c r="CK1197" i="1"/>
  <c r="CL1197" i="1" s="1"/>
  <c r="CK1198" i="1"/>
  <c r="CL1198" i="1" s="1"/>
  <c r="CK1196" i="1"/>
  <c r="CL1196" i="1" s="1"/>
  <c r="CK1195" i="1"/>
  <c r="CL1195" i="1" s="1"/>
  <c r="BZ1059" i="1"/>
  <c r="BY1011" i="1"/>
  <c r="BY979" i="1"/>
  <c r="BZ899" i="1"/>
  <c r="BZ883" i="1"/>
  <c r="BY811" i="1"/>
  <c r="BY779" i="1"/>
  <c r="BY747" i="1"/>
  <c r="BZ699" i="1"/>
  <c r="BY675" i="1"/>
  <c r="BZ595" i="1"/>
  <c r="BZ563" i="1"/>
  <c r="BZ531" i="1"/>
  <c r="BZ515" i="1"/>
  <c r="BZ499" i="1"/>
  <c r="BZ451" i="1"/>
  <c r="BZ1160" i="1"/>
  <c r="BW1194" i="1"/>
  <c r="BW1195" i="1"/>
  <c r="BY704" i="1"/>
  <c r="CK1192" i="1"/>
  <c r="CL1192" i="1" s="1"/>
  <c r="CK1191" i="1"/>
  <c r="CL1191" i="1" s="1"/>
  <c r="BZ1099" i="1"/>
  <c r="BZ1075" i="1"/>
  <c r="BZ1043" i="1"/>
  <c r="BY995" i="1"/>
  <c r="BY963" i="1"/>
  <c r="BY947" i="1"/>
  <c r="BZ915" i="1"/>
  <c r="BY859" i="1"/>
  <c r="BY827" i="1"/>
  <c r="BY795" i="1"/>
  <c r="BY763" i="1"/>
  <c r="BZ731" i="1"/>
  <c r="BZ683" i="1"/>
  <c r="BY674" i="1"/>
  <c r="BY659" i="1"/>
  <c r="BY643" i="1"/>
  <c r="BZ611" i="1"/>
  <c r="BZ579" i="1"/>
  <c r="BZ547" i="1"/>
  <c r="BZ466" i="1"/>
  <c r="BZ435" i="1"/>
  <c r="BZ1144" i="1"/>
  <c r="BZ1136" i="1"/>
  <c r="CK1193" i="1"/>
  <c r="CL1193" i="1" s="1"/>
  <c r="CK1078" i="1"/>
  <c r="CL1078" i="1" s="1"/>
  <c r="CK1189" i="1"/>
  <c r="CK1188" i="1"/>
  <c r="CK1194" i="1"/>
  <c r="CL1194" i="1" s="1"/>
  <c r="CK1190" i="1"/>
  <c r="CL1190" i="1" s="1"/>
  <c r="BW1192" i="1"/>
  <c r="BW1193" i="1"/>
  <c r="BY839" i="1"/>
  <c r="BY807" i="1"/>
  <c r="BZ467" i="1"/>
  <c r="BZ1032" i="1"/>
  <c r="BZ1039" i="1"/>
  <c r="BY712" i="1"/>
  <c r="BZ576" i="1"/>
  <c r="BZ1071" i="1"/>
  <c r="BY823" i="1"/>
  <c r="BY791" i="1"/>
  <c r="BY648" i="1"/>
  <c r="BY1024" i="1"/>
  <c r="BZ1098" i="1"/>
  <c r="BZ1082" i="1"/>
  <c r="BZ1074" i="1"/>
  <c r="BZ1058" i="1"/>
  <c r="BZ1050" i="1"/>
  <c r="BY1018" i="1"/>
  <c r="BY994" i="1"/>
  <c r="BY978" i="1"/>
  <c r="BY962" i="1"/>
  <c r="BY930" i="1"/>
  <c r="BY914" i="1"/>
  <c r="BY850" i="1"/>
  <c r="BY834" i="1"/>
  <c r="BY802" i="1"/>
  <c r="BY778" i="1"/>
  <c r="BY762" i="1"/>
  <c r="BY730" i="1"/>
  <c r="BY698" i="1"/>
  <c r="BY682" i="1"/>
  <c r="BY642" i="1"/>
  <c r="BY626" i="1"/>
  <c r="BY610" i="1"/>
  <c r="BY586" i="1"/>
  <c r="BZ546" i="1"/>
  <c r="BY530" i="1"/>
  <c r="BY506" i="1"/>
  <c r="BY458" i="1"/>
  <c r="BY442" i="1"/>
  <c r="BY426" i="1"/>
  <c r="BL1259" i="1"/>
  <c r="BZ1145" i="1"/>
  <c r="BY904" i="1"/>
  <c r="BY896" i="1"/>
  <c r="BY855" i="1"/>
  <c r="BY743" i="1"/>
  <c r="BY625" i="1"/>
  <c r="BY840" i="1"/>
  <c r="BY768" i="1"/>
  <c r="BY818" i="1"/>
  <c r="BZ681" i="1"/>
  <c r="BY585" i="1"/>
  <c r="BZ457" i="1"/>
  <c r="BY490" i="1"/>
  <c r="BZ1097" i="1"/>
  <c r="BY946" i="1"/>
  <c r="BY970" i="1"/>
  <c r="BW1191" i="1"/>
  <c r="BW1190" i="1"/>
  <c r="BY1068" i="1"/>
  <c r="BY613" i="1"/>
  <c r="BY1161" i="1"/>
  <c r="BZ1153" i="1"/>
  <c r="BY1145" i="1"/>
  <c r="BZ1137" i="1"/>
  <c r="BY1153" i="1"/>
  <c r="BY1137" i="1"/>
  <c r="BY1081" i="1"/>
  <c r="BY977" i="1"/>
  <c r="BZ913" i="1"/>
  <c r="BY1154" i="1"/>
  <c r="BY658" i="1"/>
  <c r="BY777" i="1"/>
  <c r="BY529" i="1"/>
  <c r="BZ425" i="1"/>
  <c r="BY1146" i="1"/>
  <c r="BY1010" i="1"/>
  <c r="BY882" i="1"/>
  <c r="BZ1093" i="1"/>
  <c r="BZ1077" i="1"/>
  <c r="BZ1069" i="1"/>
  <c r="BZ1061" i="1"/>
  <c r="BZ1053" i="1"/>
  <c r="BY1045" i="1"/>
  <c r="BY1037" i="1"/>
  <c r="BY1021" i="1"/>
  <c r="BY1013" i="1"/>
  <c r="BZ1005" i="1"/>
  <c r="BZ997" i="1"/>
  <c r="BY989" i="1"/>
  <c r="BY981" i="1"/>
  <c r="BY957" i="1"/>
  <c r="BY949" i="1"/>
  <c r="BY941" i="1"/>
  <c r="BZ933" i="1"/>
  <c r="BY925" i="1"/>
  <c r="BY917" i="1"/>
  <c r="BY909" i="1"/>
  <c r="BY901" i="1"/>
  <c r="BY893" i="1"/>
  <c r="BY885" i="1"/>
  <c r="BY877" i="1"/>
  <c r="BY781" i="1"/>
  <c r="BY773" i="1"/>
  <c r="BY765" i="1"/>
  <c r="BY757" i="1"/>
  <c r="BY717" i="1"/>
  <c r="BY669" i="1"/>
  <c r="BY661" i="1"/>
  <c r="BY645" i="1"/>
  <c r="BY637" i="1"/>
  <c r="BY629" i="1"/>
  <c r="BY621" i="1"/>
  <c r="BY605" i="1"/>
  <c r="BY597" i="1"/>
  <c r="BY565" i="1"/>
  <c r="BY557" i="1"/>
  <c r="BZ549" i="1"/>
  <c r="BZ541" i="1"/>
  <c r="BZ533" i="1"/>
  <c r="BZ525" i="1"/>
  <c r="BZ517" i="1"/>
  <c r="BZ509" i="1"/>
  <c r="BZ501" i="1"/>
  <c r="BZ493" i="1"/>
  <c r="BZ485" i="1"/>
  <c r="BZ461" i="1"/>
  <c r="BZ453" i="1"/>
  <c r="BZ445" i="1"/>
  <c r="BZ437" i="1"/>
  <c r="BZ429" i="1"/>
  <c r="BZ421" i="1"/>
  <c r="BY1162" i="1"/>
  <c r="BZ1154" i="1"/>
  <c r="BZ1146" i="1"/>
  <c r="BY1138" i="1"/>
  <c r="BY1097" i="1"/>
  <c r="BZ1089" i="1"/>
  <c r="BZ1073" i="1"/>
  <c r="BY1049" i="1"/>
  <c r="BZ1029" i="1"/>
  <c r="BY417" i="1"/>
  <c r="BZ1081" i="1"/>
  <c r="BY1073" i="1"/>
  <c r="BZ1065" i="1"/>
  <c r="BZ1057" i="1"/>
  <c r="BZ1049" i="1"/>
  <c r="BZ1040" i="1"/>
  <c r="BZ1033" i="1"/>
  <c r="BZ1025" i="1"/>
  <c r="BZ1017" i="1"/>
  <c r="BZ1009" i="1"/>
  <c r="BY1001" i="1"/>
  <c r="BZ993" i="1"/>
  <c r="BY984" i="1"/>
  <c r="BZ977" i="1"/>
  <c r="BY969" i="1"/>
  <c r="BZ961" i="1"/>
  <c r="BZ953" i="1"/>
  <c r="BZ945" i="1"/>
  <c r="BZ937" i="1"/>
  <c r="BY929" i="1"/>
  <c r="BY920" i="1"/>
  <c r="BY913" i="1"/>
  <c r="BZ905" i="1"/>
  <c r="BY897" i="1"/>
  <c r="BY889" i="1"/>
  <c r="BY881" i="1"/>
  <c r="BZ873" i="1"/>
  <c r="BY865" i="1"/>
  <c r="BY856" i="1"/>
  <c r="BY849" i="1"/>
  <c r="BZ841" i="1"/>
  <c r="BY833" i="1"/>
  <c r="BY825" i="1"/>
  <c r="BY817" i="1"/>
  <c r="BZ809" i="1"/>
  <c r="BY801" i="1"/>
  <c r="BY792" i="1"/>
  <c r="BY784" i="1"/>
  <c r="BZ777" i="1"/>
  <c r="BY769" i="1"/>
  <c r="BY761" i="1"/>
  <c r="BY752" i="1"/>
  <c r="BZ745" i="1"/>
  <c r="BZ737" i="1"/>
  <c r="BY729" i="1"/>
  <c r="BY720" i="1"/>
  <c r="BY713" i="1"/>
  <c r="BZ705" i="1"/>
  <c r="BY697" i="1"/>
  <c r="BY689" i="1"/>
  <c r="BY681" i="1"/>
  <c r="BY673" i="1"/>
  <c r="BY664" i="1"/>
  <c r="BZ657" i="1"/>
  <c r="BY649" i="1"/>
  <c r="BY641" i="1"/>
  <c r="BY632" i="1"/>
  <c r="BZ625" i="1"/>
  <c r="BY617" i="1"/>
  <c r="BY609" i="1"/>
  <c r="BY600" i="1"/>
  <c r="BZ592" i="1"/>
  <c r="BZ585" i="1"/>
  <c r="BY577" i="1"/>
  <c r="BY569" i="1"/>
  <c r="BZ560" i="1"/>
  <c r="BY553" i="1"/>
  <c r="BZ545" i="1"/>
  <c r="BZ536" i="1"/>
  <c r="BZ529" i="1"/>
  <c r="BY521" i="1"/>
  <c r="BZ513" i="1"/>
  <c r="BZ505" i="1"/>
  <c r="BZ496" i="1"/>
  <c r="BY489" i="1"/>
  <c r="BZ480" i="1"/>
  <c r="BY472" i="1"/>
  <c r="BZ465" i="1"/>
  <c r="BY457" i="1"/>
  <c r="BZ449" i="1"/>
  <c r="BZ441" i="1"/>
  <c r="BZ432" i="1"/>
  <c r="BY425" i="1"/>
  <c r="BY1158" i="1"/>
  <c r="BY1150" i="1"/>
  <c r="BY1057" i="1"/>
  <c r="BY1017" i="1"/>
  <c r="BY985" i="1"/>
  <c r="BY953" i="1"/>
  <c r="BZ921" i="1"/>
  <c r="BZ889" i="1"/>
  <c r="BY869" i="1"/>
  <c r="BZ857" i="1"/>
  <c r="BZ825" i="1"/>
  <c r="BZ793" i="1"/>
  <c r="BY785" i="1"/>
  <c r="BZ761" i="1"/>
  <c r="BY753" i="1"/>
  <c r="BZ721" i="1"/>
  <c r="BZ689" i="1"/>
  <c r="BZ673" i="1"/>
  <c r="BY665" i="1"/>
  <c r="BZ641" i="1"/>
  <c r="BY633" i="1"/>
  <c r="BZ601" i="1"/>
  <c r="BY593" i="1"/>
  <c r="BZ569" i="1"/>
  <c r="BY561" i="1"/>
  <c r="BY537" i="1"/>
  <c r="BY505" i="1"/>
  <c r="BZ497" i="1"/>
  <c r="BY473" i="1"/>
  <c r="BY441" i="1"/>
  <c r="BZ433" i="1"/>
  <c r="BY888" i="1"/>
  <c r="BY824" i="1"/>
  <c r="BY568" i="1"/>
  <c r="BY404" i="1"/>
  <c r="BZ1158" i="1"/>
  <c r="BZ1150" i="1"/>
  <c r="BY1131" i="1"/>
  <c r="BY952" i="1"/>
  <c r="BY688" i="1"/>
  <c r="BZ512" i="1"/>
  <c r="BZ448" i="1"/>
  <c r="BY1089" i="1"/>
  <c r="BY1065" i="1"/>
  <c r="BY1033" i="1"/>
  <c r="BY1025" i="1"/>
  <c r="BY993" i="1"/>
  <c r="BZ985" i="1"/>
  <c r="BY961" i="1"/>
  <c r="BZ929" i="1"/>
  <c r="BY921" i="1"/>
  <c r="BZ897" i="1"/>
  <c r="BZ865" i="1"/>
  <c r="BY857" i="1"/>
  <c r="BZ833" i="1"/>
  <c r="BZ801" i="1"/>
  <c r="BY793" i="1"/>
  <c r="BZ769" i="1"/>
  <c r="BY741" i="1"/>
  <c r="BZ729" i="1"/>
  <c r="BY721" i="1"/>
  <c r="BZ697" i="1"/>
  <c r="BZ649" i="1"/>
  <c r="BZ617" i="1"/>
  <c r="BZ609" i="1"/>
  <c r="BY601" i="1"/>
  <c r="BZ577" i="1"/>
  <c r="BY545" i="1"/>
  <c r="BZ537" i="1"/>
  <c r="BY513" i="1"/>
  <c r="BY481" i="1"/>
  <c r="BZ473" i="1"/>
  <c r="BY449" i="1"/>
  <c r="BZ1064" i="1"/>
  <c r="BY1000" i="1"/>
  <c r="BY872" i="1"/>
  <c r="BY808" i="1"/>
  <c r="BY744" i="1"/>
  <c r="BY616" i="1"/>
  <c r="BY552" i="1"/>
  <c r="BZ1138" i="1"/>
  <c r="BY936" i="1"/>
  <c r="BY864" i="1"/>
  <c r="BY736" i="1"/>
  <c r="BY1142" i="1"/>
  <c r="BZ1139" i="1"/>
  <c r="BY1041" i="1"/>
  <c r="BY677" i="1"/>
  <c r="BZ481" i="1"/>
  <c r="BZ1162" i="1"/>
  <c r="BY1096" i="1"/>
  <c r="BY1088" i="1"/>
  <c r="BY1080" i="1"/>
  <c r="BY1056" i="1"/>
  <c r="BY1048" i="1"/>
  <c r="BZ1024" i="1"/>
  <c r="BZ1016" i="1"/>
  <c r="BZ1008" i="1"/>
  <c r="BZ992" i="1"/>
  <c r="BZ976" i="1"/>
  <c r="BZ968" i="1"/>
  <c r="BZ960" i="1"/>
  <c r="BZ944" i="1"/>
  <c r="BZ928" i="1"/>
  <c r="BZ912" i="1"/>
  <c r="BZ896" i="1"/>
  <c r="BZ880" i="1"/>
  <c r="BZ848" i="1"/>
  <c r="BZ832" i="1"/>
  <c r="BZ816" i="1"/>
  <c r="BZ800" i="1"/>
  <c r="BZ776" i="1"/>
  <c r="BZ760" i="1"/>
  <c r="BZ728" i="1"/>
  <c r="BZ712" i="1"/>
  <c r="BZ696" i="1"/>
  <c r="BZ680" i="1"/>
  <c r="BZ672" i="1"/>
  <c r="BZ656" i="1"/>
  <c r="BZ640" i="1"/>
  <c r="BZ624" i="1"/>
  <c r="BZ608" i="1"/>
  <c r="BY592" i="1"/>
  <c r="BY576" i="1"/>
  <c r="BY560" i="1"/>
  <c r="BZ544" i="1"/>
  <c r="BY536" i="1"/>
  <c r="BZ528" i="1"/>
  <c r="BY520" i="1"/>
  <c r="BY512" i="1"/>
  <c r="BY496" i="1"/>
  <c r="BY480" i="1"/>
  <c r="BZ464" i="1"/>
  <c r="BY448" i="1"/>
  <c r="BY432" i="1"/>
  <c r="BY1099" i="1"/>
  <c r="BY1090" i="1"/>
  <c r="BZ1083" i="1"/>
  <c r="BY1075" i="1"/>
  <c r="BY1066" i="1"/>
  <c r="BY1059" i="1"/>
  <c r="BZ1051" i="1"/>
  <c r="BY1042" i="1"/>
  <c r="BY1034" i="1"/>
  <c r="BY1026" i="1"/>
  <c r="BZ1019" i="1"/>
  <c r="BZ1010" i="1"/>
  <c r="BZ1002" i="1"/>
  <c r="BZ994" i="1"/>
  <c r="BZ986" i="1"/>
  <c r="BZ978" i="1"/>
  <c r="BZ971" i="1"/>
  <c r="BZ962" i="1"/>
  <c r="BZ954" i="1"/>
  <c r="BZ946" i="1"/>
  <c r="BZ938" i="1"/>
  <c r="BZ930" i="1"/>
  <c r="BZ922" i="1"/>
  <c r="BZ914" i="1"/>
  <c r="BZ906" i="1"/>
  <c r="BZ898" i="1"/>
  <c r="BZ890" i="1"/>
  <c r="BZ882" i="1"/>
  <c r="BZ874" i="1"/>
  <c r="BZ866" i="1"/>
  <c r="BZ858" i="1"/>
  <c r="BY851" i="1"/>
  <c r="BZ842" i="1"/>
  <c r="BY835" i="1"/>
  <c r="BZ826" i="1"/>
  <c r="BY819" i="1"/>
  <c r="BZ810" i="1"/>
  <c r="BY803" i="1"/>
  <c r="BZ794" i="1"/>
  <c r="BZ786" i="1"/>
  <c r="BZ779" i="1"/>
  <c r="BZ770" i="1"/>
  <c r="BZ763" i="1"/>
  <c r="BZ754" i="1"/>
  <c r="BZ746" i="1"/>
  <c r="BZ738" i="1"/>
  <c r="BZ730" i="1"/>
  <c r="BZ722" i="1"/>
  <c r="BZ714" i="1"/>
  <c r="BZ706" i="1"/>
  <c r="BZ698" i="1"/>
  <c r="BZ690" i="1"/>
  <c r="BZ682" i="1"/>
  <c r="BZ675" i="1"/>
  <c r="BZ666" i="1"/>
  <c r="BZ659" i="1"/>
  <c r="BZ650" i="1"/>
  <c r="BZ643" i="1"/>
  <c r="BZ634" i="1"/>
  <c r="BZ627" i="1"/>
  <c r="BZ618" i="1"/>
  <c r="BZ610" i="1"/>
  <c r="BZ602" i="1"/>
  <c r="BZ594" i="1"/>
  <c r="BY587" i="1"/>
  <c r="BZ578" i="1"/>
  <c r="BY571" i="1"/>
  <c r="BZ562" i="1"/>
  <c r="BY555" i="1"/>
  <c r="BY546" i="1"/>
  <c r="BZ538" i="1"/>
  <c r="BZ530" i="1"/>
  <c r="BZ522" i="1"/>
  <c r="BZ514" i="1"/>
  <c r="BY507" i="1"/>
  <c r="BZ498" i="1"/>
  <c r="BY491" i="1"/>
  <c r="BZ482" i="1"/>
  <c r="BY475" i="1"/>
  <c r="BY466" i="1"/>
  <c r="BY459" i="1"/>
  <c r="BZ450" i="1"/>
  <c r="BY443" i="1"/>
  <c r="BZ434" i="1"/>
  <c r="BY427" i="1"/>
  <c r="BZ418" i="1"/>
  <c r="BZ1159" i="1"/>
  <c r="BY1152" i="1"/>
  <c r="BY1143" i="1"/>
  <c r="BY1136" i="1"/>
  <c r="BY1091" i="1"/>
  <c r="BY1083" i="1"/>
  <c r="BY1079" i="1"/>
  <c r="BY1067" i="1"/>
  <c r="BY1063" i="1"/>
  <c r="BY1051" i="1"/>
  <c r="BY1047" i="1"/>
  <c r="BY1035" i="1"/>
  <c r="BY1031" i="1"/>
  <c r="BZ1027" i="1"/>
  <c r="BZ1023" i="1"/>
  <c r="BZ1011" i="1"/>
  <c r="BZ1007" i="1"/>
  <c r="BZ995" i="1"/>
  <c r="BZ991" i="1"/>
  <c r="BZ979" i="1"/>
  <c r="BZ975" i="1"/>
  <c r="BZ963" i="1"/>
  <c r="BZ959" i="1"/>
  <c r="BZ947" i="1"/>
  <c r="BZ943" i="1"/>
  <c r="BY931" i="1"/>
  <c r="BY927" i="1"/>
  <c r="BY915" i="1"/>
  <c r="BY911" i="1"/>
  <c r="BY899" i="1"/>
  <c r="BY895" i="1"/>
  <c r="BY883" i="1"/>
  <c r="BY879" i="1"/>
  <c r="BZ867" i="1"/>
  <c r="BZ863" i="1"/>
  <c r="BZ851" i="1"/>
  <c r="BZ847" i="1"/>
  <c r="BZ835" i="1"/>
  <c r="BZ831" i="1"/>
  <c r="BZ819" i="1"/>
  <c r="BZ815" i="1"/>
  <c r="BZ803" i="1"/>
  <c r="BZ799" i="1"/>
  <c r="BZ787" i="1"/>
  <c r="BZ783" i="1"/>
  <c r="BZ771" i="1"/>
  <c r="BZ767" i="1"/>
  <c r="BZ755" i="1"/>
  <c r="BZ751" i="1"/>
  <c r="BY731" i="1"/>
  <c r="BY727" i="1"/>
  <c r="BY715" i="1"/>
  <c r="BY711" i="1"/>
  <c r="BY699" i="1"/>
  <c r="BY695" i="1"/>
  <c r="BY683" i="1"/>
  <c r="BY679" i="1"/>
  <c r="BZ667" i="1"/>
  <c r="BZ663" i="1"/>
  <c r="BZ651" i="1"/>
  <c r="BZ647" i="1"/>
  <c r="BZ635" i="1"/>
  <c r="BZ631" i="1"/>
  <c r="BZ619" i="1"/>
  <c r="BZ615" i="1"/>
  <c r="BY611" i="1"/>
  <c r="BY607" i="1"/>
  <c r="BY595" i="1"/>
  <c r="BY591" i="1"/>
  <c r="BY579" i="1"/>
  <c r="BY575" i="1"/>
  <c r="BY563" i="1"/>
  <c r="BY559" i="1"/>
  <c r="BY547" i="1"/>
  <c r="BY543" i="1"/>
  <c r="BY531" i="1"/>
  <c r="BY527" i="1"/>
  <c r="BY515" i="1"/>
  <c r="BY511" i="1"/>
  <c r="BY499" i="1"/>
  <c r="BY495" i="1"/>
  <c r="BY483" i="1"/>
  <c r="BY479" i="1"/>
  <c r="BY467" i="1"/>
  <c r="BY463" i="1"/>
  <c r="BY451" i="1"/>
  <c r="BY447" i="1"/>
  <c r="BY435" i="1"/>
  <c r="BY431" i="1"/>
  <c r="BZ419" i="1"/>
  <c r="BZ1072" i="1"/>
  <c r="BY1064" i="1"/>
  <c r="BY1050" i="1"/>
  <c r="BY1032" i="1"/>
  <c r="BZ1018" i="1"/>
  <c r="BZ1000" i="1"/>
  <c r="BZ904" i="1"/>
  <c r="BZ888" i="1"/>
  <c r="BZ872" i="1"/>
  <c r="BZ850" i="1"/>
  <c r="BZ840" i="1"/>
  <c r="BZ824" i="1"/>
  <c r="BZ808" i="1"/>
  <c r="BZ792" i="1"/>
  <c r="BZ778" i="1"/>
  <c r="BZ762" i="1"/>
  <c r="BZ744" i="1"/>
  <c r="BZ664" i="1"/>
  <c r="BZ648" i="1"/>
  <c r="BZ632" i="1"/>
  <c r="BZ616" i="1"/>
  <c r="BZ600" i="1"/>
  <c r="BZ586" i="1"/>
  <c r="BZ568" i="1"/>
  <c r="BZ552" i="1"/>
  <c r="BZ506" i="1"/>
  <c r="BZ490" i="1"/>
  <c r="BZ472" i="1"/>
  <c r="BZ458" i="1"/>
  <c r="BZ442" i="1"/>
  <c r="BZ426" i="1"/>
  <c r="BY1160" i="1"/>
  <c r="BY1144" i="1"/>
  <c r="BY1098" i="1"/>
  <c r="BY1082" i="1"/>
  <c r="BY1074" i="1"/>
  <c r="BY1058" i="1"/>
  <c r="BY1040" i="1"/>
  <c r="BZ984" i="1"/>
  <c r="BZ970" i="1"/>
  <c r="BZ952" i="1"/>
  <c r="BZ936" i="1"/>
  <c r="BZ920" i="1"/>
  <c r="BZ864" i="1"/>
  <c r="BZ856" i="1"/>
  <c r="BZ834" i="1"/>
  <c r="BZ818" i="1"/>
  <c r="BZ802" i="1"/>
  <c r="BZ784" i="1"/>
  <c r="BZ768" i="1"/>
  <c r="BZ752" i="1"/>
  <c r="BZ736" i="1"/>
  <c r="BZ720" i="1"/>
  <c r="BZ704" i="1"/>
  <c r="BZ688" i="1"/>
  <c r="BZ674" i="1"/>
  <c r="BZ658" i="1"/>
  <c r="BZ642" i="1"/>
  <c r="BZ626" i="1"/>
  <c r="BY584" i="1"/>
  <c r="BY570" i="1"/>
  <c r="BY554" i="1"/>
  <c r="BY544" i="1"/>
  <c r="BY528" i="1"/>
  <c r="BY514" i="1"/>
  <c r="BY504" i="1"/>
  <c r="BY488" i="1"/>
  <c r="BY474" i="1"/>
  <c r="BY456" i="1"/>
  <c r="BY440" i="1"/>
  <c r="BY424" i="1"/>
  <c r="BZ1134" i="1"/>
  <c r="BY1159" i="1"/>
  <c r="BY1151" i="1"/>
  <c r="BZ1104" i="1"/>
  <c r="BZ1091" i="1"/>
  <c r="BZ1079" i="1"/>
  <c r="BZ1067" i="1"/>
  <c r="BZ1047" i="1"/>
  <c r="BZ1035" i="1"/>
  <c r="BY1019" i="1"/>
  <c r="BY1015" i="1"/>
  <c r="BY1003" i="1"/>
  <c r="BY999" i="1"/>
  <c r="BY987" i="1"/>
  <c r="BY983" i="1"/>
  <c r="BY971" i="1"/>
  <c r="BY967" i="1"/>
  <c r="BY955" i="1"/>
  <c r="BY951" i="1"/>
  <c r="BY939" i="1"/>
  <c r="BZ935" i="1"/>
  <c r="BZ923" i="1"/>
  <c r="BZ919" i="1"/>
  <c r="BZ907" i="1"/>
  <c r="BZ903" i="1"/>
  <c r="BZ891" i="1"/>
  <c r="BZ887" i="1"/>
  <c r="BZ875" i="1"/>
  <c r="BZ871" i="1"/>
  <c r="BY867" i="1"/>
  <c r="BY847" i="1"/>
  <c r="BY831" i="1"/>
  <c r="BY815" i="1"/>
  <c r="BY799" i="1"/>
  <c r="BY787" i="1"/>
  <c r="BY771" i="1"/>
  <c r="BY755" i="1"/>
  <c r="BZ739" i="1"/>
  <c r="BZ735" i="1"/>
  <c r="BZ723" i="1"/>
  <c r="BZ719" i="1"/>
  <c r="BZ707" i="1"/>
  <c r="BZ703" i="1"/>
  <c r="BZ691" i="1"/>
  <c r="BZ687" i="1"/>
  <c r="BY667" i="1"/>
  <c r="BY651" i="1"/>
  <c r="BY635" i="1"/>
  <c r="BY619" i="1"/>
  <c r="BZ603" i="1"/>
  <c r="BZ599" i="1"/>
  <c r="BZ587" i="1"/>
  <c r="BZ583" i="1"/>
  <c r="BZ571" i="1"/>
  <c r="BZ567" i="1"/>
  <c r="BZ555" i="1"/>
  <c r="BZ551" i="1"/>
  <c r="BZ539" i="1"/>
  <c r="BZ535" i="1"/>
  <c r="BZ523" i="1"/>
  <c r="BZ519" i="1"/>
  <c r="BZ507" i="1"/>
  <c r="BZ503" i="1"/>
  <c r="BZ491" i="1"/>
  <c r="BZ487" i="1"/>
  <c r="BZ475" i="1"/>
  <c r="BZ471" i="1"/>
  <c r="BZ459" i="1"/>
  <c r="BZ455" i="1"/>
  <c r="BZ443" i="1"/>
  <c r="BZ439" i="1"/>
  <c r="BZ427" i="1"/>
  <c r="BZ423" i="1"/>
  <c r="BY1072" i="1"/>
  <c r="BZ1056" i="1"/>
  <c r="BZ1042" i="1"/>
  <c r="BZ1026" i="1"/>
  <c r="BY1008" i="1"/>
  <c r="BY986" i="1"/>
  <c r="BY968" i="1"/>
  <c r="BY954" i="1"/>
  <c r="BY938" i="1"/>
  <c r="BY922" i="1"/>
  <c r="BY906" i="1"/>
  <c r="BY898" i="1"/>
  <c r="BY880" i="1"/>
  <c r="BY866" i="1"/>
  <c r="BY842" i="1"/>
  <c r="BY832" i="1"/>
  <c r="BY816" i="1"/>
  <c r="BY800" i="1"/>
  <c r="BY786" i="1"/>
  <c r="BY770" i="1"/>
  <c r="BY754" i="1"/>
  <c r="BY738" i="1"/>
  <c r="BY722" i="1"/>
  <c r="BY706" i="1"/>
  <c r="BY690" i="1"/>
  <c r="BY672" i="1"/>
  <c r="BY656" i="1"/>
  <c r="BY640" i="1"/>
  <c r="BY624" i="1"/>
  <c r="BY608" i="1"/>
  <c r="BY594" i="1"/>
  <c r="BY578" i="1"/>
  <c r="BY562" i="1"/>
  <c r="BY538" i="1"/>
  <c r="BY522" i="1"/>
  <c r="BY498" i="1"/>
  <c r="BY482" i="1"/>
  <c r="BY464" i="1"/>
  <c r="BY450" i="1"/>
  <c r="BY434" i="1"/>
  <c r="BZ1152" i="1"/>
  <c r="BZ1090" i="1"/>
  <c r="BZ1080" i="1"/>
  <c r="BZ1066" i="1"/>
  <c r="BZ1048" i="1"/>
  <c r="BZ1034" i="1"/>
  <c r="BY1016" i="1"/>
  <c r="BY1002" i="1"/>
  <c r="BY992" i="1"/>
  <c r="BY976" i="1"/>
  <c r="BY960" i="1"/>
  <c r="BY944" i="1"/>
  <c r="BY928" i="1"/>
  <c r="BY912" i="1"/>
  <c r="BY890" i="1"/>
  <c r="BY874" i="1"/>
  <c r="BY858" i="1"/>
  <c r="BY848" i="1"/>
  <c r="BY826" i="1"/>
  <c r="BY810" i="1"/>
  <c r="BY794" i="1"/>
  <c r="BY776" i="1"/>
  <c r="BY760" i="1"/>
  <c r="BY746" i="1"/>
  <c r="BY728" i="1"/>
  <c r="BY714" i="1"/>
  <c r="BY696" i="1"/>
  <c r="BY680" i="1"/>
  <c r="BY666" i="1"/>
  <c r="BY650" i="1"/>
  <c r="BY634" i="1"/>
  <c r="BY618" i="1"/>
  <c r="BY602" i="1"/>
  <c r="BZ584" i="1"/>
  <c r="BZ570" i="1"/>
  <c r="BZ554" i="1"/>
  <c r="BZ504" i="1"/>
  <c r="BZ488" i="1"/>
  <c r="BZ474" i="1"/>
  <c r="BZ456" i="1"/>
  <c r="BZ440" i="1"/>
  <c r="BZ424" i="1"/>
  <c r="BY419" i="1"/>
  <c r="BZ1155" i="1"/>
  <c r="BQ427" i="1"/>
  <c r="BZ1151" i="1"/>
  <c r="BZ1095" i="1"/>
  <c r="BY1055" i="1"/>
  <c r="BY1043" i="1"/>
  <c r="BZ1015" i="1"/>
  <c r="BZ1003" i="1"/>
  <c r="BZ987" i="1"/>
  <c r="BZ967" i="1"/>
  <c r="BZ955" i="1"/>
  <c r="BZ939" i="1"/>
  <c r="BY923" i="1"/>
  <c r="BY907" i="1"/>
  <c r="BY891" i="1"/>
  <c r="BY875" i="1"/>
  <c r="BZ859" i="1"/>
  <c r="BZ843" i="1"/>
  <c r="BZ827" i="1"/>
  <c r="BZ811" i="1"/>
  <c r="BZ795" i="1"/>
  <c r="BZ775" i="1"/>
  <c r="BZ759" i="1"/>
  <c r="BZ747" i="1"/>
  <c r="BY739" i="1"/>
  <c r="BY723" i="1"/>
  <c r="BY707" i="1"/>
  <c r="BY691" i="1"/>
  <c r="BZ671" i="1"/>
  <c r="BZ655" i="1"/>
  <c r="BZ639" i="1"/>
  <c r="BZ623" i="1"/>
  <c r="BY603" i="1"/>
  <c r="BY539" i="1"/>
  <c r="BY535" i="1"/>
  <c r="BY523" i="1"/>
  <c r="BY519" i="1"/>
  <c r="BZ1135" i="1"/>
  <c r="BY1076" i="1"/>
  <c r="BY1060" i="1"/>
  <c r="BZ1012" i="1"/>
  <c r="BZ1004" i="1"/>
  <c r="BZ996" i="1"/>
  <c r="BZ940" i="1"/>
  <c r="BZ908" i="1"/>
  <c r="BZ756" i="1"/>
  <c r="BY716" i="1"/>
  <c r="BY620" i="1"/>
  <c r="BY556" i="1"/>
  <c r="BZ508" i="1"/>
  <c r="BZ444" i="1"/>
  <c r="BZ1143" i="1"/>
  <c r="BY1135" i="1"/>
  <c r="BY1103" i="1"/>
  <c r="BY1134" i="1"/>
  <c r="BZ1102" i="1"/>
  <c r="BZ1094" i="1"/>
  <c r="BZ1147" i="1"/>
  <c r="BZ1103" i="1"/>
  <c r="BY1087" i="1"/>
  <c r="BZ1142" i="1"/>
  <c r="BZ1096" i="1"/>
  <c r="BZ1088" i="1"/>
  <c r="BY1095" i="1"/>
  <c r="BZ1087" i="1"/>
  <c r="BY1030" i="1"/>
  <c r="BZ965" i="1"/>
  <c r="BY933" i="1"/>
  <c r="BY837" i="1"/>
  <c r="BZ822" i="1"/>
  <c r="BY805" i="1"/>
  <c r="BY709" i="1"/>
  <c r="BY686" i="1"/>
  <c r="BY581" i="1"/>
  <c r="CK782" i="1"/>
  <c r="CL782" i="1" s="1"/>
  <c r="CK589" i="1"/>
  <c r="CL589" i="1" s="1"/>
  <c r="CK1079" i="1"/>
  <c r="CL1079" i="1" s="1"/>
  <c r="CK600" i="1"/>
  <c r="CL600" i="1" s="1"/>
  <c r="CK473" i="1"/>
  <c r="CL473" i="1" s="1"/>
  <c r="CK416" i="1"/>
  <c r="CL416" i="1" s="1"/>
  <c r="CK619" i="1"/>
  <c r="CL619" i="1" s="1"/>
  <c r="CK1029" i="1"/>
  <c r="CL1029" i="1" s="1"/>
  <c r="CK671" i="1"/>
  <c r="CL671" i="1" s="1"/>
  <c r="CK788" i="1"/>
  <c r="CL788" i="1" s="1"/>
  <c r="CK475" i="1"/>
  <c r="CL475" i="1" s="1"/>
  <c r="CK845" i="1"/>
  <c r="CL845" i="1" s="1"/>
  <c r="CK1139" i="1"/>
  <c r="CL1139" i="1" s="1"/>
  <c r="BZ1163" i="1"/>
  <c r="BZ1101" i="1"/>
  <c r="BZ1037" i="1"/>
  <c r="BZ973" i="1"/>
  <c r="BZ941" i="1"/>
  <c r="BY845" i="1"/>
  <c r="BY813" i="1"/>
  <c r="BY749" i="1"/>
  <c r="BY685" i="1"/>
  <c r="BY653" i="1"/>
  <c r="BY589" i="1"/>
  <c r="BY654" i="1"/>
  <c r="BY974" i="1"/>
  <c r="BZ790" i="1"/>
  <c r="BY418" i="1"/>
  <c r="CK858" i="1"/>
  <c r="CL858" i="1" s="1"/>
  <c r="CK560" i="1"/>
  <c r="CL560" i="1" s="1"/>
  <c r="CK553" i="1"/>
  <c r="CL553" i="1" s="1"/>
  <c r="CK734" i="1"/>
  <c r="CL734" i="1" s="1"/>
  <c r="CK1055" i="1"/>
  <c r="CL1055" i="1" s="1"/>
  <c r="CK456" i="1"/>
  <c r="CL456" i="1" s="1"/>
  <c r="BZ1045" i="1"/>
  <c r="BZ1013" i="1"/>
  <c r="BZ981" i="1"/>
  <c r="BZ949" i="1"/>
  <c r="BY853" i="1"/>
  <c r="BY821" i="1"/>
  <c r="BY789" i="1"/>
  <c r="BY725" i="1"/>
  <c r="BY693" i="1"/>
  <c r="BZ469" i="1"/>
  <c r="BY854" i="1"/>
  <c r="BY1140" i="1"/>
  <c r="BZ478" i="1"/>
  <c r="CK544" i="1"/>
  <c r="CL544" i="1" s="1"/>
  <c r="CK467" i="1"/>
  <c r="CL467" i="1" s="1"/>
  <c r="CK419" i="1"/>
  <c r="CL419" i="1" s="1"/>
  <c r="CK658" i="1"/>
  <c r="CL658" i="1" s="1"/>
  <c r="CK433" i="1"/>
  <c r="CL433" i="1" s="1"/>
  <c r="CK628" i="1"/>
  <c r="CL628" i="1" s="1"/>
  <c r="BZ1085" i="1"/>
  <c r="BZ1021" i="1"/>
  <c r="BZ989" i="1"/>
  <c r="BZ957" i="1"/>
  <c r="BY861" i="1"/>
  <c r="BY829" i="1"/>
  <c r="BY797" i="1"/>
  <c r="BY733" i="1"/>
  <c r="BY701" i="1"/>
  <c r="BY573" i="1"/>
  <c r="BZ477" i="1"/>
  <c r="BY870" i="1"/>
  <c r="BY590" i="1"/>
  <c r="BY1086" i="1"/>
  <c r="BZ405" i="1"/>
  <c r="CK1020" i="1"/>
  <c r="CL1020" i="1" s="1"/>
  <c r="CK892" i="1"/>
  <c r="CL892" i="1" s="1"/>
  <c r="CK1163" i="1"/>
  <c r="CL1163" i="1" s="1"/>
  <c r="CK1099" i="1"/>
  <c r="CL1099" i="1" s="1"/>
  <c r="CK1035" i="1"/>
  <c r="CL1035" i="1" s="1"/>
  <c r="CK971" i="1"/>
  <c r="CL971" i="1" s="1"/>
  <c r="CK907" i="1"/>
  <c r="CL907" i="1" s="1"/>
  <c r="CK1174" i="1"/>
  <c r="CL1174" i="1" s="1"/>
  <c r="CK1110" i="1"/>
  <c r="CL1110" i="1" s="1"/>
  <c r="CK1046" i="1"/>
  <c r="CL1046" i="1" s="1"/>
  <c r="CK982" i="1"/>
  <c r="CL982" i="1" s="1"/>
  <c r="CK918" i="1"/>
  <c r="CL918" i="1" s="1"/>
  <c r="CK1185" i="1"/>
  <c r="CL1185" i="1" s="1"/>
  <c r="CK929" i="1"/>
  <c r="CL929" i="1" s="1"/>
  <c r="CK809" i="1"/>
  <c r="CL809" i="1" s="1"/>
  <c r="CK745" i="1"/>
  <c r="CL745" i="1" s="1"/>
  <c r="CK681" i="1"/>
  <c r="CL681" i="1" s="1"/>
  <c r="CK617" i="1"/>
  <c r="CL617" i="1" s="1"/>
  <c r="CK1021" i="1"/>
  <c r="CL1021" i="1" s="1"/>
  <c r="CK832" i="1"/>
  <c r="CL832" i="1" s="1"/>
  <c r="CK768" i="1"/>
  <c r="CL768" i="1" s="1"/>
  <c r="CK704" i="1"/>
  <c r="CL704" i="1" s="1"/>
  <c r="CK640" i="1"/>
  <c r="CL640" i="1" s="1"/>
  <c r="CK1097" i="1"/>
  <c r="CL1097" i="1" s="1"/>
  <c r="CK851" i="1"/>
  <c r="CL851" i="1" s="1"/>
  <c r="CK787" i="1"/>
  <c r="CL787" i="1" s="1"/>
  <c r="CK723" i="1"/>
  <c r="CL723" i="1" s="1"/>
  <c r="CK659" i="1"/>
  <c r="CL659" i="1" s="1"/>
  <c r="CK1173" i="1"/>
  <c r="CL1173" i="1" s="1"/>
  <c r="CK462" i="1"/>
  <c r="CL462" i="1" s="1"/>
  <c r="CK1176" i="1"/>
  <c r="CL1176" i="1" s="1"/>
  <c r="CK1112" i="1"/>
  <c r="CL1112" i="1" s="1"/>
  <c r="CK1048" i="1"/>
  <c r="CL1048" i="1" s="1"/>
  <c r="CK984" i="1"/>
  <c r="CL984" i="1" s="1"/>
  <c r="CK920" i="1"/>
  <c r="CL920" i="1" s="1"/>
  <c r="CK856" i="1"/>
  <c r="CL856" i="1" s="1"/>
  <c r="CK1127" i="1"/>
  <c r="CL1127" i="1" s="1"/>
  <c r="CK1063" i="1"/>
  <c r="CL1063" i="1" s="1"/>
  <c r="CK999" i="1"/>
  <c r="CL999" i="1" s="1"/>
  <c r="CK935" i="1"/>
  <c r="CL935" i="1" s="1"/>
  <c r="CK871" i="1"/>
  <c r="CL871" i="1" s="1"/>
  <c r="CK1122" i="1"/>
  <c r="CL1122" i="1" s="1"/>
  <c r="CK1058" i="1"/>
  <c r="CL1058" i="1" s="1"/>
  <c r="CK994" i="1"/>
  <c r="CL994" i="1" s="1"/>
  <c r="CK930" i="1"/>
  <c r="CL930" i="1" s="1"/>
  <c r="CK866" i="1"/>
  <c r="CL866" i="1" s="1"/>
  <c r="CK977" i="1"/>
  <c r="CL977" i="1" s="1"/>
  <c r="CK821" i="1"/>
  <c r="CL821" i="1" s="1"/>
  <c r="CK757" i="1"/>
  <c r="CL757" i="1" s="1"/>
  <c r="CK693" i="1"/>
  <c r="CL693" i="1" s="1"/>
  <c r="CK629" i="1"/>
  <c r="CL629" i="1" s="1"/>
  <c r="CK1069" i="1"/>
  <c r="CL1069" i="1" s="1"/>
  <c r="CK844" i="1"/>
  <c r="CL844" i="1" s="1"/>
  <c r="CK780" i="1"/>
  <c r="CL780" i="1" s="1"/>
  <c r="CK716" i="1"/>
  <c r="CL716" i="1" s="1"/>
  <c r="CK652" i="1"/>
  <c r="CL652" i="1" s="1"/>
  <c r="CK1145" i="1"/>
  <c r="CL1145" i="1" s="1"/>
  <c r="CK889" i="1"/>
  <c r="CL889" i="1" s="1"/>
  <c r="CK799" i="1"/>
  <c r="CL799" i="1" s="1"/>
  <c r="CK735" i="1"/>
  <c r="CL735" i="1" s="1"/>
  <c r="CK478" i="1"/>
  <c r="CL478" i="1" s="1"/>
  <c r="CK1172" i="1"/>
  <c r="CL1172" i="1" s="1"/>
  <c r="CK1108" i="1"/>
  <c r="CL1108" i="1" s="1"/>
  <c r="CK1044" i="1"/>
  <c r="CL1044" i="1" s="1"/>
  <c r="CK980" i="1"/>
  <c r="CL980" i="1" s="1"/>
  <c r="CK916" i="1"/>
  <c r="CL916" i="1" s="1"/>
  <c r="CK852" i="1"/>
  <c r="CL852" i="1" s="1"/>
  <c r="CK1123" i="1"/>
  <c r="CL1123" i="1" s="1"/>
  <c r="CK1059" i="1"/>
  <c r="CL1059" i="1" s="1"/>
  <c r="CK995" i="1"/>
  <c r="CL995" i="1" s="1"/>
  <c r="CK574" i="1"/>
  <c r="CL574" i="1" s="1"/>
  <c r="CK1148" i="1"/>
  <c r="CL1148" i="1" s="1"/>
  <c r="CK988" i="1"/>
  <c r="CL988" i="1" s="1"/>
  <c r="CK876" i="1"/>
  <c r="CL876" i="1" s="1"/>
  <c r="CK1147" i="1"/>
  <c r="CL1147" i="1" s="1"/>
  <c r="CK1083" i="1"/>
  <c r="CL1083" i="1" s="1"/>
  <c r="CK1019" i="1"/>
  <c r="CL1019" i="1" s="1"/>
  <c r="CK955" i="1"/>
  <c r="CL955" i="1" s="1"/>
  <c r="CK891" i="1"/>
  <c r="CL891" i="1" s="1"/>
  <c r="CK1158" i="1"/>
  <c r="CL1158" i="1" s="1"/>
  <c r="CK1094" i="1"/>
  <c r="CL1094" i="1" s="1"/>
  <c r="CK1030" i="1"/>
  <c r="CL1030" i="1" s="1"/>
  <c r="CK966" i="1"/>
  <c r="CL966" i="1" s="1"/>
  <c r="CK902" i="1"/>
  <c r="CL902" i="1" s="1"/>
  <c r="CK1121" i="1"/>
  <c r="CL1121" i="1" s="1"/>
  <c r="CK865" i="1"/>
  <c r="CL865" i="1" s="1"/>
  <c r="CK793" i="1"/>
  <c r="CL793" i="1" s="1"/>
  <c r="CK729" i="1"/>
  <c r="CL729" i="1" s="1"/>
  <c r="CK665" i="1"/>
  <c r="CL665" i="1" s="1"/>
  <c r="CK601" i="1"/>
  <c r="CL601" i="1" s="1"/>
  <c r="CK957" i="1"/>
  <c r="CL957" i="1" s="1"/>
  <c r="CK816" i="1"/>
  <c r="CL816" i="1" s="1"/>
  <c r="CK752" i="1"/>
  <c r="CL752" i="1" s="1"/>
  <c r="CK688" i="1"/>
  <c r="CL688" i="1" s="1"/>
  <c r="CK624" i="1"/>
  <c r="CL624" i="1" s="1"/>
  <c r="CK1033" i="1"/>
  <c r="CL1033" i="1" s="1"/>
  <c r="CK835" i="1"/>
  <c r="CL835" i="1" s="1"/>
  <c r="CK771" i="1"/>
  <c r="CL771" i="1" s="1"/>
  <c r="CK707" i="1"/>
  <c r="CL707" i="1" s="1"/>
  <c r="CK643" i="1"/>
  <c r="CL643" i="1" s="1"/>
  <c r="CK917" i="1"/>
  <c r="CL917" i="1" s="1"/>
  <c r="CK526" i="1"/>
  <c r="CL526" i="1" s="1"/>
  <c r="CK1160" i="1"/>
  <c r="CL1160" i="1" s="1"/>
  <c r="CK1096" i="1"/>
  <c r="CL1096" i="1" s="1"/>
  <c r="CK1032" i="1"/>
  <c r="CL1032" i="1" s="1"/>
  <c r="CK968" i="1"/>
  <c r="CL968" i="1" s="1"/>
  <c r="CK904" i="1"/>
  <c r="CL904" i="1" s="1"/>
  <c r="CK1175" i="1"/>
  <c r="CL1175" i="1" s="1"/>
  <c r="CK1111" i="1"/>
  <c r="CL1111" i="1" s="1"/>
  <c r="CK1047" i="1"/>
  <c r="CL1047" i="1" s="1"/>
  <c r="CK983" i="1"/>
  <c r="CL983" i="1" s="1"/>
  <c r="CK919" i="1"/>
  <c r="CL919" i="1" s="1"/>
  <c r="CK1170" i="1"/>
  <c r="CL1170" i="1" s="1"/>
  <c r="CK1106" i="1"/>
  <c r="CL1106" i="1" s="1"/>
  <c r="CK1042" i="1"/>
  <c r="CL1042" i="1" s="1"/>
  <c r="CK978" i="1"/>
  <c r="CL978" i="1" s="1"/>
  <c r="CK914" i="1"/>
  <c r="CL914" i="1" s="1"/>
  <c r="CK1169" i="1"/>
  <c r="CL1169" i="1" s="1"/>
  <c r="CK913" i="1"/>
  <c r="CL913" i="1" s="1"/>
  <c r="CK805" i="1"/>
  <c r="CL805" i="1" s="1"/>
  <c r="CK741" i="1"/>
  <c r="CL741" i="1" s="1"/>
  <c r="CK677" i="1"/>
  <c r="CL677" i="1" s="1"/>
  <c r="CK613" i="1"/>
  <c r="CL613" i="1" s="1"/>
  <c r="CK1005" i="1"/>
  <c r="CL1005" i="1" s="1"/>
  <c r="CK828" i="1"/>
  <c r="CL828" i="1" s="1"/>
  <c r="CK764" i="1"/>
  <c r="CL764" i="1" s="1"/>
  <c r="CK700" i="1"/>
  <c r="CL700" i="1" s="1"/>
  <c r="CK636" i="1"/>
  <c r="CL636" i="1" s="1"/>
  <c r="CK1081" i="1"/>
  <c r="CL1081" i="1" s="1"/>
  <c r="CK847" i="1"/>
  <c r="CL847" i="1" s="1"/>
  <c r="CK783" i="1"/>
  <c r="CL783" i="1" s="1"/>
  <c r="CK719" i="1"/>
  <c r="CL719" i="1" s="1"/>
  <c r="CK542" i="1"/>
  <c r="CL542" i="1" s="1"/>
  <c r="CK1156" i="1"/>
  <c r="CL1156" i="1" s="1"/>
  <c r="CK1092" i="1"/>
  <c r="CL1092" i="1" s="1"/>
  <c r="CK1028" i="1"/>
  <c r="CL1028" i="1" s="1"/>
  <c r="CK964" i="1"/>
  <c r="CL964" i="1" s="1"/>
  <c r="CK900" i="1"/>
  <c r="CL900" i="1" s="1"/>
  <c r="CK1171" i="1"/>
  <c r="CL1171" i="1" s="1"/>
  <c r="CK1107" i="1"/>
  <c r="CL1107" i="1" s="1"/>
  <c r="CK1043" i="1"/>
  <c r="CL1043" i="1" s="1"/>
  <c r="CK979" i="1"/>
  <c r="CL979" i="1" s="1"/>
  <c r="CK915" i="1"/>
  <c r="CL915" i="1" s="1"/>
  <c r="CK1182" i="1"/>
  <c r="CL1182" i="1" s="1"/>
  <c r="CK1118" i="1"/>
  <c r="CL1118" i="1" s="1"/>
  <c r="CK1054" i="1"/>
  <c r="CL1054" i="1" s="1"/>
  <c r="CK990" i="1"/>
  <c r="CL990" i="1" s="1"/>
  <c r="CK926" i="1"/>
  <c r="CL926" i="1" s="1"/>
  <c r="CK862" i="1"/>
  <c r="CL862" i="1" s="1"/>
  <c r="CK961" i="1"/>
  <c r="CL961" i="1" s="1"/>
  <c r="CK817" i="1"/>
  <c r="CL817" i="1" s="1"/>
  <c r="CK753" i="1"/>
  <c r="CL753" i="1" s="1"/>
  <c r="CK689" i="1"/>
  <c r="CL689" i="1" s="1"/>
  <c r="CK1084" i="1"/>
  <c r="CL1084" i="1" s="1"/>
  <c r="CK860" i="1"/>
  <c r="CL860" i="1" s="1"/>
  <c r="CK1067" i="1"/>
  <c r="CL1067" i="1" s="1"/>
  <c r="CK939" i="1"/>
  <c r="CL939" i="1" s="1"/>
  <c r="CK1142" i="1"/>
  <c r="CL1142" i="1" s="1"/>
  <c r="CK1014" i="1"/>
  <c r="CL1014" i="1" s="1"/>
  <c r="CK886" i="1"/>
  <c r="CL886" i="1" s="1"/>
  <c r="CK841" i="1"/>
  <c r="CL841" i="1" s="1"/>
  <c r="CK713" i="1"/>
  <c r="CL713" i="1" s="1"/>
  <c r="CK1149" i="1"/>
  <c r="CL1149" i="1" s="1"/>
  <c r="CK800" i="1"/>
  <c r="CL800" i="1" s="1"/>
  <c r="CK672" i="1"/>
  <c r="CL672" i="1" s="1"/>
  <c r="CK969" i="1"/>
  <c r="CL969" i="1" s="1"/>
  <c r="CK755" i="1"/>
  <c r="CL755" i="1" s="1"/>
  <c r="CK627" i="1"/>
  <c r="CL627" i="1" s="1"/>
  <c r="CK590" i="1"/>
  <c r="CL590" i="1" s="1"/>
  <c r="CK410" i="1"/>
  <c r="CL410" i="1" s="1"/>
  <c r="CK1080" i="1"/>
  <c r="CL1080" i="1" s="1"/>
  <c r="CK952" i="1"/>
  <c r="CL952" i="1" s="1"/>
  <c r="CK1159" i="1"/>
  <c r="CL1159" i="1" s="1"/>
  <c r="CK1031" i="1"/>
  <c r="CL1031" i="1" s="1"/>
  <c r="CK903" i="1"/>
  <c r="CL903" i="1" s="1"/>
  <c r="CK1090" i="1"/>
  <c r="CL1090" i="1" s="1"/>
  <c r="CK962" i="1"/>
  <c r="CL962" i="1" s="1"/>
  <c r="CK1105" i="1"/>
  <c r="CL1105" i="1" s="1"/>
  <c r="CK789" i="1"/>
  <c r="CL789" i="1" s="1"/>
  <c r="CK661" i="1"/>
  <c r="CL661" i="1" s="1"/>
  <c r="CK941" i="1"/>
  <c r="CL941" i="1" s="1"/>
  <c r="CK748" i="1"/>
  <c r="CL748" i="1" s="1"/>
  <c r="CK620" i="1"/>
  <c r="CL620" i="1" s="1"/>
  <c r="CK831" i="1"/>
  <c r="CL831" i="1" s="1"/>
  <c r="CK703" i="1"/>
  <c r="CL703" i="1" s="1"/>
  <c r="CK1140" i="1"/>
  <c r="CL1140" i="1" s="1"/>
  <c r="CK1012" i="1"/>
  <c r="CL1012" i="1" s="1"/>
  <c r="CK884" i="1"/>
  <c r="CL884" i="1" s="1"/>
  <c r="CK1091" i="1"/>
  <c r="CL1091" i="1" s="1"/>
  <c r="CK963" i="1"/>
  <c r="CL963" i="1" s="1"/>
  <c r="CK883" i="1"/>
  <c r="CL883" i="1" s="1"/>
  <c r="CK1134" i="1"/>
  <c r="CL1134" i="1" s="1"/>
  <c r="CK1038" i="1"/>
  <c r="CL1038" i="1" s="1"/>
  <c r="CK958" i="1"/>
  <c r="CL958" i="1" s="1"/>
  <c r="CK878" i="1"/>
  <c r="CL878" i="1" s="1"/>
  <c r="CK897" i="1"/>
  <c r="CL897" i="1" s="1"/>
  <c r="CK785" i="1"/>
  <c r="CL785" i="1" s="1"/>
  <c r="CK705" i="1"/>
  <c r="CL705" i="1" s="1"/>
  <c r="CK625" i="1"/>
  <c r="CL625" i="1" s="1"/>
  <c r="CK1053" i="1"/>
  <c r="CL1053" i="1" s="1"/>
  <c r="CK840" i="1"/>
  <c r="CL840" i="1" s="1"/>
  <c r="CK776" i="1"/>
  <c r="CL776" i="1" s="1"/>
  <c r="CK712" i="1"/>
  <c r="CL712" i="1" s="1"/>
  <c r="CK648" i="1"/>
  <c r="CL648" i="1" s="1"/>
  <c r="CK1129" i="1"/>
  <c r="CL1129" i="1" s="1"/>
  <c r="CK873" i="1"/>
  <c r="CL873" i="1" s="1"/>
  <c r="CK795" i="1"/>
  <c r="CL795" i="1" s="1"/>
  <c r="CK731" i="1"/>
  <c r="CL731" i="1" s="1"/>
  <c r="CK1008" i="1"/>
  <c r="CL1008" i="1" s="1"/>
  <c r="CK1087" i="1"/>
  <c r="CL1087" i="1" s="1"/>
  <c r="CK1162" i="1"/>
  <c r="CL1162" i="1" s="1"/>
  <c r="CK906" i="1"/>
  <c r="CL906" i="1" s="1"/>
  <c r="CK733" i="1"/>
  <c r="CL733" i="1" s="1"/>
  <c r="CK820" i="1"/>
  <c r="CL820" i="1" s="1"/>
  <c r="CK1049" i="1"/>
  <c r="CL1049" i="1" s="1"/>
  <c r="CK667" i="1"/>
  <c r="CL667" i="1" s="1"/>
  <c r="CK981" i="1"/>
  <c r="CL981" i="1" s="1"/>
  <c r="CK598" i="1"/>
  <c r="CL598" i="1" s="1"/>
  <c r="CK533" i="1"/>
  <c r="CL533" i="1" s="1"/>
  <c r="CK469" i="1"/>
  <c r="CL469" i="1" s="1"/>
  <c r="CK405" i="1"/>
  <c r="CL405" i="1" s="1"/>
  <c r="CK690" i="1"/>
  <c r="CL690" i="1" s="1"/>
  <c r="CK556" i="1"/>
  <c r="CL556" i="1" s="1"/>
  <c r="CK492" i="1"/>
  <c r="CL492" i="1" s="1"/>
  <c r="CK428" i="1"/>
  <c r="CL428" i="1" s="1"/>
  <c r="CK766" i="1"/>
  <c r="CL766" i="1" s="1"/>
  <c r="CK575" i="1"/>
  <c r="CL575" i="1" s="1"/>
  <c r="CK511" i="1"/>
  <c r="CL511" i="1" s="1"/>
  <c r="CK447" i="1"/>
  <c r="CL447" i="1" s="1"/>
  <c r="CK530" i="1"/>
  <c r="CL530" i="1" s="1"/>
  <c r="CK550" i="1"/>
  <c r="CL550" i="1" s="1"/>
  <c r="CK794" i="1"/>
  <c r="CL794" i="1" s="1"/>
  <c r="CK1152" i="1"/>
  <c r="CL1152" i="1" s="1"/>
  <c r="CK1052" i="1"/>
  <c r="CL1052" i="1" s="1"/>
  <c r="CK1179" i="1"/>
  <c r="CL1179" i="1" s="1"/>
  <c r="CK1051" i="1"/>
  <c r="CL1051" i="1" s="1"/>
  <c r="CK923" i="1"/>
  <c r="CL923" i="1" s="1"/>
  <c r="CK1126" i="1"/>
  <c r="CL1126" i="1" s="1"/>
  <c r="CK998" i="1"/>
  <c r="CL998" i="1" s="1"/>
  <c r="CK870" i="1"/>
  <c r="CL870" i="1" s="1"/>
  <c r="CK825" i="1"/>
  <c r="CL825" i="1" s="1"/>
  <c r="CK697" i="1"/>
  <c r="CL697" i="1" s="1"/>
  <c r="CK1085" i="1"/>
  <c r="CL1085" i="1" s="1"/>
  <c r="CK784" i="1"/>
  <c r="CL784" i="1" s="1"/>
  <c r="CK656" i="1"/>
  <c r="CL656" i="1" s="1"/>
  <c r="CK905" i="1"/>
  <c r="CL905" i="1" s="1"/>
  <c r="CK739" i="1"/>
  <c r="CL739" i="1" s="1"/>
  <c r="CK611" i="1"/>
  <c r="CL611" i="1" s="1"/>
  <c r="CK826" i="1"/>
  <c r="CL826" i="1" s="1"/>
  <c r="CK586" i="1"/>
  <c r="CL586" i="1" s="1"/>
  <c r="CK1064" i="1"/>
  <c r="CL1064" i="1" s="1"/>
  <c r="CK936" i="1"/>
  <c r="CL936" i="1" s="1"/>
  <c r="CK1143" i="1"/>
  <c r="CL1143" i="1" s="1"/>
  <c r="CK1015" i="1"/>
  <c r="CL1015" i="1" s="1"/>
  <c r="CK887" i="1"/>
  <c r="CL887" i="1" s="1"/>
  <c r="CK1074" i="1"/>
  <c r="CL1074" i="1" s="1"/>
  <c r="CK946" i="1"/>
  <c r="CL946" i="1" s="1"/>
  <c r="CK1041" i="1"/>
  <c r="CL1041" i="1" s="1"/>
  <c r="CK773" i="1"/>
  <c r="CL773" i="1" s="1"/>
  <c r="CK645" i="1"/>
  <c r="CL645" i="1" s="1"/>
  <c r="CK877" i="1"/>
  <c r="CL877" i="1" s="1"/>
  <c r="CK732" i="1"/>
  <c r="CL732" i="1" s="1"/>
  <c r="CK604" i="1"/>
  <c r="CL604" i="1" s="1"/>
  <c r="CK815" i="1"/>
  <c r="CL815" i="1" s="1"/>
  <c r="CK687" i="1"/>
  <c r="CL687" i="1" s="1"/>
  <c r="CK474" i="1"/>
  <c r="CL474" i="1" s="1"/>
  <c r="CK414" i="1"/>
  <c r="CL414" i="1" s="1"/>
  <c r="CK1124" i="1"/>
  <c r="CL1124" i="1" s="1"/>
  <c r="CK996" i="1"/>
  <c r="CL996" i="1" s="1"/>
  <c r="CK868" i="1"/>
  <c r="CL868" i="1" s="1"/>
  <c r="CK1075" i="1"/>
  <c r="CL1075" i="1" s="1"/>
  <c r="CK947" i="1"/>
  <c r="CL947" i="1" s="1"/>
  <c r="CK867" i="1"/>
  <c r="CL867" i="1" s="1"/>
  <c r="CK1102" i="1"/>
  <c r="CL1102" i="1" s="1"/>
  <c r="CK1022" i="1"/>
  <c r="CL1022" i="1" s="1"/>
  <c r="CK942" i="1"/>
  <c r="CL942" i="1" s="1"/>
  <c r="CK1153" i="1"/>
  <c r="CL1153" i="1" s="1"/>
  <c r="CK849" i="1"/>
  <c r="CL849" i="1" s="1"/>
  <c r="CK769" i="1"/>
  <c r="CL769" i="1" s="1"/>
  <c r="CK673" i="1"/>
  <c r="CL673" i="1" s="1"/>
  <c r="CK609" i="1"/>
  <c r="CL609" i="1" s="1"/>
  <c r="CK989" i="1"/>
  <c r="CL989" i="1" s="1"/>
  <c r="CK824" i="1"/>
  <c r="CL824" i="1" s="1"/>
  <c r="CK760" i="1"/>
  <c r="CL760" i="1" s="1"/>
  <c r="CK696" i="1"/>
  <c r="CL696" i="1" s="1"/>
  <c r="CK632" i="1"/>
  <c r="CL632" i="1" s="1"/>
  <c r="CK1065" i="1"/>
  <c r="CL1065" i="1" s="1"/>
  <c r="CK843" i="1"/>
  <c r="CL843" i="1" s="1"/>
  <c r="CK779" i="1"/>
  <c r="CL779" i="1" s="1"/>
  <c r="CK715" i="1"/>
  <c r="CL715" i="1" s="1"/>
  <c r="CK506" i="1"/>
  <c r="CL506" i="1" s="1"/>
  <c r="CK944" i="1"/>
  <c r="CL944" i="1" s="1"/>
  <c r="CK1023" i="1"/>
  <c r="CL1023" i="1" s="1"/>
  <c r="CK1098" i="1"/>
  <c r="CL1098" i="1" s="1"/>
  <c r="CK1137" i="1"/>
  <c r="CL1137" i="1" s="1"/>
  <c r="CK669" i="1"/>
  <c r="CL669" i="1" s="1"/>
  <c r="CK756" i="1"/>
  <c r="CL756" i="1" s="1"/>
  <c r="CK839" i="1"/>
  <c r="CL839" i="1" s="1"/>
  <c r="CK647" i="1"/>
  <c r="CL647" i="1" s="1"/>
  <c r="CK790" i="1"/>
  <c r="CL790" i="1" s="1"/>
  <c r="CK581" i="1"/>
  <c r="CL581" i="1" s="1"/>
  <c r="CK517" i="1"/>
  <c r="CL517" i="1" s="1"/>
  <c r="CK453" i="1"/>
  <c r="CL453" i="1" s="1"/>
  <c r="CK965" i="1"/>
  <c r="CL965" i="1" s="1"/>
  <c r="CK626" i="1"/>
  <c r="CL626" i="1" s="1"/>
  <c r="CK540" i="1"/>
  <c r="CL540" i="1" s="1"/>
  <c r="CK476" i="1"/>
  <c r="CL476" i="1" s="1"/>
  <c r="CK412" i="1"/>
  <c r="CL412" i="1" s="1"/>
  <c r="CK702" i="1"/>
  <c r="CL702" i="1" s="1"/>
  <c r="CK559" i="1"/>
  <c r="CL559" i="1" s="1"/>
  <c r="CK495" i="1"/>
  <c r="CL495" i="1" s="1"/>
  <c r="CK431" i="1"/>
  <c r="CL431" i="1" s="1"/>
  <c r="CK594" i="1"/>
  <c r="CL594" i="1" s="1"/>
  <c r="CK490" i="1"/>
  <c r="CL490" i="1" s="1"/>
  <c r="CK666" i="1"/>
  <c r="CL666" i="1" s="1"/>
  <c r="CK1024" i="1"/>
  <c r="CL1024" i="1" s="1"/>
  <c r="CK430" i="1"/>
  <c r="CL430" i="1" s="1"/>
  <c r="CK1120" i="1"/>
  <c r="CL1120" i="1" s="1"/>
  <c r="CK956" i="1"/>
  <c r="CL956" i="1" s="1"/>
  <c r="CK1131" i="1"/>
  <c r="CL1131" i="1" s="1"/>
  <c r="CK1003" i="1"/>
  <c r="CL1003" i="1" s="1"/>
  <c r="CK875" i="1"/>
  <c r="CL875" i="1" s="1"/>
  <c r="CK950" i="1"/>
  <c r="CL950" i="1" s="1"/>
  <c r="CK1057" i="1"/>
  <c r="CL1057" i="1" s="1"/>
  <c r="CK777" i="1"/>
  <c r="CL777" i="1" s="1"/>
  <c r="CK649" i="1"/>
  <c r="CL649" i="1" s="1"/>
  <c r="CK893" i="1"/>
  <c r="CL893" i="1" s="1"/>
  <c r="CK736" i="1"/>
  <c r="CL736" i="1" s="1"/>
  <c r="CK608" i="1"/>
  <c r="CL608" i="1" s="1"/>
  <c r="CK819" i="1"/>
  <c r="CL819" i="1" s="1"/>
  <c r="CK691" i="1"/>
  <c r="CL691" i="1" s="1"/>
  <c r="CK806" i="1"/>
  <c r="CL806" i="1" s="1"/>
  <c r="CK442" i="1"/>
  <c r="CL442" i="1" s="1"/>
  <c r="CK1144" i="1"/>
  <c r="CL1144" i="1" s="1"/>
  <c r="CK1016" i="1"/>
  <c r="CL1016" i="1" s="1"/>
  <c r="CK888" i="1"/>
  <c r="CL888" i="1" s="1"/>
  <c r="CK1095" i="1"/>
  <c r="CL1095" i="1" s="1"/>
  <c r="CK967" i="1"/>
  <c r="CL967" i="1" s="1"/>
  <c r="CK1154" i="1"/>
  <c r="CL1154" i="1" s="1"/>
  <c r="CK1026" i="1"/>
  <c r="CL1026" i="1" s="1"/>
  <c r="CK898" i="1"/>
  <c r="CL898" i="1" s="1"/>
  <c r="CK854" i="1"/>
  <c r="CL854" i="1" s="1"/>
  <c r="CK725" i="1"/>
  <c r="CL725" i="1" s="1"/>
  <c r="CK597" i="1"/>
  <c r="CL597" i="1" s="1"/>
  <c r="CK812" i="1"/>
  <c r="CL812" i="1" s="1"/>
  <c r="CK684" i="1"/>
  <c r="CL684" i="1" s="1"/>
  <c r="CK1017" i="1"/>
  <c r="CL1017" i="1" s="1"/>
  <c r="CK767" i="1"/>
  <c r="CL767" i="1" s="1"/>
  <c r="CK634" i="1"/>
  <c r="CL634" i="1" s="1"/>
  <c r="CK458" i="1"/>
  <c r="CL458" i="1" s="1"/>
  <c r="CK1076" i="1"/>
  <c r="CL1076" i="1" s="1"/>
  <c r="CK948" i="1"/>
  <c r="CL948" i="1" s="1"/>
  <c r="CK1155" i="1"/>
  <c r="CL1155" i="1" s="1"/>
  <c r="CK1027" i="1"/>
  <c r="CL1027" i="1" s="1"/>
  <c r="CK931" i="1"/>
  <c r="CL931" i="1" s="1"/>
  <c r="CK1166" i="1"/>
  <c r="CL1166" i="1" s="1"/>
  <c r="CK1086" i="1"/>
  <c r="CL1086" i="1" s="1"/>
  <c r="CK1006" i="1"/>
  <c r="CL1006" i="1" s="1"/>
  <c r="CK910" i="1"/>
  <c r="CL910" i="1" s="1"/>
  <c r="CK1089" i="1"/>
  <c r="CL1089" i="1" s="1"/>
  <c r="CK833" i="1"/>
  <c r="CL833" i="1" s="1"/>
  <c r="CK737" i="1"/>
  <c r="CL737" i="1" s="1"/>
  <c r="CK657" i="1"/>
  <c r="CL657" i="1" s="1"/>
  <c r="CK1181" i="1"/>
  <c r="CL1181" i="1" s="1"/>
  <c r="CK925" i="1"/>
  <c r="CL925" i="1" s="1"/>
  <c r="CK808" i="1"/>
  <c r="CL808" i="1" s="1"/>
  <c r="CK744" i="1"/>
  <c r="CL744" i="1" s="1"/>
  <c r="CK680" i="1"/>
  <c r="CL680" i="1" s="1"/>
  <c r="CK616" i="1"/>
  <c r="CL616" i="1" s="1"/>
  <c r="CK1001" i="1"/>
  <c r="CL1001" i="1" s="1"/>
  <c r="CK827" i="1"/>
  <c r="CL827" i="1" s="1"/>
  <c r="CK763" i="1"/>
  <c r="CL763" i="1" s="1"/>
  <c r="CK699" i="1"/>
  <c r="CL699" i="1" s="1"/>
  <c r="CK1136" i="1"/>
  <c r="CL1136" i="1" s="1"/>
  <c r="CK880" i="1"/>
  <c r="CL880" i="1" s="1"/>
  <c r="CK959" i="1"/>
  <c r="CL959" i="1" s="1"/>
  <c r="CK1034" i="1"/>
  <c r="CL1034" i="1" s="1"/>
  <c r="CK881" i="1"/>
  <c r="CL881" i="1" s="1"/>
  <c r="CK605" i="1"/>
  <c r="CL605" i="1" s="1"/>
  <c r="CK692" i="1"/>
  <c r="CL692" i="1" s="1"/>
  <c r="CK775" i="1"/>
  <c r="CL775" i="1" s="1"/>
  <c r="CK623" i="1"/>
  <c r="CL623" i="1" s="1"/>
  <c r="CK726" i="1"/>
  <c r="CL726" i="1" s="1"/>
  <c r="CK565" i="1"/>
  <c r="CL565" i="1" s="1"/>
  <c r="CK501" i="1"/>
  <c r="CL501" i="1" s="1"/>
  <c r="CK437" i="1"/>
  <c r="CL437" i="1" s="1"/>
  <c r="CK818" i="1"/>
  <c r="CL818" i="1" s="1"/>
  <c r="CK588" i="1"/>
  <c r="CL588" i="1" s="1"/>
  <c r="CK524" i="1"/>
  <c r="CL524" i="1" s="1"/>
  <c r="CK460" i="1"/>
  <c r="CL460" i="1" s="1"/>
  <c r="CK1013" i="1"/>
  <c r="CL1013" i="1" s="1"/>
  <c r="CK638" i="1"/>
  <c r="CL638" i="1" s="1"/>
  <c r="CK543" i="1"/>
  <c r="CL543" i="1" s="1"/>
  <c r="CK479" i="1"/>
  <c r="CL479" i="1" s="1"/>
  <c r="CK415" i="1"/>
  <c r="CL415" i="1" s="1"/>
  <c r="CK842" i="1"/>
  <c r="CL842" i="1" s="1"/>
  <c r="CK422" i="1"/>
  <c r="CL422" i="1" s="1"/>
  <c r="CK1125" i="1"/>
  <c r="CL1125" i="1" s="1"/>
  <c r="CK1056" i="1"/>
  <c r="CL1056" i="1" s="1"/>
  <c r="CK1135" i="1"/>
  <c r="CL1135" i="1" s="1"/>
  <c r="CK879" i="1"/>
  <c r="CL879" i="1" s="1"/>
  <c r="CK954" i="1"/>
  <c r="CL954" i="1" s="1"/>
  <c r="CK924" i="1"/>
  <c r="CL924" i="1" s="1"/>
  <c r="CK1062" i="1"/>
  <c r="CL1062" i="1" s="1"/>
  <c r="CK633" i="1"/>
  <c r="CL633" i="1" s="1"/>
  <c r="CK803" i="1"/>
  <c r="CL803" i="1" s="1"/>
  <c r="CK1128" i="1"/>
  <c r="CL1128" i="1" s="1"/>
  <c r="CK951" i="1"/>
  <c r="CL951" i="1" s="1"/>
  <c r="CK837" i="1"/>
  <c r="CL837" i="1" s="1"/>
  <c r="CK668" i="1"/>
  <c r="CL668" i="1" s="1"/>
  <c r="CK810" i="1"/>
  <c r="CL810" i="1" s="1"/>
  <c r="CK1011" i="1"/>
  <c r="CL1011" i="1" s="1"/>
  <c r="CK974" i="1"/>
  <c r="CL974" i="1" s="1"/>
  <c r="CK721" i="1"/>
  <c r="CL721" i="1" s="1"/>
  <c r="CK792" i="1"/>
  <c r="CL792" i="1" s="1"/>
  <c r="CK937" i="1"/>
  <c r="CL937" i="1" s="1"/>
  <c r="CK970" i="1"/>
  <c r="CL970" i="1" s="1"/>
  <c r="CK711" i="1"/>
  <c r="CL711" i="1" s="1"/>
  <c r="CK485" i="1"/>
  <c r="CL485" i="1" s="1"/>
  <c r="CK508" i="1"/>
  <c r="CL508" i="1" s="1"/>
  <c r="CK527" i="1"/>
  <c r="CL527" i="1" s="1"/>
  <c r="CK992" i="1"/>
  <c r="CL992" i="1" s="1"/>
  <c r="CK1007" i="1"/>
  <c r="CL1007" i="1" s="1"/>
  <c r="CK1018" i="1"/>
  <c r="CL1018" i="1" s="1"/>
  <c r="CK781" i="1"/>
  <c r="CL781" i="1" s="1"/>
  <c r="CK909" i="1"/>
  <c r="CL909" i="1" s="1"/>
  <c r="CK612" i="1"/>
  <c r="CL612" i="1" s="1"/>
  <c r="CK695" i="1"/>
  <c r="CL695" i="1" s="1"/>
  <c r="CK599" i="1"/>
  <c r="CL599" i="1" s="1"/>
  <c r="CK646" i="1"/>
  <c r="CL646" i="1" s="1"/>
  <c r="CK545" i="1"/>
  <c r="CL545" i="1" s="1"/>
  <c r="CK481" i="1"/>
  <c r="CL481" i="1" s="1"/>
  <c r="CK417" i="1"/>
  <c r="CL417" i="1" s="1"/>
  <c r="CK738" i="1"/>
  <c r="CL738" i="1" s="1"/>
  <c r="CK568" i="1"/>
  <c r="CL568" i="1" s="1"/>
  <c r="CK504" i="1"/>
  <c r="CL504" i="1" s="1"/>
  <c r="CK440" i="1"/>
  <c r="CL440" i="1" s="1"/>
  <c r="CK814" i="1"/>
  <c r="CL814" i="1" s="1"/>
  <c r="CK587" i="1"/>
  <c r="CL587" i="1" s="1"/>
  <c r="CK523" i="1"/>
  <c r="CL523" i="1" s="1"/>
  <c r="CK459" i="1"/>
  <c r="CL459" i="1" s="1"/>
  <c r="CK482" i="1"/>
  <c r="CL482" i="1" s="1"/>
  <c r="CK502" i="1"/>
  <c r="CL502" i="1" s="1"/>
  <c r="CK582" i="1"/>
  <c r="CL582" i="1" s="1"/>
  <c r="CK1168" i="1"/>
  <c r="CL1168" i="1" s="1"/>
  <c r="CK912" i="1"/>
  <c r="CL912" i="1" s="1"/>
  <c r="CK991" i="1"/>
  <c r="CL991" i="1" s="1"/>
  <c r="CK1066" i="1"/>
  <c r="CL1066" i="1" s="1"/>
  <c r="CK1009" i="1"/>
  <c r="CL1009" i="1" s="1"/>
  <c r="CK637" i="1"/>
  <c r="CL637" i="1" s="1"/>
  <c r="CK724" i="1"/>
  <c r="CL724" i="1" s="1"/>
  <c r="CK807" i="1"/>
  <c r="CL807" i="1" s="1"/>
  <c r="CK635" i="1"/>
  <c r="CL635" i="1" s="1"/>
  <c r="CK758" i="1"/>
  <c r="CL758" i="1" s="1"/>
  <c r="CK573" i="1"/>
  <c r="CL573" i="1" s="1"/>
  <c r="CK509" i="1"/>
  <c r="CL509" i="1" s="1"/>
  <c r="CK445" i="1"/>
  <c r="CL445" i="1" s="1"/>
  <c r="CK850" i="1"/>
  <c r="CL850" i="1" s="1"/>
  <c r="CK596" i="1"/>
  <c r="CL596" i="1" s="1"/>
  <c r="CK532" i="1"/>
  <c r="CL532" i="1" s="1"/>
  <c r="CK468" i="1"/>
  <c r="CL468" i="1" s="1"/>
  <c r="CK1141" i="1"/>
  <c r="CL1141" i="1" s="1"/>
  <c r="CK670" i="1"/>
  <c r="CL670" i="1" s="1"/>
  <c r="CK551" i="1"/>
  <c r="CL551" i="1" s="1"/>
  <c r="CK487" i="1"/>
  <c r="CL487" i="1" s="1"/>
  <c r="CK423" i="1"/>
  <c r="CL423" i="1" s="1"/>
  <c r="CK714" i="1"/>
  <c r="CL714" i="1" s="1"/>
  <c r="CK618" i="1"/>
  <c r="CL618" i="1" s="1"/>
  <c r="CK518" i="1"/>
  <c r="CL518" i="1" s="1"/>
  <c r="CK1088" i="1"/>
  <c r="CL1088" i="1" s="1"/>
  <c r="CK945" i="1"/>
  <c r="CL945" i="1" s="1"/>
  <c r="CK631" i="1"/>
  <c r="CL631" i="1" s="1"/>
  <c r="CK441" i="1"/>
  <c r="CL441" i="1" s="1"/>
  <c r="CK528" i="1"/>
  <c r="CL528" i="1" s="1"/>
  <c r="CK654" i="1"/>
  <c r="CL654" i="1" s="1"/>
  <c r="CK682" i="1"/>
  <c r="CL682" i="1" s="1"/>
  <c r="CK585" i="1"/>
  <c r="CL585" i="1" s="1"/>
  <c r="CK563" i="1"/>
  <c r="CL563" i="1" s="1"/>
  <c r="CK986" i="1"/>
  <c r="CL986" i="1" s="1"/>
  <c r="CK727" i="1"/>
  <c r="CL727" i="1" s="1"/>
  <c r="CK489" i="1"/>
  <c r="CL489" i="1" s="1"/>
  <c r="CK576" i="1"/>
  <c r="CL576" i="1" s="1"/>
  <c r="CK846" i="1"/>
  <c r="CL846" i="1" s="1"/>
  <c r="CK470" i="1"/>
  <c r="CL470" i="1" s="1"/>
  <c r="CK578" i="1"/>
  <c r="CL578" i="1" s="1"/>
  <c r="CK1103" i="1"/>
  <c r="CL1103" i="1" s="1"/>
  <c r="CK836" i="1"/>
  <c r="CL836" i="1" s="1"/>
  <c r="CK1115" i="1"/>
  <c r="CL1115" i="1" s="1"/>
  <c r="CK934" i="1"/>
  <c r="CL934" i="1" s="1"/>
  <c r="CK848" i="1"/>
  <c r="CL848" i="1" s="1"/>
  <c r="CK675" i="1"/>
  <c r="CL675" i="1" s="1"/>
  <c r="CK746" i="1"/>
  <c r="CL746" i="1" s="1"/>
  <c r="CK1000" i="1"/>
  <c r="CL1000" i="1" s="1"/>
  <c r="CK1138" i="1"/>
  <c r="CL1138" i="1" s="1"/>
  <c r="CK709" i="1"/>
  <c r="CL709" i="1" s="1"/>
  <c r="CK953" i="1"/>
  <c r="CL953" i="1" s="1"/>
  <c r="CK1060" i="1"/>
  <c r="CL1060" i="1" s="1"/>
  <c r="CK899" i="1"/>
  <c r="CL899" i="1" s="1"/>
  <c r="CK894" i="1"/>
  <c r="CL894" i="1" s="1"/>
  <c r="CK641" i="1"/>
  <c r="CL641" i="1" s="1"/>
  <c r="CK728" i="1"/>
  <c r="CL728" i="1" s="1"/>
  <c r="CK811" i="1"/>
  <c r="CL811" i="1" s="1"/>
  <c r="CK1072" i="1"/>
  <c r="CL1072" i="1" s="1"/>
  <c r="CK797" i="1"/>
  <c r="CL797" i="1" s="1"/>
  <c r="CK603" i="1"/>
  <c r="CL603" i="1" s="1"/>
  <c r="CK421" i="1"/>
  <c r="CL421" i="1" s="1"/>
  <c r="CK444" i="1"/>
  <c r="CL444" i="1" s="1"/>
  <c r="CK463" i="1"/>
  <c r="CL463" i="1" s="1"/>
  <c r="CK486" i="1"/>
  <c r="CL486" i="1" s="1"/>
  <c r="CK558" i="1"/>
  <c r="CL558" i="1" s="1"/>
  <c r="CK928" i="1"/>
  <c r="CL928" i="1" s="1"/>
  <c r="CK943" i="1"/>
  <c r="CL943" i="1" s="1"/>
  <c r="CK890" i="1"/>
  <c r="CL890" i="1" s="1"/>
  <c r="CK717" i="1"/>
  <c r="CL717" i="1" s="1"/>
  <c r="CK804" i="1"/>
  <c r="CL804" i="1" s="1"/>
  <c r="CK985" i="1"/>
  <c r="CL985" i="1" s="1"/>
  <c r="CK663" i="1"/>
  <c r="CL663" i="1" s="1"/>
  <c r="CK855" i="1"/>
  <c r="CL855" i="1" s="1"/>
  <c r="CK593" i="1"/>
  <c r="CL593" i="1" s="1"/>
  <c r="CK529" i="1"/>
  <c r="CL529" i="1" s="1"/>
  <c r="CK465" i="1"/>
  <c r="CL465" i="1" s="1"/>
  <c r="CK1157" i="1"/>
  <c r="CL1157" i="1" s="1"/>
  <c r="CK674" i="1"/>
  <c r="CL674" i="1" s="1"/>
  <c r="CK552" i="1"/>
  <c r="CL552" i="1" s="1"/>
  <c r="CK488" i="1"/>
  <c r="CL488" i="1" s="1"/>
  <c r="CK424" i="1"/>
  <c r="CL424" i="1" s="1"/>
  <c r="CK750" i="1"/>
  <c r="CL750" i="1" s="1"/>
  <c r="CK571" i="1"/>
  <c r="CL571" i="1" s="1"/>
  <c r="CK507" i="1"/>
  <c r="CL507" i="1" s="1"/>
  <c r="CK443" i="1"/>
  <c r="CL443" i="1" s="1"/>
  <c r="CK546" i="1"/>
  <c r="CL546" i="1" s="1"/>
  <c r="CK566" i="1"/>
  <c r="CL566" i="1" s="1"/>
  <c r="CK522" i="1"/>
  <c r="CL522" i="1" s="1"/>
  <c r="CK960" i="1"/>
  <c r="CL960" i="1" s="1"/>
  <c r="CK494" i="1"/>
  <c r="CL494" i="1" s="1"/>
  <c r="CK1104" i="1"/>
  <c r="CL1104" i="1" s="1"/>
  <c r="CK1183" i="1"/>
  <c r="CL1183" i="1" s="1"/>
  <c r="CK927" i="1"/>
  <c r="CL927" i="1" s="1"/>
  <c r="CK1002" i="1"/>
  <c r="CL1002" i="1" s="1"/>
  <c r="CK829" i="1"/>
  <c r="CL829" i="1" s="1"/>
  <c r="CK1101" i="1"/>
  <c r="CL1101" i="1" s="1"/>
  <c r="CK660" i="1"/>
  <c r="CL660" i="1" s="1"/>
  <c r="CK743" i="1"/>
  <c r="CL743" i="1" s="1"/>
  <c r="CK615" i="1"/>
  <c r="CL615" i="1" s="1"/>
  <c r="CK694" i="1"/>
  <c r="CL694" i="1" s="1"/>
  <c r="CK557" i="1"/>
  <c r="CL557" i="1" s="1"/>
  <c r="CK493" i="1"/>
  <c r="CL493" i="1" s="1"/>
  <c r="CK429" i="1"/>
  <c r="CL429" i="1" s="1"/>
  <c r="CK786" i="1"/>
  <c r="CL786" i="1" s="1"/>
  <c r="CK580" i="1"/>
  <c r="CL580" i="1" s="1"/>
  <c r="CK516" i="1"/>
  <c r="CL516" i="1" s="1"/>
  <c r="CK452" i="1"/>
  <c r="CL452" i="1" s="1"/>
  <c r="CK885" i="1"/>
  <c r="CL885" i="1" s="1"/>
  <c r="CK606" i="1"/>
  <c r="CL606" i="1" s="1"/>
  <c r="CK535" i="1"/>
  <c r="CL535" i="1" s="1"/>
  <c r="CK471" i="1"/>
  <c r="CL471" i="1" s="1"/>
  <c r="CK407" i="1"/>
  <c r="CL407" i="1" s="1"/>
  <c r="CK434" i="1"/>
  <c r="CL434" i="1" s="1"/>
  <c r="CK896" i="1"/>
  <c r="CL896" i="1" s="1"/>
  <c r="CK621" i="1"/>
  <c r="CL621" i="1" s="1"/>
  <c r="CK742" i="1"/>
  <c r="CL742" i="1" s="1"/>
  <c r="CK464" i="1"/>
  <c r="CL464" i="1" s="1"/>
  <c r="CK547" i="1"/>
  <c r="CL547" i="1" s="1"/>
  <c r="CK406" i="1"/>
  <c r="CL406" i="1" s="1"/>
  <c r="CK1114" i="1"/>
  <c r="CL1114" i="1" s="1"/>
  <c r="CK813" i="1"/>
  <c r="CL813" i="1" s="1"/>
  <c r="CK607" i="1"/>
  <c r="CL607" i="1" s="1"/>
  <c r="CK425" i="1"/>
  <c r="CL425" i="1" s="1"/>
  <c r="CK512" i="1"/>
  <c r="CL512" i="1" s="1"/>
  <c r="CK595" i="1"/>
  <c r="CL595" i="1" s="1"/>
  <c r="CK772" i="1"/>
  <c r="CL772" i="1" s="1"/>
  <c r="CK499" i="1"/>
  <c r="CL499" i="1" s="1"/>
  <c r="CK1178" i="1"/>
  <c r="CL1178" i="1" s="1"/>
  <c r="CK1113" i="1"/>
  <c r="CL1113" i="1" s="1"/>
  <c r="CK987" i="1"/>
  <c r="CL987" i="1" s="1"/>
  <c r="CK993" i="1"/>
  <c r="CL993" i="1" s="1"/>
  <c r="CK720" i="1"/>
  <c r="CL720" i="1" s="1"/>
  <c r="CK933" i="1"/>
  <c r="CL933" i="1" s="1"/>
  <c r="CK872" i="1"/>
  <c r="CL872" i="1" s="1"/>
  <c r="CK1010" i="1"/>
  <c r="CL1010" i="1" s="1"/>
  <c r="CK1133" i="1"/>
  <c r="CL1133" i="1" s="1"/>
  <c r="CK751" i="1"/>
  <c r="CL751" i="1" s="1"/>
  <c r="CK932" i="1"/>
  <c r="CL932" i="1" s="1"/>
  <c r="CK1150" i="1"/>
  <c r="CL1150" i="1" s="1"/>
  <c r="CK1025" i="1"/>
  <c r="CL1025" i="1" s="1"/>
  <c r="CK1117" i="1"/>
  <c r="CL1117" i="1" s="1"/>
  <c r="CK664" i="1"/>
  <c r="CL664" i="1" s="1"/>
  <c r="CK747" i="1"/>
  <c r="CL747" i="1" s="1"/>
  <c r="CK1151" i="1"/>
  <c r="CL1151" i="1" s="1"/>
  <c r="CK973" i="1"/>
  <c r="CL973" i="1" s="1"/>
  <c r="CK662" i="1"/>
  <c r="CL662" i="1" s="1"/>
  <c r="CK754" i="1"/>
  <c r="CL754" i="1" s="1"/>
  <c r="CK830" i="1"/>
  <c r="CL830" i="1" s="1"/>
  <c r="CK466" i="1"/>
  <c r="CL466" i="1" s="1"/>
  <c r="CK454" i="1"/>
  <c r="CL454" i="1" s="1"/>
  <c r="CK864" i="1"/>
  <c r="CL864" i="1" s="1"/>
  <c r="CK1146" i="1"/>
  <c r="CL1146" i="1" s="1"/>
  <c r="CK1073" i="1"/>
  <c r="CL1073" i="1" s="1"/>
  <c r="CK653" i="1"/>
  <c r="CL653" i="1" s="1"/>
  <c r="CK740" i="1"/>
  <c r="CL740" i="1" s="1"/>
  <c r="CK823" i="1"/>
  <c r="CL823" i="1" s="1"/>
  <c r="CK639" i="1"/>
  <c r="CL639" i="1" s="1"/>
  <c r="CK774" i="1"/>
  <c r="CL774" i="1" s="1"/>
  <c r="CK577" i="1"/>
  <c r="CL577" i="1" s="1"/>
  <c r="CK513" i="1"/>
  <c r="CL513" i="1" s="1"/>
  <c r="CK449" i="1"/>
  <c r="CL449" i="1" s="1"/>
  <c r="CK901" i="1"/>
  <c r="CL901" i="1" s="1"/>
  <c r="CK610" i="1"/>
  <c r="CL610" i="1" s="1"/>
  <c r="CK536" i="1"/>
  <c r="CL536" i="1" s="1"/>
  <c r="CK472" i="1"/>
  <c r="CL472" i="1" s="1"/>
  <c r="CK408" i="1"/>
  <c r="CL408" i="1" s="1"/>
  <c r="CK686" i="1"/>
  <c r="CL686" i="1" s="1"/>
  <c r="CK555" i="1"/>
  <c r="CL555" i="1" s="1"/>
  <c r="CK491" i="1"/>
  <c r="CL491" i="1" s="1"/>
  <c r="CK427" i="1"/>
  <c r="CL427" i="1" s="1"/>
  <c r="CK650" i="1"/>
  <c r="CL650" i="1" s="1"/>
  <c r="CK554" i="1"/>
  <c r="CL554" i="1" s="1"/>
  <c r="CK730" i="1"/>
  <c r="CL730" i="1" s="1"/>
  <c r="CK1040" i="1"/>
  <c r="CL1040" i="1" s="1"/>
  <c r="CK1119" i="1"/>
  <c r="CL1119" i="1" s="1"/>
  <c r="CK863" i="1"/>
  <c r="CL863" i="1" s="1"/>
  <c r="CK938" i="1"/>
  <c r="CL938" i="1" s="1"/>
  <c r="CK765" i="1"/>
  <c r="CL765" i="1" s="1"/>
  <c r="CK853" i="1"/>
  <c r="CL853" i="1" s="1"/>
  <c r="CK1177" i="1"/>
  <c r="CL1177" i="1" s="1"/>
  <c r="CK679" i="1"/>
  <c r="CL679" i="1" s="1"/>
  <c r="CK1109" i="1"/>
  <c r="CL1109" i="1" s="1"/>
  <c r="CK630" i="1"/>
  <c r="CL630" i="1" s="1"/>
  <c r="CK541" i="1"/>
  <c r="CL541" i="1" s="1"/>
  <c r="CK477" i="1"/>
  <c r="CL477" i="1" s="1"/>
  <c r="CK413" i="1"/>
  <c r="CL413" i="1" s="1"/>
  <c r="CK722" i="1"/>
  <c r="CL722" i="1" s="1"/>
  <c r="CK564" i="1"/>
  <c r="CL564" i="1" s="1"/>
  <c r="CK500" i="1"/>
  <c r="CL500" i="1" s="1"/>
  <c r="CK436" i="1"/>
  <c r="CL436" i="1" s="1"/>
  <c r="CK798" i="1"/>
  <c r="CL798" i="1" s="1"/>
  <c r="CK583" i="1"/>
  <c r="CL583" i="1" s="1"/>
  <c r="CK519" i="1"/>
  <c r="CL519" i="1" s="1"/>
  <c r="CK455" i="1"/>
  <c r="CL455" i="1" s="1"/>
  <c r="CK498" i="1"/>
  <c r="CL498" i="1" s="1"/>
  <c r="CK975" i="1"/>
  <c r="CL975" i="1" s="1"/>
  <c r="CK708" i="1"/>
  <c r="CL708" i="1" s="1"/>
  <c r="CK569" i="1"/>
  <c r="CL569" i="1" s="1"/>
  <c r="CK834" i="1"/>
  <c r="CL834" i="1" s="1"/>
  <c r="CK483" i="1"/>
  <c r="CL483" i="1" s="1"/>
  <c r="CK778" i="1"/>
  <c r="CL778" i="1" s="1"/>
  <c r="CK869" i="1"/>
  <c r="CL869" i="1" s="1"/>
  <c r="CK685" i="1"/>
  <c r="CL685" i="1" s="1"/>
  <c r="CK642" i="1"/>
  <c r="CL642" i="1" s="1"/>
  <c r="CK1167" i="1"/>
  <c r="CL1167" i="1" s="1"/>
  <c r="CK1037" i="1"/>
  <c r="CL1037" i="1" s="1"/>
  <c r="CK678" i="1"/>
  <c r="CL678" i="1" s="1"/>
  <c r="CK448" i="1"/>
  <c r="CL448" i="1" s="1"/>
  <c r="CK531" i="1"/>
  <c r="CL531" i="1" s="1"/>
  <c r="CK450" i="1"/>
  <c r="CL450" i="1" s="1"/>
  <c r="CK457" i="1"/>
  <c r="CL457" i="1" s="1"/>
  <c r="CK922" i="1"/>
  <c r="CL922" i="1" s="1"/>
  <c r="CK435" i="1"/>
  <c r="CL435" i="1" s="1"/>
  <c r="CK521" i="1"/>
  <c r="CL521" i="1" s="1"/>
  <c r="CK1039" i="1"/>
  <c r="CL1039" i="1" s="1"/>
  <c r="CK451" i="1"/>
  <c r="CL451" i="1" s="1"/>
  <c r="CK706" i="1"/>
  <c r="CL706" i="1" s="1"/>
  <c r="CK537" i="1"/>
  <c r="CL537" i="1" s="1"/>
  <c r="CK749" i="1"/>
  <c r="CL749" i="1" s="1"/>
  <c r="CK644" i="1"/>
  <c r="CL644" i="1" s="1"/>
  <c r="CK1077" i="1"/>
  <c r="CL1077" i="1" s="1"/>
  <c r="CK505" i="1"/>
  <c r="CL505" i="1" s="1"/>
  <c r="CK562" i="1"/>
  <c r="CL562" i="1" s="1"/>
  <c r="CK439" i="1"/>
  <c r="CL439" i="1" s="1"/>
  <c r="CK420" i="1"/>
  <c r="CL420" i="1" s="1"/>
  <c r="CK1093" i="1"/>
  <c r="CL1093" i="1" s="1"/>
  <c r="CK838" i="1"/>
  <c r="CL838" i="1" s="1"/>
  <c r="CK701" i="1"/>
  <c r="CL701" i="1" s="1"/>
  <c r="CK976" i="1"/>
  <c r="CL976" i="1" s="1"/>
  <c r="CK539" i="1"/>
  <c r="CL539" i="1" s="1"/>
  <c r="CK520" i="1"/>
  <c r="CL520" i="1" s="1"/>
  <c r="CK497" i="1"/>
  <c r="CL497" i="1" s="1"/>
  <c r="CK759" i="1"/>
  <c r="CL759" i="1" s="1"/>
  <c r="CK1082" i="1"/>
  <c r="CL1082" i="1" s="1"/>
  <c r="CK591" i="1"/>
  <c r="CL591" i="1" s="1"/>
  <c r="CK895" i="1"/>
  <c r="CL895" i="1" s="1"/>
  <c r="CK861" i="1"/>
  <c r="CL861" i="1" s="1"/>
  <c r="CK1161" i="1"/>
  <c r="CL1161" i="1" s="1"/>
  <c r="CK426" i="1"/>
  <c r="CL426" i="1" s="1"/>
  <c r="CK718" i="1"/>
  <c r="CL718" i="1" s="1"/>
  <c r="CK822" i="1"/>
  <c r="CL822" i="1" s="1"/>
  <c r="CK534" i="1"/>
  <c r="CL534" i="1" s="1"/>
  <c r="CK514" i="1"/>
  <c r="CL514" i="1" s="1"/>
  <c r="CK515" i="1"/>
  <c r="CL515" i="1" s="1"/>
  <c r="CK432" i="1"/>
  <c r="CL432" i="1" s="1"/>
  <c r="CK614" i="1"/>
  <c r="CL614" i="1" s="1"/>
  <c r="CK602" i="1"/>
  <c r="CL602" i="1" s="1"/>
  <c r="CK770" i="1"/>
  <c r="CL770" i="1" s="1"/>
  <c r="CK911" i="1"/>
  <c r="CL911" i="1" s="1"/>
  <c r="CK651" i="1"/>
  <c r="CL651" i="1" s="1"/>
  <c r="CK791" i="1"/>
  <c r="CL791" i="1" s="1"/>
  <c r="CK503" i="1"/>
  <c r="CL503" i="1" s="1"/>
  <c r="CK484" i="1"/>
  <c r="CL484" i="1" s="1"/>
  <c r="CK461" i="1"/>
  <c r="CL461" i="1" s="1"/>
  <c r="CK655" i="1"/>
  <c r="CL655" i="1" s="1"/>
  <c r="CK874" i="1"/>
  <c r="CL874" i="1" s="1"/>
  <c r="CK1061" i="1"/>
  <c r="CL1061" i="1" s="1"/>
  <c r="CK622" i="1"/>
  <c r="CL622" i="1" s="1"/>
  <c r="CK584" i="1"/>
  <c r="CL584" i="1" s="1"/>
  <c r="CK561" i="1"/>
  <c r="CL561" i="1" s="1"/>
  <c r="CK676" i="1"/>
  <c r="CL676" i="1" s="1"/>
  <c r="CK1071" i="1"/>
  <c r="CL1071" i="1" s="1"/>
  <c r="CK572" i="1"/>
  <c r="CL572" i="1" s="1"/>
  <c r="CK801" i="1"/>
  <c r="CL801" i="1" s="1"/>
  <c r="CK796" i="1"/>
  <c r="CL796" i="1" s="1"/>
  <c r="CK761" i="1"/>
  <c r="CL761" i="1" s="1"/>
  <c r="CK480" i="1"/>
  <c r="CL480" i="1" s="1"/>
  <c r="CK857" i="1"/>
  <c r="CL857" i="1" s="1"/>
  <c r="CK579" i="1"/>
  <c r="CL579" i="1" s="1"/>
  <c r="CK496" i="1"/>
  <c r="CL496" i="1" s="1"/>
  <c r="CK409" i="1"/>
  <c r="CL409" i="1" s="1"/>
  <c r="CK1045" i="1"/>
  <c r="CL1045" i="1" s="1"/>
  <c r="CK592" i="1"/>
  <c r="CL592" i="1" s="1"/>
  <c r="CK1050" i="1"/>
  <c r="CL1050" i="1" s="1"/>
  <c r="CK567" i="1"/>
  <c r="CL567" i="1" s="1"/>
  <c r="CK548" i="1"/>
  <c r="CL548" i="1" s="1"/>
  <c r="CK525" i="1"/>
  <c r="CL525" i="1" s="1"/>
  <c r="CK921" i="1"/>
  <c r="CL921" i="1" s="1"/>
  <c r="CK1130" i="1"/>
  <c r="CL1130" i="1" s="1"/>
  <c r="CK438" i="1"/>
  <c r="CL438" i="1" s="1"/>
  <c r="CK418" i="1"/>
  <c r="CL418" i="1" s="1"/>
  <c r="CK411" i="1"/>
  <c r="CL411" i="1" s="1"/>
  <c r="CK949" i="1"/>
  <c r="CL949" i="1" s="1"/>
  <c r="CK802" i="1"/>
  <c r="CL802" i="1" s="1"/>
  <c r="CK710" i="1"/>
  <c r="CL710" i="1" s="1"/>
  <c r="CK1165" i="1"/>
  <c r="CL1165" i="1" s="1"/>
  <c r="CK1184" i="1"/>
  <c r="CL1184" i="1" s="1"/>
  <c r="CK549" i="1"/>
  <c r="CL549" i="1" s="1"/>
  <c r="CK698" i="1"/>
  <c r="CL698" i="1" s="1"/>
  <c r="CK683" i="1"/>
  <c r="CL683" i="1" s="1"/>
  <c r="CK1070" i="1"/>
  <c r="CL1070" i="1" s="1"/>
  <c r="CK882" i="1"/>
  <c r="CL882" i="1" s="1"/>
  <c r="CK859" i="1"/>
  <c r="CL859" i="1" s="1"/>
  <c r="BZ1132" i="1"/>
  <c r="BY1084" i="1"/>
  <c r="BZ1076" i="1"/>
  <c r="BZ1068" i="1"/>
  <c r="BZ1060" i="1"/>
  <c r="BZ1052" i="1"/>
  <c r="BZ1044" i="1"/>
  <c r="BZ1036" i="1"/>
  <c r="BZ1028" i="1"/>
  <c r="BY1020" i="1"/>
  <c r="BY1012" i="1"/>
  <c r="BY1004" i="1"/>
  <c r="BY996" i="1"/>
  <c r="BY988" i="1"/>
  <c r="BY980" i="1"/>
  <c r="BZ972" i="1"/>
  <c r="BZ964" i="1"/>
  <c r="BY956" i="1"/>
  <c r="BY948" i="1"/>
  <c r="BY940" i="1"/>
  <c r="BY932" i="1"/>
  <c r="BY924" i="1"/>
  <c r="BY916" i="1"/>
  <c r="BY908" i="1"/>
  <c r="BY900" i="1"/>
  <c r="BZ892" i="1"/>
  <c r="BZ884" i="1"/>
  <c r="BZ876" i="1"/>
  <c r="BY780" i="1"/>
  <c r="BY772" i="1"/>
  <c r="BY764" i="1"/>
  <c r="BY756" i="1"/>
  <c r="BZ716" i="1"/>
  <c r="BZ668" i="1"/>
  <c r="BZ660" i="1"/>
  <c r="BZ644" i="1"/>
  <c r="BZ636" i="1"/>
  <c r="BZ628" i="1"/>
  <c r="BZ620" i="1"/>
  <c r="BZ612" i="1"/>
  <c r="BZ604" i="1"/>
  <c r="BZ596" i="1"/>
  <c r="BZ564" i="1"/>
  <c r="BZ556" i="1"/>
  <c r="BZ548" i="1"/>
  <c r="BY540" i="1"/>
  <c r="BY532" i="1"/>
  <c r="BY524" i="1"/>
  <c r="BZ516" i="1"/>
  <c r="BY508" i="1"/>
  <c r="BY500" i="1"/>
  <c r="BY492" i="1"/>
  <c r="BY484" i="1"/>
  <c r="BY460" i="1"/>
  <c r="BY452" i="1"/>
  <c r="BY444" i="1"/>
  <c r="BY436" i="1"/>
  <c r="BY428" i="1"/>
  <c r="BZ420" i="1"/>
  <c r="BY1155" i="1"/>
  <c r="BY1147" i="1"/>
  <c r="BY1139" i="1"/>
  <c r="BY1078" i="1"/>
  <c r="BZ1078" i="1"/>
  <c r="BY1070" i="1"/>
  <c r="BZ1070" i="1"/>
  <c r="BY1062" i="1"/>
  <c r="BZ1062" i="1"/>
  <c r="BY1054" i="1"/>
  <c r="BZ1054" i="1"/>
  <c r="BY1006" i="1"/>
  <c r="BZ1006" i="1"/>
  <c r="BY998" i="1"/>
  <c r="BZ998" i="1"/>
  <c r="BZ926" i="1"/>
  <c r="BY926" i="1"/>
  <c r="BZ918" i="1"/>
  <c r="BY918" i="1"/>
  <c r="BZ910" i="1"/>
  <c r="BY910" i="1"/>
  <c r="BZ902" i="1"/>
  <c r="BY902" i="1"/>
  <c r="BZ894" i="1"/>
  <c r="BY894" i="1"/>
  <c r="BZ886" i="1"/>
  <c r="BY886" i="1"/>
  <c r="BZ878" i="1"/>
  <c r="BY878" i="1"/>
  <c r="BZ782" i="1"/>
  <c r="BY782" i="1"/>
  <c r="BZ774" i="1"/>
  <c r="BY774" i="1"/>
  <c r="BZ766" i="1"/>
  <c r="BY766" i="1"/>
  <c r="BZ758" i="1"/>
  <c r="BY758" i="1"/>
  <c r="BZ718" i="1"/>
  <c r="BY718" i="1"/>
  <c r="BZ670" i="1"/>
  <c r="BY670" i="1"/>
  <c r="BZ662" i="1"/>
  <c r="BY662" i="1"/>
  <c r="BZ646" i="1"/>
  <c r="BY646" i="1"/>
  <c r="BZ638" i="1"/>
  <c r="BY638" i="1"/>
  <c r="BZ630" i="1"/>
  <c r="BY630" i="1"/>
  <c r="BZ622" i="1"/>
  <c r="BY622" i="1"/>
  <c r="BZ614" i="1"/>
  <c r="BY614" i="1"/>
  <c r="BZ606" i="1"/>
  <c r="BY606" i="1"/>
  <c r="BZ598" i="1"/>
  <c r="BY598" i="1"/>
  <c r="BZ566" i="1"/>
  <c r="BY566" i="1"/>
  <c r="BZ558" i="1"/>
  <c r="BY558" i="1"/>
  <c r="BZ550" i="1"/>
  <c r="BY550" i="1"/>
  <c r="BZ542" i="1"/>
  <c r="BY542" i="1"/>
  <c r="BZ534" i="1"/>
  <c r="BY534" i="1"/>
  <c r="BZ526" i="1"/>
  <c r="BY526" i="1"/>
  <c r="BZ518" i="1"/>
  <c r="BY518" i="1"/>
  <c r="BZ510" i="1"/>
  <c r="BY510" i="1"/>
  <c r="BZ502" i="1"/>
  <c r="BY502" i="1"/>
  <c r="BZ494" i="1"/>
  <c r="BY494" i="1"/>
  <c r="BZ486" i="1"/>
  <c r="BY486" i="1"/>
  <c r="BZ462" i="1"/>
  <c r="BY462" i="1"/>
  <c r="BZ454" i="1"/>
  <c r="BY454" i="1"/>
  <c r="BZ446" i="1"/>
  <c r="BY446" i="1"/>
  <c r="BZ438" i="1"/>
  <c r="BY438" i="1"/>
  <c r="BZ430" i="1"/>
  <c r="BY430" i="1"/>
  <c r="BZ422" i="1"/>
  <c r="BY422" i="1"/>
  <c r="BY406" i="1"/>
  <c r="BZ406" i="1"/>
  <c r="BY1100" i="1"/>
  <c r="BZ1100" i="1"/>
  <c r="BY1092" i="1"/>
  <c r="BZ1092" i="1"/>
  <c r="BZ868" i="1"/>
  <c r="BY868" i="1"/>
  <c r="BZ860" i="1"/>
  <c r="BY860" i="1"/>
  <c r="BZ852" i="1"/>
  <c r="BY852" i="1"/>
  <c r="BZ844" i="1"/>
  <c r="BY844" i="1"/>
  <c r="BZ836" i="1"/>
  <c r="BY836" i="1"/>
  <c r="BZ828" i="1"/>
  <c r="BY828" i="1"/>
  <c r="BZ820" i="1"/>
  <c r="BY820" i="1"/>
  <c r="BZ812" i="1"/>
  <c r="BY812" i="1"/>
  <c r="BZ804" i="1"/>
  <c r="BY804" i="1"/>
  <c r="BZ796" i="1"/>
  <c r="BY796" i="1"/>
  <c r="BZ788" i="1"/>
  <c r="BY788" i="1"/>
  <c r="BZ748" i="1"/>
  <c r="BY748" i="1"/>
  <c r="BZ740" i="1"/>
  <c r="BY740" i="1"/>
  <c r="BZ732" i="1"/>
  <c r="BY732" i="1"/>
  <c r="BZ724" i="1"/>
  <c r="BY724" i="1"/>
  <c r="BZ708" i="1"/>
  <c r="BY708" i="1"/>
  <c r="BZ700" i="1"/>
  <c r="BY700" i="1"/>
  <c r="BZ692" i="1"/>
  <c r="BY692" i="1"/>
  <c r="BZ684" i="1"/>
  <c r="BY684" i="1"/>
  <c r="BZ676" i="1"/>
  <c r="BY676" i="1"/>
  <c r="BZ652" i="1"/>
  <c r="BY652" i="1"/>
  <c r="BZ588" i="1"/>
  <c r="BY588" i="1"/>
  <c r="BZ580" i="1"/>
  <c r="BY580" i="1"/>
  <c r="BZ572" i="1"/>
  <c r="BY572" i="1"/>
  <c r="BZ476" i="1"/>
  <c r="BY476" i="1"/>
  <c r="BZ468" i="1"/>
  <c r="BY468" i="1"/>
  <c r="CK908" i="1"/>
  <c r="CL908" i="1" s="1"/>
  <c r="CK972" i="1"/>
  <c r="CL972" i="1" s="1"/>
  <c r="CK1036" i="1"/>
  <c r="CL1036" i="1" s="1"/>
  <c r="CK1100" i="1"/>
  <c r="CL1100" i="1" s="1"/>
  <c r="CK1164" i="1"/>
  <c r="CL1164" i="1" s="1"/>
  <c r="CK510" i="1"/>
  <c r="CL510" i="1" s="1"/>
  <c r="CL1189" i="1"/>
  <c r="BY1157" i="1"/>
  <c r="BY1149" i="1"/>
  <c r="BY1141" i="1"/>
  <c r="BY1133" i="1"/>
  <c r="BZ1084" i="1"/>
  <c r="BZ1046" i="1"/>
  <c r="BZ1038" i="1"/>
  <c r="BY1028" i="1"/>
  <c r="BZ1022" i="1"/>
  <c r="BZ1014" i="1"/>
  <c r="BZ990" i="1"/>
  <c r="BZ982" i="1"/>
  <c r="BY972" i="1"/>
  <c r="BY964" i="1"/>
  <c r="BZ958" i="1"/>
  <c r="BZ950" i="1"/>
  <c r="BZ942" i="1"/>
  <c r="BY934" i="1"/>
  <c r="BY876" i="1"/>
  <c r="BY726" i="1"/>
  <c r="BY694" i="1"/>
  <c r="BY660" i="1"/>
  <c r="BY628" i="1"/>
  <c r="BY596" i="1"/>
  <c r="BY564" i="1"/>
  <c r="BY420" i="1"/>
  <c r="BY1148" i="1"/>
  <c r="BY1036" i="1"/>
  <c r="BZ980" i="1"/>
  <c r="BZ948" i="1"/>
  <c r="BZ916" i="1"/>
  <c r="BZ900" i="1"/>
  <c r="BZ830" i="1"/>
  <c r="BZ798" i="1"/>
  <c r="BZ764" i="1"/>
  <c r="BZ524" i="1"/>
  <c r="BZ484" i="1"/>
  <c r="BZ452" i="1"/>
  <c r="CK1116" i="1"/>
  <c r="CL1116" i="1" s="1"/>
  <c r="CK1180" i="1"/>
  <c r="CL1180" i="1" s="1"/>
  <c r="CK446" i="1"/>
  <c r="CL446" i="1" s="1"/>
  <c r="BZ1157" i="1"/>
  <c r="BZ1149" i="1"/>
  <c r="BZ1141" i="1"/>
  <c r="BZ1133" i="1"/>
  <c r="BY1046" i="1"/>
  <c r="BY1038" i="1"/>
  <c r="BY1022" i="1"/>
  <c r="BY1014" i="1"/>
  <c r="BY990" i="1"/>
  <c r="BY982" i="1"/>
  <c r="BY958" i="1"/>
  <c r="BY950" i="1"/>
  <c r="BY942" i="1"/>
  <c r="BZ934" i="1"/>
  <c r="BY884" i="1"/>
  <c r="BY734" i="1"/>
  <c r="BY702" i="1"/>
  <c r="BY668" i="1"/>
  <c r="BY636" i="1"/>
  <c r="BY604" i="1"/>
  <c r="BY574" i="1"/>
  <c r="BY516" i="1"/>
  <c r="BY1156" i="1"/>
  <c r="BY1102" i="1"/>
  <c r="BY1044" i="1"/>
  <c r="BZ988" i="1"/>
  <c r="BZ956" i="1"/>
  <c r="BZ924" i="1"/>
  <c r="BZ838" i="1"/>
  <c r="BZ806" i="1"/>
  <c r="BZ772" i="1"/>
  <c r="BZ742" i="1"/>
  <c r="BZ532" i="1"/>
  <c r="BZ492" i="1"/>
  <c r="BZ460" i="1"/>
  <c r="BZ428" i="1"/>
  <c r="CK940" i="1"/>
  <c r="CL940" i="1" s="1"/>
  <c r="CK1004" i="1"/>
  <c r="CL1004" i="1" s="1"/>
  <c r="CK1068" i="1"/>
  <c r="CL1068" i="1" s="1"/>
  <c r="CK1132" i="1"/>
  <c r="CL1132" i="1" s="1"/>
  <c r="CK538" i="1"/>
  <c r="CL538" i="1" s="1"/>
  <c r="CK762" i="1"/>
  <c r="CL762" i="1" s="1"/>
  <c r="CK570" i="1"/>
  <c r="CL570" i="1" s="1"/>
  <c r="CK997" i="1"/>
  <c r="CL997" i="1" s="1"/>
  <c r="BY1163" i="1"/>
  <c r="BY1101" i="1"/>
  <c r="BY1093" i="1"/>
  <c r="BY1085" i="1"/>
  <c r="BY1077" i="1"/>
  <c r="BY1069" i="1"/>
  <c r="BY1061" i="1"/>
  <c r="BY1053" i="1"/>
  <c r="BY1029" i="1"/>
  <c r="BY1005" i="1"/>
  <c r="BY997" i="1"/>
  <c r="BY973" i="1"/>
  <c r="BY965" i="1"/>
  <c r="BZ925" i="1"/>
  <c r="BZ917" i="1"/>
  <c r="BZ909" i="1"/>
  <c r="BZ901" i="1"/>
  <c r="BZ893" i="1"/>
  <c r="BZ885" i="1"/>
  <c r="BZ877" i="1"/>
  <c r="BZ869" i="1"/>
  <c r="BZ861" i="1"/>
  <c r="BZ853" i="1"/>
  <c r="BZ845" i="1"/>
  <c r="BZ837" i="1"/>
  <c r="BZ829" i="1"/>
  <c r="BZ821" i="1"/>
  <c r="BZ813" i="1"/>
  <c r="BZ805" i="1"/>
  <c r="BZ797" i="1"/>
  <c r="BZ789" i="1"/>
  <c r="BZ781" i="1"/>
  <c r="BZ773" i="1"/>
  <c r="BZ765" i="1"/>
  <c r="BZ757" i="1"/>
  <c r="BZ749" i="1"/>
  <c r="BZ741" i="1"/>
  <c r="BZ733" i="1"/>
  <c r="BZ725" i="1"/>
  <c r="BZ717" i="1"/>
  <c r="BZ709" i="1"/>
  <c r="BZ701" i="1"/>
  <c r="BZ693" i="1"/>
  <c r="BZ685" i="1"/>
  <c r="BZ677" i="1"/>
  <c r="BZ669" i="1"/>
  <c r="BZ661" i="1"/>
  <c r="BZ653" i="1"/>
  <c r="BZ645" i="1"/>
  <c r="BZ637" i="1"/>
  <c r="BZ629" i="1"/>
  <c r="BZ621" i="1"/>
  <c r="BZ613" i="1"/>
  <c r="BZ605" i="1"/>
  <c r="BZ597" i="1"/>
  <c r="BZ589" i="1"/>
  <c r="BZ581" i="1"/>
  <c r="BZ573" i="1"/>
  <c r="BZ565" i="1"/>
  <c r="BZ557" i="1"/>
  <c r="BY549" i="1"/>
  <c r="BY541" i="1"/>
  <c r="BY533" i="1"/>
  <c r="BY525" i="1"/>
  <c r="BY517" i="1"/>
  <c r="BY509" i="1"/>
  <c r="BY501" i="1"/>
  <c r="BY493" i="1"/>
  <c r="BY485" i="1"/>
  <c r="BY477" i="1"/>
  <c r="BY469" i="1"/>
  <c r="BY461" i="1"/>
  <c r="BY453" i="1"/>
  <c r="BY445" i="1"/>
  <c r="BY437" i="1"/>
  <c r="BY429" i="1"/>
  <c r="BY421" i="1"/>
  <c r="BY405" i="1"/>
  <c r="BY892" i="1"/>
  <c r="BY862" i="1"/>
  <c r="BY846" i="1"/>
  <c r="BY710" i="1"/>
  <c r="BY678" i="1"/>
  <c r="BY644" i="1"/>
  <c r="BY612" i="1"/>
  <c r="BY582" i="1"/>
  <c r="BY548" i="1"/>
  <c r="BY1164" i="1"/>
  <c r="BY1132" i="1"/>
  <c r="BY1094" i="1"/>
  <c r="BY1052" i="1"/>
  <c r="BZ1020" i="1"/>
  <c r="BY966" i="1"/>
  <c r="BZ932" i="1"/>
  <c r="BZ814" i="1"/>
  <c r="BZ780" i="1"/>
  <c r="BZ750" i="1"/>
  <c r="BZ540" i="1"/>
  <c r="BZ500" i="1"/>
  <c r="BZ470" i="1"/>
  <c r="BZ436" i="1"/>
  <c r="CK1187" i="1"/>
  <c r="CL1187" i="1" s="1"/>
  <c r="AO1187" i="1"/>
  <c r="AN1187" i="1"/>
  <c r="CK1186" i="1"/>
  <c r="CL1186" i="1" s="1"/>
  <c r="BY1187" i="1"/>
  <c r="BZ1187" i="1"/>
  <c r="CL1188" i="1"/>
  <c r="BW1187" i="1"/>
  <c r="BW1188" i="1"/>
  <c r="BW1189" i="1"/>
  <c r="BW1186" i="1"/>
  <c r="BY1186" i="1"/>
  <c r="BZ1186" i="1"/>
  <c r="BP1256" i="1"/>
  <c r="BQ1256" i="1" s="1"/>
  <c r="BW1182" i="1"/>
  <c r="BW1178" i="1"/>
  <c r="BW1174" i="1"/>
  <c r="BW1170" i="1"/>
  <c r="BW1166" i="1"/>
  <c r="BW1162" i="1"/>
  <c r="BW1158" i="1"/>
  <c r="BW1154" i="1"/>
  <c r="BW1150" i="1"/>
  <c r="BW1146" i="1"/>
  <c r="BW1142" i="1"/>
  <c r="BW1138" i="1"/>
  <c r="BW1134" i="1"/>
  <c r="BW1130" i="1"/>
  <c r="BW1126" i="1"/>
  <c r="BW1122" i="1"/>
  <c r="BW1118" i="1"/>
  <c r="BW1114" i="1"/>
  <c r="BW1110" i="1"/>
  <c r="BW1106" i="1"/>
  <c r="BW1102" i="1"/>
  <c r="BW1098" i="1"/>
  <c r="BW1094" i="1"/>
  <c r="BW1090" i="1"/>
  <c r="BW1086" i="1"/>
  <c r="BW1082" i="1"/>
  <c r="BW1078" i="1"/>
  <c r="BW1074" i="1"/>
  <c r="BW1070" i="1"/>
  <c r="BW1066" i="1"/>
  <c r="BW1062" i="1"/>
  <c r="BW1058" i="1"/>
  <c r="BW1054" i="1"/>
  <c r="BW1050" i="1"/>
  <c r="BW1046" i="1"/>
  <c r="BW1042" i="1"/>
  <c r="BW1038" i="1"/>
  <c r="BW1034" i="1"/>
  <c r="BW1030" i="1"/>
  <c r="BW1026" i="1"/>
  <c r="BW1022" i="1"/>
  <c r="BW1018" i="1"/>
  <c r="BW1014" i="1"/>
  <c r="BW1010" i="1"/>
  <c r="BW1006" i="1"/>
  <c r="BW1002" i="1"/>
  <c r="BW998" i="1"/>
  <c r="BW994" i="1"/>
  <c r="BW990" i="1"/>
  <c r="BW986" i="1"/>
  <c r="BW982" i="1"/>
  <c r="BW978" i="1"/>
  <c r="BW974" i="1"/>
  <c r="BW970" i="1"/>
  <c r="BW966" i="1"/>
  <c r="BW962" i="1"/>
  <c r="BW958" i="1"/>
  <c r="BW954" i="1"/>
  <c r="BW950" i="1"/>
  <c r="BW946" i="1"/>
  <c r="BW942" i="1"/>
  <c r="BW938" i="1"/>
  <c r="BW934" i="1"/>
  <c r="BW930" i="1"/>
  <c r="BW926" i="1"/>
  <c r="BW922" i="1"/>
  <c r="BW918" i="1"/>
  <c r="BW914" i="1"/>
  <c r="BW910" i="1"/>
  <c r="BW906" i="1"/>
  <c r="BW902" i="1"/>
  <c r="BW898" i="1"/>
  <c r="BW894" i="1"/>
  <c r="BW890" i="1"/>
  <c r="BW886" i="1"/>
  <c r="BW882" i="1"/>
  <c r="BW878" i="1"/>
  <c r="BW874" i="1"/>
  <c r="BW870" i="1"/>
  <c r="BW866" i="1"/>
  <c r="BW862" i="1"/>
  <c r="BW858" i="1"/>
  <c r="BW854" i="1"/>
  <c r="BW850" i="1"/>
  <c r="BW846" i="1"/>
  <c r="BW842" i="1"/>
  <c r="BW838" i="1"/>
  <c r="BW834" i="1"/>
  <c r="BW830" i="1"/>
  <c r="BW826" i="1"/>
  <c r="BW822" i="1"/>
  <c r="BW818" i="1"/>
  <c r="BW814" i="1"/>
  <c r="BW810" i="1"/>
  <c r="BW806" i="1"/>
  <c r="BW802" i="1"/>
  <c r="BW798" i="1"/>
  <c r="BW794" i="1"/>
  <c r="BW790" i="1"/>
  <c r="BW786" i="1"/>
  <c r="BW782" i="1"/>
  <c r="BW778" i="1"/>
  <c r="BW774" i="1"/>
  <c r="BW770" i="1"/>
  <c r="BW766" i="1"/>
  <c r="BW762" i="1"/>
  <c r="BW758" i="1"/>
  <c r="BW754" i="1"/>
  <c r="BW750" i="1"/>
  <c r="BW746" i="1"/>
  <c r="BW742" i="1"/>
  <c r="BW738" i="1"/>
  <c r="BW734" i="1"/>
  <c r="BW730" i="1"/>
  <c r="BW726" i="1"/>
  <c r="BW722" i="1"/>
  <c r="BW718" i="1"/>
  <c r="BW714" i="1"/>
  <c r="BW710" i="1"/>
  <c r="BW706" i="1"/>
  <c r="BW702" i="1"/>
  <c r="BW698" i="1"/>
  <c r="BW694" i="1"/>
  <c r="BW690" i="1"/>
  <c r="BW686" i="1"/>
  <c r="BW682" i="1"/>
  <c r="BW678" i="1"/>
  <c r="BW674" i="1"/>
  <c r="BW670" i="1"/>
  <c r="BW666" i="1"/>
  <c r="BW662" i="1"/>
  <c r="BW658" i="1"/>
  <c r="BW654" i="1"/>
  <c r="BW650" i="1"/>
  <c r="BW646" i="1"/>
  <c r="BW642" i="1"/>
  <c r="BW638" i="1"/>
  <c r="BW634" i="1"/>
  <c r="BW630" i="1"/>
  <c r="BW626" i="1"/>
  <c r="BW622" i="1"/>
  <c r="BW618" i="1"/>
  <c r="BW1185" i="1"/>
  <c r="BW1181" i="1"/>
  <c r="BW1177" i="1"/>
  <c r="BW1173" i="1"/>
  <c r="BW1169" i="1"/>
  <c r="BW1165" i="1"/>
  <c r="BW1161" i="1"/>
  <c r="BW1157" i="1"/>
  <c r="BW1153" i="1"/>
  <c r="BW1149" i="1"/>
  <c r="BW1145" i="1"/>
  <c r="BW1141" i="1"/>
  <c r="BW1137" i="1"/>
  <c r="BW1133" i="1"/>
  <c r="BW1129" i="1"/>
  <c r="BW1125" i="1"/>
  <c r="BW1121" i="1"/>
  <c r="BW1117" i="1"/>
  <c r="BW1113" i="1"/>
  <c r="BW1109" i="1"/>
  <c r="BW1105" i="1"/>
  <c r="BW1101" i="1"/>
  <c r="BW1097" i="1"/>
  <c r="BW1093" i="1"/>
  <c r="BW1089" i="1"/>
  <c r="BW1085" i="1"/>
  <c r="BW1081" i="1"/>
  <c r="BW1077" i="1"/>
  <c r="BW1073" i="1"/>
  <c r="BW1069" i="1"/>
  <c r="BW1065" i="1"/>
  <c r="BW1061" i="1"/>
  <c r="BW1057" i="1"/>
  <c r="BW1053" i="1"/>
  <c r="BW1049" i="1"/>
  <c r="BW1045" i="1"/>
  <c r="BW1041" i="1"/>
  <c r="BW1037" i="1"/>
  <c r="BW1033" i="1"/>
  <c r="BW1029" i="1"/>
  <c r="BW1025" i="1"/>
  <c r="BW1021" i="1"/>
  <c r="BW1017" i="1"/>
  <c r="BW1013" i="1"/>
  <c r="BW1009" i="1"/>
  <c r="BW1005" i="1"/>
  <c r="BW1001" i="1"/>
  <c r="BW997" i="1"/>
  <c r="BW993" i="1"/>
  <c r="BW989" i="1"/>
  <c r="BW985" i="1"/>
  <c r="BW981" i="1"/>
  <c r="BW977" i="1"/>
  <c r="BW973" i="1"/>
  <c r="BW969" i="1"/>
  <c r="BW965" i="1"/>
  <c r="BW961" i="1"/>
  <c r="BW957" i="1"/>
  <c r="BW953" i="1"/>
  <c r="BW949" i="1"/>
  <c r="BW945" i="1"/>
  <c r="BW941" i="1"/>
  <c r="BW937" i="1"/>
  <c r="BW933" i="1"/>
  <c r="BW929" i="1"/>
  <c r="BW925" i="1"/>
  <c r="BW921" i="1"/>
  <c r="BW917" i="1"/>
  <c r="BW913" i="1"/>
  <c r="BW909" i="1"/>
  <c r="BW905" i="1"/>
  <c r="BW901" i="1"/>
  <c r="BW897" i="1"/>
  <c r="BW893" i="1"/>
  <c r="BW889" i="1"/>
  <c r="BW885" i="1"/>
  <c r="BW881" i="1"/>
  <c r="BW877" i="1"/>
  <c r="BW873" i="1"/>
  <c r="BW869" i="1"/>
  <c r="BW865" i="1"/>
  <c r="BW861" i="1"/>
  <c r="BW857" i="1"/>
  <c r="BW853" i="1"/>
  <c r="BW849" i="1"/>
  <c r="BW845" i="1"/>
  <c r="BW841" i="1"/>
  <c r="BW837" i="1"/>
  <c r="BW833" i="1"/>
  <c r="BW829" i="1"/>
  <c r="BW825" i="1"/>
  <c r="BW821" i="1"/>
  <c r="BW817" i="1"/>
  <c r="BW813" i="1"/>
  <c r="BW809" i="1"/>
  <c r="BW805" i="1"/>
  <c r="BW801" i="1"/>
  <c r="BW797" i="1"/>
  <c r="BW793" i="1"/>
  <c r="BW789" i="1"/>
  <c r="BW785" i="1"/>
  <c r="BW781" i="1"/>
  <c r="BW777" i="1"/>
  <c r="BW773" i="1"/>
  <c r="BW769" i="1"/>
  <c r="BW765" i="1"/>
  <c r="BW761" i="1"/>
  <c r="BW757" i="1"/>
  <c r="BW753" i="1"/>
  <c r="BW749" i="1"/>
  <c r="BW745" i="1"/>
  <c r="BW741" i="1"/>
  <c r="BW737" i="1"/>
  <c r="BW733" i="1"/>
  <c r="BW729" i="1"/>
  <c r="BW725" i="1"/>
  <c r="BW721" i="1"/>
  <c r="BW717" i="1"/>
  <c r="BW713" i="1"/>
  <c r="BW709" i="1"/>
  <c r="BW705" i="1"/>
  <c r="BW701" i="1"/>
  <c r="BW697" i="1"/>
  <c r="BW693" i="1"/>
  <c r="BW689" i="1"/>
  <c r="BW685" i="1"/>
  <c r="BW681" i="1"/>
  <c r="BW677" i="1"/>
  <c r="BW673" i="1"/>
  <c r="BW669" i="1"/>
  <c r="BW665" i="1"/>
  <c r="BW661" i="1"/>
  <c r="BW657" i="1"/>
  <c r="BW653" i="1"/>
  <c r="BW649" i="1"/>
  <c r="BW645" i="1"/>
  <c r="BW641" i="1"/>
  <c r="BW637" i="1"/>
  <c r="BW633" i="1"/>
  <c r="BW629" i="1"/>
  <c r="BW625" i="1"/>
  <c r="BW621" i="1"/>
  <c r="BW617" i="1"/>
  <c r="BW1184" i="1"/>
  <c r="BW1180" i="1"/>
  <c r="BW1176" i="1"/>
  <c r="BW1172" i="1"/>
  <c r="BW1168" i="1"/>
  <c r="BW1164" i="1"/>
  <c r="BW1160" i="1"/>
  <c r="BW1156" i="1"/>
  <c r="BW1152" i="1"/>
  <c r="BW1148" i="1"/>
  <c r="BW1144" i="1"/>
  <c r="BW1140" i="1"/>
  <c r="BW1136" i="1"/>
  <c r="BW1132" i="1"/>
  <c r="BW1128" i="1"/>
  <c r="BW1124" i="1"/>
  <c r="BW1120" i="1"/>
  <c r="BW1116" i="1"/>
  <c r="BW1112" i="1"/>
  <c r="BW1108" i="1"/>
  <c r="BW1104" i="1"/>
  <c r="BW1100" i="1"/>
  <c r="BW1096" i="1"/>
  <c r="BW1092" i="1"/>
  <c r="BW1088" i="1"/>
  <c r="BW1084" i="1"/>
  <c r="BW1080" i="1"/>
  <c r="BW1076" i="1"/>
  <c r="BW1072" i="1"/>
  <c r="BW1068" i="1"/>
  <c r="BW1064" i="1"/>
  <c r="BW1060" i="1"/>
  <c r="BW1056" i="1"/>
  <c r="BW1052" i="1"/>
  <c r="BW1048" i="1"/>
  <c r="BW1044" i="1"/>
  <c r="BW1040" i="1"/>
  <c r="BW1036" i="1"/>
  <c r="BW1032" i="1"/>
  <c r="BW1028" i="1"/>
  <c r="BW1024" i="1"/>
  <c r="BW1020" i="1"/>
  <c r="BW1016" i="1"/>
  <c r="BW1012" i="1"/>
  <c r="BW1008" i="1"/>
  <c r="BW1004" i="1"/>
  <c r="BW1000" i="1"/>
  <c r="BW996" i="1"/>
  <c r="BW992" i="1"/>
  <c r="BW988" i="1"/>
  <c r="BW984" i="1"/>
  <c r="BW980" i="1"/>
  <c r="BW976" i="1"/>
  <c r="BW972" i="1"/>
  <c r="BW968" i="1"/>
  <c r="BW964" i="1"/>
  <c r="BW960" i="1"/>
  <c r="BW956" i="1"/>
  <c r="BW952" i="1"/>
  <c r="BW948" i="1"/>
  <c r="BW944" i="1"/>
  <c r="BW940" i="1"/>
  <c r="BW936" i="1"/>
  <c r="BW932" i="1"/>
  <c r="BW928" i="1"/>
  <c r="BW924" i="1"/>
  <c r="BW920" i="1"/>
  <c r="BW916" i="1"/>
  <c r="BW912" i="1"/>
  <c r="BW908" i="1"/>
  <c r="BW904" i="1"/>
  <c r="BW900" i="1"/>
  <c r="BW896" i="1"/>
  <c r="BW892" i="1"/>
  <c r="BW888" i="1"/>
  <c r="BW884" i="1"/>
  <c r="BW880" i="1"/>
  <c r="BW876" i="1"/>
  <c r="BW872" i="1"/>
  <c r="BW868" i="1"/>
  <c r="BW864" i="1"/>
  <c r="BW860" i="1"/>
  <c r="BW856" i="1"/>
  <c r="BW852" i="1"/>
  <c r="BW848" i="1"/>
  <c r="BW844" i="1"/>
  <c r="BW840" i="1"/>
  <c r="BW836" i="1"/>
  <c r="BW832" i="1"/>
  <c r="BW828" i="1"/>
  <c r="BW824" i="1"/>
  <c r="BW820" i="1"/>
  <c r="BW816" i="1"/>
  <c r="BW812" i="1"/>
  <c r="BW808" i="1"/>
  <c r="BW804" i="1"/>
  <c r="BW800" i="1"/>
  <c r="BW796" i="1"/>
  <c r="BW792" i="1"/>
  <c r="BW788" i="1"/>
  <c r="BW784" i="1"/>
  <c r="BW780" i="1"/>
  <c r="BW776" i="1"/>
  <c r="BW772" i="1"/>
  <c r="BW768" i="1"/>
  <c r="BW764" i="1"/>
  <c r="BW760" i="1"/>
  <c r="BW756" i="1"/>
  <c r="BW752" i="1"/>
  <c r="BW748" i="1"/>
  <c r="BW744" i="1"/>
  <c r="BW740" i="1"/>
  <c r="BW736" i="1"/>
  <c r="BW732" i="1"/>
  <c r="BW728" i="1"/>
  <c r="BW724" i="1"/>
  <c r="BW720" i="1"/>
  <c r="BW716" i="1"/>
  <c r="BW712" i="1"/>
  <c r="BW708" i="1"/>
  <c r="BW704" i="1"/>
  <c r="BW700" i="1"/>
  <c r="BW696" i="1"/>
  <c r="BW692" i="1"/>
  <c r="BW688" i="1"/>
  <c r="BW684" i="1"/>
  <c r="BW680" i="1"/>
  <c r="BW676" i="1"/>
  <c r="BW672" i="1"/>
  <c r="BW668" i="1"/>
  <c r="BW664" i="1"/>
  <c r="BW660" i="1"/>
  <c r="BW656" i="1"/>
  <c r="BW652" i="1"/>
  <c r="BW648" i="1"/>
  <c r="BW644" i="1"/>
  <c r="BW640" i="1"/>
  <c r="BW636" i="1"/>
  <c r="BW632" i="1"/>
  <c r="BW628" i="1"/>
  <c r="BW624" i="1"/>
  <c r="BW620" i="1"/>
  <c r="BW616" i="1"/>
  <c r="BW1179" i="1"/>
  <c r="BW1163" i="1"/>
  <c r="BW1147" i="1"/>
  <c r="BW1131" i="1"/>
  <c r="BW1115" i="1"/>
  <c r="BW1099" i="1"/>
  <c r="BW1083" i="1"/>
  <c r="BW1067" i="1"/>
  <c r="BW1051" i="1"/>
  <c r="BW1035" i="1"/>
  <c r="BX1035" i="1" s="1"/>
  <c r="BW1019" i="1"/>
  <c r="BW1003" i="1"/>
  <c r="BW987" i="1"/>
  <c r="BW971" i="1"/>
  <c r="BW955" i="1"/>
  <c r="BW939" i="1"/>
  <c r="BW923" i="1"/>
  <c r="BW907" i="1"/>
  <c r="BX907" i="1" s="1"/>
  <c r="BW891" i="1"/>
  <c r="BW875" i="1"/>
  <c r="BW859" i="1"/>
  <c r="BW843" i="1"/>
  <c r="BW827" i="1"/>
  <c r="BW811" i="1"/>
  <c r="BW795" i="1"/>
  <c r="BW779" i="1"/>
  <c r="BX779" i="1" s="1"/>
  <c r="BW763" i="1"/>
  <c r="BW747" i="1"/>
  <c r="BW731" i="1"/>
  <c r="BW715" i="1"/>
  <c r="BW699" i="1"/>
  <c r="BW683" i="1"/>
  <c r="BW667" i="1"/>
  <c r="BW651" i="1"/>
  <c r="BW635" i="1"/>
  <c r="BW619" i="1"/>
  <c r="BW612" i="1"/>
  <c r="BW608" i="1"/>
  <c r="BW604" i="1"/>
  <c r="BW600" i="1"/>
  <c r="BW596" i="1"/>
  <c r="BW592" i="1"/>
  <c r="BW588" i="1"/>
  <c r="BW584" i="1"/>
  <c r="BW580" i="1"/>
  <c r="BW576" i="1"/>
  <c r="BW572" i="1"/>
  <c r="BW568" i="1"/>
  <c r="BW564" i="1"/>
  <c r="BW560" i="1"/>
  <c r="BW556" i="1"/>
  <c r="BW552" i="1"/>
  <c r="BW548" i="1"/>
  <c r="BW544" i="1"/>
  <c r="BW540" i="1"/>
  <c r="BW536" i="1"/>
  <c r="BW532" i="1"/>
  <c r="BW528" i="1"/>
  <c r="BW524" i="1"/>
  <c r="BW520" i="1"/>
  <c r="BW516" i="1"/>
  <c r="BW512" i="1"/>
  <c r="BW508" i="1"/>
  <c r="BW504" i="1"/>
  <c r="BW500" i="1"/>
  <c r="BW496" i="1"/>
  <c r="BW492" i="1"/>
  <c r="BW488" i="1"/>
  <c r="BW484" i="1"/>
  <c r="BW480" i="1"/>
  <c r="BW476" i="1"/>
  <c r="BW472" i="1"/>
  <c r="BW468" i="1"/>
  <c r="BW464" i="1"/>
  <c r="BW460" i="1"/>
  <c r="BW456" i="1"/>
  <c r="BW452" i="1"/>
  <c r="BW448" i="1"/>
  <c r="BW444" i="1"/>
  <c r="BW440" i="1"/>
  <c r="BW436" i="1"/>
  <c r="BW432" i="1"/>
  <c r="BW428" i="1"/>
  <c r="BW424" i="1"/>
  <c r="BW420" i="1"/>
  <c r="BW416" i="1"/>
  <c r="BW412" i="1"/>
  <c r="BW408" i="1"/>
  <c r="BW399" i="1"/>
  <c r="BW395" i="1"/>
  <c r="BW391" i="1"/>
  <c r="BW387" i="1"/>
  <c r="BW383" i="1"/>
  <c r="BW379" i="1"/>
  <c r="BW375" i="1"/>
  <c r="BW371" i="1"/>
  <c r="BW367" i="1"/>
  <c r="BW363" i="1"/>
  <c r="BW359" i="1"/>
  <c r="BW355" i="1"/>
  <c r="BW351" i="1"/>
  <c r="BW347" i="1"/>
  <c r="BW343" i="1"/>
  <c r="BW339" i="1"/>
  <c r="BW335" i="1"/>
  <c r="BW331" i="1"/>
  <c r="BW327" i="1"/>
  <c r="BW323" i="1"/>
  <c r="BW319" i="1"/>
  <c r="BW315" i="1"/>
  <c r="BW311" i="1"/>
  <c r="BW307" i="1"/>
  <c r="BW303" i="1"/>
  <c r="BW299" i="1"/>
  <c r="BW1151" i="1"/>
  <c r="BW1119" i="1"/>
  <c r="BW1071" i="1"/>
  <c r="BW1039" i="1"/>
  <c r="BW1007" i="1"/>
  <c r="BW975" i="1"/>
  <c r="BW943" i="1"/>
  <c r="BW911" i="1"/>
  <c r="BW879" i="1"/>
  <c r="BW847" i="1"/>
  <c r="BW815" i="1"/>
  <c r="BW767" i="1"/>
  <c r="BW735" i="1"/>
  <c r="BW703" i="1"/>
  <c r="BW671" i="1"/>
  <c r="BW639" i="1"/>
  <c r="BW609" i="1"/>
  <c r="BW601" i="1"/>
  <c r="BW593" i="1"/>
  <c r="BW581" i="1"/>
  <c r="BW573" i="1"/>
  <c r="BW561" i="1"/>
  <c r="BW553" i="1"/>
  <c r="BW545" i="1"/>
  <c r="BW533" i="1"/>
  <c r="BW525" i="1"/>
  <c r="BW513" i="1"/>
  <c r="BW505" i="1"/>
  <c r="BW493" i="1"/>
  <c r="BW481" i="1"/>
  <c r="BW473" i="1"/>
  <c r="BW461" i="1"/>
  <c r="BW449" i="1"/>
  <c r="BW437" i="1"/>
  <c r="BW429" i="1"/>
  <c r="BW421" i="1"/>
  <c r="BW413" i="1"/>
  <c r="BW409" i="1"/>
  <c r="BW388" i="1"/>
  <c r="BW384" i="1"/>
  <c r="BW380" i="1"/>
  <c r="BW372" i="1"/>
  <c r="BW368" i="1"/>
  <c r="BW360" i="1"/>
  <c r="BW352" i="1"/>
  <c r="BW344" i="1"/>
  <c r="BW320" i="1"/>
  <c r="BW1175" i="1"/>
  <c r="BW1159" i="1"/>
  <c r="BW1143" i="1"/>
  <c r="BW1127" i="1"/>
  <c r="BW1111" i="1"/>
  <c r="BW1095" i="1"/>
  <c r="BW1079" i="1"/>
  <c r="BW1063" i="1"/>
  <c r="BW1047" i="1"/>
  <c r="BW1031" i="1"/>
  <c r="BW1015" i="1"/>
  <c r="BW999" i="1"/>
  <c r="BW983" i="1"/>
  <c r="BW967" i="1"/>
  <c r="BW951" i="1"/>
  <c r="BW935" i="1"/>
  <c r="BW919" i="1"/>
  <c r="BW903" i="1"/>
  <c r="BW887" i="1"/>
  <c r="BW871" i="1"/>
  <c r="BW855" i="1"/>
  <c r="BW839" i="1"/>
  <c r="BW823" i="1"/>
  <c r="BW807" i="1"/>
  <c r="BW791" i="1"/>
  <c r="BW775" i="1"/>
  <c r="BW759" i="1"/>
  <c r="BW743" i="1"/>
  <c r="BW727" i="1"/>
  <c r="BW711" i="1"/>
  <c r="BW695" i="1"/>
  <c r="BW679" i="1"/>
  <c r="BW663" i="1"/>
  <c r="BW647" i="1"/>
  <c r="BW631" i="1"/>
  <c r="BW615" i="1"/>
  <c r="BW611" i="1"/>
  <c r="BW607" i="1"/>
  <c r="BW603" i="1"/>
  <c r="BW599" i="1"/>
  <c r="BW595" i="1"/>
  <c r="BW591" i="1"/>
  <c r="BW587" i="1"/>
  <c r="BW583" i="1"/>
  <c r="BW579" i="1"/>
  <c r="BW575" i="1"/>
  <c r="BW571" i="1"/>
  <c r="BW567" i="1"/>
  <c r="BW563" i="1"/>
  <c r="BW559" i="1"/>
  <c r="BW555" i="1"/>
  <c r="BW551" i="1"/>
  <c r="BW547" i="1"/>
  <c r="BW543" i="1"/>
  <c r="BW539" i="1"/>
  <c r="BW535" i="1"/>
  <c r="BW531" i="1"/>
  <c r="BW527" i="1"/>
  <c r="BW523" i="1"/>
  <c r="BW519" i="1"/>
  <c r="BW515" i="1"/>
  <c r="BW511" i="1"/>
  <c r="BW507" i="1"/>
  <c r="BW503" i="1"/>
  <c r="BW499" i="1"/>
  <c r="BW495" i="1"/>
  <c r="BW491" i="1"/>
  <c r="BW487" i="1"/>
  <c r="BW483" i="1"/>
  <c r="BW479" i="1"/>
  <c r="BW475" i="1"/>
  <c r="BW471" i="1"/>
  <c r="BW467" i="1"/>
  <c r="BW463" i="1"/>
  <c r="BW459" i="1"/>
  <c r="BW455" i="1"/>
  <c r="BW451" i="1"/>
  <c r="BW447" i="1"/>
  <c r="BW443" i="1"/>
  <c r="BW439" i="1"/>
  <c r="BW435" i="1"/>
  <c r="BW431" i="1"/>
  <c r="BW427" i="1"/>
  <c r="BW423" i="1"/>
  <c r="BW419" i="1"/>
  <c r="BW415" i="1"/>
  <c r="BW411" i="1"/>
  <c r="BW407" i="1"/>
  <c r="BW402" i="1"/>
  <c r="CC402" i="1" s="1"/>
  <c r="BW398" i="1"/>
  <c r="CC398" i="1" s="1"/>
  <c r="BW394" i="1"/>
  <c r="BW390" i="1"/>
  <c r="BW386" i="1"/>
  <c r="BW382" i="1"/>
  <c r="BW378" i="1"/>
  <c r="BW374" i="1"/>
  <c r="BW370" i="1"/>
  <c r="BW366" i="1"/>
  <c r="BW362" i="1"/>
  <c r="BW358" i="1"/>
  <c r="BW354" i="1"/>
  <c r="BW350" i="1"/>
  <c r="BW346" i="1"/>
  <c r="BW342" i="1"/>
  <c r="BW338" i="1"/>
  <c r="BW334" i="1"/>
  <c r="BW330" i="1"/>
  <c r="BW326" i="1"/>
  <c r="BW322" i="1"/>
  <c r="BW318" i="1"/>
  <c r="BW314" i="1"/>
  <c r="BW310" i="1"/>
  <c r="BW306" i="1"/>
  <c r="BW302" i="1"/>
  <c r="BW1183" i="1"/>
  <c r="BW1167" i="1"/>
  <c r="BW1135" i="1"/>
  <c r="BW1103" i="1"/>
  <c r="BW1087" i="1"/>
  <c r="BW1055" i="1"/>
  <c r="BW1023" i="1"/>
  <c r="BW991" i="1"/>
  <c r="BW959" i="1"/>
  <c r="BW927" i="1"/>
  <c r="BW895" i="1"/>
  <c r="BW863" i="1"/>
  <c r="BW831" i="1"/>
  <c r="BW783" i="1"/>
  <c r="BW751" i="1"/>
  <c r="BW719" i="1"/>
  <c r="BW687" i="1"/>
  <c r="BW655" i="1"/>
  <c r="BW613" i="1"/>
  <c r="BW605" i="1"/>
  <c r="BW597" i="1"/>
  <c r="BW585" i="1"/>
  <c r="BW577" i="1"/>
  <c r="BW569" i="1"/>
  <c r="BW557" i="1"/>
  <c r="BW549" i="1"/>
  <c r="BW537" i="1"/>
  <c r="BW529" i="1"/>
  <c r="BW517" i="1"/>
  <c r="BW509" i="1"/>
  <c r="BW497" i="1"/>
  <c r="BW489" i="1"/>
  <c r="BW477" i="1"/>
  <c r="BW465" i="1"/>
  <c r="BW457" i="1"/>
  <c r="BW445" i="1"/>
  <c r="BW441" i="1"/>
  <c r="BW433" i="1"/>
  <c r="BW425" i="1"/>
  <c r="BW417" i="1"/>
  <c r="BW400" i="1"/>
  <c r="BW392" i="1"/>
  <c r="BW356" i="1"/>
  <c r="BW340" i="1"/>
  <c r="BW332" i="1"/>
  <c r="BW328" i="1"/>
  <c r="BW1171" i="1"/>
  <c r="BW1155" i="1"/>
  <c r="BW1139" i="1"/>
  <c r="BW1123" i="1"/>
  <c r="BW1107" i="1"/>
  <c r="BW1091" i="1"/>
  <c r="BW1075" i="1"/>
  <c r="BW1059" i="1"/>
  <c r="BW1043" i="1"/>
  <c r="BW1027" i="1"/>
  <c r="BW1011" i="1"/>
  <c r="BW995" i="1"/>
  <c r="BW979" i="1"/>
  <c r="BW963" i="1"/>
  <c r="BW947" i="1"/>
  <c r="BW931" i="1"/>
  <c r="BW915" i="1"/>
  <c r="BW899" i="1"/>
  <c r="BW883" i="1"/>
  <c r="BW867" i="1"/>
  <c r="BW851" i="1"/>
  <c r="BW835" i="1"/>
  <c r="BW819" i="1"/>
  <c r="BW803" i="1"/>
  <c r="BW787" i="1"/>
  <c r="BW771" i="1"/>
  <c r="BW755" i="1"/>
  <c r="BW739" i="1"/>
  <c r="BW723" i="1"/>
  <c r="BW707" i="1"/>
  <c r="BW691" i="1"/>
  <c r="BW675" i="1"/>
  <c r="BW659" i="1"/>
  <c r="BW643" i="1"/>
  <c r="BW627" i="1"/>
  <c r="BW614" i="1"/>
  <c r="BW610" i="1"/>
  <c r="BW606" i="1"/>
  <c r="BX606" i="1" s="1"/>
  <c r="BW602" i="1"/>
  <c r="BW598" i="1"/>
  <c r="BW594" i="1"/>
  <c r="BW590" i="1"/>
  <c r="BW586" i="1"/>
  <c r="BW582" i="1"/>
  <c r="BW578" i="1"/>
  <c r="BW574" i="1"/>
  <c r="BW570" i="1"/>
  <c r="BW566" i="1"/>
  <c r="BW562" i="1"/>
  <c r="BW558" i="1"/>
  <c r="BW554" i="1"/>
  <c r="BW550" i="1"/>
  <c r="BX550" i="1" s="1"/>
  <c r="BW546" i="1"/>
  <c r="BW542" i="1"/>
  <c r="BW538" i="1"/>
  <c r="BW534" i="1"/>
  <c r="BW530" i="1"/>
  <c r="BW526" i="1"/>
  <c r="BW522" i="1"/>
  <c r="BW518" i="1"/>
  <c r="BW514" i="1"/>
  <c r="BW510" i="1"/>
  <c r="BW506" i="1"/>
  <c r="BW502" i="1"/>
  <c r="BW498" i="1"/>
  <c r="BX498" i="1" s="1"/>
  <c r="BW494" i="1"/>
  <c r="BW490" i="1"/>
  <c r="BW486" i="1"/>
  <c r="BW482" i="1"/>
  <c r="BW478" i="1"/>
  <c r="BW474" i="1"/>
  <c r="BW470" i="1"/>
  <c r="BW466" i="1"/>
  <c r="BW462" i="1"/>
  <c r="BW458" i="1"/>
  <c r="BW454" i="1"/>
  <c r="BW450" i="1"/>
  <c r="BW446" i="1"/>
  <c r="BX446" i="1" s="1"/>
  <c r="BW442" i="1"/>
  <c r="BX442" i="1" s="1"/>
  <c r="BW438" i="1"/>
  <c r="BW434" i="1"/>
  <c r="BW430" i="1"/>
  <c r="BW426" i="1"/>
  <c r="BW422" i="1"/>
  <c r="BW418" i="1"/>
  <c r="BW414" i="1"/>
  <c r="BW410" i="1"/>
  <c r="BW406" i="1"/>
  <c r="BW401" i="1"/>
  <c r="CC401" i="1" s="1"/>
  <c r="BW397" i="1"/>
  <c r="CC397" i="1" s="1"/>
  <c r="BW393" i="1"/>
  <c r="BW389" i="1"/>
  <c r="BW385" i="1"/>
  <c r="BW381" i="1"/>
  <c r="BW377" i="1"/>
  <c r="BW373" i="1"/>
  <c r="BW369" i="1"/>
  <c r="BW365" i="1"/>
  <c r="CC365" i="1" s="1"/>
  <c r="BW361" i="1"/>
  <c r="BW357" i="1"/>
  <c r="BW353" i="1"/>
  <c r="BW349" i="1"/>
  <c r="BW345" i="1"/>
  <c r="BW341" i="1"/>
  <c r="BW337" i="1"/>
  <c r="BW333" i="1"/>
  <c r="CC333" i="1" s="1"/>
  <c r="BW329" i="1"/>
  <c r="BW325" i="1"/>
  <c r="BW321" i="1"/>
  <c r="BW317" i="1"/>
  <c r="BW313" i="1"/>
  <c r="BW309" i="1"/>
  <c r="BW305" i="1"/>
  <c r="BW301" i="1"/>
  <c r="BW799" i="1"/>
  <c r="BW623" i="1"/>
  <c r="BW589" i="1"/>
  <c r="BW565" i="1"/>
  <c r="BW541" i="1"/>
  <c r="BW521" i="1"/>
  <c r="BW501" i="1"/>
  <c r="BW485" i="1"/>
  <c r="BW469" i="1"/>
  <c r="BW453" i="1"/>
  <c r="BW396" i="1"/>
  <c r="BW376" i="1"/>
  <c r="BW364" i="1"/>
  <c r="BW348" i="1"/>
  <c r="BW336" i="1"/>
  <c r="BW324" i="1"/>
  <c r="CC324" i="1" s="1"/>
  <c r="BW316" i="1"/>
  <c r="BW300" i="1"/>
  <c r="BW312" i="1"/>
  <c r="BW308" i="1"/>
  <c r="BW304" i="1"/>
  <c r="AO1184" i="1"/>
  <c r="AN1184" i="1"/>
  <c r="AN1170" i="1"/>
  <c r="AO1170" i="1"/>
  <c r="AN1166" i="1"/>
  <c r="AO1166" i="1"/>
  <c r="AN1162" i="1"/>
  <c r="AO1162" i="1"/>
  <c r="AN1158" i="1"/>
  <c r="AO1158" i="1"/>
  <c r="AN1154" i="1"/>
  <c r="AO1154" i="1"/>
  <c r="AN1142" i="1"/>
  <c r="AO1142" i="1"/>
  <c r="AN1058" i="1"/>
  <c r="AO1058" i="1"/>
  <c r="AO1181" i="1"/>
  <c r="AN1181" i="1"/>
  <c r="AN1145" i="1"/>
  <c r="AO1145" i="1"/>
  <c r="AN1150" i="1"/>
  <c r="AO1150" i="1"/>
  <c r="AO1186" i="1"/>
  <c r="AN1186" i="1"/>
  <c r="AO1182" i="1"/>
  <c r="AN1182" i="1"/>
  <c r="AN1178" i="1"/>
  <c r="AO1178" i="1"/>
  <c r="AN1174" i="1"/>
  <c r="AO1174" i="1"/>
  <c r="AN1172" i="1"/>
  <c r="AO1172" i="1"/>
  <c r="AN1168" i="1"/>
  <c r="AO1168" i="1"/>
  <c r="AN1164" i="1"/>
  <c r="AO1164" i="1"/>
  <c r="AN1160" i="1"/>
  <c r="AO1160" i="1"/>
  <c r="AN1156" i="1"/>
  <c r="AO1156" i="1"/>
  <c r="AN1152" i="1"/>
  <c r="AO1152" i="1"/>
  <c r="AN1148" i="1"/>
  <c r="AO1148" i="1"/>
  <c r="AN1144" i="1"/>
  <c r="AO1144" i="1"/>
  <c r="AN1140" i="1"/>
  <c r="AO1140" i="1"/>
  <c r="AN1136" i="1"/>
  <c r="AO1136" i="1"/>
  <c r="AO1185" i="1"/>
  <c r="AN1185" i="1"/>
  <c r="AN590" i="1"/>
  <c r="AO590" i="1"/>
  <c r="AN434" i="1"/>
  <c r="AO434" i="1"/>
  <c r="AN199" i="1"/>
  <c r="AO199" i="1"/>
  <c r="AO1183" i="1"/>
  <c r="AN1183" i="1"/>
  <c r="AN1179" i="1"/>
  <c r="AO1179" i="1"/>
  <c r="AN1175" i="1"/>
  <c r="AO1175" i="1"/>
  <c r="AN1171" i="1"/>
  <c r="AO1171" i="1"/>
  <c r="AN1167" i="1"/>
  <c r="AO1167" i="1"/>
  <c r="AN1163" i="1"/>
  <c r="AO1163" i="1"/>
  <c r="AN1159" i="1"/>
  <c r="AO1159" i="1"/>
  <c r="AN1155" i="1"/>
  <c r="AO1155" i="1"/>
  <c r="AN1151" i="1"/>
  <c r="AO1151" i="1"/>
  <c r="AN1147" i="1"/>
  <c r="AO1147" i="1"/>
  <c r="AN1139" i="1"/>
  <c r="AO1139" i="1"/>
  <c r="BQ43" i="1"/>
  <c r="BQ243" i="1"/>
  <c r="BQ235" i="1"/>
  <c r="BQ211" i="1"/>
  <c r="BQ203" i="1"/>
  <c r="BQ195" i="1"/>
  <c r="BQ187" i="1"/>
  <c r="BQ179" i="1"/>
  <c r="BQ171" i="1"/>
  <c r="BQ225" i="1"/>
  <c r="BQ51" i="1"/>
  <c r="BQ263" i="1"/>
  <c r="BQ215" i="1"/>
  <c r="BQ207" i="1"/>
  <c r="BQ199" i="1"/>
  <c r="BQ191" i="1"/>
  <c r="BQ66" i="1"/>
  <c r="BQ319" i="1"/>
  <c r="BQ313" i="1"/>
  <c r="BQ305" i="1"/>
  <c r="BQ297" i="1"/>
  <c r="BQ289" i="1"/>
  <c r="BQ281" i="1"/>
  <c r="BQ265" i="1"/>
  <c r="BQ241" i="1"/>
  <c r="BQ233" i="1"/>
  <c r="BQ217" i="1"/>
  <c r="BQ209" i="1"/>
  <c r="BQ201" i="1"/>
  <c r="BQ193" i="1"/>
  <c r="BQ185" i="1"/>
  <c r="BQ177" i="1"/>
  <c r="BQ169" i="1"/>
  <c r="BQ161" i="1"/>
  <c r="BQ153" i="1"/>
  <c r="BQ145" i="1"/>
  <c r="BQ137" i="1"/>
  <c r="BQ402" i="1"/>
  <c r="BQ382" i="1"/>
  <c r="BQ374" i="1"/>
  <c r="BQ368" i="1"/>
  <c r="BQ317" i="1"/>
  <c r="BQ311" i="1"/>
  <c r="BQ303" i="1"/>
  <c r="BQ295" i="1"/>
  <c r="BQ287" i="1"/>
  <c r="BQ279" i="1"/>
  <c r="BQ271" i="1"/>
  <c r="BQ255" i="1"/>
  <c r="BQ247" i="1"/>
  <c r="BQ239" i="1"/>
  <c r="BQ231" i="1"/>
  <c r="BQ183" i="1"/>
  <c r="BQ175" i="1"/>
  <c r="BQ167" i="1"/>
  <c r="BQ159" i="1"/>
  <c r="BQ151" i="1"/>
  <c r="BQ143" i="1"/>
  <c r="BQ135" i="1"/>
  <c r="BQ129" i="1"/>
  <c r="BQ400" i="1"/>
  <c r="BQ394" i="1"/>
  <c r="BQ388" i="1"/>
  <c r="BQ380" i="1"/>
  <c r="BQ366" i="1"/>
  <c r="BQ360" i="1"/>
  <c r="BQ40" i="1"/>
  <c r="BQ62" i="1"/>
  <c r="BQ315" i="1"/>
  <c r="BQ309" i="1"/>
  <c r="BQ301" i="1"/>
  <c r="BQ293" i="1"/>
  <c r="BQ285" i="1"/>
  <c r="BQ277" i="1"/>
  <c r="BQ269" i="1"/>
  <c r="BQ261" i="1"/>
  <c r="BQ221" i="1"/>
  <c r="BQ213" i="1"/>
  <c r="BQ205" i="1"/>
  <c r="BQ197" i="1"/>
  <c r="BQ189" i="1"/>
  <c r="BQ173" i="1"/>
  <c r="BQ165" i="1"/>
  <c r="BQ141" i="1"/>
  <c r="BQ133" i="1"/>
  <c r="BQ127" i="1"/>
  <c r="BQ398" i="1"/>
  <c r="BQ386" i="1"/>
  <c r="BQ378" i="1"/>
  <c r="BQ372" i="1"/>
  <c r="BQ364" i="1"/>
  <c r="BQ358" i="1"/>
  <c r="BQ39" i="1"/>
  <c r="BQ321" i="1"/>
  <c r="BQ307" i="1"/>
  <c r="BQ299" i="1"/>
  <c r="BQ291" i="1"/>
  <c r="BQ283" i="1"/>
  <c r="BQ275" i="1"/>
  <c r="BQ267" i="1"/>
  <c r="BQ259" i="1"/>
  <c r="BQ251" i="1"/>
  <c r="BQ227" i="1"/>
  <c r="BQ155" i="1"/>
  <c r="BQ147" i="1"/>
  <c r="BQ139" i="1"/>
  <c r="BQ396" i="1"/>
  <c r="BQ390" i="1"/>
  <c r="BQ384" i="1"/>
  <c r="BQ370" i="1"/>
  <c r="BQ362" i="1"/>
  <c r="BQ125" i="1"/>
  <c r="BQ181" i="1"/>
  <c r="BQ376" i="1"/>
  <c r="BQ48" i="1"/>
  <c r="BQ157" i="1"/>
  <c r="BQ131" i="1"/>
  <c r="BQ163" i="1"/>
  <c r="BQ149" i="1"/>
  <c r="BQ356" i="1"/>
  <c r="BQ352" i="1"/>
  <c r="BQ348" i="1"/>
  <c r="BQ344" i="1"/>
  <c r="BQ340" i="1"/>
  <c r="BQ336" i="1"/>
  <c r="BQ332" i="1"/>
  <c r="BQ328" i="1"/>
  <c r="BQ324" i="1"/>
  <c r="BQ320" i="1"/>
  <c r="BQ316" i="1"/>
  <c r="BQ312" i="1"/>
  <c r="BQ308" i="1"/>
  <c r="BQ304" i="1"/>
  <c r="BQ300" i="1"/>
  <c r="BQ296" i="1"/>
  <c r="BQ292" i="1"/>
  <c r="BQ288" i="1"/>
  <c r="BQ284" i="1"/>
  <c r="BQ280" i="1"/>
  <c r="BQ276" i="1"/>
  <c r="BQ272" i="1"/>
  <c r="BQ268" i="1"/>
  <c r="BQ264" i="1"/>
  <c r="BQ260" i="1"/>
  <c r="BQ256" i="1"/>
  <c r="BQ252" i="1"/>
  <c r="BQ244" i="1"/>
  <c r="BQ240" i="1"/>
  <c r="BQ236" i="1"/>
  <c r="BQ184" i="1"/>
  <c r="BQ250" i="1"/>
  <c r="BQ228" i="1"/>
  <c r="BQ222" i="1"/>
  <c r="BQ214" i="1"/>
  <c r="BQ204" i="1"/>
  <c r="BQ196" i="1"/>
  <c r="BQ186" i="1"/>
  <c r="BQ178" i="1"/>
  <c r="BQ170" i="1"/>
  <c r="BQ162" i="1"/>
  <c r="BQ156" i="1"/>
  <c r="BQ148" i="1"/>
  <c r="BQ138" i="1"/>
  <c r="BQ130" i="1"/>
  <c r="BQ216" i="1"/>
  <c r="BQ190" i="1"/>
  <c r="BQ164" i="1"/>
  <c r="BQ136" i="1"/>
  <c r="AN1104" i="1"/>
  <c r="BQ401" i="1"/>
  <c r="BQ397" i="1"/>
  <c r="BQ393" i="1"/>
  <c r="BQ389" i="1"/>
  <c r="BQ385" i="1"/>
  <c r="BQ381" i="1"/>
  <c r="BQ377" i="1"/>
  <c r="BQ373" i="1"/>
  <c r="BQ369" i="1"/>
  <c r="BQ365" i="1"/>
  <c r="BQ361" i="1"/>
  <c r="BQ357" i="1"/>
  <c r="BQ353" i="1"/>
  <c r="BQ349" i="1"/>
  <c r="BQ345" i="1"/>
  <c r="BQ341" i="1"/>
  <c r="BQ337" i="1"/>
  <c r="BQ333" i="1"/>
  <c r="BQ329" i="1"/>
  <c r="BQ325" i="1"/>
  <c r="BQ226" i="1"/>
  <c r="BQ198" i="1"/>
  <c r="BQ180" i="1"/>
  <c r="BQ154" i="1"/>
  <c r="BQ248" i="1"/>
  <c r="BQ230" i="1"/>
  <c r="BQ220" i="1"/>
  <c r="BQ212" i="1"/>
  <c r="BQ202" i="1"/>
  <c r="BQ194" i="1"/>
  <c r="BQ188" i="1"/>
  <c r="BQ176" i="1"/>
  <c r="BQ168" i="1"/>
  <c r="BQ160" i="1"/>
  <c r="BQ150" i="1"/>
  <c r="BQ140" i="1"/>
  <c r="BQ132" i="1"/>
  <c r="BQ354" i="1"/>
  <c r="BQ350" i="1"/>
  <c r="BQ346" i="1"/>
  <c r="BQ342" i="1"/>
  <c r="BQ338" i="1"/>
  <c r="BQ334" i="1"/>
  <c r="BQ330" i="1"/>
  <c r="BQ326" i="1"/>
  <c r="BQ322" i="1"/>
  <c r="BQ318" i="1"/>
  <c r="BQ314" i="1"/>
  <c r="BQ310" i="1"/>
  <c r="BQ306" i="1"/>
  <c r="BQ302" i="1"/>
  <c r="BQ298" i="1"/>
  <c r="BQ294" i="1"/>
  <c r="BQ290" i="1"/>
  <c r="BQ286" i="1"/>
  <c r="BQ282" i="1"/>
  <c r="BQ278" i="1"/>
  <c r="BQ274" i="1"/>
  <c r="BQ270" i="1"/>
  <c r="BQ266" i="1"/>
  <c r="BQ262" i="1"/>
  <c r="BQ258" i="1"/>
  <c r="BQ254" i="1"/>
  <c r="BQ246" i="1"/>
  <c r="BQ242" i="1"/>
  <c r="BQ238" i="1"/>
  <c r="BQ210" i="1"/>
  <c r="BQ144" i="1"/>
  <c r="BQ232" i="1"/>
  <c r="BQ224" i="1"/>
  <c r="BQ218" i="1"/>
  <c r="BQ208" i="1"/>
  <c r="BQ200" i="1"/>
  <c r="BQ192" i="1"/>
  <c r="BQ182" i="1"/>
  <c r="BQ174" i="1"/>
  <c r="BQ166" i="1"/>
  <c r="BQ158" i="1"/>
  <c r="BQ152" i="1"/>
  <c r="BQ142" i="1"/>
  <c r="BQ134" i="1"/>
  <c r="BQ126" i="1"/>
  <c r="BQ234" i="1"/>
  <c r="BQ206" i="1"/>
  <c r="BQ172" i="1"/>
  <c r="BQ146" i="1"/>
  <c r="BQ128" i="1"/>
  <c r="BQ399" i="1"/>
  <c r="BQ395" i="1"/>
  <c r="BQ391" i="1"/>
  <c r="BQ387" i="1"/>
  <c r="BQ383" i="1"/>
  <c r="BQ379" i="1"/>
  <c r="BQ375" i="1"/>
  <c r="BQ371" i="1"/>
  <c r="BQ367" i="1"/>
  <c r="BQ363" i="1"/>
  <c r="BQ359" i="1"/>
  <c r="BQ355" i="1"/>
  <c r="BQ351" i="1"/>
  <c r="BQ347" i="1"/>
  <c r="BQ343" i="1"/>
  <c r="BQ339" i="1"/>
  <c r="BQ335" i="1"/>
  <c r="BQ331" i="1"/>
  <c r="BQ327" i="1"/>
  <c r="BQ323" i="1"/>
  <c r="BQ392" i="1"/>
  <c r="BQ50" i="1"/>
  <c r="BQ46" i="1"/>
  <c r="BQ87" i="1"/>
  <c r="BQ79" i="1"/>
  <c r="BQ122" i="1"/>
  <c r="BQ118" i="1"/>
  <c r="BQ114" i="1"/>
  <c r="BQ68" i="1"/>
  <c r="BQ117" i="1"/>
  <c r="BQ89" i="1"/>
  <c r="BQ69" i="1"/>
  <c r="BQ109" i="1"/>
  <c r="BQ59" i="1"/>
  <c r="BQ57" i="1"/>
  <c r="BQ123" i="1"/>
  <c r="BQ97" i="1"/>
  <c r="BQ55" i="1"/>
  <c r="BQ110" i="1"/>
  <c r="BQ108" i="1"/>
  <c r="BQ106" i="1"/>
  <c r="BQ98" i="1"/>
  <c r="BQ94" i="1"/>
  <c r="BQ92" i="1"/>
  <c r="BQ84" i="1"/>
  <c r="BQ82" i="1"/>
  <c r="BQ78" i="1"/>
  <c r="BQ72" i="1"/>
  <c r="BQ56" i="1"/>
  <c r="BQ54" i="1"/>
  <c r="BQ111" i="1"/>
  <c r="BQ103" i="1"/>
  <c r="BQ95" i="1"/>
  <c r="BQ73" i="1"/>
  <c r="BQ61" i="1"/>
  <c r="BQ101" i="1"/>
  <c r="BQ75" i="1"/>
  <c r="BQ107" i="1"/>
  <c r="BQ85" i="1"/>
  <c r="BQ65" i="1"/>
  <c r="BQ42" i="1"/>
  <c r="BQ113" i="1"/>
  <c r="BQ105" i="1"/>
  <c r="BQ71" i="1"/>
  <c r="BQ100" i="1"/>
  <c r="BQ90" i="1"/>
  <c r="BQ86" i="1"/>
  <c r="BQ74" i="1"/>
  <c r="BQ64" i="1"/>
  <c r="BQ81" i="1"/>
  <c r="BQ93" i="1"/>
  <c r="BQ83" i="1"/>
  <c r="BQ67" i="1"/>
  <c r="BQ121" i="1"/>
  <c r="BQ99" i="1"/>
  <c r="BQ91" i="1"/>
  <c r="BQ77" i="1"/>
  <c r="BQ115" i="1"/>
  <c r="BQ63" i="1"/>
  <c r="BQ124" i="1"/>
  <c r="BQ120" i="1"/>
  <c r="BQ116" i="1"/>
  <c r="BQ112" i="1"/>
  <c r="BQ104" i="1"/>
  <c r="BQ102" i="1"/>
  <c r="BQ96" i="1"/>
  <c r="BQ88" i="1"/>
  <c r="BQ80" i="1"/>
  <c r="BQ76" i="1"/>
  <c r="BQ70" i="1"/>
  <c r="BQ60" i="1"/>
  <c r="BQ58" i="1"/>
  <c r="BQ119" i="1"/>
  <c r="BQ52" i="1"/>
  <c r="BQ44" i="1"/>
  <c r="BQ49" i="1"/>
  <c r="BQ41" i="1"/>
  <c r="BQ53" i="1"/>
  <c r="BQ47" i="1"/>
  <c r="BQ45" i="1"/>
  <c r="AN902" i="1"/>
  <c r="AN980" i="1"/>
  <c r="AN824" i="1"/>
  <c r="AN746" i="1"/>
  <c r="AN512" i="1"/>
  <c r="AN1143" i="1"/>
  <c r="AN277" i="1"/>
  <c r="AN1180" i="1"/>
  <c r="AN1146" i="1"/>
  <c r="AN668" i="1"/>
  <c r="AN355" i="1"/>
  <c r="AN1177" i="1"/>
  <c r="AN1173" i="1"/>
  <c r="AN1169" i="1"/>
  <c r="AN1165" i="1"/>
  <c r="AN1161" i="1"/>
  <c r="AN1157" i="1"/>
  <c r="AN1153" i="1"/>
  <c r="AN1149" i="1"/>
  <c r="AN1141" i="1"/>
  <c r="AN1137" i="1"/>
  <c r="AN1176" i="1"/>
  <c r="AN1138" i="1"/>
  <c r="AN39" i="1"/>
  <c r="AN954" i="1"/>
  <c r="AN944" i="1"/>
  <c r="AN936" i="1"/>
  <c r="AN930" i="1"/>
  <c r="AN922" i="1"/>
  <c r="AN914" i="1"/>
  <c r="AN908" i="1"/>
  <c r="AN898" i="1"/>
  <c r="AN890" i="1"/>
  <c r="AN882" i="1"/>
  <c r="AN874" i="1"/>
  <c r="AN864" i="1"/>
  <c r="AN854" i="1"/>
  <c r="AN850" i="1"/>
  <c r="AN844" i="1"/>
  <c r="AN836" i="1"/>
  <c r="AN826" i="1"/>
  <c r="AN816" i="1"/>
  <c r="AN810" i="1"/>
  <c r="AN802" i="1"/>
  <c r="AN794" i="1"/>
  <c r="AN786" i="1"/>
  <c r="AN780" i="1"/>
  <c r="AN1134" i="1"/>
  <c r="AN1102" i="1"/>
  <c r="AN1098" i="1"/>
  <c r="AN960" i="1"/>
  <c r="AN948" i="1"/>
  <c r="AN940" i="1"/>
  <c r="AN932" i="1"/>
  <c r="AN926" i="1"/>
  <c r="AN918" i="1"/>
  <c r="AN912" i="1"/>
  <c r="AN894" i="1"/>
  <c r="AN886" i="1"/>
  <c r="AN878" i="1"/>
  <c r="AN870" i="1"/>
  <c r="AN858" i="1"/>
  <c r="AN852" i="1"/>
  <c r="AN846" i="1"/>
  <c r="AN840" i="1"/>
  <c r="AN832" i="1"/>
  <c r="AN822" i="1"/>
  <c r="AN814" i="1"/>
  <c r="AN806" i="1"/>
  <c r="AN798" i="1"/>
  <c r="AN790" i="1"/>
  <c r="AN782" i="1"/>
  <c r="AN1132" i="1"/>
  <c r="AN1100" i="1"/>
  <c r="AN1096" i="1"/>
  <c r="AN1092" i="1"/>
  <c r="AN1088" i="1"/>
  <c r="AN1084" i="1"/>
  <c r="AN1080" i="1"/>
  <c r="AN1076" i="1"/>
  <c r="AN1072" i="1"/>
  <c r="AN1068" i="1"/>
  <c r="AN1064" i="1"/>
  <c r="AN1060" i="1"/>
  <c r="AN1056" i="1"/>
  <c r="AN1052" i="1"/>
  <c r="AN1048" i="1"/>
  <c r="AN1044" i="1"/>
  <c r="AN1040" i="1"/>
  <c r="AN1036" i="1"/>
  <c r="AN1032" i="1"/>
  <c r="AN1028" i="1"/>
  <c r="AN1024" i="1"/>
  <c r="AN1020" i="1"/>
  <c r="AN1016" i="1"/>
  <c r="AN1012" i="1"/>
  <c r="AN1008" i="1"/>
  <c r="AN1004" i="1"/>
  <c r="AN1000" i="1"/>
  <c r="AN996" i="1"/>
  <c r="AN992" i="1"/>
  <c r="AN988" i="1"/>
  <c r="AN984" i="1"/>
  <c r="AN978" i="1"/>
  <c r="AN974" i="1"/>
  <c r="AN970" i="1"/>
  <c r="AN966" i="1"/>
  <c r="AN962" i="1"/>
  <c r="AN956" i="1"/>
  <c r="AN950" i="1"/>
  <c r="AN942" i="1"/>
  <c r="AN934" i="1"/>
  <c r="AN924" i="1"/>
  <c r="AN916" i="1"/>
  <c r="AN906" i="1"/>
  <c r="AN900" i="1"/>
  <c r="AN892" i="1"/>
  <c r="AN884" i="1"/>
  <c r="AN876" i="1"/>
  <c r="AN868" i="1"/>
  <c r="AN862" i="1"/>
  <c r="AN856" i="1"/>
  <c r="AN842" i="1"/>
  <c r="AN834" i="1"/>
  <c r="AN828" i="1"/>
  <c r="AN820" i="1"/>
  <c r="AN812" i="1"/>
  <c r="AN804" i="1"/>
  <c r="AN796" i="1"/>
  <c r="AN788" i="1"/>
  <c r="AN803" i="1"/>
  <c r="AN793" i="1"/>
  <c r="AN785" i="1"/>
  <c r="AN777" i="1"/>
  <c r="AN769" i="1"/>
  <c r="AN761" i="1"/>
  <c r="AN753" i="1"/>
  <c r="AN745" i="1"/>
  <c r="AN737" i="1"/>
  <c r="AN731" i="1"/>
  <c r="AN723" i="1"/>
  <c r="AN715" i="1"/>
  <c r="AN707" i="1"/>
  <c r="AN699" i="1"/>
  <c r="AN691" i="1"/>
  <c r="AN685" i="1"/>
  <c r="AN675" i="1"/>
  <c r="AN667" i="1"/>
  <c r="AN659" i="1"/>
  <c r="AN651" i="1"/>
  <c r="AN643" i="1"/>
  <c r="AN635" i="1"/>
  <c r="AN627" i="1"/>
  <c r="AN617" i="1"/>
  <c r="AN609" i="1"/>
  <c r="AN601" i="1"/>
  <c r="AN593" i="1"/>
  <c r="AN585" i="1"/>
  <c r="AN575" i="1"/>
  <c r="AN567" i="1"/>
  <c r="AN559" i="1"/>
  <c r="AN551" i="1"/>
  <c r="AN545" i="1"/>
  <c r="AN537" i="1"/>
  <c r="AN529" i="1"/>
  <c r="AN519" i="1"/>
  <c r="AN513" i="1"/>
  <c r="AN503" i="1"/>
  <c r="AN495" i="1"/>
  <c r="AN487" i="1"/>
  <c r="AN481" i="1"/>
  <c r="AN471" i="1"/>
  <c r="AN463" i="1"/>
  <c r="AN457" i="1"/>
  <c r="AN449" i="1"/>
  <c r="AN441" i="1"/>
  <c r="AN431" i="1"/>
  <c r="AN423" i="1"/>
  <c r="AN413" i="1"/>
  <c r="AN405" i="1"/>
  <c r="AN390" i="1"/>
  <c r="AN374" i="1"/>
  <c r="AN358" i="1"/>
  <c r="AN346" i="1"/>
  <c r="AN332" i="1"/>
  <c r="AN318" i="1"/>
  <c r="AN302" i="1"/>
  <c r="AN288" i="1"/>
  <c r="AN272" i="1"/>
  <c r="AN260" i="1"/>
  <c r="AN246" i="1"/>
  <c r="AN230" i="1"/>
  <c r="AN214" i="1"/>
  <c r="AN194" i="1"/>
  <c r="AN176" i="1"/>
  <c r="AN158" i="1"/>
  <c r="AN144" i="1"/>
  <c r="AN132" i="1"/>
  <c r="AN118" i="1"/>
  <c r="AN100" i="1"/>
  <c r="AN86" i="1"/>
  <c r="AN70" i="1"/>
  <c r="AN58" i="1"/>
  <c r="AN52" i="1"/>
  <c r="AN42" i="1"/>
  <c r="AN640" i="1"/>
  <c r="AN632" i="1"/>
  <c r="AN626" i="1"/>
  <c r="AN614" i="1"/>
  <c r="AN608" i="1"/>
  <c r="AN598" i="1"/>
  <c r="AN582" i="1"/>
  <c r="AN574" i="1"/>
  <c r="AN564" i="1"/>
  <c r="AN556" i="1"/>
  <c r="AN548" i="1"/>
  <c r="AN538" i="1"/>
  <c r="AN530" i="1"/>
  <c r="AN522" i="1"/>
  <c r="AN514" i="1"/>
  <c r="AN504" i="1"/>
  <c r="AN498" i="1"/>
  <c r="AN488" i="1"/>
  <c r="AN482" i="1"/>
  <c r="AN474" i="1"/>
  <c r="AN466" i="1"/>
  <c r="AN456" i="1"/>
  <c r="AN448" i="1"/>
  <c r="AN442" i="1"/>
  <c r="AN428" i="1"/>
  <c r="AN418" i="1"/>
  <c r="AN410" i="1"/>
  <c r="AN401" i="1"/>
  <c r="AN395" i="1"/>
  <c r="AN385" i="1"/>
  <c r="AN379" i="1"/>
  <c r="AN371" i="1"/>
  <c r="AN361" i="1"/>
  <c r="AN353" i="1"/>
  <c r="AN347" i="1"/>
  <c r="AN339" i="1"/>
  <c r="AN331" i="1"/>
  <c r="AN323" i="1"/>
  <c r="AN315" i="1"/>
  <c r="AN309" i="1"/>
  <c r="AN301" i="1"/>
  <c r="AN293" i="1"/>
  <c r="AN285" i="1"/>
  <c r="AN271" i="1"/>
  <c r="AN263" i="1"/>
  <c r="AN249" i="1"/>
  <c r="AN243" i="1"/>
  <c r="AN235" i="1"/>
  <c r="AN225" i="1"/>
  <c r="AN217" i="1"/>
  <c r="AN207" i="1"/>
  <c r="AN201" i="1"/>
  <c r="AN193" i="1"/>
  <c r="AN185" i="1"/>
  <c r="AN177" i="1"/>
  <c r="AN169" i="1"/>
  <c r="AN159" i="1"/>
  <c r="AN153" i="1"/>
  <c r="AN143" i="1"/>
  <c r="AN135" i="1"/>
  <c r="AN129" i="1"/>
  <c r="AN121" i="1"/>
  <c r="AN113" i="1"/>
  <c r="AN105" i="1"/>
  <c r="AN97" i="1"/>
  <c r="AN89" i="1"/>
  <c r="AN81" i="1"/>
  <c r="AN73" i="1"/>
  <c r="AN65" i="1"/>
  <c r="AN57" i="1"/>
  <c r="AN49" i="1"/>
  <c r="AN43" i="1"/>
  <c r="AN419" i="1"/>
  <c r="AN392" i="1"/>
  <c r="AN380" i="1"/>
  <c r="AN372" i="1"/>
  <c r="AN362" i="1"/>
  <c r="AN348" i="1"/>
  <c r="AN336" i="1"/>
  <c r="AN322" i="1"/>
  <c r="AN310" i="1"/>
  <c r="AN298" i="1"/>
  <c r="AN290" i="1"/>
  <c r="AN278" i="1"/>
  <c r="AN270" i="1"/>
  <c r="AN258" i="1"/>
  <c r="AN248" i="1"/>
  <c r="AN240" i="1"/>
  <c r="AN228" i="1"/>
  <c r="AN218" i="1"/>
  <c r="AN208" i="1"/>
  <c r="AN198" i="1"/>
  <c r="AN186" i="1"/>
  <c r="AN178" i="1"/>
  <c r="AN170" i="1"/>
  <c r="AN160" i="1"/>
  <c r="AN148" i="1"/>
  <c r="AN136" i="1"/>
  <c r="AN122" i="1"/>
  <c r="AN108" i="1"/>
  <c r="AN98" i="1"/>
  <c r="AN88" i="1"/>
  <c r="AN78" i="1"/>
  <c r="AN66" i="1"/>
  <c r="AN56" i="1"/>
  <c r="AN40" i="1"/>
  <c r="AN776" i="1"/>
  <c r="AN772" i="1"/>
  <c r="AN768" i="1"/>
  <c r="AN764" i="1"/>
  <c r="AN760" i="1"/>
  <c r="AN756" i="1"/>
  <c r="AN752" i="1"/>
  <c r="AN748" i="1"/>
  <c r="AN744" i="1"/>
  <c r="AN740" i="1"/>
  <c r="AN736" i="1"/>
  <c r="AN732" i="1"/>
  <c r="AN728" i="1"/>
  <c r="AN724" i="1"/>
  <c r="AN720" i="1"/>
  <c r="AN716" i="1"/>
  <c r="AN712" i="1"/>
  <c r="AN708" i="1"/>
  <c r="AN704" i="1"/>
  <c r="AN700" i="1"/>
  <c r="AN696" i="1"/>
  <c r="AN692" i="1"/>
  <c r="AN688" i="1"/>
  <c r="AN684" i="1"/>
  <c r="AN680" i="1"/>
  <c r="AN674" i="1"/>
  <c r="AN670" i="1"/>
  <c r="AN666" i="1"/>
  <c r="AN662" i="1"/>
  <c r="AN658" i="1"/>
  <c r="AN654" i="1"/>
  <c r="AN650" i="1"/>
  <c r="AN646" i="1"/>
  <c r="AN642" i="1"/>
  <c r="AN634" i="1"/>
  <c r="AN624" i="1"/>
  <c r="AN618" i="1"/>
  <c r="AN610" i="1"/>
  <c r="AN604" i="1"/>
  <c r="AN596" i="1"/>
  <c r="AN588" i="1"/>
  <c r="AN580" i="1"/>
  <c r="AN572" i="1"/>
  <c r="AN566" i="1"/>
  <c r="AN558" i="1"/>
  <c r="AN550" i="1"/>
  <c r="AN544" i="1"/>
  <c r="AN536" i="1"/>
  <c r="AN528" i="1"/>
  <c r="AN518" i="1"/>
  <c r="AN506" i="1"/>
  <c r="AN496" i="1"/>
  <c r="AN490" i="1"/>
  <c r="AN480" i="1"/>
  <c r="AN472" i="1"/>
  <c r="AN464" i="1"/>
  <c r="AN458" i="1"/>
  <c r="AN450" i="1"/>
  <c r="AN440" i="1"/>
  <c r="AN432" i="1"/>
  <c r="AN422" i="1"/>
  <c r="AN416" i="1"/>
  <c r="AN408" i="1"/>
  <c r="AN399" i="1"/>
  <c r="AN389" i="1"/>
  <c r="AN383" i="1"/>
  <c r="AN373" i="1"/>
  <c r="AN365" i="1"/>
  <c r="AN359" i="1"/>
  <c r="AN349" i="1"/>
  <c r="AN341" i="1"/>
  <c r="AN333" i="1"/>
  <c r="AN325" i="1"/>
  <c r="AN317" i="1"/>
  <c r="AN307" i="1"/>
  <c r="AN299" i="1"/>
  <c r="AN291" i="1"/>
  <c r="AN283" i="1"/>
  <c r="AN275" i="1"/>
  <c r="AN265" i="1"/>
  <c r="AN259" i="1"/>
  <c r="AN253" i="1"/>
  <c r="AN245" i="1"/>
  <c r="AN237" i="1"/>
  <c r="AN229" i="1"/>
  <c r="AN223" i="1"/>
  <c r="AN215" i="1"/>
  <c r="AN209" i="1"/>
  <c r="AN191" i="1"/>
  <c r="AN183" i="1"/>
  <c r="AN175" i="1"/>
  <c r="AN167" i="1"/>
  <c r="AN161" i="1"/>
  <c r="AN151" i="1"/>
  <c r="AN145" i="1"/>
  <c r="AN137" i="1"/>
  <c r="AN127" i="1"/>
  <c r="AN119" i="1"/>
  <c r="AN111" i="1"/>
  <c r="AN103" i="1"/>
  <c r="AN95" i="1"/>
  <c r="AN87" i="1"/>
  <c r="AN79" i="1"/>
  <c r="AN71" i="1"/>
  <c r="AN63" i="1"/>
  <c r="AN55" i="1"/>
  <c r="AN45" i="1"/>
  <c r="AN1135" i="1"/>
  <c r="AN1131" i="1"/>
  <c r="AN1103" i="1"/>
  <c r="AN1099" i="1"/>
  <c r="AN1095" i="1"/>
  <c r="AN1091" i="1"/>
  <c r="AN1087" i="1"/>
  <c r="AN1083" i="1"/>
  <c r="AN1079" i="1"/>
  <c r="AN1075" i="1"/>
  <c r="AN1071" i="1"/>
  <c r="AN1067" i="1"/>
  <c r="AN1063" i="1"/>
  <c r="AN1059" i="1"/>
  <c r="AN1055" i="1"/>
  <c r="AN1051" i="1"/>
  <c r="AN1047" i="1"/>
  <c r="AN1043" i="1"/>
  <c r="AN1039" i="1"/>
  <c r="AN1035" i="1"/>
  <c r="AN1031" i="1"/>
  <c r="AN1027" i="1"/>
  <c r="AN1023" i="1"/>
  <c r="AN1019" i="1"/>
  <c r="AN1015" i="1"/>
  <c r="AN1011" i="1"/>
  <c r="AN1007" i="1"/>
  <c r="AN1003" i="1"/>
  <c r="AN999" i="1"/>
  <c r="AN995" i="1"/>
  <c r="AN991" i="1"/>
  <c r="AN987" i="1"/>
  <c r="AN983" i="1"/>
  <c r="AN979" i="1"/>
  <c r="AN975" i="1"/>
  <c r="AN971" i="1"/>
  <c r="AN967" i="1"/>
  <c r="AN963" i="1"/>
  <c r="AN959" i="1"/>
  <c r="AN955" i="1"/>
  <c r="AN951" i="1"/>
  <c r="AN947" i="1"/>
  <c r="AN943" i="1"/>
  <c r="AN939" i="1"/>
  <c r="AN935" i="1"/>
  <c r="AN931" i="1"/>
  <c r="AN927" i="1"/>
  <c r="AN923" i="1"/>
  <c r="AN919" i="1"/>
  <c r="AN915" i="1"/>
  <c r="AN911" i="1"/>
  <c r="AN907" i="1"/>
  <c r="AN903" i="1"/>
  <c r="AN899" i="1"/>
  <c r="AN895" i="1"/>
  <c r="AN891" i="1"/>
  <c r="AN887" i="1"/>
  <c r="AN883" i="1"/>
  <c r="AN879" i="1"/>
  <c r="AN875" i="1"/>
  <c r="AN871" i="1"/>
  <c r="AN867" i="1"/>
  <c r="AN863" i="1"/>
  <c r="AN859" i="1"/>
  <c r="AN855" i="1"/>
  <c r="AN851" i="1"/>
  <c r="AN847" i="1"/>
  <c r="AN843" i="1"/>
  <c r="AN839" i="1"/>
  <c r="AN835" i="1"/>
  <c r="AN831" i="1"/>
  <c r="AN827" i="1"/>
  <c r="AN823" i="1"/>
  <c r="AN817" i="1"/>
  <c r="AN813" i="1"/>
  <c r="AN809" i="1"/>
  <c r="AN805" i="1"/>
  <c r="AN799" i="1"/>
  <c r="AN791" i="1"/>
  <c r="AN783" i="1"/>
  <c r="AN775" i="1"/>
  <c r="AN767" i="1"/>
  <c r="AN759" i="1"/>
  <c r="AN751" i="1"/>
  <c r="AN743" i="1"/>
  <c r="AN735" i="1"/>
  <c r="AN725" i="1"/>
  <c r="AN717" i="1"/>
  <c r="AN709" i="1"/>
  <c r="AN701" i="1"/>
  <c r="AN693" i="1"/>
  <c r="AN683" i="1"/>
  <c r="AN677" i="1"/>
  <c r="AN669" i="1"/>
  <c r="AN661" i="1"/>
  <c r="AN653" i="1"/>
  <c r="AN645" i="1"/>
  <c r="AN637" i="1"/>
  <c r="AN629" i="1"/>
  <c r="AN621" i="1"/>
  <c r="AN615" i="1"/>
  <c r="AN607" i="1"/>
  <c r="AN599" i="1"/>
  <c r="AN591" i="1"/>
  <c r="AN583" i="1"/>
  <c r="AN577" i="1"/>
  <c r="AN569" i="1"/>
  <c r="AN561" i="1"/>
  <c r="AN553" i="1"/>
  <c r="AN543" i="1"/>
  <c r="AN535" i="1"/>
  <c r="AN527" i="1"/>
  <c r="AN515" i="1"/>
  <c r="AN507" i="1"/>
  <c r="AN501" i="1"/>
  <c r="AN493" i="1"/>
  <c r="AN485" i="1"/>
  <c r="AN475" i="1"/>
  <c r="AN469" i="1"/>
  <c r="AN461" i="1"/>
  <c r="AN451" i="1"/>
  <c r="AN443" i="1"/>
  <c r="AN435" i="1"/>
  <c r="AN429" i="1"/>
  <c r="AN421" i="1"/>
  <c r="AN411" i="1"/>
  <c r="AN402" i="1"/>
  <c r="AN394" i="1"/>
  <c r="AN382" i="1"/>
  <c r="AN370" i="1"/>
  <c r="AN360" i="1"/>
  <c r="AN350" i="1"/>
  <c r="AN340" i="1"/>
  <c r="AN328" i="1"/>
  <c r="AN320" i="1"/>
  <c r="AN312" i="1"/>
  <c r="AN300" i="1"/>
  <c r="AN286" i="1"/>
  <c r="AN274" i="1"/>
  <c r="AN264" i="1"/>
  <c r="AN250" i="1"/>
  <c r="AN238" i="1"/>
  <c r="AN226" i="1"/>
  <c r="AN216" i="1"/>
  <c r="AN206" i="1"/>
  <c r="AN196" i="1"/>
  <c r="AN188" i="1"/>
  <c r="AN172" i="1"/>
  <c r="AN162" i="1"/>
  <c r="AN152" i="1"/>
  <c r="AN140" i="1"/>
  <c r="AN130" i="1"/>
  <c r="AN120" i="1"/>
  <c r="AN112" i="1"/>
  <c r="AN102" i="1"/>
  <c r="AN90" i="1"/>
  <c r="AN80" i="1"/>
  <c r="AN68" i="1"/>
  <c r="AN50" i="1"/>
  <c r="AN1094" i="1"/>
  <c r="AN1090" i="1"/>
  <c r="AN1086" i="1"/>
  <c r="AN1082" i="1"/>
  <c r="AN1078" i="1"/>
  <c r="AN1074" i="1"/>
  <c r="AN1070" i="1"/>
  <c r="AN1066" i="1"/>
  <c r="AN1062" i="1"/>
  <c r="AN1054" i="1"/>
  <c r="AN1050" i="1"/>
  <c r="AN1046" i="1"/>
  <c r="AN1042" i="1"/>
  <c r="AN1038" i="1"/>
  <c r="AN1034" i="1"/>
  <c r="AN1030" i="1"/>
  <c r="AN1026" i="1"/>
  <c r="AN1022" i="1"/>
  <c r="AN1018" i="1"/>
  <c r="AN1014" i="1"/>
  <c r="AN1010" i="1"/>
  <c r="AN1006" i="1"/>
  <c r="AN1002" i="1"/>
  <c r="AN998" i="1"/>
  <c r="AN994" i="1"/>
  <c r="AN990" i="1"/>
  <c r="AN986" i="1"/>
  <c r="AN982" i="1"/>
  <c r="AN976" i="1"/>
  <c r="AN972" i="1"/>
  <c r="AN968" i="1"/>
  <c r="AN964" i="1"/>
  <c r="AN958" i="1"/>
  <c r="AN952" i="1"/>
  <c r="AN946" i="1"/>
  <c r="AN938" i="1"/>
  <c r="AN928" i="1"/>
  <c r="AN920" i="1"/>
  <c r="AN910" i="1"/>
  <c r="AN904" i="1"/>
  <c r="AN896" i="1"/>
  <c r="AN888" i="1"/>
  <c r="AN880" i="1"/>
  <c r="AN872" i="1"/>
  <c r="AN866" i="1"/>
  <c r="AN860" i="1"/>
  <c r="AN848" i="1"/>
  <c r="AN838" i="1"/>
  <c r="AN830" i="1"/>
  <c r="AN818" i="1"/>
  <c r="AN808" i="1"/>
  <c r="AN800" i="1"/>
  <c r="AN792" i="1"/>
  <c r="AN784" i="1"/>
  <c r="AN821" i="1"/>
  <c r="AN797" i="1"/>
  <c r="AN789" i="1"/>
  <c r="AN781" i="1"/>
  <c r="AN771" i="1"/>
  <c r="AN765" i="1"/>
  <c r="AN757" i="1"/>
  <c r="AN749" i="1"/>
  <c r="AN741" i="1"/>
  <c r="AN733" i="1"/>
  <c r="AN727" i="1"/>
  <c r="AN719" i="1"/>
  <c r="AN711" i="1"/>
  <c r="AN703" i="1"/>
  <c r="AN695" i="1"/>
  <c r="AN689" i="1"/>
  <c r="AN679" i="1"/>
  <c r="AN671" i="1"/>
  <c r="AN663" i="1"/>
  <c r="AN655" i="1"/>
  <c r="AN647" i="1"/>
  <c r="AN639" i="1"/>
  <c r="AN631" i="1"/>
  <c r="AN623" i="1"/>
  <c r="AN613" i="1"/>
  <c r="AN605" i="1"/>
  <c r="AN597" i="1"/>
  <c r="AN589" i="1"/>
  <c r="AN579" i="1"/>
  <c r="AN571" i="1"/>
  <c r="AN563" i="1"/>
  <c r="AN555" i="1"/>
  <c r="AN549" i="1"/>
  <c r="AN541" i="1"/>
  <c r="AN533" i="1"/>
  <c r="AN523" i="1"/>
  <c r="AN517" i="1"/>
  <c r="AN509" i="1"/>
  <c r="AN499" i="1"/>
  <c r="AN491" i="1"/>
  <c r="AN483" i="1"/>
  <c r="AN477" i="1"/>
  <c r="AN467" i="1"/>
  <c r="AN459" i="1"/>
  <c r="AN453" i="1"/>
  <c r="AN445" i="1"/>
  <c r="AN437" i="1"/>
  <c r="AN427" i="1"/>
  <c r="AN417" i="1"/>
  <c r="AN409" i="1"/>
  <c r="AN396" i="1"/>
  <c r="AN384" i="1"/>
  <c r="AN368" i="1"/>
  <c r="AN352" i="1"/>
  <c r="AN338" i="1"/>
  <c r="AN326" i="1"/>
  <c r="AN308" i="1"/>
  <c r="AN296" i="1"/>
  <c r="AN280" i="1"/>
  <c r="AN266" i="1"/>
  <c r="AN252" i="1"/>
  <c r="AN236" i="1"/>
  <c r="AN222" i="1"/>
  <c r="AN204" i="1"/>
  <c r="AN184" i="1"/>
  <c r="AN168" i="1"/>
  <c r="AN150" i="1"/>
  <c r="AN138" i="1"/>
  <c r="AN124" i="1"/>
  <c r="AN110" i="1"/>
  <c r="AN94" i="1"/>
  <c r="AN76" i="1"/>
  <c r="AN64" i="1"/>
  <c r="AN54" i="1"/>
  <c r="AN48" i="1"/>
  <c r="AN678" i="1"/>
  <c r="AN636" i="1"/>
  <c r="AN630" i="1"/>
  <c r="AN622" i="1"/>
  <c r="AN612" i="1"/>
  <c r="AN602" i="1"/>
  <c r="AN594" i="1"/>
  <c r="AN586" i="1"/>
  <c r="AN578" i="1"/>
  <c r="AN568" i="1"/>
  <c r="AN560" i="1"/>
  <c r="AN552" i="1"/>
  <c r="AN542" i="1"/>
  <c r="AN534" i="1"/>
  <c r="AN526" i="1"/>
  <c r="AN520" i="1"/>
  <c r="AN508" i="1"/>
  <c r="AN500" i="1"/>
  <c r="AN494" i="1"/>
  <c r="AN484" i="1"/>
  <c r="AN478" i="1"/>
  <c r="AN470" i="1"/>
  <c r="AN460" i="1"/>
  <c r="AN452" i="1"/>
  <c r="AN446" i="1"/>
  <c r="AN438" i="1"/>
  <c r="AN430" i="1"/>
  <c r="AN424" i="1"/>
  <c r="AN414" i="1"/>
  <c r="AN406" i="1"/>
  <c r="AN397" i="1"/>
  <c r="AN391" i="1"/>
  <c r="AN381" i="1"/>
  <c r="AN375" i="1"/>
  <c r="AN367" i="1"/>
  <c r="AN357" i="1"/>
  <c r="AN351" i="1"/>
  <c r="AN343" i="1"/>
  <c r="AN335" i="1"/>
  <c r="AN327" i="1"/>
  <c r="AN319" i="1"/>
  <c r="AN313" i="1"/>
  <c r="AN305" i="1"/>
  <c r="AN297" i="1"/>
  <c r="AN289" i="1"/>
  <c r="AN281" i="1"/>
  <c r="AN273" i="1"/>
  <c r="AN267" i="1"/>
  <c r="AN255" i="1"/>
  <c r="AN247" i="1"/>
  <c r="AN239" i="1"/>
  <c r="AN231" i="1"/>
  <c r="AN221" i="1"/>
  <c r="AN213" i="1"/>
  <c r="AN203" i="1"/>
  <c r="AN197" i="1"/>
  <c r="AN189" i="1"/>
  <c r="AN181" i="1"/>
  <c r="AN173" i="1"/>
  <c r="AN163" i="1"/>
  <c r="AN155" i="1"/>
  <c r="AN149" i="1"/>
  <c r="AN139" i="1"/>
  <c r="AN131" i="1"/>
  <c r="AN125" i="1"/>
  <c r="AN117" i="1"/>
  <c r="AN109" i="1"/>
  <c r="AN101" i="1"/>
  <c r="AN93" i="1"/>
  <c r="AN85" i="1"/>
  <c r="AN77" i="1"/>
  <c r="AN69" i="1"/>
  <c r="AN61" i="1"/>
  <c r="AN53" i="1"/>
  <c r="AN47" i="1"/>
  <c r="AN525" i="1"/>
  <c r="AN400" i="1"/>
  <c r="AN386" i="1"/>
  <c r="AN378" i="1"/>
  <c r="AN364" i="1"/>
  <c r="AN354" i="1"/>
  <c r="AN344" i="1"/>
  <c r="AN330" i="1"/>
  <c r="AN316" i="1"/>
  <c r="AN304" i="1"/>
  <c r="AN292" i="1"/>
  <c r="AN284" i="1"/>
  <c r="AN276" i="1"/>
  <c r="AN262" i="1"/>
  <c r="AN254" i="1"/>
  <c r="AN242" i="1"/>
  <c r="AN232" i="1"/>
  <c r="AN224" i="1"/>
  <c r="AN212" i="1"/>
  <c r="AN202" i="1"/>
  <c r="AN190" i="1"/>
  <c r="AN182" i="1"/>
  <c r="AN174" i="1"/>
  <c r="AN164" i="1"/>
  <c r="AN154" i="1"/>
  <c r="AN142" i="1"/>
  <c r="AN128" i="1"/>
  <c r="AN116" i="1"/>
  <c r="AN104" i="1"/>
  <c r="AN92" i="1"/>
  <c r="AN82" i="1"/>
  <c r="AN72" i="1"/>
  <c r="AN62" i="1"/>
  <c r="AN46" i="1"/>
  <c r="AN778" i="1"/>
  <c r="AN774" i="1"/>
  <c r="AN770" i="1"/>
  <c r="AN766" i="1"/>
  <c r="AN762" i="1"/>
  <c r="AN758" i="1"/>
  <c r="AN754" i="1"/>
  <c r="AN750" i="1"/>
  <c r="AN742" i="1"/>
  <c r="AN738" i="1"/>
  <c r="AN734" i="1"/>
  <c r="AN730" i="1"/>
  <c r="AN726" i="1"/>
  <c r="AN722" i="1"/>
  <c r="AN718" i="1"/>
  <c r="AN714" i="1"/>
  <c r="AN710" i="1"/>
  <c r="AN706" i="1"/>
  <c r="AN702" i="1"/>
  <c r="AN698" i="1"/>
  <c r="AN694" i="1"/>
  <c r="AN690" i="1"/>
  <c r="AN686" i="1"/>
  <c r="AN682" i="1"/>
  <c r="AN676" i="1"/>
  <c r="AN672" i="1"/>
  <c r="AN664" i="1"/>
  <c r="AN660" i="1"/>
  <c r="AN656" i="1"/>
  <c r="AN652" i="1"/>
  <c r="AN648" i="1"/>
  <c r="AN644" i="1"/>
  <c r="AN638" i="1"/>
  <c r="AN628" i="1"/>
  <c r="AN620" i="1"/>
  <c r="AN616" i="1"/>
  <c r="AN606" i="1"/>
  <c r="AN600" i="1"/>
  <c r="AN592" i="1"/>
  <c r="AN584" i="1"/>
  <c r="AN576" i="1"/>
  <c r="AN570" i="1"/>
  <c r="AN562" i="1"/>
  <c r="AN554" i="1"/>
  <c r="AN546" i="1"/>
  <c r="AN540" i="1"/>
  <c r="AN532" i="1"/>
  <c r="AN524" i="1"/>
  <c r="AN516" i="1"/>
  <c r="AN510" i="1"/>
  <c r="AN502" i="1"/>
  <c r="AN492" i="1"/>
  <c r="AN486" i="1"/>
  <c r="AN476" i="1"/>
  <c r="AN468" i="1"/>
  <c r="AN462" i="1"/>
  <c r="AN454" i="1"/>
  <c r="AN444" i="1"/>
  <c r="AN436" i="1"/>
  <c r="AN426" i="1"/>
  <c r="AN420" i="1"/>
  <c r="AN412" i="1"/>
  <c r="AN404" i="1"/>
  <c r="AN393" i="1"/>
  <c r="AN387" i="1"/>
  <c r="AN377" i="1"/>
  <c r="AN369" i="1"/>
  <c r="AN363" i="1"/>
  <c r="AN345" i="1"/>
  <c r="AN337" i="1"/>
  <c r="AN329" i="1"/>
  <c r="AN321" i="1"/>
  <c r="AN311" i="1"/>
  <c r="AN303" i="1"/>
  <c r="AN295" i="1"/>
  <c r="AN287" i="1"/>
  <c r="AN279" i="1"/>
  <c r="AN269" i="1"/>
  <c r="AN261" i="1"/>
  <c r="AN257" i="1"/>
  <c r="AN251" i="1"/>
  <c r="AN241" i="1"/>
  <c r="AN233" i="1"/>
  <c r="AN227" i="1"/>
  <c r="AN219" i="1"/>
  <c r="AN211" i="1"/>
  <c r="AN205" i="1"/>
  <c r="AN195" i="1"/>
  <c r="AN187" i="1"/>
  <c r="AN179" i="1"/>
  <c r="AN171" i="1"/>
  <c r="AN165" i="1"/>
  <c r="AN157" i="1"/>
  <c r="AN147" i="1"/>
  <c r="AN141" i="1"/>
  <c r="AN133" i="1"/>
  <c r="AN123" i="1"/>
  <c r="AN115" i="1"/>
  <c r="AN107" i="1"/>
  <c r="AN99" i="1"/>
  <c r="AN91" i="1"/>
  <c r="AN83" i="1"/>
  <c r="AN75" i="1"/>
  <c r="AN67" i="1"/>
  <c r="AN59" i="1"/>
  <c r="AN51" i="1"/>
  <c r="AN41" i="1"/>
  <c r="AN1133" i="1"/>
  <c r="AN1101" i="1"/>
  <c r="AN1097" i="1"/>
  <c r="AN1093" i="1"/>
  <c r="AN1089" i="1"/>
  <c r="AN1085" i="1"/>
  <c r="AN1081" i="1"/>
  <c r="AN1077" i="1"/>
  <c r="AN1073" i="1"/>
  <c r="AN1069" i="1"/>
  <c r="AN1065" i="1"/>
  <c r="AN1061" i="1"/>
  <c r="AN1057" i="1"/>
  <c r="AN1053" i="1"/>
  <c r="AN1049" i="1"/>
  <c r="AN1045" i="1"/>
  <c r="AN1041" i="1"/>
  <c r="AN1037" i="1"/>
  <c r="AN1033" i="1"/>
  <c r="AN1029" i="1"/>
  <c r="AN1025" i="1"/>
  <c r="AN1021" i="1"/>
  <c r="AN1017" i="1"/>
  <c r="AN1013" i="1"/>
  <c r="AN1009" i="1"/>
  <c r="AN1005" i="1"/>
  <c r="AN1001" i="1"/>
  <c r="AN997" i="1"/>
  <c r="AN993" i="1"/>
  <c r="AN989" i="1"/>
  <c r="AN985" i="1"/>
  <c r="AN981" i="1"/>
  <c r="AN977" i="1"/>
  <c r="AN973" i="1"/>
  <c r="AN969" i="1"/>
  <c r="AN965" i="1"/>
  <c r="AN961" i="1"/>
  <c r="AN957" i="1"/>
  <c r="AN953" i="1"/>
  <c r="AN949" i="1"/>
  <c r="AN945" i="1"/>
  <c r="AN941" i="1"/>
  <c r="AN937" i="1"/>
  <c r="AN933" i="1"/>
  <c r="AN929" i="1"/>
  <c r="AN925" i="1"/>
  <c r="AN921" i="1"/>
  <c r="AN917" i="1"/>
  <c r="AN913" i="1"/>
  <c r="AN909" i="1"/>
  <c r="AN905" i="1"/>
  <c r="AN901" i="1"/>
  <c r="AN897" i="1"/>
  <c r="AN893" i="1"/>
  <c r="AN889" i="1"/>
  <c r="AN885" i="1"/>
  <c r="AN881" i="1"/>
  <c r="AN877" i="1"/>
  <c r="AN873" i="1"/>
  <c r="AN869" i="1"/>
  <c r="AN865" i="1"/>
  <c r="AN861" i="1"/>
  <c r="AN857" i="1"/>
  <c r="AN853" i="1"/>
  <c r="AN849" i="1"/>
  <c r="AN845" i="1"/>
  <c r="AN841" i="1"/>
  <c r="AN837" i="1"/>
  <c r="AN833" i="1"/>
  <c r="AN829" i="1"/>
  <c r="AN825" i="1"/>
  <c r="AN819" i="1"/>
  <c r="AN815" i="1"/>
  <c r="AN811" i="1"/>
  <c r="AN807" i="1"/>
  <c r="AN801" i="1"/>
  <c r="AN795" i="1"/>
  <c r="AN787" i="1"/>
  <c r="AN779" i="1"/>
  <c r="AN773" i="1"/>
  <c r="AN763" i="1"/>
  <c r="AN755" i="1"/>
  <c r="AN747" i="1"/>
  <c r="AN739" i="1"/>
  <c r="AN729" i="1"/>
  <c r="AN721" i="1"/>
  <c r="AN713" i="1"/>
  <c r="AN705" i="1"/>
  <c r="AN697" i="1"/>
  <c r="AN687" i="1"/>
  <c r="AN681" i="1"/>
  <c r="AN673" i="1"/>
  <c r="AN665" i="1"/>
  <c r="AN657" i="1"/>
  <c r="AN649" i="1"/>
  <c r="AN641" i="1"/>
  <c r="AN633" i="1"/>
  <c r="AN625" i="1"/>
  <c r="AN619" i="1"/>
  <c r="AN611" i="1"/>
  <c r="AN603" i="1"/>
  <c r="AN595" i="1"/>
  <c r="AN587" i="1"/>
  <c r="AN581" i="1"/>
  <c r="AN573" i="1"/>
  <c r="AN565" i="1"/>
  <c r="AN557" i="1"/>
  <c r="AN547" i="1"/>
  <c r="AN539" i="1"/>
  <c r="AN531" i="1"/>
  <c r="AN521" i="1"/>
  <c r="AN511" i="1"/>
  <c r="AN505" i="1"/>
  <c r="AN497" i="1"/>
  <c r="AN489" i="1"/>
  <c r="AN479" i="1"/>
  <c r="AN473" i="1"/>
  <c r="AN465" i="1"/>
  <c r="AN455" i="1"/>
  <c r="AN447" i="1"/>
  <c r="AN439" i="1"/>
  <c r="AN433" i="1"/>
  <c r="AN425" i="1"/>
  <c r="AN415" i="1"/>
  <c r="AN407" i="1"/>
  <c r="AN398" i="1"/>
  <c r="AN388" i="1"/>
  <c r="AN376" i="1"/>
  <c r="AN366" i="1"/>
  <c r="AN356" i="1"/>
  <c r="AN342" i="1"/>
  <c r="AN334" i="1"/>
  <c r="AN324" i="1"/>
  <c r="AN314" i="1"/>
  <c r="AN306" i="1"/>
  <c r="AN294" i="1"/>
  <c r="AN282" i="1"/>
  <c r="AN268" i="1"/>
  <c r="AN256" i="1"/>
  <c r="AN244" i="1"/>
  <c r="AN234" i="1"/>
  <c r="AN220" i="1"/>
  <c r="AN210" i="1"/>
  <c r="AN200" i="1"/>
  <c r="AN192" i="1"/>
  <c r="AN180" i="1"/>
  <c r="AN166" i="1"/>
  <c r="AN156" i="1"/>
  <c r="AN146" i="1"/>
  <c r="AN134" i="1"/>
  <c r="AN126" i="1"/>
  <c r="AN114" i="1"/>
  <c r="AN106" i="1"/>
  <c r="AN96" i="1"/>
  <c r="AN84" i="1"/>
  <c r="AN74" i="1"/>
  <c r="AN60" i="1"/>
  <c r="AN44" i="1"/>
  <c r="AA1183" i="1"/>
  <c r="AA1178" i="1"/>
  <c r="AA1174" i="1"/>
  <c r="AA1170" i="1"/>
  <c r="AA1166" i="1"/>
  <c r="AA1162" i="1"/>
  <c r="AA1158" i="1"/>
  <c r="AA1154" i="1"/>
  <c r="AA1150" i="1"/>
  <c r="AA1146" i="1"/>
  <c r="AA1142" i="1"/>
  <c r="AA1138" i="1"/>
  <c r="AA1134" i="1"/>
  <c r="AA1102" i="1"/>
  <c r="AA1098" i="1"/>
  <c r="AA1094" i="1"/>
  <c r="AA1090" i="1"/>
  <c r="AA1086" i="1"/>
  <c r="AA1082" i="1"/>
  <c r="AA1078" i="1"/>
  <c r="AA1074" i="1"/>
  <c r="AA1070" i="1"/>
  <c r="AA1066" i="1"/>
  <c r="AA1062" i="1"/>
  <c r="AA1058" i="1"/>
  <c r="AA1054" i="1"/>
  <c r="AA1050" i="1"/>
  <c r="AA1046" i="1"/>
  <c r="AA1042" i="1"/>
  <c r="AA1038" i="1"/>
  <c r="AA1034" i="1"/>
  <c r="AA1030" i="1"/>
  <c r="AA1026" i="1"/>
  <c r="AA1022" i="1"/>
  <c r="AA1018" i="1"/>
  <c r="AA1014" i="1"/>
  <c r="AA1010" i="1"/>
  <c r="AA1006" i="1"/>
  <c r="AA1002" i="1"/>
  <c r="AA998" i="1"/>
  <c r="AA994" i="1"/>
  <c r="AA990" i="1"/>
  <c r="AA986" i="1"/>
  <c r="AA1181" i="1"/>
  <c r="AA1177" i="1"/>
  <c r="AA1173" i="1"/>
  <c r="AA1169" i="1"/>
  <c r="AA1165" i="1"/>
  <c r="AA1161" i="1"/>
  <c r="AA1157" i="1"/>
  <c r="AA1153" i="1"/>
  <c r="AA1149" i="1"/>
  <c r="AA1145" i="1"/>
  <c r="AA1141" i="1"/>
  <c r="AA1137" i="1"/>
  <c r="AA1133" i="1"/>
  <c r="AA1101" i="1"/>
  <c r="AA1097" i="1"/>
  <c r="AA1093" i="1"/>
  <c r="AA1089" i="1"/>
  <c r="AA1085" i="1"/>
  <c r="AA1081" i="1"/>
  <c r="AA1077" i="1"/>
  <c r="AA1073" i="1"/>
  <c r="AA1069" i="1"/>
  <c r="AA1065" i="1"/>
  <c r="AA1061" i="1"/>
  <c r="AA1057" i="1"/>
  <c r="AA1053" i="1"/>
  <c r="AA1049" i="1"/>
  <c r="AA1045" i="1"/>
  <c r="AA1041" i="1"/>
  <c r="AA1037" i="1"/>
  <c r="AA1033" i="1"/>
  <c r="AA1029" i="1"/>
  <c r="AA1025" i="1"/>
  <c r="AA1021" i="1"/>
  <c r="AA1017" i="1"/>
  <c r="AA1013" i="1"/>
  <c r="AA1009" i="1"/>
  <c r="AA1005" i="1"/>
  <c r="AA1001" i="1"/>
  <c r="AA997" i="1"/>
  <c r="AA993" i="1"/>
  <c r="AA989" i="1"/>
  <c r="AA985" i="1"/>
  <c r="AA981" i="1"/>
  <c r="AA977" i="1"/>
  <c r="AA973" i="1"/>
  <c r="AA969" i="1"/>
  <c r="AA965" i="1"/>
  <c r="AA961" i="1"/>
  <c r="AA957" i="1"/>
  <c r="AA953" i="1"/>
  <c r="AA949" i="1"/>
  <c r="AA945" i="1"/>
  <c r="AA941" i="1"/>
  <c r="AA937" i="1"/>
  <c r="AA933" i="1"/>
  <c r="AA929" i="1"/>
  <c r="AA925" i="1"/>
  <c r="AA921" i="1"/>
  <c r="AA917" i="1"/>
  <c r="AA913" i="1"/>
  <c r="AA909" i="1"/>
  <c r="AA905" i="1"/>
  <c r="AA901" i="1"/>
  <c r="AA897" i="1"/>
  <c r="AA893" i="1"/>
  <c r="AA889" i="1"/>
  <c r="AA885" i="1"/>
  <c r="AA881" i="1"/>
  <c r="AA877" i="1"/>
  <c r="AA873" i="1"/>
  <c r="AA869" i="1"/>
  <c r="AA865" i="1"/>
  <c r="AA861" i="1"/>
  <c r="AA857" i="1"/>
  <c r="AA853" i="1"/>
  <c r="AA849" i="1"/>
  <c r="AA845" i="1"/>
  <c r="AA1185" i="1"/>
  <c r="AA1180" i="1"/>
  <c r="AA1176" i="1"/>
  <c r="AA1172" i="1"/>
  <c r="AA1168" i="1"/>
  <c r="AA1164" i="1"/>
  <c r="AA1160" i="1"/>
  <c r="AA1156" i="1"/>
  <c r="AA1152" i="1"/>
  <c r="AA1148" i="1"/>
  <c r="AA1144" i="1"/>
  <c r="AA1140" i="1"/>
  <c r="AA1136" i="1"/>
  <c r="AA1132" i="1"/>
  <c r="AA1100" i="1"/>
  <c r="AA1096" i="1"/>
  <c r="AA1092" i="1"/>
  <c r="AA1088" i="1"/>
  <c r="AA1084" i="1"/>
  <c r="AA1080" i="1"/>
  <c r="AA1076" i="1"/>
  <c r="AA1072" i="1"/>
  <c r="AA1068" i="1"/>
  <c r="AA1064" i="1"/>
  <c r="AA1060" i="1"/>
  <c r="AA1056" i="1"/>
  <c r="AA1052" i="1"/>
  <c r="AA1048" i="1"/>
  <c r="AA1044" i="1"/>
  <c r="AA1040" i="1"/>
  <c r="AA1036" i="1"/>
  <c r="AA1032" i="1"/>
  <c r="AA1028" i="1"/>
  <c r="AA1024" i="1"/>
  <c r="AA1020" i="1"/>
  <c r="AA1016" i="1"/>
  <c r="AA1012" i="1"/>
  <c r="AA1008" i="1"/>
  <c r="AA1004" i="1"/>
  <c r="AA1000" i="1"/>
  <c r="AA996" i="1"/>
  <c r="AA992" i="1"/>
  <c r="AA988" i="1"/>
  <c r="AA984" i="1"/>
  <c r="AA980" i="1"/>
  <c r="AA976" i="1"/>
  <c r="AA972" i="1"/>
  <c r="AA968" i="1"/>
  <c r="AA964" i="1"/>
  <c r="AA960" i="1"/>
  <c r="AA956" i="1"/>
  <c r="AA952" i="1"/>
  <c r="AA948" i="1"/>
  <c r="AA944" i="1"/>
  <c r="AA940" i="1"/>
  <c r="AA936" i="1"/>
  <c r="AA932" i="1"/>
  <c r="AA928" i="1"/>
  <c r="AA924" i="1"/>
  <c r="AA920" i="1"/>
  <c r="AA916" i="1"/>
  <c r="AA912" i="1"/>
  <c r="AA908" i="1"/>
  <c r="AA904" i="1"/>
  <c r="AA900" i="1"/>
  <c r="AA896" i="1"/>
  <c r="AA892" i="1"/>
  <c r="AA888" i="1"/>
  <c r="AA884" i="1"/>
  <c r="AA880" i="1"/>
  <c r="AA876" i="1"/>
  <c r="AA872" i="1"/>
  <c r="AA868" i="1"/>
  <c r="AA864" i="1"/>
  <c r="AA860" i="1"/>
  <c r="AA856" i="1"/>
  <c r="AA852" i="1"/>
  <c r="AA848" i="1"/>
  <c r="AA1182" i="1"/>
  <c r="O1186" i="1"/>
  <c r="P1186" i="1" s="1"/>
  <c r="Q1189" i="1" s="1"/>
  <c r="O1185" i="1"/>
  <c r="P1185" i="1" s="1"/>
  <c r="O1184" i="1"/>
  <c r="P1184" i="1" s="1"/>
  <c r="O1183" i="1"/>
  <c r="P1183" i="1" s="1"/>
  <c r="O1182" i="1"/>
  <c r="P1182" i="1" s="1"/>
  <c r="O1181" i="1"/>
  <c r="P1181" i="1" s="1"/>
  <c r="O1180" i="1"/>
  <c r="P1180" i="1" s="1"/>
  <c r="O1179" i="1"/>
  <c r="P1179" i="1" s="1"/>
  <c r="O1178" i="1"/>
  <c r="P1178" i="1" s="1"/>
  <c r="O1177" i="1"/>
  <c r="P1177" i="1" s="1"/>
  <c r="O1176" i="1"/>
  <c r="P1176" i="1" s="1"/>
  <c r="O1175" i="1"/>
  <c r="P1175" i="1" s="1"/>
  <c r="O1174" i="1"/>
  <c r="P1174" i="1" s="1"/>
  <c r="O1173" i="1"/>
  <c r="P1173" i="1" s="1"/>
  <c r="O1172" i="1"/>
  <c r="P1172" i="1" s="1"/>
  <c r="O1171" i="1"/>
  <c r="P1171" i="1" s="1"/>
  <c r="O1170" i="1"/>
  <c r="P1170" i="1" s="1"/>
  <c r="O1169" i="1"/>
  <c r="P1169" i="1" s="1"/>
  <c r="O1168" i="1"/>
  <c r="P1168" i="1" s="1"/>
  <c r="O1167" i="1"/>
  <c r="P1167" i="1" s="1"/>
  <c r="O1166" i="1"/>
  <c r="P1166" i="1" s="1"/>
  <c r="O1165" i="1"/>
  <c r="P1165" i="1" s="1"/>
  <c r="O1164" i="1"/>
  <c r="P1164" i="1" s="1"/>
  <c r="O1163" i="1"/>
  <c r="P1163" i="1" s="1"/>
  <c r="O1162" i="1"/>
  <c r="P1162" i="1" s="1"/>
  <c r="O1161" i="1"/>
  <c r="P1161" i="1" s="1"/>
  <c r="O1160" i="1"/>
  <c r="P1160" i="1" s="1"/>
  <c r="O1159" i="1"/>
  <c r="P1159" i="1" s="1"/>
  <c r="O1158" i="1"/>
  <c r="P1158" i="1" s="1"/>
  <c r="O1157" i="1"/>
  <c r="P1157" i="1" s="1"/>
  <c r="O1156" i="1"/>
  <c r="P1156" i="1" s="1"/>
  <c r="O1155" i="1"/>
  <c r="P1155" i="1" s="1"/>
  <c r="O1154" i="1"/>
  <c r="P1154" i="1" s="1"/>
  <c r="O1153" i="1"/>
  <c r="P1153" i="1" s="1"/>
  <c r="O1152" i="1"/>
  <c r="P1152" i="1" s="1"/>
  <c r="O1151" i="1"/>
  <c r="P1151" i="1" s="1"/>
  <c r="O1150" i="1"/>
  <c r="P1150" i="1" s="1"/>
  <c r="O1149" i="1"/>
  <c r="P1149" i="1" s="1"/>
  <c r="O1148" i="1"/>
  <c r="P1148" i="1" s="1"/>
  <c r="O1147" i="1"/>
  <c r="P1147" i="1" s="1"/>
  <c r="O1146" i="1"/>
  <c r="P1146" i="1" s="1"/>
  <c r="O1145" i="1"/>
  <c r="P1145" i="1" s="1"/>
  <c r="O1144" i="1"/>
  <c r="P1144" i="1" s="1"/>
  <c r="O1143" i="1"/>
  <c r="P1143" i="1" s="1"/>
  <c r="O1142" i="1"/>
  <c r="P1142" i="1" s="1"/>
  <c r="O1141" i="1"/>
  <c r="P1141" i="1" s="1"/>
  <c r="O1140" i="1"/>
  <c r="P1140" i="1" s="1"/>
  <c r="O1139" i="1"/>
  <c r="P1139" i="1" s="1"/>
  <c r="O1138" i="1"/>
  <c r="P1138" i="1" s="1"/>
  <c r="O1137" i="1"/>
  <c r="P1137" i="1" s="1"/>
  <c r="O1136" i="1"/>
  <c r="P1136" i="1" s="1"/>
  <c r="O1135" i="1"/>
  <c r="P1135" i="1" s="1"/>
  <c r="O1134" i="1"/>
  <c r="P1134" i="1" s="1"/>
  <c r="O1133" i="1"/>
  <c r="P1133" i="1" s="1"/>
  <c r="O1132" i="1"/>
  <c r="P1132" i="1" s="1"/>
  <c r="O1131" i="1"/>
  <c r="P1131" i="1" s="1"/>
  <c r="O1103" i="1"/>
  <c r="P1103" i="1" s="1"/>
  <c r="O1102" i="1"/>
  <c r="P1102" i="1" s="1"/>
  <c r="O1101" i="1"/>
  <c r="P1101" i="1" s="1"/>
  <c r="O1100" i="1"/>
  <c r="P1100" i="1" s="1"/>
  <c r="O1099" i="1"/>
  <c r="P1099" i="1" s="1"/>
  <c r="O1098" i="1"/>
  <c r="P1098" i="1" s="1"/>
  <c r="O1097" i="1"/>
  <c r="P1097" i="1" s="1"/>
  <c r="O1096" i="1"/>
  <c r="P1096" i="1" s="1"/>
  <c r="O1095" i="1"/>
  <c r="P1095" i="1" s="1"/>
  <c r="O1094" i="1"/>
  <c r="P1094" i="1" s="1"/>
  <c r="O1093" i="1"/>
  <c r="P1093" i="1" s="1"/>
  <c r="O1092" i="1"/>
  <c r="P1092" i="1" s="1"/>
  <c r="O1091" i="1"/>
  <c r="P1091" i="1" s="1"/>
  <c r="O1090" i="1"/>
  <c r="P1090" i="1" s="1"/>
  <c r="O1089" i="1"/>
  <c r="P1089" i="1" s="1"/>
  <c r="O1088" i="1"/>
  <c r="P1088" i="1" s="1"/>
  <c r="O1087" i="1"/>
  <c r="P1087" i="1" s="1"/>
  <c r="O1086" i="1"/>
  <c r="P1086" i="1" s="1"/>
  <c r="O1085" i="1"/>
  <c r="P1085" i="1" s="1"/>
  <c r="O1084" i="1"/>
  <c r="P1084" i="1" s="1"/>
  <c r="O1083" i="1"/>
  <c r="P1083" i="1" s="1"/>
  <c r="O1082" i="1"/>
  <c r="P1082" i="1" s="1"/>
  <c r="O1081" i="1"/>
  <c r="P1081" i="1" s="1"/>
  <c r="O1080" i="1"/>
  <c r="P1080" i="1" s="1"/>
  <c r="O1079" i="1"/>
  <c r="P1079" i="1" s="1"/>
  <c r="O1078" i="1"/>
  <c r="P1078" i="1" s="1"/>
  <c r="O1077" i="1"/>
  <c r="P1077" i="1" s="1"/>
  <c r="O1076" i="1"/>
  <c r="P1076" i="1" s="1"/>
  <c r="O1075" i="1"/>
  <c r="P1075" i="1" s="1"/>
  <c r="O1074" i="1"/>
  <c r="P1074" i="1" s="1"/>
  <c r="O1073" i="1"/>
  <c r="P1073" i="1" s="1"/>
  <c r="O1072" i="1"/>
  <c r="P1072" i="1" s="1"/>
  <c r="O1071" i="1"/>
  <c r="P1071" i="1" s="1"/>
  <c r="O1070" i="1"/>
  <c r="P1070" i="1" s="1"/>
  <c r="O1069" i="1"/>
  <c r="P1069" i="1" s="1"/>
  <c r="O1068" i="1"/>
  <c r="P1068" i="1" s="1"/>
  <c r="O1067" i="1"/>
  <c r="P1067" i="1" s="1"/>
  <c r="O1066" i="1"/>
  <c r="P1066" i="1" s="1"/>
  <c r="O1065" i="1"/>
  <c r="P1065" i="1" s="1"/>
  <c r="O1064" i="1"/>
  <c r="P1064" i="1" s="1"/>
  <c r="O1063" i="1"/>
  <c r="P1063" i="1" s="1"/>
  <c r="O1062" i="1"/>
  <c r="P1062" i="1" s="1"/>
  <c r="O1061" i="1"/>
  <c r="P1061" i="1" s="1"/>
  <c r="O1060" i="1"/>
  <c r="P1060" i="1" s="1"/>
  <c r="O1059" i="1"/>
  <c r="P1059" i="1" s="1"/>
  <c r="O1058" i="1"/>
  <c r="P1058" i="1" s="1"/>
  <c r="O1057" i="1"/>
  <c r="P1057" i="1" s="1"/>
  <c r="O1056" i="1"/>
  <c r="P1056" i="1" s="1"/>
  <c r="O1055" i="1"/>
  <c r="P1055" i="1" s="1"/>
  <c r="O1054" i="1"/>
  <c r="P1054" i="1" s="1"/>
  <c r="O1053" i="1"/>
  <c r="P1053" i="1" s="1"/>
  <c r="O1052" i="1"/>
  <c r="P1052" i="1" s="1"/>
  <c r="O1051" i="1"/>
  <c r="P1051" i="1" s="1"/>
  <c r="O1050" i="1"/>
  <c r="P1050" i="1" s="1"/>
  <c r="O1049" i="1"/>
  <c r="P1049" i="1" s="1"/>
  <c r="O1048" i="1"/>
  <c r="P1048" i="1" s="1"/>
  <c r="O1047" i="1"/>
  <c r="P1047" i="1" s="1"/>
  <c r="O1046" i="1"/>
  <c r="P1046" i="1" s="1"/>
  <c r="O1045" i="1"/>
  <c r="P1045" i="1" s="1"/>
  <c r="O1044" i="1"/>
  <c r="P1044" i="1" s="1"/>
  <c r="O1043" i="1"/>
  <c r="P1043" i="1" s="1"/>
  <c r="O1042" i="1"/>
  <c r="P1042" i="1" s="1"/>
  <c r="O1041" i="1"/>
  <c r="P1041" i="1" s="1"/>
  <c r="O1040" i="1"/>
  <c r="P1040" i="1" s="1"/>
  <c r="O1039" i="1"/>
  <c r="P1039" i="1" s="1"/>
  <c r="O1038" i="1"/>
  <c r="P1038" i="1" s="1"/>
  <c r="O1037" i="1"/>
  <c r="P1037" i="1" s="1"/>
  <c r="O1036" i="1"/>
  <c r="P1036" i="1" s="1"/>
  <c r="O1035" i="1"/>
  <c r="P1035" i="1" s="1"/>
  <c r="O1034" i="1"/>
  <c r="P1034" i="1" s="1"/>
  <c r="O1033" i="1"/>
  <c r="P1033" i="1" s="1"/>
  <c r="O1032" i="1"/>
  <c r="P1032" i="1" s="1"/>
  <c r="O1031" i="1"/>
  <c r="P1031" i="1" s="1"/>
  <c r="O1030" i="1"/>
  <c r="P1030" i="1" s="1"/>
  <c r="O1029" i="1"/>
  <c r="P1029" i="1" s="1"/>
  <c r="O1028" i="1"/>
  <c r="P1028" i="1" s="1"/>
  <c r="O1027" i="1"/>
  <c r="P1027" i="1" s="1"/>
  <c r="O1026" i="1"/>
  <c r="P1026" i="1" s="1"/>
  <c r="O1025" i="1"/>
  <c r="P1025" i="1" s="1"/>
  <c r="O1024" i="1"/>
  <c r="P1024" i="1" s="1"/>
  <c r="O1023" i="1"/>
  <c r="P1023" i="1" s="1"/>
  <c r="O1022" i="1"/>
  <c r="P1022" i="1" s="1"/>
  <c r="O1021" i="1"/>
  <c r="P1021" i="1" s="1"/>
  <c r="O1020" i="1"/>
  <c r="P1020" i="1" s="1"/>
  <c r="O1019" i="1"/>
  <c r="P1019" i="1" s="1"/>
  <c r="O1018" i="1"/>
  <c r="P1018" i="1" s="1"/>
  <c r="O1017" i="1"/>
  <c r="P1017" i="1" s="1"/>
  <c r="O1016" i="1"/>
  <c r="P1016" i="1" s="1"/>
  <c r="O1015" i="1"/>
  <c r="P1015" i="1" s="1"/>
  <c r="O1014" i="1"/>
  <c r="P1014" i="1" s="1"/>
  <c r="O1013" i="1"/>
  <c r="P1013" i="1" s="1"/>
  <c r="O1012" i="1"/>
  <c r="P1012" i="1" s="1"/>
  <c r="O1011" i="1"/>
  <c r="P1011" i="1" s="1"/>
  <c r="O1010" i="1"/>
  <c r="P1010" i="1" s="1"/>
  <c r="O1009" i="1"/>
  <c r="P1009" i="1" s="1"/>
  <c r="O1008" i="1"/>
  <c r="P1008" i="1" s="1"/>
  <c r="O1007" i="1"/>
  <c r="P1007" i="1" s="1"/>
  <c r="O1006" i="1"/>
  <c r="P1006" i="1" s="1"/>
  <c r="O1005" i="1"/>
  <c r="P1005" i="1" s="1"/>
  <c r="O1004" i="1"/>
  <c r="P1004" i="1" s="1"/>
  <c r="O1003" i="1"/>
  <c r="P1003" i="1" s="1"/>
  <c r="O1002" i="1"/>
  <c r="P1002" i="1" s="1"/>
  <c r="O1001" i="1"/>
  <c r="P1001" i="1" s="1"/>
  <c r="O1000" i="1"/>
  <c r="P1000" i="1" s="1"/>
  <c r="O999" i="1"/>
  <c r="P999" i="1" s="1"/>
  <c r="O998" i="1"/>
  <c r="P998" i="1" s="1"/>
  <c r="O997" i="1"/>
  <c r="P997" i="1" s="1"/>
  <c r="O996" i="1"/>
  <c r="P996" i="1" s="1"/>
  <c r="O995" i="1"/>
  <c r="P995" i="1" s="1"/>
  <c r="O994" i="1"/>
  <c r="P994" i="1" s="1"/>
  <c r="O993" i="1"/>
  <c r="P993" i="1" s="1"/>
  <c r="O992" i="1"/>
  <c r="P992" i="1" s="1"/>
  <c r="O991" i="1"/>
  <c r="P991" i="1" s="1"/>
  <c r="O990" i="1"/>
  <c r="P990" i="1" s="1"/>
  <c r="O989" i="1"/>
  <c r="P989" i="1" s="1"/>
  <c r="O988" i="1"/>
  <c r="P988" i="1" s="1"/>
  <c r="O987" i="1"/>
  <c r="P987" i="1" s="1"/>
  <c r="O986" i="1"/>
  <c r="P986" i="1" s="1"/>
  <c r="O985" i="1"/>
  <c r="P985" i="1" s="1"/>
  <c r="O984" i="1"/>
  <c r="P984" i="1" s="1"/>
  <c r="O983" i="1"/>
  <c r="P983" i="1" s="1"/>
  <c r="O982" i="1"/>
  <c r="P982" i="1" s="1"/>
  <c r="O981" i="1"/>
  <c r="P981" i="1" s="1"/>
  <c r="O980" i="1"/>
  <c r="P980" i="1" s="1"/>
  <c r="O979" i="1"/>
  <c r="P979" i="1" s="1"/>
  <c r="O978" i="1"/>
  <c r="P978" i="1" s="1"/>
  <c r="O977" i="1"/>
  <c r="P977" i="1" s="1"/>
  <c r="O976" i="1"/>
  <c r="P976" i="1" s="1"/>
  <c r="O975" i="1"/>
  <c r="P975" i="1" s="1"/>
  <c r="O974" i="1"/>
  <c r="P974" i="1" s="1"/>
  <c r="O973" i="1"/>
  <c r="P973" i="1" s="1"/>
  <c r="O972" i="1"/>
  <c r="P972" i="1" s="1"/>
  <c r="O971" i="1"/>
  <c r="P971" i="1" s="1"/>
  <c r="O970" i="1"/>
  <c r="P970" i="1" s="1"/>
  <c r="O969" i="1"/>
  <c r="P969" i="1" s="1"/>
  <c r="O968" i="1"/>
  <c r="P968" i="1" s="1"/>
  <c r="O967" i="1"/>
  <c r="P967" i="1" s="1"/>
  <c r="O966" i="1"/>
  <c r="P966" i="1" s="1"/>
  <c r="O965" i="1"/>
  <c r="P965" i="1" s="1"/>
  <c r="O964" i="1"/>
  <c r="P964" i="1" s="1"/>
  <c r="O963" i="1"/>
  <c r="P963" i="1" s="1"/>
  <c r="O962" i="1"/>
  <c r="P962" i="1" s="1"/>
  <c r="O961" i="1"/>
  <c r="P961" i="1" s="1"/>
  <c r="O960" i="1"/>
  <c r="P960" i="1" s="1"/>
  <c r="O959" i="1"/>
  <c r="P959" i="1" s="1"/>
  <c r="O958" i="1"/>
  <c r="P958" i="1" s="1"/>
  <c r="O957" i="1"/>
  <c r="P957" i="1" s="1"/>
  <c r="O956" i="1"/>
  <c r="P956" i="1" s="1"/>
  <c r="O955" i="1"/>
  <c r="P955" i="1" s="1"/>
  <c r="O954" i="1"/>
  <c r="P954" i="1" s="1"/>
  <c r="O953" i="1"/>
  <c r="P953" i="1" s="1"/>
  <c r="O952" i="1"/>
  <c r="P952" i="1" s="1"/>
  <c r="O951" i="1"/>
  <c r="P951" i="1" s="1"/>
  <c r="O950" i="1"/>
  <c r="P950" i="1" s="1"/>
  <c r="O949" i="1"/>
  <c r="P949" i="1" s="1"/>
  <c r="O948" i="1"/>
  <c r="P948" i="1" s="1"/>
  <c r="O947" i="1"/>
  <c r="P947" i="1" s="1"/>
  <c r="O946" i="1"/>
  <c r="P946" i="1" s="1"/>
  <c r="O945" i="1"/>
  <c r="P945" i="1" s="1"/>
  <c r="O944" i="1"/>
  <c r="P944" i="1" s="1"/>
  <c r="O943" i="1"/>
  <c r="P943" i="1" s="1"/>
  <c r="O942" i="1"/>
  <c r="P942" i="1" s="1"/>
  <c r="O941" i="1"/>
  <c r="P941" i="1" s="1"/>
  <c r="O940" i="1"/>
  <c r="P940" i="1" s="1"/>
  <c r="O939" i="1"/>
  <c r="P939" i="1" s="1"/>
  <c r="O938" i="1"/>
  <c r="P938" i="1" s="1"/>
  <c r="O937" i="1"/>
  <c r="P937" i="1" s="1"/>
  <c r="O936" i="1"/>
  <c r="P936" i="1" s="1"/>
  <c r="O935" i="1"/>
  <c r="P935" i="1" s="1"/>
  <c r="O934" i="1"/>
  <c r="P934" i="1" s="1"/>
  <c r="O933" i="1"/>
  <c r="P933" i="1" s="1"/>
  <c r="O932" i="1"/>
  <c r="P932" i="1" s="1"/>
  <c r="O931" i="1"/>
  <c r="P931" i="1" s="1"/>
  <c r="O930" i="1"/>
  <c r="P930" i="1" s="1"/>
  <c r="O929" i="1"/>
  <c r="P929" i="1" s="1"/>
  <c r="O928" i="1"/>
  <c r="P928" i="1" s="1"/>
  <c r="O927" i="1"/>
  <c r="P927" i="1" s="1"/>
  <c r="O926" i="1"/>
  <c r="P926" i="1" s="1"/>
  <c r="O925" i="1"/>
  <c r="P925" i="1" s="1"/>
  <c r="O924" i="1"/>
  <c r="P924" i="1" s="1"/>
  <c r="O923" i="1"/>
  <c r="P923" i="1" s="1"/>
  <c r="O922" i="1"/>
  <c r="P922" i="1" s="1"/>
  <c r="O921" i="1"/>
  <c r="P921" i="1" s="1"/>
  <c r="O920" i="1"/>
  <c r="P920" i="1" s="1"/>
  <c r="O919" i="1"/>
  <c r="P919" i="1" s="1"/>
  <c r="O918" i="1"/>
  <c r="P918" i="1" s="1"/>
  <c r="O917" i="1"/>
  <c r="P917" i="1" s="1"/>
  <c r="O916" i="1"/>
  <c r="P916" i="1" s="1"/>
  <c r="O915" i="1"/>
  <c r="P915" i="1" s="1"/>
  <c r="O914" i="1"/>
  <c r="P914" i="1" s="1"/>
  <c r="O913" i="1"/>
  <c r="P913" i="1" s="1"/>
  <c r="O912" i="1"/>
  <c r="P912" i="1" s="1"/>
  <c r="O911" i="1"/>
  <c r="P911" i="1" s="1"/>
  <c r="O910" i="1"/>
  <c r="P910" i="1" s="1"/>
  <c r="O909" i="1"/>
  <c r="P909" i="1" s="1"/>
  <c r="O908" i="1"/>
  <c r="P908" i="1" s="1"/>
  <c r="O907" i="1"/>
  <c r="P907" i="1" s="1"/>
  <c r="O906" i="1"/>
  <c r="P906" i="1" s="1"/>
  <c r="O905" i="1"/>
  <c r="P905" i="1" s="1"/>
  <c r="O904" i="1"/>
  <c r="P904" i="1" s="1"/>
  <c r="O903" i="1"/>
  <c r="P903" i="1" s="1"/>
  <c r="O902" i="1"/>
  <c r="P902" i="1" s="1"/>
  <c r="O901" i="1"/>
  <c r="P901" i="1" s="1"/>
  <c r="O900" i="1"/>
  <c r="P900" i="1" s="1"/>
  <c r="O899" i="1"/>
  <c r="P899" i="1" s="1"/>
  <c r="O898" i="1"/>
  <c r="P898" i="1" s="1"/>
  <c r="O897" i="1"/>
  <c r="P897" i="1" s="1"/>
  <c r="O896" i="1"/>
  <c r="P896" i="1" s="1"/>
  <c r="O895" i="1"/>
  <c r="P895" i="1" s="1"/>
  <c r="O894" i="1"/>
  <c r="P894" i="1" s="1"/>
  <c r="O893" i="1"/>
  <c r="P893" i="1" s="1"/>
  <c r="O892" i="1"/>
  <c r="P892" i="1" s="1"/>
  <c r="O891" i="1"/>
  <c r="P891" i="1" s="1"/>
  <c r="O890" i="1"/>
  <c r="P890" i="1" s="1"/>
  <c r="O889" i="1"/>
  <c r="P889" i="1" s="1"/>
  <c r="O888" i="1"/>
  <c r="P888" i="1" s="1"/>
  <c r="O887" i="1"/>
  <c r="P887" i="1" s="1"/>
  <c r="O886" i="1"/>
  <c r="P886" i="1" s="1"/>
  <c r="O885" i="1"/>
  <c r="P885" i="1" s="1"/>
  <c r="O884" i="1"/>
  <c r="P884" i="1" s="1"/>
  <c r="O883" i="1"/>
  <c r="P883" i="1" s="1"/>
  <c r="O882" i="1"/>
  <c r="P882" i="1" s="1"/>
  <c r="O881" i="1"/>
  <c r="P881" i="1" s="1"/>
  <c r="O880" i="1"/>
  <c r="P880" i="1" s="1"/>
  <c r="O879" i="1"/>
  <c r="P879" i="1" s="1"/>
  <c r="O878" i="1"/>
  <c r="P878" i="1" s="1"/>
  <c r="O877" i="1"/>
  <c r="P877" i="1" s="1"/>
  <c r="O876" i="1"/>
  <c r="P876" i="1" s="1"/>
  <c r="O875" i="1"/>
  <c r="P875" i="1" s="1"/>
  <c r="O874" i="1"/>
  <c r="P874" i="1" s="1"/>
  <c r="O873" i="1"/>
  <c r="P873" i="1" s="1"/>
  <c r="O872" i="1"/>
  <c r="P872" i="1" s="1"/>
  <c r="O871" i="1"/>
  <c r="P871" i="1" s="1"/>
  <c r="O870" i="1"/>
  <c r="P870" i="1" s="1"/>
  <c r="O869" i="1"/>
  <c r="P869" i="1" s="1"/>
  <c r="O868" i="1"/>
  <c r="P868" i="1" s="1"/>
  <c r="O867" i="1"/>
  <c r="P867" i="1" s="1"/>
  <c r="O866" i="1"/>
  <c r="P866" i="1" s="1"/>
  <c r="O865" i="1"/>
  <c r="P865" i="1" s="1"/>
  <c r="O864" i="1"/>
  <c r="P864" i="1" s="1"/>
  <c r="O863" i="1"/>
  <c r="P863" i="1" s="1"/>
  <c r="O862" i="1"/>
  <c r="P862" i="1" s="1"/>
  <c r="O861" i="1"/>
  <c r="P861" i="1" s="1"/>
  <c r="O860" i="1"/>
  <c r="P860" i="1" s="1"/>
  <c r="O859" i="1"/>
  <c r="P859" i="1" s="1"/>
  <c r="O858" i="1"/>
  <c r="P858" i="1" s="1"/>
  <c r="O857" i="1"/>
  <c r="P857" i="1" s="1"/>
  <c r="O856" i="1"/>
  <c r="P856" i="1" s="1"/>
  <c r="O855" i="1"/>
  <c r="P855" i="1" s="1"/>
  <c r="O854" i="1"/>
  <c r="P854" i="1" s="1"/>
  <c r="O853" i="1"/>
  <c r="P853" i="1" s="1"/>
  <c r="O852" i="1"/>
  <c r="P852" i="1" s="1"/>
  <c r="O851" i="1"/>
  <c r="P851" i="1" s="1"/>
  <c r="O850" i="1"/>
  <c r="P850" i="1" s="1"/>
  <c r="O849" i="1"/>
  <c r="P849" i="1" s="1"/>
  <c r="O848" i="1"/>
  <c r="P848" i="1" s="1"/>
  <c r="O847" i="1"/>
  <c r="P847" i="1" s="1"/>
  <c r="O846" i="1"/>
  <c r="P846" i="1" s="1"/>
  <c r="O845" i="1"/>
  <c r="P845" i="1" s="1"/>
  <c r="O844" i="1"/>
  <c r="P844" i="1" s="1"/>
  <c r="O843" i="1"/>
  <c r="P843" i="1" s="1"/>
  <c r="O842" i="1"/>
  <c r="P842" i="1" s="1"/>
  <c r="O841" i="1"/>
  <c r="P841" i="1" s="1"/>
  <c r="O840" i="1"/>
  <c r="P840" i="1" s="1"/>
  <c r="O839" i="1"/>
  <c r="P839" i="1" s="1"/>
  <c r="O838" i="1"/>
  <c r="P838" i="1" s="1"/>
  <c r="O837" i="1"/>
  <c r="P837" i="1" s="1"/>
  <c r="O836" i="1"/>
  <c r="P836" i="1" s="1"/>
  <c r="O835" i="1"/>
  <c r="P835" i="1" s="1"/>
  <c r="O834" i="1"/>
  <c r="P834" i="1" s="1"/>
  <c r="O833" i="1"/>
  <c r="P833" i="1" s="1"/>
  <c r="O832" i="1"/>
  <c r="P832" i="1" s="1"/>
  <c r="O831" i="1"/>
  <c r="P831" i="1" s="1"/>
  <c r="O830" i="1"/>
  <c r="P830" i="1" s="1"/>
  <c r="O829" i="1"/>
  <c r="P829" i="1" s="1"/>
  <c r="O828" i="1"/>
  <c r="P828" i="1" s="1"/>
  <c r="O827" i="1"/>
  <c r="P827" i="1" s="1"/>
  <c r="O826" i="1"/>
  <c r="P826" i="1" s="1"/>
  <c r="O825" i="1"/>
  <c r="P825" i="1" s="1"/>
  <c r="O824" i="1"/>
  <c r="P824" i="1" s="1"/>
  <c r="O823" i="1"/>
  <c r="P823" i="1" s="1"/>
  <c r="O822" i="1"/>
  <c r="P822" i="1" s="1"/>
  <c r="O821" i="1"/>
  <c r="P821" i="1" s="1"/>
  <c r="O820" i="1"/>
  <c r="P820" i="1" s="1"/>
  <c r="O819" i="1"/>
  <c r="P819" i="1" s="1"/>
  <c r="O818" i="1"/>
  <c r="P818" i="1" s="1"/>
  <c r="O817" i="1"/>
  <c r="P817" i="1" s="1"/>
  <c r="O816" i="1"/>
  <c r="P816" i="1" s="1"/>
  <c r="O815" i="1"/>
  <c r="P815" i="1" s="1"/>
  <c r="O814" i="1"/>
  <c r="P814" i="1" s="1"/>
  <c r="O813" i="1"/>
  <c r="P813" i="1" s="1"/>
  <c r="O812" i="1"/>
  <c r="P812" i="1" s="1"/>
  <c r="O811" i="1"/>
  <c r="P811" i="1" s="1"/>
  <c r="O810" i="1"/>
  <c r="P810" i="1" s="1"/>
  <c r="O809" i="1"/>
  <c r="P809" i="1" s="1"/>
  <c r="O808" i="1"/>
  <c r="P808" i="1" s="1"/>
  <c r="O807" i="1"/>
  <c r="P807" i="1" s="1"/>
  <c r="O806" i="1"/>
  <c r="P806" i="1" s="1"/>
  <c r="O805" i="1"/>
  <c r="P805" i="1" s="1"/>
  <c r="O804" i="1"/>
  <c r="P804" i="1" s="1"/>
  <c r="O803" i="1"/>
  <c r="P803" i="1" s="1"/>
  <c r="O802" i="1"/>
  <c r="P802" i="1" s="1"/>
  <c r="O801" i="1"/>
  <c r="P801" i="1" s="1"/>
  <c r="O800" i="1"/>
  <c r="P800" i="1" s="1"/>
  <c r="O799" i="1"/>
  <c r="P799" i="1" s="1"/>
  <c r="O798" i="1"/>
  <c r="P798" i="1" s="1"/>
  <c r="O797" i="1"/>
  <c r="P797" i="1" s="1"/>
  <c r="O796" i="1"/>
  <c r="P796" i="1" s="1"/>
  <c r="O795" i="1"/>
  <c r="P795" i="1" s="1"/>
  <c r="O794" i="1"/>
  <c r="P794" i="1" s="1"/>
  <c r="O793" i="1"/>
  <c r="P793" i="1" s="1"/>
  <c r="O792" i="1"/>
  <c r="P792" i="1" s="1"/>
  <c r="O791" i="1"/>
  <c r="P791" i="1" s="1"/>
  <c r="O790" i="1"/>
  <c r="P790" i="1" s="1"/>
  <c r="O789" i="1"/>
  <c r="P789" i="1" s="1"/>
  <c r="O788" i="1"/>
  <c r="P788" i="1" s="1"/>
  <c r="O787" i="1"/>
  <c r="P787" i="1" s="1"/>
  <c r="O786" i="1"/>
  <c r="P786" i="1" s="1"/>
  <c r="O785" i="1"/>
  <c r="P785" i="1" s="1"/>
  <c r="O784" i="1"/>
  <c r="P784" i="1" s="1"/>
  <c r="O783" i="1"/>
  <c r="P783" i="1" s="1"/>
  <c r="O782" i="1"/>
  <c r="P782" i="1" s="1"/>
  <c r="O781" i="1"/>
  <c r="P781" i="1" s="1"/>
  <c r="O780" i="1"/>
  <c r="P780" i="1" s="1"/>
  <c r="O779" i="1"/>
  <c r="P779" i="1" s="1"/>
  <c r="O778" i="1"/>
  <c r="P778" i="1" s="1"/>
  <c r="O777" i="1"/>
  <c r="P777" i="1" s="1"/>
  <c r="O776" i="1"/>
  <c r="P776" i="1" s="1"/>
  <c r="O775" i="1"/>
  <c r="P775" i="1" s="1"/>
  <c r="O774" i="1"/>
  <c r="P774" i="1" s="1"/>
  <c r="O773" i="1"/>
  <c r="P773" i="1" s="1"/>
  <c r="O772" i="1"/>
  <c r="P772" i="1" s="1"/>
  <c r="O771" i="1"/>
  <c r="P771" i="1" s="1"/>
  <c r="O770" i="1"/>
  <c r="P770" i="1" s="1"/>
  <c r="O769" i="1"/>
  <c r="P769" i="1" s="1"/>
  <c r="O768" i="1"/>
  <c r="P768" i="1" s="1"/>
  <c r="O767" i="1"/>
  <c r="P767" i="1" s="1"/>
  <c r="O766" i="1"/>
  <c r="P766" i="1" s="1"/>
  <c r="O765" i="1"/>
  <c r="P765" i="1" s="1"/>
  <c r="O764" i="1"/>
  <c r="P764" i="1" s="1"/>
  <c r="O763" i="1"/>
  <c r="P763" i="1" s="1"/>
  <c r="O762" i="1"/>
  <c r="P762" i="1" s="1"/>
  <c r="O761" i="1"/>
  <c r="P761" i="1" s="1"/>
  <c r="O760" i="1"/>
  <c r="P760" i="1" s="1"/>
  <c r="O759" i="1"/>
  <c r="P759" i="1" s="1"/>
  <c r="O758" i="1"/>
  <c r="P758" i="1" s="1"/>
  <c r="O757" i="1"/>
  <c r="P757" i="1" s="1"/>
  <c r="O756" i="1"/>
  <c r="P756" i="1" s="1"/>
  <c r="O755" i="1"/>
  <c r="P755" i="1" s="1"/>
  <c r="O754" i="1"/>
  <c r="P754" i="1" s="1"/>
  <c r="O753" i="1"/>
  <c r="P753" i="1" s="1"/>
  <c r="O752" i="1"/>
  <c r="P752" i="1" s="1"/>
  <c r="O751" i="1"/>
  <c r="P751" i="1" s="1"/>
  <c r="O750" i="1"/>
  <c r="P750" i="1" s="1"/>
  <c r="O749" i="1"/>
  <c r="P749" i="1" s="1"/>
  <c r="O748" i="1"/>
  <c r="P748" i="1" s="1"/>
  <c r="O747" i="1"/>
  <c r="P747" i="1" s="1"/>
  <c r="O746" i="1"/>
  <c r="P746" i="1" s="1"/>
  <c r="O745" i="1"/>
  <c r="P745" i="1" s="1"/>
  <c r="O744" i="1"/>
  <c r="P744" i="1" s="1"/>
  <c r="O743" i="1"/>
  <c r="P743" i="1" s="1"/>
  <c r="O742" i="1"/>
  <c r="P742" i="1" s="1"/>
  <c r="O741" i="1"/>
  <c r="P741" i="1" s="1"/>
  <c r="O740" i="1"/>
  <c r="P740" i="1" s="1"/>
  <c r="O739" i="1"/>
  <c r="P739" i="1" s="1"/>
  <c r="O738" i="1"/>
  <c r="P738" i="1" s="1"/>
  <c r="O737" i="1"/>
  <c r="P737" i="1" s="1"/>
  <c r="O736" i="1"/>
  <c r="P736" i="1" s="1"/>
  <c r="O735" i="1"/>
  <c r="P735" i="1" s="1"/>
  <c r="O734" i="1"/>
  <c r="P734" i="1" s="1"/>
  <c r="O733" i="1"/>
  <c r="P733" i="1" s="1"/>
  <c r="O732" i="1"/>
  <c r="P732" i="1" s="1"/>
  <c r="O731" i="1"/>
  <c r="P731" i="1" s="1"/>
  <c r="O730" i="1"/>
  <c r="P730" i="1" s="1"/>
  <c r="O729" i="1"/>
  <c r="P729" i="1" s="1"/>
  <c r="O728" i="1"/>
  <c r="P728" i="1" s="1"/>
  <c r="O727" i="1"/>
  <c r="P727" i="1" s="1"/>
  <c r="O726" i="1"/>
  <c r="P726" i="1" s="1"/>
  <c r="O725" i="1"/>
  <c r="P725" i="1" s="1"/>
  <c r="O724" i="1"/>
  <c r="P724" i="1" s="1"/>
  <c r="O723" i="1"/>
  <c r="P723" i="1" s="1"/>
  <c r="O722" i="1"/>
  <c r="P722" i="1" s="1"/>
  <c r="O721" i="1"/>
  <c r="P721" i="1" s="1"/>
  <c r="O720" i="1"/>
  <c r="P720" i="1" s="1"/>
  <c r="O719" i="1"/>
  <c r="P719" i="1" s="1"/>
  <c r="O718" i="1"/>
  <c r="P718" i="1" s="1"/>
  <c r="O717" i="1"/>
  <c r="P717" i="1" s="1"/>
  <c r="O716" i="1"/>
  <c r="P716" i="1" s="1"/>
  <c r="O715" i="1"/>
  <c r="P715" i="1" s="1"/>
  <c r="O714" i="1"/>
  <c r="P714" i="1" s="1"/>
  <c r="O713" i="1"/>
  <c r="P713" i="1" s="1"/>
  <c r="O712" i="1"/>
  <c r="P712" i="1" s="1"/>
  <c r="O711" i="1"/>
  <c r="P711" i="1" s="1"/>
  <c r="O710" i="1"/>
  <c r="P710" i="1" s="1"/>
  <c r="O709" i="1"/>
  <c r="P709" i="1" s="1"/>
  <c r="O708" i="1"/>
  <c r="P708" i="1" s="1"/>
  <c r="O707" i="1"/>
  <c r="P707" i="1" s="1"/>
  <c r="O706" i="1"/>
  <c r="P706" i="1" s="1"/>
  <c r="O705" i="1"/>
  <c r="P705" i="1" s="1"/>
  <c r="O704" i="1"/>
  <c r="P704" i="1" s="1"/>
  <c r="O703" i="1"/>
  <c r="P703" i="1" s="1"/>
  <c r="O702" i="1"/>
  <c r="P702" i="1" s="1"/>
  <c r="O701" i="1"/>
  <c r="P701" i="1" s="1"/>
  <c r="O700" i="1"/>
  <c r="P700" i="1" s="1"/>
  <c r="O699" i="1"/>
  <c r="P699" i="1" s="1"/>
  <c r="O698" i="1"/>
  <c r="P698" i="1" s="1"/>
  <c r="O697" i="1"/>
  <c r="P697" i="1" s="1"/>
  <c r="O696" i="1"/>
  <c r="P696" i="1" s="1"/>
  <c r="O695" i="1"/>
  <c r="P695" i="1" s="1"/>
  <c r="O694" i="1"/>
  <c r="P694" i="1" s="1"/>
  <c r="O693" i="1"/>
  <c r="P693" i="1" s="1"/>
  <c r="O692" i="1"/>
  <c r="P692" i="1" s="1"/>
  <c r="O691" i="1"/>
  <c r="P691" i="1" s="1"/>
  <c r="O690" i="1"/>
  <c r="P690" i="1" s="1"/>
  <c r="O689" i="1"/>
  <c r="P689" i="1" s="1"/>
  <c r="O688" i="1"/>
  <c r="P688" i="1" s="1"/>
  <c r="O687" i="1"/>
  <c r="P687" i="1" s="1"/>
  <c r="O686" i="1"/>
  <c r="P686" i="1" s="1"/>
  <c r="O685" i="1"/>
  <c r="P685" i="1" s="1"/>
  <c r="O684" i="1"/>
  <c r="P684" i="1" s="1"/>
  <c r="O683" i="1"/>
  <c r="P683" i="1" s="1"/>
  <c r="O682" i="1"/>
  <c r="P682" i="1" s="1"/>
  <c r="O681" i="1"/>
  <c r="P681" i="1" s="1"/>
  <c r="O680" i="1"/>
  <c r="P680" i="1" s="1"/>
  <c r="O679" i="1"/>
  <c r="P679" i="1" s="1"/>
  <c r="O678" i="1"/>
  <c r="P678" i="1" s="1"/>
  <c r="O677" i="1"/>
  <c r="P677" i="1" s="1"/>
  <c r="O676" i="1"/>
  <c r="P676" i="1" s="1"/>
  <c r="O675" i="1"/>
  <c r="P675" i="1" s="1"/>
  <c r="O674" i="1"/>
  <c r="P674" i="1" s="1"/>
  <c r="O673" i="1"/>
  <c r="P673" i="1" s="1"/>
  <c r="O672" i="1"/>
  <c r="P672" i="1" s="1"/>
  <c r="O671" i="1"/>
  <c r="P671" i="1" s="1"/>
  <c r="O670" i="1"/>
  <c r="P670" i="1" s="1"/>
  <c r="O669" i="1"/>
  <c r="P669" i="1" s="1"/>
  <c r="O668" i="1"/>
  <c r="P668" i="1" s="1"/>
  <c r="O667" i="1"/>
  <c r="P667" i="1" s="1"/>
  <c r="O666" i="1"/>
  <c r="P666" i="1" s="1"/>
  <c r="O665" i="1"/>
  <c r="P665" i="1" s="1"/>
  <c r="O664" i="1"/>
  <c r="P664" i="1" s="1"/>
  <c r="O663" i="1"/>
  <c r="P663" i="1" s="1"/>
  <c r="O662" i="1"/>
  <c r="P662" i="1" s="1"/>
  <c r="O661" i="1"/>
  <c r="P661" i="1" s="1"/>
  <c r="O660" i="1"/>
  <c r="P660" i="1" s="1"/>
  <c r="O659" i="1"/>
  <c r="P659" i="1" s="1"/>
  <c r="O658" i="1"/>
  <c r="P658" i="1" s="1"/>
  <c r="O657" i="1"/>
  <c r="P657" i="1" s="1"/>
  <c r="O656" i="1"/>
  <c r="P656" i="1" s="1"/>
  <c r="O655" i="1"/>
  <c r="P655" i="1" s="1"/>
  <c r="O654" i="1"/>
  <c r="P654" i="1" s="1"/>
  <c r="O653" i="1"/>
  <c r="P653" i="1" s="1"/>
  <c r="O652" i="1"/>
  <c r="P652" i="1" s="1"/>
  <c r="O651" i="1"/>
  <c r="P651" i="1" s="1"/>
  <c r="O650" i="1"/>
  <c r="P650" i="1" s="1"/>
  <c r="O649" i="1"/>
  <c r="P649" i="1" s="1"/>
  <c r="O648" i="1"/>
  <c r="P648" i="1" s="1"/>
  <c r="O647" i="1"/>
  <c r="P647" i="1" s="1"/>
  <c r="O646" i="1"/>
  <c r="P646" i="1" s="1"/>
  <c r="O645" i="1"/>
  <c r="P645" i="1" s="1"/>
  <c r="O644" i="1"/>
  <c r="P644" i="1" s="1"/>
  <c r="O643" i="1"/>
  <c r="P643" i="1" s="1"/>
  <c r="O642" i="1"/>
  <c r="P642" i="1" s="1"/>
  <c r="O641" i="1"/>
  <c r="P641" i="1" s="1"/>
  <c r="O640" i="1"/>
  <c r="P640" i="1" s="1"/>
  <c r="O639" i="1"/>
  <c r="P639" i="1" s="1"/>
  <c r="O638" i="1"/>
  <c r="P638" i="1" s="1"/>
  <c r="O637" i="1"/>
  <c r="P637" i="1" s="1"/>
  <c r="O636" i="1"/>
  <c r="P636" i="1" s="1"/>
  <c r="O635" i="1"/>
  <c r="P635" i="1" s="1"/>
  <c r="O634" i="1"/>
  <c r="P634" i="1" s="1"/>
  <c r="O633" i="1"/>
  <c r="P633" i="1" s="1"/>
  <c r="O632" i="1"/>
  <c r="P632" i="1" s="1"/>
  <c r="O631" i="1"/>
  <c r="P631" i="1" s="1"/>
  <c r="O630" i="1"/>
  <c r="P630" i="1" s="1"/>
  <c r="O629" i="1"/>
  <c r="P629" i="1" s="1"/>
  <c r="O628" i="1"/>
  <c r="P628" i="1" s="1"/>
  <c r="O627" i="1"/>
  <c r="P627" i="1" s="1"/>
  <c r="O626" i="1"/>
  <c r="P626" i="1" s="1"/>
  <c r="O625" i="1"/>
  <c r="P625" i="1" s="1"/>
  <c r="O624" i="1"/>
  <c r="P624" i="1" s="1"/>
  <c r="O623" i="1"/>
  <c r="P623" i="1" s="1"/>
  <c r="O622" i="1"/>
  <c r="P622" i="1" s="1"/>
  <c r="O621" i="1"/>
  <c r="P621" i="1" s="1"/>
  <c r="O620" i="1"/>
  <c r="P620" i="1" s="1"/>
  <c r="O619" i="1"/>
  <c r="P619" i="1" s="1"/>
  <c r="O618" i="1"/>
  <c r="P618" i="1" s="1"/>
  <c r="O617" i="1"/>
  <c r="P617" i="1" s="1"/>
  <c r="O616" i="1"/>
  <c r="P616" i="1" s="1"/>
  <c r="O615" i="1"/>
  <c r="P615" i="1" s="1"/>
  <c r="O614" i="1"/>
  <c r="P614" i="1" s="1"/>
  <c r="O613" i="1"/>
  <c r="P613" i="1" s="1"/>
  <c r="O612" i="1"/>
  <c r="P612" i="1" s="1"/>
  <c r="O611" i="1"/>
  <c r="P611" i="1" s="1"/>
  <c r="O610" i="1"/>
  <c r="P610" i="1" s="1"/>
  <c r="O609" i="1"/>
  <c r="P609" i="1" s="1"/>
  <c r="O608" i="1"/>
  <c r="P608" i="1" s="1"/>
  <c r="O607" i="1"/>
  <c r="P607" i="1" s="1"/>
  <c r="O606" i="1"/>
  <c r="P606" i="1" s="1"/>
  <c r="O605" i="1"/>
  <c r="P605" i="1" s="1"/>
  <c r="O604" i="1"/>
  <c r="P604" i="1" s="1"/>
  <c r="O603" i="1"/>
  <c r="P603" i="1" s="1"/>
  <c r="O602" i="1"/>
  <c r="P602" i="1" s="1"/>
  <c r="O601" i="1"/>
  <c r="P601" i="1" s="1"/>
  <c r="O600" i="1"/>
  <c r="P600" i="1" s="1"/>
  <c r="O599" i="1"/>
  <c r="P599" i="1" s="1"/>
  <c r="O598" i="1"/>
  <c r="P598" i="1" s="1"/>
  <c r="O597" i="1"/>
  <c r="P597" i="1" s="1"/>
  <c r="O596" i="1"/>
  <c r="P596" i="1" s="1"/>
  <c r="O595" i="1"/>
  <c r="P595" i="1" s="1"/>
  <c r="O594" i="1"/>
  <c r="P594" i="1" s="1"/>
  <c r="O593" i="1"/>
  <c r="P593" i="1" s="1"/>
  <c r="O592" i="1"/>
  <c r="P592" i="1" s="1"/>
  <c r="O591" i="1"/>
  <c r="P591" i="1" s="1"/>
  <c r="O590" i="1"/>
  <c r="P590" i="1" s="1"/>
  <c r="O589" i="1"/>
  <c r="P589" i="1" s="1"/>
  <c r="O588" i="1"/>
  <c r="P588" i="1" s="1"/>
  <c r="O587" i="1"/>
  <c r="P587" i="1" s="1"/>
  <c r="O586" i="1"/>
  <c r="P586" i="1" s="1"/>
  <c r="O585" i="1"/>
  <c r="P585" i="1" s="1"/>
  <c r="O584" i="1"/>
  <c r="P584" i="1" s="1"/>
  <c r="O583" i="1"/>
  <c r="P583" i="1" s="1"/>
  <c r="O582" i="1"/>
  <c r="P582" i="1" s="1"/>
  <c r="O581" i="1"/>
  <c r="P581" i="1" s="1"/>
  <c r="O580" i="1"/>
  <c r="P580" i="1" s="1"/>
  <c r="O579" i="1"/>
  <c r="P579" i="1" s="1"/>
  <c r="O578" i="1"/>
  <c r="P578" i="1" s="1"/>
  <c r="O577" i="1"/>
  <c r="P577" i="1" s="1"/>
  <c r="O576" i="1"/>
  <c r="P576" i="1" s="1"/>
  <c r="O575" i="1"/>
  <c r="P575" i="1" s="1"/>
  <c r="O574" i="1"/>
  <c r="P574" i="1" s="1"/>
  <c r="O573" i="1"/>
  <c r="P573" i="1" s="1"/>
  <c r="O572" i="1"/>
  <c r="P572" i="1" s="1"/>
  <c r="O571" i="1"/>
  <c r="P571" i="1" s="1"/>
  <c r="O570" i="1"/>
  <c r="P570" i="1" s="1"/>
  <c r="O569" i="1"/>
  <c r="P569" i="1" s="1"/>
  <c r="O568" i="1"/>
  <c r="P568" i="1" s="1"/>
  <c r="O567" i="1"/>
  <c r="P567" i="1" s="1"/>
  <c r="O566" i="1"/>
  <c r="P566" i="1" s="1"/>
  <c r="O565" i="1"/>
  <c r="P565" i="1" s="1"/>
  <c r="O564" i="1"/>
  <c r="P564" i="1" s="1"/>
  <c r="O563" i="1"/>
  <c r="P563" i="1" s="1"/>
  <c r="O562" i="1"/>
  <c r="P562" i="1" s="1"/>
  <c r="O561" i="1"/>
  <c r="P561" i="1" s="1"/>
  <c r="O560" i="1"/>
  <c r="P560" i="1" s="1"/>
  <c r="O559" i="1"/>
  <c r="P559" i="1" s="1"/>
  <c r="O558" i="1"/>
  <c r="P558" i="1" s="1"/>
  <c r="O557" i="1"/>
  <c r="P557" i="1" s="1"/>
  <c r="O556" i="1"/>
  <c r="P556" i="1" s="1"/>
  <c r="O555" i="1"/>
  <c r="P555" i="1" s="1"/>
  <c r="O554" i="1"/>
  <c r="P554" i="1" s="1"/>
  <c r="O553" i="1"/>
  <c r="P553" i="1" s="1"/>
  <c r="O552" i="1"/>
  <c r="P552" i="1" s="1"/>
  <c r="O551" i="1"/>
  <c r="P551" i="1" s="1"/>
  <c r="O550" i="1"/>
  <c r="P550" i="1" s="1"/>
  <c r="O549" i="1"/>
  <c r="P549" i="1" s="1"/>
  <c r="O548" i="1"/>
  <c r="P548" i="1" s="1"/>
  <c r="O547" i="1"/>
  <c r="P547" i="1" s="1"/>
  <c r="O546" i="1"/>
  <c r="P546" i="1" s="1"/>
  <c r="O545" i="1"/>
  <c r="P545" i="1" s="1"/>
  <c r="O544" i="1"/>
  <c r="P544" i="1" s="1"/>
  <c r="O543" i="1"/>
  <c r="P543" i="1" s="1"/>
  <c r="O542" i="1"/>
  <c r="P542" i="1" s="1"/>
  <c r="O541" i="1"/>
  <c r="P541" i="1" s="1"/>
  <c r="O540" i="1"/>
  <c r="P540" i="1" s="1"/>
  <c r="O539" i="1"/>
  <c r="P539" i="1" s="1"/>
  <c r="O538" i="1"/>
  <c r="P538" i="1" s="1"/>
  <c r="O537" i="1"/>
  <c r="P537" i="1" s="1"/>
  <c r="O536" i="1"/>
  <c r="P536" i="1" s="1"/>
  <c r="O535" i="1"/>
  <c r="P535" i="1" s="1"/>
  <c r="O534" i="1"/>
  <c r="P534" i="1" s="1"/>
  <c r="O533" i="1"/>
  <c r="P533" i="1" s="1"/>
  <c r="O532" i="1"/>
  <c r="P532" i="1" s="1"/>
  <c r="O531" i="1"/>
  <c r="P531" i="1" s="1"/>
  <c r="O530" i="1"/>
  <c r="P530" i="1" s="1"/>
  <c r="O529" i="1"/>
  <c r="P529" i="1" s="1"/>
  <c r="O528" i="1"/>
  <c r="P528" i="1" s="1"/>
  <c r="O527" i="1"/>
  <c r="P527" i="1" s="1"/>
  <c r="O526" i="1"/>
  <c r="P526" i="1" s="1"/>
  <c r="O525" i="1"/>
  <c r="P525" i="1" s="1"/>
  <c r="O524" i="1"/>
  <c r="P524" i="1" s="1"/>
  <c r="O523" i="1"/>
  <c r="P523" i="1" s="1"/>
  <c r="O522" i="1"/>
  <c r="P522" i="1" s="1"/>
  <c r="O521" i="1"/>
  <c r="P521" i="1" s="1"/>
  <c r="O520" i="1"/>
  <c r="P520" i="1" s="1"/>
  <c r="O519" i="1"/>
  <c r="P519" i="1" s="1"/>
  <c r="O518" i="1"/>
  <c r="P518" i="1" s="1"/>
  <c r="O517" i="1"/>
  <c r="P517" i="1" s="1"/>
  <c r="O516" i="1"/>
  <c r="P516" i="1" s="1"/>
  <c r="O515" i="1"/>
  <c r="P515" i="1" s="1"/>
  <c r="O514" i="1"/>
  <c r="P514" i="1" s="1"/>
  <c r="O513" i="1"/>
  <c r="P513" i="1" s="1"/>
  <c r="O512" i="1"/>
  <c r="P512" i="1" s="1"/>
  <c r="O511" i="1"/>
  <c r="P511" i="1" s="1"/>
  <c r="O510" i="1"/>
  <c r="P510" i="1" s="1"/>
  <c r="O509" i="1"/>
  <c r="P509" i="1" s="1"/>
  <c r="O508" i="1"/>
  <c r="P508" i="1" s="1"/>
  <c r="O507" i="1"/>
  <c r="P507" i="1" s="1"/>
  <c r="O506" i="1"/>
  <c r="P506" i="1" s="1"/>
  <c r="O505" i="1"/>
  <c r="P505" i="1" s="1"/>
  <c r="O504" i="1"/>
  <c r="P504" i="1" s="1"/>
  <c r="O503" i="1"/>
  <c r="P503" i="1" s="1"/>
  <c r="O502" i="1"/>
  <c r="P502" i="1" s="1"/>
  <c r="O501" i="1"/>
  <c r="P501" i="1" s="1"/>
  <c r="O500" i="1"/>
  <c r="P500" i="1" s="1"/>
  <c r="O499" i="1"/>
  <c r="P499" i="1" s="1"/>
  <c r="O498" i="1"/>
  <c r="P498" i="1" s="1"/>
  <c r="O497" i="1"/>
  <c r="P497" i="1" s="1"/>
  <c r="O496" i="1"/>
  <c r="P496" i="1" s="1"/>
  <c r="O495" i="1"/>
  <c r="P495" i="1" s="1"/>
  <c r="O494" i="1"/>
  <c r="P494" i="1" s="1"/>
  <c r="O493" i="1"/>
  <c r="P493" i="1" s="1"/>
  <c r="O492" i="1"/>
  <c r="P492" i="1" s="1"/>
  <c r="O491" i="1"/>
  <c r="P491" i="1" s="1"/>
  <c r="O490" i="1"/>
  <c r="P490" i="1" s="1"/>
  <c r="O489" i="1"/>
  <c r="P489" i="1" s="1"/>
  <c r="O488" i="1"/>
  <c r="P488" i="1" s="1"/>
  <c r="O487" i="1"/>
  <c r="P487" i="1" s="1"/>
  <c r="O486" i="1"/>
  <c r="P486" i="1" s="1"/>
  <c r="O485" i="1"/>
  <c r="P485" i="1" s="1"/>
  <c r="O484" i="1"/>
  <c r="P484" i="1" s="1"/>
  <c r="O483" i="1"/>
  <c r="P483" i="1" s="1"/>
  <c r="O482" i="1"/>
  <c r="P482" i="1" s="1"/>
  <c r="O481" i="1"/>
  <c r="P481" i="1" s="1"/>
  <c r="O480" i="1"/>
  <c r="P480" i="1" s="1"/>
  <c r="O479" i="1"/>
  <c r="P479" i="1" s="1"/>
  <c r="O478" i="1"/>
  <c r="P478" i="1" s="1"/>
  <c r="O477" i="1"/>
  <c r="P477" i="1" s="1"/>
  <c r="O476" i="1"/>
  <c r="P476" i="1" s="1"/>
  <c r="O475" i="1"/>
  <c r="P475" i="1" s="1"/>
  <c r="O474" i="1"/>
  <c r="P474" i="1" s="1"/>
  <c r="O473" i="1"/>
  <c r="P473" i="1" s="1"/>
  <c r="O472" i="1"/>
  <c r="P472" i="1" s="1"/>
  <c r="O471" i="1"/>
  <c r="P471" i="1" s="1"/>
  <c r="O470" i="1"/>
  <c r="P470" i="1" s="1"/>
  <c r="O469" i="1"/>
  <c r="P469" i="1" s="1"/>
  <c r="O468" i="1"/>
  <c r="P468" i="1" s="1"/>
  <c r="O467" i="1"/>
  <c r="P467" i="1" s="1"/>
  <c r="O466" i="1"/>
  <c r="P466" i="1" s="1"/>
  <c r="O465" i="1"/>
  <c r="P465" i="1" s="1"/>
  <c r="O464" i="1"/>
  <c r="P464" i="1" s="1"/>
  <c r="O463" i="1"/>
  <c r="P463" i="1" s="1"/>
  <c r="O462" i="1"/>
  <c r="P462" i="1" s="1"/>
  <c r="O461" i="1"/>
  <c r="P461" i="1" s="1"/>
  <c r="O460" i="1"/>
  <c r="P460" i="1" s="1"/>
  <c r="O459" i="1"/>
  <c r="P459" i="1" s="1"/>
  <c r="O458" i="1"/>
  <c r="P458" i="1" s="1"/>
  <c r="O457" i="1"/>
  <c r="P457" i="1" s="1"/>
  <c r="O456" i="1"/>
  <c r="P456" i="1" s="1"/>
  <c r="O455" i="1"/>
  <c r="P455" i="1" s="1"/>
  <c r="O454" i="1"/>
  <c r="P454" i="1" s="1"/>
  <c r="O453" i="1"/>
  <c r="P453" i="1" s="1"/>
  <c r="O452" i="1"/>
  <c r="P452" i="1" s="1"/>
  <c r="O451" i="1"/>
  <c r="P451" i="1" s="1"/>
  <c r="O450" i="1"/>
  <c r="P450" i="1" s="1"/>
  <c r="O449" i="1"/>
  <c r="P449" i="1" s="1"/>
  <c r="O448" i="1"/>
  <c r="P448" i="1" s="1"/>
  <c r="O447" i="1"/>
  <c r="P447" i="1" s="1"/>
  <c r="O446" i="1"/>
  <c r="P446" i="1" s="1"/>
  <c r="O445" i="1"/>
  <c r="P445" i="1" s="1"/>
  <c r="O444" i="1"/>
  <c r="P444" i="1" s="1"/>
  <c r="O443" i="1"/>
  <c r="P443" i="1" s="1"/>
  <c r="O442" i="1"/>
  <c r="P442" i="1" s="1"/>
  <c r="O441" i="1"/>
  <c r="P441" i="1" s="1"/>
  <c r="O440" i="1"/>
  <c r="P440" i="1" s="1"/>
  <c r="O439" i="1"/>
  <c r="P439" i="1" s="1"/>
  <c r="O438" i="1"/>
  <c r="P438" i="1" s="1"/>
  <c r="O437" i="1"/>
  <c r="P437" i="1" s="1"/>
  <c r="O436" i="1"/>
  <c r="P436" i="1" s="1"/>
  <c r="O435" i="1"/>
  <c r="P435" i="1" s="1"/>
  <c r="O434" i="1"/>
  <c r="P434" i="1" s="1"/>
  <c r="O433" i="1"/>
  <c r="P433" i="1" s="1"/>
  <c r="O432" i="1"/>
  <c r="P432" i="1" s="1"/>
  <c r="O431" i="1"/>
  <c r="P431" i="1" s="1"/>
  <c r="O430" i="1"/>
  <c r="P430" i="1" s="1"/>
  <c r="O429" i="1"/>
  <c r="P429" i="1" s="1"/>
  <c r="O428" i="1"/>
  <c r="P428" i="1" s="1"/>
  <c r="O427" i="1"/>
  <c r="P427" i="1" s="1"/>
  <c r="O426" i="1"/>
  <c r="P426" i="1" s="1"/>
  <c r="O425" i="1"/>
  <c r="P425" i="1" s="1"/>
  <c r="O424" i="1"/>
  <c r="P424" i="1" s="1"/>
  <c r="O423" i="1"/>
  <c r="P423" i="1" s="1"/>
  <c r="O422" i="1"/>
  <c r="P422" i="1" s="1"/>
  <c r="O421" i="1"/>
  <c r="P421" i="1" s="1"/>
  <c r="O420" i="1"/>
  <c r="P420" i="1" s="1"/>
  <c r="O419" i="1"/>
  <c r="P419" i="1" s="1"/>
  <c r="O418" i="1"/>
  <c r="P418" i="1" s="1"/>
  <c r="O417" i="1"/>
  <c r="P417" i="1" s="1"/>
  <c r="O416" i="1"/>
  <c r="P416" i="1" s="1"/>
  <c r="O415" i="1"/>
  <c r="P415" i="1" s="1"/>
  <c r="O414" i="1"/>
  <c r="P414" i="1" s="1"/>
  <c r="O413" i="1"/>
  <c r="P413" i="1" s="1"/>
  <c r="O412" i="1"/>
  <c r="P412" i="1" s="1"/>
  <c r="O411" i="1"/>
  <c r="P411" i="1" s="1"/>
  <c r="O410" i="1"/>
  <c r="P410" i="1" s="1"/>
  <c r="O409" i="1"/>
  <c r="P409" i="1" s="1"/>
  <c r="O408" i="1"/>
  <c r="P408" i="1" s="1"/>
  <c r="O407" i="1"/>
  <c r="P407" i="1" s="1"/>
  <c r="O406" i="1"/>
  <c r="P406" i="1" s="1"/>
  <c r="O405" i="1"/>
  <c r="P405" i="1" s="1"/>
  <c r="O404" i="1"/>
  <c r="P404" i="1" s="1"/>
  <c r="O402" i="1"/>
  <c r="P402" i="1" s="1"/>
  <c r="O401" i="1"/>
  <c r="P401" i="1" s="1"/>
  <c r="O400" i="1"/>
  <c r="P400" i="1" s="1"/>
  <c r="O399" i="1"/>
  <c r="P399" i="1" s="1"/>
  <c r="O398" i="1"/>
  <c r="P398" i="1" s="1"/>
  <c r="O397" i="1"/>
  <c r="P397" i="1" s="1"/>
  <c r="O396" i="1"/>
  <c r="P396" i="1" s="1"/>
  <c r="O395" i="1"/>
  <c r="P395" i="1" s="1"/>
  <c r="O394" i="1"/>
  <c r="P394" i="1" s="1"/>
  <c r="O393" i="1"/>
  <c r="P393" i="1" s="1"/>
  <c r="O392" i="1"/>
  <c r="P392" i="1" s="1"/>
  <c r="O391" i="1"/>
  <c r="P391" i="1" s="1"/>
  <c r="O390" i="1"/>
  <c r="P390" i="1" s="1"/>
  <c r="O389" i="1"/>
  <c r="P389" i="1" s="1"/>
  <c r="O388" i="1"/>
  <c r="P388" i="1" s="1"/>
  <c r="O387" i="1"/>
  <c r="P387" i="1" s="1"/>
  <c r="O386" i="1"/>
  <c r="P386" i="1" s="1"/>
  <c r="O385" i="1"/>
  <c r="P385" i="1" s="1"/>
  <c r="O384" i="1"/>
  <c r="P384" i="1" s="1"/>
  <c r="O383" i="1"/>
  <c r="P383" i="1" s="1"/>
  <c r="O382" i="1"/>
  <c r="P382" i="1" s="1"/>
  <c r="O381" i="1"/>
  <c r="P381" i="1" s="1"/>
  <c r="O380" i="1"/>
  <c r="P380" i="1" s="1"/>
  <c r="O379" i="1"/>
  <c r="P379" i="1" s="1"/>
  <c r="O378" i="1"/>
  <c r="P378" i="1" s="1"/>
  <c r="O377" i="1"/>
  <c r="P377" i="1" s="1"/>
  <c r="O376" i="1"/>
  <c r="P376" i="1" s="1"/>
  <c r="O375" i="1"/>
  <c r="P375" i="1" s="1"/>
  <c r="O374" i="1"/>
  <c r="P374" i="1" s="1"/>
  <c r="O373" i="1"/>
  <c r="P373" i="1" s="1"/>
  <c r="O372" i="1"/>
  <c r="P372" i="1" s="1"/>
  <c r="O371" i="1"/>
  <c r="P371" i="1" s="1"/>
  <c r="O370" i="1"/>
  <c r="P370" i="1" s="1"/>
  <c r="O369" i="1"/>
  <c r="P369" i="1" s="1"/>
  <c r="O368" i="1"/>
  <c r="P368" i="1" s="1"/>
  <c r="O367" i="1"/>
  <c r="P367" i="1" s="1"/>
  <c r="O366" i="1"/>
  <c r="P366" i="1" s="1"/>
  <c r="O365" i="1"/>
  <c r="P365" i="1" s="1"/>
  <c r="O364" i="1"/>
  <c r="P364" i="1" s="1"/>
  <c r="O363" i="1"/>
  <c r="P363" i="1" s="1"/>
  <c r="O362" i="1"/>
  <c r="P362" i="1" s="1"/>
  <c r="O361" i="1"/>
  <c r="P361" i="1" s="1"/>
  <c r="O360" i="1"/>
  <c r="P360" i="1" s="1"/>
  <c r="O359" i="1"/>
  <c r="P359" i="1" s="1"/>
  <c r="O358" i="1"/>
  <c r="P358" i="1" s="1"/>
  <c r="O357" i="1"/>
  <c r="P357" i="1" s="1"/>
  <c r="O356" i="1"/>
  <c r="P356" i="1" s="1"/>
  <c r="O355" i="1"/>
  <c r="P355" i="1" s="1"/>
  <c r="O354" i="1"/>
  <c r="P354" i="1" s="1"/>
  <c r="O353" i="1"/>
  <c r="P353" i="1" s="1"/>
  <c r="O352" i="1"/>
  <c r="P352" i="1" s="1"/>
  <c r="O351" i="1"/>
  <c r="P351" i="1" s="1"/>
  <c r="O350" i="1"/>
  <c r="P350" i="1" s="1"/>
  <c r="O349" i="1"/>
  <c r="P349" i="1" s="1"/>
  <c r="O348" i="1"/>
  <c r="P348" i="1" s="1"/>
  <c r="O347" i="1"/>
  <c r="P347" i="1" s="1"/>
  <c r="O346" i="1"/>
  <c r="P346" i="1" s="1"/>
  <c r="O345" i="1"/>
  <c r="P345" i="1" s="1"/>
  <c r="O344" i="1"/>
  <c r="P344" i="1" s="1"/>
  <c r="O343" i="1"/>
  <c r="P343" i="1" s="1"/>
  <c r="O342" i="1"/>
  <c r="P342" i="1" s="1"/>
  <c r="O341" i="1"/>
  <c r="P341" i="1" s="1"/>
  <c r="O340" i="1"/>
  <c r="P340" i="1" s="1"/>
  <c r="O339" i="1"/>
  <c r="P339" i="1" s="1"/>
  <c r="O338" i="1"/>
  <c r="P338" i="1" s="1"/>
  <c r="O337" i="1"/>
  <c r="P337" i="1" s="1"/>
  <c r="O336" i="1"/>
  <c r="P336" i="1" s="1"/>
  <c r="O335" i="1"/>
  <c r="P335" i="1" s="1"/>
  <c r="O334" i="1"/>
  <c r="P334" i="1" s="1"/>
  <c r="O333" i="1"/>
  <c r="P333" i="1" s="1"/>
  <c r="O332" i="1"/>
  <c r="P332" i="1" s="1"/>
  <c r="O331" i="1"/>
  <c r="P331" i="1" s="1"/>
  <c r="O330" i="1"/>
  <c r="P330" i="1" s="1"/>
  <c r="O329" i="1"/>
  <c r="P329" i="1" s="1"/>
  <c r="O328" i="1"/>
  <c r="P328" i="1" s="1"/>
  <c r="O327" i="1"/>
  <c r="P327" i="1" s="1"/>
  <c r="O326" i="1"/>
  <c r="P326" i="1" s="1"/>
  <c r="O325" i="1"/>
  <c r="P325" i="1" s="1"/>
  <c r="O324" i="1"/>
  <c r="P324" i="1" s="1"/>
  <c r="O323" i="1"/>
  <c r="P323" i="1" s="1"/>
  <c r="O322" i="1"/>
  <c r="P322" i="1" s="1"/>
  <c r="O321" i="1"/>
  <c r="P321" i="1" s="1"/>
  <c r="O320" i="1"/>
  <c r="P320" i="1" s="1"/>
  <c r="O319" i="1"/>
  <c r="P319" i="1" s="1"/>
  <c r="O318" i="1"/>
  <c r="P318" i="1" s="1"/>
  <c r="O317" i="1"/>
  <c r="P317" i="1" s="1"/>
  <c r="O316" i="1"/>
  <c r="P316" i="1" s="1"/>
  <c r="O315" i="1"/>
  <c r="P315" i="1" s="1"/>
  <c r="O314" i="1"/>
  <c r="P314" i="1" s="1"/>
  <c r="O313" i="1"/>
  <c r="P313" i="1" s="1"/>
  <c r="O312" i="1"/>
  <c r="P312" i="1" s="1"/>
  <c r="O311" i="1"/>
  <c r="P311" i="1" s="1"/>
  <c r="O310" i="1"/>
  <c r="P310" i="1" s="1"/>
  <c r="O309" i="1"/>
  <c r="P309" i="1" s="1"/>
  <c r="O308" i="1"/>
  <c r="P308" i="1" s="1"/>
  <c r="O307" i="1"/>
  <c r="P307" i="1" s="1"/>
  <c r="O306" i="1"/>
  <c r="P306" i="1" s="1"/>
  <c r="O305" i="1"/>
  <c r="P305" i="1" s="1"/>
  <c r="O304" i="1"/>
  <c r="P304" i="1" s="1"/>
  <c r="O303" i="1"/>
  <c r="P303" i="1" s="1"/>
  <c r="O302" i="1"/>
  <c r="P302" i="1" s="1"/>
  <c r="O301" i="1"/>
  <c r="P301" i="1" s="1"/>
  <c r="O300" i="1"/>
  <c r="P300" i="1" s="1"/>
  <c r="O299" i="1"/>
  <c r="P299" i="1" s="1"/>
  <c r="O298" i="1"/>
  <c r="P298" i="1" s="1"/>
  <c r="O297" i="1"/>
  <c r="P297" i="1" s="1"/>
  <c r="O296" i="1"/>
  <c r="P296" i="1" s="1"/>
  <c r="O295" i="1"/>
  <c r="P295" i="1" s="1"/>
  <c r="O294" i="1"/>
  <c r="P294" i="1" s="1"/>
  <c r="O293" i="1"/>
  <c r="P293" i="1" s="1"/>
  <c r="O292" i="1"/>
  <c r="P292" i="1" s="1"/>
  <c r="O291" i="1"/>
  <c r="P291" i="1" s="1"/>
  <c r="O290" i="1"/>
  <c r="P290" i="1" s="1"/>
  <c r="O289" i="1"/>
  <c r="P289" i="1" s="1"/>
  <c r="O288" i="1"/>
  <c r="P288" i="1" s="1"/>
  <c r="O287" i="1"/>
  <c r="P287" i="1" s="1"/>
  <c r="O286" i="1"/>
  <c r="P286" i="1" s="1"/>
  <c r="O285" i="1"/>
  <c r="P285" i="1" s="1"/>
  <c r="O284" i="1"/>
  <c r="P284" i="1" s="1"/>
  <c r="O283" i="1"/>
  <c r="P283" i="1" s="1"/>
  <c r="O282" i="1"/>
  <c r="P282" i="1" s="1"/>
  <c r="O281" i="1"/>
  <c r="P281" i="1" s="1"/>
  <c r="O280" i="1"/>
  <c r="P280" i="1" s="1"/>
  <c r="O279" i="1"/>
  <c r="P279" i="1" s="1"/>
  <c r="O278" i="1"/>
  <c r="P278" i="1" s="1"/>
  <c r="O277" i="1"/>
  <c r="P277" i="1" s="1"/>
  <c r="O276" i="1"/>
  <c r="P276" i="1" s="1"/>
  <c r="O275" i="1"/>
  <c r="P275" i="1" s="1"/>
  <c r="O274" i="1"/>
  <c r="P274" i="1" s="1"/>
  <c r="O273" i="1"/>
  <c r="P273" i="1" s="1"/>
  <c r="O272" i="1"/>
  <c r="P272" i="1" s="1"/>
  <c r="O271" i="1"/>
  <c r="P271" i="1" s="1"/>
  <c r="O270" i="1"/>
  <c r="P270" i="1" s="1"/>
  <c r="O269" i="1"/>
  <c r="P269" i="1" s="1"/>
  <c r="O268" i="1"/>
  <c r="P268" i="1" s="1"/>
  <c r="O267" i="1"/>
  <c r="P267" i="1" s="1"/>
  <c r="O266" i="1"/>
  <c r="P266" i="1" s="1"/>
  <c r="O265" i="1"/>
  <c r="P265" i="1" s="1"/>
  <c r="O264" i="1"/>
  <c r="P264" i="1" s="1"/>
  <c r="O263" i="1"/>
  <c r="P263" i="1" s="1"/>
  <c r="O262" i="1"/>
  <c r="P262" i="1" s="1"/>
  <c r="O261" i="1"/>
  <c r="P261" i="1" s="1"/>
  <c r="O260" i="1"/>
  <c r="P260" i="1" s="1"/>
  <c r="O259" i="1"/>
  <c r="P259" i="1" s="1"/>
  <c r="O258" i="1"/>
  <c r="P258" i="1" s="1"/>
  <c r="O257" i="1"/>
  <c r="P257" i="1" s="1"/>
  <c r="O256" i="1"/>
  <c r="P256" i="1" s="1"/>
  <c r="O255" i="1"/>
  <c r="P255" i="1" s="1"/>
  <c r="O254" i="1"/>
  <c r="P254" i="1" s="1"/>
  <c r="O253" i="1"/>
  <c r="P253" i="1" s="1"/>
  <c r="O252" i="1"/>
  <c r="P252" i="1" s="1"/>
  <c r="O251" i="1"/>
  <c r="P251" i="1" s="1"/>
  <c r="O250" i="1"/>
  <c r="P250" i="1" s="1"/>
  <c r="O249" i="1"/>
  <c r="P249" i="1" s="1"/>
  <c r="O248" i="1"/>
  <c r="P248" i="1" s="1"/>
  <c r="O247" i="1"/>
  <c r="P247" i="1" s="1"/>
  <c r="O246" i="1"/>
  <c r="P246" i="1" s="1"/>
  <c r="O245" i="1"/>
  <c r="P245" i="1" s="1"/>
  <c r="O244" i="1"/>
  <c r="P244" i="1" s="1"/>
  <c r="O243" i="1"/>
  <c r="P243" i="1" s="1"/>
  <c r="O242" i="1"/>
  <c r="P242" i="1" s="1"/>
  <c r="O241" i="1"/>
  <c r="P241" i="1" s="1"/>
  <c r="O240" i="1"/>
  <c r="P240" i="1" s="1"/>
  <c r="O239" i="1"/>
  <c r="P239" i="1" s="1"/>
  <c r="O238" i="1"/>
  <c r="P238" i="1" s="1"/>
  <c r="O237" i="1"/>
  <c r="P237" i="1" s="1"/>
  <c r="O236" i="1"/>
  <c r="P236" i="1" s="1"/>
  <c r="O235" i="1"/>
  <c r="P235" i="1" s="1"/>
  <c r="O234" i="1"/>
  <c r="P234" i="1" s="1"/>
  <c r="O233" i="1"/>
  <c r="P233" i="1" s="1"/>
  <c r="O232" i="1"/>
  <c r="P232" i="1" s="1"/>
  <c r="O231" i="1"/>
  <c r="P231" i="1" s="1"/>
  <c r="O230" i="1"/>
  <c r="P230" i="1" s="1"/>
  <c r="O229" i="1"/>
  <c r="P229" i="1" s="1"/>
  <c r="O228" i="1"/>
  <c r="P228" i="1" s="1"/>
  <c r="O227" i="1"/>
  <c r="P227" i="1" s="1"/>
  <c r="O226" i="1"/>
  <c r="P226" i="1" s="1"/>
  <c r="O225" i="1"/>
  <c r="P225" i="1" s="1"/>
  <c r="O224" i="1"/>
  <c r="P224" i="1" s="1"/>
  <c r="O223" i="1"/>
  <c r="P223" i="1" s="1"/>
  <c r="O222" i="1"/>
  <c r="P222" i="1" s="1"/>
  <c r="O221" i="1"/>
  <c r="P221" i="1" s="1"/>
  <c r="O220" i="1"/>
  <c r="P220" i="1" s="1"/>
  <c r="O219" i="1"/>
  <c r="P219" i="1" s="1"/>
  <c r="O218" i="1"/>
  <c r="P218" i="1" s="1"/>
  <c r="O217" i="1"/>
  <c r="P217" i="1" s="1"/>
  <c r="O216" i="1"/>
  <c r="P216" i="1" s="1"/>
  <c r="O215" i="1"/>
  <c r="P215" i="1" s="1"/>
  <c r="O214" i="1"/>
  <c r="P214" i="1" s="1"/>
  <c r="O213" i="1"/>
  <c r="P213" i="1" s="1"/>
  <c r="O212" i="1"/>
  <c r="P212" i="1" s="1"/>
  <c r="O211" i="1"/>
  <c r="P211" i="1" s="1"/>
  <c r="O210" i="1"/>
  <c r="P210" i="1" s="1"/>
  <c r="O209" i="1"/>
  <c r="P209" i="1" s="1"/>
  <c r="O208" i="1"/>
  <c r="P208" i="1" s="1"/>
  <c r="O207" i="1"/>
  <c r="P207" i="1" s="1"/>
  <c r="O206" i="1"/>
  <c r="P206" i="1" s="1"/>
  <c r="O205" i="1"/>
  <c r="P205" i="1" s="1"/>
  <c r="O204" i="1"/>
  <c r="P204" i="1" s="1"/>
  <c r="O203" i="1"/>
  <c r="P203" i="1" s="1"/>
  <c r="O202" i="1"/>
  <c r="P202" i="1" s="1"/>
  <c r="O201" i="1"/>
  <c r="P201" i="1" s="1"/>
  <c r="O200" i="1"/>
  <c r="P200" i="1" s="1"/>
  <c r="O199" i="1"/>
  <c r="P199" i="1" s="1"/>
  <c r="O198" i="1"/>
  <c r="P198" i="1" s="1"/>
  <c r="O197" i="1"/>
  <c r="P197" i="1" s="1"/>
  <c r="O196" i="1"/>
  <c r="P196" i="1" s="1"/>
  <c r="O195" i="1"/>
  <c r="P195" i="1" s="1"/>
  <c r="O194" i="1"/>
  <c r="P194" i="1" s="1"/>
  <c r="O193" i="1"/>
  <c r="P193" i="1" s="1"/>
  <c r="O192" i="1"/>
  <c r="P192" i="1" s="1"/>
  <c r="O191" i="1"/>
  <c r="P191" i="1" s="1"/>
  <c r="O190" i="1"/>
  <c r="P190" i="1" s="1"/>
  <c r="O189" i="1"/>
  <c r="P189" i="1" s="1"/>
  <c r="O188" i="1"/>
  <c r="P188" i="1" s="1"/>
  <c r="O187" i="1"/>
  <c r="P187" i="1" s="1"/>
  <c r="O186" i="1"/>
  <c r="P186" i="1" s="1"/>
  <c r="O185" i="1"/>
  <c r="P185" i="1" s="1"/>
  <c r="O184" i="1"/>
  <c r="P184" i="1" s="1"/>
  <c r="O183" i="1"/>
  <c r="P183" i="1" s="1"/>
  <c r="O182" i="1"/>
  <c r="P182" i="1" s="1"/>
  <c r="O181" i="1"/>
  <c r="P181" i="1" s="1"/>
  <c r="O180" i="1"/>
  <c r="P180" i="1" s="1"/>
  <c r="O179" i="1"/>
  <c r="P179" i="1" s="1"/>
  <c r="O178" i="1"/>
  <c r="P178" i="1" s="1"/>
  <c r="O177" i="1"/>
  <c r="P177" i="1" s="1"/>
  <c r="O176" i="1"/>
  <c r="P176" i="1" s="1"/>
  <c r="O175" i="1"/>
  <c r="P175" i="1" s="1"/>
  <c r="O174" i="1"/>
  <c r="P174" i="1" s="1"/>
  <c r="O173" i="1"/>
  <c r="P173" i="1" s="1"/>
  <c r="O172" i="1"/>
  <c r="P172" i="1" s="1"/>
  <c r="O171" i="1"/>
  <c r="P171" i="1" s="1"/>
  <c r="O170" i="1"/>
  <c r="P170" i="1" s="1"/>
  <c r="O169" i="1"/>
  <c r="P169" i="1" s="1"/>
  <c r="O168" i="1"/>
  <c r="P168" i="1" s="1"/>
  <c r="O167" i="1"/>
  <c r="P167" i="1" s="1"/>
  <c r="O166" i="1"/>
  <c r="P166" i="1" s="1"/>
  <c r="O165" i="1"/>
  <c r="P165" i="1" s="1"/>
  <c r="O164" i="1"/>
  <c r="P164" i="1" s="1"/>
  <c r="O163" i="1"/>
  <c r="P163" i="1" s="1"/>
  <c r="O162" i="1"/>
  <c r="P162" i="1" s="1"/>
  <c r="O161" i="1"/>
  <c r="P161" i="1" s="1"/>
  <c r="O160" i="1"/>
  <c r="P160" i="1" s="1"/>
  <c r="O159" i="1"/>
  <c r="P159" i="1" s="1"/>
  <c r="O158" i="1"/>
  <c r="P158" i="1" s="1"/>
  <c r="O157" i="1"/>
  <c r="P157" i="1" s="1"/>
  <c r="O156" i="1"/>
  <c r="P156" i="1" s="1"/>
  <c r="O155" i="1"/>
  <c r="P155" i="1" s="1"/>
  <c r="O154" i="1"/>
  <c r="P154" i="1" s="1"/>
  <c r="O153" i="1"/>
  <c r="P153" i="1" s="1"/>
  <c r="O152" i="1"/>
  <c r="P152" i="1" s="1"/>
  <c r="O151" i="1"/>
  <c r="P151" i="1" s="1"/>
  <c r="O150" i="1"/>
  <c r="P150" i="1" s="1"/>
  <c r="O149" i="1"/>
  <c r="P149" i="1" s="1"/>
  <c r="O148" i="1"/>
  <c r="P148" i="1" s="1"/>
  <c r="O147" i="1"/>
  <c r="P147" i="1" s="1"/>
  <c r="O146" i="1"/>
  <c r="P146" i="1" s="1"/>
  <c r="O145" i="1"/>
  <c r="P145" i="1" s="1"/>
  <c r="O144" i="1"/>
  <c r="P144" i="1" s="1"/>
  <c r="O143" i="1"/>
  <c r="P143" i="1" s="1"/>
  <c r="O142" i="1"/>
  <c r="P142" i="1" s="1"/>
  <c r="O141" i="1"/>
  <c r="P141" i="1" s="1"/>
  <c r="O140" i="1"/>
  <c r="P140" i="1" s="1"/>
  <c r="O139" i="1"/>
  <c r="P139" i="1" s="1"/>
  <c r="O138" i="1"/>
  <c r="P138" i="1" s="1"/>
  <c r="O137" i="1"/>
  <c r="P137" i="1" s="1"/>
  <c r="O136" i="1"/>
  <c r="P136" i="1" s="1"/>
  <c r="O135" i="1"/>
  <c r="P135" i="1" s="1"/>
  <c r="O134" i="1"/>
  <c r="P134" i="1" s="1"/>
  <c r="O133" i="1"/>
  <c r="P133" i="1" s="1"/>
  <c r="O132" i="1"/>
  <c r="P132" i="1" s="1"/>
  <c r="O131" i="1"/>
  <c r="P131" i="1" s="1"/>
  <c r="O130" i="1"/>
  <c r="P130" i="1" s="1"/>
  <c r="O129" i="1"/>
  <c r="P129" i="1" s="1"/>
  <c r="O128" i="1"/>
  <c r="P128" i="1" s="1"/>
  <c r="O127" i="1"/>
  <c r="P127" i="1" s="1"/>
  <c r="O126" i="1"/>
  <c r="P126" i="1" s="1"/>
  <c r="O125" i="1"/>
  <c r="P125" i="1" s="1"/>
  <c r="O124" i="1"/>
  <c r="P124" i="1" s="1"/>
  <c r="O123" i="1"/>
  <c r="P123" i="1" s="1"/>
  <c r="O122" i="1"/>
  <c r="P122" i="1" s="1"/>
  <c r="O121" i="1"/>
  <c r="P121" i="1" s="1"/>
  <c r="O120" i="1"/>
  <c r="P120" i="1" s="1"/>
  <c r="O119" i="1"/>
  <c r="P119" i="1" s="1"/>
  <c r="O118" i="1"/>
  <c r="P118" i="1" s="1"/>
  <c r="O117" i="1"/>
  <c r="P117" i="1" s="1"/>
  <c r="O116" i="1"/>
  <c r="P116" i="1" s="1"/>
  <c r="O115" i="1"/>
  <c r="P115" i="1" s="1"/>
  <c r="O114" i="1"/>
  <c r="P114" i="1" s="1"/>
  <c r="O113" i="1"/>
  <c r="P113" i="1" s="1"/>
  <c r="O112" i="1"/>
  <c r="P112" i="1" s="1"/>
  <c r="O111" i="1"/>
  <c r="P111" i="1" s="1"/>
  <c r="O110" i="1"/>
  <c r="P110" i="1" s="1"/>
  <c r="O109" i="1"/>
  <c r="P109" i="1" s="1"/>
  <c r="O108" i="1"/>
  <c r="P108" i="1" s="1"/>
  <c r="O107" i="1"/>
  <c r="P107" i="1" s="1"/>
  <c r="O106" i="1"/>
  <c r="P106" i="1" s="1"/>
  <c r="O105" i="1"/>
  <c r="P105" i="1" s="1"/>
  <c r="O104" i="1"/>
  <c r="P104" i="1" s="1"/>
  <c r="O103" i="1"/>
  <c r="P103" i="1" s="1"/>
  <c r="O102" i="1"/>
  <c r="P102" i="1" s="1"/>
  <c r="O101" i="1"/>
  <c r="P101" i="1" s="1"/>
  <c r="O100" i="1"/>
  <c r="P100" i="1" s="1"/>
  <c r="O99" i="1"/>
  <c r="P99" i="1" s="1"/>
  <c r="O98" i="1"/>
  <c r="P98" i="1" s="1"/>
  <c r="O97" i="1"/>
  <c r="P97" i="1" s="1"/>
  <c r="O96" i="1"/>
  <c r="P96" i="1" s="1"/>
  <c r="O95" i="1"/>
  <c r="P95" i="1" s="1"/>
  <c r="O94" i="1"/>
  <c r="P94" i="1" s="1"/>
  <c r="O93" i="1"/>
  <c r="P93" i="1" s="1"/>
  <c r="O92" i="1"/>
  <c r="P92" i="1" s="1"/>
  <c r="O91" i="1"/>
  <c r="P91" i="1" s="1"/>
  <c r="O90" i="1"/>
  <c r="P90" i="1" s="1"/>
  <c r="O89" i="1"/>
  <c r="P89" i="1" s="1"/>
  <c r="O88" i="1"/>
  <c r="P88" i="1" s="1"/>
  <c r="O87" i="1"/>
  <c r="P87" i="1" s="1"/>
  <c r="O86" i="1"/>
  <c r="P86" i="1" s="1"/>
  <c r="O85" i="1"/>
  <c r="P85" i="1" s="1"/>
  <c r="O84" i="1"/>
  <c r="P84" i="1" s="1"/>
  <c r="O83" i="1"/>
  <c r="P83" i="1" s="1"/>
  <c r="O82" i="1"/>
  <c r="P82" i="1" s="1"/>
  <c r="O81" i="1"/>
  <c r="P81" i="1" s="1"/>
  <c r="O80" i="1"/>
  <c r="P80" i="1" s="1"/>
  <c r="O79" i="1"/>
  <c r="P79" i="1" s="1"/>
  <c r="O78" i="1"/>
  <c r="P78" i="1" s="1"/>
  <c r="O77" i="1"/>
  <c r="P77" i="1" s="1"/>
  <c r="O76" i="1"/>
  <c r="P76" i="1" s="1"/>
  <c r="O75" i="1"/>
  <c r="P75" i="1" s="1"/>
  <c r="O74" i="1"/>
  <c r="P74" i="1" s="1"/>
  <c r="O73" i="1"/>
  <c r="P73" i="1" s="1"/>
  <c r="O72" i="1"/>
  <c r="P72" i="1" s="1"/>
  <c r="O71" i="1"/>
  <c r="P71" i="1" s="1"/>
  <c r="O70" i="1"/>
  <c r="P70" i="1" s="1"/>
  <c r="O69" i="1"/>
  <c r="P69" i="1" s="1"/>
  <c r="O68" i="1"/>
  <c r="P68" i="1" s="1"/>
  <c r="O67" i="1"/>
  <c r="P67" i="1" s="1"/>
  <c r="O66" i="1"/>
  <c r="P66" i="1" s="1"/>
  <c r="O65" i="1"/>
  <c r="P65" i="1" s="1"/>
  <c r="O64" i="1"/>
  <c r="P64" i="1" s="1"/>
  <c r="O63" i="1"/>
  <c r="P63" i="1" s="1"/>
  <c r="O62" i="1"/>
  <c r="P62" i="1" s="1"/>
  <c r="O61" i="1"/>
  <c r="P61" i="1" s="1"/>
  <c r="O60" i="1"/>
  <c r="P60" i="1" s="1"/>
  <c r="O59" i="1"/>
  <c r="P59" i="1" s="1"/>
  <c r="O58" i="1"/>
  <c r="P58" i="1" s="1"/>
  <c r="O57" i="1"/>
  <c r="P57" i="1" s="1"/>
  <c r="O56" i="1"/>
  <c r="P56" i="1" s="1"/>
  <c r="O55" i="1"/>
  <c r="P55" i="1" s="1"/>
  <c r="O54" i="1"/>
  <c r="P54" i="1" s="1"/>
  <c r="O53" i="1"/>
  <c r="P53" i="1" s="1"/>
  <c r="O52" i="1"/>
  <c r="P52" i="1" s="1"/>
  <c r="O51" i="1"/>
  <c r="P51" i="1" s="1"/>
  <c r="O50" i="1"/>
  <c r="P50" i="1" s="1"/>
  <c r="O49" i="1"/>
  <c r="P49" i="1" s="1"/>
  <c r="O48" i="1"/>
  <c r="P48" i="1" s="1"/>
  <c r="O47" i="1"/>
  <c r="P47" i="1" s="1"/>
  <c r="O46" i="1"/>
  <c r="P46" i="1" s="1"/>
  <c r="O45" i="1"/>
  <c r="P45" i="1" s="1"/>
  <c r="O44" i="1"/>
  <c r="P44" i="1" s="1"/>
  <c r="O43" i="1"/>
  <c r="P43" i="1" s="1"/>
  <c r="O42" i="1"/>
  <c r="P42" i="1" s="1"/>
  <c r="O41" i="1"/>
  <c r="P41" i="1" s="1"/>
  <c r="O40" i="1"/>
  <c r="P40" i="1" s="1"/>
  <c r="O39" i="1"/>
  <c r="P39" i="1" s="1"/>
  <c r="O38" i="1"/>
  <c r="P38" i="1" s="1"/>
  <c r="O37" i="1"/>
  <c r="P37" i="1" s="1"/>
  <c r="O36" i="1"/>
  <c r="P36" i="1" s="1"/>
  <c r="O35" i="1"/>
  <c r="P35" i="1" s="1"/>
  <c r="O34" i="1"/>
  <c r="P34" i="1" s="1"/>
  <c r="O33" i="1"/>
  <c r="P33" i="1" s="1"/>
  <c r="O32" i="1"/>
  <c r="P32" i="1" s="1"/>
  <c r="O31" i="1"/>
  <c r="P31" i="1" s="1"/>
  <c r="O30" i="1"/>
  <c r="P30" i="1" s="1"/>
  <c r="O29" i="1"/>
  <c r="P29" i="1" s="1"/>
  <c r="CC334" i="1" l="1"/>
  <c r="CC327" i="1"/>
  <c r="CC336" i="1"/>
  <c r="CC305" i="1"/>
  <c r="CC337" i="1"/>
  <c r="CC369" i="1"/>
  <c r="CC306" i="1"/>
  <c r="CC338" i="1"/>
  <c r="CC370" i="1"/>
  <c r="CC384" i="1"/>
  <c r="CC295" i="1"/>
  <c r="CC287" i="1"/>
  <c r="CC279" i="1"/>
  <c r="CC271" i="1"/>
  <c r="CC294" i="1"/>
  <c r="CC286" i="1"/>
  <c r="CC278" i="1"/>
  <c r="CC270" i="1"/>
  <c r="CC292" i="1"/>
  <c r="CC284" i="1"/>
  <c r="CC276" i="1"/>
  <c r="CC268" i="1"/>
  <c r="CC291" i="1"/>
  <c r="CC298" i="1"/>
  <c r="CC290" i="1"/>
  <c r="CC282" i="1"/>
  <c r="CC274" i="1"/>
  <c r="CC266" i="1"/>
  <c r="CC293" i="1"/>
  <c r="CC275" i="1"/>
  <c r="CC262" i="1"/>
  <c r="CC254" i="1"/>
  <c r="CC246" i="1"/>
  <c r="CC238" i="1"/>
  <c r="CC230" i="1"/>
  <c r="CC222" i="1"/>
  <c r="CC214" i="1"/>
  <c r="CC206" i="1"/>
  <c r="CC198" i="1"/>
  <c r="CC190" i="1"/>
  <c r="CC182" i="1"/>
  <c r="CC174" i="1"/>
  <c r="CC166" i="1"/>
  <c r="CC158" i="1"/>
  <c r="CC150" i="1"/>
  <c r="CC142" i="1"/>
  <c r="CC134" i="1"/>
  <c r="CC126" i="1"/>
  <c r="CC118" i="1"/>
  <c r="CC110" i="1"/>
  <c r="CC102" i="1"/>
  <c r="CC94" i="1"/>
  <c r="CC86" i="1"/>
  <c r="CC78" i="1"/>
  <c r="CC70" i="1"/>
  <c r="CC62" i="1"/>
  <c r="CC54" i="1"/>
  <c r="CC46" i="1"/>
  <c r="CC289" i="1"/>
  <c r="CC273" i="1"/>
  <c r="CC261" i="1"/>
  <c r="CC253" i="1"/>
  <c r="CC245" i="1"/>
  <c r="CC237" i="1"/>
  <c r="CC229" i="1"/>
  <c r="CC221" i="1"/>
  <c r="CC213" i="1"/>
  <c r="CC205" i="1"/>
  <c r="CC197" i="1"/>
  <c r="CC189" i="1"/>
  <c r="CC181" i="1"/>
  <c r="CC173" i="1"/>
  <c r="CC165" i="1"/>
  <c r="CC157" i="1"/>
  <c r="CC149" i="1"/>
  <c r="CC141" i="1"/>
  <c r="CC133" i="1"/>
  <c r="CC125" i="1"/>
  <c r="CC117" i="1"/>
  <c r="CC109" i="1"/>
  <c r="CC101" i="1"/>
  <c r="CC93" i="1"/>
  <c r="CC85" i="1"/>
  <c r="CC77" i="1"/>
  <c r="CC69" i="1"/>
  <c r="CC61" i="1"/>
  <c r="CC53" i="1"/>
  <c r="CC45" i="1"/>
  <c r="CC217" i="1"/>
  <c r="CC153" i="1"/>
  <c r="CC129" i="1"/>
  <c r="CC97" i="1"/>
  <c r="CC73" i="1"/>
  <c r="CC41" i="1"/>
  <c r="CC288" i="1"/>
  <c r="CC272" i="1"/>
  <c r="CC260" i="1"/>
  <c r="CC252" i="1"/>
  <c r="CC244" i="1"/>
  <c r="CC236" i="1"/>
  <c r="CC228" i="1"/>
  <c r="CC220" i="1"/>
  <c r="CC212" i="1"/>
  <c r="CC204" i="1"/>
  <c r="CC196" i="1"/>
  <c r="CC188" i="1"/>
  <c r="CC180" i="1"/>
  <c r="CC172" i="1"/>
  <c r="CC164" i="1"/>
  <c r="CC156" i="1"/>
  <c r="CC148" i="1"/>
  <c r="CC140" i="1"/>
  <c r="CC132" i="1"/>
  <c r="CC124" i="1"/>
  <c r="CC116" i="1"/>
  <c r="CC108" i="1"/>
  <c r="CC100" i="1"/>
  <c r="CC92" i="1"/>
  <c r="CC84" i="1"/>
  <c r="CC76" i="1"/>
  <c r="CC68" i="1"/>
  <c r="CC60" i="1"/>
  <c r="CC52" i="1"/>
  <c r="CC44" i="1"/>
  <c r="CC285" i="1"/>
  <c r="CC269" i="1"/>
  <c r="CC259" i="1"/>
  <c r="CC251" i="1"/>
  <c r="CC243" i="1"/>
  <c r="CC235" i="1"/>
  <c r="CC227" i="1"/>
  <c r="CC219" i="1"/>
  <c r="CC211" i="1"/>
  <c r="CC203" i="1"/>
  <c r="CC195" i="1"/>
  <c r="CC187" i="1"/>
  <c r="CC179" i="1"/>
  <c r="CC171" i="1"/>
  <c r="CC163" i="1"/>
  <c r="CC155" i="1"/>
  <c r="CC147" i="1"/>
  <c r="CC139" i="1"/>
  <c r="CC131" i="1"/>
  <c r="CC123" i="1"/>
  <c r="CC115" i="1"/>
  <c r="CC107" i="1"/>
  <c r="CC99" i="1"/>
  <c r="CC91" i="1"/>
  <c r="CC83" i="1"/>
  <c r="CC75" i="1"/>
  <c r="CC67" i="1"/>
  <c r="CC59" i="1"/>
  <c r="CC51" i="1"/>
  <c r="CC43" i="1"/>
  <c r="CC257" i="1"/>
  <c r="CC241" i="1"/>
  <c r="CC225" i="1"/>
  <c r="CC201" i="1"/>
  <c r="CC185" i="1"/>
  <c r="CC161" i="1"/>
  <c r="CC137" i="1"/>
  <c r="CC113" i="1"/>
  <c r="CC81" i="1"/>
  <c r="CC49" i="1"/>
  <c r="CC283" i="1"/>
  <c r="CC267" i="1"/>
  <c r="CC258" i="1"/>
  <c r="CC250" i="1"/>
  <c r="CC242" i="1"/>
  <c r="CC234" i="1"/>
  <c r="CC226" i="1"/>
  <c r="CC218" i="1"/>
  <c r="CC210" i="1"/>
  <c r="CC202" i="1"/>
  <c r="CC194" i="1"/>
  <c r="CC186" i="1"/>
  <c r="CC178" i="1"/>
  <c r="CC170" i="1"/>
  <c r="CC162" i="1"/>
  <c r="CC154" i="1"/>
  <c r="CC146" i="1"/>
  <c r="CC138" i="1"/>
  <c r="CC130" i="1"/>
  <c r="CC122" i="1"/>
  <c r="CC114" i="1"/>
  <c r="CC106" i="1"/>
  <c r="CC98" i="1"/>
  <c r="CC90" i="1"/>
  <c r="CC82" i="1"/>
  <c r="CC74" i="1"/>
  <c r="CC66" i="1"/>
  <c r="CC58" i="1"/>
  <c r="CC50" i="1"/>
  <c r="CC42" i="1"/>
  <c r="CC281" i="1"/>
  <c r="CC297" i="1"/>
  <c r="CC280" i="1"/>
  <c r="CC264" i="1"/>
  <c r="CC256" i="1"/>
  <c r="CC248" i="1"/>
  <c r="CC240" i="1"/>
  <c r="CC232" i="1"/>
  <c r="CC224" i="1"/>
  <c r="CC216" i="1"/>
  <c r="CC208" i="1"/>
  <c r="CC200" i="1"/>
  <c r="CC192" i="1"/>
  <c r="CC184" i="1"/>
  <c r="CC176" i="1"/>
  <c r="CC168" i="1"/>
  <c r="CC160" i="1"/>
  <c r="CC152" i="1"/>
  <c r="CC144" i="1"/>
  <c r="CC136" i="1"/>
  <c r="CC128" i="1"/>
  <c r="CC120" i="1"/>
  <c r="CC112" i="1"/>
  <c r="CC104" i="1"/>
  <c r="CC96" i="1"/>
  <c r="CC88" i="1"/>
  <c r="CC80" i="1"/>
  <c r="CC72" i="1"/>
  <c r="CC64" i="1"/>
  <c r="CC56" i="1"/>
  <c r="CC48" i="1"/>
  <c r="CC40" i="1"/>
  <c r="CC177" i="1"/>
  <c r="CC105" i="1"/>
  <c r="CC65" i="1"/>
  <c r="CC296" i="1"/>
  <c r="CC277" i="1"/>
  <c r="CC263" i="1"/>
  <c r="CC255" i="1"/>
  <c r="CC247" i="1"/>
  <c r="CC239" i="1"/>
  <c r="CC231" i="1"/>
  <c r="CC223" i="1"/>
  <c r="CC215" i="1"/>
  <c r="CC207" i="1"/>
  <c r="CC199" i="1"/>
  <c r="CC191" i="1"/>
  <c r="CC183" i="1"/>
  <c r="CC175" i="1"/>
  <c r="CC167" i="1"/>
  <c r="CC159" i="1"/>
  <c r="CC151" i="1"/>
  <c r="CC143" i="1"/>
  <c r="CC135" i="1"/>
  <c r="CC127" i="1"/>
  <c r="CC119" i="1"/>
  <c r="CC111" i="1"/>
  <c r="CC103" i="1"/>
  <c r="CC95" i="1"/>
  <c r="CC87" i="1"/>
  <c r="CC79" i="1"/>
  <c r="CC71" i="1"/>
  <c r="CC63" i="1"/>
  <c r="CC55" i="1"/>
  <c r="CC47" i="1"/>
  <c r="CC39" i="1"/>
  <c r="CC265" i="1"/>
  <c r="CC249" i="1"/>
  <c r="CC233" i="1"/>
  <c r="CC209" i="1"/>
  <c r="CC193" i="1"/>
  <c r="CC169" i="1"/>
  <c r="CC145" i="1"/>
  <c r="CC121" i="1"/>
  <c r="CC89" i="1"/>
  <c r="CC57" i="1"/>
  <c r="CC331" i="1"/>
  <c r="CC363" i="1"/>
  <c r="CC395" i="1"/>
  <c r="CC302" i="1"/>
  <c r="CC359" i="1"/>
  <c r="CC348" i="1"/>
  <c r="CC309" i="1"/>
  <c r="CC341" i="1"/>
  <c r="CC373" i="1"/>
  <c r="CC328" i="1"/>
  <c r="CC310" i="1"/>
  <c r="CC342" i="1"/>
  <c r="CC374" i="1"/>
  <c r="CC320" i="1"/>
  <c r="CC388" i="1"/>
  <c r="CC303" i="1"/>
  <c r="CC335" i="1"/>
  <c r="CC367" i="1"/>
  <c r="CC399" i="1"/>
  <c r="CC366" i="1"/>
  <c r="CC304" i="1"/>
  <c r="CC364" i="1"/>
  <c r="CC313" i="1"/>
  <c r="BX345" i="1"/>
  <c r="CC345" i="1"/>
  <c r="CC377" i="1"/>
  <c r="CC332" i="1"/>
  <c r="CC314" i="1"/>
  <c r="CC346" i="1"/>
  <c r="CC378" i="1"/>
  <c r="CC344" i="1"/>
  <c r="CC307" i="1"/>
  <c r="CC339" i="1"/>
  <c r="CC371" i="1"/>
  <c r="CC301" i="1"/>
  <c r="CC380" i="1"/>
  <c r="CC391" i="1"/>
  <c r="CC308" i="1"/>
  <c r="CC376" i="1"/>
  <c r="CC317" i="1"/>
  <c r="CC349" i="1"/>
  <c r="CC381" i="1"/>
  <c r="CC340" i="1"/>
  <c r="CC318" i="1"/>
  <c r="CC350" i="1"/>
  <c r="CC382" i="1"/>
  <c r="CC352" i="1"/>
  <c r="CC311" i="1"/>
  <c r="CC343" i="1"/>
  <c r="CC375" i="1"/>
  <c r="CC312" i="1"/>
  <c r="CC396" i="1"/>
  <c r="CC321" i="1"/>
  <c r="CC353" i="1"/>
  <c r="CC385" i="1"/>
  <c r="CC356" i="1"/>
  <c r="CC322" i="1"/>
  <c r="CC354" i="1"/>
  <c r="CC386" i="1"/>
  <c r="CC360" i="1"/>
  <c r="CC315" i="1"/>
  <c r="CC347" i="1"/>
  <c r="CC379" i="1"/>
  <c r="CC300" i="1"/>
  <c r="CC325" i="1"/>
  <c r="CC357" i="1"/>
  <c r="CC389" i="1"/>
  <c r="CC392" i="1"/>
  <c r="CC326" i="1"/>
  <c r="CC358" i="1"/>
  <c r="CC390" i="1"/>
  <c r="CC368" i="1"/>
  <c r="CC319" i="1"/>
  <c r="CC351" i="1"/>
  <c r="CC383" i="1"/>
  <c r="CC1194" i="1"/>
  <c r="CC1186" i="1"/>
  <c r="CC1178" i="1"/>
  <c r="CC1170" i="1"/>
  <c r="CC1162" i="1"/>
  <c r="CC1154" i="1"/>
  <c r="CC1146" i="1"/>
  <c r="CC1138" i="1"/>
  <c r="CC1102" i="1"/>
  <c r="CC1094" i="1"/>
  <c r="CC1086" i="1"/>
  <c r="CC1078" i="1"/>
  <c r="CC1070" i="1"/>
  <c r="CC1062" i="1"/>
  <c r="CC1054" i="1"/>
  <c r="CC1046" i="1"/>
  <c r="CC1038" i="1"/>
  <c r="CC1030" i="1"/>
  <c r="CC1022" i="1"/>
  <c r="CC1014" i="1"/>
  <c r="CC1006" i="1"/>
  <c r="CC998" i="1"/>
  <c r="CC990" i="1"/>
  <c r="CC982" i="1"/>
  <c r="CC974" i="1"/>
  <c r="CC966" i="1"/>
  <c r="CC958" i="1"/>
  <c r="CC950" i="1"/>
  <c r="CC942" i="1"/>
  <c r="CC934" i="1"/>
  <c r="CC926" i="1"/>
  <c r="CC918" i="1"/>
  <c r="CC910" i="1"/>
  <c r="CC902" i="1"/>
  <c r="CC894" i="1"/>
  <c r="CC886" i="1"/>
  <c r="CC878" i="1"/>
  <c r="CC870" i="1"/>
  <c r="CC862" i="1"/>
  <c r="CC854" i="1"/>
  <c r="CC846" i="1"/>
  <c r="CC838" i="1"/>
  <c r="CC830" i="1"/>
  <c r="CC822" i="1"/>
  <c r="CC814" i="1"/>
  <c r="CC806" i="1"/>
  <c r="CC798" i="1"/>
  <c r="CC790" i="1"/>
  <c r="CC782" i="1"/>
  <c r="CC774" i="1"/>
  <c r="CC766" i="1"/>
  <c r="CC758" i="1"/>
  <c r="CC1193" i="1"/>
  <c r="CC1185" i="1"/>
  <c r="CC1177" i="1"/>
  <c r="CC1169" i="1"/>
  <c r="CC1161" i="1"/>
  <c r="CC1153" i="1"/>
  <c r="CC1145" i="1"/>
  <c r="CC1137" i="1"/>
  <c r="CC1101" i="1"/>
  <c r="CC1093" i="1"/>
  <c r="CC1085" i="1"/>
  <c r="CC1077" i="1"/>
  <c r="CC1069" i="1"/>
  <c r="CC1061" i="1"/>
  <c r="CC1053" i="1"/>
  <c r="CC1045" i="1"/>
  <c r="CC1037" i="1"/>
  <c r="CC1029" i="1"/>
  <c r="CC1021" i="1"/>
  <c r="CC1013" i="1"/>
  <c r="CC1005" i="1"/>
  <c r="CC997" i="1"/>
  <c r="CC989" i="1"/>
  <c r="CC981" i="1"/>
  <c r="CC973" i="1"/>
  <c r="CC965" i="1"/>
  <c r="CC957" i="1"/>
  <c r="CC949" i="1"/>
  <c r="CC941" i="1"/>
  <c r="CC933" i="1"/>
  <c r="CC925" i="1"/>
  <c r="CC917" i="1"/>
  <c r="CC909" i="1"/>
  <c r="CC901" i="1"/>
  <c r="CC893" i="1"/>
  <c r="CC885" i="1"/>
  <c r="CC877" i="1"/>
  <c r="CC869" i="1"/>
  <c r="CC861" i="1"/>
  <c r="CC853" i="1"/>
  <c r="CC845" i="1"/>
  <c r="CC837" i="1"/>
  <c r="CC829" i="1"/>
  <c r="CC821" i="1"/>
  <c r="CC813" i="1"/>
  <c r="CC805" i="1"/>
  <c r="CC797" i="1"/>
  <c r="CC789" i="1"/>
  <c r="CC781" i="1"/>
  <c r="CC773" i="1"/>
  <c r="CC765" i="1"/>
  <c r="CC757" i="1"/>
  <c r="CC1191" i="1"/>
  <c r="CC1183" i="1"/>
  <c r="CC1175" i="1"/>
  <c r="CC1167" i="1"/>
  <c r="CC1159" i="1"/>
  <c r="CC1151" i="1"/>
  <c r="CC1143" i="1"/>
  <c r="CC1135" i="1"/>
  <c r="CC1099" i="1"/>
  <c r="CC1091" i="1"/>
  <c r="CC1083" i="1"/>
  <c r="CC1075" i="1"/>
  <c r="CC1067" i="1"/>
  <c r="CC1059" i="1"/>
  <c r="CC1051" i="1"/>
  <c r="CC1043" i="1"/>
  <c r="CC1035" i="1"/>
  <c r="CC1027" i="1"/>
  <c r="CC1019" i="1"/>
  <c r="CC1011" i="1"/>
  <c r="CC1003" i="1"/>
  <c r="CC995" i="1"/>
  <c r="CC987" i="1"/>
  <c r="CC979" i="1"/>
  <c r="CC971" i="1"/>
  <c r="CC963" i="1"/>
  <c r="CC955" i="1"/>
  <c r="CC947" i="1"/>
  <c r="CC939" i="1"/>
  <c r="CC931" i="1"/>
  <c r="CC923" i="1"/>
  <c r="CC915" i="1"/>
  <c r="CC907" i="1"/>
  <c r="CC899" i="1"/>
  <c r="CC891" i="1"/>
  <c r="CC883" i="1"/>
  <c r="CC875" i="1"/>
  <c r="CC867" i="1"/>
  <c r="CC859" i="1"/>
  <c r="CC851" i="1"/>
  <c r="CC843" i="1"/>
  <c r="CC835" i="1"/>
  <c r="CC827" i="1"/>
  <c r="CC819" i="1"/>
  <c r="CC811" i="1"/>
  <c r="CC803" i="1"/>
  <c r="CC795" i="1"/>
  <c r="CC787" i="1"/>
  <c r="CC779" i="1"/>
  <c r="CC771" i="1"/>
  <c r="CC763" i="1"/>
  <c r="CC755" i="1"/>
  <c r="CC1190" i="1"/>
  <c r="CC1182" i="1"/>
  <c r="CC1174" i="1"/>
  <c r="CC1166" i="1"/>
  <c r="CC1158" i="1"/>
  <c r="CC1150" i="1"/>
  <c r="CC1142" i="1"/>
  <c r="CC1134" i="1"/>
  <c r="CC1098" i="1"/>
  <c r="CC1090" i="1"/>
  <c r="CC1082" i="1"/>
  <c r="CC1074" i="1"/>
  <c r="CC1066" i="1"/>
  <c r="CC1058" i="1"/>
  <c r="CC1196" i="1"/>
  <c r="CC1188" i="1"/>
  <c r="CC1180" i="1"/>
  <c r="CC1172" i="1"/>
  <c r="CC1164" i="1"/>
  <c r="CC1156" i="1"/>
  <c r="CC1148" i="1"/>
  <c r="CC1140" i="1"/>
  <c r="CC1132" i="1"/>
  <c r="CC1096" i="1"/>
  <c r="CC1088" i="1"/>
  <c r="CC1080" i="1"/>
  <c r="CC1072" i="1"/>
  <c r="CC1064" i="1"/>
  <c r="CC1056" i="1"/>
  <c r="CC1048" i="1"/>
  <c r="CC1040" i="1"/>
  <c r="CC1032" i="1"/>
  <c r="CC1024" i="1"/>
  <c r="CC1016" i="1"/>
  <c r="CC1008" i="1"/>
  <c r="CC1000" i="1"/>
  <c r="CC992" i="1"/>
  <c r="CC984" i="1"/>
  <c r="CC976" i="1"/>
  <c r="CC968" i="1"/>
  <c r="CC960" i="1"/>
  <c r="CC952" i="1"/>
  <c r="CC944" i="1"/>
  <c r="CC936" i="1"/>
  <c r="CC928" i="1"/>
  <c r="CC920" i="1"/>
  <c r="CC912" i="1"/>
  <c r="CC904" i="1"/>
  <c r="CC896" i="1"/>
  <c r="CC888" i="1"/>
  <c r="CC880" i="1"/>
  <c r="CC872" i="1"/>
  <c r="CC864" i="1"/>
  <c r="CC856" i="1"/>
  <c r="CC848" i="1"/>
  <c r="CC840" i="1"/>
  <c r="CC832" i="1"/>
  <c r="CC824" i="1"/>
  <c r="CC816" i="1"/>
  <c r="CC808" i="1"/>
  <c r="CC800" i="1"/>
  <c r="CC792" i="1"/>
  <c r="CC784" i="1"/>
  <c r="CC776" i="1"/>
  <c r="CC768" i="1"/>
  <c r="CC760" i="1"/>
  <c r="CC752" i="1"/>
  <c r="CC1195" i="1"/>
  <c r="CC1187" i="1"/>
  <c r="CC1179" i="1"/>
  <c r="CC1171" i="1"/>
  <c r="CC1163" i="1"/>
  <c r="CC1155" i="1"/>
  <c r="CC1147" i="1"/>
  <c r="CC1139" i="1"/>
  <c r="CC1103" i="1"/>
  <c r="CC1095" i="1"/>
  <c r="CC1087" i="1"/>
  <c r="CC1079" i="1"/>
  <c r="CC1071" i="1"/>
  <c r="CC1063" i="1"/>
  <c r="CC1055" i="1"/>
  <c r="CC1047" i="1"/>
  <c r="CC1039" i="1"/>
  <c r="CC1031" i="1"/>
  <c r="CC1023" i="1"/>
  <c r="CC1015" i="1"/>
  <c r="CC1007" i="1"/>
  <c r="CC999" i="1"/>
  <c r="CC991" i="1"/>
  <c r="CC983" i="1"/>
  <c r="CC975" i="1"/>
  <c r="CC967" i="1"/>
  <c r="CC959" i="1"/>
  <c r="CC951" i="1"/>
  <c r="CC943" i="1"/>
  <c r="CC935" i="1"/>
  <c r="CC927" i="1"/>
  <c r="CC919" i="1"/>
  <c r="CC911" i="1"/>
  <c r="CC903" i="1"/>
  <c r="CC895" i="1"/>
  <c r="CC887" i="1"/>
  <c r="CC879" i="1"/>
  <c r="CC871" i="1"/>
  <c r="CC863" i="1"/>
  <c r="CC855" i="1"/>
  <c r="CC847" i="1"/>
  <c r="CC839" i="1"/>
  <c r="CC831" i="1"/>
  <c r="CC823" i="1"/>
  <c r="CC815" i="1"/>
  <c r="CC807" i="1"/>
  <c r="CC799" i="1"/>
  <c r="CC791" i="1"/>
  <c r="CC783" i="1"/>
  <c r="CC775" i="1"/>
  <c r="CC767" i="1"/>
  <c r="CC759" i="1"/>
  <c r="CC751" i="1"/>
  <c r="CC1184" i="1"/>
  <c r="CC1152" i="1"/>
  <c r="CC1092" i="1"/>
  <c r="CC1060" i="1"/>
  <c r="CC1036" i="1"/>
  <c r="CC1017" i="1"/>
  <c r="CC994" i="1"/>
  <c r="CC972" i="1"/>
  <c r="CC953" i="1"/>
  <c r="CC930" i="1"/>
  <c r="CC908" i="1"/>
  <c r="CC889" i="1"/>
  <c r="CC866" i="1"/>
  <c r="CC844" i="1"/>
  <c r="CC825" i="1"/>
  <c r="CC802" i="1"/>
  <c r="CC780" i="1"/>
  <c r="CC761" i="1"/>
  <c r="CC746" i="1"/>
  <c r="CC738" i="1"/>
  <c r="CC730" i="1"/>
  <c r="CC722" i="1"/>
  <c r="CC714" i="1"/>
  <c r="CC706" i="1"/>
  <c r="CC698" i="1"/>
  <c r="CC690" i="1"/>
  <c r="CC682" i="1"/>
  <c r="CC674" i="1"/>
  <c r="CC666" i="1"/>
  <c r="CC658" i="1"/>
  <c r="CC650" i="1"/>
  <c r="CC642" i="1"/>
  <c r="CC634" i="1"/>
  <c r="CC626" i="1"/>
  <c r="CC618" i="1"/>
  <c r="CC610" i="1"/>
  <c r="CC602" i="1"/>
  <c r="CC594" i="1"/>
  <c r="CC586" i="1"/>
  <c r="CC578" i="1"/>
  <c r="CC570" i="1"/>
  <c r="CC562" i="1"/>
  <c r="CC554" i="1"/>
  <c r="CC546" i="1"/>
  <c r="CC538" i="1"/>
  <c r="CC530" i="1"/>
  <c r="CC522" i="1"/>
  <c r="CC514" i="1"/>
  <c r="CC506" i="1"/>
  <c r="CC498" i="1"/>
  <c r="CC490" i="1"/>
  <c r="CC482" i="1"/>
  <c r="CC474" i="1"/>
  <c r="CC466" i="1"/>
  <c r="CC458" i="1"/>
  <c r="CC450" i="1"/>
  <c r="CC442" i="1"/>
  <c r="CC434" i="1"/>
  <c r="CC426" i="1"/>
  <c r="CC418" i="1"/>
  <c r="CC410" i="1"/>
  <c r="CC1181" i="1"/>
  <c r="CC1149" i="1"/>
  <c r="CC1089" i="1"/>
  <c r="CC1057" i="1"/>
  <c r="CC1034" i="1"/>
  <c r="CC1012" i="1"/>
  <c r="CC993" i="1"/>
  <c r="CC970" i="1"/>
  <c r="CC948" i="1"/>
  <c r="CC929" i="1"/>
  <c r="CC906" i="1"/>
  <c r="CC884" i="1"/>
  <c r="CC865" i="1"/>
  <c r="CC842" i="1"/>
  <c r="CC820" i="1"/>
  <c r="CC801" i="1"/>
  <c r="CC778" i="1"/>
  <c r="CC756" i="1"/>
  <c r="CC745" i="1"/>
  <c r="CC737" i="1"/>
  <c r="CC729" i="1"/>
  <c r="CC721" i="1"/>
  <c r="CC713" i="1"/>
  <c r="CC705" i="1"/>
  <c r="CC697" i="1"/>
  <c r="CC689" i="1"/>
  <c r="CC681" i="1"/>
  <c r="CC673" i="1"/>
  <c r="CC665" i="1"/>
  <c r="CC657" i="1"/>
  <c r="CC649" i="1"/>
  <c r="CC641" i="1"/>
  <c r="CC633" i="1"/>
  <c r="CC625" i="1"/>
  <c r="CC617" i="1"/>
  <c r="CC609" i="1"/>
  <c r="CC601" i="1"/>
  <c r="CC593" i="1"/>
  <c r="CC585" i="1"/>
  <c r="CC577" i="1"/>
  <c r="CC569" i="1"/>
  <c r="CC561" i="1"/>
  <c r="CC553" i="1"/>
  <c r="CC545" i="1"/>
  <c r="CC537" i="1"/>
  <c r="CC529" i="1"/>
  <c r="CC521" i="1"/>
  <c r="CC513" i="1"/>
  <c r="CC505" i="1"/>
  <c r="CC497" i="1"/>
  <c r="CC489" i="1"/>
  <c r="CC481" i="1"/>
  <c r="CC473" i="1"/>
  <c r="CC465" i="1"/>
  <c r="CC457" i="1"/>
  <c r="CC449" i="1"/>
  <c r="CC441" i="1"/>
  <c r="CC433" i="1"/>
  <c r="CC425" i="1"/>
  <c r="CC417" i="1"/>
  <c r="CC409" i="1"/>
  <c r="CC1173" i="1"/>
  <c r="CC1141" i="1"/>
  <c r="CC1081" i="1"/>
  <c r="CC1050" i="1"/>
  <c r="CC1028" i="1"/>
  <c r="CC1009" i="1"/>
  <c r="CC986" i="1"/>
  <c r="CC964" i="1"/>
  <c r="CC945" i="1"/>
  <c r="CC922" i="1"/>
  <c r="CC900" i="1"/>
  <c r="CC881" i="1"/>
  <c r="CC858" i="1"/>
  <c r="CC836" i="1"/>
  <c r="CC817" i="1"/>
  <c r="CC794" i="1"/>
  <c r="CC772" i="1"/>
  <c r="CC753" i="1"/>
  <c r="CC743" i="1"/>
  <c r="CC735" i="1"/>
  <c r="CC727" i="1"/>
  <c r="CC719" i="1"/>
  <c r="CC711" i="1"/>
  <c r="CC703" i="1"/>
  <c r="CC695" i="1"/>
  <c r="CC687" i="1"/>
  <c r="CC679" i="1"/>
  <c r="CC671" i="1"/>
  <c r="CC663" i="1"/>
  <c r="CC655" i="1"/>
  <c r="CC647" i="1"/>
  <c r="CC639" i="1"/>
  <c r="CC631" i="1"/>
  <c r="CC623" i="1"/>
  <c r="CC615" i="1"/>
  <c r="CC607" i="1"/>
  <c r="CC599" i="1"/>
  <c r="CC591" i="1"/>
  <c r="CC583" i="1"/>
  <c r="CC575" i="1"/>
  <c r="CC567" i="1"/>
  <c r="CC559" i="1"/>
  <c r="CC551" i="1"/>
  <c r="CC543" i="1"/>
  <c r="CC535" i="1"/>
  <c r="CC527" i="1"/>
  <c r="CC519" i="1"/>
  <c r="CC511" i="1"/>
  <c r="CC503" i="1"/>
  <c r="CC495" i="1"/>
  <c r="CC487" i="1"/>
  <c r="CC479" i="1"/>
  <c r="CC471" i="1"/>
  <c r="CC463" i="1"/>
  <c r="CC455" i="1"/>
  <c r="CC447" i="1"/>
  <c r="CC439" i="1"/>
  <c r="CC431" i="1"/>
  <c r="CC423" i="1"/>
  <c r="CC415" i="1"/>
  <c r="CC407" i="1"/>
  <c r="CC1168" i="1"/>
  <c r="CC1136" i="1"/>
  <c r="CC1076" i="1"/>
  <c r="CC1049" i="1"/>
  <c r="CC1026" i="1"/>
  <c r="CC1004" i="1"/>
  <c r="CC985" i="1"/>
  <c r="CC962" i="1"/>
  <c r="CC940" i="1"/>
  <c r="CC921" i="1"/>
  <c r="CC898" i="1"/>
  <c r="CC876" i="1"/>
  <c r="CC857" i="1"/>
  <c r="CC834" i="1"/>
  <c r="CC812" i="1"/>
  <c r="CC793" i="1"/>
  <c r="CC770" i="1"/>
  <c r="CC750" i="1"/>
  <c r="CC742" i="1"/>
  <c r="CC734" i="1"/>
  <c r="CC726" i="1"/>
  <c r="CC718" i="1"/>
  <c r="CC710" i="1"/>
  <c r="CC702" i="1"/>
  <c r="CC694" i="1"/>
  <c r="CC686" i="1"/>
  <c r="CC678" i="1"/>
  <c r="CC670" i="1"/>
  <c r="CC662" i="1"/>
  <c r="CC654" i="1"/>
  <c r="CC646" i="1"/>
  <c r="CC638" i="1"/>
  <c r="CC630" i="1"/>
  <c r="CC622" i="1"/>
  <c r="CC614" i="1"/>
  <c r="CC606" i="1"/>
  <c r="CC598" i="1"/>
  <c r="CC590" i="1"/>
  <c r="CC582" i="1"/>
  <c r="CC574" i="1"/>
  <c r="CC566" i="1"/>
  <c r="CC558" i="1"/>
  <c r="CC550" i="1"/>
  <c r="CC542" i="1"/>
  <c r="CC534" i="1"/>
  <c r="CC526" i="1"/>
  <c r="CC518" i="1"/>
  <c r="CC510" i="1"/>
  <c r="CC502" i="1"/>
  <c r="CC494" i="1"/>
  <c r="CC486" i="1"/>
  <c r="CC478" i="1"/>
  <c r="CC470" i="1"/>
  <c r="CC462" i="1"/>
  <c r="CC454" i="1"/>
  <c r="CC446" i="1"/>
  <c r="CC438" i="1"/>
  <c r="CC430" i="1"/>
  <c r="CC422" i="1"/>
  <c r="CC414" i="1"/>
  <c r="CC406" i="1"/>
  <c r="CC1197" i="1"/>
  <c r="CC1165" i="1"/>
  <c r="CC1133" i="1"/>
  <c r="CC1073" i="1"/>
  <c r="CC1044" i="1"/>
  <c r="CC1025" i="1"/>
  <c r="CC1002" i="1"/>
  <c r="CC980" i="1"/>
  <c r="CC961" i="1"/>
  <c r="CC938" i="1"/>
  <c r="CC916" i="1"/>
  <c r="CC897" i="1"/>
  <c r="CC874" i="1"/>
  <c r="CC852" i="1"/>
  <c r="CC833" i="1"/>
  <c r="CC810" i="1"/>
  <c r="CC788" i="1"/>
  <c r="CC769" i="1"/>
  <c r="CC749" i="1"/>
  <c r="CC741" i="1"/>
  <c r="CC733" i="1"/>
  <c r="CC725" i="1"/>
  <c r="CC717" i="1"/>
  <c r="CC709" i="1"/>
  <c r="CC701" i="1"/>
  <c r="CC693" i="1"/>
  <c r="CC685" i="1"/>
  <c r="CC677" i="1"/>
  <c r="CC669" i="1"/>
  <c r="CC661" i="1"/>
  <c r="CC653" i="1"/>
  <c r="CC645" i="1"/>
  <c r="CC637" i="1"/>
  <c r="CC629" i="1"/>
  <c r="CC621" i="1"/>
  <c r="CC613" i="1"/>
  <c r="CC605" i="1"/>
  <c r="CC597" i="1"/>
  <c r="CC589" i="1"/>
  <c r="CC581" i="1"/>
  <c r="CC573" i="1"/>
  <c r="CC565" i="1"/>
  <c r="CC557" i="1"/>
  <c r="CC549" i="1"/>
  <c r="CC541" i="1"/>
  <c r="CC533" i="1"/>
  <c r="CC525" i="1"/>
  <c r="CC517" i="1"/>
  <c r="CC509" i="1"/>
  <c r="CC501" i="1"/>
  <c r="CC493" i="1"/>
  <c r="CC485" i="1"/>
  <c r="CC477" i="1"/>
  <c r="CC469" i="1"/>
  <c r="CC461" i="1"/>
  <c r="CC453" i="1"/>
  <c r="CC445" i="1"/>
  <c r="CC437" i="1"/>
  <c r="CC429" i="1"/>
  <c r="CC421" i="1"/>
  <c r="CC413" i="1"/>
  <c r="CC405" i="1"/>
  <c r="CC1192" i="1"/>
  <c r="CC1084" i="1"/>
  <c r="CC1018" i="1"/>
  <c r="CC956" i="1"/>
  <c r="CC905" i="1"/>
  <c r="CC849" i="1"/>
  <c r="CC786" i="1"/>
  <c r="CC744" i="1"/>
  <c r="CC723" i="1"/>
  <c r="CC700" i="1"/>
  <c r="CC680" i="1"/>
  <c r="CC659" i="1"/>
  <c r="CC636" i="1"/>
  <c r="CC616" i="1"/>
  <c r="CC595" i="1"/>
  <c r="CC572" i="1"/>
  <c r="CC552" i="1"/>
  <c r="CC531" i="1"/>
  <c r="CC508" i="1"/>
  <c r="CC488" i="1"/>
  <c r="CC467" i="1"/>
  <c r="CC444" i="1"/>
  <c r="CC424" i="1"/>
  <c r="CC404" i="1"/>
  <c r="CC1189" i="1"/>
  <c r="CC1068" i="1"/>
  <c r="CC1010" i="1"/>
  <c r="CC954" i="1"/>
  <c r="CC892" i="1"/>
  <c r="CC841" i="1"/>
  <c r="CC785" i="1"/>
  <c r="CC740" i="1"/>
  <c r="CC720" i="1"/>
  <c r="CC699" i="1"/>
  <c r="CC676" i="1"/>
  <c r="CC656" i="1"/>
  <c r="CC635" i="1"/>
  <c r="CC612" i="1"/>
  <c r="CC592" i="1"/>
  <c r="CC571" i="1"/>
  <c r="CC548" i="1"/>
  <c r="CC528" i="1"/>
  <c r="CC507" i="1"/>
  <c r="CC484" i="1"/>
  <c r="CC464" i="1"/>
  <c r="CC443" i="1"/>
  <c r="CC420" i="1"/>
  <c r="CC1041" i="1"/>
  <c r="CC1176" i="1"/>
  <c r="CC1065" i="1"/>
  <c r="CC1001" i="1"/>
  <c r="CC946" i="1"/>
  <c r="CC890" i="1"/>
  <c r="CC828" i="1"/>
  <c r="CC777" i="1"/>
  <c r="CC739" i="1"/>
  <c r="CC716" i="1"/>
  <c r="CC696" i="1"/>
  <c r="CC675" i="1"/>
  <c r="CC652" i="1"/>
  <c r="CC632" i="1"/>
  <c r="CC611" i="1"/>
  <c r="CC588" i="1"/>
  <c r="CC568" i="1"/>
  <c r="CC547" i="1"/>
  <c r="CC524" i="1"/>
  <c r="CC504" i="1"/>
  <c r="CC483" i="1"/>
  <c r="CC460" i="1"/>
  <c r="CC440" i="1"/>
  <c r="CC419" i="1"/>
  <c r="CC1160" i="1"/>
  <c r="CC1052" i="1"/>
  <c r="CC996" i="1"/>
  <c r="CC937" i="1"/>
  <c r="CC882" i="1"/>
  <c r="CC826" i="1"/>
  <c r="CC764" i="1"/>
  <c r="CC736" i="1"/>
  <c r="CC715" i="1"/>
  <c r="CC692" i="1"/>
  <c r="CC672" i="1"/>
  <c r="CC651" i="1"/>
  <c r="CC628" i="1"/>
  <c r="CC608" i="1"/>
  <c r="CC587" i="1"/>
  <c r="CC564" i="1"/>
  <c r="CC544" i="1"/>
  <c r="CC523" i="1"/>
  <c r="CC500" i="1"/>
  <c r="CC480" i="1"/>
  <c r="CC459" i="1"/>
  <c r="CC436" i="1"/>
  <c r="CC416" i="1"/>
  <c r="CC731" i="1"/>
  <c r="CC667" i="1"/>
  <c r="CC603" i="1"/>
  <c r="CC539" i="1"/>
  <c r="CC475" i="1"/>
  <c r="CC411" i="1"/>
  <c r="CC1157" i="1"/>
  <c r="CC1042" i="1"/>
  <c r="CC988" i="1"/>
  <c r="CC932" i="1"/>
  <c r="CC873" i="1"/>
  <c r="CC818" i="1"/>
  <c r="CC762" i="1"/>
  <c r="CC732" i="1"/>
  <c r="CC712" i="1"/>
  <c r="CC691" i="1"/>
  <c r="CC668" i="1"/>
  <c r="CC648" i="1"/>
  <c r="CC627" i="1"/>
  <c r="CC604" i="1"/>
  <c r="CC584" i="1"/>
  <c r="CC563" i="1"/>
  <c r="CC540" i="1"/>
  <c r="CC520" i="1"/>
  <c r="CC499" i="1"/>
  <c r="CC476" i="1"/>
  <c r="CC456" i="1"/>
  <c r="CC435" i="1"/>
  <c r="CC412" i="1"/>
  <c r="CC924" i="1"/>
  <c r="CC868" i="1"/>
  <c r="CC809" i="1"/>
  <c r="CC754" i="1"/>
  <c r="CC708" i="1"/>
  <c r="CC688" i="1"/>
  <c r="CC644" i="1"/>
  <c r="CC580" i="1"/>
  <c r="CC516" i="1"/>
  <c r="CC452" i="1"/>
  <c r="CC1100" i="1"/>
  <c r="CC1033" i="1"/>
  <c r="CC977" i="1"/>
  <c r="CC914" i="1"/>
  <c r="CC860" i="1"/>
  <c r="CC804" i="1"/>
  <c r="CC748" i="1"/>
  <c r="CC728" i="1"/>
  <c r="CC707" i="1"/>
  <c r="CC684" i="1"/>
  <c r="CC664" i="1"/>
  <c r="CC643" i="1"/>
  <c r="CC620" i="1"/>
  <c r="CC600" i="1"/>
  <c r="CC579" i="1"/>
  <c r="CC556" i="1"/>
  <c r="CC536" i="1"/>
  <c r="CC515" i="1"/>
  <c r="CC492" i="1"/>
  <c r="CC472" i="1"/>
  <c r="CC451" i="1"/>
  <c r="CC428" i="1"/>
  <c r="CC408" i="1"/>
  <c r="CC978" i="1"/>
  <c r="CC1097" i="1"/>
  <c r="CC1020" i="1"/>
  <c r="CC969" i="1"/>
  <c r="CC913" i="1"/>
  <c r="CC850" i="1"/>
  <c r="CC796" i="1"/>
  <c r="CC747" i="1"/>
  <c r="CC724" i="1"/>
  <c r="CC704" i="1"/>
  <c r="CC683" i="1"/>
  <c r="CC660" i="1"/>
  <c r="CC640" i="1"/>
  <c r="CC619" i="1"/>
  <c r="CC596" i="1"/>
  <c r="CC576" i="1"/>
  <c r="CC555" i="1"/>
  <c r="CC532" i="1"/>
  <c r="CC512" i="1"/>
  <c r="CC491" i="1"/>
  <c r="CC468" i="1"/>
  <c r="CC448" i="1"/>
  <c r="CC427" i="1"/>
  <c r="CC1144" i="1"/>
  <c r="CC624" i="1"/>
  <c r="CC560" i="1"/>
  <c r="CC496" i="1"/>
  <c r="CC432" i="1"/>
  <c r="CC316" i="1"/>
  <c r="CC329" i="1"/>
  <c r="CC361" i="1"/>
  <c r="CC393" i="1"/>
  <c r="CC400" i="1"/>
  <c r="CC330" i="1"/>
  <c r="CC362" i="1"/>
  <c r="CC394" i="1"/>
  <c r="CC372" i="1"/>
  <c r="CC323" i="1"/>
  <c r="CC355" i="1"/>
  <c r="CC387" i="1"/>
  <c r="BW1210" i="1"/>
  <c r="BW1220" i="1"/>
  <c r="BX1220" i="1" s="1"/>
  <c r="BW1222" i="1"/>
  <c r="BW1224" i="1"/>
  <c r="BW1223" i="1"/>
  <c r="BW1217" i="1"/>
  <c r="CC1217" i="1" s="1"/>
  <c r="CD1217" i="1" s="1"/>
  <c r="BW1221" i="1"/>
  <c r="CC1220" i="1" s="1"/>
  <c r="CD1220" i="1" s="1"/>
  <c r="BW1225" i="1"/>
  <c r="BX381" i="1"/>
  <c r="BX385" i="1"/>
  <c r="BX578" i="1"/>
  <c r="BX715" i="1"/>
  <c r="BX843" i="1"/>
  <c r="BX971" i="1"/>
  <c r="BX1099" i="1"/>
  <c r="BX389" i="1"/>
  <c r="BZ1233" i="1"/>
  <c r="BX1210" i="1"/>
  <c r="BY1233" i="1"/>
  <c r="BX1211" i="1"/>
  <c r="BX651" i="1"/>
  <c r="BX1214" i="1"/>
  <c r="BX1219" i="1"/>
  <c r="BX1216" i="1"/>
  <c r="BX1217" i="1"/>
  <c r="CC1216" i="1"/>
  <c r="CD1216" i="1" s="1"/>
  <c r="CC1215" i="1"/>
  <c r="CD1215" i="1" s="1"/>
  <c r="BX1215" i="1"/>
  <c r="BX1212" i="1"/>
  <c r="CC1214" i="1"/>
  <c r="CD1214" i="1" s="1"/>
  <c r="CC1213" i="1"/>
  <c r="CD1213" i="1" s="1"/>
  <c r="BX1213" i="1"/>
  <c r="BX312" i="1"/>
  <c r="BX450" i="1"/>
  <c r="BX610" i="1"/>
  <c r="BX348" i="1"/>
  <c r="BX422" i="1"/>
  <c r="BX582" i="1"/>
  <c r="BX509" i="1"/>
  <c r="BX679" i="1"/>
  <c r="BX743" i="1"/>
  <c r="BX807" i="1"/>
  <c r="BX871" i="1"/>
  <c r="BX935" i="1"/>
  <c r="BX999" i="1"/>
  <c r="BX1063" i="1"/>
  <c r="BX1127" i="1"/>
  <c r="BX513" i="1"/>
  <c r="BX593" i="1"/>
  <c r="CC1212" i="1"/>
  <c r="CD1212" i="1" s="1"/>
  <c r="BX324" i="1"/>
  <c r="BX526" i="1"/>
  <c r="BX340" i="1"/>
  <c r="BX659" i="1"/>
  <c r="BX723" i="1"/>
  <c r="BX787" i="1"/>
  <c r="BX851" i="1"/>
  <c r="BX915" i="1"/>
  <c r="BX979" i="1"/>
  <c r="BX1043" i="1"/>
  <c r="BX1107" i="1"/>
  <c r="BX1171" i="1"/>
  <c r="BX425" i="1"/>
  <c r="BX457" i="1"/>
  <c r="BX537" i="1"/>
  <c r="BX360" i="1"/>
  <c r="BX461" i="1"/>
  <c r="BX474" i="1"/>
  <c r="BX554" i="1"/>
  <c r="BX400" i="1"/>
  <c r="CC1211" i="1"/>
  <c r="CD1211" i="1" s="1"/>
  <c r="BX485" i="1"/>
  <c r="BX565" i="1"/>
  <c r="BX719" i="1"/>
  <c r="BX863" i="1"/>
  <c r="BX991" i="1"/>
  <c r="BX1103" i="1"/>
  <c r="BX437" i="1"/>
  <c r="BX703" i="1"/>
  <c r="BX847" i="1"/>
  <c r="BX975" i="1"/>
  <c r="BX1119" i="1"/>
  <c r="CC1210" i="1"/>
  <c r="CD1210" i="1" s="1"/>
  <c r="BX1209" i="1"/>
  <c r="BX1196" i="1"/>
  <c r="BX1202" i="1"/>
  <c r="CC1208" i="1"/>
  <c r="CD1208" i="1" s="1"/>
  <c r="BX1208" i="1"/>
  <c r="CC1209" i="1"/>
  <c r="CD1209" i="1" s="1"/>
  <c r="BX1207" i="1"/>
  <c r="CC1200" i="1"/>
  <c r="CD1200" i="1" s="1"/>
  <c r="CC1203" i="1"/>
  <c r="CD1203" i="1" s="1"/>
  <c r="CC1202" i="1"/>
  <c r="CC1205" i="1"/>
  <c r="CC1201" i="1"/>
  <c r="CD1201" i="1" s="1"/>
  <c r="CC1204" i="1"/>
  <c r="BX1204" i="1"/>
  <c r="BX1205" i="1"/>
  <c r="CC1206" i="1"/>
  <c r="CD1206" i="1" s="1"/>
  <c r="BX1206" i="1"/>
  <c r="CC1207" i="1"/>
  <c r="CD1207" i="1" s="1"/>
  <c r="BX1190" i="1"/>
  <c r="BX1200" i="1"/>
  <c r="BX1203" i="1"/>
  <c r="BX1201" i="1"/>
  <c r="CC1198" i="1"/>
  <c r="CD1198" i="1" s="1"/>
  <c r="CC1199" i="1"/>
  <c r="CD1199" i="1" s="1"/>
  <c r="BX1199" i="1"/>
  <c r="AN1239" i="1"/>
  <c r="BL1256" i="1" s="1"/>
  <c r="AO1239" i="1"/>
  <c r="BL1257" i="1" s="1"/>
  <c r="CD299" i="1"/>
  <c r="CD1194" i="1"/>
  <c r="CD1190" i="1"/>
  <c r="CD1191" i="1"/>
  <c r="CD1193" i="1"/>
  <c r="CD1189" i="1"/>
  <c r="CD1192" i="1"/>
  <c r="CD1188" i="1"/>
  <c r="CD1195" i="1"/>
  <c r="CD1187" i="1"/>
  <c r="CD1197" i="1"/>
  <c r="BX1197" i="1"/>
  <c r="BX1198" i="1"/>
  <c r="BX1195" i="1"/>
  <c r="BX308" i="1"/>
  <c r="BX1192" i="1"/>
  <c r="BX1194" i="1"/>
  <c r="BX1193" i="1"/>
  <c r="BX1191" i="1"/>
  <c r="BX304" i="1"/>
  <c r="BX751" i="1"/>
  <c r="BX895" i="1"/>
  <c r="BX1135" i="1"/>
  <c r="BX783" i="1"/>
  <c r="BX1055" i="1"/>
  <c r="BX1167" i="1"/>
  <c r="BX767" i="1"/>
  <c r="BX1039" i="1"/>
  <c r="BX687" i="1"/>
  <c r="BX959" i="1"/>
  <c r="BX1087" i="1"/>
  <c r="BX1183" i="1"/>
  <c r="BX671" i="1"/>
  <c r="BX943" i="1"/>
  <c r="BX1071" i="1"/>
  <c r="BQ428" i="1"/>
  <c r="BX1023" i="1"/>
  <c r="BX927" i="1"/>
  <c r="BX911" i="1"/>
  <c r="BX799" i="1"/>
  <c r="BX831" i="1"/>
  <c r="BX815" i="1"/>
  <c r="BX655" i="1"/>
  <c r="BX623" i="1"/>
  <c r="BX639" i="1"/>
  <c r="W1189" i="1"/>
  <c r="AL1189" i="1" s="1"/>
  <c r="S1189" i="1"/>
  <c r="AD1189" i="1" s="1"/>
  <c r="BX1007" i="1"/>
  <c r="BX1151" i="1"/>
  <c r="BX735" i="1"/>
  <c r="BX879" i="1"/>
  <c r="Q1187" i="1"/>
  <c r="BX1189" i="1"/>
  <c r="Q1188" i="1"/>
  <c r="BX1188" i="1"/>
  <c r="BX1187" i="1"/>
  <c r="P1239" i="1"/>
  <c r="BX316" i="1"/>
  <c r="BX364" i="1"/>
  <c r="BX541" i="1"/>
  <c r="BX506" i="1"/>
  <c r="BX631" i="1"/>
  <c r="BX695" i="1"/>
  <c r="BX759" i="1"/>
  <c r="BX823" i="1"/>
  <c r="BX887" i="1"/>
  <c r="BX951" i="1"/>
  <c r="BX1015" i="1"/>
  <c r="BX1079" i="1"/>
  <c r="BX1143" i="1"/>
  <c r="BX313" i="1"/>
  <c r="BX361" i="1"/>
  <c r="BX426" i="1"/>
  <c r="BX458" i="1"/>
  <c r="BX538" i="1"/>
  <c r="BX627" i="1"/>
  <c r="BX691" i="1"/>
  <c r="BX755" i="1"/>
  <c r="BX819" i="1"/>
  <c r="BX883" i="1"/>
  <c r="BX947" i="1"/>
  <c r="BX1011" i="1"/>
  <c r="BX1075" i="1"/>
  <c r="BX1139" i="1"/>
  <c r="BX441" i="1"/>
  <c r="BX344" i="1"/>
  <c r="BX473" i="1"/>
  <c r="BX553" i="1"/>
  <c r="BX643" i="1"/>
  <c r="BX707" i="1"/>
  <c r="BX771" i="1"/>
  <c r="BX835" i="1"/>
  <c r="BX899" i="1"/>
  <c r="BX963" i="1"/>
  <c r="BX1027" i="1"/>
  <c r="BX1091" i="1"/>
  <c r="BX1155" i="1"/>
  <c r="BX521" i="1"/>
  <c r="BX534" i="1"/>
  <c r="BX675" i="1"/>
  <c r="BX739" i="1"/>
  <c r="BX803" i="1"/>
  <c r="BX867" i="1"/>
  <c r="BX931" i="1"/>
  <c r="BX995" i="1"/>
  <c r="BX1059" i="1"/>
  <c r="BX1123" i="1"/>
  <c r="BX328" i="1"/>
  <c r="BX392" i="1"/>
  <c r="BX585" i="1"/>
  <c r="BX376" i="1"/>
  <c r="BX414" i="1"/>
  <c r="BX494" i="1"/>
  <c r="BX574" i="1"/>
  <c r="BX489" i="1"/>
  <c r="BX569" i="1"/>
  <c r="BX409" i="1"/>
  <c r="BX601" i="1"/>
  <c r="BX300" i="1"/>
  <c r="BX329" i="1"/>
  <c r="BX393" i="1"/>
  <c r="BX522" i="1"/>
  <c r="BX586" i="1"/>
  <c r="BX332" i="1"/>
  <c r="BX477" i="1"/>
  <c r="BX557" i="1"/>
  <c r="BX429" i="1"/>
  <c r="BX640" i="1"/>
  <c r="BX736" i="1"/>
  <c r="BX752" i="1"/>
  <c r="BX880" i="1"/>
  <c r="BX896" i="1"/>
  <c r="BX1008" i="1"/>
  <c r="BX1152" i="1"/>
  <c r="BX656" i="1"/>
  <c r="BX768" i="1"/>
  <c r="BX784" i="1"/>
  <c r="BX912" i="1"/>
  <c r="BX928" i="1"/>
  <c r="BX1040" i="1"/>
  <c r="BX698" i="1"/>
  <c r="BX714" i="1"/>
  <c r="BX730" i="1"/>
  <c r="BX746" i="1"/>
  <c r="BX762" i="1"/>
  <c r="BX778" i="1"/>
  <c r="BX794" i="1"/>
  <c r="BX810" i="1"/>
  <c r="BX826" i="1"/>
  <c r="BX842" i="1"/>
  <c r="BX858" i="1"/>
  <c r="BX874" i="1"/>
  <c r="BX890" i="1"/>
  <c r="BX906" i="1"/>
  <c r="BX922" i="1"/>
  <c r="BX938" i="1"/>
  <c r="BX954" i="1"/>
  <c r="BX970" i="1"/>
  <c r="BX986" i="1"/>
  <c r="BX1002" i="1"/>
  <c r="BX1018" i="1"/>
  <c r="BX1034" i="1"/>
  <c r="BX1050" i="1"/>
  <c r="BX1066" i="1"/>
  <c r="BX1082" i="1"/>
  <c r="BX1098" i="1"/>
  <c r="BX1114" i="1"/>
  <c r="BX1130" i="1"/>
  <c r="BX1146" i="1"/>
  <c r="BX1162" i="1"/>
  <c r="BX1178" i="1"/>
  <c r="BX624" i="1"/>
  <c r="BX647" i="1"/>
  <c r="BX711" i="1"/>
  <c r="BX775" i="1"/>
  <c r="BX839" i="1"/>
  <c r="BX903" i="1"/>
  <c r="BX967" i="1"/>
  <c r="BX1031" i="1"/>
  <c r="BX1095" i="1"/>
  <c r="BX1159" i="1"/>
  <c r="BX396" i="1"/>
  <c r="BX589" i="1"/>
  <c r="BX663" i="1"/>
  <c r="BX727" i="1"/>
  <c r="BX791" i="1"/>
  <c r="BX855" i="1"/>
  <c r="BX919" i="1"/>
  <c r="BX983" i="1"/>
  <c r="BX1047" i="1"/>
  <c r="BX1111" i="1"/>
  <c r="BX1175" i="1"/>
  <c r="BX301" i="1"/>
  <c r="BX349" i="1"/>
  <c r="BX462" i="1"/>
  <c r="BX510" i="1"/>
  <c r="BX445" i="1"/>
  <c r="BX605" i="1"/>
  <c r="BX380" i="1"/>
  <c r="BX525" i="1"/>
  <c r="BX1163" i="1"/>
  <c r="BX321" i="1"/>
  <c r="BX369" i="1"/>
  <c r="BX434" i="1"/>
  <c r="BX466" i="1"/>
  <c r="BX546" i="1"/>
  <c r="BX413" i="1"/>
  <c r="BX493" i="1"/>
  <c r="BX573" i="1"/>
  <c r="BX317" i="1"/>
  <c r="BX333" i="1"/>
  <c r="BX365" i="1"/>
  <c r="BX397" i="1"/>
  <c r="BX430" i="1"/>
  <c r="BX478" i="1"/>
  <c r="BX542" i="1"/>
  <c r="BX558" i="1"/>
  <c r="BX590" i="1"/>
  <c r="BX417" i="1"/>
  <c r="BX529" i="1"/>
  <c r="BX352" i="1"/>
  <c r="BX481" i="1"/>
  <c r="BX561" i="1"/>
  <c r="BX307" i="1"/>
  <c r="BX323" i="1"/>
  <c r="BX339" i="1"/>
  <c r="BX355" i="1"/>
  <c r="BX371" i="1"/>
  <c r="BX387" i="1"/>
  <c r="BX404" i="1"/>
  <c r="BX420" i="1"/>
  <c r="BX436" i="1"/>
  <c r="BX452" i="1"/>
  <c r="BX468" i="1"/>
  <c r="BX484" i="1"/>
  <c r="BX500" i="1"/>
  <c r="BX516" i="1"/>
  <c r="BX532" i="1"/>
  <c r="BX548" i="1"/>
  <c r="BX564" i="1"/>
  <c r="BX580" i="1"/>
  <c r="BX596" i="1"/>
  <c r="BX612" i="1"/>
  <c r="BX667" i="1"/>
  <c r="BX731" i="1"/>
  <c r="BX795" i="1"/>
  <c r="BX859" i="1"/>
  <c r="BX923" i="1"/>
  <c r="BX987" i="1"/>
  <c r="BX1051" i="1"/>
  <c r="BX1115" i="1"/>
  <c r="BX1179" i="1"/>
  <c r="BX628" i="1"/>
  <c r="BX660" i="1"/>
  <c r="BX676" i="1"/>
  <c r="BX692" i="1"/>
  <c r="BX724" i="1"/>
  <c r="BX740" i="1"/>
  <c r="BX756" i="1"/>
  <c r="BX788" i="1"/>
  <c r="BX804" i="1"/>
  <c r="BX820" i="1"/>
  <c r="BX852" i="1"/>
  <c r="BX868" i="1"/>
  <c r="BX884" i="1"/>
  <c r="BX916" i="1"/>
  <c r="BX932" i="1"/>
  <c r="BX948" i="1"/>
  <c r="BX980" i="1"/>
  <c r="BX996" i="1"/>
  <c r="BX1012" i="1"/>
  <c r="BX1044" i="1"/>
  <c r="BX1060" i="1"/>
  <c r="BX1076" i="1"/>
  <c r="BX1108" i="1"/>
  <c r="BX1124" i="1"/>
  <c r="BX1140" i="1"/>
  <c r="BX1172" i="1"/>
  <c r="BX617" i="1"/>
  <c r="BX633" i="1"/>
  <c r="BX649" i="1"/>
  <c r="BX665" i="1"/>
  <c r="BX681" i="1"/>
  <c r="BX697" i="1"/>
  <c r="BX357" i="1"/>
  <c r="BX614" i="1"/>
  <c r="BX505" i="1"/>
  <c r="BX302" i="1"/>
  <c r="BX318" i="1"/>
  <c r="BX334" i="1"/>
  <c r="BX350" i="1"/>
  <c r="BX366" i="1"/>
  <c r="BX382" i="1"/>
  <c r="BX398" i="1"/>
  <c r="BX415" i="1"/>
  <c r="BX431" i="1"/>
  <c r="BX447" i="1"/>
  <c r="BX463" i="1"/>
  <c r="BX479" i="1"/>
  <c r="BX495" i="1"/>
  <c r="BX511" i="1"/>
  <c r="BX527" i="1"/>
  <c r="BX543" i="1"/>
  <c r="BX559" i="1"/>
  <c r="BX575" i="1"/>
  <c r="BX591" i="1"/>
  <c r="BX607" i="1"/>
  <c r="BX644" i="1"/>
  <c r="BX708" i="1"/>
  <c r="BX772" i="1"/>
  <c r="BX836" i="1"/>
  <c r="BX900" i="1"/>
  <c r="BX964" i="1"/>
  <c r="BX1028" i="1"/>
  <c r="BX1092" i="1"/>
  <c r="BX1156" i="1"/>
  <c r="BX336" i="1"/>
  <c r="BX501" i="1"/>
  <c r="BX305" i="1"/>
  <c r="BX337" i="1"/>
  <c r="BX353" i="1"/>
  <c r="BX401" i="1"/>
  <c r="BX418" i="1"/>
  <c r="BX482" i="1"/>
  <c r="BX514" i="1"/>
  <c r="BX530" i="1"/>
  <c r="BX562" i="1"/>
  <c r="BX594" i="1"/>
  <c r="BX356" i="1"/>
  <c r="BX497" i="1"/>
  <c r="BX577" i="1"/>
  <c r="BX613" i="1"/>
  <c r="BX306" i="1"/>
  <c r="BX322" i="1"/>
  <c r="BX338" i="1"/>
  <c r="BX354" i="1"/>
  <c r="BX370" i="1"/>
  <c r="BX386" i="1"/>
  <c r="BX402" i="1"/>
  <c r="BX419" i="1"/>
  <c r="BX435" i="1"/>
  <c r="BX451" i="1"/>
  <c r="BX467" i="1"/>
  <c r="BX483" i="1"/>
  <c r="BX499" i="1"/>
  <c r="BX515" i="1"/>
  <c r="BX531" i="1"/>
  <c r="BX547" i="1"/>
  <c r="BX563" i="1"/>
  <c r="BX579" i="1"/>
  <c r="BX595" i="1"/>
  <c r="BX611" i="1"/>
  <c r="BX384" i="1"/>
  <c r="BX449" i="1"/>
  <c r="BX533" i="1"/>
  <c r="BX609" i="1"/>
  <c r="BX311" i="1"/>
  <c r="BX327" i="1"/>
  <c r="BX343" i="1"/>
  <c r="BX359" i="1"/>
  <c r="BX375" i="1"/>
  <c r="BX391" i="1"/>
  <c r="BX408" i="1"/>
  <c r="BX424" i="1"/>
  <c r="BX440" i="1"/>
  <c r="BX456" i="1"/>
  <c r="BX472" i="1"/>
  <c r="BX488" i="1"/>
  <c r="BX504" i="1"/>
  <c r="BX520" i="1"/>
  <c r="BX536" i="1"/>
  <c r="BX552" i="1"/>
  <c r="BX568" i="1"/>
  <c r="BX584" i="1"/>
  <c r="BX600" i="1"/>
  <c r="BX619" i="1"/>
  <c r="BX683" i="1"/>
  <c r="BX747" i="1"/>
  <c r="BX811" i="1"/>
  <c r="BX875" i="1"/>
  <c r="BX939" i="1"/>
  <c r="BX1003" i="1"/>
  <c r="BX1067" i="1"/>
  <c r="BX1131" i="1"/>
  <c r="BX616" i="1"/>
  <c r="BX632" i="1"/>
  <c r="BX648" i="1"/>
  <c r="BX664" i="1"/>
  <c r="BX680" i="1"/>
  <c r="BX696" i="1"/>
  <c r="BX712" i="1"/>
  <c r="BX728" i="1"/>
  <c r="BX744" i="1"/>
  <c r="BX760" i="1"/>
  <c r="BX776" i="1"/>
  <c r="BX792" i="1"/>
  <c r="BX808" i="1"/>
  <c r="BX824" i="1"/>
  <c r="BX840" i="1"/>
  <c r="BX856" i="1"/>
  <c r="BX872" i="1"/>
  <c r="BX888" i="1"/>
  <c r="BX904" i="1"/>
  <c r="BX920" i="1"/>
  <c r="BX936" i="1"/>
  <c r="BX952" i="1"/>
  <c r="BX968" i="1"/>
  <c r="BX453" i="1"/>
  <c r="BX309" i="1"/>
  <c r="BX325" i="1"/>
  <c r="BX341" i="1"/>
  <c r="BX373" i="1"/>
  <c r="BX406" i="1"/>
  <c r="BX438" i="1"/>
  <c r="BX454" i="1"/>
  <c r="BX470" i="1"/>
  <c r="BX486" i="1"/>
  <c r="BX502" i="1"/>
  <c r="BX518" i="1"/>
  <c r="BX566" i="1"/>
  <c r="BX598" i="1"/>
  <c r="BX433" i="1"/>
  <c r="BX465" i="1"/>
  <c r="BX549" i="1"/>
  <c r="BX310" i="1"/>
  <c r="BX326" i="1"/>
  <c r="BX342" i="1"/>
  <c r="BX358" i="1"/>
  <c r="BX374" i="1"/>
  <c r="BX390" i="1"/>
  <c r="BX407" i="1"/>
  <c r="BX423" i="1"/>
  <c r="BX439" i="1"/>
  <c r="BX455" i="1"/>
  <c r="BX471" i="1"/>
  <c r="BX487" i="1"/>
  <c r="BX503" i="1"/>
  <c r="BX519" i="1"/>
  <c r="BX535" i="1"/>
  <c r="BX551" i="1"/>
  <c r="BX567" i="1"/>
  <c r="BX583" i="1"/>
  <c r="BX599" i="1"/>
  <c r="BX615" i="1"/>
  <c r="BX320" i="1"/>
  <c r="BX368" i="1"/>
  <c r="BX388" i="1"/>
  <c r="BX421" i="1"/>
  <c r="BX545" i="1"/>
  <c r="BX581" i="1"/>
  <c r="BX315" i="1"/>
  <c r="BX331" i="1"/>
  <c r="BX347" i="1"/>
  <c r="BX363" i="1"/>
  <c r="BX379" i="1"/>
  <c r="BX395" i="1"/>
  <c r="BX412" i="1"/>
  <c r="BX428" i="1"/>
  <c r="BX444" i="1"/>
  <c r="BX460" i="1"/>
  <c r="BX476" i="1"/>
  <c r="BX492" i="1"/>
  <c r="BX508" i="1"/>
  <c r="BX524" i="1"/>
  <c r="BX540" i="1"/>
  <c r="BX556" i="1"/>
  <c r="BX572" i="1"/>
  <c r="BX588" i="1"/>
  <c r="BX604" i="1"/>
  <c r="BX635" i="1"/>
  <c r="BX699" i="1"/>
  <c r="BX763" i="1"/>
  <c r="BX827" i="1"/>
  <c r="BX891" i="1"/>
  <c r="BX955" i="1"/>
  <c r="BX1019" i="1"/>
  <c r="BX1083" i="1"/>
  <c r="BX1147" i="1"/>
  <c r="BX620" i="1"/>
  <c r="BX636" i="1"/>
  <c r="BX652" i="1"/>
  <c r="BX668" i="1"/>
  <c r="BX684" i="1"/>
  <c r="BX700" i="1"/>
  <c r="BX716" i="1"/>
  <c r="BX732" i="1"/>
  <c r="BX748" i="1"/>
  <c r="BX764" i="1"/>
  <c r="BX780" i="1"/>
  <c r="BX796" i="1"/>
  <c r="BX812" i="1"/>
  <c r="BX828" i="1"/>
  <c r="BX844" i="1"/>
  <c r="BX860" i="1"/>
  <c r="BX876" i="1"/>
  <c r="BX892" i="1"/>
  <c r="BX908" i="1"/>
  <c r="BX924" i="1"/>
  <c r="BX940" i="1"/>
  <c r="BX956" i="1"/>
  <c r="BX469" i="1"/>
  <c r="BX377" i="1"/>
  <c r="BX410" i="1"/>
  <c r="BX490" i="1"/>
  <c r="BX570" i="1"/>
  <c r="BX602" i="1"/>
  <c r="BX517" i="1"/>
  <c r="BX597" i="1"/>
  <c r="BX314" i="1"/>
  <c r="BX330" i="1"/>
  <c r="BX346" i="1"/>
  <c r="BX362" i="1"/>
  <c r="BX378" i="1"/>
  <c r="BX394" i="1"/>
  <c r="BX411" i="1"/>
  <c r="BX427" i="1"/>
  <c r="BX443" i="1"/>
  <c r="BX459" i="1"/>
  <c r="BX475" i="1"/>
  <c r="BX491" i="1"/>
  <c r="BX507" i="1"/>
  <c r="BX523" i="1"/>
  <c r="BX539" i="1"/>
  <c r="BX555" i="1"/>
  <c r="BX571" i="1"/>
  <c r="BX587" i="1"/>
  <c r="BX603" i="1"/>
  <c r="BX372" i="1"/>
  <c r="BX405" i="1"/>
  <c r="BX303" i="1"/>
  <c r="BX319" i="1"/>
  <c r="BX335" i="1"/>
  <c r="BX351" i="1"/>
  <c r="BX367" i="1"/>
  <c r="BX383" i="1"/>
  <c r="BX399" i="1"/>
  <c r="BX416" i="1"/>
  <c r="BX432" i="1"/>
  <c r="BX448" i="1"/>
  <c r="BX464" i="1"/>
  <c r="BX480" i="1"/>
  <c r="BX496" i="1"/>
  <c r="BX512" i="1"/>
  <c r="BX528" i="1"/>
  <c r="BX544" i="1"/>
  <c r="BX560" i="1"/>
  <c r="BX576" i="1"/>
  <c r="BX592" i="1"/>
  <c r="BX608" i="1"/>
  <c r="BX672" i="1"/>
  <c r="BX688" i="1"/>
  <c r="BX704" i="1"/>
  <c r="BX720" i="1"/>
  <c r="BX800" i="1"/>
  <c r="BX816" i="1"/>
  <c r="BX832" i="1"/>
  <c r="BX848" i="1"/>
  <c r="BX864" i="1"/>
  <c r="BX944" i="1"/>
  <c r="BX960" i="1"/>
  <c r="BX976" i="1"/>
  <c r="BX992" i="1"/>
  <c r="BX1024" i="1"/>
  <c r="BX1056" i="1"/>
  <c r="BX1072" i="1"/>
  <c r="BX1088" i="1"/>
  <c r="BX1104" i="1"/>
  <c r="BX1120" i="1"/>
  <c r="BX1136" i="1"/>
  <c r="BX1168" i="1"/>
  <c r="BX1184" i="1"/>
  <c r="BX629" i="1"/>
  <c r="BX645" i="1"/>
  <c r="BX661" i="1"/>
  <c r="BX677" i="1"/>
  <c r="BX693" i="1"/>
  <c r="BX709" i="1"/>
  <c r="BX725" i="1"/>
  <c r="BX741" i="1"/>
  <c r="BX757" i="1"/>
  <c r="BX773" i="1"/>
  <c r="BX789" i="1"/>
  <c r="BX805" i="1"/>
  <c r="BX821" i="1"/>
  <c r="BX837" i="1"/>
  <c r="BX853" i="1"/>
  <c r="BX869" i="1"/>
  <c r="BX885" i="1"/>
  <c r="BX901" i="1"/>
  <c r="BX917" i="1"/>
  <c r="BX933" i="1"/>
  <c r="BX949" i="1"/>
  <c r="BX965" i="1"/>
  <c r="BX981" i="1"/>
  <c r="BX997" i="1"/>
  <c r="BX1013" i="1"/>
  <c r="BX1029" i="1"/>
  <c r="BX1045" i="1"/>
  <c r="BX1061" i="1"/>
  <c r="BX1077" i="1"/>
  <c r="BX1093" i="1"/>
  <c r="BX1109" i="1"/>
  <c r="BX1125" i="1"/>
  <c r="BX1141" i="1"/>
  <c r="BX1157" i="1"/>
  <c r="BX1173" i="1"/>
  <c r="BX618" i="1"/>
  <c r="BX634" i="1"/>
  <c r="BX650" i="1"/>
  <c r="BX666" i="1"/>
  <c r="BX682" i="1"/>
  <c r="BX713" i="1"/>
  <c r="BX729" i="1"/>
  <c r="BX745" i="1"/>
  <c r="BX761" i="1"/>
  <c r="BX777" i="1"/>
  <c r="BX793" i="1"/>
  <c r="BX809" i="1"/>
  <c r="BX825" i="1"/>
  <c r="BX841" i="1"/>
  <c r="BX857" i="1"/>
  <c r="BX873" i="1"/>
  <c r="BX889" i="1"/>
  <c r="BX905" i="1"/>
  <c r="BX921" i="1"/>
  <c r="BX937" i="1"/>
  <c r="BX953" i="1"/>
  <c r="BX969" i="1"/>
  <c r="BX985" i="1"/>
  <c r="BX1001" i="1"/>
  <c r="BX1017" i="1"/>
  <c r="BX1033" i="1"/>
  <c r="BX1049" i="1"/>
  <c r="BX1065" i="1"/>
  <c r="BX1081" i="1"/>
  <c r="BX1097" i="1"/>
  <c r="BX1113" i="1"/>
  <c r="BX1129" i="1"/>
  <c r="BX1145" i="1"/>
  <c r="BX1161" i="1"/>
  <c r="BX1177" i="1"/>
  <c r="BX622" i="1"/>
  <c r="BX638" i="1"/>
  <c r="BX654" i="1"/>
  <c r="BX670" i="1"/>
  <c r="BX686" i="1"/>
  <c r="BX702" i="1"/>
  <c r="BX718" i="1"/>
  <c r="BX734" i="1"/>
  <c r="BX750" i="1"/>
  <c r="BX766" i="1"/>
  <c r="BX782" i="1"/>
  <c r="BX798" i="1"/>
  <c r="BX814" i="1"/>
  <c r="BX830" i="1"/>
  <c r="BX846" i="1"/>
  <c r="BX862" i="1"/>
  <c r="BX878" i="1"/>
  <c r="BX894" i="1"/>
  <c r="BX910" i="1"/>
  <c r="BX926" i="1"/>
  <c r="BX942" i="1"/>
  <c r="BX958" i="1"/>
  <c r="BX974" i="1"/>
  <c r="BX990" i="1"/>
  <c r="BX1006" i="1"/>
  <c r="BX1022" i="1"/>
  <c r="BX1038" i="1"/>
  <c r="BX1054" i="1"/>
  <c r="BX1070" i="1"/>
  <c r="BX1086" i="1"/>
  <c r="BX1102" i="1"/>
  <c r="BX1118" i="1"/>
  <c r="BX1134" i="1"/>
  <c r="BX1150" i="1"/>
  <c r="BX1166" i="1"/>
  <c r="BX1182" i="1"/>
  <c r="BX984" i="1"/>
  <c r="BX1000" i="1"/>
  <c r="BX1016" i="1"/>
  <c r="BX1032" i="1"/>
  <c r="BX1048" i="1"/>
  <c r="BX1064" i="1"/>
  <c r="BX1080" i="1"/>
  <c r="BX1096" i="1"/>
  <c r="BX1112" i="1"/>
  <c r="BX1128" i="1"/>
  <c r="BX1144" i="1"/>
  <c r="BX1160" i="1"/>
  <c r="BX1176" i="1"/>
  <c r="BX621" i="1"/>
  <c r="BX637" i="1"/>
  <c r="BX653" i="1"/>
  <c r="BX669" i="1"/>
  <c r="BX685" i="1"/>
  <c r="BX701" i="1"/>
  <c r="BX717" i="1"/>
  <c r="BX733" i="1"/>
  <c r="BX749" i="1"/>
  <c r="BX765" i="1"/>
  <c r="BX781" i="1"/>
  <c r="BX797" i="1"/>
  <c r="BX813" i="1"/>
  <c r="BX829" i="1"/>
  <c r="BX845" i="1"/>
  <c r="BX861" i="1"/>
  <c r="BX877" i="1"/>
  <c r="BX893" i="1"/>
  <c r="BX909" i="1"/>
  <c r="BX925" i="1"/>
  <c r="BX941" i="1"/>
  <c r="BX957" i="1"/>
  <c r="BX973" i="1"/>
  <c r="BX989" i="1"/>
  <c r="BX1005" i="1"/>
  <c r="BX1021" i="1"/>
  <c r="BX1037" i="1"/>
  <c r="BX1053" i="1"/>
  <c r="BX1069" i="1"/>
  <c r="BX1085" i="1"/>
  <c r="BX1101" i="1"/>
  <c r="BX1117" i="1"/>
  <c r="BX1133" i="1"/>
  <c r="BX1149" i="1"/>
  <c r="BX1165" i="1"/>
  <c r="BX1181" i="1"/>
  <c r="BX626" i="1"/>
  <c r="BX642" i="1"/>
  <c r="BX658" i="1"/>
  <c r="BX674" i="1"/>
  <c r="BX690" i="1"/>
  <c r="BX706" i="1"/>
  <c r="BX722" i="1"/>
  <c r="BX738" i="1"/>
  <c r="BX754" i="1"/>
  <c r="BX770" i="1"/>
  <c r="BX786" i="1"/>
  <c r="BX802" i="1"/>
  <c r="BX818" i="1"/>
  <c r="BX834" i="1"/>
  <c r="BX850" i="1"/>
  <c r="BX866" i="1"/>
  <c r="BX882" i="1"/>
  <c r="BX898" i="1"/>
  <c r="BX914" i="1"/>
  <c r="BX930" i="1"/>
  <c r="BX946" i="1"/>
  <c r="BX962" i="1"/>
  <c r="BX978" i="1"/>
  <c r="BX994" i="1"/>
  <c r="BX1010" i="1"/>
  <c r="BX1026" i="1"/>
  <c r="BX1042" i="1"/>
  <c r="BX1058" i="1"/>
  <c r="BX1074" i="1"/>
  <c r="BX1090" i="1"/>
  <c r="BX1106" i="1"/>
  <c r="BX1122" i="1"/>
  <c r="BX1138" i="1"/>
  <c r="BX1154" i="1"/>
  <c r="BX1170" i="1"/>
  <c r="BX1186" i="1"/>
  <c r="BX972" i="1"/>
  <c r="BX988" i="1"/>
  <c r="BX1004" i="1"/>
  <c r="BX1020" i="1"/>
  <c r="BX1036" i="1"/>
  <c r="BX1052" i="1"/>
  <c r="BX1068" i="1"/>
  <c r="BX1084" i="1"/>
  <c r="BX1100" i="1"/>
  <c r="BX1116" i="1"/>
  <c r="BX1132" i="1"/>
  <c r="BX1148" i="1"/>
  <c r="BX1164" i="1"/>
  <c r="BX1180" i="1"/>
  <c r="BX625" i="1"/>
  <c r="BX641" i="1"/>
  <c r="BX657" i="1"/>
  <c r="BX673" i="1"/>
  <c r="BX689" i="1"/>
  <c r="BX705" i="1"/>
  <c r="BX721" i="1"/>
  <c r="BX737" i="1"/>
  <c r="BX753" i="1"/>
  <c r="BX769" i="1"/>
  <c r="BX785" i="1"/>
  <c r="BX801" i="1"/>
  <c r="BX817" i="1"/>
  <c r="BX833" i="1"/>
  <c r="BX849" i="1"/>
  <c r="BX865" i="1"/>
  <c r="BX881" i="1"/>
  <c r="BX897" i="1"/>
  <c r="BX913" i="1"/>
  <c r="BX929" i="1"/>
  <c r="BX945" i="1"/>
  <c r="BX961" i="1"/>
  <c r="BX977" i="1"/>
  <c r="BX993" i="1"/>
  <c r="BX1009" i="1"/>
  <c r="BX1025" i="1"/>
  <c r="BX1041" i="1"/>
  <c r="BX1057" i="1"/>
  <c r="BX1073" i="1"/>
  <c r="BX1089" i="1"/>
  <c r="BX1105" i="1"/>
  <c r="BX1121" i="1"/>
  <c r="BX1137" i="1"/>
  <c r="BX1153" i="1"/>
  <c r="BX1169" i="1"/>
  <c r="BX1185" i="1"/>
  <c r="BX630" i="1"/>
  <c r="BX646" i="1"/>
  <c r="BX662" i="1"/>
  <c r="BX678" i="1"/>
  <c r="BX694" i="1"/>
  <c r="BX710" i="1"/>
  <c r="BX726" i="1"/>
  <c r="BX742" i="1"/>
  <c r="BX758" i="1"/>
  <c r="BX774" i="1"/>
  <c r="BX790" i="1"/>
  <c r="BX806" i="1"/>
  <c r="BX822" i="1"/>
  <c r="BX838" i="1"/>
  <c r="BX854" i="1"/>
  <c r="BX870" i="1"/>
  <c r="BX886" i="1"/>
  <c r="BX902" i="1"/>
  <c r="BX918" i="1"/>
  <c r="BX934" i="1"/>
  <c r="BX950" i="1"/>
  <c r="BX966" i="1"/>
  <c r="BX982" i="1"/>
  <c r="BX998" i="1"/>
  <c r="BX1014" i="1"/>
  <c r="BX1030" i="1"/>
  <c r="BX1046" i="1"/>
  <c r="BX1062" i="1"/>
  <c r="BX1078" i="1"/>
  <c r="BX1094" i="1"/>
  <c r="BX1110" i="1"/>
  <c r="BX1126" i="1"/>
  <c r="BX1142" i="1"/>
  <c r="BX1158" i="1"/>
  <c r="BX1174" i="1"/>
  <c r="CD1186" i="1"/>
  <c r="CD1182" i="1"/>
  <c r="CD1178" i="1"/>
  <c r="CD1174" i="1"/>
  <c r="CD1170" i="1"/>
  <c r="CD1166" i="1"/>
  <c r="CD1162" i="1"/>
  <c r="CD1158" i="1"/>
  <c r="CD1154" i="1"/>
  <c r="CD1150" i="1"/>
  <c r="CD1146" i="1"/>
  <c r="CD1142" i="1"/>
  <c r="CD1138" i="1"/>
  <c r="CD1134" i="1"/>
  <c r="CC1130" i="1"/>
  <c r="CD1130" i="1" s="1"/>
  <c r="CC1126" i="1"/>
  <c r="CD1126" i="1" s="1"/>
  <c r="CC1122" i="1"/>
  <c r="CD1122" i="1" s="1"/>
  <c r="CC1118" i="1"/>
  <c r="CD1118" i="1" s="1"/>
  <c r="CC1114" i="1"/>
  <c r="CD1114" i="1" s="1"/>
  <c r="CC1110" i="1"/>
  <c r="CD1110" i="1" s="1"/>
  <c r="CC1106" i="1"/>
  <c r="CD1106" i="1" s="1"/>
  <c r="CD1102" i="1"/>
  <c r="CD1098" i="1"/>
  <c r="CD1094" i="1"/>
  <c r="CD1090" i="1"/>
  <c r="CD1086" i="1"/>
  <c r="CD1082" i="1"/>
  <c r="CD1078" i="1"/>
  <c r="CD1074" i="1"/>
  <c r="CD1070" i="1"/>
  <c r="CD1066" i="1"/>
  <c r="CD1062" i="1"/>
  <c r="CD1058" i="1"/>
  <c r="CD1054" i="1"/>
  <c r="CD1050" i="1"/>
  <c r="CD1046" i="1"/>
  <c r="CD1042" i="1"/>
  <c r="CD1038" i="1"/>
  <c r="CD1034" i="1"/>
  <c r="CD1030" i="1"/>
  <c r="CD1026" i="1"/>
  <c r="CD1022" i="1"/>
  <c r="CD1018" i="1"/>
  <c r="CD1014" i="1"/>
  <c r="CD1010" i="1"/>
  <c r="CD1006" i="1"/>
  <c r="CD1002" i="1"/>
  <c r="CD998" i="1"/>
  <c r="CD994" i="1"/>
  <c r="CD990" i="1"/>
  <c r="CD986" i="1"/>
  <c r="CD982" i="1"/>
  <c r="CD978" i="1"/>
  <c r="CD974" i="1"/>
  <c r="CD970" i="1"/>
  <c r="CD966" i="1"/>
  <c r="CD962" i="1"/>
  <c r="CD958" i="1"/>
  <c r="CD954" i="1"/>
  <c r="CD950" i="1"/>
  <c r="CD946" i="1"/>
  <c r="CD942" i="1"/>
  <c r="CD938" i="1"/>
  <c r="CD934" i="1"/>
  <c r="CD930" i="1"/>
  <c r="CD926" i="1"/>
  <c r="CD922" i="1"/>
  <c r="CD918" i="1"/>
  <c r="CD914" i="1"/>
  <c r="CD910" i="1"/>
  <c r="CD906" i="1"/>
  <c r="CD902" i="1"/>
  <c r="CD898" i="1"/>
  <c r="CD894" i="1"/>
  <c r="CD890" i="1"/>
  <c r="CD886" i="1"/>
  <c r="CD882" i="1"/>
  <c r="CD878" i="1"/>
  <c r="CD874" i="1"/>
  <c r="CD870" i="1"/>
  <c r="CD866" i="1"/>
  <c r="CD862" i="1"/>
  <c r="CD858" i="1"/>
  <c r="CD854" i="1"/>
  <c r="CD850" i="1"/>
  <c r="CD1185" i="1"/>
  <c r="CD1181" i="1"/>
  <c r="CD1177" i="1"/>
  <c r="CD1173" i="1"/>
  <c r="CD1169" i="1"/>
  <c r="CD1165" i="1"/>
  <c r="CD1161" i="1"/>
  <c r="CD1157" i="1"/>
  <c r="CD1153" i="1"/>
  <c r="CD1149" i="1"/>
  <c r="CD1145" i="1"/>
  <c r="CD1141" i="1"/>
  <c r="CD1137" i="1"/>
  <c r="CD1133" i="1"/>
  <c r="CC1129" i="1"/>
  <c r="CD1129" i="1" s="1"/>
  <c r="CC1125" i="1"/>
  <c r="CD1125" i="1" s="1"/>
  <c r="CC1121" i="1"/>
  <c r="CD1121" i="1" s="1"/>
  <c r="CC1117" i="1"/>
  <c r="CD1117" i="1" s="1"/>
  <c r="CC1113" i="1"/>
  <c r="CD1113" i="1" s="1"/>
  <c r="CC1109" i="1"/>
  <c r="CD1109" i="1" s="1"/>
  <c r="CC1105" i="1"/>
  <c r="CD1105" i="1" s="1"/>
  <c r="CD1101" i="1"/>
  <c r="CD1097" i="1"/>
  <c r="CD1093" i="1"/>
  <c r="CD1089" i="1"/>
  <c r="CD1085" i="1"/>
  <c r="CD1081" i="1"/>
  <c r="CD1077" i="1"/>
  <c r="CD1073" i="1"/>
  <c r="CD1069" i="1"/>
  <c r="CD1065" i="1"/>
  <c r="CD1061" i="1"/>
  <c r="CD1057" i="1"/>
  <c r="CD1053" i="1"/>
  <c r="CD1049" i="1"/>
  <c r="CD1045" i="1"/>
  <c r="CD1041" i="1"/>
  <c r="CD1037" i="1"/>
  <c r="CD1033" i="1"/>
  <c r="CD1029" i="1"/>
  <c r="CD1025" i="1"/>
  <c r="CD1021" i="1"/>
  <c r="CD1017" i="1"/>
  <c r="CD1013" i="1"/>
  <c r="CD1009" i="1"/>
  <c r="CD1005" i="1"/>
  <c r="CD1001" i="1"/>
  <c r="CD997" i="1"/>
  <c r="CD993" i="1"/>
  <c r="CD989" i="1"/>
  <c r="CD985" i="1"/>
  <c r="CD981" i="1"/>
  <c r="CD977" i="1"/>
  <c r="CD973" i="1"/>
  <c r="CD969" i="1"/>
  <c r="CD965" i="1"/>
  <c r="CD961" i="1"/>
  <c r="CD957" i="1"/>
  <c r="CD953" i="1"/>
  <c r="CD949" i="1"/>
  <c r="CD945" i="1"/>
  <c r="CD941" i="1"/>
  <c r="CD937" i="1"/>
  <c r="CD933" i="1"/>
  <c r="CD929" i="1"/>
  <c r="CD925" i="1"/>
  <c r="CD921" i="1"/>
  <c r="CD917" i="1"/>
  <c r="CD913" i="1"/>
  <c r="CD909" i="1"/>
  <c r="CD905" i="1"/>
  <c r="CD901" i="1"/>
  <c r="CD897" i="1"/>
  <c r="CD893" i="1"/>
  <c r="CD889" i="1"/>
  <c r="CD885" i="1"/>
  <c r="CD881" i="1"/>
  <c r="CD877" i="1"/>
  <c r="CD873" i="1"/>
  <c r="CD869" i="1"/>
  <c r="CD865" i="1"/>
  <c r="CD861" i="1"/>
  <c r="CD857" i="1"/>
  <c r="CD853" i="1"/>
  <c r="CD849" i="1"/>
  <c r="CD1184" i="1"/>
  <c r="CD1180" i="1"/>
  <c r="CD1176" i="1"/>
  <c r="CD1172" i="1"/>
  <c r="CD1168" i="1"/>
  <c r="CD1164" i="1"/>
  <c r="CD1160" i="1"/>
  <c r="CD1156" i="1"/>
  <c r="CD1152" i="1"/>
  <c r="CD1148" i="1"/>
  <c r="CD1144" i="1"/>
  <c r="CD1140" i="1"/>
  <c r="CD1136" i="1"/>
  <c r="CD1132" i="1"/>
  <c r="CC1128" i="1"/>
  <c r="CD1128" i="1" s="1"/>
  <c r="CC1124" i="1"/>
  <c r="CD1124" i="1" s="1"/>
  <c r="CC1120" i="1"/>
  <c r="CD1120" i="1" s="1"/>
  <c r="CC1116" i="1"/>
  <c r="CD1116" i="1" s="1"/>
  <c r="CC1112" i="1"/>
  <c r="CD1112" i="1" s="1"/>
  <c r="CC1108" i="1"/>
  <c r="CD1108" i="1" s="1"/>
  <c r="CC1104" i="1"/>
  <c r="CD1104" i="1" s="1"/>
  <c r="CD1100" i="1"/>
  <c r="CD1096" i="1"/>
  <c r="CD1092" i="1"/>
  <c r="CD1088" i="1"/>
  <c r="CD1084" i="1"/>
  <c r="CD1080" i="1"/>
  <c r="CD1076" i="1"/>
  <c r="CD1072" i="1"/>
  <c r="CD1068" i="1"/>
  <c r="CD1064" i="1"/>
  <c r="CD1060" i="1"/>
  <c r="CD1056" i="1"/>
  <c r="CD1052" i="1"/>
  <c r="CD1048" i="1"/>
  <c r="CD1044" i="1"/>
  <c r="CD1040" i="1"/>
  <c r="CD1036" i="1"/>
  <c r="CD1032" i="1"/>
  <c r="CD1028" i="1"/>
  <c r="CD1024" i="1"/>
  <c r="CD1020" i="1"/>
  <c r="CD1016" i="1"/>
  <c r="CD1012" i="1"/>
  <c r="CD1008" i="1"/>
  <c r="CD1004" i="1"/>
  <c r="CD1000" i="1"/>
  <c r="CD996" i="1"/>
  <c r="CD992" i="1"/>
  <c r="CD988" i="1"/>
  <c r="CD984" i="1"/>
  <c r="CD980" i="1"/>
  <c r="CD976" i="1"/>
  <c r="CD972" i="1"/>
  <c r="CD968" i="1"/>
  <c r="CD964" i="1"/>
  <c r="CD960" i="1"/>
  <c r="CD956" i="1"/>
  <c r="CD952" i="1"/>
  <c r="CD948" i="1"/>
  <c r="CD944" i="1"/>
  <c r="CD940" i="1"/>
  <c r="CD936" i="1"/>
  <c r="CD932" i="1"/>
  <c r="CD928" i="1"/>
  <c r="CD924" i="1"/>
  <c r="CD920" i="1"/>
  <c r="CD916" i="1"/>
  <c r="CD912" i="1"/>
  <c r="CD908" i="1"/>
  <c r="CD904" i="1"/>
  <c r="CD900" i="1"/>
  <c r="CD896" i="1"/>
  <c r="CD892" i="1"/>
  <c r="CD888" i="1"/>
  <c r="CD884" i="1"/>
  <c r="CD880" i="1"/>
  <c r="CD876" i="1"/>
  <c r="CD872" i="1"/>
  <c r="CD868" i="1"/>
  <c r="CD864" i="1"/>
  <c r="CD860" i="1"/>
  <c r="CD856" i="1"/>
  <c r="CD852" i="1"/>
  <c r="CD848" i="1"/>
  <c r="CD1183" i="1"/>
  <c r="CD1167" i="1"/>
  <c r="CD1151" i="1"/>
  <c r="CD1135" i="1"/>
  <c r="CC1119" i="1"/>
  <c r="CD1119" i="1" s="1"/>
  <c r="CD1103" i="1"/>
  <c r="CD1087" i="1"/>
  <c r="CD1071" i="1"/>
  <c r="CD1055" i="1"/>
  <c r="CD1039" i="1"/>
  <c r="CD1023" i="1"/>
  <c r="CD1007" i="1"/>
  <c r="CD991" i="1"/>
  <c r="CD975" i="1"/>
  <c r="CD959" i="1"/>
  <c r="CD943" i="1"/>
  <c r="CD927" i="1"/>
  <c r="CD911" i="1"/>
  <c r="CD895" i="1"/>
  <c r="CD879" i="1"/>
  <c r="CD863" i="1"/>
  <c r="CD847" i="1"/>
  <c r="CD843" i="1"/>
  <c r="CD839" i="1"/>
  <c r="CD835" i="1"/>
  <c r="CD831" i="1"/>
  <c r="CD827" i="1"/>
  <c r="CD823" i="1"/>
  <c r="CD819" i="1"/>
  <c r="CD815" i="1"/>
  <c r="CD811" i="1"/>
  <c r="CD807" i="1"/>
  <c r="CD803" i="1"/>
  <c r="CD799" i="1"/>
  <c r="CD795" i="1"/>
  <c r="CD791" i="1"/>
  <c r="CD787" i="1"/>
  <c r="CD783" i="1"/>
  <c r="CD779" i="1"/>
  <c r="CD775" i="1"/>
  <c r="CD771" i="1"/>
  <c r="CD767" i="1"/>
  <c r="CD763" i="1"/>
  <c r="CD759" i="1"/>
  <c r="CD755" i="1"/>
  <c r="CD751" i="1"/>
  <c r="CD747" i="1"/>
  <c r="CD743" i="1"/>
  <c r="CD739" i="1"/>
  <c r="CD735" i="1"/>
  <c r="CD731" i="1"/>
  <c r="CD727" i="1"/>
  <c r="CD723" i="1"/>
  <c r="CD719" i="1"/>
  <c r="CD715" i="1"/>
  <c r="CD711" i="1"/>
  <c r="CD707" i="1"/>
  <c r="CD703" i="1"/>
  <c r="CD699" i="1"/>
  <c r="CD695" i="1"/>
  <c r="CD691" i="1"/>
  <c r="CD687" i="1"/>
  <c r="CD683" i="1"/>
  <c r="CD679" i="1"/>
  <c r="CD675" i="1"/>
  <c r="CD671" i="1"/>
  <c r="CD667" i="1"/>
  <c r="CD663" i="1"/>
  <c r="CD659" i="1"/>
  <c r="CD655" i="1"/>
  <c r="CD651" i="1"/>
  <c r="CD647" i="1"/>
  <c r="CD643" i="1"/>
  <c r="CD639" i="1"/>
  <c r="CD635" i="1"/>
  <c r="CD631" i="1"/>
  <c r="CD627" i="1"/>
  <c r="CD623" i="1"/>
  <c r="CD619" i="1"/>
  <c r="CD615" i="1"/>
  <c r="CD611" i="1"/>
  <c r="CD607" i="1"/>
  <c r="CD603" i="1"/>
  <c r="CD599" i="1"/>
  <c r="CD595" i="1"/>
  <c r="CD591" i="1"/>
  <c r="CD1179" i="1"/>
  <c r="CD1163" i="1"/>
  <c r="CD1147" i="1"/>
  <c r="CC1131" i="1"/>
  <c r="CD1131" i="1" s="1"/>
  <c r="CC1115" i="1"/>
  <c r="CD1115" i="1" s="1"/>
  <c r="CD1099" i="1"/>
  <c r="CD1083" i="1"/>
  <c r="CD1067" i="1"/>
  <c r="CD1051" i="1"/>
  <c r="CD1035" i="1"/>
  <c r="CD1019" i="1"/>
  <c r="CD1003" i="1"/>
  <c r="CD987" i="1"/>
  <c r="CD971" i="1"/>
  <c r="CD955" i="1"/>
  <c r="CD939" i="1"/>
  <c r="CD923" i="1"/>
  <c r="CD907" i="1"/>
  <c r="CD891" i="1"/>
  <c r="CD875" i="1"/>
  <c r="CD859" i="1"/>
  <c r="CD846" i="1"/>
  <c r="CD842" i="1"/>
  <c r="CD838" i="1"/>
  <c r="CD834" i="1"/>
  <c r="CD830" i="1"/>
  <c r="CD826" i="1"/>
  <c r="CD822" i="1"/>
  <c r="CD818" i="1"/>
  <c r="CD814" i="1"/>
  <c r="CD810" i="1"/>
  <c r="CD806" i="1"/>
  <c r="CD802" i="1"/>
  <c r="CD798" i="1"/>
  <c r="CD794" i="1"/>
  <c r="CD790" i="1"/>
  <c r="CD786" i="1"/>
  <c r="CD782" i="1"/>
  <c r="CD778" i="1"/>
  <c r="CD774" i="1"/>
  <c r="CD770" i="1"/>
  <c r="CD766" i="1"/>
  <c r="CD762" i="1"/>
  <c r="CD758" i="1"/>
  <c r="CD754" i="1"/>
  <c r="CD750" i="1"/>
  <c r="CD746" i="1"/>
  <c r="CD742" i="1"/>
  <c r="CD738" i="1"/>
  <c r="CD734" i="1"/>
  <c r="CD730" i="1"/>
  <c r="CD726" i="1"/>
  <c r="CD722" i="1"/>
  <c r="CD718" i="1"/>
  <c r="CD714" i="1"/>
  <c r="CD710" i="1"/>
  <c r="CD706" i="1"/>
  <c r="CD702" i="1"/>
  <c r="CD698" i="1"/>
  <c r="CD694" i="1"/>
  <c r="CD690" i="1"/>
  <c r="CD686" i="1"/>
  <c r="CD682" i="1"/>
  <c r="CD678" i="1"/>
  <c r="CD674" i="1"/>
  <c r="CD670" i="1"/>
  <c r="CD666" i="1"/>
  <c r="CD662" i="1"/>
  <c r="CD658" i="1"/>
  <c r="CD654" i="1"/>
  <c r="CD650" i="1"/>
  <c r="CD646" i="1"/>
  <c r="CD642" i="1"/>
  <c r="CD638" i="1"/>
  <c r="CD634" i="1"/>
  <c r="CD630" i="1"/>
  <c r="CD626" i="1"/>
  <c r="CD622" i="1"/>
  <c r="CD618" i="1"/>
  <c r="CD614" i="1"/>
  <c r="CD610" i="1"/>
  <c r="CD606" i="1"/>
  <c r="CD602" i="1"/>
  <c r="CD598" i="1"/>
  <c r="CD594" i="1"/>
  <c r="CD1175" i="1"/>
  <c r="CD1159" i="1"/>
  <c r="CD1143" i="1"/>
  <c r="CC1127" i="1"/>
  <c r="CD1127" i="1" s="1"/>
  <c r="CC1111" i="1"/>
  <c r="CD1111" i="1" s="1"/>
  <c r="CD1095" i="1"/>
  <c r="CD1079" i="1"/>
  <c r="CD1063" i="1"/>
  <c r="CD1047" i="1"/>
  <c r="CD1031" i="1"/>
  <c r="CD1015" i="1"/>
  <c r="CD999" i="1"/>
  <c r="CD983" i="1"/>
  <c r="CD967" i="1"/>
  <c r="CD951" i="1"/>
  <c r="CD935" i="1"/>
  <c r="CD919" i="1"/>
  <c r="CD903" i="1"/>
  <c r="CD887" i="1"/>
  <c r="CD871" i="1"/>
  <c r="CD855" i="1"/>
  <c r="CD845" i="1"/>
  <c r="CD841" i="1"/>
  <c r="CD837" i="1"/>
  <c r="CD833" i="1"/>
  <c r="CD829" i="1"/>
  <c r="CD825" i="1"/>
  <c r="CD821" i="1"/>
  <c r="CD817" i="1"/>
  <c r="CD813" i="1"/>
  <c r="CD809" i="1"/>
  <c r="CD805" i="1"/>
  <c r="CD801" i="1"/>
  <c r="CD797" i="1"/>
  <c r="CD793" i="1"/>
  <c r="CD789" i="1"/>
  <c r="CD785" i="1"/>
  <c r="CD781" i="1"/>
  <c r="CD777" i="1"/>
  <c r="CD773" i="1"/>
  <c r="CD769" i="1"/>
  <c r="CD765" i="1"/>
  <c r="CD761" i="1"/>
  <c r="CD757" i="1"/>
  <c r="CD753" i="1"/>
  <c r="CD749" i="1"/>
  <c r="CD745" i="1"/>
  <c r="CD741" i="1"/>
  <c r="CD737" i="1"/>
  <c r="CD733" i="1"/>
  <c r="CD729" i="1"/>
  <c r="CD725" i="1"/>
  <c r="CD721" i="1"/>
  <c r="CD717" i="1"/>
  <c r="CD713" i="1"/>
  <c r="CD709" i="1"/>
  <c r="CD705" i="1"/>
  <c r="CD701" i="1"/>
  <c r="CD697" i="1"/>
  <c r="CD693" i="1"/>
  <c r="CD689" i="1"/>
  <c r="CD685" i="1"/>
  <c r="CD681" i="1"/>
  <c r="CD1171" i="1"/>
  <c r="CC1107" i="1"/>
  <c r="CD1107" i="1" s="1"/>
  <c r="CD1043" i="1"/>
  <c r="CD979" i="1"/>
  <c r="CD915" i="1"/>
  <c r="CD851" i="1"/>
  <c r="CD832" i="1"/>
  <c r="CD816" i="1"/>
  <c r="CD800" i="1"/>
  <c r="CD784" i="1"/>
  <c r="CD768" i="1"/>
  <c r="CD752" i="1"/>
  <c r="CD736" i="1"/>
  <c r="CD720" i="1"/>
  <c r="CD704" i="1"/>
  <c r="CD688" i="1"/>
  <c r="CD676" i="1"/>
  <c r="CD668" i="1"/>
  <c r="CD660" i="1"/>
  <c r="CD652" i="1"/>
  <c r="CD644" i="1"/>
  <c r="CD636" i="1"/>
  <c r="CD628" i="1"/>
  <c r="CD620" i="1"/>
  <c r="CD612" i="1"/>
  <c r="CD604" i="1"/>
  <c r="CD596" i="1"/>
  <c r="CD589" i="1"/>
  <c r="CD585" i="1"/>
  <c r="CD581" i="1"/>
  <c r="CD577" i="1"/>
  <c r="CD573" i="1"/>
  <c r="CD569" i="1"/>
  <c r="CD565" i="1"/>
  <c r="CD561" i="1"/>
  <c r="CD557" i="1"/>
  <c r="CD553" i="1"/>
  <c r="CD549" i="1"/>
  <c r="CD545" i="1"/>
  <c r="CD541" i="1"/>
  <c r="CD537" i="1"/>
  <c r="CD533" i="1"/>
  <c r="CD529" i="1"/>
  <c r="CD525" i="1"/>
  <c r="CD521" i="1"/>
  <c r="CD517" i="1"/>
  <c r="CD513" i="1"/>
  <c r="CD509" i="1"/>
  <c r="CD505" i="1"/>
  <c r="CD501" i="1"/>
  <c r="CD497" i="1"/>
  <c r="CD493" i="1"/>
  <c r="CD489" i="1"/>
  <c r="CD485" i="1"/>
  <c r="CD481" i="1"/>
  <c r="CD477" i="1"/>
  <c r="CD473" i="1"/>
  <c r="CD469" i="1"/>
  <c r="CD465" i="1"/>
  <c r="CD461" i="1"/>
  <c r="CD457" i="1"/>
  <c r="CD453" i="1"/>
  <c r="CD449" i="1"/>
  <c r="CD445" i="1"/>
  <c r="CD441" i="1"/>
  <c r="CD437" i="1"/>
  <c r="CD433" i="1"/>
  <c r="CD429" i="1"/>
  <c r="CD425" i="1"/>
  <c r="CD421" i="1"/>
  <c r="CD417" i="1"/>
  <c r="CD413" i="1"/>
  <c r="CD409" i="1"/>
  <c r="CD405" i="1"/>
  <c r="CD400" i="1"/>
  <c r="CD396" i="1"/>
  <c r="CD392" i="1"/>
  <c r="CD388" i="1"/>
  <c r="CD384" i="1"/>
  <c r="CD380" i="1"/>
  <c r="CD376" i="1"/>
  <c r="CD372" i="1"/>
  <c r="CD368" i="1"/>
  <c r="CD1155" i="1"/>
  <c r="CD1091" i="1"/>
  <c r="CD1027" i="1"/>
  <c r="CD963" i="1"/>
  <c r="CD899" i="1"/>
  <c r="CD844" i="1"/>
  <c r="CD828" i="1"/>
  <c r="CD812" i="1"/>
  <c r="CD796" i="1"/>
  <c r="CD780" i="1"/>
  <c r="CD764" i="1"/>
  <c r="CD748" i="1"/>
  <c r="CD732" i="1"/>
  <c r="CD716" i="1"/>
  <c r="CD700" i="1"/>
  <c r="CD684" i="1"/>
  <c r="CD673" i="1"/>
  <c r="CD665" i="1"/>
  <c r="CD657" i="1"/>
  <c r="CD649" i="1"/>
  <c r="CD641" i="1"/>
  <c r="CD633" i="1"/>
  <c r="CD625" i="1"/>
  <c r="CD617" i="1"/>
  <c r="CD609" i="1"/>
  <c r="CD601" i="1"/>
  <c r="CD593" i="1"/>
  <c r="CD588" i="1"/>
  <c r="CD584" i="1"/>
  <c r="CD580" i="1"/>
  <c r="CD576" i="1"/>
  <c r="CD572" i="1"/>
  <c r="CD568" i="1"/>
  <c r="CD564" i="1"/>
  <c r="CD560" i="1"/>
  <c r="CD556" i="1"/>
  <c r="CD552" i="1"/>
  <c r="CD548" i="1"/>
  <c r="CD544" i="1"/>
  <c r="CD540" i="1"/>
  <c r="CD536" i="1"/>
  <c r="CD532" i="1"/>
  <c r="CD528" i="1"/>
  <c r="CD524" i="1"/>
  <c r="CD520" i="1"/>
  <c r="CD516" i="1"/>
  <c r="CD512" i="1"/>
  <c r="CD508" i="1"/>
  <c r="CD504" i="1"/>
  <c r="CD500" i="1"/>
  <c r="CD496" i="1"/>
  <c r="CD492" i="1"/>
  <c r="CD488" i="1"/>
  <c r="CD484" i="1"/>
  <c r="CD480" i="1"/>
  <c r="CD476" i="1"/>
  <c r="CD1139" i="1"/>
  <c r="CD1075" i="1"/>
  <c r="CD1011" i="1"/>
  <c r="CD947" i="1"/>
  <c r="CD883" i="1"/>
  <c r="CD840" i="1"/>
  <c r="CD824" i="1"/>
  <c r="CD808" i="1"/>
  <c r="CD792" i="1"/>
  <c r="CD776" i="1"/>
  <c r="CD760" i="1"/>
  <c r="CD744" i="1"/>
  <c r="CD728" i="1"/>
  <c r="CD712" i="1"/>
  <c r="CD696" i="1"/>
  <c r="CD680" i="1"/>
  <c r="CD672" i="1"/>
  <c r="CD664" i="1"/>
  <c r="CD656" i="1"/>
  <c r="CD648" i="1"/>
  <c r="CD640" i="1"/>
  <c r="CD632" i="1"/>
  <c r="CD624" i="1"/>
  <c r="CD616" i="1"/>
  <c r="CD608" i="1"/>
  <c r="CD600" i="1"/>
  <c r="CD592" i="1"/>
  <c r="CD587" i="1"/>
  <c r="CD583" i="1"/>
  <c r="CD579" i="1"/>
  <c r="CD575" i="1"/>
  <c r="CD571" i="1"/>
  <c r="CD567" i="1"/>
  <c r="CD563" i="1"/>
  <c r="CD559" i="1"/>
  <c r="CD555" i="1"/>
  <c r="CD551" i="1"/>
  <c r="CD547" i="1"/>
  <c r="CD543" i="1"/>
  <c r="CD539" i="1"/>
  <c r="CD535" i="1"/>
  <c r="CD531" i="1"/>
  <c r="CD527" i="1"/>
  <c r="CD523" i="1"/>
  <c r="CD519" i="1"/>
  <c r="CD515" i="1"/>
  <c r="CD511" i="1"/>
  <c r="CD507" i="1"/>
  <c r="CD503" i="1"/>
  <c r="CD499" i="1"/>
  <c r="CD495" i="1"/>
  <c r="CD491" i="1"/>
  <c r="CD487" i="1"/>
  <c r="CD483" i="1"/>
  <c r="CD479" i="1"/>
  <c r="CD475" i="1"/>
  <c r="CD471" i="1"/>
  <c r="CD467" i="1"/>
  <c r="CD463" i="1"/>
  <c r="CD459" i="1"/>
  <c r="CD455" i="1"/>
  <c r="CD451" i="1"/>
  <c r="CD447" i="1"/>
  <c r="CD443" i="1"/>
  <c r="CD439" i="1"/>
  <c r="CD435" i="1"/>
  <c r="CD431" i="1"/>
  <c r="CD427" i="1"/>
  <c r="CD423" i="1"/>
  <c r="CD419" i="1"/>
  <c r="CD415" i="1"/>
  <c r="CD411" i="1"/>
  <c r="CD407" i="1"/>
  <c r="CD402" i="1"/>
  <c r="CD398" i="1"/>
  <c r="CD394" i="1"/>
  <c r="CD390" i="1"/>
  <c r="CD386" i="1"/>
  <c r="CD382" i="1"/>
  <c r="CD378" i="1"/>
  <c r="CD374" i="1"/>
  <c r="CD370" i="1"/>
  <c r="CD366" i="1"/>
  <c r="CD362" i="1"/>
  <c r="CD358" i="1"/>
  <c r="CC1123" i="1"/>
  <c r="CD1123" i="1" s="1"/>
  <c r="CD867" i="1"/>
  <c r="CD788" i="1"/>
  <c r="CD724" i="1"/>
  <c r="CD669" i="1"/>
  <c r="CD637" i="1"/>
  <c r="CD605" i="1"/>
  <c r="CD582" i="1"/>
  <c r="CD566" i="1"/>
  <c r="CD550" i="1"/>
  <c r="CD534" i="1"/>
  <c r="CD518" i="1"/>
  <c r="CD502" i="1"/>
  <c r="CD486" i="1"/>
  <c r="CD472" i="1"/>
  <c r="CD464" i="1"/>
  <c r="CD456" i="1"/>
  <c r="CD448" i="1"/>
  <c r="CD440" i="1"/>
  <c r="CD432" i="1"/>
  <c r="CD424" i="1"/>
  <c r="CD416" i="1"/>
  <c r="CD408" i="1"/>
  <c r="CD399" i="1"/>
  <c r="CD391" i="1"/>
  <c r="CD383" i="1"/>
  <c r="CD375" i="1"/>
  <c r="CD367" i="1"/>
  <c r="CD361" i="1"/>
  <c r="CD356" i="1"/>
  <c r="CD352" i="1"/>
  <c r="CD348" i="1"/>
  <c r="CD344" i="1"/>
  <c r="CD340" i="1"/>
  <c r="CD336" i="1"/>
  <c r="CD332" i="1"/>
  <c r="CD328" i="1"/>
  <c r="CD324" i="1"/>
  <c r="CD320" i="1"/>
  <c r="CD316" i="1"/>
  <c r="CD312" i="1"/>
  <c r="CD308" i="1"/>
  <c r="CD304" i="1"/>
  <c r="CD300" i="1"/>
  <c r="CD295" i="1"/>
  <c r="CD291" i="1"/>
  <c r="CD287" i="1"/>
  <c r="CD283" i="1"/>
  <c r="CD279" i="1"/>
  <c r="CD275" i="1"/>
  <c r="CD271" i="1"/>
  <c r="CD267" i="1"/>
  <c r="CD263" i="1"/>
  <c r="CD259" i="1"/>
  <c r="CD255" i="1"/>
  <c r="CD251" i="1"/>
  <c r="CD247" i="1"/>
  <c r="CD243" i="1"/>
  <c r="CD239" i="1"/>
  <c r="CD235" i="1"/>
  <c r="CD231" i="1"/>
  <c r="CD227" i="1"/>
  <c r="CD223" i="1"/>
  <c r="CD219" i="1"/>
  <c r="CD215" i="1"/>
  <c r="CD211" i="1"/>
  <c r="CD207" i="1"/>
  <c r="CD203" i="1"/>
  <c r="CD199" i="1"/>
  <c r="CD195" i="1"/>
  <c r="CD191" i="1"/>
  <c r="CD187" i="1"/>
  <c r="CD183" i="1"/>
  <c r="CD179" i="1"/>
  <c r="CD175" i="1"/>
  <c r="CD171" i="1"/>
  <c r="CD167" i="1"/>
  <c r="CD163" i="1"/>
  <c r="CD159" i="1"/>
  <c r="CD155" i="1"/>
  <c r="CD151" i="1"/>
  <c r="CD147" i="1"/>
  <c r="CD143" i="1"/>
  <c r="CD139" i="1"/>
  <c r="CD135" i="1"/>
  <c r="CD131" i="1"/>
  <c r="CD127" i="1"/>
  <c r="CD123" i="1"/>
  <c r="CD119" i="1"/>
  <c r="CD115" i="1"/>
  <c r="CD111" i="1"/>
  <c r="CD107" i="1"/>
  <c r="CD103" i="1"/>
  <c r="CD99" i="1"/>
  <c r="CD95" i="1"/>
  <c r="CD91" i="1"/>
  <c r="CD87" i="1"/>
  <c r="CD83" i="1"/>
  <c r="CD79" i="1"/>
  <c r="CD75" i="1"/>
  <c r="CD71" i="1"/>
  <c r="CD67" i="1"/>
  <c r="CD63" i="1"/>
  <c r="CD59" i="1"/>
  <c r="CD55" i="1"/>
  <c r="CD51" i="1"/>
  <c r="CD47" i="1"/>
  <c r="CD43" i="1"/>
  <c r="CD39" i="1"/>
  <c r="CD804" i="1"/>
  <c r="CD645" i="1"/>
  <c r="CD586" i="1"/>
  <c r="CD554" i="1"/>
  <c r="CD522" i="1"/>
  <c r="CD490" i="1"/>
  <c r="CD466" i="1"/>
  <c r="CD450" i="1"/>
  <c r="CD434" i="1"/>
  <c r="CD401" i="1"/>
  <c r="CD385" i="1"/>
  <c r="CD369" i="1"/>
  <c r="CD357" i="1"/>
  <c r="CD349" i="1"/>
  <c r="CD341" i="1"/>
  <c r="CD333" i="1"/>
  <c r="CD325" i="1"/>
  <c r="CD317" i="1"/>
  <c r="CD309" i="1"/>
  <c r="CD301" i="1"/>
  <c r="CD288" i="1"/>
  <c r="CD280" i="1"/>
  <c r="CD272" i="1"/>
  <c r="CD260" i="1"/>
  <c r="CD248" i="1"/>
  <c r="CD236" i="1"/>
  <c r="CD224" i="1"/>
  <c r="CD212" i="1"/>
  <c r="CD204" i="1"/>
  <c r="CD192" i="1"/>
  <c r="CD180" i="1"/>
  <c r="CD168" i="1"/>
  <c r="CD156" i="1"/>
  <c r="CD144" i="1"/>
  <c r="CD132" i="1"/>
  <c r="CD124" i="1"/>
  <c r="CD112" i="1"/>
  <c r="CD100" i="1"/>
  <c r="CD84" i="1"/>
  <c r="CD72" i="1"/>
  <c r="CD60" i="1"/>
  <c r="CD48" i="1"/>
  <c r="CD1059" i="1"/>
  <c r="CD836" i="1"/>
  <c r="CD772" i="1"/>
  <c r="CD708" i="1"/>
  <c r="CD661" i="1"/>
  <c r="CD629" i="1"/>
  <c r="CD597" i="1"/>
  <c r="CD578" i="1"/>
  <c r="CD562" i="1"/>
  <c r="CD546" i="1"/>
  <c r="CD530" i="1"/>
  <c r="CD514" i="1"/>
  <c r="CD498" i="1"/>
  <c r="CD482" i="1"/>
  <c r="CD470" i="1"/>
  <c r="CD462" i="1"/>
  <c r="CD454" i="1"/>
  <c r="CD446" i="1"/>
  <c r="CD438" i="1"/>
  <c r="CD430" i="1"/>
  <c r="CD422" i="1"/>
  <c r="CD414" i="1"/>
  <c r="CD406" i="1"/>
  <c r="CD397" i="1"/>
  <c r="CD389" i="1"/>
  <c r="CD381" i="1"/>
  <c r="CD373" i="1"/>
  <c r="CD365" i="1"/>
  <c r="CD360" i="1"/>
  <c r="CD355" i="1"/>
  <c r="CD351" i="1"/>
  <c r="CD347" i="1"/>
  <c r="CD343" i="1"/>
  <c r="CD339" i="1"/>
  <c r="CD335" i="1"/>
  <c r="CD331" i="1"/>
  <c r="CD327" i="1"/>
  <c r="CD323" i="1"/>
  <c r="CD319" i="1"/>
  <c r="CD315" i="1"/>
  <c r="CD311" i="1"/>
  <c r="CD307" i="1"/>
  <c r="CD303" i="1"/>
  <c r="CD298" i="1"/>
  <c r="CD294" i="1"/>
  <c r="CD290" i="1"/>
  <c r="CD286" i="1"/>
  <c r="CD282" i="1"/>
  <c r="CD278" i="1"/>
  <c r="CD274" i="1"/>
  <c r="CD270" i="1"/>
  <c r="CD266" i="1"/>
  <c r="CD262" i="1"/>
  <c r="CD258" i="1"/>
  <c r="CD254" i="1"/>
  <c r="CD250" i="1"/>
  <c r="CD246" i="1"/>
  <c r="CD242" i="1"/>
  <c r="CD238" i="1"/>
  <c r="CD234" i="1"/>
  <c r="CD230" i="1"/>
  <c r="CD226" i="1"/>
  <c r="CD222" i="1"/>
  <c r="CD218" i="1"/>
  <c r="CD214" i="1"/>
  <c r="CD210" i="1"/>
  <c r="CD206" i="1"/>
  <c r="CD202" i="1"/>
  <c r="CD198" i="1"/>
  <c r="CD194" i="1"/>
  <c r="CD190" i="1"/>
  <c r="CD186" i="1"/>
  <c r="CD182" i="1"/>
  <c r="CD178" i="1"/>
  <c r="CD174" i="1"/>
  <c r="CD170" i="1"/>
  <c r="CD166" i="1"/>
  <c r="CD162" i="1"/>
  <c r="CD158" i="1"/>
  <c r="CD154" i="1"/>
  <c r="CD150" i="1"/>
  <c r="CD146" i="1"/>
  <c r="CD142" i="1"/>
  <c r="CD138" i="1"/>
  <c r="CD134" i="1"/>
  <c r="CD130" i="1"/>
  <c r="CD126" i="1"/>
  <c r="CD122" i="1"/>
  <c r="CD118" i="1"/>
  <c r="CD114" i="1"/>
  <c r="CD110" i="1"/>
  <c r="CD106" i="1"/>
  <c r="CD102" i="1"/>
  <c r="CD98" i="1"/>
  <c r="CD94" i="1"/>
  <c r="CD90" i="1"/>
  <c r="CD86" i="1"/>
  <c r="CD82" i="1"/>
  <c r="CD78" i="1"/>
  <c r="CD74" i="1"/>
  <c r="CD70" i="1"/>
  <c r="CD66" i="1"/>
  <c r="CD62" i="1"/>
  <c r="CD58" i="1"/>
  <c r="CD54" i="1"/>
  <c r="CD50" i="1"/>
  <c r="CD46" i="1"/>
  <c r="CD42" i="1"/>
  <c r="CD931" i="1"/>
  <c r="CD292" i="1"/>
  <c r="CD268" i="1"/>
  <c r="CD252" i="1"/>
  <c r="CD240" i="1"/>
  <c r="CD228" i="1"/>
  <c r="CD216" i="1"/>
  <c r="CD200" i="1"/>
  <c r="CD184" i="1"/>
  <c r="CD172" i="1"/>
  <c r="CD160" i="1"/>
  <c r="CD148" i="1"/>
  <c r="CD136" i="1"/>
  <c r="CD120" i="1"/>
  <c r="CD104" i="1"/>
  <c r="CD92" i="1"/>
  <c r="CD80" i="1"/>
  <c r="CD68" i="1"/>
  <c r="CD56" i="1"/>
  <c r="CD44" i="1"/>
  <c r="CD995" i="1"/>
  <c r="CD820" i="1"/>
  <c r="CD756" i="1"/>
  <c r="CD692" i="1"/>
  <c r="CD653" i="1"/>
  <c r="CD621" i="1"/>
  <c r="CD590" i="1"/>
  <c r="CD574" i="1"/>
  <c r="CD558" i="1"/>
  <c r="CD542" i="1"/>
  <c r="CD526" i="1"/>
  <c r="CD510" i="1"/>
  <c r="CD494" i="1"/>
  <c r="CD478" i="1"/>
  <c r="CD468" i="1"/>
  <c r="CD460" i="1"/>
  <c r="CD452" i="1"/>
  <c r="CD444" i="1"/>
  <c r="CD436" i="1"/>
  <c r="CD428" i="1"/>
  <c r="CD420" i="1"/>
  <c r="CD412" i="1"/>
  <c r="CD404" i="1"/>
  <c r="CD395" i="1"/>
  <c r="CD387" i="1"/>
  <c r="CD379" i="1"/>
  <c r="CD371" i="1"/>
  <c r="CD364" i="1"/>
  <c r="CD359" i="1"/>
  <c r="CD354" i="1"/>
  <c r="CD350" i="1"/>
  <c r="CD346" i="1"/>
  <c r="CD342" i="1"/>
  <c r="CD338" i="1"/>
  <c r="CD334" i="1"/>
  <c r="CD330" i="1"/>
  <c r="CD326" i="1"/>
  <c r="CD322" i="1"/>
  <c r="CD318" i="1"/>
  <c r="CD314" i="1"/>
  <c r="CD310" i="1"/>
  <c r="CD306" i="1"/>
  <c r="CD302" i="1"/>
  <c r="CD297" i="1"/>
  <c r="CD293" i="1"/>
  <c r="CD289" i="1"/>
  <c r="CD285" i="1"/>
  <c r="CD281" i="1"/>
  <c r="CD277" i="1"/>
  <c r="CD273" i="1"/>
  <c r="CD269" i="1"/>
  <c r="CD265" i="1"/>
  <c r="CD261" i="1"/>
  <c r="CD257" i="1"/>
  <c r="CD253" i="1"/>
  <c r="CD249" i="1"/>
  <c r="CD245" i="1"/>
  <c r="CD241" i="1"/>
  <c r="CD237" i="1"/>
  <c r="CD233" i="1"/>
  <c r="CD229" i="1"/>
  <c r="CD225" i="1"/>
  <c r="CD221" i="1"/>
  <c r="CD217" i="1"/>
  <c r="CD213" i="1"/>
  <c r="CD209" i="1"/>
  <c r="CD205" i="1"/>
  <c r="CD201" i="1"/>
  <c r="CD197" i="1"/>
  <c r="CD193" i="1"/>
  <c r="CD189" i="1"/>
  <c r="CD185" i="1"/>
  <c r="CD181" i="1"/>
  <c r="CD177" i="1"/>
  <c r="CD173" i="1"/>
  <c r="CD169" i="1"/>
  <c r="CD165" i="1"/>
  <c r="CD161" i="1"/>
  <c r="CD157" i="1"/>
  <c r="CD153" i="1"/>
  <c r="CD149" i="1"/>
  <c r="CD145" i="1"/>
  <c r="CD141" i="1"/>
  <c r="CD137" i="1"/>
  <c r="CD133" i="1"/>
  <c r="CD129" i="1"/>
  <c r="CD125" i="1"/>
  <c r="CD121" i="1"/>
  <c r="CD117" i="1"/>
  <c r="CD113" i="1"/>
  <c r="CD109" i="1"/>
  <c r="CD105" i="1"/>
  <c r="CD101" i="1"/>
  <c r="CD97" i="1"/>
  <c r="CD93" i="1"/>
  <c r="CD89" i="1"/>
  <c r="CD85" i="1"/>
  <c r="CD81" i="1"/>
  <c r="CD77" i="1"/>
  <c r="CD73" i="1"/>
  <c r="CD69" i="1"/>
  <c r="CD65" i="1"/>
  <c r="CD61" i="1"/>
  <c r="CD57" i="1"/>
  <c r="CD53" i="1"/>
  <c r="CD49" i="1"/>
  <c r="CD45" i="1"/>
  <c r="CD41" i="1"/>
  <c r="CD740" i="1"/>
  <c r="CD677" i="1"/>
  <c r="CD613" i="1"/>
  <c r="CD570" i="1"/>
  <c r="CD538" i="1"/>
  <c r="CD506" i="1"/>
  <c r="CD474" i="1"/>
  <c r="CD458" i="1"/>
  <c r="CD442" i="1"/>
  <c r="CD426" i="1"/>
  <c r="CD418" i="1"/>
  <c r="CD410" i="1"/>
  <c r="CD393" i="1"/>
  <c r="CD377" i="1"/>
  <c r="CD363" i="1"/>
  <c r="CD353" i="1"/>
  <c r="CD345" i="1"/>
  <c r="CD337" i="1"/>
  <c r="CD329" i="1"/>
  <c r="CD321" i="1"/>
  <c r="CD313" i="1"/>
  <c r="CD305" i="1"/>
  <c r="CD296" i="1"/>
  <c r="CD284" i="1"/>
  <c r="CD276" i="1"/>
  <c r="CD264" i="1"/>
  <c r="CD256" i="1"/>
  <c r="CD244" i="1"/>
  <c r="CD232" i="1"/>
  <c r="CD220" i="1"/>
  <c r="CD208" i="1"/>
  <c r="CD196" i="1"/>
  <c r="CD188" i="1"/>
  <c r="CD176" i="1"/>
  <c r="CD164" i="1"/>
  <c r="CD152" i="1"/>
  <c r="CD140" i="1"/>
  <c r="CD128" i="1"/>
  <c r="CD116" i="1"/>
  <c r="CD108" i="1"/>
  <c r="CD96" i="1"/>
  <c r="CD88" i="1"/>
  <c r="CD76" i="1"/>
  <c r="CD64" i="1"/>
  <c r="CD52" i="1"/>
  <c r="CD40" i="1"/>
  <c r="Q1182" i="1"/>
  <c r="Q1105" i="1"/>
  <c r="Q1106" i="1"/>
  <c r="Q1104" i="1"/>
  <c r="Q43" i="1"/>
  <c r="W43" i="1" s="1"/>
  <c r="AL43" i="1" s="1"/>
  <c r="X43" i="1" s="1"/>
  <c r="Q51" i="1"/>
  <c r="W51" i="1" s="1"/>
  <c r="AL51" i="1" s="1"/>
  <c r="X51" i="1" s="1"/>
  <c r="Q63" i="1"/>
  <c r="W63" i="1" s="1"/>
  <c r="AL63" i="1" s="1"/>
  <c r="X63" i="1" s="1"/>
  <c r="Q75" i="1"/>
  <c r="W75" i="1" s="1"/>
  <c r="AL75" i="1" s="1"/>
  <c r="X75" i="1" s="1"/>
  <c r="Q83" i="1"/>
  <c r="W83" i="1" s="1"/>
  <c r="AL83" i="1" s="1"/>
  <c r="X83" i="1" s="1"/>
  <c r="Q91" i="1"/>
  <c r="W91" i="1" s="1"/>
  <c r="AL91" i="1" s="1"/>
  <c r="X91" i="1" s="1"/>
  <c r="Q103" i="1"/>
  <c r="W103" i="1" s="1"/>
  <c r="AL103" i="1" s="1"/>
  <c r="X103" i="1" s="1"/>
  <c r="Q115" i="1"/>
  <c r="W115" i="1" s="1"/>
  <c r="AL115" i="1" s="1"/>
  <c r="X115" i="1" s="1"/>
  <c r="Q123" i="1"/>
  <c r="W123" i="1" s="1"/>
  <c r="AL123" i="1" s="1"/>
  <c r="X123" i="1" s="1"/>
  <c r="Q139" i="1"/>
  <c r="W139" i="1" s="1"/>
  <c r="AL139" i="1" s="1"/>
  <c r="X139" i="1" s="1"/>
  <c r="Q147" i="1"/>
  <c r="W147" i="1" s="1"/>
  <c r="AL147" i="1" s="1"/>
  <c r="X147" i="1" s="1"/>
  <c r="Q159" i="1"/>
  <c r="W159" i="1" s="1"/>
  <c r="AL159" i="1" s="1"/>
  <c r="X159" i="1" s="1"/>
  <c r="Q167" i="1"/>
  <c r="W167" i="1" s="1"/>
  <c r="AL167" i="1" s="1"/>
  <c r="X167" i="1" s="1"/>
  <c r="Q175" i="1"/>
  <c r="W175" i="1" s="1"/>
  <c r="AL175" i="1" s="1"/>
  <c r="X175" i="1" s="1"/>
  <c r="Q183" i="1"/>
  <c r="W183" i="1" s="1"/>
  <c r="AL183" i="1" s="1"/>
  <c r="X183" i="1" s="1"/>
  <c r="Q195" i="1"/>
  <c r="W195" i="1" s="1"/>
  <c r="AL195" i="1" s="1"/>
  <c r="X195" i="1" s="1"/>
  <c r="Q203" i="1"/>
  <c r="W203" i="1" s="1"/>
  <c r="AL203" i="1" s="1"/>
  <c r="X203" i="1" s="1"/>
  <c r="Q211" i="1"/>
  <c r="W211" i="1" s="1"/>
  <c r="AL211" i="1" s="1"/>
  <c r="X211" i="1" s="1"/>
  <c r="Q219" i="1"/>
  <c r="W219" i="1" s="1"/>
  <c r="AL219" i="1" s="1"/>
  <c r="X219" i="1" s="1"/>
  <c r="Q227" i="1"/>
  <c r="W227" i="1" s="1"/>
  <c r="AL227" i="1" s="1"/>
  <c r="X227" i="1" s="1"/>
  <c r="Q235" i="1"/>
  <c r="W235" i="1" s="1"/>
  <c r="AL235" i="1" s="1"/>
  <c r="X235" i="1" s="1"/>
  <c r="Q243" i="1"/>
  <c r="W243" i="1" s="1"/>
  <c r="AL243" i="1" s="1"/>
  <c r="X243" i="1" s="1"/>
  <c r="Q251" i="1"/>
  <c r="W251" i="1" s="1"/>
  <c r="AL251" i="1" s="1"/>
  <c r="X251" i="1" s="1"/>
  <c r="Q259" i="1"/>
  <c r="W259" i="1" s="1"/>
  <c r="AL259" i="1" s="1"/>
  <c r="X259" i="1" s="1"/>
  <c r="Q267" i="1"/>
  <c r="W267" i="1" s="1"/>
  <c r="AL267" i="1" s="1"/>
  <c r="X267" i="1" s="1"/>
  <c r="Q275" i="1"/>
  <c r="W275" i="1" s="1"/>
  <c r="AL275" i="1" s="1"/>
  <c r="X275" i="1" s="1"/>
  <c r="Q283" i="1"/>
  <c r="W283" i="1" s="1"/>
  <c r="AL283" i="1" s="1"/>
  <c r="X283" i="1" s="1"/>
  <c r="Q291" i="1"/>
  <c r="W291" i="1" s="1"/>
  <c r="AL291" i="1" s="1"/>
  <c r="X291" i="1" s="1"/>
  <c r="Q299" i="1"/>
  <c r="W299" i="1" s="1"/>
  <c r="AL299" i="1" s="1"/>
  <c r="X299" i="1" s="1"/>
  <c r="Q307" i="1"/>
  <c r="W307" i="1" s="1"/>
  <c r="AL307" i="1" s="1"/>
  <c r="X307" i="1" s="1"/>
  <c r="Q315" i="1"/>
  <c r="W315" i="1" s="1"/>
  <c r="AL315" i="1" s="1"/>
  <c r="X315" i="1" s="1"/>
  <c r="Q323" i="1"/>
  <c r="W323" i="1" s="1"/>
  <c r="AL323" i="1" s="1"/>
  <c r="X323" i="1" s="1"/>
  <c r="Q331" i="1"/>
  <c r="W331" i="1" s="1"/>
  <c r="AL331" i="1" s="1"/>
  <c r="X331" i="1" s="1"/>
  <c r="Q339" i="1"/>
  <c r="W339" i="1" s="1"/>
  <c r="AL339" i="1" s="1"/>
  <c r="X339" i="1" s="1"/>
  <c r="Q347" i="1"/>
  <c r="W347" i="1" s="1"/>
  <c r="AL347" i="1" s="1"/>
  <c r="X347" i="1" s="1"/>
  <c r="Q355" i="1"/>
  <c r="W355" i="1" s="1"/>
  <c r="AL355" i="1" s="1"/>
  <c r="X355" i="1" s="1"/>
  <c r="Q367" i="1"/>
  <c r="W367" i="1" s="1"/>
  <c r="AL367" i="1" s="1"/>
  <c r="X367" i="1" s="1"/>
  <c r="Q375" i="1"/>
  <c r="W375" i="1" s="1"/>
  <c r="AL375" i="1" s="1"/>
  <c r="X375" i="1" s="1"/>
  <c r="Q383" i="1"/>
  <c r="W383" i="1" s="1"/>
  <c r="AL383" i="1" s="1"/>
  <c r="X383" i="1" s="1"/>
  <c r="Q391" i="1"/>
  <c r="W391" i="1" s="1"/>
  <c r="AL391" i="1" s="1"/>
  <c r="X391" i="1" s="1"/>
  <c r="Q399" i="1"/>
  <c r="W399" i="1" s="1"/>
  <c r="AL399" i="1" s="1"/>
  <c r="X399" i="1" s="1"/>
  <c r="Q408" i="1"/>
  <c r="Q416" i="1"/>
  <c r="Q424" i="1"/>
  <c r="Q432" i="1"/>
  <c r="Q440" i="1"/>
  <c r="Q452" i="1"/>
  <c r="Q460" i="1"/>
  <c r="Q464" i="1"/>
  <c r="Q472" i="1"/>
  <c r="Q480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08" i="1"/>
  <c r="Q716" i="1"/>
  <c r="Q724" i="1"/>
  <c r="Q732" i="1"/>
  <c r="Q740" i="1"/>
  <c r="Q748" i="1"/>
  <c r="Q760" i="1"/>
  <c r="Q764" i="1"/>
  <c r="Q772" i="1"/>
  <c r="Q780" i="1"/>
  <c r="Q788" i="1"/>
  <c r="Q796" i="1"/>
  <c r="Q804" i="1"/>
  <c r="Q812" i="1"/>
  <c r="Q820" i="1"/>
  <c r="Q828" i="1"/>
  <c r="Q836" i="1"/>
  <c r="Q844" i="1"/>
  <c r="Q852" i="1"/>
  <c r="Q860" i="1"/>
  <c r="Q868" i="1"/>
  <c r="Q876" i="1"/>
  <c r="Q884" i="1"/>
  <c r="Q892" i="1"/>
  <c r="Q900" i="1"/>
  <c r="Q908" i="1"/>
  <c r="Q916" i="1"/>
  <c r="Q924" i="1"/>
  <c r="Q932" i="1"/>
  <c r="Q940" i="1"/>
  <c r="Q944" i="1"/>
  <c r="Q952" i="1"/>
  <c r="Q960" i="1"/>
  <c r="Q972" i="1"/>
  <c r="Q980" i="1"/>
  <c r="Q988" i="1"/>
  <c r="Q996" i="1"/>
  <c r="Q1004" i="1"/>
  <c r="Q1012" i="1"/>
  <c r="Q1020" i="1"/>
  <c r="Q1028" i="1"/>
  <c r="Q1036" i="1"/>
  <c r="Q1044" i="1"/>
  <c r="Q1048" i="1"/>
  <c r="Q1056" i="1"/>
  <c r="Q1064" i="1"/>
  <c r="Q1072" i="1"/>
  <c r="Q1080" i="1"/>
  <c r="Q1088" i="1"/>
  <c r="Q1096" i="1"/>
  <c r="Q1132" i="1"/>
  <c r="Q1136" i="1"/>
  <c r="Q1144" i="1"/>
  <c r="Q1156" i="1"/>
  <c r="Q1164" i="1"/>
  <c r="Q1168" i="1"/>
  <c r="Q1180" i="1"/>
  <c r="Q1184" i="1"/>
  <c r="Q47" i="1"/>
  <c r="W47" i="1" s="1"/>
  <c r="AL47" i="1" s="1"/>
  <c r="X47" i="1" s="1"/>
  <c r="Q59" i="1"/>
  <c r="W59" i="1" s="1"/>
  <c r="AL59" i="1" s="1"/>
  <c r="X59" i="1" s="1"/>
  <c r="Q71" i="1"/>
  <c r="W71" i="1" s="1"/>
  <c r="AL71" i="1" s="1"/>
  <c r="X71" i="1" s="1"/>
  <c r="Q87" i="1"/>
  <c r="W87" i="1" s="1"/>
  <c r="Q99" i="1"/>
  <c r="W99" i="1" s="1"/>
  <c r="AL99" i="1" s="1"/>
  <c r="X99" i="1" s="1"/>
  <c r="Q111" i="1"/>
  <c r="W111" i="1" s="1"/>
  <c r="AL111" i="1" s="1"/>
  <c r="X111" i="1" s="1"/>
  <c r="Q119" i="1"/>
  <c r="W119" i="1" s="1"/>
  <c r="AL119" i="1" s="1"/>
  <c r="X119" i="1" s="1"/>
  <c r="Q127" i="1"/>
  <c r="W127" i="1" s="1"/>
  <c r="AL127" i="1" s="1"/>
  <c r="X127" i="1" s="1"/>
  <c r="Q135" i="1"/>
  <c r="W135" i="1" s="1"/>
  <c r="AL135" i="1" s="1"/>
  <c r="X135" i="1" s="1"/>
  <c r="Q143" i="1"/>
  <c r="W143" i="1" s="1"/>
  <c r="AL143" i="1" s="1"/>
  <c r="X143" i="1" s="1"/>
  <c r="Q155" i="1"/>
  <c r="W155" i="1" s="1"/>
  <c r="AL155" i="1" s="1"/>
  <c r="X155" i="1" s="1"/>
  <c r="Q163" i="1"/>
  <c r="W163" i="1" s="1"/>
  <c r="AL163" i="1" s="1"/>
  <c r="X163" i="1" s="1"/>
  <c r="Q171" i="1"/>
  <c r="W171" i="1" s="1"/>
  <c r="AL171" i="1" s="1"/>
  <c r="X171" i="1" s="1"/>
  <c r="Q179" i="1"/>
  <c r="W179" i="1" s="1"/>
  <c r="AL179" i="1" s="1"/>
  <c r="X179" i="1" s="1"/>
  <c r="Q187" i="1"/>
  <c r="W187" i="1" s="1"/>
  <c r="AL187" i="1" s="1"/>
  <c r="X187" i="1" s="1"/>
  <c r="Q199" i="1"/>
  <c r="W199" i="1" s="1"/>
  <c r="AL199" i="1" s="1"/>
  <c r="X199" i="1" s="1"/>
  <c r="Q207" i="1"/>
  <c r="W207" i="1" s="1"/>
  <c r="AL207" i="1" s="1"/>
  <c r="X207" i="1" s="1"/>
  <c r="Q215" i="1"/>
  <c r="W215" i="1" s="1"/>
  <c r="AL215" i="1" s="1"/>
  <c r="X215" i="1" s="1"/>
  <c r="Q223" i="1"/>
  <c r="W223" i="1" s="1"/>
  <c r="AL223" i="1" s="1"/>
  <c r="X223" i="1" s="1"/>
  <c r="Q231" i="1"/>
  <c r="W231" i="1" s="1"/>
  <c r="AL231" i="1" s="1"/>
  <c r="X231" i="1" s="1"/>
  <c r="Q239" i="1"/>
  <c r="W239" i="1" s="1"/>
  <c r="AL239" i="1" s="1"/>
  <c r="X239" i="1" s="1"/>
  <c r="Q247" i="1"/>
  <c r="W247" i="1" s="1"/>
  <c r="AL247" i="1" s="1"/>
  <c r="X247" i="1" s="1"/>
  <c r="Q255" i="1"/>
  <c r="W255" i="1" s="1"/>
  <c r="AL255" i="1" s="1"/>
  <c r="X255" i="1" s="1"/>
  <c r="Q263" i="1"/>
  <c r="W263" i="1" s="1"/>
  <c r="AL263" i="1" s="1"/>
  <c r="X263" i="1" s="1"/>
  <c r="Q271" i="1"/>
  <c r="W271" i="1" s="1"/>
  <c r="AL271" i="1" s="1"/>
  <c r="X271" i="1" s="1"/>
  <c r="Q279" i="1"/>
  <c r="W279" i="1" s="1"/>
  <c r="AL279" i="1" s="1"/>
  <c r="X279" i="1" s="1"/>
  <c r="Q287" i="1"/>
  <c r="W287" i="1" s="1"/>
  <c r="AL287" i="1" s="1"/>
  <c r="X287" i="1" s="1"/>
  <c r="Q295" i="1"/>
  <c r="W295" i="1" s="1"/>
  <c r="AL295" i="1" s="1"/>
  <c r="X295" i="1" s="1"/>
  <c r="Q303" i="1"/>
  <c r="W303" i="1" s="1"/>
  <c r="AL303" i="1" s="1"/>
  <c r="X303" i="1" s="1"/>
  <c r="Q311" i="1"/>
  <c r="W311" i="1" s="1"/>
  <c r="AL311" i="1" s="1"/>
  <c r="X311" i="1" s="1"/>
  <c r="Q319" i="1"/>
  <c r="W319" i="1" s="1"/>
  <c r="AL319" i="1" s="1"/>
  <c r="X319" i="1" s="1"/>
  <c r="Q327" i="1"/>
  <c r="W327" i="1" s="1"/>
  <c r="AL327" i="1" s="1"/>
  <c r="X327" i="1" s="1"/>
  <c r="Q335" i="1"/>
  <c r="W335" i="1" s="1"/>
  <c r="AL335" i="1" s="1"/>
  <c r="X335" i="1" s="1"/>
  <c r="Q343" i="1"/>
  <c r="W343" i="1" s="1"/>
  <c r="AL343" i="1" s="1"/>
  <c r="X343" i="1" s="1"/>
  <c r="Q351" i="1"/>
  <c r="W351" i="1" s="1"/>
  <c r="AL351" i="1" s="1"/>
  <c r="X351" i="1" s="1"/>
  <c r="Q359" i="1"/>
  <c r="W359" i="1" s="1"/>
  <c r="AL359" i="1" s="1"/>
  <c r="X359" i="1" s="1"/>
  <c r="Q363" i="1"/>
  <c r="W363" i="1" s="1"/>
  <c r="AL363" i="1" s="1"/>
  <c r="X363" i="1" s="1"/>
  <c r="Q371" i="1"/>
  <c r="W371" i="1" s="1"/>
  <c r="AL371" i="1" s="1"/>
  <c r="X371" i="1" s="1"/>
  <c r="Q379" i="1"/>
  <c r="W379" i="1" s="1"/>
  <c r="AL379" i="1" s="1"/>
  <c r="X379" i="1" s="1"/>
  <c r="Q387" i="1"/>
  <c r="W387" i="1" s="1"/>
  <c r="AL387" i="1" s="1"/>
  <c r="X387" i="1" s="1"/>
  <c r="Q395" i="1"/>
  <c r="W395" i="1" s="1"/>
  <c r="AL395" i="1" s="1"/>
  <c r="X395" i="1" s="1"/>
  <c r="Q404" i="1"/>
  <c r="Q412" i="1"/>
  <c r="Q420" i="1"/>
  <c r="Q428" i="1"/>
  <c r="Q436" i="1"/>
  <c r="Q444" i="1"/>
  <c r="Q448" i="1"/>
  <c r="Q456" i="1"/>
  <c r="Q468" i="1"/>
  <c r="Q476" i="1"/>
  <c r="Q484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04" i="1"/>
  <c r="Q712" i="1"/>
  <c r="Q720" i="1"/>
  <c r="Q728" i="1"/>
  <c r="Q736" i="1"/>
  <c r="Q744" i="1"/>
  <c r="Q752" i="1"/>
  <c r="Q756" i="1"/>
  <c r="Q768" i="1"/>
  <c r="Q776" i="1"/>
  <c r="Q784" i="1"/>
  <c r="Q792" i="1"/>
  <c r="Q800" i="1"/>
  <c r="Q808" i="1"/>
  <c r="Q816" i="1"/>
  <c r="Q824" i="1"/>
  <c r="Q832" i="1"/>
  <c r="Q840" i="1"/>
  <c r="Q848" i="1"/>
  <c r="Q856" i="1"/>
  <c r="Q864" i="1"/>
  <c r="Q872" i="1"/>
  <c r="Q880" i="1"/>
  <c r="Q888" i="1"/>
  <c r="Q896" i="1"/>
  <c r="Q904" i="1"/>
  <c r="Q912" i="1"/>
  <c r="Q920" i="1"/>
  <c r="Q928" i="1"/>
  <c r="Q936" i="1"/>
  <c r="Q948" i="1"/>
  <c r="Q956" i="1"/>
  <c r="Q964" i="1"/>
  <c r="Q968" i="1"/>
  <c r="Q976" i="1"/>
  <c r="Q984" i="1"/>
  <c r="Q992" i="1"/>
  <c r="Q1000" i="1"/>
  <c r="Q1008" i="1"/>
  <c r="Q1016" i="1"/>
  <c r="Q1024" i="1"/>
  <c r="Q1032" i="1"/>
  <c r="Q1040" i="1"/>
  <c r="Q1052" i="1"/>
  <c r="Q1060" i="1"/>
  <c r="Q1068" i="1"/>
  <c r="Q1076" i="1"/>
  <c r="Q1084" i="1"/>
  <c r="Q1092" i="1"/>
  <c r="Q1100" i="1"/>
  <c r="Q1140" i="1"/>
  <c r="Q1148" i="1"/>
  <c r="Q1152" i="1"/>
  <c r="Q1160" i="1"/>
  <c r="Q1172" i="1"/>
  <c r="Q1176" i="1"/>
  <c r="Q55" i="1"/>
  <c r="W55" i="1" s="1"/>
  <c r="AL55" i="1" s="1"/>
  <c r="X55" i="1" s="1"/>
  <c r="Q67" i="1"/>
  <c r="W67" i="1" s="1"/>
  <c r="AL67" i="1" s="1"/>
  <c r="X67" i="1" s="1"/>
  <c r="Q79" i="1"/>
  <c r="W79" i="1" s="1"/>
  <c r="AL79" i="1" s="1"/>
  <c r="X79" i="1" s="1"/>
  <c r="Q95" i="1"/>
  <c r="W95" i="1" s="1"/>
  <c r="AL95" i="1" s="1"/>
  <c r="X95" i="1" s="1"/>
  <c r="Q107" i="1"/>
  <c r="W107" i="1" s="1"/>
  <c r="AL107" i="1" s="1"/>
  <c r="X107" i="1" s="1"/>
  <c r="Q131" i="1"/>
  <c r="W131" i="1" s="1"/>
  <c r="AL131" i="1" s="1"/>
  <c r="X131" i="1" s="1"/>
  <c r="Q151" i="1"/>
  <c r="W151" i="1" s="1"/>
  <c r="AL151" i="1" s="1"/>
  <c r="X151" i="1" s="1"/>
  <c r="Q191" i="1"/>
  <c r="W191" i="1" s="1"/>
  <c r="AL191" i="1" s="1"/>
  <c r="X191" i="1" s="1"/>
  <c r="Q38" i="1"/>
  <c r="W38" i="1" s="1"/>
  <c r="AL38" i="1" s="1"/>
  <c r="Q42" i="1"/>
  <c r="W42" i="1" s="1"/>
  <c r="AL42" i="1" s="1"/>
  <c r="X42" i="1" s="1"/>
  <c r="Q46" i="1"/>
  <c r="W46" i="1" s="1"/>
  <c r="AL46" i="1" s="1"/>
  <c r="X46" i="1" s="1"/>
  <c r="Q50" i="1"/>
  <c r="W50" i="1" s="1"/>
  <c r="AL50" i="1" s="1"/>
  <c r="X50" i="1" s="1"/>
  <c r="Q54" i="1"/>
  <c r="W54" i="1" s="1"/>
  <c r="Q58" i="1"/>
  <c r="W58" i="1" s="1"/>
  <c r="AL58" i="1" s="1"/>
  <c r="X58" i="1" s="1"/>
  <c r="Q62" i="1"/>
  <c r="W62" i="1" s="1"/>
  <c r="Q66" i="1"/>
  <c r="Q70" i="1"/>
  <c r="W70" i="1" s="1"/>
  <c r="Q74" i="1"/>
  <c r="W74" i="1" s="1"/>
  <c r="AL74" i="1" s="1"/>
  <c r="X74" i="1" s="1"/>
  <c r="Q78" i="1"/>
  <c r="W78" i="1" s="1"/>
  <c r="Q82" i="1"/>
  <c r="Q86" i="1"/>
  <c r="W86" i="1" s="1"/>
  <c r="AL86" i="1" s="1"/>
  <c r="X86" i="1" s="1"/>
  <c r="Q90" i="1"/>
  <c r="W90" i="1" s="1"/>
  <c r="AL90" i="1" s="1"/>
  <c r="X90" i="1" s="1"/>
  <c r="Q94" i="1"/>
  <c r="W94" i="1" s="1"/>
  <c r="AL94" i="1" s="1"/>
  <c r="X94" i="1" s="1"/>
  <c r="Q98" i="1"/>
  <c r="Q102" i="1"/>
  <c r="W102" i="1" s="1"/>
  <c r="AL102" i="1" s="1"/>
  <c r="X102" i="1" s="1"/>
  <c r="Q106" i="1"/>
  <c r="W106" i="1" s="1"/>
  <c r="AL106" i="1" s="1"/>
  <c r="X106" i="1" s="1"/>
  <c r="Q110" i="1"/>
  <c r="W110" i="1" s="1"/>
  <c r="AL110" i="1" s="1"/>
  <c r="X110" i="1" s="1"/>
  <c r="Q114" i="1"/>
  <c r="W114" i="1" s="1"/>
  <c r="AL114" i="1" s="1"/>
  <c r="X114" i="1" s="1"/>
  <c r="Q118" i="1"/>
  <c r="W118" i="1" s="1"/>
  <c r="AL118" i="1" s="1"/>
  <c r="X118" i="1" s="1"/>
  <c r="Q122" i="1"/>
  <c r="W122" i="1" s="1"/>
  <c r="AL122" i="1" s="1"/>
  <c r="X122" i="1" s="1"/>
  <c r="Q126" i="1"/>
  <c r="W126" i="1" s="1"/>
  <c r="AL126" i="1" s="1"/>
  <c r="X126" i="1" s="1"/>
  <c r="Q130" i="1"/>
  <c r="W130" i="1" s="1"/>
  <c r="AL130" i="1" s="1"/>
  <c r="X130" i="1" s="1"/>
  <c r="Q134" i="1"/>
  <c r="W134" i="1" s="1"/>
  <c r="AL134" i="1" s="1"/>
  <c r="X134" i="1" s="1"/>
  <c r="Q138" i="1"/>
  <c r="W138" i="1" s="1"/>
  <c r="AL138" i="1" s="1"/>
  <c r="X138" i="1" s="1"/>
  <c r="Q142" i="1"/>
  <c r="W142" i="1" s="1"/>
  <c r="AL142" i="1" s="1"/>
  <c r="X142" i="1" s="1"/>
  <c r="Q146" i="1"/>
  <c r="Q150" i="1"/>
  <c r="W150" i="1" s="1"/>
  <c r="AL150" i="1" s="1"/>
  <c r="X150" i="1" s="1"/>
  <c r="Q154" i="1"/>
  <c r="W154" i="1" s="1"/>
  <c r="AL154" i="1" s="1"/>
  <c r="X154" i="1" s="1"/>
  <c r="Q158" i="1"/>
  <c r="W158" i="1" s="1"/>
  <c r="AL158" i="1" s="1"/>
  <c r="X158" i="1" s="1"/>
  <c r="Q162" i="1"/>
  <c r="W162" i="1" s="1"/>
  <c r="AL162" i="1" s="1"/>
  <c r="X162" i="1" s="1"/>
  <c r="Q166" i="1"/>
  <c r="W166" i="1" s="1"/>
  <c r="AL166" i="1" s="1"/>
  <c r="X166" i="1" s="1"/>
  <c r="Q170" i="1"/>
  <c r="W170" i="1" s="1"/>
  <c r="AL170" i="1" s="1"/>
  <c r="X170" i="1" s="1"/>
  <c r="Q174" i="1"/>
  <c r="W174" i="1" s="1"/>
  <c r="AL174" i="1" s="1"/>
  <c r="X174" i="1" s="1"/>
  <c r="Q178" i="1"/>
  <c r="W178" i="1" s="1"/>
  <c r="AL178" i="1" s="1"/>
  <c r="X178" i="1" s="1"/>
  <c r="Q182" i="1"/>
  <c r="W182" i="1" s="1"/>
  <c r="AL182" i="1" s="1"/>
  <c r="X182" i="1" s="1"/>
  <c r="Q186" i="1"/>
  <c r="W186" i="1" s="1"/>
  <c r="AL186" i="1" s="1"/>
  <c r="X186" i="1" s="1"/>
  <c r="Q190" i="1"/>
  <c r="W190" i="1" s="1"/>
  <c r="AL190" i="1" s="1"/>
  <c r="X190" i="1" s="1"/>
  <c r="Q194" i="1"/>
  <c r="Q198" i="1"/>
  <c r="W198" i="1" s="1"/>
  <c r="AL198" i="1" s="1"/>
  <c r="X198" i="1" s="1"/>
  <c r="Q202" i="1"/>
  <c r="W202" i="1" s="1"/>
  <c r="AL202" i="1" s="1"/>
  <c r="X202" i="1" s="1"/>
  <c r="Q206" i="1"/>
  <c r="W206" i="1" s="1"/>
  <c r="AL206" i="1" s="1"/>
  <c r="X206" i="1" s="1"/>
  <c r="Q210" i="1"/>
  <c r="Q214" i="1"/>
  <c r="W214" i="1" s="1"/>
  <c r="AL214" i="1" s="1"/>
  <c r="X214" i="1" s="1"/>
  <c r="Q218" i="1"/>
  <c r="W218" i="1" s="1"/>
  <c r="AL218" i="1" s="1"/>
  <c r="X218" i="1" s="1"/>
  <c r="Q222" i="1"/>
  <c r="W222" i="1" s="1"/>
  <c r="AL222" i="1" s="1"/>
  <c r="X222" i="1" s="1"/>
  <c r="Q226" i="1"/>
  <c r="W226" i="1" s="1"/>
  <c r="AL226" i="1" s="1"/>
  <c r="X226" i="1" s="1"/>
  <c r="Q230" i="1"/>
  <c r="W230" i="1" s="1"/>
  <c r="AL230" i="1" s="1"/>
  <c r="X230" i="1" s="1"/>
  <c r="Q234" i="1"/>
  <c r="W234" i="1" s="1"/>
  <c r="AL234" i="1" s="1"/>
  <c r="X234" i="1" s="1"/>
  <c r="Q238" i="1"/>
  <c r="W238" i="1" s="1"/>
  <c r="AL238" i="1" s="1"/>
  <c r="X238" i="1" s="1"/>
  <c r="Q242" i="1"/>
  <c r="W242" i="1" s="1"/>
  <c r="AL242" i="1" s="1"/>
  <c r="X242" i="1" s="1"/>
  <c r="Q246" i="1"/>
  <c r="W246" i="1" s="1"/>
  <c r="AL246" i="1" s="1"/>
  <c r="X246" i="1" s="1"/>
  <c r="Q250" i="1"/>
  <c r="W250" i="1" s="1"/>
  <c r="AL250" i="1" s="1"/>
  <c r="X250" i="1" s="1"/>
  <c r="Q254" i="1"/>
  <c r="W254" i="1" s="1"/>
  <c r="AL254" i="1" s="1"/>
  <c r="X254" i="1" s="1"/>
  <c r="Q258" i="1"/>
  <c r="W258" i="1" s="1"/>
  <c r="AL258" i="1" s="1"/>
  <c r="X258" i="1" s="1"/>
  <c r="Q262" i="1"/>
  <c r="W262" i="1" s="1"/>
  <c r="AL262" i="1" s="1"/>
  <c r="X262" i="1" s="1"/>
  <c r="Q266" i="1"/>
  <c r="W266" i="1" s="1"/>
  <c r="AL266" i="1" s="1"/>
  <c r="X266" i="1" s="1"/>
  <c r="Q270" i="1"/>
  <c r="W270" i="1" s="1"/>
  <c r="AL270" i="1" s="1"/>
  <c r="X270" i="1" s="1"/>
  <c r="Q274" i="1"/>
  <c r="W274" i="1" s="1"/>
  <c r="AL274" i="1" s="1"/>
  <c r="X274" i="1" s="1"/>
  <c r="Q278" i="1"/>
  <c r="W278" i="1" s="1"/>
  <c r="AL278" i="1" s="1"/>
  <c r="X278" i="1" s="1"/>
  <c r="Q282" i="1"/>
  <c r="W282" i="1" s="1"/>
  <c r="AL282" i="1" s="1"/>
  <c r="X282" i="1" s="1"/>
  <c r="Q286" i="1"/>
  <c r="W286" i="1" s="1"/>
  <c r="AL286" i="1" s="1"/>
  <c r="X286" i="1" s="1"/>
  <c r="Q290" i="1"/>
  <c r="W290" i="1" s="1"/>
  <c r="AL290" i="1" s="1"/>
  <c r="X290" i="1" s="1"/>
  <c r="Q294" i="1"/>
  <c r="W294" i="1" s="1"/>
  <c r="AL294" i="1" s="1"/>
  <c r="X294" i="1" s="1"/>
  <c r="Q298" i="1"/>
  <c r="W298" i="1" s="1"/>
  <c r="AL298" i="1" s="1"/>
  <c r="X298" i="1" s="1"/>
  <c r="Q302" i="1"/>
  <c r="W302" i="1" s="1"/>
  <c r="AL302" i="1" s="1"/>
  <c r="X302" i="1" s="1"/>
  <c r="Q306" i="1"/>
  <c r="W306" i="1" s="1"/>
  <c r="AL306" i="1" s="1"/>
  <c r="X306" i="1" s="1"/>
  <c r="Q310" i="1"/>
  <c r="W310" i="1" s="1"/>
  <c r="AL310" i="1" s="1"/>
  <c r="X310" i="1" s="1"/>
  <c r="Q314" i="1"/>
  <c r="W314" i="1" s="1"/>
  <c r="AL314" i="1" s="1"/>
  <c r="X314" i="1" s="1"/>
  <c r="Q318" i="1"/>
  <c r="W318" i="1" s="1"/>
  <c r="AL318" i="1" s="1"/>
  <c r="X318" i="1" s="1"/>
  <c r="Q322" i="1"/>
  <c r="W322" i="1" s="1"/>
  <c r="AL322" i="1" s="1"/>
  <c r="X322" i="1" s="1"/>
  <c r="Q326" i="1"/>
  <c r="W326" i="1" s="1"/>
  <c r="AL326" i="1" s="1"/>
  <c r="X326" i="1" s="1"/>
  <c r="Q330" i="1"/>
  <c r="W330" i="1" s="1"/>
  <c r="AL330" i="1" s="1"/>
  <c r="X330" i="1" s="1"/>
  <c r="Q334" i="1"/>
  <c r="W334" i="1" s="1"/>
  <c r="AL334" i="1" s="1"/>
  <c r="X334" i="1" s="1"/>
  <c r="Q338" i="1"/>
  <c r="W338" i="1" s="1"/>
  <c r="AL338" i="1" s="1"/>
  <c r="X338" i="1" s="1"/>
  <c r="Q342" i="1"/>
  <c r="W342" i="1" s="1"/>
  <c r="AL342" i="1" s="1"/>
  <c r="X342" i="1" s="1"/>
  <c r="Q346" i="1"/>
  <c r="W346" i="1" s="1"/>
  <c r="AL346" i="1" s="1"/>
  <c r="X346" i="1" s="1"/>
  <c r="Q350" i="1"/>
  <c r="W350" i="1" s="1"/>
  <c r="AL350" i="1" s="1"/>
  <c r="X350" i="1" s="1"/>
  <c r="Q354" i="1"/>
  <c r="W354" i="1" s="1"/>
  <c r="AL354" i="1" s="1"/>
  <c r="X354" i="1" s="1"/>
  <c r="Q358" i="1"/>
  <c r="W358" i="1" s="1"/>
  <c r="AL358" i="1" s="1"/>
  <c r="X358" i="1" s="1"/>
  <c r="Q362" i="1"/>
  <c r="W362" i="1" s="1"/>
  <c r="AL362" i="1" s="1"/>
  <c r="X362" i="1" s="1"/>
  <c r="Q366" i="1"/>
  <c r="W366" i="1" s="1"/>
  <c r="AL366" i="1" s="1"/>
  <c r="X366" i="1" s="1"/>
  <c r="Q370" i="1"/>
  <c r="W370" i="1" s="1"/>
  <c r="AL370" i="1" s="1"/>
  <c r="X370" i="1" s="1"/>
  <c r="Q374" i="1"/>
  <c r="W374" i="1" s="1"/>
  <c r="AL374" i="1" s="1"/>
  <c r="X374" i="1" s="1"/>
  <c r="Q378" i="1"/>
  <c r="W378" i="1" s="1"/>
  <c r="AL378" i="1" s="1"/>
  <c r="X378" i="1" s="1"/>
  <c r="Q382" i="1"/>
  <c r="W382" i="1" s="1"/>
  <c r="AL382" i="1" s="1"/>
  <c r="X382" i="1" s="1"/>
  <c r="Q386" i="1"/>
  <c r="W386" i="1" s="1"/>
  <c r="AL386" i="1" s="1"/>
  <c r="X386" i="1" s="1"/>
  <c r="Q390" i="1"/>
  <c r="W390" i="1" s="1"/>
  <c r="AL390" i="1" s="1"/>
  <c r="X390" i="1" s="1"/>
  <c r="Q394" i="1"/>
  <c r="W394" i="1" s="1"/>
  <c r="AL394" i="1" s="1"/>
  <c r="X394" i="1" s="1"/>
  <c r="Q398" i="1"/>
  <c r="W398" i="1" s="1"/>
  <c r="AL398" i="1" s="1"/>
  <c r="X398" i="1" s="1"/>
  <c r="Q402" i="1"/>
  <c r="W402" i="1" s="1"/>
  <c r="AL402" i="1" s="1"/>
  <c r="X402" i="1" s="1"/>
  <c r="Q407" i="1"/>
  <c r="Q411" i="1"/>
  <c r="Q415" i="1"/>
  <c r="Q419" i="1"/>
  <c r="Q423" i="1"/>
  <c r="Q427" i="1"/>
  <c r="Q431" i="1"/>
  <c r="Q435" i="1"/>
  <c r="Q439" i="1"/>
  <c r="Q443" i="1"/>
  <c r="Q447" i="1"/>
  <c r="Q451" i="1"/>
  <c r="Q455" i="1"/>
  <c r="Q459" i="1"/>
  <c r="Q463" i="1"/>
  <c r="Q467" i="1"/>
  <c r="Q471" i="1"/>
  <c r="Q475" i="1"/>
  <c r="Q479" i="1"/>
  <c r="Q483" i="1"/>
  <c r="Q487" i="1"/>
  <c r="Q491" i="1"/>
  <c r="Q495" i="1"/>
  <c r="Q499" i="1"/>
  <c r="Q503" i="1"/>
  <c r="Q507" i="1"/>
  <c r="Q511" i="1"/>
  <c r="Q515" i="1"/>
  <c r="Q519" i="1"/>
  <c r="Q523" i="1"/>
  <c r="Q527" i="1"/>
  <c r="Q531" i="1"/>
  <c r="Q535" i="1"/>
  <c r="Q539" i="1"/>
  <c r="Q543" i="1"/>
  <c r="Q547" i="1"/>
  <c r="Q551" i="1"/>
  <c r="Q555" i="1"/>
  <c r="Q559" i="1"/>
  <c r="Q563" i="1"/>
  <c r="Q567" i="1"/>
  <c r="Q571" i="1"/>
  <c r="Q575" i="1"/>
  <c r="Q579" i="1"/>
  <c r="Q583" i="1"/>
  <c r="Q587" i="1"/>
  <c r="Q591" i="1"/>
  <c r="Q595" i="1"/>
  <c r="Q599" i="1"/>
  <c r="Q603" i="1"/>
  <c r="Q607" i="1"/>
  <c r="Q611" i="1"/>
  <c r="Q615" i="1"/>
  <c r="Q619" i="1"/>
  <c r="Q623" i="1"/>
  <c r="Q627" i="1"/>
  <c r="Q631" i="1"/>
  <c r="Q635" i="1"/>
  <c r="Q639" i="1"/>
  <c r="Q643" i="1"/>
  <c r="Q647" i="1"/>
  <c r="Q651" i="1"/>
  <c r="Q655" i="1"/>
  <c r="Q659" i="1"/>
  <c r="Q663" i="1"/>
  <c r="Q667" i="1"/>
  <c r="Q671" i="1"/>
  <c r="Q675" i="1"/>
  <c r="Q679" i="1"/>
  <c r="Q683" i="1"/>
  <c r="Q687" i="1"/>
  <c r="Q691" i="1"/>
  <c r="Q695" i="1"/>
  <c r="Q699" i="1"/>
  <c r="Q703" i="1"/>
  <c r="Q707" i="1"/>
  <c r="Q711" i="1"/>
  <c r="Q715" i="1"/>
  <c r="Q719" i="1"/>
  <c r="Q723" i="1"/>
  <c r="Q727" i="1"/>
  <c r="Q731" i="1"/>
  <c r="Q735" i="1"/>
  <c r="Q739" i="1"/>
  <c r="Q743" i="1"/>
  <c r="Q747" i="1"/>
  <c r="Q751" i="1"/>
  <c r="Q755" i="1"/>
  <c r="Q759" i="1"/>
  <c r="Q763" i="1"/>
  <c r="Q767" i="1"/>
  <c r="Q771" i="1"/>
  <c r="Q775" i="1"/>
  <c r="Q779" i="1"/>
  <c r="Q783" i="1"/>
  <c r="Q787" i="1"/>
  <c r="Q791" i="1"/>
  <c r="Q795" i="1"/>
  <c r="Q799" i="1"/>
  <c r="Q803" i="1"/>
  <c r="Q807" i="1"/>
  <c r="Q811" i="1"/>
  <c r="Q815" i="1"/>
  <c r="Q819" i="1"/>
  <c r="Q823" i="1"/>
  <c r="Q827" i="1"/>
  <c r="Q831" i="1"/>
  <c r="Q835" i="1"/>
  <c r="Q839" i="1"/>
  <c r="Q843" i="1"/>
  <c r="Q847" i="1"/>
  <c r="Q851" i="1"/>
  <c r="Q855" i="1"/>
  <c r="Q859" i="1"/>
  <c r="Q863" i="1"/>
  <c r="Q867" i="1"/>
  <c r="Q871" i="1"/>
  <c r="Q875" i="1"/>
  <c r="Q879" i="1"/>
  <c r="Q883" i="1"/>
  <c r="Q887" i="1"/>
  <c r="Q891" i="1"/>
  <c r="Q895" i="1"/>
  <c r="Q899" i="1"/>
  <c r="Q903" i="1"/>
  <c r="Q907" i="1"/>
  <c r="Q911" i="1"/>
  <c r="Q915" i="1"/>
  <c r="Q919" i="1"/>
  <c r="Q923" i="1"/>
  <c r="Q927" i="1"/>
  <c r="Q931" i="1"/>
  <c r="Q935" i="1"/>
  <c r="Q939" i="1"/>
  <c r="Q943" i="1"/>
  <c r="Q947" i="1"/>
  <c r="Q951" i="1"/>
  <c r="Q955" i="1"/>
  <c r="Q959" i="1"/>
  <c r="Q963" i="1"/>
  <c r="Q967" i="1"/>
  <c r="Q971" i="1"/>
  <c r="Q975" i="1"/>
  <c r="Q979" i="1"/>
  <c r="Q983" i="1"/>
  <c r="Q987" i="1"/>
  <c r="Q991" i="1"/>
  <c r="Q995" i="1"/>
  <c r="Q999" i="1"/>
  <c r="Q1003" i="1"/>
  <c r="Q1007" i="1"/>
  <c r="Q1011" i="1"/>
  <c r="Q1015" i="1"/>
  <c r="Q1019" i="1"/>
  <c r="Q1023" i="1"/>
  <c r="Q1027" i="1"/>
  <c r="Q1031" i="1"/>
  <c r="Q1035" i="1"/>
  <c r="Q1039" i="1"/>
  <c r="Q1043" i="1"/>
  <c r="Q1047" i="1"/>
  <c r="Q1051" i="1"/>
  <c r="Q1055" i="1"/>
  <c r="Q1059" i="1"/>
  <c r="Q1063" i="1"/>
  <c r="Q1067" i="1"/>
  <c r="Q1071" i="1"/>
  <c r="Q1075" i="1"/>
  <c r="Q1079" i="1"/>
  <c r="Q1083" i="1"/>
  <c r="Q1087" i="1"/>
  <c r="Q1091" i="1"/>
  <c r="Q1095" i="1"/>
  <c r="Q1099" i="1"/>
  <c r="Q1103" i="1"/>
  <c r="Q1131" i="1"/>
  <c r="Q1135" i="1"/>
  <c r="Q1139" i="1"/>
  <c r="Q1143" i="1"/>
  <c r="Q1147" i="1"/>
  <c r="Q1151" i="1"/>
  <c r="Q1155" i="1"/>
  <c r="Q1159" i="1"/>
  <c r="Q1163" i="1"/>
  <c r="Q1167" i="1"/>
  <c r="Q1171" i="1"/>
  <c r="Q1175" i="1"/>
  <c r="Q1179" i="1"/>
  <c r="Q1183" i="1"/>
  <c r="Q44" i="1"/>
  <c r="W44" i="1" s="1"/>
  <c r="AL44" i="1" s="1"/>
  <c r="X44" i="1" s="1"/>
  <c r="Q48" i="1"/>
  <c r="W48" i="1" s="1"/>
  <c r="AL48" i="1" s="1"/>
  <c r="X48" i="1" s="1"/>
  <c r="Q52" i="1"/>
  <c r="W52" i="1" s="1"/>
  <c r="AL52" i="1" s="1"/>
  <c r="X52" i="1" s="1"/>
  <c r="Q56" i="1"/>
  <c r="W56" i="1" s="1"/>
  <c r="Q60" i="1"/>
  <c r="W60" i="1" s="1"/>
  <c r="AL60" i="1" s="1"/>
  <c r="X60" i="1" s="1"/>
  <c r="Q64" i="1"/>
  <c r="W64" i="1" s="1"/>
  <c r="Q68" i="1"/>
  <c r="W68" i="1" s="1"/>
  <c r="AL68" i="1" s="1"/>
  <c r="X68" i="1" s="1"/>
  <c r="Q72" i="1"/>
  <c r="W72" i="1" s="1"/>
  <c r="Q76" i="1"/>
  <c r="W76" i="1" s="1"/>
  <c r="AL76" i="1" s="1"/>
  <c r="X76" i="1" s="1"/>
  <c r="Q80" i="1"/>
  <c r="W80" i="1" s="1"/>
  <c r="AL80" i="1" s="1"/>
  <c r="X80" i="1" s="1"/>
  <c r="Q84" i="1"/>
  <c r="W84" i="1" s="1"/>
  <c r="AL84" i="1" s="1"/>
  <c r="X84" i="1" s="1"/>
  <c r="Q88" i="1"/>
  <c r="W88" i="1" s="1"/>
  <c r="Q92" i="1"/>
  <c r="W92" i="1" s="1"/>
  <c r="Q96" i="1"/>
  <c r="W96" i="1" s="1"/>
  <c r="AL96" i="1" s="1"/>
  <c r="X96" i="1" s="1"/>
  <c r="Q100" i="1"/>
  <c r="W100" i="1" s="1"/>
  <c r="AL100" i="1" s="1"/>
  <c r="X100" i="1" s="1"/>
  <c r="Q104" i="1"/>
  <c r="W104" i="1" s="1"/>
  <c r="AL104" i="1" s="1"/>
  <c r="X104" i="1" s="1"/>
  <c r="Q108" i="1"/>
  <c r="Q112" i="1"/>
  <c r="W112" i="1" s="1"/>
  <c r="AL112" i="1" s="1"/>
  <c r="X112" i="1" s="1"/>
  <c r="Q116" i="1"/>
  <c r="W116" i="1" s="1"/>
  <c r="AL116" i="1" s="1"/>
  <c r="X116" i="1" s="1"/>
  <c r="Q120" i="1"/>
  <c r="W120" i="1" s="1"/>
  <c r="AL120" i="1" s="1"/>
  <c r="X120" i="1" s="1"/>
  <c r="Q124" i="1"/>
  <c r="W124" i="1" s="1"/>
  <c r="AL124" i="1" s="1"/>
  <c r="X124" i="1" s="1"/>
  <c r="Q128" i="1"/>
  <c r="W128" i="1" s="1"/>
  <c r="AL128" i="1" s="1"/>
  <c r="X128" i="1" s="1"/>
  <c r="Q132" i="1"/>
  <c r="W132" i="1" s="1"/>
  <c r="AL132" i="1" s="1"/>
  <c r="X132" i="1" s="1"/>
  <c r="Q136" i="1"/>
  <c r="W136" i="1" s="1"/>
  <c r="AL136" i="1" s="1"/>
  <c r="X136" i="1" s="1"/>
  <c r="Q140" i="1"/>
  <c r="W140" i="1" s="1"/>
  <c r="AL140" i="1" s="1"/>
  <c r="X140" i="1" s="1"/>
  <c r="Q144" i="1"/>
  <c r="W144" i="1" s="1"/>
  <c r="AL144" i="1" s="1"/>
  <c r="X144" i="1" s="1"/>
  <c r="Q148" i="1"/>
  <c r="W148" i="1" s="1"/>
  <c r="AL148" i="1" s="1"/>
  <c r="X148" i="1" s="1"/>
  <c r="Q152" i="1"/>
  <c r="W152" i="1" s="1"/>
  <c r="AL152" i="1" s="1"/>
  <c r="X152" i="1" s="1"/>
  <c r="Q156" i="1"/>
  <c r="W156" i="1" s="1"/>
  <c r="AL156" i="1" s="1"/>
  <c r="X156" i="1" s="1"/>
  <c r="Q160" i="1"/>
  <c r="W160" i="1" s="1"/>
  <c r="AL160" i="1" s="1"/>
  <c r="X160" i="1" s="1"/>
  <c r="Q164" i="1"/>
  <c r="W164" i="1" s="1"/>
  <c r="AL164" i="1" s="1"/>
  <c r="X164" i="1" s="1"/>
  <c r="Q168" i="1"/>
  <c r="W168" i="1" s="1"/>
  <c r="AL168" i="1" s="1"/>
  <c r="X168" i="1" s="1"/>
  <c r="Q172" i="1"/>
  <c r="Q176" i="1"/>
  <c r="W176" i="1" s="1"/>
  <c r="AL176" i="1" s="1"/>
  <c r="X176" i="1" s="1"/>
  <c r="Q180" i="1"/>
  <c r="W180" i="1" s="1"/>
  <c r="AL180" i="1" s="1"/>
  <c r="X180" i="1" s="1"/>
  <c r="Q184" i="1"/>
  <c r="W184" i="1" s="1"/>
  <c r="AL184" i="1" s="1"/>
  <c r="X184" i="1" s="1"/>
  <c r="Q188" i="1"/>
  <c r="Q192" i="1"/>
  <c r="W192" i="1" s="1"/>
  <c r="AL192" i="1" s="1"/>
  <c r="X192" i="1" s="1"/>
  <c r="Q196" i="1"/>
  <c r="W196" i="1" s="1"/>
  <c r="AL196" i="1" s="1"/>
  <c r="X196" i="1" s="1"/>
  <c r="Q200" i="1"/>
  <c r="W200" i="1" s="1"/>
  <c r="AL200" i="1" s="1"/>
  <c r="X200" i="1" s="1"/>
  <c r="Q204" i="1"/>
  <c r="W204" i="1" s="1"/>
  <c r="AL204" i="1" s="1"/>
  <c r="X204" i="1" s="1"/>
  <c r="Q208" i="1"/>
  <c r="W208" i="1" s="1"/>
  <c r="AL208" i="1" s="1"/>
  <c r="X208" i="1" s="1"/>
  <c r="Q212" i="1"/>
  <c r="W212" i="1" s="1"/>
  <c r="AL212" i="1" s="1"/>
  <c r="X212" i="1" s="1"/>
  <c r="Q216" i="1"/>
  <c r="W216" i="1" s="1"/>
  <c r="AL216" i="1" s="1"/>
  <c r="X216" i="1" s="1"/>
  <c r="Q220" i="1"/>
  <c r="W220" i="1" s="1"/>
  <c r="AL220" i="1" s="1"/>
  <c r="X220" i="1" s="1"/>
  <c r="Q224" i="1"/>
  <c r="W224" i="1" s="1"/>
  <c r="AL224" i="1" s="1"/>
  <c r="X224" i="1" s="1"/>
  <c r="Q228" i="1"/>
  <c r="W228" i="1" s="1"/>
  <c r="AL228" i="1" s="1"/>
  <c r="X228" i="1" s="1"/>
  <c r="Q232" i="1"/>
  <c r="W232" i="1" s="1"/>
  <c r="AL232" i="1" s="1"/>
  <c r="X232" i="1" s="1"/>
  <c r="Q236" i="1"/>
  <c r="W236" i="1" s="1"/>
  <c r="AL236" i="1" s="1"/>
  <c r="X236" i="1" s="1"/>
  <c r="Q240" i="1"/>
  <c r="W240" i="1" s="1"/>
  <c r="AL240" i="1" s="1"/>
  <c r="X240" i="1" s="1"/>
  <c r="Q244" i="1"/>
  <c r="W244" i="1" s="1"/>
  <c r="AL244" i="1" s="1"/>
  <c r="X244" i="1" s="1"/>
  <c r="Q248" i="1"/>
  <c r="W248" i="1" s="1"/>
  <c r="AL248" i="1" s="1"/>
  <c r="X248" i="1" s="1"/>
  <c r="Q252" i="1"/>
  <c r="W252" i="1" s="1"/>
  <c r="AL252" i="1" s="1"/>
  <c r="X252" i="1" s="1"/>
  <c r="Q256" i="1"/>
  <c r="W256" i="1" s="1"/>
  <c r="AL256" i="1" s="1"/>
  <c r="X256" i="1" s="1"/>
  <c r="Q260" i="1"/>
  <c r="W260" i="1" s="1"/>
  <c r="AL260" i="1" s="1"/>
  <c r="X260" i="1" s="1"/>
  <c r="Q264" i="1"/>
  <c r="W264" i="1" s="1"/>
  <c r="AL264" i="1" s="1"/>
  <c r="X264" i="1" s="1"/>
  <c r="Q268" i="1"/>
  <c r="W268" i="1" s="1"/>
  <c r="AL268" i="1" s="1"/>
  <c r="X268" i="1" s="1"/>
  <c r="Q272" i="1"/>
  <c r="W272" i="1" s="1"/>
  <c r="AL272" i="1" s="1"/>
  <c r="X272" i="1" s="1"/>
  <c r="Q276" i="1"/>
  <c r="W276" i="1" s="1"/>
  <c r="AL276" i="1" s="1"/>
  <c r="X276" i="1" s="1"/>
  <c r="Q280" i="1"/>
  <c r="W280" i="1" s="1"/>
  <c r="AL280" i="1" s="1"/>
  <c r="X280" i="1" s="1"/>
  <c r="Q284" i="1"/>
  <c r="W284" i="1" s="1"/>
  <c r="AL284" i="1" s="1"/>
  <c r="X284" i="1" s="1"/>
  <c r="Q288" i="1"/>
  <c r="W288" i="1" s="1"/>
  <c r="AL288" i="1" s="1"/>
  <c r="X288" i="1" s="1"/>
  <c r="Q292" i="1"/>
  <c r="W292" i="1" s="1"/>
  <c r="AL292" i="1" s="1"/>
  <c r="X292" i="1" s="1"/>
  <c r="Q296" i="1"/>
  <c r="W296" i="1" s="1"/>
  <c r="AL296" i="1" s="1"/>
  <c r="X296" i="1" s="1"/>
  <c r="Q300" i="1"/>
  <c r="Q304" i="1"/>
  <c r="W304" i="1" s="1"/>
  <c r="AL304" i="1" s="1"/>
  <c r="X304" i="1" s="1"/>
  <c r="Q308" i="1"/>
  <c r="W308" i="1" s="1"/>
  <c r="AL308" i="1" s="1"/>
  <c r="X308" i="1" s="1"/>
  <c r="Q312" i="1"/>
  <c r="W312" i="1" s="1"/>
  <c r="AL312" i="1" s="1"/>
  <c r="X312" i="1" s="1"/>
  <c r="Q316" i="1"/>
  <c r="Q320" i="1"/>
  <c r="W320" i="1" s="1"/>
  <c r="AL320" i="1" s="1"/>
  <c r="X320" i="1" s="1"/>
  <c r="Q324" i="1"/>
  <c r="W324" i="1" s="1"/>
  <c r="AL324" i="1" s="1"/>
  <c r="X324" i="1" s="1"/>
  <c r="Q328" i="1"/>
  <c r="W328" i="1" s="1"/>
  <c r="AL328" i="1" s="1"/>
  <c r="X328" i="1" s="1"/>
  <c r="Q332" i="1"/>
  <c r="W332" i="1" s="1"/>
  <c r="AL332" i="1" s="1"/>
  <c r="X332" i="1" s="1"/>
  <c r="Q336" i="1"/>
  <c r="W336" i="1" s="1"/>
  <c r="AL336" i="1" s="1"/>
  <c r="X336" i="1" s="1"/>
  <c r="Q340" i="1"/>
  <c r="W340" i="1" s="1"/>
  <c r="AL340" i="1" s="1"/>
  <c r="X340" i="1" s="1"/>
  <c r="Q344" i="1"/>
  <c r="W344" i="1" s="1"/>
  <c r="AL344" i="1" s="1"/>
  <c r="X344" i="1" s="1"/>
  <c r="Q348" i="1"/>
  <c r="Q352" i="1"/>
  <c r="W352" i="1" s="1"/>
  <c r="AL352" i="1" s="1"/>
  <c r="X352" i="1" s="1"/>
  <c r="Q356" i="1"/>
  <c r="W356" i="1" s="1"/>
  <c r="AL356" i="1" s="1"/>
  <c r="X356" i="1" s="1"/>
  <c r="Q360" i="1"/>
  <c r="W360" i="1" s="1"/>
  <c r="AL360" i="1" s="1"/>
  <c r="X360" i="1" s="1"/>
  <c r="Q364" i="1"/>
  <c r="W364" i="1" s="1"/>
  <c r="AL364" i="1" s="1"/>
  <c r="X364" i="1" s="1"/>
  <c r="Q368" i="1"/>
  <c r="W368" i="1" s="1"/>
  <c r="AL368" i="1" s="1"/>
  <c r="X368" i="1" s="1"/>
  <c r="Q372" i="1"/>
  <c r="W372" i="1" s="1"/>
  <c r="AL372" i="1" s="1"/>
  <c r="X372" i="1" s="1"/>
  <c r="Q376" i="1"/>
  <c r="W376" i="1" s="1"/>
  <c r="AL376" i="1" s="1"/>
  <c r="X376" i="1" s="1"/>
  <c r="Q380" i="1"/>
  <c r="W380" i="1" s="1"/>
  <c r="AL380" i="1" s="1"/>
  <c r="X380" i="1" s="1"/>
  <c r="Q384" i="1"/>
  <c r="W384" i="1" s="1"/>
  <c r="AL384" i="1" s="1"/>
  <c r="X384" i="1" s="1"/>
  <c r="Q388" i="1"/>
  <c r="W388" i="1" s="1"/>
  <c r="AL388" i="1" s="1"/>
  <c r="X388" i="1" s="1"/>
  <c r="Q392" i="1"/>
  <c r="W392" i="1" s="1"/>
  <c r="AL392" i="1" s="1"/>
  <c r="X392" i="1" s="1"/>
  <c r="Q396" i="1"/>
  <c r="W396" i="1" s="1"/>
  <c r="AL396" i="1" s="1"/>
  <c r="X396" i="1" s="1"/>
  <c r="Q400" i="1"/>
  <c r="W400" i="1" s="1"/>
  <c r="AL400" i="1" s="1"/>
  <c r="X400" i="1" s="1"/>
  <c r="Q405" i="1"/>
  <c r="Q409" i="1"/>
  <c r="Q413" i="1"/>
  <c r="Q417" i="1"/>
  <c r="Q421" i="1"/>
  <c r="Q425" i="1"/>
  <c r="Q429" i="1"/>
  <c r="Q433" i="1"/>
  <c r="Q437" i="1"/>
  <c r="Q441" i="1"/>
  <c r="Q445" i="1"/>
  <c r="Q449" i="1"/>
  <c r="Q453" i="1"/>
  <c r="Q457" i="1"/>
  <c r="Q461" i="1"/>
  <c r="Q465" i="1"/>
  <c r="Q469" i="1"/>
  <c r="Q473" i="1"/>
  <c r="Q477" i="1"/>
  <c r="Q481" i="1"/>
  <c r="Q485" i="1"/>
  <c r="Q489" i="1"/>
  <c r="Q493" i="1"/>
  <c r="Q497" i="1"/>
  <c r="Q501" i="1"/>
  <c r="Q505" i="1"/>
  <c r="Q509" i="1"/>
  <c r="Q513" i="1"/>
  <c r="Q517" i="1"/>
  <c r="Q521" i="1"/>
  <c r="Q525" i="1"/>
  <c r="Q529" i="1"/>
  <c r="Q533" i="1"/>
  <c r="Q537" i="1"/>
  <c r="Q541" i="1"/>
  <c r="Q545" i="1"/>
  <c r="Q549" i="1"/>
  <c r="Q553" i="1"/>
  <c r="Q557" i="1"/>
  <c r="Q561" i="1"/>
  <c r="Q565" i="1"/>
  <c r="Q569" i="1"/>
  <c r="Q573" i="1"/>
  <c r="Q577" i="1"/>
  <c r="Q581" i="1"/>
  <c r="Q585" i="1"/>
  <c r="Q589" i="1"/>
  <c r="Q593" i="1"/>
  <c r="Q597" i="1"/>
  <c r="Q601" i="1"/>
  <c r="Q605" i="1"/>
  <c r="Q609" i="1"/>
  <c r="Q613" i="1"/>
  <c r="Q617" i="1"/>
  <c r="Q621" i="1"/>
  <c r="Q625" i="1"/>
  <c r="Q629" i="1"/>
  <c r="Q633" i="1"/>
  <c r="Q637" i="1"/>
  <c r="Q641" i="1"/>
  <c r="Q645" i="1"/>
  <c r="Q649" i="1"/>
  <c r="Q653" i="1"/>
  <c r="Q657" i="1"/>
  <c r="Q661" i="1"/>
  <c r="Q665" i="1"/>
  <c r="Q669" i="1"/>
  <c r="Q673" i="1"/>
  <c r="Q677" i="1"/>
  <c r="Q681" i="1"/>
  <c r="Q685" i="1"/>
  <c r="Q689" i="1"/>
  <c r="Q693" i="1"/>
  <c r="Q697" i="1"/>
  <c r="Q701" i="1"/>
  <c r="Q705" i="1"/>
  <c r="Q709" i="1"/>
  <c r="Q713" i="1"/>
  <c r="Q717" i="1"/>
  <c r="Q721" i="1"/>
  <c r="Q725" i="1"/>
  <c r="Q729" i="1"/>
  <c r="Q733" i="1"/>
  <c r="Q737" i="1"/>
  <c r="Q741" i="1"/>
  <c r="Q745" i="1"/>
  <c r="Q749" i="1"/>
  <c r="Q753" i="1"/>
  <c r="Q757" i="1"/>
  <c r="Q761" i="1"/>
  <c r="Q765" i="1"/>
  <c r="Q769" i="1"/>
  <c r="Q773" i="1"/>
  <c r="Q777" i="1"/>
  <c r="Q781" i="1"/>
  <c r="Q785" i="1"/>
  <c r="Q789" i="1"/>
  <c r="Q793" i="1"/>
  <c r="Q797" i="1"/>
  <c r="Q801" i="1"/>
  <c r="Q805" i="1"/>
  <c r="Q809" i="1"/>
  <c r="Q813" i="1"/>
  <c r="Q817" i="1"/>
  <c r="Q821" i="1"/>
  <c r="Q825" i="1"/>
  <c r="Q829" i="1"/>
  <c r="Q833" i="1"/>
  <c r="Q837" i="1"/>
  <c r="Q841" i="1"/>
  <c r="Q845" i="1"/>
  <c r="Q849" i="1"/>
  <c r="Q853" i="1"/>
  <c r="Q857" i="1"/>
  <c r="Q861" i="1"/>
  <c r="Q865" i="1"/>
  <c r="Q869" i="1"/>
  <c r="Q873" i="1"/>
  <c r="Q877" i="1"/>
  <c r="Q881" i="1"/>
  <c r="Q885" i="1"/>
  <c r="Q889" i="1"/>
  <c r="Q893" i="1"/>
  <c r="Q897" i="1"/>
  <c r="Q901" i="1"/>
  <c r="Q905" i="1"/>
  <c r="Q909" i="1"/>
  <c r="Q913" i="1"/>
  <c r="Q917" i="1"/>
  <c r="Q921" i="1"/>
  <c r="Q925" i="1"/>
  <c r="Q929" i="1"/>
  <c r="Q933" i="1"/>
  <c r="Q937" i="1"/>
  <c r="Q941" i="1"/>
  <c r="Q945" i="1"/>
  <c r="Q949" i="1"/>
  <c r="Q953" i="1"/>
  <c r="Q957" i="1"/>
  <c r="Q961" i="1"/>
  <c r="Q965" i="1"/>
  <c r="Q969" i="1"/>
  <c r="Q973" i="1"/>
  <c r="Q977" i="1"/>
  <c r="Q981" i="1"/>
  <c r="Q985" i="1"/>
  <c r="Q989" i="1"/>
  <c r="Q993" i="1"/>
  <c r="Q997" i="1"/>
  <c r="Q1001" i="1"/>
  <c r="Q1005" i="1"/>
  <c r="Q1009" i="1"/>
  <c r="Q1013" i="1"/>
  <c r="Q1017" i="1"/>
  <c r="Q1021" i="1"/>
  <c r="Q1025" i="1"/>
  <c r="Q1029" i="1"/>
  <c r="Q1033" i="1"/>
  <c r="Q1037" i="1"/>
  <c r="Q1041" i="1"/>
  <c r="Q1045" i="1"/>
  <c r="Q1049" i="1"/>
  <c r="Q1053" i="1"/>
  <c r="Q1057" i="1"/>
  <c r="Q1061" i="1"/>
  <c r="Q1065" i="1"/>
  <c r="Q1069" i="1"/>
  <c r="Q1073" i="1"/>
  <c r="Q1077" i="1"/>
  <c r="Q1081" i="1"/>
  <c r="Q1085" i="1"/>
  <c r="Q1089" i="1"/>
  <c r="Q1093" i="1"/>
  <c r="Q1097" i="1"/>
  <c r="Q1101" i="1"/>
  <c r="Q1133" i="1"/>
  <c r="Q1137" i="1"/>
  <c r="Q1141" i="1"/>
  <c r="Q1145" i="1"/>
  <c r="Q1149" i="1"/>
  <c r="Q1153" i="1"/>
  <c r="Q1157" i="1"/>
  <c r="Q1161" i="1"/>
  <c r="Q1165" i="1"/>
  <c r="Q1169" i="1"/>
  <c r="Q1173" i="1"/>
  <c r="Q1177" i="1"/>
  <c r="Q1181" i="1"/>
  <c r="Q1185" i="1"/>
  <c r="Q41" i="1"/>
  <c r="W41" i="1" s="1"/>
  <c r="AL41" i="1" s="1"/>
  <c r="X41" i="1" s="1"/>
  <c r="Q40" i="1"/>
  <c r="W40" i="1" s="1"/>
  <c r="AL40" i="1" s="1"/>
  <c r="X40" i="1" s="1"/>
  <c r="Q39" i="1"/>
  <c r="W39" i="1" s="1"/>
  <c r="AL39" i="1" s="1"/>
  <c r="X39" i="1" s="1"/>
  <c r="Q45" i="1"/>
  <c r="W45" i="1" s="1"/>
  <c r="AL45" i="1" s="1"/>
  <c r="X45" i="1" s="1"/>
  <c r="Q49" i="1"/>
  <c r="W49" i="1" s="1"/>
  <c r="AL49" i="1" s="1"/>
  <c r="X49" i="1" s="1"/>
  <c r="Q53" i="1"/>
  <c r="W53" i="1" s="1"/>
  <c r="AL53" i="1" s="1"/>
  <c r="X53" i="1" s="1"/>
  <c r="Q57" i="1"/>
  <c r="Q61" i="1"/>
  <c r="W61" i="1" s="1"/>
  <c r="AL61" i="1" s="1"/>
  <c r="X61" i="1" s="1"/>
  <c r="Q65" i="1"/>
  <c r="W65" i="1" s="1"/>
  <c r="AL65" i="1" s="1"/>
  <c r="X65" i="1" s="1"/>
  <c r="Q69" i="1"/>
  <c r="W69" i="1" s="1"/>
  <c r="AL69" i="1" s="1"/>
  <c r="X69" i="1" s="1"/>
  <c r="Q73" i="1"/>
  <c r="W73" i="1" s="1"/>
  <c r="AL73" i="1" s="1"/>
  <c r="X73" i="1" s="1"/>
  <c r="Q77" i="1"/>
  <c r="W77" i="1" s="1"/>
  <c r="AL77" i="1" s="1"/>
  <c r="X77" i="1" s="1"/>
  <c r="Q81" i="1"/>
  <c r="W81" i="1" s="1"/>
  <c r="AL81" i="1" s="1"/>
  <c r="X81" i="1" s="1"/>
  <c r="Q85" i="1"/>
  <c r="W85" i="1" s="1"/>
  <c r="AL85" i="1" s="1"/>
  <c r="X85" i="1" s="1"/>
  <c r="Q89" i="1"/>
  <c r="W89" i="1" s="1"/>
  <c r="Q93" i="1"/>
  <c r="W93" i="1" s="1"/>
  <c r="AL93" i="1" s="1"/>
  <c r="X93" i="1" s="1"/>
  <c r="Q97" i="1"/>
  <c r="W97" i="1" s="1"/>
  <c r="AL97" i="1" s="1"/>
  <c r="X97" i="1" s="1"/>
  <c r="Q101" i="1"/>
  <c r="W101" i="1" s="1"/>
  <c r="AL101" i="1" s="1"/>
  <c r="X101" i="1" s="1"/>
  <c r="Q105" i="1"/>
  <c r="W105" i="1" s="1"/>
  <c r="AL105" i="1" s="1"/>
  <c r="X105" i="1" s="1"/>
  <c r="Q109" i="1"/>
  <c r="W109" i="1" s="1"/>
  <c r="AL109" i="1" s="1"/>
  <c r="X109" i="1" s="1"/>
  <c r="Q113" i="1"/>
  <c r="W113" i="1" s="1"/>
  <c r="AL113" i="1" s="1"/>
  <c r="X113" i="1" s="1"/>
  <c r="Q117" i="1"/>
  <c r="W117" i="1" s="1"/>
  <c r="AL117" i="1" s="1"/>
  <c r="X117" i="1" s="1"/>
  <c r="Q121" i="1"/>
  <c r="Q125" i="1"/>
  <c r="W125" i="1" s="1"/>
  <c r="AL125" i="1" s="1"/>
  <c r="X125" i="1" s="1"/>
  <c r="Q129" i="1"/>
  <c r="W129" i="1" s="1"/>
  <c r="AL129" i="1" s="1"/>
  <c r="X129" i="1" s="1"/>
  <c r="Q133" i="1"/>
  <c r="W133" i="1" s="1"/>
  <c r="AL133" i="1" s="1"/>
  <c r="X133" i="1" s="1"/>
  <c r="Q137" i="1"/>
  <c r="W137" i="1" s="1"/>
  <c r="AL137" i="1" s="1"/>
  <c r="X137" i="1" s="1"/>
  <c r="Q141" i="1"/>
  <c r="W141" i="1" s="1"/>
  <c r="AL141" i="1" s="1"/>
  <c r="X141" i="1" s="1"/>
  <c r="Q145" i="1"/>
  <c r="W145" i="1" s="1"/>
  <c r="AL145" i="1" s="1"/>
  <c r="X145" i="1" s="1"/>
  <c r="Q149" i="1"/>
  <c r="W149" i="1" s="1"/>
  <c r="AL149" i="1" s="1"/>
  <c r="X149" i="1" s="1"/>
  <c r="Q153" i="1"/>
  <c r="W153" i="1" s="1"/>
  <c r="AL153" i="1" s="1"/>
  <c r="X153" i="1" s="1"/>
  <c r="Q157" i="1"/>
  <c r="W157" i="1" s="1"/>
  <c r="AL157" i="1" s="1"/>
  <c r="X157" i="1" s="1"/>
  <c r="Q161" i="1"/>
  <c r="W161" i="1" s="1"/>
  <c r="AL161" i="1" s="1"/>
  <c r="X161" i="1" s="1"/>
  <c r="Q165" i="1"/>
  <c r="W165" i="1" s="1"/>
  <c r="AL165" i="1" s="1"/>
  <c r="X165" i="1" s="1"/>
  <c r="Q169" i="1"/>
  <c r="W169" i="1" s="1"/>
  <c r="AL169" i="1" s="1"/>
  <c r="X169" i="1" s="1"/>
  <c r="Q173" i="1"/>
  <c r="W173" i="1" s="1"/>
  <c r="AL173" i="1" s="1"/>
  <c r="X173" i="1" s="1"/>
  <c r="Q177" i="1"/>
  <c r="W177" i="1" s="1"/>
  <c r="AL177" i="1" s="1"/>
  <c r="X177" i="1" s="1"/>
  <c r="Q181" i="1"/>
  <c r="W181" i="1" s="1"/>
  <c r="AL181" i="1" s="1"/>
  <c r="X181" i="1" s="1"/>
  <c r="Q185" i="1"/>
  <c r="W185" i="1" s="1"/>
  <c r="AL185" i="1" s="1"/>
  <c r="X185" i="1" s="1"/>
  <c r="Q189" i="1"/>
  <c r="W189" i="1" s="1"/>
  <c r="AL189" i="1" s="1"/>
  <c r="X189" i="1" s="1"/>
  <c r="Q193" i="1"/>
  <c r="W193" i="1" s="1"/>
  <c r="AL193" i="1" s="1"/>
  <c r="X193" i="1" s="1"/>
  <c r="Q197" i="1"/>
  <c r="W197" i="1" s="1"/>
  <c r="AL197" i="1" s="1"/>
  <c r="X197" i="1" s="1"/>
  <c r="Q201" i="1"/>
  <c r="W201" i="1" s="1"/>
  <c r="AL201" i="1" s="1"/>
  <c r="X201" i="1" s="1"/>
  <c r="Q205" i="1"/>
  <c r="W205" i="1" s="1"/>
  <c r="AL205" i="1" s="1"/>
  <c r="X205" i="1" s="1"/>
  <c r="Q209" i="1"/>
  <c r="W209" i="1" s="1"/>
  <c r="AL209" i="1" s="1"/>
  <c r="X209" i="1" s="1"/>
  <c r="Q213" i="1"/>
  <c r="W213" i="1" s="1"/>
  <c r="AL213" i="1" s="1"/>
  <c r="X213" i="1" s="1"/>
  <c r="Q217" i="1"/>
  <c r="W217" i="1" s="1"/>
  <c r="AL217" i="1" s="1"/>
  <c r="X217" i="1" s="1"/>
  <c r="Q221" i="1"/>
  <c r="W221" i="1" s="1"/>
  <c r="AL221" i="1" s="1"/>
  <c r="X221" i="1" s="1"/>
  <c r="Q225" i="1"/>
  <c r="W225" i="1" s="1"/>
  <c r="AL225" i="1" s="1"/>
  <c r="X225" i="1" s="1"/>
  <c r="Q229" i="1"/>
  <c r="W229" i="1" s="1"/>
  <c r="AL229" i="1" s="1"/>
  <c r="X229" i="1" s="1"/>
  <c r="Q233" i="1"/>
  <c r="W233" i="1" s="1"/>
  <c r="AL233" i="1" s="1"/>
  <c r="X233" i="1" s="1"/>
  <c r="Q237" i="1"/>
  <c r="W237" i="1" s="1"/>
  <c r="AL237" i="1" s="1"/>
  <c r="X237" i="1" s="1"/>
  <c r="Q241" i="1"/>
  <c r="W241" i="1" s="1"/>
  <c r="AL241" i="1" s="1"/>
  <c r="X241" i="1" s="1"/>
  <c r="Q245" i="1"/>
  <c r="W245" i="1" s="1"/>
  <c r="AL245" i="1" s="1"/>
  <c r="X245" i="1" s="1"/>
  <c r="Q249" i="1"/>
  <c r="W249" i="1" s="1"/>
  <c r="AL249" i="1" s="1"/>
  <c r="X249" i="1" s="1"/>
  <c r="Q253" i="1"/>
  <c r="W253" i="1" s="1"/>
  <c r="AL253" i="1" s="1"/>
  <c r="X253" i="1" s="1"/>
  <c r="Q257" i="1"/>
  <c r="W257" i="1" s="1"/>
  <c r="AL257" i="1" s="1"/>
  <c r="X257" i="1" s="1"/>
  <c r="Q261" i="1"/>
  <c r="W261" i="1" s="1"/>
  <c r="AL261" i="1" s="1"/>
  <c r="X261" i="1" s="1"/>
  <c r="Q265" i="1"/>
  <c r="W265" i="1" s="1"/>
  <c r="AL265" i="1" s="1"/>
  <c r="X265" i="1" s="1"/>
  <c r="Q269" i="1"/>
  <c r="W269" i="1" s="1"/>
  <c r="AL269" i="1" s="1"/>
  <c r="X269" i="1" s="1"/>
  <c r="Q273" i="1"/>
  <c r="W273" i="1" s="1"/>
  <c r="AL273" i="1" s="1"/>
  <c r="X273" i="1" s="1"/>
  <c r="Q277" i="1"/>
  <c r="W277" i="1" s="1"/>
  <c r="AL277" i="1" s="1"/>
  <c r="X277" i="1" s="1"/>
  <c r="Q281" i="1"/>
  <c r="W281" i="1" s="1"/>
  <c r="AL281" i="1" s="1"/>
  <c r="X281" i="1" s="1"/>
  <c r="Q285" i="1"/>
  <c r="W285" i="1" s="1"/>
  <c r="AL285" i="1" s="1"/>
  <c r="X285" i="1" s="1"/>
  <c r="Q289" i="1"/>
  <c r="W289" i="1" s="1"/>
  <c r="AL289" i="1" s="1"/>
  <c r="X289" i="1" s="1"/>
  <c r="Q293" i="1"/>
  <c r="W293" i="1" s="1"/>
  <c r="AL293" i="1" s="1"/>
  <c r="X293" i="1" s="1"/>
  <c r="Q297" i="1"/>
  <c r="W297" i="1" s="1"/>
  <c r="AL297" i="1" s="1"/>
  <c r="X297" i="1" s="1"/>
  <c r="Q301" i="1"/>
  <c r="W301" i="1" s="1"/>
  <c r="AL301" i="1" s="1"/>
  <c r="X301" i="1" s="1"/>
  <c r="Q305" i="1"/>
  <c r="W305" i="1" s="1"/>
  <c r="AL305" i="1" s="1"/>
  <c r="X305" i="1" s="1"/>
  <c r="Q309" i="1"/>
  <c r="W309" i="1" s="1"/>
  <c r="AL309" i="1" s="1"/>
  <c r="X309" i="1" s="1"/>
  <c r="Q313" i="1"/>
  <c r="W313" i="1" s="1"/>
  <c r="AL313" i="1" s="1"/>
  <c r="X313" i="1" s="1"/>
  <c r="Q317" i="1"/>
  <c r="W317" i="1" s="1"/>
  <c r="AL317" i="1" s="1"/>
  <c r="X317" i="1" s="1"/>
  <c r="Q321" i="1"/>
  <c r="W321" i="1" s="1"/>
  <c r="AL321" i="1" s="1"/>
  <c r="X321" i="1" s="1"/>
  <c r="Q325" i="1"/>
  <c r="W325" i="1" s="1"/>
  <c r="AL325" i="1" s="1"/>
  <c r="X325" i="1" s="1"/>
  <c r="Q329" i="1"/>
  <c r="W329" i="1" s="1"/>
  <c r="AL329" i="1" s="1"/>
  <c r="X329" i="1" s="1"/>
  <c r="Q333" i="1"/>
  <c r="W333" i="1" s="1"/>
  <c r="AL333" i="1" s="1"/>
  <c r="X333" i="1" s="1"/>
  <c r="Q337" i="1"/>
  <c r="W337" i="1" s="1"/>
  <c r="AL337" i="1" s="1"/>
  <c r="X337" i="1" s="1"/>
  <c r="Q341" i="1"/>
  <c r="W341" i="1" s="1"/>
  <c r="AL341" i="1" s="1"/>
  <c r="X341" i="1" s="1"/>
  <c r="Q345" i="1"/>
  <c r="W345" i="1" s="1"/>
  <c r="AL345" i="1" s="1"/>
  <c r="X345" i="1" s="1"/>
  <c r="Q349" i="1"/>
  <c r="W349" i="1" s="1"/>
  <c r="AL349" i="1" s="1"/>
  <c r="X349" i="1" s="1"/>
  <c r="Q353" i="1"/>
  <c r="W353" i="1" s="1"/>
  <c r="AL353" i="1" s="1"/>
  <c r="X353" i="1" s="1"/>
  <c r="Q357" i="1"/>
  <c r="W357" i="1" s="1"/>
  <c r="AL357" i="1" s="1"/>
  <c r="X357" i="1" s="1"/>
  <c r="Q361" i="1"/>
  <c r="W361" i="1" s="1"/>
  <c r="AL361" i="1" s="1"/>
  <c r="X361" i="1" s="1"/>
  <c r="Q365" i="1"/>
  <c r="W365" i="1" s="1"/>
  <c r="AL365" i="1" s="1"/>
  <c r="X365" i="1" s="1"/>
  <c r="Q369" i="1"/>
  <c r="W369" i="1" s="1"/>
  <c r="AL369" i="1" s="1"/>
  <c r="X369" i="1" s="1"/>
  <c r="Q373" i="1"/>
  <c r="W373" i="1" s="1"/>
  <c r="AL373" i="1" s="1"/>
  <c r="X373" i="1" s="1"/>
  <c r="Q377" i="1"/>
  <c r="W377" i="1" s="1"/>
  <c r="AL377" i="1" s="1"/>
  <c r="X377" i="1" s="1"/>
  <c r="Q381" i="1"/>
  <c r="W381" i="1" s="1"/>
  <c r="AL381" i="1" s="1"/>
  <c r="X381" i="1" s="1"/>
  <c r="Q385" i="1"/>
  <c r="W385" i="1" s="1"/>
  <c r="AL385" i="1" s="1"/>
  <c r="X385" i="1" s="1"/>
  <c r="Q389" i="1"/>
  <c r="W389" i="1" s="1"/>
  <c r="AL389" i="1" s="1"/>
  <c r="X389" i="1" s="1"/>
  <c r="Q393" i="1"/>
  <c r="W393" i="1" s="1"/>
  <c r="AL393" i="1" s="1"/>
  <c r="X393" i="1" s="1"/>
  <c r="Q397" i="1"/>
  <c r="W397" i="1" s="1"/>
  <c r="AL397" i="1" s="1"/>
  <c r="X397" i="1" s="1"/>
  <c r="Q401" i="1"/>
  <c r="W401" i="1" s="1"/>
  <c r="AL401" i="1" s="1"/>
  <c r="X401" i="1" s="1"/>
  <c r="Q406" i="1"/>
  <c r="Q410" i="1"/>
  <c r="Q414" i="1"/>
  <c r="Q418" i="1"/>
  <c r="Q422" i="1"/>
  <c r="Q426" i="1"/>
  <c r="Q430" i="1"/>
  <c r="Q434" i="1"/>
  <c r="Q438" i="1"/>
  <c r="Q442" i="1"/>
  <c r="Q446" i="1"/>
  <c r="Q450" i="1"/>
  <c r="Q454" i="1"/>
  <c r="Q458" i="1"/>
  <c r="Q462" i="1"/>
  <c r="Q466" i="1"/>
  <c r="Q470" i="1"/>
  <c r="Q474" i="1"/>
  <c r="Q478" i="1"/>
  <c r="Q482" i="1"/>
  <c r="Q486" i="1"/>
  <c r="Q490" i="1"/>
  <c r="Q494" i="1"/>
  <c r="Q498" i="1"/>
  <c r="Q502" i="1"/>
  <c r="Q506" i="1"/>
  <c r="Q510" i="1"/>
  <c r="Q514" i="1"/>
  <c r="Q518" i="1"/>
  <c r="Q522" i="1"/>
  <c r="Q526" i="1"/>
  <c r="Q530" i="1"/>
  <c r="Q534" i="1"/>
  <c r="Q538" i="1"/>
  <c r="Q542" i="1"/>
  <c r="Q546" i="1"/>
  <c r="Q550" i="1"/>
  <c r="Q554" i="1"/>
  <c r="Q558" i="1"/>
  <c r="Q562" i="1"/>
  <c r="Q566" i="1"/>
  <c r="Q570" i="1"/>
  <c r="Q574" i="1"/>
  <c r="Q578" i="1"/>
  <c r="Q582" i="1"/>
  <c r="Q586" i="1"/>
  <c r="Q590" i="1"/>
  <c r="Q594" i="1"/>
  <c r="Q598" i="1"/>
  <c r="Q602" i="1"/>
  <c r="Q606" i="1"/>
  <c r="Q610" i="1"/>
  <c r="Q614" i="1"/>
  <c r="Q618" i="1"/>
  <c r="Q622" i="1"/>
  <c r="Q626" i="1"/>
  <c r="Q630" i="1"/>
  <c r="Q634" i="1"/>
  <c r="Q638" i="1"/>
  <c r="Q642" i="1"/>
  <c r="Q646" i="1"/>
  <c r="Q650" i="1"/>
  <c r="Q654" i="1"/>
  <c r="Q658" i="1"/>
  <c r="Q662" i="1"/>
  <c r="Q666" i="1"/>
  <c r="Q670" i="1"/>
  <c r="Q674" i="1"/>
  <c r="Q678" i="1"/>
  <c r="Q682" i="1"/>
  <c r="Q686" i="1"/>
  <c r="Q690" i="1"/>
  <c r="Q694" i="1"/>
  <c r="Q698" i="1"/>
  <c r="Q702" i="1"/>
  <c r="Q706" i="1"/>
  <c r="Q710" i="1"/>
  <c r="Q714" i="1"/>
  <c r="Q718" i="1"/>
  <c r="Q722" i="1"/>
  <c r="Q726" i="1"/>
  <c r="Q730" i="1"/>
  <c r="Q734" i="1"/>
  <c r="Q738" i="1"/>
  <c r="Q742" i="1"/>
  <c r="Q746" i="1"/>
  <c r="Q750" i="1"/>
  <c r="Q754" i="1"/>
  <c r="Q758" i="1"/>
  <c r="Q762" i="1"/>
  <c r="Q766" i="1"/>
  <c r="Q770" i="1"/>
  <c r="Q774" i="1"/>
  <c r="Q778" i="1"/>
  <c r="Q782" i="1"/>
  <c r="Q786" i="1"/>
  <c r="Q790" i="1"/>
  <c r="Q794" i="1"/>
  <c r="Q798" i="1"/>
  <c r="Q802" i="1"/>
  <c r="Q806" i="1"/>
  <c r="Q810" i="1"/>
  <c r="Q814" i="1"/>
  <c r="Q818" i="1"/>
  <c r="Q822" i="1"/>
  <c r="Q826" i="1"/>
  <c r="Q830" i="1"/>
  <c r="Q834" i="1"/>
  <c r="Q838" i="1"/>
  <c r="Q842" i="1"/>
  <c r="Q846" i="1"/>
  <c r="Q850" i="1"/>
  <c r="Q854" i="1"/>
  <c r="Q858" i="1"/>
  <c r="Q862" i="1"/>
  <c r="Q866" i="1"/>
  <c r="Q870" i="1"/>
  <c r="Q874" i="1"/>
  <c r="Q878" i="1"/>
  <c r="Q882" i="1"/>
  <c r="Q886" i="1"/>
  <c r="Q890" i="1"/>
  <c r="Q894" i="1"/>
  <c r="Q898" i="1"/>
  <c r="Q902" i="1"/>
  <c r="Q906" i="1"/>
  <c r="Q910" i="1"/>
  <c r="Q914" i="1"/>
  <c r="Q918" i="1"/>
  <c r="Q922" i="1"/>
  <c r="Q926" i="1"/>
  <c r="Q930" i="1"/>
  <c r="Q934" i="1"/>
  <c r="Q938" i="1"/>
  <c r="Q942" i="1"/>
  <c r="Q946" i="1"/>
  <c r="Q950" i="1"/>
  <c r="Q954" i="1"/>
  <c r="Q958" i="1"/>
  <c r="Q962" i="1"/>
  <c r="Q966" i="1"/>
  <c r="Q970" i="1"/>
  <c r="Q974" i="1"/>
  <c r="Q978" i="1"/>
  <c r="Q982" i="1"/>
  <c r="Q986" i="1"/>
  <c r="Q990" i="1"/>
  <c r="Q994" i="1"/>
  <c r="Q998" i="1"/>
  <c r="Q1002" i="1"/>
  <c r="Q1006" i="1"/>
  <c r="Q1010" i="1"/>
  <c r="Q1014" i="1"/>
  <c r="Q1018" i="1"/>
  <c r="Q1022" i="1"/>
  <c r="Q1026" i="1"/>
  <c r="Q1030" i="1"/>
  <c r="Q1034" i="1"/>
  <c r="Q1038" i="1"/>
  <c r="Q1042" i="1"/>
  <c r="Q1046" i="1"/>
  <c r="Q1050" i="1"/>
  <c r="Q1054" i="1"/>
  <c r="Q1058" i="1"/>
  <c r="Q1062" i="1"/>
  <c r="Q1066" i="1"/>
  <c r="Q1070" i="1"/>
  <c r="Q1074" i="1"/>
  <c r="Q1078" i="1"/>
  <c r="Q1082" i="1"/>
  <c r="Q1086" i="1"/>
  <c r="Q1090" i="1"/>
  <c r="Q1094" i="1"/>
  <c r="Q1098" i="1"/>
  <c r="Q1102" i="1"/>
  <c r="Q1134" i="1"/>
  <c r="Q1138" i="1"/>
  <c r="Q1142" i="1"/>
  <c r="Q1146" i="1"/>
  <c r="Q1150" i="1"/>
  <c r="Q1154" i="1"/>
  <c r="Q1158" i="1"/>
  <c r="Q1162" i="1"/>
  <c r="Q1166" i="1"/>
  <c r="Q1170" i="1"/>
  <c r="Q1174" i="1"/>
  <c r="Q1178" i="1"/>
  <c r="Q1186" i="1"/>
  <c r="Q34" i="1"/>
  <c r="S34" i="1" s="1"/>
  <c r="AD34" i="1" s="1"/>
  <c r="T34" i="1" s="1"/>
  <c r="Q29" i="1"/>
  <c r="Q33" i="1"/>
  <c r="W34" i="1" s="1"/>
  <c r="AL34" i="1" s="1"/>
  <c r="Q37" i="1"/>
  <c r="Q35" i="1"/>
  <c r="Q32" i="1"/>
  <c r="W33" i="1" s="1"/>
  <c r="AL33" i="1" s="1"/>
  <c r="Q36" i="1"/>
  <c r="W37" i="1" s="1"/>
  <c r="AL37" i="1" s="1"/>
  <c r="X37" i="1" s="1"/>
  <c r="Q30" i="1"/>
  <c r="W31" i="1" s="1"/>
  <c r="AL31" i="1" s="1"/>
  <c r="Q31" i="1"/>
  <c r="BX1221" i="1" l="1"/>
  <c r="BX1222" i="1"/>
  <c r="BX1218" i="1"/>
  <c r="CC1225" i="1"/>
  <c r="CD1225" i="1" s="1"/>
  <c r="CC1219" i="1"/>
  <c r="CD1219" i="1" s="1"/>
  <c r="CC1221" i="1"/>
  <c r="CD1221" i="1" s="1"/>
  <c r="BX1224" i="1"/>
  <c r="BX1226" i="1"/>
  <c r="BX1234" i="1" s="1"/>
  <c r="N22" i="1" s="1"/>
  <c r="CC1224" i="1"/>
  <c r="CD1224" i="1" s="1"/>
  <c r="CC1226" i="1"/>
  <c r="CD1226" i="1" s="1"/>
  <c r="CC1222" i="1"/>
  <c r="CD1222" i="1" s="1"/>
  <c r="BX1225" i="1"/>
  <c r="CC1223" i="1"/>
  <c r="CD1223" i="1" s="1"/>
  <c r="BX1223" i="1"/>
  <c r="R1226" i="1"/>
  <c r="AB1226" i="1" s="1"/>
  <c r="R1227" i="1"/>
  <c r="AB1227" i="1" s="1"/>
  <c r="R1224" i="1"/>
  <c r="AB1224" i="1" s="1"/>
  <c r="R1225" i="1"/>
  <c r="AB1225" i="1" s="1"/>
  <c r="R1222" i="1"/>
  <c r="AB1222" i="1" s="1"/>
  <c r="R1223" i="1"/>
  <c r="AB1223" i="1" s="1"/>
  <c r="AM1224" i="1" s="1"/>
  <c r="R1220" i="1"/>
  <c r="AB1220" i="1" s="1"/>
  <c r="AM1221" i="1" s="1"/>
  <c r="R1221" i="1"/>
  <c r="AB1221" i="1" s="1"/>
  <c r="R1219" i="1"/>
  <c r="AB1219" i="1" s="1"/>
  <c r="R1217" i="1"/>
  <c r="AB1217" i="1" s="1"/>
  <c r="R1218" i="1"/>
  <c r="AB1218" i="1" s="1"/>
  <c r="R1215" i="1"/>
  <c r="AB1215" i="1" s="1"/>
  <c r="AM1216" i="1" s="1"/>
  <c r="R1216" i="1"/>
  <c r="AB1216" i="1" s="1"/>
  <c r="R1213" i="1"/>
  <c r="AB1213" i="1" s="1"/>
  <c r="R1214" i="1"/>
  <c r="AB1214" i="1" s="1"/>
  <c r="R1211" i="1"/>
  <c r="AB1211" i="1" s="1"/>
  <c r="R1212" i="1"/>
  <c r="AB1212" i="1" s="1"/>
  <c r="R1209" i="1"/>
  <c r="AB1209" i="1" s="1"/>
  <c r="R1210" i="1"/>
  <c r="AB1210" i="1" s="1"/>
  <c r="R1207" i="1"/>
  <c r="AB1207" i="1" s="1"/>
  <c r="AM1208" i="1" s="1"/>
  <c r="R1208" i="1"/>
  <c r="AB1208" i="1" s="1"/>
  <c r="R1205" i="1"/>
  <c r="AB1205" i="1" s="1"/>
  <c r="AM1206" i="1" s="1"/>
  <c r="R1206" i="1"/>
  <c r="AB1206" i="1" s="1"/>
  <c r="AM1207" i="1" s="1"/>
  <c r="R1203" i="1"/>
  <c r="AB1203" i="1" s="1"/>
  <c r="AM1204" i="1" s="1"/>
  <c r="R1204" i="1"/>
  <c r="AB1204" i="1" s="1"/>
  <c r="AM1205" i="1" s="1"/>
  <c r="R1201" i="1"/>
  <c r="AB1201" i="1" s="1"/>
  <c r="AM1202" i="1" s="1"/>
  <c r="R1202" i="1"/>
  <c r="AB1202" i="1" s="1"/>
  <c r="AM1203" i="1" s="1"/>
  <c r="R1199" i="1"/>
  <c r="AB1199" i="1" s="1"/>
  <c r="AM1200" i="1" s="1"/>
  <c r="R1200" i="1"/>
  <c r="AB1200" i="1" s="1"/>
  <c r="AM1201" i="1" s="1"/>
  <c r="CD1205" i="1"/>
  <c r="R1197" i="1"/>
  <c r="AB1197" i="1" s="1"/>
  <c r="AM1198" i="1" s="1"/>
  <c r="BO1249" i="1" s="1"/>
  <c r="R1198" i="1"/>
  <c r="AB1198" i="1" s="1"/>
  <c r="AM1199" i="1" s="1"/>
  <c r="R1195" i="1"/>
  <c r="AB1195" i="1" s="1"/>
  <c r="AM1196" i="1" s="1"/>
  <c r="R1196" i="1"/>
  <c r="AB1196" i="1" s="1"/>
  <c r="AM1197" i="1" s="1"/>
  <c r="R1193" i="1"/>
  <c r="AB1193" i="1" s="1"/>
  <c r="AM1194" i="1" s="1"/>
  <c r="R1194" i="1"/>
  <c r="AB1194" i="1" s="1"/>
  <c r="AM1195" i="1" s="1"/>
  <c r="R1191" i="1"/>
  <c r="AB1191" i="1" s="1"/>
  <c r="AM1192" i="1" s="1"/>
  <c r="R1192" i="1"/>
  <c r="AB1192" i="1" s="1"/>
  <c r="AM1193" i="1" s="1"/>
  <c r="AR1189" i="1"/>
  <c r="T1189" i="1"/>
  <c r="V1189" i="1"/>
  <c r="X1189" i="1"/>
  <c r="Z1189" i="1"/>
  <c r="BQ429" i="1"/>
  <c r="W1150" i="1"/>
  <c r="AL1150" i="1" s="1"/>
  <c r="S1150" i="1"/>
  <c r="W1058" i="1"/>
  <c r="AL1058" i="1" s="1"/>
  <c r="S1058" i="1"/>
  <c r="AD1058" i="1" s="1"/>
  <c r="W1010" i="1"/>
  <c r="AL1010" i="1" s="1"/>
  <c r="S1010" i="1"/>
  <c r="W962" i="1"/>
  <c r="AL962" i="1" s="1"/>
  <c r="S962" i="1"/>
  <c r="W898" i="1"/>
  <c r="AL898" i="1" s="1"/>
  <c r="S898" i="1"/>
  <c r="W850" i="1"/>
  <c r="AL850" i="1" s="1"/>
  <c r="S850" i="1"/>
  <c r="AD850" i="1" s="1"/>
  <c r="W786" i="1"/>
  <c r="AL786" i="1" s="1"/>
  <c r="Z786" i="1" s="1"/>
  <c r="S786" i="1"/>
  <c r="AD786" i="1" s="1"/>
  <c r="W722" i="1"/>
  <c r="AL722" i="1" s="1"/>
  <c r="Z722" i="1" s="1"/>
  <c r="S722" i="1"/>
  <c r="W642" i="1"/>
  <c r="AL642" i="1" s="1"/>
  <c r="S642" i="1"/>
  <c r="W546" i="1"/>
  <c r="AL546" i="1" s="1"/>
  <c r="S546" i="1"/>
  <c r="AD546" i="1" s="1"/>
  <c r="W1162" i="1"/>
  <c r="AL1162" i="1" s="1"/>
  <c r="S1162" i="1"/>
  <c r="AD1162" i="1" s="1"/>
  <c r="W1086" i="1"/>
  <c r="AL1086" i="1" s="1"/>
  <c r="S1086" i="1"/>
  <c r="W1054" i="1"/>
  <c r="AL1054" i="1" s="1"/>
  <c r="S1054" i="1"/>
  <c r="W1006" i="1"/>
  <c r="AL1006" i="1" s="1"/>
  <c r="S1006" i="1"/>
  <c r="W974" i="1"/>
  <c r="AL974" i="1" s="1"/>
  <c r="S974" i="1"/>
  <c r="W942" i="1"/>
  <c r="AL942" i="1" s="1"/>
  <c r="S942" i="1"/>
  <c r="W894" i="1"/>
  <c r="AL894" i="1" s="1"/>
  <c r="S894" i="1"/>
  <c r="W862" i="1"/>
  <c r="AL862" i="1" s="1"/>
  <c r="S862" i="1"/>
  <c r="W814" i="1"/>
  <c r="AL814" i="1" s="1"/>
  <c r="Z814" i="1" s="1"/>
  <c r="S814" i="1"/>
  <c r="W782" i="1"/>
  <c r="AL782" i="1" s="1"/>
  <c r="S782" i="1"/>
  <c r="W750" i="1"/>
  <c r="AL750" i="1" s="1"/>
  <c r="S750" i="1"/>
  <c r="W702" i="1"/>
  <c r="AL702" i="1" s="1"/>
  <c r="S702" i="1"/>
  <c r="W670" i="1"/>
  <c r="AL670" i="1" s="1"/>
  <c r="S670" i="1"/>
  <c r="W622" i="1"/>
  <c r="AL622" i="1" s="1"/>
  <c r="S622" i="1"/>
  <c r="W590" i="1"/>
  <c r="AL590" i="1" s="1"/>
  <c r="S590" i="1"/>
  <c r="W558" i="1"/>
  <c r="AL558" i="1" s="1"/>
  <c r="S558" i="1"/>
  <c r="W510" i="1"/>
  <c r="AL510" i="1" s="1"/>
  <c r="S510" i="1"/>
  <c r="W478" i="1"/>
  <c r="AL478" i="1" s="1"/>
  <c r="S478" i="1"/>
  <c r="W430" i="1"/>
  <c r="AL430" i="1" s="1"/>
  <c r="S430" i="1"/>
  <c r="W1174" i="1"/>
  <c r="AL1174" i="1" s="1"/>
  <c r="S1174" i="1"/>
  <c r="W1158" i="1"/>
  <c r="AL1158" i="1" s="1"/>
  <c r="S1158" i="1"/>
  <c r="W1142" i="1"/>
  <c r="AL1142" i="1" s="1"/>
  <c r="S1142" i="1"/>
  <c r="W1098" i="1"/>
  <c r="AL1098" i="1" s="1"/>
  <c r="Z1098" i="1" s="1"/>
  <c r="S1098" i="1"/>
  <c r="W1082" i="1"/>
  <c r="AL1082" i="1" s="1"/>
  <c r="S1082" i="1"/>
  <c r="AD1082" i="1" s="1"/>
  <c r="W1066" i="1"/>
  <c r="AL1066" i="1" s="1"/>
  <c r="S1066" i="1"/>
  <c r="W1050" i="1"/>
  <c r="AL1050" i="1" s="1"/>
  <c r="S1050" i="1"/>
  <c r="W1034" i="1"/>
  <c r="AL1034" i="1" s="1"/>
  <c r="Z1034" i="1" s="1"/>
  <c r="S1034" i="1"/>
  <c r="W1018" i="1"/>
  <c r="AL1018" i="1" s="1"/>
  <c r="S1018" i="1"/>
  <c r="W1002" i="1"/>
  <c r="AL1002" i="1" s="1"/>
  <c r="S1002" i="1"/>
  <c r="W986" i="1"/>
  <c r="AL986" i="1" s="1"/>
  <c r="S986" i="1"/>
  <c r="AD986" i="1" s="1"/>
  <c r="W970" i="1"/>
  <c r="AL970" i="1" s="1"/>
  <c r="S970" i="1"/>
  <c r="W954" i="1"/>
  <c r="AL954" i="1" s="1"/>
  <c r="S954" i="1"/>
  <c r="W938" i="1"/>
  <c r="AL938" i="1" s="1"/>
  <c r="Z938" i="1" s="1"/>
  <c r="S938" i="1"/>
  <c r="W922" i="1"/>
  <c r="AL922" i="1" s="1"/>
  <c r="S922" i="1"/>
  <c r="AD922" i="1" s="1"/>
  <c r="W906" i="1"/>
  <c r="AL906" i="1" s="1"/>
  <c r="S906" i="1"/>
  <c r="AD906" i="1" s="1"/>
  <c r="W890" i="1"/>
  <c r="AL890" i="1" s="1"/>
  <c r="S890" i="1"/>
  <c r="AD890" i="1" s="1"/>
  <c r="W874" i="1"/>
  <c r="AL874" i="1" s="1"/>
  <c r="S874" i="1"/>
  <c r="AD874" i="1" s="1"/>
  <c r="W858" i="1"/>
  <c r="AL858" i="1" s="1"/>
  <c r="S858" i="1"/>
  <c r="W842" i="1"/>
  <c r="AL842" i="1" s="1"/>
  <c r="S842" i="1"/>
  <c r="W826" i="1"/>
  <c r="AL826" i="1" s="1"/>
  <c r="S826" i="1"/>
  <c r="W810" i="1"/>
  <c r="AL810" i="1" s="1"/>
  <c r="S810" i="1"/>
  <c r="W794" i="1"/>
  <c r="AL794" i="1" s="1"/>
  <c r="S794" i="1"/>
  <c r="W778" i="1"/>
  <c r="AL778" i="1" s="1"/>
  <c r="S778" i="1"/>
  <c r="W762" i="1"/>
  <c r="AL762" i="1" s="1"/>
  <c r="S762" i="1"/>
  <c r="AD762" i="1" s="1"/>
  <c r="W746" i="1"/>
  <c r="AL746" i="1" s="1"/>
  <c r="S746" i="1"/>
  <c r="AD746" i="1" s="1"/>
  <c r="W730" i="1"/>
  <c r="AL730" i="1" s="1"/>
  <c r="S730" i="1"/>
  <c r="AD730" i="1" s="1"/>
  <c r="W714" i="1"/>
  <c r="AL714" i="1" s="1"/>
  <c r="S714" i="1"/>
  <c r="AD714" i="1" s="1"/>
  <c r="W698" i="1"/>
  <c r="AL698" i="1" s="1"/>
  <c r="S698" i="1"/>
  <c r="W682" i="1"/>
  <c r="AL682" i="1" s="1"/>
  <c r="S682" i="1"/>
  <c r="AD682" i="1" s="1"/>
  <c r="W666" i="1"/>
  <c r="AL666" i="1" s="1"/>
  <c r="S666" i="1"/>
  <c r="AD666" i="1" s="1"/>
  <c r="W650" i="1"/>
  <c r="AL650" i="1" s="1"/>
  <c r="S650" i="1"/>
  <c r="W634" i="1"/>
  <c r="AL634" i="1" s="1"/>
  <c r="Z634" i="1" s="1"/>
  <c r="S634" i="1"/>
  <c r="AD634" i="1" s="1"/>
  <c r="W618" i="1"/>
  <c r="AL618" i="1" s="1"/>
  <c r="S618" i="1"/>
  <c r="AD618" i="1" s="1"/>
  <c r="W602" i="1"/>
  <c r="AL602" i="1" s="1"/>
  <c r="S602" i="1"/>
  <c r="W586" i="1"/>
  <c r="AL586" i="1" s="1"/>
  <c r="S586" i="1"/>
  <c r="AD586" i="1" s="1"/>
  <c r="W570" i="1"/>
  <c r="AL570" i="1" s="1"/>
  <c r="S570" i="1"/>
  <c r="W554" i="1"/>
  <c r="AL554" i="1" s="1"/>
  <c r="S554" i="1"/>
  <c r="AD554" i="1" s="1"/>
  <c r="W538" i="1"/>
  <c r="AL538" i="1" s="1"/>
  <c r="S538" i="1"/>
  <c r="AD538" i="1" s="1"/>
  <c r="W522" i="1"/>
  <c r="AL522" i="1" s="1"/>
  <c r="S522" i="1"/>
  <c r="AD522" i="1" s="1"/>
  <c r="W506" i="1"/>
  <c r="AL506" i="1" s="1"/>
  <c r="S506" i="1"/>
  <c r="W490" i="1"/>
  <c r="AL490" i="1" s="1"/>
  <c r="S490" i="1"/>
  <c r="W474" i="1"/>
  <c r="AL474" i="1" s="1"/>
  <c r="S474" i="1"/>
  <c r="AD474" i="1" s="1"/>
  <c r="W458" i="1"/>
  <c r="AL458" i="1" s="1"/>
  <c r="S458" i="1"/>
  <c r="AD458" i="1" s="1"/>
  <c r="W442" i="1"/>
  <c r="AL442" i="1" s="1"/>
  <c r="S442" i="1"/>
  <c r="W426" i="1"/>
  <c r="AL426" i="1" s="1"/>
  <c r="S426" i="1"/>
  <c r="W410" i="1"/>
  <c r="AL410" i="1" s="1"/>
  <c r="S410" i="1"/>
  <c r="W1181" i="1"/>
  <c r="AL1181" i="1" s="1"/>
  <c r="S1181" i="1"/>
  <c r="W1165" i="1"/>
  <c r="AL1165" i="1" s="1"/>
  <c r="S1165" i="1"/>
  <c r="W1149" i="1"/>
  <c r="AL1149" i="1" s="1"/>
  <c r="S1149" i="1"/>
  <c r="AD1149" i="1" s="1"/>
  <c r="W1133" i="1"/>
  <c r="AL1133" i="1" s="1"/>
  <c r="S1133" i="1"/>
  <c r="W1089" i="1"/>
  <c r="AL1089" i="1" s="1"/>
  <c r="Z1089" i="1" s="1"/>
  <c r="S1089" i="1"/>
  <c r="W1073" i="1"/>
  <c r="AL1073" i="1" s="1"/>
  <c r="S1073" i="1"/>
  <c r="W1057" i="1"/>
  <c r="AL1057" i="1" s="1"/>
  <c r="S1057" i="1"/>
  <c r="W1041" i="1"/>
  <c r="AL1041" i="1" s="1"/>
  <c r="S1041" i="1"/>
  <c r="W1025" i="1"/>
  <c r="AL1025" i="1" s="1"/>
  <c r="S1025" i="1"/>
  <c r="W1009" i="1"/>
  <c r="AL1009" i="1" s="1"/>
  <c r="S1009" i="1"/>
  <c r="W993" i="1"/>
  <c r="AL993" i="1" s="1"/>
  <c r="S993" i="1"/>
  <c r="W977" i="1"/>
  <c r="AL977" i="1" s="1"/>
  <c r="S977" i="1"/>
  <c r="W961" i="1"/>
  <c r="AL961" i="1" s="1"/>
  <c r="S961" i="1"/>
  <c r="W945" i="1"/>
  <c r="AL945" i="1" s="1"/>
  <c r="S945" i="1"/>
  <c r="W929" i="1"/>
  <c r="AL929" i="1" s="1"/>
  <c r="S929" i="1"/>
  <c r="W913" i="1"/>
  <c r="AL913" i="1" s="1"/>
  <c r="Z913" i="1" s="1"/>
  <c r="S913" i="1"/>
  <c r="W897" i="1"/>
  <c r="AL897" i="1" s="1"/>
  <c r="Z897" i="1" s="1"/>
  <c r="S897" i="1"/>
  <c r="W881" i="1"/>
  <c r="AL881" i="1" s="1"/>
  <c r="S881" i="1"/>
  <c r="W865" i="1"/>
  <c r="AL865" i="1" s="1"/>
  <c r="S865" i="1"/>
  <c r="W849" i="1"/>
  <c r="AL849" i="1" s="1"/>
  <c r="S849" i="1"/>
  <c r="W833" i="1"/>
  <c r="AL833" i="1" s="1"/>
  <c r="S833" i="1"/>
  <c r="W817" i="1"/>
  <c r="AL817" i="1" s="1"/>
  <c r="Z817" i="1" s="1"/>
  <c r="S817" i="1"/>
  <c r="W801" i="1"/>
  <c r="AL801" i="1" s="1"/>
  <c r="S801" i="1"/>
  <c r="W785" i="1"/>
  <c r="AL785" i="1" s="1"/>
  <c r="S785" i="1"/>
  <c r="W769" i="1"/>
  <c r="AL769" i="1" s="1"/>
  <c r="S769" i="1"/>
  <c r="AD769" i="1" s="1"/>
  <c r="W753" i="1"/>
  <c r="AL753" i="1" s="1"/>
  <c r="S753" i="1"/>
  <c r="W737" i="1"/>
  <c r="AL737" i="1" s="1"/>
  <c r="Z737" i="1" s="1"/>
  <c r="S737" i="1"/>
  <c r="W721" i="1"/>
  <c r="AL721" i="1" s="1"/>
  <c r="S721" i="1"/>
  <c r="W705" i="1"/>
  <c r="AL705" i="1" s="1"/>
  <c r="S705" i="1"/>
  <c r="W689" i="1"/>
  <c r="AL689" i="1" s="1"/>
  <c r="S689" i="1"/>
  <c r="AD689" i="1" s="1"/>
  <c r="W673" i="1"/>
  <c r="AL673" i="1" s="1"/>
  <c r="S673" i="1"/>
  <c r="W657" i="1"/>
  <c r="AL657" i="1" s="1"/>
  <c r="S657" i="1"/>
  <c r="W641" i="1"/>
  <c r="AL641" i="1" s="1"/>
  <c r="S641" i="1"/>
  <c r="W625" i="1"/>
  <c r="AL625" i="1" s="1"/>
  <c r="Z625" i="1" s="1"/>
  <c r="S625" i="1"/>
  <c r="W609" i="1"/>
  <c r="AL609" i="1" s="1"/>
  <c r="S609" i="1"/>
  <c r="W593" i="1"/>
  <c r="AL593" i="1" s="1"/>
  <c r="S593" i="1"/>
  <c r="W577" i="1"/>
  <c r="AL577" i="1" s="1"/>
  <c r="Z577" i="1" s="1"/>
  <c r="S577" i="1"/>
  <c r="W561" i="1"/>
  <c r="AL561" i="1" s="1"/>
  <c r="S561" i="1"/>
  <c r="W545" i="1"/>
  <c r="AL545" i="1" s="1"/>
  <c r="S545" i="1"/>
  <c r="W529" i="1"/>
  <c r="AL529" i="1" s="1"/>
  <c r="S529" i="1"/>
  <c r="W513" i="1"/>
  <c r="AL513" i="1" s="1"/>
  <c r="S513" i="1"/>
  <c r="W497" i="1"/>
  <c r="AL497" i="1" s="1"/>
  <c r="S497" i="1"/>
  <c r="W481" i="1"/>
  <c r="AL481" i="1" s="1"/>
  <c r="S481" i="1"/>
  <c r="W465" i="1"/>
  <c r="AL465" i="1" s="1"/>
  <c r="S465" i="1"/>
  <c r="W449" i="1"/>
  <c r="AL449" i="1" s="1"/>
  <c r="S449" i="1"/>
  <c r="W433" i="1"/>
  <c r="AL433" i="1" s="1"/>
  <c r="S433" i="1"/>
  <c r="W417" i="1"/>
  <c r="AL417" i="1" s="1"/>
  <c r="S417" i="1"/>
  <c r="W1175" i="1"/>
  <c r="AL1175" i="1" s="1"/>
  <c r="S1175" i="1"/>
  <c r="W1159" i="1"/>
  <c r="AL1159" i="1" s="1"/>
  <c r="S1159" i="1"/>
  <c r="W1143" i="1"/>
  <c r="AL1143" i="1" s="1"/>
  <c r="S1143" i="1"/>
  <c r="W1103" i="1"/>
  <c r="AL1103" i="1" s="1"/>
  <c r="S1103" i="1"/>
  <c r="AD1103" i="1" s="1"/>
  <c r="W1087" i="1"/>
  <c r="AL1087" i="1" s="1"/>
  <c r="S1087" i="1"/>
  <c r="W1071" i="1"/>
  <c r="AL1071" i="1" s="1"/>
  <c r="S1071" i="1"/>
  <c r="W1055" i="1"/>
  <c r="AL1055" i="1" s="1"/>
  <c r="S1055" i="1"/>
  <c r="W1039" i="1"/>
  <c r="AL1039" i="1" s="1"/>
  <c r="S1039" i="1"/>
  <c r="AD1039" i="1" s="1"/>
  <c r="W1023" i="1"/>
  <c r="AL1023" i="1" s="1"/>
  <c r="Z1023" i="1" s="1"/>
  <c r="S1023" i="1"/>
  <c r="W1007" i="1"/>
  <c r="AL1007" i="1" s="1"/>
  <c r="S1007" i="1"/>
  <c r="W991" i="1"/>
  <c r="AL991" i="1" s="1"/>
  <c r="Z991" i="1" s="1"/>
  <c r="S991" i="1"/>
  <c r="W975" i="1"/>
  <c r="AL975" i="1" s="1"/>
  <c r="Z975" i="1" s="1"/>
  <c r="S975" i="1"/>
  <c r="W959" i="1"/>
  <c r="AL959" i="1" s="1"/>
  <c r="S959" i="1"/>
  <c r="AD959" i="1" s="1"/>
  <c r="W943" i="1"/>
  <c r="AL943" i="1" s="1"/>
  <c r="S943" i="1"/>
  <c r="W927" i="1"/>
  <c r="AL927" i="1" s="1"/>
  <c r="S927" i="1"/>
  <c r="W911" i="1"/>
  <c r="AL911" i="1" s="1"/>
  <c r="S911" i="1"/>
  <c r="W895" i="1"/>
  <c r="AL895" i="1" s="1"/>
  <c r="Z895" i="1" s="1"/>
  <c r="S895" i="1"/>
  <c r="W879" i="1"/>
  <c r="AL879" i="1" s="1"/>
  <c r="S879" i="1"/>
  <c r="W863" i="1"/>
  <c r="AL863" i="1" s="1"/>
  <c r="S863" i="1"/>
  <c r="W847" i="1"/>
  <c r="AL847" i="1" s="1"/>
  <c r="S847" i="1"/>
  <c r="W831" i="1"/>
  <c r="AL831" i="1" s="1"/>
  <c r="S831" i="1"/>
  <c r="W815" i="1"/>
  <c r="AL815" i="1" s="1"/>
  <c r="S815" i="1"/>
  <c r="W799" i="1"/>
  <c r="AL799" i="1" s="1"/>
  <c r="S799" i="1"/>
  <c r="W783" i="1"/>
  <c r="AL783" i="1" s="1"/>
  <c r="S783" i="1"/>
  <c r="W767" i="1"/>
  <c r="AL767" i="1" s="1"/>
  <c r="S767" i="1"/>
  <c r="W751" i="1"/>
  <c r="AL751" i="1" s="1"/>
  <c r="S751" i="1"/>
  <c r="W735" i="1"/>
  <c r="AL735" i="1" s="1"/>
  <c r="S735" i="1"/>
  <c r="W719" i="1"/>
  <c r="AL719" i="1" s="1"/>
  <c r="Z719" i="1" s="1"/>
  <c r="S719" i="1"/>
  <c r="W703" i="1"/>
  <c r="AL703" i="1" s="1"/>
  <c r="S703" i="1"/>
  <c r="W687" i="1"/>
  <c r="AL687" i="1" s="1"/>
  <c r="S687" i="1"/>
  <c r="W671" i="1"/>
  <c r="AL671" i="1" s="1"/>
  <c r="Z671" i="1" s="1"/>
  <c r="S671" i="1"/>
  <c r="W655" i="1"/>
  <c r="AL655" i="1" s="1"/>
  <c r="S655" i="1"/>
  <c r="W639" i="1"/>
  <c r="AL639" i="1" s="1"/>
  <c r="S639" i="1"/>
  <c r="W623" i="1"/>
  <c r="AL623" i="1" s="1"/>
  <c r="S623" i="1"/>
  <c r="W607" i="1"/>
  <c r="AL607" i="1" s="1"/>
  <c r="S607" i="1"/>
  <c r="W591" i="1"/>
  <c r="AL591" i="1" s="1"/>
  <c r="Z591" i="1" s="1"/>
  <c r="S591" i="1"/>
  <c r="W575" i="1"/>
  <c r="AL575" i="1" s="1"/>
  <c r="Z575" i="1" s="1"/>
  <c r="S575" i="1"/>
  <c r="W559" i="1"/>
  <c r="AL559" i="1" s="1"/>
  <c r="S559" i="1"/>
  <c r="W543" i="1"/>
  <c r="AL543" i="1" s="1"/>
  <c r="S543" i="1"/>
  <c r="W527" i="1"/>
  <c r="AL527" i="1" s="1"/>
  <c r="S527" i="1"/>
  <c r="AD527" i="1" s="1"/>
  <c r="W511" i="1"/>
  <c r="AL511" i="1" s="1"/>
  <c r="S511" i="1"/>
  <c r="W495" i="1"/>
  <c r="AL495" i="1" s="1"/>
  <c r="Z495" i="1" s="1"/>
  <c r="S495" i="1"/>
  <c r="W479" i="1"/>
  <c r="AL479" i="1" s="1"/>
  <c r="S479" i="1"/>
  <c r="W463" i="1"/>
  <c r="AL463" i="1" s="1"/>
  <c r="Z463" i="1" s="1"/>
  <c r="S463" i="1"/>
  <c r="W447" i="1"/>
  <c r="AL447" i="1" s="1"/>
  <c r="S447" i="1"/>
  <c r="W431" i="1"/>
  <c r="AL431" i="1" s="1"/>
  <c r="S431" i="1"/>
  <c r="W415" i="1"/>
  <c r="AL415" i="1" s="1"/>
  <c r="S415" i="1"/>
  <c r="W1172" i="1"/>
  <c r="AL1172" i="1" s="1"/>
  <c r="S1172" i="1"/>
  <c r="W1140" i="1"/>
  <c r="AL1140" i="1" s="1"/>
  <c r="S1140" i="1"/>
  <c r="W1076" i="1"/>
  <c r="AL1076" i="1" s="1"/>
  <c r="S1076" i="1"/>
  <c r="W1040" i="1"/>
  <c r="AL1040" i="1" s="1"/>
  <c r="S1040" i="1"/>
  <c r="AD1040" i="1" s="1"/>
  <c r="W1008" i="1"/>
  <c r="AL1008" i="1" s="1"/>
  <c r="S1008" i="1"/>
  <c r="W976" i="1"/>
  <c r="AL976" i="1" s="1"/>
  <c r="Z976" i="1" s="1"/>
  <c r="S976" i="1"/>
  <c r="W948" i="1"/>
  <c r="AL948" i="1" s="1"/>
  <c r="S948" i="1"/>
  <c r="W912" i="1"/>
  <c r="AL912" i="1" s="1"/>
  <c r="S912" i="1"/>
  <c r="W880" i="1"/>
  <c r="AL880" i="1" s="1"/>
  <c r="S880" i="1"/>
  <c r="AD880" i="1" s="1"/>
  <c r="W848" i="1"/>
  <c r="AL848" i="1" s="1"/>
  <c r="S848" i="1"/>
  <c r="W816" i="1"/>
  <c r="AL816" i="1" s="1"/>
  <c r="Z816" i="1" s="1"/>
  <c r="S816" i="1"/>
  <c r="W784" i="1"/>
  <c r="AL784" i="1" s="1"/>
  <c r="S784" i="1"/>
  <c r="W752" i="1"/>
  <c r="AL752" i="1" s="1"/>
  <c r="S752" i="1"/>
  <c r="AD752" i="1" s="1"/>
  <c r="W720" i="1"/>
  <c r="AL720" i="1" s="1"/>
  <c r="S720" i="1"/>
  <c r="W688" i="1"/>
  <c r="AL688" i="1" s="1"/>
  <c r="Z688" i="1" s="1"/>
  <c r="S688" i="1"/>
  <c r="AD688" i="1" s="1"/>
  <c r="W656" i="1"/>
  <c r="AL656" i="1" s="1"/>
  <c r="S656" i="1"/>
  <c r="W624" i="1"/>
  <c r="AL624" i="1" s="1"/>
  <c r="S624" i="1"/>
  <c r="W592" i="1"/>
  <c r="AL592" i="1" s="1"/>
  <c r="S592" i="1"/>
  <c r="W560" i="1"/>
  <c r="AL560" i="1" s="1"/>
  <c r="S560" i="1"/>
  <c r="W528" i="1"/>
  <c r="AL528" i="1" s="1"/>
  <c r="S528" i="1"/>
  <c r="W496" i="1"/>
  <c r="AL496" i="1" s="1"/>
  <c r="S496" i="1"/>
  <c r="W468" i="1"/>
  <c r="AL468" i="1" s="1"/>
  <c r="S468" i="1"/>
  <c r="W436" i="1"/>
  <c r="AL436" i="1" s="1"/>
  <c r="S436" i="1"/>
  <c r="W404" i="1"/>
  <c r="AL404" i="1" s="1"/>
  <c r="Z404" i="1" s="1"/>
  <c r="S404" i="1"/>
  <c r="AD404" i="1" s="1"/>
  <c r="V404" i="1" s="1"/>
  <c r="W1168" i="1"/>
  <c r="AL1168" i="1" s="1"/>
  <c r="S1168" i="1"/>
  <c r="AD1168" i="1" s="1"/>
  <c r="W1136" i="1"/>
  <c r="AL1136" i="1" s="1"/>
  <c r="S1136" i="1"/>
  <c r="W1080" i="1"/>
  <c r="AL1080" i="1" s="1"/>
  <c r="S1080" i="1"/>
  <c r="W1048" i="1"/>
  <c r="AL1048" i="1" s="1"/>
  <c r="S1048" i="1"/>
  <c r="AD1048" i="1" s="1"/>
  <c r="W1020" i="1"/>
  <c r="AL1020" i="1" s="1"/>
  <c r="S1020" i="1"/>
  <c r="W988" i="1"/>
  <c r="AL988" i="1" s="1"/>
  <c r="S988" i="1"/>
  <c r="W952" i="1"/>
  <c r="AL952" i="1" s="1"/>
  <c r="S952" i="1"/>
  <c r="W924" i="1"/>
  <c r="AL924" i="1" s="1"/>
  <c r="S924" i="1"/>
  <c r="W892" i="1"/>
  <c r="AL892" i="1" s="1"/>
  <c r="Z892" i="1" s="1"/>
  <c r="S892" i="1"/>
  <c r="W860" i="1"/>
  <c r="AL860" i="1" s="1"/>
  <c r="S860" i="1"/>
  <c r="W828" i="1"/>
  <c r="AL828" i="1" s="1"/>
  <c r="S828" i="1"/>
  <c r="W796" i="1"/>
  <c r="AL796" i="1" s="1"/>
  <c r="S796" i="1"/>
  <c r="AD796" i="1" s="1"/>
  <c r="W764" i="1"/>
  <c r="AL764" i="1" s="1"/>
  <c r="Z764" i="1" s="1"/>
  <c r="S764" i="1"/>
  <c r="W732" i="1"/>
  <c r="AL732" i="1" s="1"/>
  <c r="S732" i="1"/>
  <c r="W700" i="1"/>
  <c r="AL700" i="1" s="1"/>
  <c r="S700" i="1"/>
  <c r="W668" i="1"/>
  <c r="AL668" i="1" s="1"/>
  <c r="S668" i="1"/>
  <c r="W636" i="1"/>
  <c r="AL636" i="1" s="1"/>
  <c r="S636" i="1"/>
  <c r="W604" i="1"/>
  <c r="AL604" i="1" s="1"/>
  <c r="S604" i="1"/>
  <c r="W572" i="1"/>
  <c r="AL572" i="1" s="1"/>
  <c r="S572" i="1"/>
  <c r="W540" i="1"/>
  <c r="AL540" i="1" s="1"/>
  <c r="S540" i="1"/>
  <c r="W508" i="1"/>
  <c r="AL508" i="1" s="1"/>
  <c r="S508" i="1"/>
  <c r="W472" i="1"/>
  <c r="AL472" i="1" s="1"/>
  <c r="S472" i="1"/>
  <c r="AD472" i="1" s="1"/>
  <c r="W440" i="1"/>
  <c r="AL440" i="1" s="1"/>
  <c r="Z440" i="1" s="1"/>
  <c r="S440" i="1"/>
  <c r="W408" i="1"/>
  <c r="AL408" i="1" s="1"/>
  <c r="S408" i="1"/>
  <c r="W1105" i="1"/>
  <c r="AL1105" i="1" s="1"/>
  <c r="S1105" i="1"/>
  <c r="AD1105" i="1" s="1"/>
  <c r="W1166" i="1"/>
  <c r="AL1166" i="1" s="1"/>
  <c r="S1166" i="1"/>
  <c r="W1074" i="1"/>
  <c r="AL1074" i="1" s="1"/>
  <c r="S1074" i="1"/>
  <c r="AD1074" i="1" s="1"/>
  <c r="W1026" i="1"/>
  <c r="AL1026" i="1" s="1"/>
  <c r="S1026" i="1"/>
  <c r="W978" i="1"/>
  <c r="AL978" i="1" s="1"/>
  <c r="S978" i="1"/>
  <c r="W930" i="1"/>
  <c r="AL930" i="1" s="1"/>
  <c r="Z930" i="1" s="1"/>
  <c r="S930" i="1"/>
  <c r="W866" i="1"/>
  <c r="AL866" i="1" s="1"/>
  <c r="S866" i="1"/>
  <c r="W802" i="1"/>
  <c r="AL802" i="1" s="1"/>
  <c r="S802" i="1"/>
  <c r="W738" i="1"/>
  <c r="AL738" i="1" s="1"/>
  <c r="S738" i="1"/>
  <c r="AD738" i="1" s="1"/>
  <c r="W674" i="1"/>
  <c r="AL674" i="1" s="1"/>
  <c r="S674" i="1"/>
  <c r="AD674" i="1" s="1"/>
  <c r="W578" i="1"/>
  <c r="AL578" i="1" s="1"/>
  <c r="S578" i="1"/>
  <c r="AD578" i="1" s="1"/>
  <c r="W1178" i="1"/>
  <c r="AL1178" i="1" s="1"/>
  <c r="S1178" i="1"/>
  <c r="W1146" i="1"/>
  <c r="AL1146" i="1" s="1"/>
  <c r="S1146" i="1"/>
  <c r="W1070" i="1"/>
  <c r="AL1070" i="1" s="1"/>
  <c r="S1070" i="1"/>
  <c r="W1038" i="1"/>
  <c r="AL1038" i="1" s="1"/>
  <c r="S1038" i="1"/>
  <c r="W990" i="1"/>
  <c r="AL990" i="1" s="1"/>
  <c r="S990" i="1"/>
  <c r="W958" i="1"/>
  <c r="AL958" i="1" s="1"/>
  <c r="S958" i="1"/>
  <c r="AD958" i="1" s="1"/>
  <c r="W910" i="1"/>
  <c r="AL910" i="1" s="1"/>
  <c r="S910" i="1"/>
  <c r="W878" i="1"/>
  <c r="AL878" i="1" s="1"/>
  <c r="Z878" i="1" s="1"/>
  <c r="S878" i="1"/>
  <c r="AD878" i="1" s="1"/>
  <c r="W846" i="1"/>
  <c r="AL846" i="1" s="1"/>
  <c r="S846" i="1"/>
  <c r="W798" i="1"/>
  <c r="AL798" i="1" s="1"/>
  <c r="S798" i="1"/>
  <c r="W766" i="1"/>
  <c r="AL766" i="1" s="1"/>
  <c r="S766" i="1"/>
  <c r="W718" i="1"/>
  <c r="AL718" i="1" s="1"/>
  <c r="S718" i="1"/>
  <c r="W686" i="1"/>
  <c r="AL686" i="1" s="1"/>
  <c r="S686" i="1"/>
  <c r="W654" i="1"/>
  <c r="AL654" i="1" s="1"/>
  <c r="S654" i="1"/>
  <c r="W606" i="1"/>
  <c r="AL606" i="1" s="1"/>
  <c r="S606" i="1"/>
  <c r="W574" i="1"/>
  <c r="AL574" i="1" s="1"/>
  <c r="Z574" i="1" s="1"/>
  <c r="S574" i="1"/>
  <c r="W526" i="1"/>
  <c r="AL526" i="1" s="1"/>
  <c r="S526" i="1"/>
  <c r="AD526" i="1" s="1"/>
  <c r="W494" i="1"/>
  <c r="AL494" i="1" s="1"/>
  <c r="Z494" i="1" s="1"/>
  <c r="S494" i="1"/>
  <c r="W446" i="1"/>
  <c r="AL446" i="1" s="1"/>
  <c r="S446" i="1"/>
  <c r="AD446" i="1" s="1"/>
  <c r="W1170" i="1"/>
  <c r="AL1170" i="1" s="1"/>
  <c r="S1170" i="1"/>
  <c r="W1154" i="1"/>
  <c r="AL1154" i="1" s="1"/>
  <c r="S1154" i="1"/>
  <c r="W1138" i="1"/>
  <c r="AL1138" i="1" s="1"/>
  <c r="S1138" i="1"/>
  <c r="W1094" i="1"/>
  <c r="AL1094" i="1" s="1"/>
  <c r="S1094" i="1"/>
  <c r="AD1094" i="1" s="1"/>
  <c r="W1078" i="1"/>
  <c r="AL1078" i="1" s="1"/>
  <c r="S1078" i="1"/>
  <c r="W1062" i="1"/>
  <c r="AL1062" i="1" s="1"/>
  <c r="S1062" i="1"/>
  <c r="W1046" i="1"/>
  <c r="AL1046" i="1" s="1"/>
  <c r="S1046" i="1"/>
  <c r="W1030" i="1"/>
  <c r="AL1030" i="1" s="1"/>
  <c r="S1030" i="1"/>
  <c r="AD1030" i="1" s="1"/>
  <c r="W1014" i="1"/>
  <c r="AL1014" i="1" s="1"/>
  <c r="S1014" i="1"/>
  <c r="W998" i="1"/>
  <c r="AL998" i="1" s="1"/>
  <c r="S998" i="1"/>
  <c r="W982" i="1"/>
  <c r="AL982" i="1" s="1"/>
  <c r="S982" i="1"/>
  <c r="W966" i="1"/>
  <c r="AL966" i="1" s="1"/>
  <c r="S966" i="1"/>
  <c r="W950" i="1"/>
  <c r="AL950" i="1" s="1"/>
  <c r="S950" i="1"/>
  <c r="W934" i="1"/>
  <c r="AL934" i="1" s="1"/>
  <c r="S934" i="1"/>
  <c r="W918" i="1"/>
  <c r="AL918" i="1" s="1"/>
  <c r="Z918" i="1" s="1"/>
  <c r="S918" i="1"/>
  <c r="W902" i="1"/>
  <c r="AL902" i="1" s="1"/>
  <c r="S902" i="1"/>
  <c r="W886" i="1"/>
  <c r="AL886" i="1" s="1"/>
  <c r="S886" i="1"/>
  <c r="W870" i="1"/>
  <c r="AL870" i="1" s="1"/>
  <c r="Z870" i="1" s="1"/>
  <c r="S870" i="1"/>
  <c r="AD870" i="1" s="1"/>
  <c r="W854" i="1"/>
  <c r="AL854" i="1" s="1"/>
  <c r="S854" i="1"/>
  <c r="W838" i="1"/>
  <c r="AL838" i="1" s="1"/>
  <c r="S838" i="1"/>
  <c r="W822" i="1"/>
  <c r="AL822" i="1" s="1"/>
  <c r="S822" i="1"/>
  <c r="W806" i="1"/>
  <c r="AL806" i="1" s="1"/>
  <c r="S806" i="1"/>
  <c r="W790" i="1"/>
  <c r="AL790" i="1" s="1"/>
  <c r="S790" i="1"/>
  <c r="W774" i="1"/>
  <c r="AL774" i="1" s="1"/>
  <c r="S774" i="1"/>
  <c r="W758" i="1"/>
  <c r="AL758" i="1" s="1"/>
  <c r="S758" i="1"/>
  <c r="AD758" i="1" s="1"/>
  <c r="W742" i="1"/>
  <c r="AL742" i="1" s="1"/>
  <c r="S742" i="1"/>
  <c r="W726" i="1"/>
  <c r="AL726" i="1" s="1"/>
  <c r="S726" i="1"/>
  <c r="AD726" i="1" s="1"/>
  <c r="W710" i="1"/>
  <c r="AL710" i="1" s="1"/>
  <c r="S710" i="1"/>
  <c r="W694" i="1"/>
  <c r="AL694" i="1" s="1"/>
  <c r="S694" i="1"/>
  <c r="W678" i="1"/>
  <c r="AL678" i="1" s="1"/>
  <c r="S678" i="1"/>
  <c r="W662" i="1"/>
  <c r="AL662" i="1" s="1"/>
  <c r="S662" i="1"/>
  <c r="AD662" i="1" s="1"/>
  <c r="W646" i="1"/>
  <c r="AL646" i="1" s="1"/>
  <c r="S646" i="1"/>
  <c r="AD646" i="1" s="1"/>
  <c r="W630" i="1"/>
  <c r="AL630" i="1" s="1"/>
  <c r="Z630" i="1" s="1"/>
  <c r="S630" i="1"/>
  <c r="AD630" i="1" s="1"/>
  <c r="W614" i="1"/>
  <c r="AL614" i="1" s="1"/>
  <c r="Z614" i="1" s="1"/>
  <c r="S614" i="1"/>
  <c r="W598" i="1"/>
  <c r="AL598" i="1" s="1"/>
  <c r="S598" i="1"/>
  <c r="W582" i="1"/>
  <c r="AL582" i="1" s="1"/>
  <c r="S582" i="1"/>
  <c r="W566" i="1"/>
  <c r="AL566" i="1" s="1"/>
  <c r="S566" i="1"/>
  <c r="W550" i="1"/>
  <c r="AL550" i="1" s="1"/>
  <c r="S550" i="1"/>
  <c r="AD550" i="1" s="1"/>
  <c r="W534" i="1"/>
  <c r="AL534" i="1" s="1"/>
  <c r="S534" i="1"/>
  <c r="W518" i="1"/>
  <c r="AL518" i="1" s="1"/>
  <c r="S518" i="1"/>
  <c r="W502" i="1"/>
  <c r="AL502" i="1" s="1"/>
  <c r="S502" i="1"/>
  <c r="W486" i="1"/>
  <c r="AL486" i="1" s="1"/>
  <c r="S486" i="1"/>
  <c r="AD486" i="1" s="1"/>
  <c r="W470" i="1"/>
  <c r="AL470" i="1" s="1"/>
  <c r="S470" i="1"/>
  <c r="W454" i="1"/>
  <c r="AL454" i="1" s="1"/>
  <c r="S454" i="1"/>
  <c r="W438" i="1"/>
  <c r="AL438" i="1" s="1"/>
  <c r="S438" i="1"/>
  <c r="W422" i="1"/>
  <c r="AL422" i="1" s="1"/>
  <c r="S422" i="1"/>
  <c r="AD422" i="1" s="1"/>
  <c r="W406" i="1"/>
  <c r="AL406" i="1" s="1"/>
  <c r="S406" i="1"/>
  <c r="W1177" i="1"/>
  <c r="AL1177" i="1" s="1"/>
  <c r="S1177" i="1"/>
  <c r="W1161" i="1"/>
  <c r="AL1161" i="1" s="1"/>
  <c r="S1161" i="1"/>
  <c r="W1145" i="1"/>
  <c r="AL1145" i="1" s="1"/>
  <c r="Z1145" i="1" s="1"/>
  <c r="S1145" i="1"/>
  <c r="W1101" i="1"/>
  <c r="AL1101" i="1" s="1"/>
  <c r="S1101" i="1"/>
  <c r="AD1101" i="1" s="1"/>
  <c r="W1085" i="1"/>
  <c r="AL1085" i="1" s="1"/>
  <c r="S1085" i="1"/>
  <c r="AD1085" i="1" s="1"/>
  <c r="W1069" i="1"/>
  <c r="AL1069" i="1" s="1"/>
  <c r="S1069" i="1"/>
  <c r="W1053" i="1"/>
  <c r="AL1053" i="1" s="1"/>
  <c r="S1053" i="1"/>
  <c r="AD1053" i="1" s="1"/>
  <c r="W1037" i="1"/>
  <c r="AL1037" i="1" s="1"/>
  <c r="S1037" i="1"/>
  <c r="W1021" i="1"/>
  <c r="AL1021" i="1" s="1"/>
  <c r="S1021" i="1"/>
  <c r="W1005" i="1"/>
  <c r="AL1005" i="1" s="1"/>
  <c r="S1005" i="1"/>
  <c r="W989" i="1"/>
  <c r="AL989" i="1" s="1"/>
  <c r="Z989" i="1" s="1"/>
  <c r="S989" i="1"/>
  <c r="W973" i="1"/>
  <c r="AL973" i="1" s="1"/>
  <c r="S973" i="1"/>
  <c r="W957" i="1"/>
  <c r="AL957" i="1" s="1"/>
  <c r="Z957" i="1" s="1"/>
  <c r="S957" i="1"/>
  <c r="W941" i="1"/>
  <c r="AL941" i="1" s="1"/>
  <c r="S941" i="1"/>
  <c r="W925" i="1"/>
  <c r="AL925" i="1" s="1"/>
  <c r="S925" i="1"/>
  <c r="W909" i="1"/>
  <c r="AL909" i="1" s="1"/>
  <c r="S909" i="1"/>
  <c r="W893" i="1"/>
  <c r="AL893" i="1" s="1"/>
  <c r="S893" i="1"/>
  <c r="AD893" i="1" s="1"/>
  <c r="W877" i="1"/>
  <c r="AL877" i="1" s="1"/>
  <c r="S877" i="1"/>
  <c r="W861" i="1"/>
  <c r="AL861" i="1" s="1"/>
  <c r="Z861" i="1" s="1"/>
  <c r="S861" i="1"/>
  <c r="W845" i="1"/>
  <c r="AL845" i="1" s="1"/>
  <c r="S845" i="1"/>
  <c r="W829" i="1"/>
  <c r="AL829" i="1" s="1"/>
  <c r="S829" i="1"/>
  <c r="W813" i="1"/>
  <c r="AL813" i="1" s="1"/>
  <c r="S813" i="1"/>
  <c r="W797" i="1"/>
  <c r="AL797" i="1" s="1"/>
  <c r="S797" i="1"/>
  <c r="AD797" i="1" s="1"/>
  <c r="W781" i="1"/>
  <c r="AL781" i="1" s="1"/>
  <c r="S781" i="1"/>
  <c r="AD781" i="1" s="1"/>
  <c r="W765" i="1"/>
  <c r="AL765" i="1" s="1"/>
  <c r="Z765" i="1" s="1"/>
  <c r="S765" i="1"/>
  <c r="W749" i="1"/>
  <c r="AL749" i="1" s="1"/>
  <c r="S749" i="1"/>
  <c r="W733" i="1"/>
  <c r="AL733" i="1" s="1"/>
  <c r="S733" i="1"/>
  <c r="W717" i="1"/>
  <c r="AL717" i="1" s="1"/>
  <c r="S717" i="1"/>
  <c r="AD717" i="1" s="1"/>
  <c r="W701" i="1"/>
  <c r="AL701" i="1" s="1"/>
  <c r="S701" i="1"/>
  <c r="W685" i="1"/>
  <c r="S685" i="1"/>
  <c r="AD685" i="1" s="1"/>
  <c r="W669" i="1"/>
  <c r="AL669" i="1" s="1"/>
  <c r="Z669" i="1" s="1"/>
  <c r="S669" i="1"/>
  <c r="AD669" i="1" s="1"/>
  <c r="W653" i="1"/>
  <c r="AL653" i="1" s="1"/>
  <c r="S653" i="1"/>
  <c r="W637" i="1"/>
  <c r="AL637" i="1" s="1"/>
  <c r="S637" i="1"/>
  <c r="W621" i="1"/>
  <c r="AL621" i="1" s="1"/>
  <c r="S621" i="1"/>
  <c r="W605" i="1"/>
  <c r="AL605" i="1" s="1"/>
  <c r="S605" i="1"/>
  <c r="W589" i="1"/>
  <c r="AL589" i="1" s="1"/>
  <c r="S589" i="1"/>
  <c r="AD589" i="1" s="1"/>
  <c r="W573" i="1"/>
  <c r="AL573" i="1" s="1"/>
  <c r="Z573" i="1" s="1"/>
  <c r="S573" i="1"/>
  <c r="W557" i="1"/>
  <c r="AL557" i="1" s="1"/>
  <c r="Z557" i="1" s="1"/>
  <c r="S557" i="1"/>
  <c r="W541" i="1"/>
  <c r="AL541" i="1" s="1"/>
  <c r="S541" i="1"/>
  <c r="AD541" i="1" s="1"/>
  <c r="W525" i="1"/>
  <c r="S525" i="1"/>
  <c r="AD525" i="1" s="1"/>
  <c r="W509" i="1"/>
  <c r="AL509" i="1" s="1"/>
  <c r="S509" i="1"/>
  <c r="AD509" i="1" s="1"/>
  <c r="W493" i="1"/>
  <c r="AL493" i="1" s="1"/>
  <c r="Z493" i="1" s="1"/>
  <c r="S493" i="1"/>
  <c r="W477" i="1"/>
  <c r="AL477" i="1" s="1"/>
  <c r="S477" i="1"/>
  <c r="W461" i="1"/>
  <c r="AL461" i="1" s="1"/>
  <c r="Z461" i="1" s="1"/>
  <c r="S461" i="1"/>
  <c r="W445" i="1"/>
  <c r="AL445" i="1" s="1"/>
  <c r="S445" i="1"/>
  <c r="AD445" i="1" s="1"/>
  <c r="W429" i="1"/>
  <c r="AL429" i="1" s="1"/>
  <c r="S429" i="1"/>
  <c r="W413" i="1"/>
  <c r="AL413" i="1" s="1"/>
  <c r="S413" i="1"/>
  <c r="W1171" i="1"/>
  <c r="AL1171" i="1" s="1"/>
  <c r="S1171" i="1"/>
  <c r="W1155" i="1"/>
  <c r="AL1155" i="1" s="1"/>
  <c r="S1155" i="1"/>
  <c r="W1139" i="1"/>
  <c r="AL1139" i="1" s="1"/>
  <c r="S1139" i="1"/>
  <c r="W1099" i="1"/>
  <c r="AL1099" i="1" s="1"/>
  <c r="Z1099" i="1" s="1"/>
  <c r="S1099" i="1"/>
  <c r="W1083" i="1"/>
  <c r="AL1083" i="1" s="1"/>
  <c r="S1083" i="1"/>
  <c r="W1067" i="1"/>
  <c r="AL1067" i="1" s="1"/>
  <c r="S1067" i="1"/>
  <c r="AD1067" i="1" s="1"/>
  <c r="W1051" i="1"/>
  <c r="AL1051" i="1" s="1"/>
  <c r="S1051" i="1"/>
  <c r="W1035" i="1"/>
  <c r="AL1035" i="1" s="1"/>
  <c r="Z1035" i="1" s="1"/>
  <c r="S1035" i="1"/>
  <c r="W1019" i="1"/>
  <c r="AL1019" i="1" s="1"/>
  <c r="S1019" i="1"/>
  <c r="W1003" i="1"/>
  <c r="AL1003" i="1" s="1"/>
  <c r="S1003" i="1"/>
  <c r="W987" i="1"/>
  <c r="AL987" i="1" s="1"/>
  <c r="S987" i="1"/>
  <c r="W971" i="1"/>
  <c r="AL971" i="1" s="1"/>
  <c r="S971" i="1"/>
  <c r="W955" i="1"/>
  <c r="AL955" i="1" s="1"/>
  <c r="Z955" i="1" s="1"/>
  <c r="S955" i="1"/>
  <c r="W939" i="1"/>
  <c r="AL939" i="1" s="1"/>
  <c r="S939" i="1"/>
  <c r="W923" i="1"/>
  <c r="AL923" i="1" s="1"/>
  <c r="S923" i="1"/>
  <c r="W907" i="1"/>
  <c r="AL907" i="1" s="1"/>
  <c r="S907" i="1"/>
  <c r="W891" i="1"/>
  <c r="AL891" i="1" s="1"/>
  <c r="S891" i="1"/>
  <c r="W875" i="1"/>
  <c r="AL875" i="1" s="1"/>
  <c r="S875" i="1"/>
  <c r="W859" i="1"/>
  <c r="AL859" i="1" s="1"/>
  <c r="S859" i="1"/>
  <c r="W843" i="1"/>
  <c r="AL843" i="1" s="1"/>
  <c r="Z843" i="1" s="1"/>
  <c r="S843" i="1"/>
  <c r="W827" i="1"/>
  <c r="AL827" i="1" s="1"/>
  <c r="S827" i="1"/>
  <c r="W811" i="1"/>
  <c r="AL811" i="1" s="1"/>
  <c r="S811" i="1"/>
  <c r="W795" i="1"/>
  <c r="AL795" i="1" s="1"/>
  <c r="S795" i="1"/>
  <c r="W779" i="1"/>
  <c r="AL779" i="1" s="1"/>
  <c r="Z779" i="1" s="1"/>
  <c r="S779" i="1"/>
  <c r="W763" i="1"/>
  <c r="AL763" i="1" s="1"/>
  <c r="S763" i="1"/>
  <c r="W747" i="1"/>
  <c r="AL747" i="1" s="1"/>
  <c r="S747" i="1"/>
  <c r="AD747" i="1" s="1"/>
  <c r="W731" i="1"/>
  <c r="AL731" i="1" s="1"/>
  <c r="S731" i="1"/>
  <c r="W715" i="1"/>
  <c r="AL715" i="1" s="1"/>
  <c r="S715" i="1"/>
  <c r="W699" i="1"/>
  <c r="AL699" i="1" s="1"/>
  <c r="Z699" i="1" s="1"/>
  <c r="S699" i="1"/>
  <c r="W683" i="1"/>
  <c r="AL683" i="1" s="1"/>
  <c r="S683" i="1"/>
  <c r="W667" i="1"/>
  <c r="AL667" i="1" s="1"/>
  <c r="S667" i="1"/>
  <c r="W651" i="1"/>
  <c r="AL651" i="1" s="1"/>
  <c r="Z651" i="1" s="1"/>
  <c r="S651" i="1"/>
  <c r="W635" i="1"/>
  <c r="AL635" i="1" s="1"/>
  <c r="S635" i="1"/>
  <c r="AD635" i="1" s="1"/>
  <c r="W619" i="1"/>
  <c r="AL619" i="1" s="1"/>
  <c r="S619" i="1"/>
  <c r="W603" i="1"/>
  <c r="AL603" i="1" s="1"/>
  <c r="S603" i="1"/>
  <c r="W587" i="1"/>
  <c r="AL587" i="1" s="1"/>
  <c r="S587" i="1"/>
  <c r="W571" i="1"/>
  <c r="AL571" i="1" s="1"/>
  <c r="Z571" i="1" s="1"/>
  <c r="S571" i="1"/>
  <c r="W555" i="1"/>
  <c r="AL555" i="1" s="1"/>
  <c r="Z555" i="1" s="1"/>
  <c r="S555" i="1"/>
  <c r="W539" i="1"/>
  <c r="AL539" i="1" s="1"/>
  <c r="S539" i="1"/>
  <c r="W523" i="1"/>
  <c r="AL523" i="1" s="1"/>
  <c r="S523" i="1"/>
  <c r="W507" i="1"/>
  <c r="AL507" i="1" s="1"/>
  <c r="S507" i="1"/>
  <c r="W491" i="1"/>
  <c r="AL491" i="1" s="1"/>
  <c r="Z491" i="1" s="1"/>
  <c r="S491" i="1"/>
  <c r="W475" i="1"/>
  <c r="AL475" i="1" s="1"/>
  <c r="S475" i="1"/>
  <c r="W459" i="1"/>
  <c r="AL459" i="1" s="1"/>
  <c r="S459" i="1"/>
  <c r="AD459" i="1" s="1"/>
  <c r="W443" i="1"/>
  <c r="AL443" i="1" s="1"/>
  <c r="Z443" i="1" s="1"/>
  <c r="S443" i="1"/>
  <c r="W427" i="1"/>
  <c r="AL427" i="1" s="1"/>
  <c r="S427" i="1"/>
  <c r="W411" i="1"/>
  <c r="AL411" i="1" s="1"/>
  <c r="S411" i="1"/>
  <c r="W1160" i="1"/>
  <c r="AL1160" i="1" s="1"/>
  <c r="S1160" i="1"/>
  <c r="W1100" i="1"/>
  <c r="AL1100" i="1" s="1"/>
  <c r="S1100" i="1"/>
  <c r="W1068" i="1"/>
  <c r="AL1068" i="1" s="1"/>
  <c r="S1068" i="1"/>
  <c r="AD1068" i="1" s="1"/>
  <c r="W1032" i="1"/>
  <c r="AL1032" i="1" s="1"/>
  <c r="S1032" i="1"/>
  <c r="W1000" i="1"/>
  <c r="AL1000" i="1" s="1"/>
  <c r="S1000" i="1"/>
  <c r="W968" i="1"/>
  <c r="AL968" i="1" s="1"/>
  <c r="Z968" i="1" s="1"/>
  <c r="S968" i="1"/>
  <c r="W936" i="1"/>
  <c r="AL936" i="1" s="1"/>
  <c r="S936" i="1"/>
  <c r="W904" i="1"/>
  <c r="AL904" i="1" s="1"/>
  <c r="S904" i="1"/>
  <c r="AD904" i="1" s="1"/>
  <c r="W872" i="1"/>
  <c r="AL872" i="1" s="1"/>
  <c r="S872" i="1"/>
  <c r="AD872" i="1" s="1"/>
  <c r="W840" i="1"/>
  <c r="AL840" i="1" s="1"/>
  <c r="Z840" i="1" s="1"/>
  <c r="S840" i="1"/>
  <c r="W808" i="1"/>
  <c r="AL808" i="1" s="1"/>
  <c r="S808" i="1"/>
  <c r="AD808" i="1" s="1"/>
  <c r="W776" i="1"/>
  <c r="AL776" i="1" s="1"/>
  <c r="S776" i="1"/>
  <c r="W744" i="1"/>
  <c r="AL744" i="1" s="1"/>
  <c r="S744" i="1"/>
  <c r="AD744" i="1" s="1"/>
  <c r="W712" i="1"/>
  <c r="AL712" i="1" s="1"/>
  <c r="S712" i="1"/>
  <c r="W680" i="1"/>
  <c r="AL680" i="1" s="1"/>
  <c r="S680" i="1"/>
  <c r="W648" i="1"/>
  <c r="AL648" i="1" s="1"/>
  <c r="S648" i="1"/>
  <c r="W616" i="1"/>
  <c r="AL616" i="1" s="1"/>
  <c r="S616" i="1"/>
  <c r="W584" i="1"/>
  <c r="AL584" i="1" s="1"/>
  <c r="S584" i="1"/>
  <c r="W552" i="1"/>
  <c r="AL552" i="1" s="1"/>
  <c r="S552" i="1"/>
  <c r="W520" i="1"/>
  <c r="AL520" i="1" s="1"/>
  <c r="Z520" i="1" s="1"/>
  <c r="S520" i="1"/>
  <c r="W488" i="1"/>
  <c r="AL488" i="1" s="1"/>
  <c r="S488" i="1"/>
  <c r="W456" i="1"/>
  <c r="AL456" i="1" s="1"/>
  <c r="Z456" i="1" s="1"/>
  <c r="S456" i="1"/>
  <c r="W428" i="1"/>
  <c r="AL428" i="1" s="1"/>
  <c r="S428" i="1"/>
  <c r="AD428" i="1" s="1"/>
  <c r="W1164" i="1"/>
  <c r="AL1164" i="1" s="1"/>
  <c r="S1164" i="1"/>
  <c r="W1132" i="1"/>
  <c r="AL1132" i="1" s="1"/>
  <c r="S1132" i="1"/>
  <c r="AD1132" i="1" s="1"/>
  <c r="W1072" i="1"/>
  <c r="AL1072" i="1" s="1"/>
  <c r="S1072" i="1"/>
  <c r="AD1072" i="1" s="1"/>
  <c r="W1044" i="1"/>
  <c r="AL1044" i="1" s="1"/>
  <c r="S1044" i="1"/>
  <c r="W1012" i="1"/>
  <c r="AL1012" i="1" s="1"/>
  <c r="S1012" i="1"/>
  <c r="W980" i="1"/>
  <c r="AL980" i="1" s="1"/>
  <c r="S980" i="1"/>
  <c r="W944" i="1"/>
  <c r="AL944" i="1" s="1"/>
  <c r="S944" i="1"/>
  <c r="W916" i="1"/>
  <c r="AL916" i="1" s="1"/>
  <c r="S916" i="1"/>
  <c r="W884" i="1"/>
  <c r="AL884" i="1" s="1"/>
  <c r="S884" i="1"/>
  <c r="W852" i="1"/>
  <c r="AL852" i="1" s="1"/>
  <c r="S852" i="1"/>
  <c r="W820" i="1"/>
  <c r="AL820" i="1" s="1"/>
  <c r="S820" i="1"/>
  <c r="W788" i="1"/>
  <c r="AL788" i="1" s="1"/>
  <c r="S788" i="1"/>
  <c r="AD788" i="1" s="1"/>
  <c r="W760" i="1"/>
  <c r="AL760" i="1" s="1"/>
  <c r="Z760" i="1" s="1"/>
  <c r="S760" i="1"/>
  <c r="W724" i="1"/>
  <c r="AL724" i="1" s="1"/>
  <c r="S724" i="1"/>
  <c r="W692" i="1"/>
  <c r="AL692" i="1" s="1"/>
  <c r="S692" i="1"/>
  <c r="W660" i="1"/>
  <c r="AL660" i="1" s="1"/>
  <c r="S660" i="1"/>
  <c r="W628" i="1"/>
  <c r="AL628" i="1" s="1"/>
  <c r="S628" i="1"/>
  <c r="W596" i="1"/>
  <c r="AL596" i="1" s="1"/>
  <c r="S596" i="1"/>
  <c r="W564" i="1"/>
  <c r="AL564" i="1" s="1"/>
  <c r="S564" i="1"/>
  <c r="W532" i="1"/>
  <c r="AL532" i="1" s="1"/>
  <c r="S532" i="1"/>
  <c r="W500" i="1"/>
  <c r="AL500" i="1" s="1"/>
  <c r="S500" i="1"/>
  <c r="AD500" i="1" s="1"/>
  <c r="W464" i="1"/>
  <c r="AL464" i="1" s="1"/>
  <c r="S464" i="1"/>
  <c r="AD464" i="1" s="1"/>
  <c r="W432" i="1"/>
  <c r="AL432" i="1" s="1"/>
  <c r="S432" i="1"/>
  <c r="W1182" i="1"/>
  <c r="AL1182" i="1" s="1"/>
  <c r="S1182" i="1"/>
  <c r="W1188" i="1"/>
  <c r="AL1188" i="1" s="1"/>
  <c r="S1188" i="1"/>
  <c r="AD1188" i="1" s="1"/>
  <c r="W1187" i="1"/>
  <c r="AL1187" i="1" s="1"/>
  <c r="S1187" i="1"/>
  <c r="AD1187" i="1" s="1"/>
  <c r="AG1187" i="1" s="1"/>
  <c r="W1186" i="1"/>
  <c r="AL1186" i="1" s="1"/>
  <c r="S1186" i="1"/>
  <c r="W1090" i="1"/>
  <c r="AL1090" i="1" s="1"/>
  <c r="S1090" i="1"/>
  <c r="AD1090" i="1" s="1"/>
  <c r="W994" i="1"/>
  <c r="AL994" i="1" s="1"/>
  <c r="S994" i="1"/>
  <c r="AD994" i="1" s="1"/>
  <c r="W914" i="1"/>
  <c r="AL914" i="1" s="1"/>
  <c r="S914" i="1"/>
  <c r="W818" i="1"/>
  <c r="AL818" i="1" s="1"/>
  <c r="S818" i="1"/>
  <c r="W754" i="1"/>
  <c r="AL754" i="1" s="1"/>
  <c r="S754" i="1"/>
  <c r="AD754" i="1" s="1"/>
  <c r="W690" i="1"/>
  <c r="AL690" i="1" s="1"/>
  <c r="S690" i="1"/>
  <c r="AD690" i="1" s="1"/>
  <c r="W626" i="1"/>
  <c r="AL626" i="1" s="1"/>
  <c r="Z626" i="1" s="1"/>
  <c r="S626" i="1"/>
  <c r="AD626" i="1" s="1"/>
  <c r="W594" i="1"/>
  <c r="AL594" i="1" s="1"/>
  <c r="Z594" i="1" s="1"/>
  <c r="S594" i="1"/>
  <c r="AD594" i="1" s="1"/>
  <c r="W562" i="1"/>
  <c r="AL562" i="1" s="1"/>
  <c r="S562" i="1"/>
  <c r="W514" i="1"/>
  <c r="AL514" i="1" s="1"/>
  <c r="S514" i="1"/>
  <c r="AD514" i="1" s="1"/>
  <c r="W498" i="1"/>
  <c r="AL498" i="1" s="1"/>
  <c r="S498" i="1"/>
  <c r="AD498" i="1" s="1"/>
  <c r="W482" i="1"/>
  <c r="AL482" i="1" s="1"/>
  <c r="S482" i="1"/>
  <c r="W466" i="1"/>
  <c r="AL466" i="1" s="1"/>
  <c r="S466" i="1"/>
  <c r="AD466" i="1" s="1"/>
  <c r="W450" i="1"/>
  <c r="AL450" i="1" s="1"/>
  <c r="S450" i="1"/>
  <c r="W434" i="1"/>
  <c r="AL434" i="1" s="1"/>
  <c r="S434" i="1"/>
  <c r="AD434" i="1" s="1"/>
  <c r="W418" i="1"/>
  <c r="AL418" i="1" s="1"/>
  <c r="S418" i="1"/>
  <c r="AD418" i="1" s="1"/>
  <c r="W1173" i="1"/>
  <c r="AL1173" i="1" s="1"/>
  <c r="S1173" i="1"/>
  <c r="W1157" i="1"/>
  <c r="AL1157" i="1" s="1"/>
  <c r="Z1157" i="1" s="1"/>
  <c r="S1157" i="1"/>
  <c r="W1141" i="1"/>
  <c r="AL1141" i="1" s="1"/>
  <c r="Z1141" i="1" s="1"/>
  <c r="S1141" i="1"/>
  <c r="W1097" i="1"/>
  <c r="AL1097" i="1" s="1"/>
  <c r="S1097" i="1"/>
  <c r="W1081" i="1"/>
  <c r="AL1081" i="1" s="1"/>
  <c r="S1081" i="1"/>
  <c r="W1065" i="1"/>
  <c r="AL1065" i="1" s="1"/>
  <c r="S1065" i="1"/>
  <c r="W1049" i="1"/>
  <c r="AL1049" i="1" s="1"/>
  <c r="S1049" i="1"/>
  <c r="W1033" i="1"/>
  <c r="AL1033" i="1" s="1"/>
  <c r="S1033" i="1"/>
  <c r="W1017" i="1"/>
  <c r="AL1017" i="1" s="1"/>
  <c r="S1017" i="1"/>
  <c r="W1001" i="1"/>
  <c r="AL1001" i="1" s="1"/>
  <c r="S1001" i="1"/>
  <c r="AD1001" i="1" s="1"/>
  <c r="W985" i="1"/>
  <c r="AL985" i="1" s="1"/>
  <c r="S985" i="1"/>
  <c r="AD985" i="1" s="1"/>
  <c r="W969" i="1"/>
  <c r="AL969" i="1" s="1"/>
  <c r="S969" i="1"/>
  <c r="W953" i="1"/>
  <c r="AL953" i="1" s="1"/>
  <c r="S953" i="1"/>
  <c r="AD953" i="1" s="1"/>
  <c r="W937" i="1"/>
  <c r="AL937" i="1" s="1"/>
  <c r="S937" i="1"/>
  <c r="W921" i="1"/>
  <c r="AL921" i="1" s="1"/>
  <c r="S921" i="1"/>
  <c r="W905" i="1"/>
  <c r="AL905" i="1" s="1"/>
  <c r="S905" i="1"/>
  <c r="AD905" i="1" s="1"/>
  <c r="W889" i="1"/>
  <c r="AL889" i="1" s="1"/>
  <c r="S889" i="1"/>
  <c r="W873" i="1"/>
  <c r="AL873" i="1" s="1"/>
  <c r="S873" i="1"/>
  <c r="W857" i="1"/>
  <c r="AL857" i="1" s="1"/>
  <c r="S857" i="1"/>
  <c r="W841" i="1"/>
  <c r="AL841" i="1" s="1"/>
  <c r="Z841" i="1" s="1"/>
  <c r="S841" i="1"/>
  <c r="W825" i="1"/>
  <c r="AL825" i="1" s="1"/>
  <c r="S825" i="1"/>
  <c r="W809" i="1"/>
  <c r="AL809" i="1" s="1"/>
  <c r="S809" i="1"/>
  <c r="W793" i="1"/>
  <c r="AL793" i="1" s="1"/>
  <c r="S793" i="1"/>
  <c r="W777" i="1"/>
  <c r="AL777" i="1" s="1"/>
  <c r="S777" i="1"/>
  <c r="W761" i="1"/>
  <c r="AL761" i="1" s="1"/>
  <c r="S761" i="1"/>
  <c r="AD761" i="1" s="1"/>
  <c r="W745" i="1"/>
  <c r="AL745" i="1" s="1"/>
  <c r="S745" i="1"/>
  <c r="AD745" i="1" s="1"/>
  <c r="W729" i="1"/>
  <c r="AL729" i="1" s="1"/>
  <c r="S729" i="1"/>
  <c r="AD729" i="1" s="1"/>
  <c r="W713" i="1"/>
  <c r="AL713" i="1" s="1"/>
  <c r="S713" i="1"/>
  <c r="W697" i="1"/>
  <c r="AL697" i="1" s="1"/>
  <c r="S697" i="1"/>
  <c r="W681" i="1"/>
  <c r="AL681" i="1" s="1"/>
  <c r="S681" i="1"/>
  <c r="AD681" i="1" s="1"/>
  <c r="W665" i="1"/>
  <c r="AL665" i="1" s="1"/>
  <c r="Z665" i="1" s="1"/>
  <c r="S665" i="1"/>
  <c r="W649" i="1"/>
  <c r="AL649" i="1" s="1"/>
  <c r="S649" i="1"/>
  <c r="W633" i="1"/>
  <c r="AL633" i="1" s="1"/>
  <c r="S633" i="1"/>
  <c r="W617" i="1"/>
  <c r="AL617" i="1" s="1"/>
  <c r="S617" i="1"/>
  <c r="AD617" i="1" s="1"/>
  <c r="W601" i="1"/>
  <c r="AL601" i="1" s="1"/>
  <c r="S601" i="1"/>
  <c r="W585" i="1"/>
  <c r="AL585" i="1" s="1"/>
  <c r="S585" i="1"/>
  <c r="W569" i="1"/>
  <c r="AL569" i="1" s="1"/>
  <c r="S569" i="1"/>
  <c r="W553" i="1"/>
  <c r="AL553" i="1" s="1"/>
  <c r="S553" i="1"/>
  <c r="W537" i="1"/>
  <c r="AL537" i="1" s="1"/>
  <c r="Z537" i="1" s="1"/>
  <c r="S537" i="1"/>
  <c r="AD537" i="1" s="1"/>
  <c r="W521" i="1"/>
  <c r="AL521" i="1" s="1"/>
  <c r="S521" i="1"/>
  <c r="W505" i="1"/>
  <c r="AL505" i="1" s="1"/>
  <c r="S505" i="1"/>
  <c r="W489" i="1"/>
  <c r="AL489" i="1" s="1"/>
  <c r="S489" i="1"/>
  <c r="W473" i="1"/>
  <c r="AL473" i="1" s="1"/>
  <c r="S473" i="1"/>
  <c r="AD473" i="1" s="1"/>
  <c r="W457" i="1"/>
  <c r="AL457" i="1" s="1"/>
  <c r="Z457" i="1" s="1"/>
  <c r="S457" i="1"/>
  <c r="AD457" i="1" s="1"/>
  <c r="W441" i="1"/>
  <c r="AL441" i="1" s="1"/>
  <c r="S441" i="1"/>
  <c r="W425" i="1"/>
  <c r="AL425" i="1" s="1"/>
  <c r="Z425" i="1" s="1"/>
  <c r="S425" i="1"/>
  <c r="AD425" i="1" s="1"/>
  <c r="W409" i="1"/>
  <c r="AL409" i="1" s="1"/>
  <c r="S409" i="1"/>
  <c r="W1183" i="1"/>
  <c r="AL1183" i="1" s="1"/>
  <c r="S1183" i="1"/>
  <c r="W1167" i="1"/>
  <c r="AL1167" i="1" s="1"/>
  <c r="S1167" i="1"/>
  <c r="W1151" i="1"/>
  <c r="AL1151" i="1" s="1"/>
  <c r="S1151" i="1"/>
  <c r="W1135" i="1"/>
  <c r="AL1135" i="1" s="1"/>
  <c r="S1135" i="1"/>
  <c r="AD1135" i="1" s="1"/>
  <c r="W1095" i="1"/>
  <c r="AL1095" i="1" s="1"/>
  <c r="S1095" i="1"/>
  <c r="W1079" i="1"/>
  <c r="AL1079" i="1" s="1"/>
  <c r="S1079" i="1"/>
  <c r="W1063" i="1"/>
  <c r="AL1063" i="1" s="1"/>
  <c r="S1063" i="1"/>
  <c r="W1047" i="1"/>
  <c r="AL1047" i="1" s="1"/>
  <c r="Z1047" i="1" s="1"/>
  <c r="S1047" i="1"/>
  <c r="W1031" i="1"/>
  <c r="AL1031" i="1" s="1"/>
  <c r="S1031" i="1"/>
  <c r="W1015" i="1"/>
  <c r="AL1015" i="1" s="1"/>
  <c r="S1015" i="1"/>
  <c r="W999" i="1"/>
  <c r="AL999" i="1" s="1"/>
  <c r="S999" i="1"/>
  <c r="W983" i="1"/>
  <c r="AL983" i="1" s="1"/>
  <c r="S983" i="1"/>
  <c r="W967" i="1"/>
  <c r="AL967" i="1" s="1"/>
  <c r="Z967" i="1" s="1"/>
  <c r="S967" i="1"/>
  <c r="W951" i="1"/>
  <c r="AL951" i="1" s="1"/>
  <c r="S951" i="1"/>
  <c r="W935" i="1"/>
  <c r="AL935" i="1" s="1"/>
  <c r="S935" i="1"/>
  <c r="W919" i="1"/>
  <c r="AL919" i="1" s="1"/>
  <c r="Z919" i="1" s="1"/>
  <c r="S919" i="1"/>
  <c r="W903" i="1"/>
  <c r="AL903" i="1" s="1"/>
  <c r="S903" i="1"/>
  <c r="W887" i="1"/>
  <c r="AL887" i="1" s="1"/>
  <c r="S887" i="1"/>
  <c r="W871" i="1"/>
  <c r="AL871" i="1" s="1"/>
  <c r="S871" i="1"/>
  <c r="W855" i="1"/>
  <c r="AL855" i="1" s="1"/>
  <c r="S855" i="1"/>
  <c r="W839" i="1"/>
  <c r="AL839" i="1" s="1"/>
  <c r="Z839" i="1" s="1"/>
  <c r="S839" i="1"/>
  <c r="W823" i="1"/>
  <c r="AL823" i="1" s="1"/>
  <c r="S823" i="1"/>
  <c r="AD823" i="1" s="1"/>
  <c r="W807" i="1"/>
  <c r="AL807" i="1" s="1"/>
  <c r="S807" i="1"/>
  <c r="W791" i="1"/>
  <c r="AL791" i="1" s="1"/>
  <c r="S791" i="1"/>
  <c r="W775" i="1"/>
  <c r="AL775" i="1" s="1"/>
  <c r="S775" i="1"/>
  <c r="W759" i="1"/>
  <c r="AL759" i="1" s="1"/>
  <c r="S759" i="1"/>
  <c r="W743" i="1"/>
  <c r="AL743" i="1" s="1"/>
  <c r="S743" i="1"/>
  <c r="AD743" i="1" s="1"/>
  <c r="W727" i="1"/>
  <c r="AL727" i="1" s="1"/>
  <c r="S727" i="1"/>
  <c r="W711" i="1"/>
  <c r="AL711" i="1" s="1"/>
  <c r="S711" i="1"/>
  <c r="W695" i="1"/>
  <c r="AL695" i="1" s="1"/>
  <c r="S695" i="1"/>
  <c r="W679" i="1"/>
  <c r="AL679" i="1" s="1"/>
  <c r="S679" i="1"/>
  <c r="AD679" i="1" s="1"/>
  <c r="W663" i="1"/>
  <c r="AL663" i="1" s="1"/>
  <c r="Z663" i="1" s="1"/>
  <c r="S663" i="1"/>
  <c r="W647" i="1"/>
  <c r="AL647" i="1" s="1"/>
  <c r="S647" i="1"/>
  <c r="W631" i="1"/>
  <c r="AL631" i="1" s="1"/>
  <c r="S631" i="1"/>
  <c r="W615" i="1"/>
  <c r="AL615" i="1" s="1"/>
  <c r="S615" i="1"/>
  <c r="W599" i="1"/>
  <c r="AL599" i="1" s="1"/>
  <c r="S599" i="1"/>
  <c r="W583" i="1"/>
  <c r="AL583" i="1" s="1"/>
  <c r="S583" i="1"/>
  <c r="W567" i="1"/>
  <c r="AL567" i="1" s="1"/>
  <c r="Z567" i="1" s="1"/>
  <c r="S567" i="1"/>
  <c r="W551" i="1"/>
  <c r="AL551" i="1" s="1"/>
  <c r="S551" i="1"/>
  <c r="W535" i="1"/>
  <c r="AL535" i="1" s="1"/>
  <c r="Z535" i="1" s="1"/>
  <c r="S535" i="1"/>
  <c r="W519" i="1"/>
  <c r="AL519" i="1" s="1"/>
  <c r="S519" i="1"/>
  <c r="W503" i="1"/>
  <c r="AL503" i="1" s="1"/>
  <c r="S503" i="1"/>
  <c r="W487" i="1"/>
  <c r="AL487" i="1" s="1"/>
  <c r="S487" i="1"/>
  <c r="W471" i="1"/>
  <c r="AL471" i="1" s="1"/>
  <c r="Z471" i="1" s="1"/>
  <c r="S471" i="1"/>
  <c r="W455" i="1"/>
  <c r="AL455" i="1" s="1"/>
  <c r="Z455" i="1" s="1"/>
  <c r="S455" i="1"/>
  <c r="W439" i="1"/>
  <c r="AL439" i="1" s="1"/>
  <c r="Z439" i="1" s="1"/>
  <c r="S439" i="1"/>
  <c r="W423" i="1"/>
  <c r="AL423" i="1" s="1"/>
  <c r="S423" i="1"/>
  <c r="W407" i="1"/>
  <c r="AL407" i="1" s="1"/>
  <c r="S407" i="1"/>
  <c r="W1152" i="1"/>
  <c r="AL1152" i="1" s="1"/>
  <c r="S1152" i="1"/>
  <c r="W1092" i="1"/>
  <c r="AL1092" i="1" s="1"/>
  <c r="S1092" i="1"/>
  <c r="W1060" i="1"/>
  <c r="AL1060" i="1" s="1"/>
  <c r="S1060" i="1"/>
  <c r="W1024" i="1"/>
  <c r="AL1024" i="1" s="1"/>
  <c r="S1024" i="1"/>
  <c r="W992" i="1"/>
  <c r="AL992" i="1" s="1"/>
  <c r="S992" i="1"/>
  <c r="W964" i="1"/>
  <c r="AL964" i="1" s="1"/>
  <c r="S964" i="1"/>
  <c r="W928" i="1"/>
  <c r="AL928" i="1" s="1"/>
  <c r="S928" i="1"/>
  <c r="W896" i="1"/>
  <c r="AL896" i="1" s="1"/>
  <c r="Z896" i="1" s="1"/>
  <c r="S896" i="1"/>
  <c r="W864" i="1"/>
  <c r="AL864" i="1" s="1"/>
  <c r="S864" i="1"/>
  <c r="AD864" i="1" s="1"/>
  <c r="W832" i="1"/>
  <c r="AL832" i="1" s="1"/>
  <c r="Z832" i="1" s="1"/>
  <c r="S832" i="1"/>
  <c r="W800" i="1"/>
  <c r="AL800" i="1" s="1"/>
  <c r="S800" i="1"/>
  <c r="W768" i="1"/>
  <c r="AL768" i="1" s="1"/>
  <c r="S768" i="1"/>
  <c r="W736" i="1"/>
  <c r="AL736" i="1" s="1"/>
  <c r="S736" i="1"/>
  <c r="W704" i="1"/>
  <c r="AL704" i="1" s="1"/>
  <c r="S704" i="1"/>
  <c r="AD704" i="1" s="1"/>
  <c r="W672" i="1"/>
  <c r="AL672" i="1" s="1"/>
  <c r="S672" i="1"/>
  <c r="W640" i="1"/>
  <c r="AL640" i="1" s="1"/>
  <c r="S640" i="1"/>
  <c r="W608" i="1"/>
  <c r="AL608" i="1" s="1"/>
  <c r="S608" i="1"/>
  <c r="AD608" i="1" s="1"/>
  <c r="W576" i="1"/>
  <c r="AL576" i="1" s="1"/>
  <c r="S576" i="1"/>
  <c r="W544" i="1"/>
  <c r="AL544" i="1" s="1"/>
  <c r="S544" i="1"/>
  <c r="AD544" i="1" s="1"/>
  <c r="W512" i="1"/>
  <c r="AL512" i="1" s="1"/>
  <c r="Z512" i="1" s="1"/>
  <c r="S512" i="1"/>
  <c r="W484" i="1"/>
  <c r="AL484" i="1" s="1"/>
  <c r="S484" i="1"/>
  <c r="W448" i="1"/>
  <c r="AL448" i="1" s="1"/>
  <c r="S448" i="1"/>
  <c r="W420" i="1"/>
  <c r="AL420" i="1" s="1"/>
  <c r="S420" i="1"/>
  <c r="W1184" i="1"/>
  <c r="AL1184" i="1" s="1"/>
  <c r="S1184" i="1"/>
  <c r="W1156" i="1"/>
  <c r="AL1156" i="1" s="1"/>
  <c r="S1156" i="1"/>
  <c r="W1096" i="1"/>
  <c r="AL1096" i="1" s="1"/>
  <c r="S1096" i="1"/>
  <c r="W1064" i="1"/>
  <c r="AL1064" i="1" s="1"/>
  <c r="S1064" i="1"/>
  <c r="AD1064" i="1" s="1"/>
  <c r="W1036" i="1"/>
  <c r="AL1036" i="1" s="1"/>
  <c r="S1036" i="1"/>
  <c r="W1004" i="1"/>
  <c r="AL1004" i="1" s="1"/>
  <c r="S1004" i="1"/>
  <c r="W972" i="1"/>
  <c r="AL972" i="1" s="1"/>
  <c r="S972" i="1"/>
  <c r="W940" i="1"/>
  <c r="AL940" i="1" s="1"/>
  <c r="S940" i="1"/>
  <c r="W908" i="1"/>
  <c r="AL908" i="1" s="1"/>
  <c r="Z908" i="1" s="1"/>
  <c r="S908" i="1"/>
  <c r="W876" i="1"/>
  <c r="AL876" i="1" s="1"/>
  <c r="S876" i="1"/>
  <c r="W844" i="1"/>
  <c r="AL844" i="1" s="1"/>
  <c r="S844" i="1"/>
  <c r="W812" i="1"/>
  <c r="AL812" i="1" s="1"/>
  <c r="S812" i="1"/>
  <c r="W780" i="1"/>
  <c r="AL780" i="1" s="1"/>
  <c r="S780" i="1"/>
  <c r="W748" i="1"/>
  <c r="AL748" i="1" s="1"/>
  <c r="S748" i="1"/>
  <c r="W716" i="1"/>
  <c r="AL716" i="1" s="1"/>
  <c r="S716" i="1"/>
  <c r="AD716" i="1" s="1"/>
  <c r="W684" i="1"/>
  <c r="AL684" i="1" s="1"/>
  <c r="S684" i="1"/>
  <c r="W652" i="1"/>
  <c r="AL652" i="1" s="1"/>
  <c r="S652" i="1"/>
  <c r="W620" i="1"/>
  <c r="AL620" i="1" s="1"/>
  <c r="S620" i="1"/>
  <c r="W588" i="1"/>
  <c r="AL588" i="1" s="1"/>
  <c r="S588" i="1"/>
  <c r="W556" i="1"/>
  <c r="AL556" i="1" s="1"/>
  <c r="S556" i="1"/>
  <c r="W524" i="1"/>
  <c r="AL524" i="1" s="1"/>
  <c r="S524" i="1"/>
  <c r="W492" i="1"/>
  <c r="AL492" i="1" s="1"/>
  <c r="S492" i="1"/>
  <c r="W460" i="1"/>
  <c r="AL460" i="1" s="1"/>
  <c r="S460" i="1"/>
  <c r="W424" i="1"/>
  <c r="AL424" i="1" s="1"/>
  <c r="S424" i="1"/>
  <c r="W1104" i="1"/>
  <c r="AL1104" i="1" s="1"/>
  <c r="S1104" i="1"/>
  <c r="AD1104" i="1" s="1"/>
  <c r="W1134" i="1"/>
  <c r="AL1134" i="1" s="1"/>
  <c r="S1134" i="1"/>
  <c r="W1042" i="1"/>
  <c r="AL1042" i="1" s="1"/>
  <c r="S1042" i="1"/>
  <c r="AD1042" i="1" s="1"/>
  <c r="W946" i="1"/>
  <c r="AL946" i="1" s="1"/>
  <c r="Z946" i="1" s="1"/>
  <c r="S946" i="1"/>
  <c r="AD946" i="1" s="1"/>
  <c r="W882" i="1"/>
  <c r="AL882" i="1" s="1"/>
  <c r="S882" i="1"/>
  <c r="AD882" i="1" s="1"/>
  <c r="W834" i="1"/>
  <c r="AL834" i="1" s="1"/>
  <c r="Z834" i="1" s="1"/>
  <c r="S834" i="1"/>
  <c r="AD834" i="1" s="1"/>
  <c r="W770" i="1"/>
  <c r="AL770" i="1" s="1"/>
  <c r="S770" i="1"/>
  <c r="AD770" i="1" s="1"/>
  <c r="W706" i="1"/>
  <c r="AL706" i="1" s="1"/>
  <c r="Z706" i="1" s="1"/>
  <c r="S706" i="1"/>
  <c r="AD706" i="1" s="1"/>
  <c r="W658" i="1"/>
  <c r="AL658" i="1" s="1"/>
  <c r="S658" i="1"/>
  <c r="W610" i="1"/>
  <c r="AL610" i="1" s="1"/>
  <c r="Z610" i="1" s="1"/>
  <c r="S610" i="1"/>
  <c r="AD610" i="1" s="1"/>
  <c r="W530" i="1"/>
  <c r="AL530" i="1" s="1"/>
  <c r="S530" i="1"/>
  <c r="W1102" i="1"/>
  <c r="AL1102" i="1" s="1"/>
  <c r="S1102" i="1"/>
  <c r="W1022" i="1"/>
  <c r="AL1022" i="1" s="1"/>
  <c r="S1022" i="1"/>
  <c r="W926" i="1"/>
  <c r="AL926" i="1" s="1"/>
  <c r="S926" i="1"/>
  <c r="W830" i="1"/>
  <c r="AL830" i="1" s="1"/>
  <c r="S830" i="1"/>
  <c r="W734" i="1"/>
  <c r="AL734" i="1" s="1"/>
  <c r="S734" i="1"/>
  <c r="W638" i="1"/>
  <c r="AL638" i="1" s="1"/>
  <c r="S638" i="1"/>
  <c r="W542" i="1"/>
  <c r="AL542" i="1" s="1"/>
  <c r="S542" i="1"/>
  <c r="W462" i="1"/>
  <c r="AL462" i="1" s="1"/>
  <c r="Z462" i="1" s="1"/>
  <c r="S462" i="1"/>
  <c r="W414" i="1"/>
  <c r="AL414" i="1" s="1"/>
  <c r="S414" i="1"/>
  <c r="AD414" i="1" s="1"/>
  <c r="W1185" i="1"/>
  <c r="AL1185" i="1" s="1"/>
  <c r="S1185" i="1"/>
  <c r="W1169" i="1"/>
  <c r="AL1169" i="1" s="1"/>
  <c r="S1169" i="1"/>
  <c r="W1153" i="1"/>
  <c r="AL1153" i="1" s="1"/>
  <c r="S1153" i="1"/>
  <c r="W1137" i="1"/>
  <c r="AL1137" i="1" s="1"/>
  <c r="S1137" i="1"/>
  <c r="W1093" i="1"/>
  <c r="AL1093" i="1" s="1"/>
  <c r="S1093" i="1"/>
  <c r="AD1093" i="1" s="1"/>
  <c r="W1077" i="1"/>
  <c r="AL1077" i="1" s="1"/>
  <c r="S1077" i="1"/>
  <c r="W1061" i="1"/>
  <c r="AL1061" i="1" s="1"/>
  <c r="Z1061" i="1" s="1"/>
  <c r="S1061" i="1"/>
  <c r="AD1061" i="1" s="1"/>
  <c r="W1045" i="1"/>
  <c r="AL1045" i="1" s="1"/>
  <c r="S1045" i="1"/>
  <c r="W1029" i="1"/>
  <c r="AL1029" i="1" s="1"/>
  <c r="S1029" i="1"/>
  <c r="W1013" i="1"/>
  <c r="AL1013" i="1" s="1"/>
  <c r="S1013" i="1"/>
  <c r="AD1013" i="1" s="1"/>
  <c r="W997" i="1"/>
  <c r="AL997" i="1" s="1"/>
  <c r="S997" i="1"/>
  <c r="W981" i="1"/>
  <c r="AL981" i="1" s="1"/>
  <c r="S981" i="1"/>
  <c r="W965" i="1"/>
  <c r="AL965" i="1" s="1"/>
  <c r="S965" i="1"/>
  <c r="AD965" i="1" s="1"/>
  <c r="W949" i="1"/>
  <c r="AL949" i="1" s="1"/>
  <c r="S949" i="1"/>
  <c r="W933" i="1"/>
  <c r="AL933" i="1" s="1"/>
  <c r="S933" i="1"/>
  <c r="W917" i="1"/>
  <c r="AL917" i="1" s="1"/>
  <c r="S917" i="1"/>
  <c r="W901" i="1"/>
  <c r="AL901" i="1" s="1"/>
  <c r="S901" i="1"/>
  <c r="W885" i="1"/>
  <c r="AL885" i="1" s="1"/>
  <c r="S885" i="1"/>
  <c r="AD885" i="1" s="1"/>
  <c r="W869" i="1"/>
  <c r="AL869" i="1" s="1"/>
  <c r="S869" i="1"/>
  <c r="W853" i="1"/>
  <c r="AL853" i="1" s="1"/>
  <c r="Z853" i="1" s="1"/>
  <c r="S853" i="1"/>
  <c r="W837" i="1"/>
  <c r="AL837" i="1" s="1"/>
  <c r="Z837" i="1" s="1"/>
  <c r="S837" i="1"/>
  <c r="W821" i="1"/>
  <c r="AL821" i="1" s="1"/>
  <c r="S821" i="1"/>
  <c r="W805" i="1"/>
  <c r="AL805" i="1" s="1"/>
  <c r="S805" i="1"/>
  <c r="W789" i="1"/>
  <c r="AL789" i="1" s="1"/>
  <c r="S789" i="1"/>
  <c r="W773" i="1"/>
  <c r="AL773" i="1" s="1"/>
  <c r="S773" i="1"/>
  <c r="W757" i="1"/>
  <c r="AL757" i="1" s="1"/>
  <c r="S757" i="1"/>
  <c r="W741" i="1"/>
  <c r="AL741" i="1" s="1"/>
  <c r="Z741" i="1" s="1"/>
  <c r="S741" i="1"/>
  <c r="AD741" i="1" s="1"/>
  <c r="W725" i="1"/>
  <c r="AL725" i="1" s="1"/>
  <c r="Z725" i="1" s="1"/>
  <c r="S725" i="1"/>
  <c r="W709" i="1"/>
  <c r="AL709" i="1" s="1"/>
  <c r="Z709" i="1" s="1"/>
  <c r="S709" i="1"/>
  <c r="W693" i="1"/>
  <c r="AL693" i="1" s="1"/>
  <c r="S693" i="1"/>
  <c r="W677" i="1"/>
  <c r="AL677" i="1" s="1"/>
  <c r="S677" i="1"/>
  <c r="W661" i="1"/>
  <c r="AL661" i="1" s="1"/>
  <c r="S661" i="1"/>
  <c r="AD661" i="1" s="1"/>
  <c r="W645" i="1"/>
  <c r="AL645" i="1" s="1"/>
  <c r="Z645" i="1" s="1"/>
  <c r="S645" i="1"/>
  <c r="W629" i="1"/>
  <c r="AL629" i="1" s="1"/>
  <c r="Z629" i="1" s="1"/>
  <c r="S629" i="1"/>
  <c r="W613" i="1"/>
  <c r="AL613" i="1" s="1"/>
  <c r="S613" i="1"/>
  <c r="W597" i="1"/>
  <c r="AL597" i="1" s="1"/>
  <c r="S597" i="1"/>
  <c r="AD597" i="1" s="1"/>
  <c r="W581" i="1"/>
  <c r="AL581" i="1" s="1"/>
  <c r="S581" i="1"/>
  <c r="AD581" i="1" s="1"/>
  <c r="W565" i="1"/>
  <c r="AL565" i="1" s="1"/>
  <c r="S565" i="1"/>
  <c r="W549" i="1"/>
  <c r="AL549" i="1" s="1"/>
  <c r="Z549" i="1" s="1"/>
  <c r="S549" i="1"/>
  <c r="AD549" i="1" s="1"/>
  <c r="W533" i="1"/>
  <c r="AL533" i="1" s="1"/>
  <c r="S533" i="1"/>
  <c r="AD533" i="1" s="1"/>
  <c r="W517" i="1"/>
  <c r="AL517" i="1" s="1"/>
  <c r="Z517" i="1" s="1"/>
  <c r="S517" i="1"/>
  <c r="W501" i="1"/>
  <c r="AL501" i="1" s="1"/>
  <c r="Z501" i="1" s="1"/>
  <c r="S501" i="1"/>
  <c r="W485" i="1"/>
  <c r="AL485" i="1" s="1"/>
  <c r="S485" i="1"/>
  <c r="W469" i="1"/>
  <c r="AL469" i="1" s="1"/>
  <c r="S469" i="1"/>
  <c r="AD469" i="1" s="1"/>
  <c r="W453" i="1"/>
  <c r="AL453" i="1" s="1"/>
  <c r="Z453" i="1" s="1"/>
  <c r="S453" i="1"/>
  <c r="W437" i="1"/>
  <c r="AL437" i="1" s="1"/>
  <c r="S437" i="1"/>
  <c r="AD437" i="1" s="1"/>
  <c r="W421" i="1"/>
  <c r="AL421" i="1" s="1"/>
  <c r="S421" i="1"/>
  <c r="W405" i="1"/>
  <c r="AL405" i="1" s="1"/>
  <c r="S405" i="1"/>
  <c r="W1179" i="1"/>
  <c r="AL1179" i="1" s="1"/>
  <c r="Z1179" i="1" s="1"/>
  <c r="S1179" i="1"/>
  <c r="W1163" i="1"/>
  <c r="AL1163" i="1" s="1"/>
  <c r="S1163" i="1"/>
  <c r="W1147" i="1"/>
  <c r="AL1147" i="1" s="1"/>
  <c r="Z1147" i="1" s="1"/>
  <c r="S1147" i="1"/>
  <c r="AD1147" i="1" s="1"/>
  <c r="W1131" i="1"/>
  <c r="AL1131" i="1" s="1"/>
  <c r="S1131" i="1"/>
  <c r="W1091" i="1"/>
  <c r="AL1091" i="1" s="1"/>
  <c r="S1091" i="1"/>
  <c r="W1075" i="1"/>
  <c r="AL1075" i="1" s="1"/>
  <c r="S1075" i="1"/>
  <c r="W1059" i="1"/>
  <c r="AL1059" i="1" s="1"/>
  <c r="S1059" i="1"/>
  <c r="W1043" i="1"/>
  <c r="AL1043" i="1" s="1"/>
  <c r="S1043" i="1"/>
  <c r="W1027" i="1"/>
  <c r="AL1027" i="1" s="1"/>
  <c r="Z1027" i="1" s="1"/>
  <c r="S1027" i="1"/>
  <c r="W1011" i="1"/>
  <c r="AL1011" i="1" s="1"/>
  <c r="S1011" i="1"/>
  <c r="W995" i="1"/>
  <c r="AL995" i="1" s="1"/>
  <c r="S995" i="1"/>
  <c r="W979" i="1"/>
  <c r="AL979" i="1" s="1"/>
  <c r="S979" i="1"/>
  <c r="W963" i="1"/>
  <c r="AL963" i="1" s="1"/>
  <c r="S963" i="1"/>
  <c r="W947" i="1"/>
  <c r="AL947" i="1" s="1"/>
  <c r="S947" i="1"/>
  <c r="W931" i="1"/>
  <c r="AL931" i="1" s="1"/>
  <c r="Z931" i="1" s="1"/>
  <c r="S931" i="1"/>
  <c r="AD931" i="1" s="1"/>
  <c r="W915" i="1"/>
  <c r="AL915" i="1" s="1"/>
  <c r="S915" i="1"/>
  <c r="W899" i="1"/>
  <c r="AL899" i="1" s="1"/>
  <c r="S899" i="1"/>
  <c r="W883" i="1"/>
  <c r="AL883" i="1" s="1"/>
  <c r="S883" i="1"/>
  <c r="W867" i="1"/>
  <c r="AL867" i="1" s="1"/>
  <c r="S867" i="1"/>
  <c r="W851" i="1"/>
  <c r="AL851" i="1" s="1"/>
  <c r="S851" i="1"/>
  <c r="AD851" i="1" s="1"/>
  <c r="W835" i="1"/>
  <c r="AL835" i="1" s="1"/>
  <c r="S835" i="1"/>
  <c r="W819" i="1"/>
  <c r="AL819" i="1" s="1"/>
  <c r="S819" i="1"/>
  <c r="AD819" i="1" s="1"/>
  <c r="W803" i="1"/>
  <c r="AL803" i="1" s="1"/>
  <c r="S803" i="1"/>
  <c r="W787" i="1"/>
  <c r="AL787" i="1" s="1"/>
  <c r="S787" i="1"/>
  <c r="W771" i="1"/>
  <c r="AL771" i="1" s="1"/>
  <c r="S771" i="1"/>
  <c r="W755" i="1"/>
  <c r="AL755" i="1" s="1"/>
  <c r="S755" i="1"/>
  <c r="W739" i="1"/>
  <c r="AL739" i="1" s="1"/>
  <c r="S739" i="1"/>
  <c r="W723" i="1"/>
  <c r="AL723" i="1" s="1"/>
  <c r="Z723" i="1" s="1"/>
  <c r="S723" i="1"/>
  <c r="W707" i="1"/>
  <c r="AL707" i="1" s="1"/>
  <c r="S707" i="1"/>
  <c r="W691" i="1"/>
  <c r="S691" i="1"/>
  <c r="AD691" i="1" s="1"/>
  <c r="W675" i="1"/>
  <c r="AL675" i="1" s="1"/>
  <c r="S675" i="1"/>
  <c r="W659" i="1"/>
  <c r="AL659" i="1" s="1"/>
  <c r="S659" i="1"/>
  <c r="W643" i="1"/>
  <c r="AL643" i="1" s="1"/>
  <c r="Z643" i="1" s="1"/>
  <c r="S643" i="1"/>
  <c r="W627" i="1"/>
  <c r="AL627" i="1" s="1"/>
  <c r="S627" i="1"/>
  <c r="W611" i="1"/>
  <c r="AL611" i="1" s="1"/>
  <c r="S611" i="1"/>
  <c r="W595" i="1"/>
  <c r="AL595" i="1" s="1"/>
  <c r="Z595" i="1" s="1"/>
  <c r="S595" i="1"/>
  <c r="W579" i="1"/>
  <c r="AL579" i="1" s="1"/>
  <c r="S579" i="1"/>
  <c r="W563" i="1"/>
  <c r="AL563" i="1" s="1"/>
  <c r="S563" i="1"/>
  <c r="W547" i="1"/>
  <c r="AL547" i="1" s="1"/>
  <c r="S547" i="1"/>
  <c r="W531" i="1"/>
  <c r="AL531" i="1" s="1"/>
  <c r="S531" i="1"/>
  <c r="W515" i="1"/>
  <c r="AL515" i="1" s="1"/>
  <c r="S515" i="1"/>
  <c r="W499" i="1"/>
  <c r="AL499" i="1" s="1"/>
  <c r="S499" i="1"/>
  <c r="AD499" i="1" s="1"/>
  <c r="W483" i="1"/>
  <c r="AL483" i="1" s="1"/>
  <c r="S483" i="1"/>
  <c r="W467" i="1"/>
  <c r="AL467" i="1" s="1"/>
  <c r="S467" i="1"/>
  <c r="W451" i="1"/>
  <c r="AL451" i="1" s="1"/>
  <c r="S451" i="1"/>
  <c r="W435" i="1"/>
  <c r="AL435" i="1" s="1"/>
  <c r="S435" i="1"/>
  <c r="AD435" i="1" s="1"/>
  <c r="W419" i="1"/>
  <c r="AL419" i="1" s="1"/>
  <c r="S419" i="1"/>
  <c r="AD419" i="1" s="1"/>
  <c r="W1176" i="1"/>
  <c r="AL1176" i="1" s="1"/>
  <c r="S1176" i="1"/>
  <c r="W1148" i="1"/>
  <c r="AL1148" i="1" s="1"/>
  <c r="S1148" i="1"/>
  <c r="AD1148" i="1" s="1"/>
  <c r="W1084" i="1"/>
  <c r="AL1084" i="1" s="1"/>
  <c r="S1084" i="1"/>
  <c r="W1052" i="1"/>
  <c r="AL1052" i="1" s="1"/>
  <c r="S1052" i="1"/>
  <c r="W1016" i="1"/>
  <c r="AL1016" i="1" s="1"/>
  <c r="S1016" i="1"/>
  <c r="W984" i="1"/>
  <c r="AL984" i="1" s="1"/>
  <c r="S984" i="1"/>
  <c r="AD984" i="1" s="1"/>
  <c r="W956" i="1"/>
  <c r="AL956" i="1" s="1"/>
  <c r="S956" i="1"/>
  <c r="W920" i="1"/>
  <c r="AL920" i="1" s="1"/>
  <c r="S920" i="1"/>
  <c r="W888" i="1"/>
  <c r="AL888" i="1" s="1"/>
  <c r="S888" i="1"/>
  <c r="W856" i="1"/>
  <c r="AL856" i="1" s="1"/>
  <c r="S856" i="1"/>
  <c r="W824" i="1"/>
  <c r="AL824" i="1" s="1"/>
  <c r="Z824" i="1" s="1"/>
  <c r="S824" i="1"/>
  <c r="AD824" i="1" s="1"/>
  <c r="W792" i="1"/>
  <c r="AL792" i="1" s="1"/>
  <c r="S792" i="1"/>
  <c r="W756" i="1"/>
  <c r="AL756" i="1" s="1"/>
  <c r="S756" i="1"/>
  <c r="W728" i="1"/>
  <c r="AL728" i="1" s="1"/>
  <c r="S728" i="1"/>
  <c r="W696" i="1"/>
  <c r="AL696" i="1" s="1"/>
  <c r="S696" i="1"/>
  <c r="AD696" i="1" s="1"/>
  <c r="W664" i="1"/>
  <c r="AL664" i="1" s="1"/>
  <c r="Z664" i="1" s="1"/>
  <c r="S664" i="1"/>
  <c r="W632" i="1"/>
  <c r="AL632" i="1" s="1"/>
  <c r="S632" i="1"/>
  <c r="AD632" i="1" s="1"/>
  <c r="W600" i="1"/>
  <c r="AL600" i="1" s="1"/>
  <c r="S600" i="1"/>
  <c r="W568" i="1"/>
  <c r="AL568" i="1" s="1"/>
  <c r="S568" i="1"/>
  <c r="AD568" i="1" s="1"/>
  <c r="W536" i="1"/>
  <c r="AL536" i="1" s="1"/>
  <c r="Z536" i="1" s="1"/>
  <c r="S536" i="1"/>
  <c r="W504" i="1"/>
  <c r="AL504" i="1" s="1"/>
  <c r="S504" i="1"/>
  <c r="W476" i="1"/>
  <c r="AL476" i="1" s="1"/>
  <c r="S476" i="1"/>
  <c r="W444" i="1"/>
  <c r="AL444" i="1" s="1"/>
  <c r="Z444" i="1" s="1"/>
  <c r="S444" i="1"/>
  <c r="W412" i="1"/>
  <c r="AL412" i="1" s="1"/>
  <c r="S412" i="1"/>
  <c r="W1180" i="1"/>
  <c r="AL1180" i="1" s="1"/>
  <c r="S1180" i="1"/>
  <c r="AD1180" i="1" s="1"/>
  <c r="W1144" i="1"/>
  <c r="AL1144" i="1" s="1"/>
  <c r="Z1144" i="1" s="1"/>
  <c r="S1144" i="1"/>
  <c r="W1088" i="1"/>
  <c r="AL1088" i="1" s="1"/>
  <c r="S1088" i="1"/>
  <c r="W1056" i="1"/>
  <c r="AL1056" i="1" s="1"/>
  <c r="S1056" i="1"/>
  <c r="W1028" i="1"/>
  <c r="AL1028" i="1" s="1"/>
  <c r="S1028" i="1"/>
  <c r="W996" i="1"/>
  <c r="AL996" i="1" s="1"/>
  <c r="S996" i="1"/>
  <c r="W960" i="1"/>
  <c r="AL960" i="1" s="1"/>
  <c r="S960" i="1"/>
  <c r="W932" i="1"/>
  <c r="AL932" i="1" s="1"/>
  <c r="S932" i="1"/>
  <c r="AD932" i="1" s="1"/>
  <c r="W900" i="1"/>
  <c r="AL900" i="1" s="1"/>
  <c r="Z900" i="1" s="1"/>
  <c r="S900" i="1"/>
  <c r="W868" i="1"/>
  <c r="AL868" i="1" s="1"/>
  <c r="S868" i="1"/>
  <c r="W836" i="1"/>
  <c r="AL836" i="1" s="1"/>
  <c r="S836" i="1"/>
  <c r="W804" i="1"/>
  <c r="AL804" i="1" s="1"/>
  <c r="S804" i="1"/>
  <c r="W772" i="1"/>
  <c r="AL772" i="1" s="1"/>
  <c r="S772" i="1"/>
  <c r="W740" i="1"/>
  <c r="AL740" i="1" s="1"/>
  <c r="S740" i="1"/>
  <c r="W708" i="1"/>
  <c r="AL708" i="1" s="1"/>
  <c r="S708" i="1"/>
  <c r="W676" i="1"/>
  <c r="AL676" i="1" s="1"/>
  <c r="S676" i="1"/>
  <c r="W644" i="1"/>
  <c r="AL644" i="1" s="1"/>
  <c r="S644" i="1"/>
  <c r="W612" i="1"/>
  <c r="AL612" i="1" s="1"/>
  <c r="S612" i="1"/>
  <c r="W580" i="1"/>
  <c r="AL580" i="1" s="1"/>
  <c r="S580" i="1"/>
  <c r="AD580" i="1" s="1"/>
  <c r="W548" i="1"/>
  <c r="AL548" i="1" s="1"/>
  <c r="S548" i="1"/>
  <c r="W516" i="1"/>
  <c r="AL516" i="1" s="1"/>
  <c r="Z516" i="1" s="1"/>
  <c r="S516" i="1"/>
  <c r="W480" i="1"/>
  <c r="AL480" i="1" s="1"/>
  <c r="S480" i="1"/>
  <c r="W452" i="1"/>
  <c r="AL452" i="1" s="1"/>
  <c r="Z452" i="1" s="1"/>
  <c r="S452" i="1"/>
  <c r="W416" i="1"/>
  <c r="AL416" i="1" s="1"/>
  <c r="S416" i="1"/>
  <c r="W1106" i="1"/>
  <c r="AL1106" i="1" s="1"/>
  <c r="S1106" i="1"/>
  <c r="AD1106" i="1" s="1"/>
  <c r="AG1189" i="1"/>
  <c r="R1190" i="1"/>
  <c r="AB1190" i="1" s="1"/>
  <c r="AM1191" i="1" s="1"/>
  <c r="R1187" i="1"/>
  <c r="AB1187" i="1" s="1"/>
  <c r="R1189" i="1"/>
  <c r="AB1189" i="1" s="1"/>
  <c r="R1188" i="1"/>
  <c r="AB1188" i="1" s="1"/>
  <c r="AX38" i="1"/>
  <c r="AY38" i="1" s="1"/>
  <c r="BC38" i="1" s="1"/>
  <c r="BK38" i="1" s="1"/>
  <c r="X38" i="1"/>
  <c r="R1104" i="1"/>
  <c r="AB1104" i="1" s="1"/>
  <c r="BL1255" i="1"/>
  <c r="R1119" i="1"/>
  <c r="AB1119" i="1" s="1"/>
  <c r="R1128" i="1"/>
  <c r="AB1128" i="1" s="1"/>
  <c r="R1112" i="1"/>
  <c r="AB1112" i="1" s="1"/>
  <c r="R1122" i="1"/>
  <c r="AB1122" i="1" s="1"/>
  <c r="R1113" i="1"/>
  <c r="AB1113" i="1" s="1"/>
  <c r="R1127" i="1"/>
  <c r="AB1127" i="1" s="1"/>
  <c r="R1116" i="1"/>
  <c r="AB1116" i="1" s="1"/>
  <c r="R1129" i="1"/>
  <c r="AB1129" i="1" s="1"/>
  <c r="R1105" i="1"/>
  <c r="AB1105" i="1" s="1"/>
  <c r="R1106" i="1"/>
  <c r="AB1106" i="1" s="1"/>
  <c r="R1111" i="1"/>
  <c r="AB1111" i="1" s="1"/>
  <c r="R1125" i="1"/>
  <c r="AB1125" i="1" s="1"/>
  <c r="R1130" i="1"/>
  <c r="AB1130" i="1" s="1"/>
  <c r="R1117" i="1"/>
  <c r="AB1117" i="1" s="1"/>
  <c r="R1115" i="1"/>
  <c r="AB1115" i="1" s="1"/>
  <c r="R1121" i="1"/>
  <c r="AB1121" i="1" s="1"/>
  <c r="R1114" i="1"/>
  <c r="AB1114" i="1" s="1"/>
  <c r="R1109" i="1"/>
  <c r="AB1109" i="1" s="1"/>
  <c r="R1123" i="1"/>
  <c r="AB1123" i="1" s="1"/>
  <c r="R1108" i="1"/>
  <c r="AB1108" i="1" s="1"/>
  <c r="R1124" i="1"/>
  <c r="AB1124" i="1" s="1"/>
  <c r="R1118" i="1"/>
  <c r="AB1118" i="1" s="1"/>
  <c r="R1110" i="1"/>
  <c r="AB1110" i="1" s="1"/>
  <c r="R1126" i="1"/>
  <c r="AB1126" i="1" s="1"/>
  <c r="R1120" i="1"/>
  <c r="AB1120" i="1" s="1"/>
  <c r="R1107" i="1"/>
  <c r="AB1107" i="1" s="1"/>
  <c r="R1103" i="1"/>
  <c r="AB1103" i="1" s="1"/>
  <c r="S399" i="1"/>
  <c r="AD399" i="1" s="1"/>
  <c r="AG399" i="1" s="1"/>
  <c r="S250" i="1"/>
  <c r="AD250" i="1" s="1"/>
  <c r="AG250" i="1" s="1"/>
  <c r="AW38" i="1"/>
  <c r="S215" i="1"/>
  <c r="AD215" i="1" s="1"/>
  <c r="AG215" i="1" s="1"/>
  <c r="S337" i="1"/>
  <c r="AD337" i="1" s="1"/>
  <c r="AG337" i="1" s="1"/>
  <c r="S164" i="1"/>
  <c r="AD164" i="1" s="1"/>
  <c r="AG164" i="1" s="1"/>
  <c r="S367" i="1"/>
  <c r="AD367" i="1" s="1"/>
  <c r="AG367" i="1" s="1"/>
  <c r="S151" i="1"/>
  <c r="AD151" i="1" s="1"/>
  <c r="AG151" i="1" s="1"/>
  <c r="S311" i="1"/>
  <c r="AD311" i="1" s="1"/>
  <c r="AG311" i="1" s="1"/>
  <c r="S143" i="1"/>
  <c r="AD143" i="1" s="1"/>
  <c r="AG143" i="1" s="1"/>
  <c r="S292" i="1"/>
  <c r="AD292" i="1" s="1"/>
  <c r="AG292" i="1" s="1"/>
  <c r="S59" i="1"/>
  <c r="AD59" i="1" s="1"/>
  <c r="AG59" i="1" s="1"/>
  <c r="S319" i="1"/>
  <c r="AD319" i="1" s="1"/>
  <c r="AG319" i="1" s="1"/>
  <c r="S388" i="1"/>
  <c r="AD388" i="1" s="1"/>
  <c r="AG388" i="1" s="1"/>
  <c r="S372" i="1"/>
  <c r="AD372" i="1" s="1"/>
  <c r="AG372" i="1" s="1"/>
  <c r="S197" i="1"/>
  <c r="AD197" i="1" s="1"/>
  <c r="AG197" i="1" s="1"/>
  <c r="S177" i="1"/>
  <c r="AD177" i="1" s="1"/>
  <c r="AG177" i="1" s="1"/>
  <c r="S209" i="1"/>
  <c r="AD209" i="1" s="1"/>
  <c r="AG209" i="1" s="1"/>
  <c r="AL89" i="1"/>
  <c r="X89" i="1" s="1"/>
  <c r="AL92" i="1"/>
  <c r="X92" i="1" s="1"/>
  <c r="AL87" i="1"/>
  <c r="X87" i="1" s="1"/>
  <c r="AL64" i="1"/>
  <c r="X64" i="1" s="1"/>
  <c r="AL70" i="1"/>
  <c r="X70" i="1" s="1"/>
  <c r="AL54" i="1"/>
  <c r="X54" i="1" s="1"/>
  <c r="AL88" i="1"/>
  <c r="X88" i="1" s="1"/>
  <c r="AL72" i="1"/>
  <c r="X72" i="1" s="1"/>
  <c r="AL56" i="1"/>
  <c r="X56" i="1" s="1"/>
  <c r="AL78" i="1"/>
  <c r="X78" i="1" s="1"/>
  <c r="AL62" i="1"/>
  <c r="X62" i="1" s="1"/>
  <c r="S127" i="1"/>
  <c r="AD127" i="1" s="1"/>
  <c r="AG127" i="1" s="1"/>
  <c r="S163" i="1"/>
  <c r="AD163" i="1" s="1"/>
  <c r="AG163" i="1" s="1"/>
  <c r="S214" i="1"/>
  <c r="AD214" i="1" s="1"/>
  <c r="AG214" i="1" s="1"/>
  <c r="S389" i="1"/>
  <c r="AD389" i="1" s="1"/>
  <c r="AG389" i="1" s="1"/>
  <c r="S159" i="1"/>
  <c r="AD159" i="1" s="1"/>
  <c r="AG159" i="1" s="1"/>
  <c r="S75" i="1"/>
  <c r="AD75" i="1" s="1"/>
  <c r="AG75" i="1" s="1"/>
  <c r="S269" i="1"/>
  <c r="AD269" i="1" s="1"/>
  <c r="AG269" i="1" s="1"/>
  <c r="S219" i="1"/>
  <c r="AD219" i="1" s="1"/>
  <c r="AG219" i="1" s="1"/>
  <c r="S182" i="1"/>
  <c r="AD182" i="1" s="1"/>
  <c r="AG182" i="1" s="1"/>
  <c r="S147" i="1"/>
  <c r="AD147" i="1" s="1"/>
  <c r="AG147" i="1" s="1"/>
  <c r="S310" i="1"/>
  <c r="AD310" i="1" s="1"/>
  <c r="AG310" i="1" s="1"/>
  <c r="S246" i="1"/>
  <c r="AD246" i="1" s="1"/>
  <c r="AG246" i="1" s="1"/>
  <c r="S47" i="1"/>
  <c r="AD47" i="1" s="1"/>
  <c r="AG47" i="1" s="1"/>
  <c r="S295" i="1"/>
  <c r="AD295" i="1" s="1"/>
  <c r="AG295" i="1" s="1"/>
  <c r="R46" i="1"/>
  <c r="AB46" i="1" s="1"/>
  <c r="R62" i="1"/>
  <c r="AB62" i="1" s="1"/>
  <c r="R78" i="1"/>
  <c r="AB78" i="1" s="1"/>
  <c r="R94" i="1"/>
  <c r="AB94" i="1" s="1"/>
  <c r="R110" i="1"/>
  <c r="AB110" i="1" s="1"/>
  <c r="R126" i="1"/>
  <c r="AB126" i="1" s="1"/>
  <c r="R142" i="1"/>
  <c r="AB142" i="1" s="1"/>
  <c r="R158" i="1"/>
  <c r="AB158" i="1" s="1"/>
  <c r="R174" i="1"/>
  <c r="AB174" i="1" s="1"/>
  <c r="R190" i="1"/>
  <c r="AB190" i="1" s="1"/>
  <c r="R206" i="1"/>
  <c r="AB206" i="1" s="1"/>
  <c r="R222" i="1"/>
  <c r="AB222" i="1" s="1"/>
  <c r="R238" i="1"/>
  <c r="AB238" i="1" s="1"/>
  <c r="R254" i="1"/>
  <c r="AB254" i="1" s="1"/>
  <c r="R270" i="1"/>
  <c r="AB270" i="1" s="1"/>
  <c r="R286" i="1"/>
  <c r="AB286" i="1" s="1"/>
  <c r="R302" i="1"/>
  <c r="AB302" i="1" s="1"/>
  <c r="R318" i="1"/>
  <c r="AB318" i="1" s="1"/>
  <c r="R334" i="1"/>
  <c r="AB334" i="1" s="1"/>
  <c r="R350" i="1"/>
  <c r="AB350" i="1" s="1"/>
  <c r="R366" i="1"/>
  <c r="AB366" i="1" s="1"/>
  <c r="R382" i="1"/>
  <c r="AB382" i="1" s="1"/>
  <c r="R398" i="1"/>
  <c r="AB398" i="1" s="1"/>
  <c r="R415" i="1"/>
  <c r="AB415" i="1" s="1"/>
  <c r="R431" i="1"/>
  <c r="AB431" i="1" s="1"/>
  <c r="R447" i="1"/>
  <c r="AB447" i="1" s="1"/>
  <c r="R463" i="1"/>
  <c r="AB463" i="1" s="1"/>
  <c r="R479" i="1"/>
  <c r="AB479" i="1" s="1"/>
  <c r="R495" i="1"/>
  <c r="AB495" i="1" s="1"/>
  <c r="R511" i="1"/>
  <c r="AB511" i="1" s="1"/>
  <c r="R527" i="1"/>
  <c r="AB527" i="1" s="1"/>
  <c r="R543" i="1"/>
  <c r="AB543" i="1" s="1"/>
  <c r="R559" i="1"/>
  <c r="AB559" i="1" s="1"/>
  <c r="R575" i="1"/>
  <c r="AB575" i="1" s="1"/>
  <c r="R591" i="1"/>
  <c r="AB591" i="1" s="1"/>
  <c r="R607" i="1"/>
  <c r="AB607" i="1" s="1"/>
  <c r="R623" i="1"/>
  <c r="AB623" i="1" s="1"/>
  <c r="R639" i="1"/>
  <c r="AB639" i="1" s="1"/>
  <c r="R655" i="1"/>
  <c r="AB655" i="1" s="1"/>
  <c r="R671" i="1"/>
  <c r="AB671" i="1" s="1"/>
  <c r="R687" i="1"/>
  <c r="AB687" i="1" s="1"/>
  <c r="R703" i="1"/>
  <c r="AB703" i="1" s="1"/>
  <c r="R719" i="1"/>
  <c r="AB719" i="1" s="1"/>
  <c r="R735" i="1"/>
  <c r="AB735" i="1" s="1"/>
  <c r="R751" i="1"/>
  <c r="AB751" i="1" s="1"/>
  <c r="R767" i="1"/>
  <c r="AB767" i="1" s="1"/>
  <c r="R783" i="1"/>
  <c r="AB783" i="1" s="1"/>
  <c r="R799" i="1"/>
  <c r="AB799" i="1" s="1"/>
  <c r="R815" i="1"/>
  <c r="AB815" i="1" s="1"/>
  <c r="R831" i="1"/>
  <c r="AB831" i="1" s="1"/>
  <c r="R847" i="1"/>
  <c r="AB847" i="1" s="1"/>
  <c r="R863" i="1"/>
  <c r="AB863" i="1" s="1"/>
  <c r="R879" i="1"/>
  <c r="AB879" i="1" s="1"/>
  <c r="R895" i="1"/>
  <c r="AB895" i="1" s="1"/>
  <c r="R911" i="1"/>
  <c r="AB911" i="1" s="1"/>
  <c r="R927" i="1"/>
  <c r="AB927" i="1" s="1"/>
  <c r="R943" i="1"/>
  <c r="AB943" i="1" s="1"/>
  <c r="R959" i="1"/>
  <c r="AB959" i="1" s="1"/>
  <c r="R975" i="1"/>
  <c r="AB975" i="1" s="1"/>
  <c r="R991" i="1"/>
  <c r="AB991" i="1" s="1"/>
  <c r="R1007" i="1"/>
  <c r="AB1007" i="1" s="1"/>
  <c r="R1023" i="1"/>
  <c r="AB1023" i="1" s="1"/>
  <c r="R1039" i="1"/>
  <c r="AB1039" i="1" s="1"/>
  <c r="R1055" i="1"/>
  <c r="AB1055" i="1" s="1"/>
  <c r="R1071" i="1"/>
  <c r="AB1071" i="1" s="1"/>
  <c r="R1087" i="1"/>
  <c r="AB1087" i="1" s="1"/>
  <c r="R1135" i="1"/>
  <c r="AB1135" i="1" s="1"/>
  <c r="R41" i="1"/>
  <c r="AB41" i="1" s="1"/>
  <c r="R61" i="1"/>
  <c r="AB61" i="1" s="1"/>
  <c r="R81" i="1"/>
  <c r="AB81" i="1" s="1"/>
  <c r="R101" i="1"/>
  <c r="AB101" i="1" s="1"/>
  <c r="R121" i="1"/>
  <c r="AB121" i="1" s="1"/>
  <c r="R145" i="1"/>
  <c r="AB145" i="1" s="1"/>
  <c r="R165" i="1"/>
  <c r="AB165" i="1" s="1"/>
  <c r="R181" i="1"/>
  <c r="AB181" i="1" s="1"/>
  <c r="R201" i="1"/>
  <c r="AB201" i="1" s="1"/>
  <c r="R217" i="1"/>
  <c r="AB217" i="1" s="1"/>
  <c r="R233" i="1"/>
  <c r="AB233" i="1" s="1"/>
  <c r="R249" i="1"/>
  <c r="AB249" i="1" s="1"/>
  <c r="R265" i="1"/>
  <c r="AB265" i="1" s="1"/>
  <c r="R281" i="1"/>
  <c r="AB281" i="1" s="1"/>
  <c r="R297" i="1"/>
  <c r="AB297" i="1" s="1"/>
  <c r="R313" i="1"/>
  <c r="AB313" i="1" s="1"/>
  <c r="R329" i="1"/>
  <c r="AB329" i="1" s="1"/>
  <c r="R345" i="1"/>
  <c r="AB345" i="1" s="1"/>
  <c r="R365" i="1"/>
  <c r="AB365" i="1" s="1"/>
  <c r="R381" i="1"/>
  <c r="AB381" i="1" s="1"/>
  <c r="R397" i="1"/>
  <c r="AB397" i="1" s="1"/>
  <c r="R414" i="1"/>
  <c r="AB414" i="1" s="1"/>
  <c r="R430" i="1"/>
  <c r="AB430" i="1" s="1"/>
  <c r="R450" i="1"/>
  <c r="AB450" i="1" s="1"/>
  <c r="R462" i="1"/>
  <c r="AB462" i="1" s="1"/>
  <c r="R478" i="1"/>
  <c r="AB478" i="1" s="1"/>
  <c r="R498" i="1"/>
  <c r="AB498" i="1" s="1"/>
  <c r="R514" i="1"/>
  <c r="AB514" i="1" s="1"/>
  <c r="R530" i="1"/>
  <c r="AB530" i="1" s="1"/>
  <c r="R546" i="1"/>
  <c r="AB546" i="1" s="1"/>
  <c r="R562" i="1"/>
  <c r="AB562" i="1" s="1"/>
  <c r="R578" i="1"/>
  <c r="AB578" i="1" s="1"/>
  <c r="R594" i="1"/>
  <c r="AB594" i="1" s="1"/>
  <c r="R610" i="1"/>
  <c r="AB610" i="1" s="1"/>
  <c r="R626" i="1"/>
  <c r="AB626" i="1" s="1"/>
  <c r="R642" i="1"/>
  <c r="AB642" i="1" s="1"/>
  <c r="R658" i="1"/>
  <c r="AB658" i="1" s="1"/>
  <c r="R674" i="1"/>
  <c r="AB674" i="1" s="1"/>
  <c r="R690" i="1"/>
  <c r="AB690" i="1" s="1"/>
  <c r="R706" i="1"/>
  <c r="AB706" i="1" s="1"/>
  <c r="R722" i="1"/>
  <c r="AB722" i="1" s="1"/>
  <c r="R738" i="1"/>
  <c r="AB738" i="1" s="1"/>
  <c r="R758" i="1"/>
  <c r="AB758" i="1" s="1"/>
  <c r="R770" i="1"/>
  <c r="AB770" i="1" s="1"/>
  <c r="R786" i="1"/>
  <c r="AB786" i="1" s="1"/>
  <c r="R802" i="1"/>
  <c r="AB802" i="1" s="1"/>
  <c r="R818" i="1"/>
  <c r="AB818" i="1" s="1"/>
  <c r="R834" i="1"/>
  <c r="AB834" i="1" s="1"/>
  <c r="R850" i="1"/>
  <c r="AB850" i="1" s="1"/>
  <c r="R866" i="1"/>
  <c r="AB866" i="1" s="1"/>
  <c r="R882" i="1"/>
  <c r="AB882" i="1" s="1"/>
  <c r="R898" i="1"/>
  <c r="AB898" i="1" s="1"/>
  <c r="R914" i="1"/>
  <c r="AB914" i="1" s="1"/>
  <c r="R930" i="1"/>
  <c r="AB930" i="1" s="1"/>
  <c r="R942" i="1"/>
  <c r="AB942" i="1" s="1"/>
  <c r="R958" i="1"/>
  <c r="AB958" i="1" s="1"/>
  <c r="R978" i="1"/>
  <c r="AB978" i="1" s="1"/>
  <c r="R994" i="1"/>
  <c r="AB994" i="1" s="1"/>
  <c r="R1010" i="1"/>
  <c r="AB1010" i="1" s="1"/>
  <c r="R1026" i="1"/>
  <c r="AB1026" i="1" s="1"/>
  <c r="R1042" i="1"/>
  <c r="AB1042" i="1" s="1"/>
  <c r="R1054" i="1"/>
  <c r="AB1054" i="1" s="1"/>
  <c r="R1070" i="1"/>
  <c r="AB1070" i="1" s="1"/>
  <c r="R1086" i="1"/>
  <c r="AB1086" i="1" s="1"/>
  <c r="R1134" i="1"/>
  <c r="AB1134" i="1" s="1"/>
  <c r="R1154" i="1"/>
  <c r="AB1154" i="1" s="1"/>
  <c r="R1166" i="1"/>
  <c r="AB1166" i="1" s="1"/>
  <c r="R1182" i="1"/>
  <c r="AB1182" i="1" s="1"/>
  <c r="R50" i="1"/>
  <c r="AB50" i="1" s="1"/>
  <c r="R66" i="1"/>
  <c r="AB66" i="1" s="1"/>
  <c r="R82" i="1"/>
  <c r="AB82" i="1" s="1"/>
  <c r="R98" i="1"/>
  <c r="AB98" i="1" s="1"/>
  <c r="R114" i="1"/>
  <c r="AB114" i="1" s="1"/>
  <c r="R130" i="1"/>
  <c r="AB130" i="1" s="1"/>
  <c r="R146" i="1"/>
  <c r="AB146" i="1" s="1"/>
  <c r="R162" i="1"/>
  <c r="AB162" i="1" s="1"/>
  <c r="R178" i="1"/>
  <c r="AB178" i="1" s="1"/>
  <c r="R194" i="1"/>
  <c r="AB194" i="1" s="1"/>
  <c r="R210" i="1"/>
  <c r="AB210" i="1" s="1"/>
  <c r="R226" i="1"/>
  <c r="AB226" i="1" s="1"/>
  <c r="R242" i="1"/>
  <c r="AB242" i="1" s="1"/>
  <c r="R258" i="1"/>
  <c r="AB258" i="1" s="1"/>
  <c r="R274" i="1"/>
  <c r="AB274" i="1" s="1"/>
  <c r="R290" i="1"/>
  <c r="AB290" i="1" s="1"/>
  <c r="R306" i="1"/>
  <c r="AB306" i="1" s="1"/>
  <c r="R322" i="1"/>
  <c r="AB322" i="1" s="1"/>
  <c r="R338" i="1"/>
  <c r="AB338" i="1" s="1"/>
  <c r="R354" i="1"/>
  <c r="AB354" i="1" s="1"/>
  <c r="R370" i="1"/>
  <c r="AB370" i="1" s="1"/>
  <c r="R386" i="1"/>
  <c r="AB386" i="1" s="1"/>
  <c r="R402" i="1"/>
  <c r="AB402" i="1" s="1"/>
  <c r="R419" i="1"/>
  <c r="AB419" i="1" s="1"/>
  <c r="R435" i="1"/>
  <c r="AB435" i="1" s="1"/>
  <c r="R451" i="1"/>
  <c r="AB451" i="1" s="1"/>
  <c r="R467" i="1"/>
  <c r="AB467" i="1" s="1"/>
  <c r="R483" i="1"/>
  <c r="AB483" i="1" s="1"/>
  <c r="R499" i="1"/>
  <c r="AB499" i="1" s="1"/>
  <c r="R515" i="1"/>
  <c r="AB515" i="1" s="1"/>
  <c r="R531" i="1"/>
  <c r="AB531" i="1" s="1"/>
  <c r="R547" i="1"/>
  <c r="AB547" i="1" s="1"/>
  <c r="R563" i="1"/>
  <c r="AB563" i="1" s="1"/>
  <c r="R579" i="1"/>
  <c r="AB579" i="1" s="1"/>
  <c r="R595" i="1"/>
  <c r="AB595" i="1" s="1"/>
  <c r="R611" i="1"/>
  <c r="AB611" i="1" s="1"/>
  <c r="R627" i="1"/>
  <c r="AB627" i="1" s="1"/>
  <c r="R643" i="1"/>
  <c r="AB643" i="1" s="1"/>
  <c r="R659" i="1"/>
  <c r="AB659" i="1" s="1"/>
  <c r="R675" i="1"/>
  <c r="AB675" i="1" s="1"/>
  <c r="R691" i="1"/>
  <c r="AB691" i="1" s="1"/>
  <c r="R707" i="1"/>
  <c r="AB707" i="1" s="1"/>
  <c r="R723" i="1"/>
  <c r="AB723" i="1" s="1"/>
  <c r="R739" i="1"/>
  <c r="AB739" i="1" s="1"/>
  <c r="R755" i="1"/>
  <c r="AB755" i="1" s="1"/>
  <c r="R771" i="1"/>
  <c r="AB771" i="1" s="1"/>
  <c r="R787" i="1"/>
  <c r="AB787" i="1" s="1"/>
  <c r="R803" i="1"/>
  <c r="AB803" i="1" s="1"/>
  <c r="R819" i="1"/>
  <c r="AB819" i="1" s="1"/>
  <c r="R835" i="1"/>
  <c r="AB835" i="1" s="1"/>
  <c r="R851" i="1"/>
  <c r="AB851" i="1" s="1"/>
  <c r="R867" i="1"/>
  <c r="AB867" i="1" s="1"/>
  <c r="R883" i="1"/>
  <c r="AB883" i="1" s="1"/>
  <c r="R899" i="1"/>
  <c r="AB899" i="1" s="1"/>
  <c r="R915" i="1"/>
  <c r="AB915" i="1" s="1"/>
  <c r="R931" i="1"/>
  <c r="AB931" i="1" s="1"/>
  <c r="R947" i="1"/>
  <c r="AB947" i="1" s="1"/>
  <c r="R963" i="1"/>
  <c r="AB963" i="1" s="1"/>
  <c r="R979" i="1"/>
  <c r="AB979" i="1" s="1"/>
  <c r="R995" i="1"/>
  <c r="AB995" i="1" s="1"/>
  <c r="R1011" i="1"/>
  <c r="AB1011" i="1" s="1"/>
  <c r="R1027" i="1"/>
  <c r="AB1027" i="1" s="1"/>
  <c r="R1043" i="1"/>
  <c r="AB1043" i="1" s="1"/>
  <c r="R1059" i="1"/>
  <c r="AB1059" i="1" s="1"/>
  <c r="R1075" i="1"/>
  <c r="AB1075" i="1" s="1"/>
  <c r="R1091" i="1"/>
  <c r="AB1091" i="1" s="1"/>
  <c r="R1139" i="1"/>
  <c r="AB1139" i="1" s="1"/>
  <c r="R1155" i="1"/>
  <c r="AB1155" i="1" s="1"/>
  <c r="R1171" i="1"/>
  <c r="AB1171" i="1" s="1"/>
  <c r="R57" i="1"/>
  <c r="AB57" i="1" s="1"/>
  <c r="R85" i="1"/>
  <c r="AB85" i="1" s="1"/>
  <c r="R109" i="1"/>
  <c r="AB109" i="1" s="1"/>
  <c r="R125" i="1"/>
  <c r="AB125" i="1" s="1"/>
  <c r="R141" i="1"/>
  <c r="AB141" i="1" s="1"/>
  <c r="R161" i="1"/>
  <c r="AB161" i="1" s="1"/>
  <c r="R177" i="1"/>
  <c r="AB177" i="1" s="1"/>
  <c r="R197" i="1"/>
  <c r="AB197" i="1" s="1"/>
  <c r="R213" i="1"/>
  <c r="AB213" i="1" s="1"/>
  <c r="R229" i="1"/>
  <c r="AB229" i="1" s="1"/>
  <c r="R245" i="1"/>
  <c r="AB245" i="1" s="1"/>
  <c r="R261" i="1"/>
  <c r="AB261" i="1" s="1"/>
  <c r="R277" i="1"/>
  <c r="AB277" i="1" s="1"/>
  <c r="R293" i="1"/>
  <c r="AB293" i="1" s="1"/>
  <c r="R309" i="1"/>
  <c r="AB309" i="1" s="1"/>
  <c r="R325" i="1"/>
  <c r="AB325" i="1" s="1"/>
  <c r="R341" i="1"/>
  <c r="AB341" i="1" s="1"/>
  <c r="R357" i="1"/>
  <c r="AB357" i="1" s="1"/>
  <c r="R369" i="1"/>
  <c r="AB369" i="1" s="1"/>
  <c r="R385" i="1"/>
  <c r="AB385" i="1" s="1"/>
  <c r="R401" i="1"/>
  <c r="AB401" i="1" s="1"/>
  <c r="R418" i="1"/>
  <c r="AB418" i="1" s="1"/>
  <c r="R434" i="1"/>
  <c r="AB434" i="1" s="1"/>
  <c r="R446" i="1"/>
  <c r="AB446" i="1" s="1"/>
  <c r="R466" i="1"/>
  <c r="AB466" i="1" s="1"/>
  <c r="R482" i="1"/>
  <c r="AB482" i="1" s="1"/>
  <c r="R494" i="1"/>
  <c r="AB494" i="1" s="1"/>
  <c r="R510" i="1"/>
  <c r="AB510" i="1" s="1"/>
  <c r="R526" i="1"/>
  <c r="AB526" i="1" s="1"/>
  <c r="R542" i="1"/>
  <c r="AB542" i="1" s="1"/>
  <c r="R558" i="1"/>
  <c r="AB558" i="1" s="1"/>
  <c r="R574" i="1"/>
  <c r="AB574" i="1" s="1"/>
  <c r="R590" i="1"/>
  <c r="AB590" i="1" s="1"/>
  <c r="R606" i="1"/>
  <c r="AB606" i="1" s="1"/>
  <c r="R622" i="1"/>
  <c r="AB622" i="1" s="1"/>
  <c r="R638" i="1"/>
  <c r="AB638" i="1" s="1"/>
  <c r="R654" i="1"/>
  <c r="AB654" i="1" s="1"/>
  <c r="R670" i="1"/>
  <c r="AB670" i="1" s="1"/>
  <c r="R686" i="1"/>
  <c r="AB686" i="1" s="1"/>
  <c r="R702" i="1"/>
  <c r="AB702" i="1" s="1"/>
  <c r="R718" i="1"/>
  <c r="AB718" i="1" s="1"/>
  <c r="R734" i="1"/>
  <c r="AB734" i="1" s="1"/>
  <c r="R750" i="1"/>
  <c r="AB750" i="1" s="1"/>
  <c r="R766" i="1"/>
  <c r="AB766" i="1" s="1"/>
  <c r="R782" i="1"/>
  <c r="AB782" i="1" s="1"/>
  <c r="R798" i="1"/>
  <c r="AB798" i="1" s="1"/>
  <c r="R814" i="1"/>
  <c r="AB814" i="1" s="1"/>
  <c r="R830" i="1"/>
  <c r="AB830" i="1" s="1"/>
  <c r="R846" i="1"/>
  <c r="AB846" i="1" s="1"/>
  <c r="R862" i="1"/>
  <c r="AB862" i="1" s="1"/>
  <c r="R878" i="1"/>
  <c r="AB878" i="1" s="1"/>
  <c r="R894" i="1"/>
  <c r="AB894" i="1" s="1"/>
  <c r="R910" i="1"/>
  <c r="AB910" i="1" s="1"/>
  <c r="R926" i="1"/>
  <c r="AB926" i="1" s="1"/>
  <c r="R946" i="1"/>
  <c r="AB946" i="1" s="1"/>
  <c r="R962" i="1"/>
  <c r="AB962" i="1" s="1"/>
  <c r="R974" i="1"/>
  <c r="AB974" i="1" s="1"/>
  <c r="R990" i="1"/>
  <c r="AB990" i="1" s="1"/>
  <c r="R1006" i="1"/>
  <c r="AB1006" i="1" s="1"/>
  <c r="R1022" i="1"/>
  <c r="AB1022" i="1" s="1"/>
  <c r="R1038" i="1"/>
  <c r="AB1038" i="1" s="1"/>
  <c r="R1058" i="1"/>
  <c r="AB1058" i="1" s="1"/>
  <c r="R1074" i="1"/>
  <c r="AB1074" i="1" s="1"/>
  <c r="R1090" i="1"/>
  <c r="AB1090" i="1" s="1"/>
  <c r="R1102" i="1"/>
  <c r="AB1102" i="1" s="1"/>
  <c r="R1138" i="1"/>
  <c r="AB1138" i="1" s="1"/>
  <c r="R1150" i="1"/>
  <c r="AB1150" i="1" s="1"/>
  <c r="R1170" i="1"/>
  <c r="AB1170" i="1" s="1"/>
  <c r="R39" i="1"/>
  <c r="AB39" i="1" s="1"/>
  <c r="R55" i="1"/>
  <c r="AB55" i="1" s="1"/>
  <c r="R71" i="1"/>
  <c r="AB71" i="1" s="1"/>
  <c r="R87" i="1"/>
  <c r="AB87" i="1" s="1"/>
  <c r="R103" i="1"/>
  <c r="AB103" i="1" s="1"/>
  <c r="R119" i="1"/>
  <c r="AB119" i="1" s="1"/>
  <c r="R135" i="1"/>
  <c r="AB135" i="1" s="1"/>
  <c r="R151" i="1"/>
  <c r="AB151" i="1" s="1"/>
  <c r="R167" i="1"/>
  <c r="AB167" i="1" s="1"/>
  <c r="R183" i="1"/>
  <c r="AB183" i="1" s="1"/>
  <c r="R199" i="1"/>
  <c r="AB199" i="1" s="1"/>
  <c r="R215" i="1"/>
  <c r="AB215" i="1" s="1"/>
  <c r="R231" i="1"/>
  <c r="AB231" i="1" s="1"/>
  <c r="R247" i="1"/>
  <c r="AB247" i="1" s="1"/>
  <c r="R263" i="1"/>
  <c r="AB263" i="1" s="1"/>
  <c r="R279" i="1"/>
  <c r="AB279" i="1" s="1"/>
  <c r="R295" i="1"/>
  <c r="AB295" i="1" s="1"/>
  <c r="R311" i="1"/>
  <c r="AB311" i="1" s="1"/>
  <c r="R327" i="1"/>
  <c r="AB327" i="1" s="1"/>
  <c r="R343" i="1"/>
  <c r="AB343" i="1" s="1"/>
  <c r="R359" i="1"/>
  <c r="AB359" i="1" s="1"/>
  <c r="R375" i="1"/>
  <c r="AB375" i="1" s="1"/>
  <c r="R391" i="1"/>
  <c r="AB391" i="1" s="1"/>
  <c r="R408" i="1"/>
  <c r="AB408" i="1" s="1"/>
  <c r="R424" i="1"/>
  <c r="AB424" i="1" s="1"/>
  <c r="R440" i="1"/>
  <c r="AB440" i="1" s="1"/>
  <c r="R456" i="1"/>
  <c r="AB456" i="1" s="1"/>
  <c r="R472" i="1"/>
  <c r="AB472" i="1" s="1"/>
  <c r="R488" i="1"/>
  <c r="AB488" i="1" s="1"/>
  <c r="R504" i="1"/>
  <c r="AB504" i="1" s="1"/>
  <c r="R520" i="1"/>
  <c r="AB520" i="1" s="1"/>
  <c r="R536" i="1"/>
  <c r="AB536" i="1" s="1"/>
  <c r="R552" i="1"/>
  <c r="AB552" i="1" s="1"/>
  <c r="R568" i="1"/>
  <c r="AB568" i="1" s="1"/>
  <c r="R584" i="1"/>
  <c r="AB584" i="1" s="1"/>
  <c r="R600" i="1"/>
  <c r="AB600" i="1" s="1"/>
  <c r="R616" i="1"/>
  <c r="AB616" i="1" s="1"/>
  <c r="R632" i="1"/>
  <c r="AB632" i="1" s="1"/>
  <c r="R648" i="1"/>
  <c r="AB648" i="1" s="1"/>
  <c r="R664" i="1"/>
  <c r="AB664" i="1" s="1"/>
  <c r="R680" i="1"/>
  <c r="AB680" i="1" s="1"/>
  <c r="R696" i="1"/>
  <c r="AB696" i="1" s="1"/>
  <c r="R712" i="1"/>
  <c r="AB712" i="1" s="1"/>
  <c r="R728" i="1"/>
  <c r="AB728" i="1" s="1"/>
  <c r="R744" i="1"/>
  <c r="AB744" i="1" s="1"/>
  <c r="R760" i="1"/>
  <c r="AB760" i="1" s="1"/>
  <c r="R776" i="1"/>
  <c r="AB776" i="1" s="1"/>
  <c r="R792" i="1"/>
  <c r="AB792" i="1" s="1"/>
  <c r="R808" i="1"/>
  <c r="AB808" i="1" s="1"/>
  <c r="R824" i="1"/>
  <c r="AB824" i="1" s="1"/>
  <c r="R840" i="1"/>
  <c r="AB840" i="1" s="1"/>
  <c r="R856" i="1"/>
  <c r="AB856" i="1" s="1"/>
  <c r="R872" i="1"/>
  <c r="AB872" i="1" s="1"/>
  <c r="R888" i="1"/>
  <c r="AB888" i="1" s="1"/>
  <c r="R904" i="1"/>
  <c r="AB904" i="1" s="1"/>
  <c r="R920" i="1"/>
  <c r="AB920" i="1" s="1"/>
  <c r="R936" i="1"/>
  <c r="AB936" i="1" s="1"/>
  <c r="R952" i="1"/>
  <c r="AB952" i="1" s="1"/>
  <c r="R968" i="1"/>
  <c r="AB968" i="1" s="1"/>
  <c r="R984" i="1"/>
  <c r="AB984" i="1" s="1"/>
  <c r="R1000" i="1"/>
  <c r="AB1000" i="1" s="1"/>
  <c r="R1016" i="1"/>
  <c r="AB1016" i="1" s="1"/>
  <c r="R1032" i="1"/>
  <c r="AB1032" i="1" s="1"/>
  <c r="R1048" i="1"/>
  <c r="AB1048" i="1" s="1"/>
  <c r="R1064" i="1"/>
  <c r="AB1064" i="1" s="1"/>
  <c r="R1080" i="1"/>
  <c r="AB1080" i="1" s="1"/>
  <c r="R1096" i="1"/>
  <c r="AB1096" i="1" s="1"/>
  <c r="R1144" i="1"/>
  <c r="AB1144" i="1" s="1"/>
  <c r="R1160" i="1"/>
  <c r="AB1160" i="1" s="1"/>
  <c r="R1176" i="1"/>
  <c r="AB1176" i="1" s="1"/>
  <c r="R53" i="1"/>
  <c r="AB53" i="1" s="1"/>
  <c r="R77" i="1"/>
  <c r="AB77" i="1" s="1"/>
  <c r="R105" i="1"/>
  <c r="AB105" i="1" s="1"/>
  <c r="R149" i="1"/>
  <c r="AB149" i="1" s="1"/>
  <c r="R60" i="1"/>
  <c r="AB60" i="1" s="1"/>
  <c r="R76" i="1"/>
  <c r="AB76" i="1" s="1"/>
  <c r="R92" i="1"/>
  <c r="AB92" i="1" s="1"/>
  <c r="R108" i="1"/>
  <c r="AB108" i="1" s="1"/>
  <c r="R124" i="1"/>
  <c r="AB124" i="1" s="1"/>
  <c r="R140" i="1"/>
  <c r="AB140" i="1" s="1"/>
  <c r="R156" i="1"/>
  <c r="AB156" i="1" s="1"/>
  <c r="R172" i="1"/>
  <c r="AB172" i="1" s="1"/>
  <c r="R188" i="1"/>
  <c r="AB188" i="1" s="1"/>
  <c r="R204" i="1"/>
  <c r="AB204" i="1" s="1"/>
  <c r="R220" i="1"/>
  <c r="AB220" i="1" s="1"/>
  <c r="R236" i="1"/>
  <c r="AB236" i="1" s="1"/>
  <c r="R252" i="1"/>
  <c r="AB252" i="1" s="1"/>
  <c r="R268" i="1"/>
  <c r="AB268" i="1" s="1"/>
  <c r="R284" i="1"/>
  <c r="AB284" i="1" s="1"/>
  <c r="R300" i="1"/>
  <c r="AB300" i="1" s="1"/>
  <c r="R316" i="1"/>
  <c r="AB316" i="1" s="1"/>
  <c r="R332" i="1"/>
  <c r="AB332" i="1" s="1"/>
  <c r="R348" i="1"/>
  <c r="AB348" i="1" s="1"/>
  <c r="R364" i="1"/>
  <c r="AB364" i="1" s="1"/>
  <c r="R380" i="1"/>
  <c r="AB380" i="1" s="1"/>
  <c r="R396" i="1"/>
  <c r="AB396" i="1" s="1"/>
  <c r="R413" i="1"/>
  <c r="AB413" i="1" s="1"/>
  <c r="R429" i="1"/>
  <c r="AB429" i="1" s="1"/>
  <c r="R445" i="1"/>
  <c r="AB445" i="1" s="1"/>
  <c r="R461" i="1"/>
  <c r="AB461" i="1" s="1"/>
  <c r="R477" i="1"/>
  <c r="AB477" i="1" s="1"/>
  <c r="R493" i="1"/>
  <c r="AB493" i="1" s="1"/>
  <c r="R509" i="1"/>
  <c r="AB509" i="1" s="1"/>
  <c r="R525" i="1"/>
  <c r="AB525" i="1" s="1"/>
  <c r="R541" i="1"/>
  <c r="AB541" i="1" s="1"/>
  <c r="R557" i="1"/>
  <c r="AB557" i="1" s="1"/>
  <c r="R573" i="1"/>
  <c r="AB573" i="1" s="1"/>
  <c r="R589" i="1"/>
  <c r="AB589" i="1" s="1"/>
  <c r="R605" i="1"/>
  <c r="AB605" i="1" s="1"/>
  <c r="R621" i="1"/>
  <c r="AB621" i="1" s="1"/>
  <c r="R637" i="1"/>
  <c r="AB637" i="1" s="1"/>
  <c r="R653" i="1"/>
  <c r="AB653" i="1" s="1"/>
  <c r="R669" i="1"/>
  <c r="AB669" i="1" s="1"/>
  <c r="R685" i="1"/>
  <c r="AB685" i="1" s="1"/>
  <c r="R701" i="1"/>
  <c r="AB701" i="1" s="1"/>
  <c r="R717" i="1"/>
  <c r="AB717" i="1" s="1"/>
  <c r="R733" i="1"/>
  <c r="AB733" i="1" s="1"/>
  <c r="R749" i="1"/>
  <c r="AB749" i="1" s="1"/>
  <c r="R765" i="1"/>
  <c r="AB765" i="1" s="1"/>
  <c r="R781" i="1"/>
  <c r="AB781" i="1" s="1"/>
  <c r="R797" i="1"/>
  <c r="AB797" i="1" s="1"/>
  <c r="R813" i="1"/>
  <c r="AB813" i="1" s="1"/>
  <c r="R829" i="1"/>
  <c r="AB829" i="1" s="1"/>
  <c r="R845" i="1"/>
  <c r="AB845" i="1" s="1"/>
  <c r="R861" i="1"/>
  <c r="AB861" i="1" s="1"/>
  <c r="R877" i="1"/>
  <c r="AB877" i="1" s="1"/>
  <c r="R893" i="1"/>
  <c r="AB893" i="1" s="1"/>
  <c r="R909" i="1"/>
  <c r="AB909" i="1" s="1"/>
  <c r="R38" i="1"/>
  <c r="AB38" i="1" s="1"/>
  <c r="R54" i="1"/>
  <c r="AB54" i="1" s="1"/>
  <c r="R70" i="1"/>
  <c r="AB70" i="1" s="1"/>
  <c r="R86" i="1"/>
  <c r="AB86" i="1" s="1"/>
  <c r="R102" i="1"/>
  <c r="AB102" i="1" s="1"/>
  <c r="R118" i="1"/>
  <c r="AB118" i="1" s="1"/>
  <c r="R134" i="1"/>
  <c r="AB134" i="1" s="1"/>
  <c r="R150" i="1"/>
  <c r="AB150" i="1" s="1"/>
  <c r="R166" i="1"/>
  <c r="AB166" i="1" s="1"/>
  <c r="R182" i="1"/>
  <c r="AB182" i="1" s="1"/>
  <c r="R198" i="1"/>
  <c r="AB198" i="1" s="1"/>
  <c r="R214" i="1"/>
  <c r="AB214" i="1" s="1"/>
  <c r="R230" i="1"/>
  <c r="AB230" i="1" s="1"/>
  <c r="R246" i="1"/>
  <c r="AB246" i="1" s="1"/>
  <c r="R262" i="1"/>
  <c r="AB262" i="1" s="1"/>
  <c r="R278" i="1"/>
  <c r="AB278" i="1" s="1"/>
  <c r="R294" i="1"/>
  <c r="AB294" i="1" s="1"/>
  <c r="R310" i="1"/>
  <c r="AB310" i="1" s="1"/>
  <c r="R326" i="1"/>
  <c r="AB326" i="1" s="1"/>
  <c r="R342" i="1"/>
  <c r="AB342" i="1" s="1"/>
  <c r="R358" i="1"/>
  <c r="AB358" i="1" s="1"/>
  <c r="R374" i="1"/>
  <c r="AB374" i="1" s="1"/>
  <c r="R390" i="1"/>
  <c r="AB390" i="1" s="1"/>
  <c r="R407" i="1"/>
  <c r="AB407" i="1" s="1"/>
  <c r="R423" i="1"/>
  <c r="AB423" i="1" s="1"/>
  <c r="R439" i="1"/>
  <c r="AB439" i="1" s="1"/>
  <c r="R455" i="1"/>
  <c r="AB455" i="1" s="1"/>
  <c r="R471" i="1"/>
  <c r="AB471" i="1" s="1"/>
  <c r="R487" i="1"/>
  <c r="AB487" i="1" s="1"/>
  <c r="R503" i="1"/>
  <c r="AB503" i="1" s="1"/>
  <c r="R519" i="1"/>
  <c r="AB519" i="1" s="1"/>
  <c r="R535" i="1"/>
  <c r="AB535" i="1" s="1"/>
  <c r="R551" i="1"/>
  <c r="AB551" i="1" s="1"/>
  <c r="R567" i="1"/>
  <c r="AB567" i="1" s="1"/>
  <c r="R583" i="1"/>
  <c r="AB583" i="1" s="1"/>
  <c r="R599" i="1"/>
  <c r="AB599" i="1" s="1"/>
  <c r="R615" i="1"/>
  <c r="AB615" i="1" s="1"/>
  <c r="R631" i="1"/>
  <c r="AB631" i="1" s="1"/>
  <c r="R647" i="1"/>
  <c r="AB647" i="1" s="1"/>
  <c r="R663" i="1"/>
  <c r="AB663" i="1" s="1"/>
  <c r="R679" i="1"/>
  <c r="AB679" i="1" s="1"/>
  <c r="R695" i="1"/>
  <c r="AB695" i="1" s="1"/>
  <c r="R711" i="1"/>
  <c r="AB711" i="1" s="1"/>
  <c r="R727" i="1"/>
  <c r="AB727" i="1" s="1"/>
  <c r="R743" i="1"/>
  <c r="AB743" i="1" s="1"/>
  <c r="R759" i="1"/>
  <c r="AB759" i="1" s="1"/>
  <c r="R775" i="1"/>
  <c r="AB775" i="1" s="1"/>
  <c r="R791" i="1"/>
  <c r="AB791" i="1" s="1"/>
  <c r="R807" i="1"/>
  <c r="AB807" i="1" s="1"/>
  <c r="R823" i="1"/>
  <c r="AB823" i="1" s="1"/>
  <c r="R839" i="1"/>
  <c r="AB839" i="1" s="1"/>
  <c r="R855" i="1"/>
  <c r="AB855" i="1" s="1"/>
  <c r="R871" i="1"/>
  <c r="AB871" i="1" s="1"/>
  <c r="R887" i="1"/>
  <c r="AB887" i="1" s="1"/>
  <c r="R903" i="1"/>
  <c r="AB903" i="1" s="1"/>
  <c r="R919" i="1"/>
  <c r="AB919" i="1" s="1"/>
  <c r="R935" i="1"/>
  <c r="AB935" i="1" s="1"/>
  <c r="R951" i="1"/>
  <c r="AB951" i="1" s="1"/>
  <c r="R967" i="1"/>
  <c r="AB967" i="1" s="1"/>
  <c r="R983" i="1"/>
  <c r="AB983" i="1" s="1"/>
  <c r="R999" i="1"/>
  <c r="AB999" i="1" s="1"/>
  <c r="R1015" i="1"/>
  <c r="AB1015" i="1" s="1"/>
  <c r="R1031" i="1"/>
  <c r="AB1031" i="1" s="1"/>
  <c r="R1047" i="1"/>
  <c r="AB1047" i="1" s="1"/>
  <c r="R1063" i="1"/>
  <c r="AB1063" i="1" s="1"/>
  <c r="R1079" i="1"/>
  <c r="AB1079" i="1" s="1"/>
  <c r="R1095" i="1"/>
  <c r="AB1095" i="1" s="1"/>
  <c r="R1137" i="1"/>
  <c r="AB1137" i="1" s="1"/>
  <c r="R1073" i="1"/>
  <c r="AB1073" i="1" s="1"/>
  <c r="R1041" i="1"/>
  <c r="AB1041" i="1" s="1"/>
  <c r="R993" i="1"/>
  <c r="AB993" i="1" s="1"/>
  <c r="R961" i="1"/>
  <c r="AB961" i="1" s="1"/>
  <c r="R913" i="1"/>
  <c r="AB913" i="1" s="1"/>
  <c r="R869" i="1"/>
  <c r="AB869" i="1" s="1"/>
  <c r="R825" i="1"/>
  <c r="AB825" i="1" s="1"/>
  <c r="R761" i="1"/>
  <c r="AB761" i="1" s="1"/>
  <c r="R721" i="1"/>
  <c r="AB721" i="1" s="1"/>
  <c r="R677" i="1"/>
  <c r="AB677" i="1" s="1"/>
  <c r="R633" i="1"/>
  <c r="AB633" i="1" s="1"/>
  <c r="R569" i="1"/>
  <c r="AB569" i="1" s="1"/>
  <c r="R529" i="1"/>
  <c r="AB529" i="1" s="1"/>
  <c r="R485" i="1"/>
  <c r="AB485" i="1" s="1"/>
  <c r="R421" i="1"/>
  <c r="AB421" i="1" s="1"/>
  <c r="R376" i="1"/>
  <c r="AB376" i="1" s="1"/>
  <c r="R336" i="1"/>
  <c r="AB336" i="1" s="1"/>
  <c r="R292" i="1"/>
  <c r="AB292" i="1" s="1"/>
  <c r="R228" i="1"/>
  <c r="AB228" i="1" s="1"/>
  <c r="R184" i="1"/>
  <c r="AB184" i="1" s="1"/>
  <c r="R144" i="1"/>
  <c r="AB144" i="1" s="1"/>
  <c r="R100" i="1"/>
  <c r="AB100" i="1" s="1"/>
  <c r="R56" i="1"/>
  <c r="AB56" i="1" s="1"/>
  <c r="R129" i="1"/>
  <c r="AB129" i="1" s="1"/>
  <c r="R1148" i="1"/>
  <c r="AB1148" i="1" s="1"/>
  <c r="R1060" i="1"/>
  <c r="AB1060" i="1" s="1"/>
  <c r="R996" i="1"/>
  <c r="AB996" i="1" s="1"/>
  <c r="R956" i="1"/>
  <c r="AB956" i="1" s="1"/>
  <c r="R892" i="1"/>
  <c r="AB892" i="1" s="1"/>
  <c r="R828" i="1"/>
  <c r="AB828" i="1" s="1"/>
  <c r="R784" i="1"/>
  <c r="AB784" i="1" s="1"/>
  <c r="R720" i="1"/>
  <c r="AB720" i="1" s="1"/>
  <c r="R676" i="1"/>
  <c r="AB676" i="1" s="1"/>
  <c r="R636" i="1"/>
  <c r="AB636" i="1" s="1"/>
  <c r="R572" i="1"/>
  <c r="AB572" i="1" s="1"/>
  <c r="R548" i="1"/>
  <c r="AB548" i="1" s="1"/>
  <c r="R484" i="1"/>
  <c r="AB484" i="1" s="1"/>
  <c r="R420" i="1"/>
  <c r="AB420" i="1" s="1"/>
  <c r="R355" i="1"/>
  <c r="AB355" i="1" s="1"/>
  <c r="R315" i="1"/>
  <c r="AB315" i="1" s="1"/>
  <c r="R251" i="1"/>
  <c r="AB251" i="1" s="1"/>
  <c r="R207" i="1"/>
  <c r="AB207" i="1" s="1"/>
  <c r="R143" i="1"/>
  <c r="AB143" i="1" s="1"/>
  <c r="R79" i="1"/>
  <c r="AB79" i="1" s="1"/>
  <c r="R1186" i="1"/>
  <c r="AB1186" i="1" s="1"/>
  <c r="R710" i="1"/>
  <c r="AB710" i="1" s="1"/>
  <c r="R646" i="1"/>
  <c r="AB646" i="1" s="1"/>
  <c r="R518" i="1"/>
  <c r="AB518" i="1" s="1"/>
  <c r="R393" i="1"/>
  <c r="AB393" i="1" s="1"/>
  <c r="R333" i="1"/>
  <c r="AB333" i="1" s="1"/>
  <c r="R205" i="1"/>
  <c r="AB205" i="1" s="1"/>
  <c r="R133" i="1"/>
  <c r="AB133" i="1" s="1"/>
  <c r="R1151" i="1"/>
  <c r="AB1151" i="1" s="1"/>
  <c r="R1051" i="1"/>
  <c r="AB1051" i="1" s="1"/>
  <c r="R923" i="1"/>
  <c r="AB923" i="1" s="1"/>
  <c r="R795" i="1"/>
  <c r="AB795" i="1" s="1"/>
  <c r="R667" i="1"/>
  <c r="AB667" i="1" s="1"/>
  <c r="R603" i="1"/>
  <c r="AB603" i="1" s="1"/>
  <c r="R539" i="1"/>
  <c r="AB539" i="1" s="1"/>
  <c r="R411" i="1"/>
  <c r="AB411" i="1" s="1"/>
  <c r="R346" i="1"/>
  <c r="AB346" i="1" s="1"/>
  <c r="R282" i="1"/>
  <c r="AB282" i="1" s="1"/>
  <c r="R218" i="1"/>
  <c r="AB218" i="1" s="1"/>
  <c r="R154" i="1"/>
  <c r="AB154" i="1" s="1"/>
  <c r="R90" i="1"/>
  <c r="AB90" i="1" s="1"/>
  <c r="R1162" i="1"/>
  <c r="AB1162" i="1" s="1"/>
  <c r="R1094" i="1"/>
  <c r="AB1094" i="1" s="1"/>
  <c r="R1034" i="1"/>
  <c r="AB1034" i="1" s="1"/>
  <c r="R970" i="1"/>
  <c r="AB970" i="1" s="1"/>
  <c r="R906" i="1"/>
  <c r="AB906" i="1" s="1"/>
  <c r="R842" i="1"/>
  <c r="AB842" i="1" s="1"/>
  <c r="R778" i="1"/>
  <c r="AB778" i="1" s="1"/>
  <c r="R714" i="1"/>
  <c r="AB714" i="1" s="1"/>
  <c r="R650" i="1"/>
  <c r="AB650" i="1" s="1"/>
  <c r="R586" i="1"/>
  <c r="AB586" i="1" s="1"/>
  <c r="R522" i="1"/>
  <c r="AB522" i="1" s="1"/>
  <c r="R458" i="1"/>
  <c r="AB458" i="1" s="1"/>
  <c r="R389" i="1"/>
  <c r="AB389" i="1" s="1"/>
  <c r="R321" i="1"/>
  <c r="AB321" i="1" s="1"/>
  <c r="R257" i="1"/>
  <c r="AB257" i="1" s="1"/>
  <c r="R193" i="1"/>
  <c r="AB193" i="1" s="1"/>
  <c r="S318" i="1"/>
  <c r="AD318" i="1" s="1"/>
  <c r="AG318" i="1" s="1"/>
  <c r="S62" i="1"/>
  <c r="AD62" i="1" s="1"/>
  <c r="AG62" i="1" s="1"/>
  <c r="R1181" i="1"/>
  <c r="AB1181" i="1" s="1"/>
  <c r="R1165" i="1"/>
  <c r="AB1165" i="1" s="1"/>
  <c r="R1149" i="1"/>
  <c r="AB1149" i="1" s="1"/>
  <c r="R1133" i="1"/>
  <c r="AB1133" i="1" s="1"/>
  <c r="R1101" i="1"/>
  <c r="AB1101" i="1" s="1"/>
  <c r="R1085" i="1"/>
  <c r="AB1085" i="1" s="1"/>
  <c r="R1069" i="1"/>
  <c r="AB1069" i="1" s="1"/>
  <c r="R1053" i="1"/>
  <c r="AB1053" i="1" s="1"/>
  <c r="R1037" i="1"/>
  <c r="AB1037" i="1" s="1"/>
  <c r="R1021" i="1"/>
  <c r="AB1021" i="1" s="1"/>
  <c r="R1005" i="1"/>
  <c r="AB1005" i="1" s="1"/>
  <c r="R989" i="1"/>
  <c r="AB989" i="1" s="1"/>
  <c r="R973" i="1"/>
  <c r="AB973" i="1" s="1"/>
  <c r="R957" i="1"/>
  <c r="AB957" i="1" s="1"/>
  <c r="R941" i="1"/>
  <c r="AB941" i="1" s="1"/>
  <c r="R925" i="1"/>
  <c r="AB925" i="1" s="1"/>
  <c r="R905" i="1"/>
  <c r="AB905" i="1" s="1"/>
  <c r="R885" i="1"/>
  <c r="AB885" i="1" s="1"/>
  <c r="R865" i="1"/>
  <c r="AB865" i="1" s="1"/>
  <c r="R841" i="1"/>
  <c r="AB841" i="1" s="1"/>
  <c r="R821" i="1"/>
  <c r="AB821" i="1" s="1"/>
  <c r="R801" i="1"/>
  <c r="AB801" i="1" s="1"/>
  <c r="R777" i="1"/>
  <c r="AB777" i="1" s="1"/>
  <c r="R757" i="1"/>
  <c r="AB757" i="1" s="1"/>
  <c r="R737" i="1"/>
  <c r="AB737" i="1" s="1"/>
  <c r="R713" i="1"/>
  <c r="AB713" i="1" s="1"/>
  <c r="R693" i="1"/>
  <c r="AB693" i="1" s="1"/>
  <c r="R673" i="1"/>
  <c r="AB673" i="1" s="1"/>
  <c r="R649" i="1"/>
  <c r="AB649" i="1" s="1"/>
  <c r="R629" i="1"/>
  <c r="AB629" i="1" s="1"/>
  <c r="R609" i="1"/>
  <c r="AB609" i="1" s="1"/>
  <c r="R585" i="1"/>
  <c r="AB585" i="1" s="1"/>
  <c r="R565" i="1"/>
  <c r="AB565" i="1" s="1"/>
  <c r="R545" i="1"/>
  <c r="AB545" i="1" s="1"/>
  <c r="R521" i="1"/>
  <c r="AB521" i="1" s="1"/>
  <c r="R501" i="1"/>
  <c r="AB501" i="1" s="1"/>
  <c r="R481" i="1"/>
  <c r="AB481" i="1" s="1"/>
  <c r="R457" i="1"/>
  <c r="AB457" i="1" s="1"/>
  <c r="R437" i="1"/>
  <c r="AB437" i="1" s="1"/>
  <c r="R417" i="1"/>
  <c r="AB417" i="1" s="1"/>
  <c r="R392" i="1"/>
  <c r="AB392" i="1" s="1"/>
  <c r="R372" i="1"/>
  <c r="AB372" i="1" s="1"/>
  <c r="R352" i="1"/>
  <c r="AB352" i="1" s="1"/>
  <c r="R328" i="1"/>
  <c r="AB328" i="1" s="1"/>
  <c r="R308" i="1"/>
  <c r="AB308" i="1" s="1"/>
  <c r="R288" i="1"/>
  <c r="AB288" i="1" s="1"/>
  <c r="R264" i="1"/>
  <c r="AB264" i="1" s="1"/>
  <c r="R244" i="1"/>
  <c r="AB244" i="1" s="1"/>
  <c r="R224" i="1"/>
  <c r="AB224" i="1" s="1"/>
  <c r="R200" i="1"/>
  <c r="AB200" i="1" s="1"/>
  <c r="R180" i="1"/>
  <c r="AB180" i="1" s="1"/>
  <c r="R160" i="1"/>
  <c r="AB160" i="1" s="1"/>
  <c r="R136" i="1"/>
  <c r="AB136" i="1" s="1"/>
  <c r="R116" i="1"/>
  <c r="AB116" i="1" s="1"/>
  <c r="R96" i="1"/>
  <c r="AB96" i="1" s="1"/>
  <c r="R72" i="1"/>
  <c r="AB72" i="1" s="1"/>
  <c r="R52" i="1"/>
  <c r="AB52" i="1" s="1"/>
  <c r="R189" i="1"/>
  <c r="AB189" i="1" s="1"/>
  <c r="R1184" i="1"/>
  <c r="AB1184" i="1" s="1"/>
  <c r="R1164" i="1"/>
  <c r="AB1164" i="1" s="1"/>
  <c r="R1140" i="1"/>
  <c r="AB1140" i="1" s="1"/>
  <c r="R1100" i="1"/>
  <c r="AB1100" i="1" s="1"/>
  <c r="R1076" i="1"/>
  <c r="AB1076" i="1" s="1"/>
  <c r="R1056" i="1"/>
  <c r="AB1056" i="1" s="1"/>
  <c r="R1036" i="1"/>
  <c r="AB1036" i="1" s="1"/>
  <c r="R1012" i="1"/>
  <c r="AB1012" i="1" s="1"/>
  <c r="R992" i="1"/>
  <c r="AB992" i="1" s="1"/>
  <c r="R972" i="1"/>
  <c r="AB972" i="1" s="1"/>
  <c r="R948" i="1"/>
  <c r="AB948" i="1" s="1"/>
  <c r="R928" i="1"/>
  <c r="AB928" i="1" s="1"/>
  <c r="R908" i="1"/>
  <c r="AB908" i="1" s="1"/>
  <c r="R884" i="1"/>
  <c r="AB884" i="1" s="1"/>
  <c r="R864" i="1"/>
  <c r="AB864" i="1" s="1"/>
  <c r="R844" i="1"/>
  <c r="AB844" i="1" s="1"/>
  <c r="R820" i="1"/>
  <c r="AB820" i="1" s="1"/>
  <c r="R800" i="1"/>
  <c r="AB800" i="1" s="1"/>
  <c r="R780" i="1"/>
  <c r="AB780" i="1" s="1"/>
  <c r="R756" i="1"/>
  <c r="AB756" i="1" s="1"/>
  <c r="R736" i="1"/>
  <c r="AB736" i="1" s="1"/>
  <c r="R716" i="1"/>
  <c r="AB716" i="1" s="1"/>
  <c r="R692" i="1"/>
  <c r="AB692" i="1" s="1"/>
  <c r="R672" i="1"/>
  <c r="AB672" i="1" s="1"/>
  <c r="R652" i="1"/>
  <c r="AB652" i="1" s="1"/>
  <c r="R628" i="1"/>
  <c r="AB628" i="1" s="1"/>
  <c r="R608" i="1"/>
  <c r="AB608" i="1" s="1"/>
  <c r="R588" i="1"/>
  <c r="AB588" i="1" s="1"/>
  <c r="R564" i="1"/>
  <c r="AB564" i="1" s="1"/>
  <c r="R544" i="1"/>
  <c r="AB544" i="1" s="1"/>
  <c r="R524" i="1"/>
  <c r="AB524" i="1" s="1"/>
  <c r="R500" i="1"/>
  <c r="AB500" i="1" s="1"/>
  <c r="R480" i="1"/>
  <c r="AB480" i="1" s="1"/>
  <c r="R460" i="1"/>
  <c r="AB460" i="1" s="1"/>
  <c r="R436" i="1"/>
  <c r="AB436" i="1" s="1"/>
  <c r="R416" i="1"/>
  <c r="AB416" i="1" s="1"/>
  <c r="R395" i="1"/>
  <c r="AB395" i="1" s="1"/>
  <c r="R371" i="1"/>
  <c r="AB371" i="1" s="1"/>
  <c r="R351" i="1"/>
  <c r="AB351" i="1" s="1"/>
  <c r="R331" i="1"/>
  <c r="AB331" i="1" s="1"/>
  <c r="R307" i="1"/>
  <c r="AB307" i="1" s="1"/>
  <c r="R287" i="1"/>
  <c r="AB287" i="1" s="1"/>
  <c r="R267" i="1"/>
  <c r="AB267" i="1" s="1"/>
  <c r="R243" i="1"/>
  <c r="AB243" i="1" s="1"/>
  <c r="R223" i="1"/>
  <c r="AB223" i="1" s="1"/>
  <c r="R203" i="1"/>
  <c r="AB203" i="1" s="1"/>
  <c r="R179" i="1"/>
  <c r="AB179" i="1" s="1"/>
  <c r="R159" i="1"/>
  <c r="AB159" i="1" s="1"/>
  <c r="R139" i="1"/>
  <c r="AB139" i="1" s="1"/>
  <c r="R115" i="1"/>
  <c r="AB115" i="1" s="1"/>
  <c r="R95" i="1"/>
  <c r="AB95" i="1" s="1"/>
  <c r="R75" i="1"/>
  <c r="AB75" i="1" s="1"/>
  <c r="R51" i="1"/>
  <c r="AB51" i="1" s="1"/>
  <c r="R1174" i="1"/>
  <c r="AB1174" i="1" s="1"/>
  <c r="R1050" i="1"/>
  <c r="AB1050" i="1" s="1"/>
  <c r="R982" i="1"/>
  <c r="AB982" i="1" s="1"/>
  <c r="R918" i="1"/>
  <c r="AB918" i="1" s="1"/>
  <c r="R854" i="1"/>
  <c r="AB854" i="1" s="1"/>
  <c r="R790" i="1"/>
  <c r="AB790" i="1" s="1"/>
  <c r="R726" i="1"/>
  <c r="AB726" i="1" s="1"/>
  <c r="R662" i="1"/>
  <c r="AB662" i="1" s="1"/>
  <c r="R598" i="1"/>
  <c r="AB598" i="1" s="1"/>
  <c r="R534" i="1"/>
  <c r="AB534" i="1" s="1"/>
  <c r="R474" i="1"/>
  <c r="AB474" i="1" s="1"/>
  <c r="R410" i="1"/>
  <c r="AB410" i="1" s="1"/>
  <c r="R349" i="1"/>
  <c r="AB349" i="1" s="1"/>
  <c r="R285" i="1"/>
  <c r="AB285" i="1" s="1"/>
  <c r="R221" i="1"/>
  <c r="AB221" i="1" s="1"/>
  <c r="R153" i="1"/>
  <c r="AB153" i="1" s="1"/>
  <c r="R69" i="1"/>
  <c r="AB69" i="1" s="1"/>
  <c r="R1167" i="1"/>
  <c r="AB1167" i="1" s="1"/>
  <c r="R1147" i="1"/>
  <c r="AB1147" i="1" s="1"/>
  <c r="R1099" i="1"/>
  <c r="AB1099" i="1" s="1"/>
  <c r="R1035" i="1"/>
  <c r="AB1035" i="1" s="1"/>
  <c r="R971" i="1"/>
  <c r="AB971" i="1" s="1"/>
  <c r="R907" i="1"/>
  <c r="AB907" i="1" s="1"/>
  <c r="R843" i="1"/>
  <c r="AB843" i="1" s="1"/>
  <c r="R779" i="1"/>
  <c r="AB779" i="1" s="1"/>
  <c r="R715" i="1"/>
  <c r="AB715" i="1" s="1"/>
  <c r="R651" i="1"/>
  <c r="AB651" i="1" s="1"/>
  <c r="R587" i="1"/>
  <c r="AB587" i="1" s="1"/>
  <c r="R523" i="1"/>
  <c r="AB523" i="1" s="1"/>
  <c r="R459" i="1"/>
  <c r="AB459" i="1" s="1"/>
  <c r="R394" i="1"/>
  <c r="AB394" i="1" s="1"/>
  <c r="R330" i="1"/>
  <c r="AB330" i="1" s="1"/>
  <c r="R266" i="1"/>
  <c r="AB266" i="1" s="1"/>
  <c r="R202" i="1"/>
  <c r="AB202" i="1" s="1"/>
  <c r="R138" i="1"/>
  <c r="AB138" i="1" s="1"/>
  <c r="R74" i="1"/>
  <c r="AB74" i="1" s="1"/>
  <c r="R1178" i="1"/>
  <c r="AB1178" i="1" s="1"/>
  <c r="R1046" i="1"/>
  <c r="AB1046" i="1" s="1"/>
  <c r="R986" i="1"/>
  <c r="AB986" i="1" s="1"/>
  <c r="R922" i="1"/>
  <c r="AB922" i="1" s="1"/>
  <c r="R858" i="1"/>
  <c r="AB858" i="1" s="1"/>
  <c r="R794" i="1"/>
  <c r="AB794" i="1" s="1"/>
  <c r="R730" i="1"/>
  <c r="AB730" i="1" s="1"/>
  <c r="R666" i="1"/>
  <c r="AB666" i="1" s="1"/>
  <c r="R602" i="1"/>
  <c r="AB602" i="1" s="1"/>
  <c r="R538" i="1"/>
  <c r="AB538" i="1" s="1"/>
  <c r="R470" i="1"/>
  <c r="AB470" i="1" s="1"/>
  <c r="R406" i="1"/>
  <c r="AB406" i="1" s="1"/>
  <c r="R337" i="1"/>
  <c r="AB337" i="1" s="1"/>
  <c r="R273" i="1"/>
  <c r="AB273" i="1" s="1"/>
  <c r="R209" i="1"/>
  <c r="AB209" i="1" s="1"/>
  <c r="R137" i="1"/>
  <c r="AB137" i="1" s="1"/>
  <c r="R49" i="1"/>
  <c r="AB49" i="1" s="1"/>
  <c r="R1169" i="1"/>
  <c r="AB1169" i="1" s="1"/>
  <c r="R1089" i="1"/>
  <c r="AB1089" i="1" s="1"/>
  <c r="R1009" i="1"/>
  <c r="AB1009" i="1" s="1"/>
  <c r="R929" i="1"/>
  <c r="AB929" i="1" s="1"/>
  <c r="R785" i="1"/>
  <c r="AB785" i="1" s="1"/>
  <c r="R593" i="1"/>
  <c r="AB593" i="1" s="1"/>
  <c r="R441" i="1"/>
  <c r="AB441" i="1" s="1"/>
  <c r="R248" i="1"/>
  <c r="AB248" i="1" s="1"/>
  <c r="R1168" i="1"/>
  <c r="AB1168" i="1" s="1"/>
  <c r="R1040" i="1"/>
  <c r="AB1040" i="1" s="1"/>
  <c r="R912" i="1"/>
  <c r="AB912" i="1" s="1"/>
  <c r="R848" i="1"/>
  <c r="AB848" i="1" s="1"/>
  <c r="R740" i="1"/>
  <c r="AB740" i="1" s="1"/>
  <c r="R612" i="1"/>
  <c r="AB612" i="1" s="1"/>
  <c r="R508" i="1"/>
  <c r="AB508" i="1" s="1"/>
  <c r="R399" i="1"/>
  <c r="AB399" i="1" s="1"/>
  <c r="R291" i="1"/>
  <c r="AB291" i="1" s="1"/>
  <c r="R187" i="1"/>
  <c r="AB187" i="1" s="1"/>
  <c r="R99" i="1"/>
  <c r="AB99" i="1" s="1"/>
  <c r="R1158" i="1"/>
  <c r="AB1158" i="1" s="1"/>
  <c r="R838" i="1"/>
  <c r="AB838" i="1" s="1"/>
  <c r="R774" i="1"/>
  <c r="AB774" i="1" s="1"/>
  <c r="R582" i="1"/>
  <c r="AB582" i="1" s="1"/>
  <c r="R1177" i="1"/>
  <c r="AB1177" i="1" s="1"/>
  <c r="R1161" i="1"/>
  <c r="AB1161" i="1" s="1"/>
  <c r="R1145" i="1"/>
  <c r="AB1145" i="1" s="1"/>
  <c r="R1097" i="1"/>
  <c r="AB1097" i="1" s="1"/>
  <c r="R1081" i="1"/>
  <c r="AB1081" i="1" s="1"/>
  <c r="R1065" i="1"/>
  <c r="AB1065" i="1" s="1"/>
  <c r="R1049" i="1"/>
  <c r="AB1049" i="1" s="1"/>
  <c r="R1033" i="1"/>
  <c r="AB1033" i="1" s="1"/>
  <c r="R1017" i="1"/>
  <c r="AB1017" i="1" s="1"/>
  <c r="R1001" i="1"/>
  <c r="AB1001" i="1" s="1"/>
  <c r="R985" i="1"/>
  <c r="AB985" i="1" s="1"/>
  <c r="R969" i="1"/>
  <c r="AB969" i="1" s="1"/>
  <c r="R953" i="1"/>
  <c r="AB953" i="1" s="1"/>
  <c r="R937" i="1"/>
  <c r="AB937" i="1" s="1"/>
  <c r="R921" i="1"/>
  <c r="AB921" i="1" s="1"/>
  <c r="R901" i="1"/>
  <c r="AB901" i="1" s="1"/>
  <c r="R881" i="1"/>
  <c r="AB881" i="1" s="1"/>
  <c r="R857" i="1"/>
  <c r="AB857" i="1" s="1"/>
  <c r="R837" i="1"/>
  <c r="AB837" i="1" s="1"/>
  <c r="R817" i="1"/>
  <c r="AB817" i="1" s="1"/>
  <c r="R793" i="1"/>
  <c r="AB793" i="1" s="1"/>
  <c r="R773" i="1"/>
  <c r="AB773" i="1" s="1"/>
  <c r="R753" i="1"/>
  <c r="AB753" i="1" s="1"/>
  <c r="R729" i="1"/>
  <c r="AB729" i="1" s="1"/>
  <c r="R709" i="1"/>
  <c r="AB709" i="1" s="1"/>
  <c r="R689" i="1"/>
  <c r="AB689" i="1" s="1"/>
  <c r="R665" i="1"/>
  <c r="AB665" i="1" s="1"/>
  <c r="R645" i="1"/>
  <c r="AB645" i="1" s="1"/>
  <c r="R625" i="1"/>
  <c r="AB625" i="1" s="1"/>
  <c r="R601" i="1"/>
  <c r="AB601" i="1" s="1"/>
  <c r="R581" i="1"/>
  <c r="AB581" i="1" s="1"/>
  <c r="R561" i="1"/>
  <c r="AB561" i="1" s="1"/>
  <c r="R537" i="1"/>
  <c r="AB537" i="1" s="1"/>
  <c r="R517" i="1"/>
  <c r="AB517" i="1" s="1"/>
  <c r="R497" i="1"/>
  <c r="AB497" i="1" s="1"/>
  <c r="R473" i="1"/>
  <c r="AB473" i="1" s="1"/>
  <c r="R453" i="1"/>
  <c r="AB453" i="1" s="1"/>
  <c r="R433" i="1"/>
  <c r="AB433" i="1" s="1"/>
  <c r="R409" i="1"/>
  <c r="AB409" i="1" s="1"/>
  <c r="R388" i="1"/>
  <c r="AB388" i="1" s="1"/>
  <c r="R368" i="1"/>
  <c r="AB368" i="1" s="1"/>
  <c r="R344" i="1"/>
  <c r="AB344" i="1" s="1"/>
  <c r="R324" i="1"/>
  <c r="AB324" i="1" s="1"/>
  <c r="R304" i="1"/>
  <c r="AB304" i="1" s="1"/>
  <c r="R280" i="1"/>
  <c r="AB280" i="1" s="1"/>
  <c r="R260" i="1"/>
  <c r="AB260" i="1" s="1"/>
  <c r="R240" i="1"/>
  <c r="AB240" i="1" s="1"/>
  <c r="R216" i="1"/>
  <c r="AB216" i="1" s="1"/>
  <c r="R196" i="1"/>
  <c r="AB196" i="1" s="1"/>
  <c r="R176" i="1"/>
  <c r="AB176" i="1" s="1"/>
  <c r="R152" i="1"/>
  <c r="AB152" i="1" s="1"/>
  <c r="R132" i="1"/>
  <c r="AB132" i="1" s="1"/>
  <c r="R112" i="1"/>
  <c r="AB112" i="1" s="1"/>
  <c r="R88" i="1"/>
  <c r="AB88" i="1" s="1"/>
  <c r="R68" i="1"/>
  <c r="AB68" i="1" s="1"/>
  <c r="R48" i="1"/>
  <c r="AB48" i="1" s="1"/>
  <c r="R40" i="1"/>
  <c r="AB40" i="1" s="1"/>
  <c r="R65" i="1"/>
  <c r="AB65" i="1" s="1"/>
  <c r="R1180" i="1"/>
  <c r="AB1180" i="1" s="1"/>
  <c r="R1156" i="1"/>
  <c r="AB1156" i="1" s="1"/>
  <c r="R1136" i="1"/>
  <c r="AB1136" i="1" s="1"/>
  <c r="R1092" i="1"/>
  <c r="AB1092" i="1" s="1"/>
  <c r="R1072" i="1"/>
  <c r="AB1072" i="1" s="1"/>
  <c r="R1052" i="1"/>
  <c r="AB1052" i="1" s="1"/>
  <c r="R1028" i="1"/>
  <c r="AB1028" i="1" s="1"/>
  <c r="R1008" i="1"/>
  <c r="AB1008" i="1" s="1"/>
  <c r="R988" i="1"/>
  <c r="AB988" i="1" s="1"/>
  <c r="R964" i="1"/>
  <c r="AB964" i="1" s="1"/>
  <c r="R944" i="1"/>
  <c r="AB944" i="1" s="1"/>
  <c r="R924" i="1"/>
  <c r="AB924" i="1" s="1"/>
  <c r="R900" i="1"/>
  <c r="AB900" i="1" s="1"/>
  <c r="R880" i="1"/>
  <c r="AB880" i="1" s="1"/>
  <c r="R860" i="1"/>
  <c r="AB860" i="1" s="1"/>
  <c r="R836" i="1"/>
  <c r="AB836" i="1" s="1"/>
  <c r="R816" i="1"/>
  <c r="AB816" i="1" s="1"/>
  <c r="R796" i="1"/>
  <c r="AB796" i="1" s="1"/>
  <c r="R772" i="1"/>
  <c r="AB772" i="1" s="1"/>
  <c r="R752" i="1"/>
  <c r="AB752" i="1" s="1"/>
  <c r="R732" i="1"/>
  <c r="AB732" i="1" s="1"/>
  <c r="R708" i="1"/>
  <c r="AB708" i="1" s="1"/>
  <c r="R688" i="1"/>
  <c r="AB688" i="1" s="1"/>
  <c r="R668" i="1"/>
  <c r="AB668" i="1" s="1"/>
  <c r="R644" i="1"/>
  <c r="AB644" i="1" s="1"/>
  <c r="R624" i="1"/>
  <c r="AB624" i="1" s="1"/>
  <c r="R604" i="1"/>
  <c r="AB604" i="1" s="1"/>
  <c r="R580" i="1"/>
  <c r="AB580" i="1" s="1"/>
  <c r="R560" i="1"/>
  <c r="AB560" i="1" s="1"/>
  <c r="R540" i="1"/>
  <c r="AB540" i="1" s="1"/>
  <c r="R516" i="1"/>
  <c r="AB516" i="1" s="1"/>
  <c r="R496" i="1"/>
  <c r="AB496" i="1" s="1"/>
  <c r="R476" i="1"/>
  <c r="AB476" i="1" s="1"/>
  <c r="R452" i="1"/>
  <c r="AB452" i="1" s="1"/>
  <c r="R432" i="1"/>
  <c r="AB432" i="1" s="1"/>
  <c r="R412" i="1"/>
  <c r="AB412" i="1" s="1"/>
  <c r="R387" i="1"/>
  <c r="AB387" i="1" s="1"/>
  <c r="R367" i="1"/>
  <c r="AB367" i="1" s="1"/>
  <c r="R347" i="1"/>
  <c r="AB347" i="1" s="1"/>
  <c r="R323" i="1"/>
  <c r="AB323" i="1" s="1"/>
  <c r="R303" i="1"/>
  <c r="AB303" i="1" s="1"/>
  <c r="R283" i="1"/>
  <c r="AB283" i="1" s="1"/>
  <c r="R259" i="1"/>
  <c r="AB259" i="1" s="1"/>
  <c r="R239" i="1"/>
  <c r="AB239" i="1" s="1"/>
  <c r="R219" i="1"/>
  <c r="AB219" i="1" s="1"/>
  <c r="R195" i="1"/>
  <c r="AB195" i="1" s="1"/>
  <c r="R175" i="1"/>
  <c r="AB175" i="1" s="1"/>
  <c r="R155" i="1"/>
  <c r="AB155" i="1" s="1"/>
  <c r="R131" i="1"/>
  <c r="AB131" i="1" s="1"/>
  <c r="R111" i="1"/>
  <c r="AB111" i="1" s="1"/>
  <c r="R91" i="1"/>
  <c r="AB91" i="1" s="1"/>
  <c r="R67" i="1"/>
  <c r="AB67" i="1" s="1"/>
  <c r="R47" i="1"/>
  <c r="AB47" i="1" s="1"/>
  <c r="R1066" i="1"/>
  <c r="AB1066" i="1" s="1"/>
  <c r="R998" i="1"/>
  <c r="AB998" i="1" s="1"/>
  <c r="R934" i="1"/>
  <c r="AB934" i="1" s="1"/>
  <c r="R870" i="1"/>
  <c r="AB870" i="1" s="1"/>
  <c r="R806" i="1"/>
  <c r="AB806" i="1" s="1"/>
  <c r="R742" i="1"/>
  <c r="AB742" i="1" s="1"/>
  <c r="R678" i="1"/>
  <c r="AB678" i="1" s="1"/>
  <c r="R614" i="1"/>
  <c r="AB614" i="1" s="1"/>
  <c r="R550" i="1"/>
  <c r="AB550" i="1" s="1"/>
  <c r="R486" i="1"/>
  <c r="AB486" i="1" s="1"/>
  <c r="R426" i="1"/>
  <c r="AB426" i="1" s="1"/>
  <c r="R361" i="1"/>
  <c r="AB361" i="1" s="1"/>
  <c r="R301" i="1"/>
  <c r="AB301" i="1" s="1"/>
  <c r="R237" i="1"/>
  <c r="AB237" i="1" s="1"/>
  <c r="R169" i="1"/>
  <c r="AB169" i="1" s="1"/>
  <c r="R97" i="1"/>
  <c r="AB97" i="1" s="1"/>
  <c r="R1183" i="1"/>
  <c r="AB1183" i="1" s="1"/>
  <c r="R1163" i="1"/>
  <c r="AB1163" i="1" s="1"/>
  <c r="R1143" i="1"/>
  <c r="AB1143" i="1" s="1"/>
  <c r="R1083" i="1"/>
  <c r="AB1083" i="1" s="1"/>
  <c r="R1019" i="1"/>
  <c r="AB1019" i="1" s="1"/>
  <c r="R955" i="1"/>
  <c r="AB955" i="1" s="1"/>
  <c r="R891" i="1"/>
  <c r="AB891" i="1" s="1"/>
  <c r="R827" i="1"/>
  <c r="AB827" i="1" s="1"/>
  <c r="R763" i="1"/>
  <c r="AB763" i="1" s="1"/>
  <c r="R699" i="1"/>
  <c r="AB699" i="1" s="1"/>
  <c r="R635" i="1"/>
  <c r="AB635" i="1" s="1"/>
  <c r="R571" i="1"/>
  <c r="AB571" i="1" s="1"/>
  <c r="R507" i="1"/>
  <c r="AB507" i="1" s="1"/>
  <c r="R443" i="1"/>
  <c r="AB443" i="1" s="1"/>
  <c r="R378" i="1"/>
  <c r="AB378" i="1" s="1"/>
  <c r="R314" i="1"/>
  <c r="AB314" i="1" s="1"/>
  <c r="R250" i="1"/>
  <c r="AB250" i="1" s="1"/>
  <c r="R186" i="1"/>
  <c r="AB186" i="1" s="1"/>
  <c r="R122" i="1"/>
  <c r="AB122" i="1" s="1"/>
  <c r="R58" i="1"/>
  <c r="AB58" i="1" s="1"/>
  <c r="R1062" i="1"/>
  <c r="AB1062" i="1" s="1"/>
  <c r="R1002" i="1"/>
  <c r="AB1002" i="1" s="1"/>
  <c r="R938" i="1"/>
  <c r="AB938" i="1" s="1"/>
  <c r="R874" i="1"/>
  <c r="AB874" i="1" s="1"/>
  <c r="R810" i="1"/>
  <c r="AB810" i="1" s="1"/>
  <c r="R746" i="1"/>
  <c r="AB746" i="1" s="1"/>
  <c r="R682" i="1"/>
  <c r="AB682" i="1" s="1"/>
  <c r="R618" i="1"/>
  <c r="AB618" i="1" s="1"/>
  <c r="R554" i="1"/>
  <c r="AB554" i="1" s="1"/>
  <c r="R490" i="1"/>
  <c r="AB490" i="1" s="1"/>
  <c r="R422" i="1"/>
  <c r="AB422" i="1" s="1"/>
  <c r="R353" i="1"/>
  <c r="AB353" i="1" s="1"/>
  <c r="R289" i="1"/>
  <c r="AB289" i="1" s="1"/>
  <c r="R225" i="1"/>
  <c r="AB225" i="1" s="1"/>
  <c r="R157" i="1"/>
  <c r="AB157" i="1" s="1"/>
  <c r="R73" i="1"/>
  <c r="AB73" i="1" s="1"/>
  <c r="R1153" i="1"/>
  <c r="AB1153" i="1" s="1"/>
  <c r="R1057" i="1"/>
  <c r="AB1057" i="1" s="1"/>
  <c r="R1025" i="1"/>
  <c r="AB1025" i="1" s="1"/>
  <c r="R977" i="1"/>
  <c r="AB977" i="1" s="1"/>
  <c r="R945" i="1"/>
  <c r="AB945" i="1" s="1"/>
  <c r="R889" i="1"/>
  <c r="AB889" i="1" s="1"/>
  <c r="R849" i="1"/>
  <c r="AB849" i="1" s="1"/>
  <c r="R805" i="1"/>
  <c r="AB805" i="1" s="1"/>
  <c r="R741" i="1"/>
  <c r="AB741" i="1" s="1"/>
  <c r="R697" i="1"/>
  <c r="AB697" i="1" s="1"/>
  <c r="R657" i="1"/>
  <c r="AB657" i="1" s="1"/>
  <c r="R613" i="1"/>
  <c r="AB613" i="1" s="1"/>
  <c r="R549" i="1"/>
  <c r="AB549" i="1" s="1"/>
  <c r="R505" i="1"/>
  <c r="AB505" i="1" s="1"/>
  <c r="R465" i="1"/>
  <c r="AB465" i="1" s="1"/>
  <c r="R400" i="1"/>
  <c r="AB400" i="1" s="1"/>
  <c r="R356" i="1"/>
  <c r="AB356" i="1" s="1"/>
  <c r="R312" i="1"/>
  <c r="AB312" i="1" s="1"/>
  <c r="R272" i="1"/>
  <c r="AB272" i="1" s="1"/>
  <c r="R208" i="1"/>
  <c r="AB208" i="1" s="1"/>
  <c r="R164" i="1"/>
  <c r="AB164" i="1" s="1"/>
  <c r="R120" i="1"/>
  <c r="AB120" i="1" s="1"/>
  <c r="R80" i="1"/>
  <c r="AB80" i="1" s="1"/>
  <c r="R44" i="1"/>
  <c r="AB44" i="1" s="1"/>
  <c r="R1084" i="1"/>
  <c r="AB1084" i="1" s="1"/>
  <c r="R1020" i="1"/>
  <c r="AB1020" i="1" s="1"/>
  <c r="R976" i="1"/>
  <c r="AB976" i="1" s="1"/>
  <c r="R932" i="1"/>
  <c r="AB932" i="1" s="1"/>
  <c r="R868" i="1"/>
  <c r="AB868" i="1" s="1"/>
  <c r="R804" i="1"/>
  <c r="AB804" i="1" s="1"/>
  <c r="R764" i="1"/>
  <c r="AB764" i="1" s="1"/>
  <c r="R700" i="1"/>
  <c r="AB700" i="1" s="1"/>
  <c r="R656" i="1"/>
  <c r="AB656" i="1" s="1"/>
  <c r="R592" i="1"/>
  <c r="AB592" i="1" s="1"/>
  <c r="R528" i="1"/>
  <c r="AB528" i="1" s="1"/>
  <c r="R464" i="1"/>
  <c r="AB464" i="1" s="1"/>
  <c r="R444" i="1"/>
  <c r="AB444" i="1" s="1"/>
  <c r="R379" i="1"/>
  <c r="AB379" i="1" s="1"/>
  <c r="R335" i="1"/>
  <c r="AB335" i="1" s="1"/>
  <c r="R271" i="1"/>
  <c r="AB271" i="1" s="1"/>
  <c r="R227" i="1"/>
  <c r="AB227" i="1" s="1"/>
  <c r="R163" i="1"/>
  <c r="AB163" i="1" s="1"/>
  <c r="R123" i="1"/>
  <c r="AB123" i="1" s="1"/>
  <c r="R59" i="1"/>
  <c r="AB59" i="1" s="1"/>
  <c r="R1098" i="1"/>
  <c r="AB1098" i="1" s="1"/>
  <c r="R1030" i="1"/>
  <c r="AB1030" i="1" s="1"/>
  <c r="R966" i="1"/>
  <c r="AB966" i="1" s="1"/>
  <c r="R902" i="1"/>
  <c r="AB902" i="1" s="1"/>
  <c r="R454" i="1"/>
  <c r="AB454" i="1" s="1"/>
  <c r="R269" i="1"/>
  <c r="AB269" i="1" s="1"/>
  <c r="R45" i="1"/>
  <c r="AB45" i="1" s="1"/>
  <c r="R1175" i="1"/>
  <c r="AB1175" i="1" s="1"/>
  <c r="R987" i="1"/>
  <c r="AB987" i="1" s="1"/>
  <c r="R859" i="1"/>
  <c r="AB859" i="1" s="1"/>
  <c r="R731" i="1"/>
  <c r="AB731" i="1" s="1"/>
  <c r="R475" i="1"/>
  <c r="AB475" i="1" s="1"/>
  <c r="R113" i="1"/>
  <c r="AB113" i="1" s="1"/>
  <c r="S187" i="1"/>
  <c r="AD187" i="1" s="1"/>
  <c r="AG187" i="1" s="1"/>
  <c r="S97" i="1"/>
  <c r="AD97" i="1" s="1"/>
  <c r="AG97" i="1" s="1"/>
  <c r="S49" i="1"/>
  <c r="AD49" i="1" s="1"/>
  <c r="AG49" i="1" s="1"/>
  <c r="S301" i="1"/>
  <c r="AD301" i="1" s="1"/>
  <c r="AG301" i="1" s="1"/>
  <c r="R1185" i="1"/>
  <c r="AB1185" i="1" s="1"/>
  <c r="R1173" i="1"/>
  <c r="AB1173" i="1" s="1"/>
  <c r="R1157" i="1"/>
  <c r="AB1157" i="1" s="1"/>
  <c r="R1141" i="1"/>
  <c r="AB1141" i="1" s="1"/>
  <c r="R1093" i="1"/>
  <c r="AB1093" i="1" s="1"/>
  <c r="R1077" i="1"/>
  <c r="AB1077" i="1" s="1"/>
  <c r="R1061" i="1"/>
  <c r="AB1061" i="1" s="1"/>
  <c r="R1045" i="1"/>
  <c r="AB1045" i="1" s="1"/>
  <c r="R1029" i="1"/>
  <c r="AB1029" i="1" s="1"/>
  <c r="R1013" i="1"/>
  <c r="AB1013" i="1" s="1"/>
  <c r="R997" i="1"/>
  <c r="AB997" i="1" s="1"/>
  <c r="R981" i="1"/>
  <c r="AB981" i="1" s="1"/>
  <c r="R965" i="1"/>
  <c r="AB965" i="1" s="1"/>
  <c r="R949" i="1"/>
  <c r="AB949" i="1" s="1"/>
  <c r="R933" i="1"/>
  <c r="AB933" i="1" s="1"/>
  <c r="R917" i="1"/>
  <c r="AB917" i="1" s="1"/>
  <c r="R897" i="1"/>
  <c r="AB897" i="1" s="1"/>
  <c r="R873" i="1"/>
  <c r="AB873" i="1" s="1"/>
  <c r="R853" i="1"/>
  <c r="AB853" i="1" s="1"/>
  <c r="R833" i="1"/>
  <c r="AB833" i="1" s="1"/>
  <c r="R809" i="1"/>
  <c r="AB809" i="1" s="1"/>
  <c r="R789" i="1"/>
  <c r="AB789" i="1" s="1"/>
  <c r="R769" i="1"/>
  <c r="AB769" i="1" s="1"/>
  <c r="R745" i="1"/>
  <c r="AB745" i="1" s="1"/>
  <c r="R725" i="1"/>
  <c r="AB725" i="1" s="1"/>
  <c r="R705" i="1"/>
  <c r="AB705" i="1" s="1"/>
  <c r="R681" i="1"/>
  <c r="AB681" i="1" s="1"/>
  <c r="R661" i="1"/>
  <c r="AB661" i="1" s="1"/>
  <c r="R641" i="1"/>
  <c r="AB641" i="1" s="1"/>
  <c r="R617" i="1"/>
  <c r="AB617" i="1" s="1"/>
  <c r="R597" i="1"/>
  <c r="AB597" i="1" s="1"/>
  <c r="R577" i="1"/>
  <c r="AB577" i="1" s="1"/>
  <c r="R553" i="1"/>
  <c r="AB553" i="1" s="1"/>
  <c r="R533" i="1"/>
  <c r="AB533" i="1" s="1"/>
  <c r="R513" i="1"/>
  <c r="AB513" i="1" s="1"/>
  <c r="R489" i="1"/>
  <c r="AB489" i="1" s="1"/>
  <c r="R469" i="1"/>
  <c r="AB469" i="1" s="1"/>
  <c r="R449" i="1"/>
  <c r="AB449" i="1" s="1"/>
  <c r="R425" i="1"/>
  <c r="AB425" i="1" s="1"/>
  <c r="R405" i="1"/>
  <c r="AB405" i="1" s="1"/>
  <c r="R384" i="1"/>
  <c r="AB384" i="1" s="1"/>
  <c r="R360" i="1"/>
  <c r="AB360" i="1" s="1"/>
  <c r="R340" i="1"/>
  <c r="AB340" i="1" s="1"/>
  <c r="R320" i="1"/>
  <c r="AB320" i="1" s="1"/>
  <c r="R296" i="1"/>
  <c r="AB296" i="1" s="1"/>
  <c r="R276" i="1"/>
  <c r="AB276" i="1" s="1"/>
  <c r="R256" i="1"/>
  <c r="AB256" i="1" s="1"/>
  <c r="R232" i="1"/>
  <c r="AB232" i="1" s="1"/>
  <c r="R212" i="1"/>
  <c r="AB212" i="1" s="1"/>
  <c r="R192" i="1"/>
  <c r="AB192" i="1" s="1"/>
  <c r="R168" i="1"/>
  <c r="AB168" i="1" s="1"/>
  <c r="R148" i="1"/>
  <c r="AB148" i="1" s="1"/>
  <c r="R128" i="1"/>
  <c r="AB128" i="1" s="1"/>
  <c r="R104" i="1"/>
  <c r="AB104" i="1" s="1"/>
  <c r="R84" i="1"/>
  <c r="AB84" i="1" s="1"/>
  <c r="R64" i="1"/>
  <c r="AB64" i="1" s="1"/>
  <c r="R93" i="1"/>
  <c r="AB93" i="1" s="1"/>
  <c r="R1172" i="1"/>
  <c r="AB1172" i="1" s="1"/>
  <c r="R1152" i="1"/>
  <c r="AB1152" i="1" s="1"/>
  <c r="R1132" i="1"/>
  <c r="AB1132" i="1" s="1"/>
  <c r="R1088" i="1"/>
  <c r="AB1088" i="1" s="1"/>
  <c r="R1068" i="1"/>
  <c r="AB1068" i="1" s="1"/>
  <c r="R1044" i="1"/>
  <c r="AB1044" i="1" s="1"/>
  <c r="R1024" i="1"/>
  <c r="AB1024" i="1" s="1"/>
  <c r="R1004" i="1"/>
  <c r="AB1004" i="1" s="1"/>
  <c r="R980" i="1"/>
  <c r="AB980" i="1" s="1"/>
  <c r="R960" i="1"/>
  <c r="AB960" i="1" s="1"/>
  <c r="R940" i="1"/>
  <c r="AB940" i="1" s="1"/>
  <c r="R916" i="1"/>
  <c r="AB916" i="1" s="1"/>
  <c r="R896" i="1"/>
  <c r="AB896" i="1" s="1"/>
  <c r="R876" i="1"/>
  <c r="AB876" i="1" s="1"/>
  <c r="R852" i="1"/>
  <c r="AB852" i="1" s="1"/>
  <c r="R832" i="1"/>
  <c r="AB832" i="1" s="1"/>
  <c r="R812" i="1"/>
  <c r="AB812" i="1" s="1"/>
  <c r="R788" i="1"/>
  <c r="AB788" i="1" s="1"/>
  <c r="R768" i="1"/>
  <c r="AB768" i="1" s="1"/>
  <c r="R748" i="1"/>
  <c r="AB748" i="1" s="1"/>
  <c r="R724" i="1"/>
  <c r="AB724" i="1" s="1"/>
  <c r="R704" i="1"/>
  <c r="AB704" i="1" s="1"/>
  <c r="R684" i="1"/>
  <c r="AB684" i="1" s="1"/>
  <c r="R660" i="1"/>
  <c r="AB660" i="1" s="1"/>
  <c r="R640" i="1"/>
  <c r="AB640" i="1" s="1"/>
  <c r="R620" i="1"/>
  <c r="AB620" i="1" s="1"/>
  <c r="R596" i="1"/>
  <c r="AB596" i="1" s="1"/>
  <c r="R576" i="1"/>
  <c r="AB576" i="1" s="1"/>
  <c r="R556" i="1"/>
  <c r="AB556" i="1" s="1"/>
  <c r="R532" i="1"/>
  <c r="AB532" i="1" s="1"/>
  <c r="R512" i="1"/>
  <c r="AB512" i="1" s="1"/>
  <c r="R492" i="1"/>
  <c r="AB492" i="1" s="1"/>
  <c r="R468" i="1"/>
  <c r="AB468" i="1" s="1"/>
  <c r="R448" i="1"/>
  <c r="AB448" i="1" s="1"/>
  <c r="R428" i="1"/>
  <c r="AB428" i="1" s="1"/>
  <c r="R404" i="1"/>
  <c r="AB404" i="1" s="1"/>
  <c r="R383" i="1"/>
  <c r="AB383" i="1" s="1"/>
  <c r="R363" i="1"/>
  <c r="AB363" i="1" s="1"/>
  <c r="R339" i="1"/>
  <c r="AB339" i="1" s="1"/>
  <c r="R319" i="1"/>
  <c r="AB319" i="1" s="1"/>
  <c r="R299" i="1"/>
  <c r="AB299" i="1" s="1"/>
  <c r="R275" i="1"/>
  <c r="AB275" i="1" s="1"/>
  <c r="R255" i="1"/>
  <c r="AB255" i="1" s="1"/>
  <c r="R235" i="1"/>
  <c r="AB235" i="1" s="1"/>
  <c r="R211" i="1"/>
  <c r="AB211" i="1" s="1"/>
  <c r="R191" i="1"/>
  <c r="AB191" i="1" s="1"/>
  <c r="R171" i="1"/>
  <c r="AB171" i="1" s="1"/>
  <c r="R147" i="1"/>
  <c r="AB147" i="1" s="1"/>
  <c r="R127" i="1"/>
  <c r="AB127" i="1" s="1"/>
  <c r="R107" i="1"/>
  <c r="AB107" i="1" s="1"/>
  <c r="R83" i="1"/>
  <c r="AB83" i="1" s="1"/>
  <c r="R63" i="1"/>
  <c r="AB63" i="1" s="1"/>
  <c r="R43" i="1"/>
  <c r="AB43" i="1" s="1"/>
  <c r="R1146" i="1"/>
  <c r="AB1146" i="1" s="1"/>
  <c r="R1082" i="1"/>
  <c r="AB1082" i="1" s="1"/>
  <c r="R1014" i="1"/>
  <c r="AB1014" i="1" s="1"/>
  <c r="R954" i="1"/>
  <c r="AB954" i="1" s="1"/>
  <c r="R886" i="1"/>
  <c r="AB886" i="1" s="1"/>
  <c r="R822" i="1"/>
  <c r="AB822" i="1" s="1"/>
  <c r="R754" i="1"/>
  <c r="AB754" i="1" s="1"/>
  <c r="R694" i="1"/>
  <c r="AB694" i="1" s="1"/>
  <c r="R630" i="1"/>
  <c r="AB630" i="1" s="1"/>
  <c r="R566" i="1"/>
  <c r="AB566" i="1" s="1"/>
  <c r="R502" i="1"/>
  <c r="AB502" i="1" s="1"/>
  <c r="R442" i="1"/>
  <c r="AB442" i="1" s="1"/>
  <c r="R377" i="1"/>
  <c r="AB377" i="1" s="1"/>
  <c r="R317" i="1"/>
  <c r="AB317" i="1" s="1"/>
  <c r="R253" i="1"/>
  <c r="AB253" i="1" s="1"/>
  <c r="R185" i="1"/>
  <c r="AB185" i="1" s="1"/>
  <c r="R117" i="1"/>
  <c r="AB117" i="1" s="1"/>
  <c r="R1179" i="1"/>
  <c r="AB1179" i="1" s="1"/>
  <c r="R1159" i="1"/>
  <c r="AB1159" i="1" s="1"/>
  <c r="R1131" i="1"/>
  <c r="AB1131" i="1" s="1"/>
  <c r="R1067" i="1"/>
  <c r="AB1067" i="1" s="1"/>
  <c r="R1003" i="1"/>
  <c r="AB1003" i="1" s="1"/>
  <c r="R939" i="1"/>
  <c r="AB939" i="1" s="1"/>
  <c r="R875" i="1"/>
  <c r="AB875" i="1" s="1"/>
  <c r="R811" i="1"/>
  <c r="AB811" i="1" s="1"/>
  <c r="R747" i="1"/>
  <c r="AB747" i="1" s="1"/>
  <c r="R683" i="1"/>
  <c r="AB683" i="1" s="1"/>
  <c r="R619" i="1"/>
  <c r="AB619" i="1" s="1"/>
  <c r="R555" i="1"/>
  <c r="AB555" i="1" s="1"/>
  <c r="R491" i="1"/>
  <c r="AB491" i="1" s="1"/>
  <c r="R427" i="1"/>
  <c r="AB427" i="1" s="1"/>
  <c r="R362" i="1"/>
  <c r="AB362" i="1" s="1"/>
  <c r="R298" i="1"/>
  <c r="AB298" i="1" s="1"/>
  <c r="R234" i="1"/>
  <c r="AB234" i="1" s="1"/>
  <c r="R170" i="1"/>
  <c r="AB170" i="1" s="1"/>
  <c r="R106" i="1"/>
  <c r="AB106" i="1" s="1"/>
  <c r="R42" i="1"/>
  <c r="AB42" i="1" s="1"/>
  <c r="R1142" i="1"/>
  <c r="AB1142" i="1" s="1"/>
  <c r="R1078" i="1"/>
  <c r="AB1078" i="1" s="1"/>
  <c r="R1018" i="1"/>
  <c r="AB1018" i="1" s="1"/>
  <c r="R950" i="1"/>
  <c r="AB950" i="1" s="1"/>
  <c r="R890" i="1"/>
  <c r="AB890" i="1" s="1"/>
  <c r="R826" i="1"/>
  <c r="AB826" i="1" s="1"/>
  <c r="R762" i="1"/>
  <c r="AB762" i="1" s="1"/>
  <c r="R698" i="1"/>
  <c r="AB698" i="1" s="1"/>
  <c r="R634" i="1"/>
  <c r="AB634" i="1" s="1"/>
  <c r="R570" i="1"/>
  <c r="AB570" i="1" s="1"/>
  <c r="R506" i="1"/>
  <c r="AB506" i="1" s="1"/>
  <c r="R438" i="1"/>
  <c r="AB438" i="1" s="1"/>
  <c r="R373" i="1"/>
  <c r="AB373" i="1" s="1"/>
  <c r="R305" i="1"/>
  <c r="AB305" i="1" s="1"/>
  <c r="R241" i="1"/>
  <c r="AB241" i="1" s="1"/>
  <c r="R173" i="1"/>
  <c r="AB173" i="1" s="1"/>
  <c r="R89" i="1"/>
  <c r="AB89" i="1" s="1"/>
  <c r="S213" i="1"/>
  <c r="AD213" i="1" s="1"/>
  <c r="AG213" i="1" s="1"/>
  <c r="S248" i="1"/>
  <c r="AD248" i="1" s="1"/>
  <c r="AG248" i="1" s="1"/>
  <c r="S302" i="1"/>
  <c r="AD302" i="1" s="1"/>
  <c r="AG302" i="1" s="1"/>
  <c r="S181" i="1"/>
  <c r="AD181" i="1" s="1"/>
  <c r="AG181" i="1" s="1"/>
  <c r="W121" i="1"/>
  <c r="AL121" i="1" s="1"/>
  <c r="X121" i="1" s="1"/>
  <c r="S121" i="1"/>
  <c r="AD121" i="1" s="1"/>
  <c r="AG121" i="1" s="1"/>
  <c r="W348" i="1"/>
  <c r="AL348" i="1" s="1"/>
  <c r="X348" i="1" s="1"/>
  <c r="S348" i="1"/>
  <c r="AD348" i="1" s="1"/>
  <c r="AG348" i="1" s="1"/>
  <c r="W188" i="1"/>
  <c r="AL188" i="1" s="1"/>
  <c r="X188" i="1" s="1"/>
  <c r="S188" i="1"/>
  <c r="AD188" i="1" s="1"/>
  <c r="AG188" i="1" s="1"/>
  <c r="W172" i="1"/>
  <c r="AL172" i="1" s="1"/>
  <c r="X172" i="1" s="1"/>
  <c r="S172" i="1"/>
  <c r="AD172" i="1" s="1"/>
  <c r="AG172" i="1" s="1"/>
  <c r="W194" i="1"/>
  <c r="S194" i="1"/>
  <c r="AD194" i="1" s="1"/>
  <c r="AG194" i="1" s="1"/>
  <c r="W98" i="1"/>
  <c r="AL98" i="1" s="1"/>
  <c r="X98" i="1" s="1"/>
  <c r="S98" i="1"/>
  <c r="AD98" i="1" s="1"/>
  <c r="AG98" i="1" s="1"/>
  <c r="W66" i="1"/>
  <c r="AL66" i="1" s="1"/>
  <c r="X66" i="1" s="1"/>
  <c r="S66" i="1"/>
  <c r="AD66" i="1" s="1"/>
  <c r="AG66" i="1" s="1"/>
  <c r="S178" i="1"/>
  <c r="AD178" i="1" s="1"/>
  <c r="AG178" i="1" s="1"/>
  <c r="S130" i="1"/>
  <c r="AD130" i="1" s="1"/>
  <c r="AG130" i="1" s="1"/>
  <c r="W57" i="1"/>
  <c r="S57" i="1"/>
  <c r="AD57" i="1" s="1"/>
  <c r="AG57" i="1" s="1"/>
  <c r="W316" i="1"/>
  <c r="S316" i="1"/>
  <c r="AD316" i="1" s="1"/>
  <c r="AG316" i="1" s="1"/>
  <c r="W300" i="1"/>
  <c r="S300" i="1"/>
  <c r="AD300" i="1" s="1"/>
  <c r="AG300" i="1" s="1"/>
  <c r="W108" i="1"/>
  <c r="AL108" i="1" s="1"/>
  <c r="X108" i="1" s="1"/>
  <c r="S108" i="1"/>
  <c r="AD108" i="1" s="1"/>
  <c r="AG108" i="1" s="1"/>
  <c r="W210" i="1"/>
  <c r="AL210" i="1" s="1"/>
  <c r="X210" i="1" s="1"/>
  <c r="S210" i="1"/>
  <c r="AD210" i="1" s="1"/>
  <c r="AG210" i="1" s="1"/>
  <c r="W146" i="1"/>
  <c r="S146" i="1"/>
  <c r="AD146" i="1" s="1"/>
  <c r="AG146" i="1" s="1"/>
  <c r="W82" i="1"/>
  <c r="S82" i="1"/>
  <c r="AD82" i="1" s="1"/>
  <c r="AG82" i="1" s="1"/>
  <c r="S264" i="1"/>
  <c r="AD264" i="1" s="1"/>
  <c r="AG264" i="1" s="1"/>
  <c r="S357" i="1"/>
  <c r="AD357" i="1" s="1"/>
  <c r="AG357" i="1" s="1"/>
  <c r="S205" i="1"/>
  <c r="S352" i="1"/>
  <c r="S365" i="1"/>
  <c r="W36" i="1"/>
  <c r="S41" i="1"/>
  <c r="S39" i="1"/>
  <c r="AD39" i="1" s="1"/>
  <c r="AG39" i="1" s="1"/>
  <c r="S257" i="1"/>
  <c r="S340" i="1"/>
  <c r="R33" i="1"/>
  <c r="AB33" i="1" s="1"/>
  <c r="R29" i="1"/>
  <c r="R37" i="1"/>
  <c r="AB37" i="1" s="1"/>
  <c r="R34" i="1"/>
  <c r="AB34" i="1" s="1"/>
  <c r="R30" i="1"/>
  <c r="AB30" i="1" s="1"/>
  <c r="R36" i="1"/>
  <c r="AB36" i="1" s="1"/>
  <c r="R32" i="1"/>
  <c r="AB32" i="1" s="1"/>
  <c r="R35" i="1"/>
  <c r="AB35" i="1" s="1"/>
  <c r="R31" i="1"/>
  <c r="AB31" i="1" s="1"/>
  <c r="S141" i="1"/>
  <c r="S397" i="1"/>
  <c r="AD397" i="1" s="1"/>
  <c r="AG397" i="1" s="1"/>
  <c r="S73" i="1"/>
  <c r="AD73" i="1" s="1"/>
  <c r="AG73" i="1" s="1"/>
  <c r="S50" i="1"/>
  <c r="AD50" i="1" s="1"/>
  <c r="AG50" i="1" s="1"/>
  <c r="S377" i="1"/>
  <c r="S345" i="1"/>
  <c r="S353" i="1"/>
  <c r="AD353" i="1" s="1"/>
  <c r="AG353" i="1" s="1"/>
  <c r="S325" i="1"/>
  <c r="S341" i="1"/>
  <c r="AD341" i="1" s="1"/>
  <c r="AG341" i="1" s="1"/>
  <c r="S373" i="1"/>
  <c r="S333" i="1"/>
  <c r="S166" i="1"/>
  <c r="S260" i="1"/>
  <c r="AD260" i="1" s="1"/>
  <c r="AG260" i="1" s="1"/>
  <c r="S125" i="1"/>
  <c r="S157" i="1"/>
  <c r="AD157" i="1" s="1"/>
  <c r="AG157" i="1" s="1"/>
  <c r="S129" i="1"/>
  <c r="S385" i="1"/>
  <c r="S95" i="1"/>
  <c r="AD95" i="1" s="1"/>
  <c r="AG95" i="1" s="1"/>
  <c r="S305" i="1"/>
  <c r="AD305" i="1" s="1"/>
  <c r="AG305" i="1" s="1"/>
  <c r="S401" i="1"/>
  <c r="S65" i="1"/>
  <c r="AD65" i="1" s="1"/>
  <c r="AG65" i="1" s="1"/>
  <c r="S225" i="1"/>
  <c r="S321" i="1"/>
  <c r="S369" i="1"/>
  <c r="AD369" i="1" s="1"/>
  <c r="AG369" i="1" s="1"/>
  <c r="S40" i="1"/>
  <c r="AD40" i="1" s="1"/>
  <c r="AG40" i="1" s="1"/>
  <c r="S271" i="1"/>
  <c r="S289" i="1"/>
  <c r="AD289" i="1" s="1"/>
  <c r="AG289" i="1" s="1"/>
  <c r="S145" i="1"/>
  <c r="S134" i="1"/>
  <c r="AD134" i="1" s="1"/>
  <c r="AG134" i="1" s="1"/>
  <c r="S55" i="1"/>
  <c r="AD55" i="1" s="1"/>
  <c r="AG55" i="1" s="1"/>
  <c r="S139" i="1"/>
  <c r="AD139" i="1" s="1"/>
  <c r="AG139" i="1" s="1"/>
  <c r="Z354" i="1"/>
  <c r="Z370" i="1"/>
  <c r="Z364" i="1"/>
  <c r="Z332" i="1"/>
  <c r="Z41" i="1"/>
  <c r="Z402" i="1"/>
  <c r="Z278" i="1"/>
  <c r="Z260" i="1"/>
  <c r="Z124" i="1"/>
  <c r="Z383" i="1"/>
  <c r="Z367" i="1"/>
  <c r="Z284" i="1"/>
  <c r="Z266" i="1"/>
  <c r="Z119" i="1"/>
  <c r="Z95" i="1"/>
  <c r="X31" i="1"/>
  <c r="Z31" i="1"/>
  <c r="Z397" i="1"/>
  <c r="Z361" i="1"/>
  <c r="Z345" i="1"/>
  <c r="Z329" i="1"/>
  <c r="Z257" i="1"/>
  <c r="Z241" i="1"/>
  <c r="Z193" i="1"/>
  <c r="Z101" i="1"/>
  <c r="Z84" i="1"/>
  <c r="Z45" i="1"/>
  <c r="Z299" i="1"/>
  <c r="Z246" i="1"/>
  <c r="Z230" i="1"/>
  <c r="Z166" i="1"/>
  <c r="Z150" i="1"/>
  <c r="Z134" i="1"/>
  <c r="Z118" i="1"/>
  <c r="Z102" i="1"/>
  <c r="Z86" i="1"/>
  <c r="Z374" i="1"/>
  <c r="Z326" i="1"/>
  <c r="Z310" i="1"/>
  <c r="Z283" i="1"/>
  <c r="V34" i="1"/>
  <c r="Z342" i="1"/>
  <c r="Z388" i="1"/>
  <c r="Z372" i="1"/>
  <c r="Z356" i="1"/>
  <c r="Z340" i="1"/>
  <c r="Z324" i="1"/>
  <c r="Z256" i="1"/>
  <c r="Z240" i="1"/>
  <c r="Z140" i="1"/>
  <c r="Z96" i="1"/>
  <c r="Z379" i="1"/>
  <c r="Z363" i="1"/>
  <c r="Z262" i="1"/>
  <c r="Z155" i="1"/>
  <c r="Z135" i="1"/>
  <c r="Z71" i="1"/>
  <c r="Z393" i="1"/>
  <c r="Z341" i="1"/>
  <c r="Z325" i="1"/>
  <c r="Z290" i="1"/>
  <c r="Z272" i="1"/>
  <c r="Z253" i="1"/>
  <c r="Z185" i="1"/>
  <c r="Z169" i="1"/>
  <c r="Z113" i="1"/>
  <c r="Z97" i="1"/>
  <c r="Z52" i="1"/>
  <c r="Z297" i="1"/>
  <c r="Z273" i="1"/>
  <c r="Z258" i="1"/>
  <c r="Z242" i="1"/>
  <c r="Z226" i="1"/>
  <c r="Z162" i="1"/>
  <c r="Z130" i="1"/>
  <c r="Z114" i="1"/>
  <c r="X34" i="1"/>
  <c r="U34" i="1" s="1"/>
  <c r="Z34" i="1"/>
  <c r="Z287" i="1"/>
  <c r="Z306" i="1"/>
  <c r="Z386" i="1"/>
  <c r="Z252" i="1"/>
  <c r="Z236" i="1"/>
  <c r="Z156" i="1"/>
  <c r="Z136" i="1"/>
  <c r="Z375" i="1"/>
  <c r="Z292" i="1"/>
  <c r="Z243" i="1"/>
  <c r="Z223" i="1"/>
  <c r="Z187" i="1"/>
  <c r="Z151" i="1"/>
  <c r="Z127" i="1"/>
  <c r="Z274" i="1"/>
  <c r="Z369" i="1"/>
  <c r="Z337" i="1"/>
  <c r="Z321" i="1"/>
  <c r="Z286" i="1"/>
  <c r="Z268" i="1"/>
  <c r="Z37" i="1"/>
  <c r="Z132" i="1"/>
  <c r="Z238" i="1"/>
  <c r="Z190" i="1"/>
  <c r="Z158" i="1"/>
  <c r="Z142" i="1"/>
  <c r="Z126" i="1"/>
  <c r="Z110" i="1"/>
  <c r="Z94" i="1"/>
  <c r="Z46" i="1"/>
  <c r="Z280" i="1"/>
  <c r="Z261" i="1"/>
  <c r="Z398" i="1"/>
  <c r="Z334" i="1"/>
  <c r="Z167" i="1"/>
  <c r="Z322" i="1"/>
  <c r="Z380" i="1"/>
  <c r="Z282" i="1"/>
  <c r="Z248" i="1"/>
  <c r="Z232" i="1"/>
  <c r="Z200" i="1"/>
  <c r="Z168" i="1"/>
  <c r="Z44" i="1"/>
  <c r="Z387" i="1"/>
  <c r="Z371" i="1"/>
  <c r="Z307" i="1"/>
  <c r="Z288" i="1"/>
  <c r="Z199" i="1"/>
  <c r="Z143" i="1"/>
  <c r="Z123" i="1"/>
  <c r="Z103" i="1"/>
  <c r="Z79" i="1"/>
  <c r="Z59" i="1"/>
  <c r="Z39" i="1"/>
  <c r="Z401" i="1"/>
  <c r="Z333" i="1"/>
  <c r="Z298" i="1"/>
  <c r="Z264" i="1"/>
  <c r="Z245" i="1"/>
  <c r="Z177" i="1"/>
  <c r="Z116" i="1"/>
  <c r="Z105" i="1"/>
  <c r="X33" i="1"/>
  <c r="Z33" i="1"/>
  <c r="Z100" i="1"/>
  <c r="Z381" i="1"/>
  <c r="Z269" i="1"/>
  <c r="Z250" i="1"/>
  <c r="Z234" i="1"/>
  <c r="Z218" i="1"/>
  <c r="Z202" i="1"/>
  <c r="Z186" i="1"/>
  <c r="Z170" i="1"/>
  <c r="Z154" i="1"/>
  <c r="Z138" i="1"/>
  <c r="Z106" i="1"/>
  <c r="Z90" i="1"/>
  <c r="Z74" i="1"/>
  <c r="Z295" i="1"/>
  <c r="Z276" i="1"/>
  <c r="Z394" i="1"/>
  <c r="Z378" i="1"/>
  <c r="Z362" i="1"/>
  <c r="Z346" i="1"/>
  <c r="Z330" i="1"/>
  <c r="Z314" i="1"/>
  <c r="Z51" i="1"/>
  <c r="S309" i="1"/>
  <c r="S282" i="1"/>
  <c r="AD282" i="1" s="1"/>
  <c r="AG282" i="1" s="1"/>
  <c r="W35" i="1"/>
  <c r="AL35" i="1" s="1"/>
  <c r="S100" i="1"/>
  <c r="S133" i="1"/>
  <c r="S149" i="1"/>
  <c r="S263" i="1"/>
  <c r="S249" i="1"/>
  <c r="S268" i="1"/>
  <c r="S306" i="1"/>
  <c r="S105" i="1"/>
  <c r="S99" i="1"/>
  <c r="S89" i="1"/>
  <c r="S233" i="1"/>
  <c r="S313" i="1"/>
  <c r="S393" i="1"/>
  <c r="S329" i="1"/>
  <c r="S361" i="1"/>
  <c r="S32" i="1"/>
  <c r="AD32" i="1" s="1"/>
  <c r="T32" i="1" s="1"/>
  <c r="S275" i="1"/>
  <c r="S294" i="1"/>
  <c r="S122" i="1"/>
  <c r="S153" i="1"/>
  <c r="S137" i="1"/>
  <c r="S135" i="1"/>
  <c r="S400" i="1"/>
  <c r="S335" i="1"/>
  <c r="S180" i="1"/>
  <c r="S230" i="1"/>
  <c r="S173" i="1"/>
  <c r="S150" i="1"/>
  <c r="S126" i="1"/>
  <c r="S131" i="1"/>
  <c r="S291" i="1"/>
  <c r="S242" i="1"/>
  <c r="S170" i="1"/>
  <c r="S92" i="1"/>
  <c r="S381" i="1"/>
  <c r="S349" i="1"/>
  <c r="S317" i="1"/>
  <c r="S155" i="1"/>
  <c r="S189" i="1"/>
  <c r="S279" i="1"/>
  <c r="S186" i="1"/>
  <c r="S86" i="1"/>
  <c r="AD86" i="1" s="1"/>
  <c r="AG86" i="1" s="1"/>
  <c r="S383" i="1"/>
  <c r="S351" i="1"/>
  <c r="S303" i="1"/>
  <c r="S203" i="1"/>
  <c r="S111" i="1"/>
  <c r="S202" i="1"/>
  <c r="AD202" i="1" s="1"/>
  <c r="AG202" i="1" s="1"/>
  <c r="S106" i="1"/>
  <c r="S42" i="1"/>
  <c r="AD42" i="1" s="1"/>
  <c r="AG42" i="1" s="1"/>
  <c r="S253" i="1"/>
  <c r="S221" i="1"/>
  <c r="W30" i="1"/>
  <c r="AL30" i="1" s="1"/>
  <c r="S71" i="1"/>
  <c r="AD71" i="1" s="1"/>
  <c r="AG71" i="1" s="1"/>
  <c r="S91" i="1"/>
  <c r="S237" i="1"/>
  <c r="S235" i="1"/>
  <c r="S222" i="1"/>
  <c r="S307" i="1"/>
  <c r="S386" i="1"/>
  <c r="S191" i="1"/>
  <c r="S175" i="1"/>
  <c r="AD175" i="1" s="1"/>
  <c r="AG175" i="1" s="1"/>
  <c r="S314" i="1"/>
  <c r="S174" i="1"/>
  <c r="AD174" i="1" s="1"/>
  <c r="AG174" i="1" s="1"/>
  <c r="S110" i="1"/>
  <c r="S356" i="1"/>
  <c r="S304" i="1"/>
  <c r="S51" i="1"/>
  <c r="AD51" i="1" s="1"/>
  <c r="AG51" i="1" s="1"/>
  <c r="S113" i="1"/>
  <c r="S252" i="1"/>
  <c r="S324" i="1"/>
  <c r="S392" i="1"/>
  <c r="S286" i="1"/>
  <c r="S207" i="1"/>
  <c r="S206" i="1"/>
  <c r="S81" i="1"/>
  <c r="S272" i="1"/>
  <c r="S223" i="1"/>
  <c r="S119" i="1"/>
  <c r="S31" i="1"/>
  <c r="AD31" i="1" s="1"/>
  <c r="T31" i="1" s="1"/>
  <c r="W32" i="1"/>
  <c r="AL32" i="1" s="1"/>
  <c r="S226" i="1"/>
  <c r="S190" i="1"/>
  <c r="S90" i="1"/>
  <c r="S46" i="1"/>
  <c r="AD46" i="1" s="1"/>
  <c r="AG46" i="1" s="1"/>
  <c r="S193" i="1"/>
  <c r="S261" i="1"/>
  <c r="S241" i="1"/>
  <c r="S378" i="1"/>
  <c r="S165" i="1"/>
  <c r="S344" i="1"/>
  <c r="S30" i="1"/>
  <c r="AD30" i="1" s="1"/>
  <c r="T30" i="1" s="1"/>
  <c r="S114" i="1"/>
  <c r="S384" i="1"/>
  <c r="S364" i="1"/>
  <c r="AD364" i="1" s="1"/>
  <c r="AG364" i="1" s="1"/>
  <c r="S196" i="1"/>
  <c r="S395" i="1"/>
  <c r="S183" i="1"/>
  <c r="S238" i="1"/>
  <c r="S162" i="1"/>
  <c r="S58" i="1"/>
  <c r="AD58" i="1" s="1"/>
  <c r="AG58" i="1" s="1"/>
  <c r="S142" i="1"/>
  <c r="S199" i="1"/>
  <c r="S332" i="1"/>
  <c r="S370" i="1"/>
  <c r="S198" i="1"/>
  <c r="S107" i="1"/>
  <c r="S322" i="1"/>
  <c r="S218" i="1"/>
  <c r="S78" i="1"/>
  <c r="AD78" i="1" s="1"/>
  <c r="AG78" i="1" s="1"/>
  <c r="S115" i="1"/>
  <c r="S167" i="1"/>
  <c r="S231" i="1"/>
  <c r="S380" i="1"/>
  <c r="S102" i="1"/>
  <c r="S38" i="1"/>
  <c r="AD38" i="1" s="1"/>
  <c r="AG38" i="1" s="1"/>
  <c r="S375" i="1"/>
  <c r="S211" i="1"/>
  <c r="S103" i="1"/>
  <c r="S234" i="1"/>
  <c r="S293" i="1"/>
  <c r="S67" i="1"/>
  <c r="AD67" i="1" s="1"/>
  <c r="AG67" i="1" s="1"/>
  <c r="S290" i="1"/>
  <c r="S245" i="1"/>
  <c r="S396" i="1"/>
  <c r="S360" i="1"/>
  <c r="S391" i="1"/>
  <c r="AD391" i="1" s="1"/>
  <c r="AG391" i="1" s="1"/>
  <c r="S343" i="1"/>
  <c r="S243" i="1"/>
  <c r="S195" i="1"/>
  <c r="S74" i="1"/>
  <c r="AD74" i="1" s="1"/>
  <c r="AG74" i="1" s="1"/>
  <c r="S54" i="1"/>
  <c r="AD54" i="1" s="1"/>
  <c r="AG54" i="1" s="1"/>
  <c r="S376" i="1"/>
  <c r="S37" i="1"/>
  <c r="T37" i="1" s="1"/>
  <c r="S83" i="1"/>
  <c r="AD83" i="1" s="1"/>
  <c r="AG83" i="1" s="1"/>
  <c r="S259" i="1"/>
  <c r="S256" i="1"/>
  <c r="AD256" i="1" s="1"/>
  <c r="AG256" i="1" s="1"/>
  <c r="S359" i="1"/>
  <c r="S327" i="1"/>
  <c r="S227" i="1"/>
  <c r="S179" i="1"/>
  <c r="S79" i="1"/>
  <c r="AD79" i="1" s="1"/>
  <c r="AG79" i="1" s="1"/>
  <c r="S158" i="1"/>
  <c r="S138" i="1"/>
  <c r="S116" i="1"/>
  <c r="S328" i="1"/>
  <c r="S118" i="1"/>
  <c r="S43" i="1"/>
  <c r="AD43" i="1" s="1"/>
  <c r="AG43" i="1" s="1"/>
  <c r="S63" i="1"/>
  <c r="AD63" i="1" s="1"/>
  <c r="AG63" i="1" s="1"/>
  <c r="S281" i="1"/>
  <c r="S283" i="1"/>
  <c r="AD283" i="1" s="1"/>
  <c r="AG283" i="1" s="1"/>
  <c r="S315" i="1"/>
  <c r="S336" i="1"/>
  <c r="AD336" i="1" s="1"/>
  <c r="AG336" i="1" s="1"/>
  <c r="S87" i="1"/>
  <c r="AD87" i="1" s="1"/>
  <c r="AG87" i="1" s="1"/>
  <c r="S267" i="1"/>
  <c r="S368" i="1"/>
  <c r="S94" i="1"/>
  <c r="AD94" i="1" s="1"/>
  <c r="AG94" i="1" s="1"/>
  <c r="S299" i="1"/>
  <c r="S35" i="1"/>
  <c r="AD35" i="1" s="1"/>
  <c r="T35" i="1" s="1"/>
  <c r="S123" i="1"/>
  <c r="S255" i="1"/>
  <c r="S296" i="1"/>
  <c r="S70" i="1"/>
  <c r="AD70" i="1" s="1"/>
  <c r="AG70" i="1" s="1"/>
  <c r="S154" i="1"/>
  <c r="S171" i="1"/>
  <c r="S240" i="1"/>
  <c r="S297" i="1"/>
  <c r="S362" i="1"/>
  <c r="S284" i="1"/>
  <c r="S266" i="1"/>
  <c r="S236" i="1"/>
  <c r="S390" i="1"/>
  <c r="AD390" i="1" s="1"/>
  <c r="AG390" i="1" s="1"/>
  <c r="S358" i="1"/>
  <c r="S342" i="1"/>
  <c r="S258" i="1"/>
  <c r="S224" i="1"/>
  <c r="S208" i="1"/>
  <c r="S160" i="1"/>
  <c r="S144" i="1"/>
  <c r="S128" i="1"/>
  <c r="S80" i="1"/>
  <c r="S60" i="1"/>
  <c r="AD60" i="1" s="1"/>
  <c r="AG60" i="1" s="1"/>
  <c r="S76" i="1"/>
  <c r="AD76" i="1" s="1"/>
  <c r="AG76" i="1" s="1"/>
  <c r="S33" i="1"/>
  <c r="AD33" i="1" s="1"/>
  <c r="T33" i="1" s="1"/>
  <c r="S36" i="1"/>
  <c r="AD36" i="1" s="1"/>
  <c r="T36" i="1" s="1"/>
  <c r="S85" i="1"/>
  <c r="AD85" i="1" s="1"/>
  <c r="AG85" i="1" s="1"/>
  <c r="S69" i="1"/>
  <c r="AD69" i="1" s="1"/>
  <c r="AG69" i="1" s="1"/>
  <c r="S53" i="1"/>
  <c r="AD53" i="1" s="1"/>
  <c r="AG53" i="1" s="1"/>
  <c r="S112" i="1"/>
  <c r="S96" i="1"/>
  <c r="S117" i="1"/>
  <c r="S101" i="1"/>
  <c r="S161" i="1"/>
  <c r="S192" i="1"/>
  <c r="S176" i="1"/>
  <c r="S239" i="1"/>
  <c r="S244" i="1"/>
  <c r="S265" i="1"/>
  <c r="S277" i="1"/>
  <c r="S298" i="1"/>
  <c r="S287" i="1"/>
  <c r="S347" i="1"/>
  <c r="S331" i="1"/>
  <c r="S320" i="1"/>
  <c r="S374" i="1"/>
  <c r="S387" i="1"/>
  <c r="S371" i="1"/>
  <c r="S355" i="1"/>
  <c r="S262" i="1"/>
  <c r="S402" i="1"/>
  <c r="S354" i="1"/>
  <c r="S338" i="1"/>
  <c r="S254" i="1"/>
  <c r="S220" i="1"/>
  <c r="S204" i="1"/>
  <c r="S156" i="1"/>
  <c r="S140" i="1"/>
  <c r="S124" i="1"/>
  <c r="S72" i="1"/>
  <c r="AD72" i="1" s="1"/>
  <c r="AG72" i="1" s="1"/>
  <c r="S56" i="1"/>
  <c r="AD56" i="1" s="1"/>
  <c r="AG56" i="1" s="1"/>
  <c r="S278" i="1"/>
  <c r="S326" i="1"/>
  <c r="S185" i="1"/>
  <c r="S217" i="1"/>
  <c r="S201" i="1"/>
  <c r="AD201" i="1" s="1"/>
  <c r="AG201" i="1" s="1"/>
  <c r="S251" i="1"/>
  <c r="S398" i="1"/>
  <c r="S350" i="1"/>
  <c r="S334" i="1"/>
  <c r="S312" i="1"/>
  <c r="S280" i="1"/>
  <c r="S232" i="1"/>
  <c r="S216" i="1"/>
  <c r="S200" i="1"/>
  <c r="S152" i="1"/>
  <c r="S136" i="1"/>
  <c r="S68" i="1"/>
  <c r="AD68" i="1" s="1"/>
  <c r="AG68" i="1" s="1"/>
  <c r="S52" i="1"/>
  <c r="AD52" i="1" s="1"/>
  <c r="AG52" i="1" s="1"/>
  <c r="S274" i="1"/>
  <c r="S45" i="1"/>
  <c r="AD45" i="1" s="1"/>
  <c r="AG45" i="1" s="1"/>
  <c r="S44" i="1"/>
  <c r="AD44" i="1" s="1"/>
  <c r="AG44" i="1" s="1"/>
  <c r="S77" i="1"/>
  <c r="AD77" i="1" s="1"/>
  <c r="AG77" i="1" s="1"/>
  <c r="S61" i="1"/>
  <c r="AD61" i="1" s="1"/>
  <c r="AG61" i="1" s="1"/>
  <c r="S120" i="1"/>
  <c r="AD120" i="1" s="1"/>
  <c r="AG120" i="1" s="1"/>
  <c r="S104" i="1"/>
  <c r="S88" i="1"/>
  <c r="S109" i="1"/>
  <c r="S93" i="1"/>
  <c r="AD93" i="1" s="1"/>
  <c r="AG93" i="1" s="1"/>
  <c r="S184" i="1"/>
  <c r="S168" i="1"/>
  <c r="S169" i="1"/>
  <c r="S229" i="1"/>
  <c r="AD229" i="1" s="1"/>
  <c r="AG229" i="1" s="1"/>
  <c r="S247" i="1"/>
  <c r="S273" i="1"/>
  <c r="S285" i="1"/>
  <c r="S339" i="1"/>
  <c r="S323" i="1"/>
  <c r="S382" i="1"/>
  <c r="S366" i="1"/>
  <c r="S379" i="1"/>
  <c r="S363" i="1"/>
  <c r="AD363" i="1" s="1"/>
  <c r="AG363" i="1" s="1"/>
  <c r="S288" i="1"/>
  <c r="S270" i="1"/>
  <c r="S394" i="1"/>
  <c r="S346" i="1"/>
  <c r="S330" i="1"/>
  <c r="S308" i="1"/>
  <c r="S276" i="1"/>
  <c r="S228" i="1"/>
  <c r="AD228" i="1" s="1"/>
  <c r="AG228" i="1" s="1"/>
  <c r="S212" i="1"/>
  <c r="S148" i="1"/>
  <c r="AD148" i="1" s="1"/>
  <c r="AG148" i="1" s="1"/>
  <c r="S132" i="1"/>
  <c r="S84" i="1"/>
  <c r="AD84" i="1" s="1"/>
  <c r="AG84" i="1" s="1"/>
  <c r="S64" i="1"/>
  <c r="AD64" i="1" s="1"/>
  <c r="AG64" i="1" s="1"/>
  <c r="S48" i="1"/>
  <c r="AD48" i="1" s="1"/>
  <c r="AG48" i="1" s="1"/>
  <c r="BW1233" i="1" l="1"/>
  <c r="N18" i="1" s="1"/>
  <c r="BX1233" i="1"/>
  <c r="N21" i="1" s="1"/>
  <c r="U1189" i="1"/>
  <c r="CD1202" i="1"/>
  <c r="CD1204" i="1"/>
  <c r="CD1196" i="1"/>
  <c r="V851" i="1"/>
  <c r="AR851" i="1"/>
  <c r="V932" i="1"/>
  <c r="AR932" i="1"/>
  <c r="V1001" i="1"/>
  <c r="AR1001" i="1"/>
  <c r="V1162" i="1"/>
  <c r="AR1162" i="1"/>
  <c r="V537" i="1"/>
  <c r="AR537" i="1"/>
  <c r="V745" i="1"/>
  <c r="AR745" i="1"/>
  <c r="V743" i="1"/>
  <c r="AR743" i="1"/>
  <c r="V580" i="1"/>
  <c r="AR580" i="1"/>
  <c r="V1147" i="1"/>
  <c r="AR1147" i="1"/>
  <c r="V796" i="1"/>
  <c r="AR796" i="1"/>
  <c r="V445" i="1"/>
  <c r="AR445" i="1"/>
  <c r="V634" i="1"/>
  <c r="AR634" i="1"/>
  <c r="V769" i="1"/>
  <c r="AR769" i="1"/>
  <c r="V681" i="1"/>
  <c r="AR681" i="1"/>
  <c r="V758" i="1"/>
  <c r="AR758" i="1"/>
  <c r="V797" i="1"/>
  <c r="AR797" i="1"/>
  <c r="V1101" i="1"/>
  <c r="AR1101" i="1"/>
  <c r="V746" i="1"/>
  <c r="AR746" i="1"/>
  <c r="V589" i="1"/>
  <c r="AR589" i="1"/>
  <c r="V1149" i="1"/>
  <c r="AR1149" i="1"/>
  <c r="V458" i="1"/>
  <c r="AR458" i="1"/>
  <c r="V761" i="1"/>
  <c r="AR761" i="1"/>
  <c r="V546" i="1"/>
  <c r="AR546" i="1"/>
  <c r="V696" i="1"/>
  <c r="AR696" i="1"/>
  <c r="V632" i="1"/>
  <c r="AR632" i="1"/>
  <c r="V744" i="1"/>
  <c r="AR744" i="1"/>
  <c r="V808" i="1"/>
  <c r="AR808" i="1"/>
  <c r="V1090" i="1"/>
  <c r="AR1090" i="1"/>
  <c r="V610" i="1"/>
  <c r="AR610" i="1"/>
  <c r="V434" i="1"/>
  <c r="AR434" i="1"/>
  <c r="V626" i="1"/>
  <c r="AR626" i="1"/>
  <c r="V549" i="1"/>
  <c r="AR549" i="1"/>
  <c r="V459" i="1"/>
  <c r="AR459" i="1"/>
  <c r="V752" i="1"/>
  <c r="AR752" i="1"/>
  <c r="V880" i="1"/>
  <c r="AR880" i="1"/>
  <c r="V1040" i="1"/>
  <c r="AR1040" i="1"/>
  <c r="AR1188" i="1"/>
  <c r="Z984" i="1"/>
  <c r="Z1148" i="1"/>
  <c r="Z451" i="1"/>
  <c r="Z483" i="1"/>
  <c r="Z771" i="1"/>
  <c r="Z1131" i="1"/>
  <c r="V533" i="1"/>
  <c r="AR533" i="1"/>
  <c r="V661" i="1"/>
  <c r="AR661" i="1"/>
  <c r="Z901" i="1"/>
  <c r="Z965" i="1"/>
  <c r="Z1093" i="1"/>
  <c r="Z583" i="1"/>
  <c r="Z775" i="1"/>
  <c r="Z903" i="1"/>
  <c r="Z999" i="1"/>
  <c r="V1093" i="1"/>
  <c r="AR1093" i="1"/>
  <c r="V446" i="1"/>
  <c r="AR446" i="1"/>
  <c r="V662" i="1"/>
  <c r="AR662" i="1"/>
  <c r="V550" i="1"/>
  <c r="AR550" i="1"/>
  <c r="V729" i="1"/>
  <c r="AR729" i="1"/>
  <c r="V922" i="1"/>
  <c r="AR922" i="1"/>
  <c r="V538" i="1"/>
  <c r="AR538" i="1"/>
  <c r="V473" i="1"/>
  <c r="AR473" i="1"/>
  <c r="V872" i="1"/>
  <c r="AR872" i="1"/>
  <c r="V674" i="1"/>
  <c r="AR674" i="1"/>
  <c r="V738" i="1"/>
  <c r="AR738" i="1"/>
  <c r="V578" i="1"/>
  <c r="AR578" i="1"/>
  <c r="V786" i="1"/>
  <c r="AR786" i="1"/>
  <c r="V741" i="1"/>
  <c r="AR741" i="1"/>
  <c r="V469" i="1"/>
  <c r="AR469" i="1"/>
  <c r="V1072" i="1"/>
  <c r="AR1072" i="1"/>
  <c r="V464" i="1"/>
  <c r="AR464" i="1"/>
  <c r="V688" i="1"/>
  <c r="AR688" i="1"/>
  <c r="BF1189" i="1"/>
  <c r="BE1189" i="1"/>
  <c r="Z756" i="1"/>
  <c r="V435" i="1"/>
  <c r="AR435" i="1"/>
  <c r="V499" i="1"/>
  <c r="AR499" i="1"/>
  <c r="Z867" i="1"/>
  <c r="Z524" i="1"/>
  <c r="Z844" i="1"/>
  <c r="Z448" i="1"/>
  <c r="Z1186" i="1"/>
  <c r="V716" i="1"/>
  <c r="AR716" i="1"/>
  <c r="V714" i="1"/>
  <c r="AR714" i="1"/>
  <c r="V666" i="1"/>
  <c r="AR666" i="1"/>
  <c r="V754" i="1"/>
  <c r="AR754" i="1"/>
  <c r="V824" i="1"/>
  <c r="AR824" i="1"/>
  <c r="V1094" i="1"/>
  <c r="AR1094" i="1"/>
  <c r="V500" i="1"/>
  <c r="AR500" i="1"/>
  <c r="V526" i="1"/>
  <c r="AR526" i="1"/>
  <c r="V1180" i="1"/>
  <c r="AR1180" i="1"/>
  <c r="V770" i="1"/>
  <c r="AR770" i="1"/>
  <c r="V630" i="1"/>
  <c r="AR630" i="1"/>
  <c r="V870" i="1"/>
  <c r="AR870" i="1"/>
  <c r="V691" i="1"/>
  <c r="AR691" i="1"/>
  <c r="V781" i="1"/>
  <c r="AR781" i="1"/>
  <c r="V1085" i="1"/>
  <c r="AR1085" i="1"/>
  <c r="V669" i="1"/>
  <c r="AR669" i="1"/>
  <c r="V893" i="1"/>
  <c r="AR893" i="1"/>
  <c r="V522" i="1"/>
  <c r="AR522" i="1"/>
  <c r="V726" i="1"/>
  <c r="AR726" i="1"/>
  <c r="V1135" i="1"/>
  <c r="AR1135" i="1"/>
  <c r="V994" i="1"/>
  <c r="AR994" i="1"/>
  <c r="V428" i="1"/>
  <c r="AR428" i="1"/>
  <c r="V1058" i="1"/>
  <c r="AR1058" i="1"/>
  <c r="V1042" i="1"/>
  <c r="AR1042" i="1"/>
  <c r="V850" i="1"/>
  <c r="AR850" i="1"/>
  <c r="V498" i="1"/>
  <c r="AR498" i="1"/>
  <c r="V597" i="1"/>
  <c r="AR597" i="1"/>
  <c r="V1168" i="1"/>
  <c r="AR1168" i="1"/>
  <c r="V747" i="1"/>
  <c r="AR747" i="1"/>
  <c r="V1105" i="1"/>
  <c r="AR1105" i="1"/>
  <c r="Z676" i="1"/>
  <c r="Z996" i="1"/>
  <c r="Z563" i="1"/>
  <c r="V581" i="1"/>
  <c r="AR581" i="1"/>
  <c r="Z981" i="1"/>
  <c r="V959" i="1"/>
  <c r="AR959" i="1"/>
  <c r="V878" i="1"/>
  <c r="AR878" i="1"/>
  <c r="V762" i="1"/>
  <c r="AR762" i="1"/>
  <c r="V509" i="1"/>
  <c r="AR509" i="1"/>
  <c r="V864" i="1"/>
  <c r="AR864" i="1"/>
  <c r="V472" i="1"/>
  <c r="AR472" i="1"/>
  <c r="V1103" i="1"/>
  <c r="AR1103" i="1"/>
  <c r="V931" i="1"/>
  <c r="AR931" i="1"/>
  <c r="V635" i="1"/>
  <c r="AR635" i="1"/>
  <c r="V823" i="1"/>
  <c r="AR823" i="1"/>
  <c r="V905" i="1"/>
  <c r="AR905" i="1"/>
  <c r="V986" i="1"/>
  <c r="AR986" i="1"/>
  <c r="V554" i="1"/>
  <c r="AR554" i="1"/>
  <c r="V646" i="1"/>
  <c r="AR646" i="1"/>
  <c r="V1030" i="1"/>
  <c r="AR1030" i="1"/>
  <c r="V819" i="1"/>
  <c r="AR819" i="1"/>
  <c r="V541" i="1"/>
  <c r="AR541" i="1"/>
  <c r="V730" i="1"/>
  <c r="AR730" i="1"/>
  <c r="V890" i="1"/>
  <c r="AR890" i="1"/>
  <c r="V1082" i="1"/>
  <c r="AR1082" i="1"/>
  <c r="V525" i="1"/>
  <c r="AR525" i="1"/>
  <c r="V586" i="1"/>
  <c r="AR586" i="1"/>
  <c r="V906" i="1"/>
  <c r="AR906" i="1"/>
  <c r="V985" i="1"/>
  <c r="AR985" i="1"/>
  <c r="V544" i="1"/>
  <c r="AR544" i="1"/>
  <c r="V704" i="1"/>
  <c r="AR704" i="1"/>
  <c r="V1068" i="1"/>
  <c r="AR1068" i="1"/>
  <c r="V882" i="1"/>
  <c r="AR882" i="1"/>
  <c r="V466" i="1"/>
  <c r="AR466" i="1"/>
  <c r="V1061" i="1"/>
  <c r="AR1061" i="1"/>
  <c r="V885" i="1"/>
  <c r="AR885" i="1"/>
  <c r="V1013" i="1"/>
  <c r="AR1013" i="1"/>
  <c r="V984" i="1"/>
  <c r="AR984" i="1"/>
  <c r="V568" i="1"/>
  <c r="AR568" i="1"/>
  <c r="V437" i="1"/>
  <c r="AR437" i="1"/>
  <c r="V1104" i="1"/>
  <c r="AR1104" i="1"/>
  <c r="V1106" i="1"/>
  <c r="AR1106" i="1"/>
  <c r="BF1187" i="1"/>
  <c r="BE1187" i="1"/>
  <c r="Z920" i="1"/>
  <c r="V1148" i="1"/>
  <c r="AR1148" i="1"/>
  <c r="Z979" i="1"/>
  <c r="Z581" i="1"/>
  <c r="Z677" i="1"/>
  <c r="Z773" i="1"/>
  <c r="V457" i="1"/>
  <c r="AR457" i="1"/>
  <c r="V679" i="1"/>
  <c r="AR679" i="1"/>
  <c r="V953" i="1"/>
  <c r="AR953" i="1"/>
  <c r="Z427" i="1"/>
  <c r="Z1171" i="1"/>
  <c r="Z749" i="1"/>
  <c r="Z845" i="1"/>
  <c r="Z941" i="1"/>
  <c r="Z998" i="1"/>
  <c r="Z1154" i="1"/>
  <c r="V1048" i="1"/>
  <c r="AR1048" i="1"/>
  <c r="Z559" i="1"/>
  <c r="Z847" i="1"/>
  <c r="Z641" i="1"/>
  <c r="Z673" i="1"/>
  <c r="Z432" i="1"/>
  <c r="V904" i="1"/>
  <c r="AR904" i="1"/>
  <c r="Z811" i="1"/>
  <c r="V1067" i="1"/>
  <c r="AR1067" i="1"/>
  <c r="Z502" i="1"/>
  <c r="Z694" i="1"/>
  <c r="V958" i="1"/>
  <c r="AR958" i="1"/>
  <c r="V689" i="1"/>
  <c r="AR689" i="1"/>
  <c r="V618" i="1"/>
  <c r="AR618" i="1"/>
  <c r="V682" i="1"/>
  <c r="AR682" i="1"/>
  <c r="V874" i="1"/>
  <c r="AR874" i="1"/>
  <c r="Z622" i="1"/>
  <c r="Z546" i="1"/>
  <c r="Z850" i="1"/>
  <c r="Z962" i="1"/>
  <c r="Z869" i="1"/>
  <c r="V965" i="1"/>
  <c r="AR965" i="1"/>
  <c r="Z926" i="1"/>
  <c r="V706" i="1"/>
  <c r="AR706" i="1"/>
  <c r="V834" i="1"/>
  <c r="AR834" i="1"/>
  <c r="V946" i="1"/>
  <c r="AR946" i="1"/>
  <c r="V1064" i="1"/>
  <c r="AR1064" i="1"/>
  <c r="V608" i="1"/>
  <c r="AR608" i="1"/>
  <c r="Z768" i="1"/>
  <c r="Z964" i="1"/>
  <c r="V617" i="1"/>
  <c r="AR617" i="1"/>
  <c r="AR1187" i="1"/>
  <c r="V788" i="1"/>
  <c r="AR788" i="1"/>
  <c r="V1132" i="1"/>
  <c r="AR1132" i="1"/>
  <c r="Z635" i="1"/>
  <c r="Z637" i="1"/>
  <c r="Z733" i="1"/>
  <c r="Z829" i="1"/>
  <c r="V1053" i="1"/>
  <c r="AR1053" i="1"/>
  <c r="V486" i="1"/>
  <c r="AR486" i="1"/>
  <c r="Z1170" i="1"/>
  <c r="V1074" i="1"/>
  <c r="AR1074" i="1"/>
  <c r="Z639" i="1"/>
  <c r="Z831" i="1"/>
  <c r="Z1055" i="1"/>
  <c r="Z561" i="1"/>
  <c r="Z849" i="1"/>
  <c r="V474" i="1"/>
  <c r="AR474" i="1"/>
  <c r="Z810" i="1"/>
  <c r="Z503" i="1"/>
  <c r="Z599" i="1"/>
  <c r="Z695" i="1"/>
  <c r="Z791" i="1"/>
  <c r="V514" i="1"/>
  <c r="AR514" i="1"/>
  <c r="V594" i="1"/>
  <c r="AR594" i="1"/>
  <c r="V690" i="1"/>
  <c r="AR690" i="1"/>
  <c r="Z660" i="1"/>
  <c r="Z827" i="1"/>
  <c r="V685" i="1"/>
  <c r="AR685" i="1"/>
  <c r="V717" i="1"/>
  <c r="AR717" i="1"/>
  <c r="Z866" i="1"/>
  <c r="Z508" i="1"/>
  <c r="Z752" i="1"/>
  <c r="V527" i="1"/>
  <c r="AR527" i="1"/>
  <c r="V1039" i="1"/>
  <c r="AR1039" i="1"/>
  <c r="Z430" i="1"/>
  <c r="X1175" i="1"/>
  <c r="Z1175" i="1"/>
  <c r="X874" i="1"/>
  <c r="Z874" i="1"/>
  <c r="X580" i="1"/>
  <c r="Z580" i="1"/>
  <c r="X1004" i="1"/>
  <c r="Z1004" i="1"/>
  <c r="X823" i="1"/>
  <c r="Z823" i="1"/>
  <c r="X855" i="1"/>
  <c r="Z855" i="1"/>
  <c r="X983" i="1"/>
  <c r="Z983" i="1"/>
  <c r="X532" i="1"/>
  <c r="Z532" i="1"/>
  <c r="X916" i="1"/>
  <c r="Z916" i="1"/>
  <c r="X1053" i="1"/>
  <c r="Z1053" i="1"/>
  <c r="X486" i="1"/>
  <c r="Z486" i="1"/>
  <c r="X1162" i="1"/>
  <c r="Z1162" i="1"/>
  <c r="X1010" i="1"/>
  <c r="Z1010" i="1"/>
  <c r="X497" i="1"/>
  <c r="Z497" i="1"/>
  <c r="X597" i="1"/>
  <c r="Z597" i="1"/>
  <c r="X757" i="1"/>
  <c r="Z757" i="1"/>
  <c r="X1083" i="1"/>
  <c r="Z1083" i="1"/>
  <c r="X653" i="1"/>
  <c r="Z653" i="1"/>
  <c r="X911" i="1"/>
  <c r="Z911" i="1"/>
  <c r="X507" i="1"/>
  <c r="Z507" i="1"/>
  <c r="V422" i="1"/>
  <c r="AR422" i="1"/>
  <c r="X618" i="1"/>
  <c r="Z618" i="1"/>
  <c r="X499" i="1"/>
  <c r="Z499" i="1"/>
  <c r="X519" i="1"/>
  <c r="Z519" i="1"/>
  <c r="X711" i="1"/>
  <c r="Z711" i="1"/>
  <c r="V425" i="1"/>
  <c r="AR425" i="1"/>
  <c r="X729" i="1"/>
  <c r="Z729" i="1"/>
  <c r="X921" i="1"/>
  <c r="Z921" i="1"/>
  <c r="X1178" i="1"/>
  <c r="Z1178" i="1"/>
  <c r="X604" i="1"/>
  <c r="Z604" i="1"/>
  <c r="X1136" i="1"/>
  <c r="Z1136" i="1"/>
  <c r="X1181" i="1"/>
  <c r="Z1181" i="1"/>
  <c r="X522" i="1"/>
  <c r="Z522" i="1"/>
  <c r="X1174" i="1"/>
  <c r="Z1174" i="1"/>
  <c r="X782" i="1"/>
  <c r="Z782" i="1"/>
  <c r="X1086" i="1"/>
  <c r="Z1086" i="1"/>
  <c r="X1149" i="1"/>
  <c r="Z1149" i="1"/>
  <c r="X586" i="1"/>
  <c r="Z586" i="1"/>
  <c r="X666" i="1"/>
  <c r="Z666" i="1"/>
  <c r="X906" i="1"/>
  <c r="Z906" i="1"/>
  <c r="V418" i="1"/>
  <c r="AR418" i="1"/>
  <c r="X1185" i="1"/>
  <c r="Z1185" i="1"/>
  <c r="X877" i="1"/>
  <c r="Z877" i="1"/>
  <c r="X612" i="1"/>
  <c r="Z612" i="1"/>
  <c r="X740" i="1"/>
  <c r="Z740" i="1"/>
  <c r="X804" i="1"/>
  <c r="Z804" i="1"/>
  <c r="X868" i="1"/>
  <c r="Z868" i="1"/>
  <c r="X932" i="1"/>
  <c r="Z932" i="1"/>
  <c r="X1056" i="1"/>
  <c r="Z1056" i="1"/>
  <c r="X412" i="1"/>
  <c r="Z412" i="1"/>
  <c r="X476" i="1"/>
  <c r="Z476" i="1"/>
  <c r="X956" i="1"/>
  <c r="Z956" i="1"/>
  <c r="X1016" i="1"/>
  <c r="Z1016" i="1"/>
  <c r="X1084" i="1"/>
  <c r="Z1084" i="1"/>
  <c r="X1176" i="1"/>
  <c r="Z1176" i="1"/>
  <c r="X435" i="1"/>
  <c r="Z435" i="1"/>
  <c r="X467" i="1"/>
  <c r="Z467" i="1"/>
  <c r="X803" i="1"/>
  <c r="Z803" i="1"/>
  <c r="X835" i="1"/>
  <c r="Z835" i="1"/>
  <c r="X899" i="1"/>
  <c r="Z899" i="1"/>
  <c r="X963" i="1"/>
  <c r="Z963" i="1"/>
  <c r="X995" i="1"/>
  <c r="Z995" i="1"/>
  <c r="X1163" i="1"/>
  <c r="Z1163" i="1"/>
  <c r="Z405" i="1"/>
  <c r="X405" i="1"/>
  <c r="X437" i="1"/>
  <c r="Z437" i="1"/>
  <c r="X469" i="1"/>
  <c r="Z469" i="1"/>
  <c r="X533" i="1"/>
  <c r="Z533" i="1"/>
  <c r="X565" i="1"/>
  <c r="Z565" i="1"/>
  <c r="X805" i="1"/>
  <c r="Z805" i="1"/>
  <c r="X1137" i="1"/>
  <c r="Z1137" i="1"/>
  <c r="X1169" i="1"/>
  <c r="Z1169" i="1"/>
  <c r="Z414" i="1"/>
  <c r="X542" i="1"/>
  <c r="Z542" i="1"/>
  <c r="X734" i="1"/>
  <c r="Z734" i="1"/>
  <c r="X1102" i="1"/>
  <c r="Z1102" i="1"/>
  <c r="X1036" i="1"/>
  <c r="Z1036" i="1"/>
  <c r="X1096" i="1"/>
  <c r="Z1096" i="1"/>
  <c r="X1184" i="1"/>
  <c r="Z1184" i="1"/>
  <c r="X576" i="1"/>
  <c r="Z576" i="1"/>
  <c r="X640" i="1"/>
  <c r="Z640" i="1"/>
  <c r="X704" i="1"/>
  <c r="Z704" i="1"/>
  <c r="X992" i="1"/>
  <c r="Z992" i="1"/>
  <c r="X1060" i="1"/>
  <c r="Z1060" i="1"/>
  <c r="X1152" i="1"/>
  <c r="Z1152" i="1"/>
  <c r="X423" i="1"/>
  <c r="Z423" i="1"/>
  <c r="X487" i="1"/>
  <c r="Z487" i="1"/>
  <c r="X727" i="1"/>
  <c r="Z727" i="1"/>
  <c r="X759" i="1"/>
  <c r="Z759" i="1"/>
  <c r="X1031" i="1"/>
  <c r="Z1031" i="1"/>
  <c r="X1063" i="1"/>
  <c r="Z1063" i="1"/>
  <c r="X1095" i="1"/>
  <c r="Z1095" i="1"/>
  <c r="X1151" i="1"/>
  <c r="Z1151" i="1"/>
  <c r="X1183" i="1"/>
  <c r="Z1183" i="1"/>
  <c r="X601" i="1"/>
  <c r="Z601" i="1"/>
  <c r="X633" i="1"/>
  <c r="Z633" i="1"/>
  <c r="X697" i="1"/>
  <c r="Z697" i="1"/>
  <c r="X937" i="1"/>
  <c r="Z937" i="1"/>
  <c r="X969" i="1"/>
  <c r="Z969" i="1"/>
  <c r="X1001" i="1"/>
  <c r="Z1001" i="1"/>
  <c r="X1033" i="1"/>
  <c r="Z1033" i="1"/>
  <c r="X1065" i="1"/>
  <c r="Z1065" i="1"/>
  <c r="X1097" i="1"/>
  <c r="Z1097" i="1"/>
  <c r="Z418" i="1"/>
  <c r="X914" i="1"/>
  <c r="Z914" i="1"/>
  <c r="X1090" i="1"/>
  <c r="Z1090" i="1"/>
  <c r="X1187" i="1"/>
  <c r="Z1187" i="1"/>
  <c r="X1182" i="1"/>
  <c r="Z1182" i="1"/>
  <c r="X464" i="1"/>
  <c r="Z464" i="1"/>
  <c r="X944" i="1"/>
  <c r="Z944" i="1"/>
  <c r="X1012" i="1"/>
  <c r="Z1012" i="1"/>
  <c r="X1072" i="1"/>
  <c r="Z1072" i="1"/>
  <c r="X1164" i="1"/>
  <c r="Z1164" i="1"/>
  <c r="X584" i="1"/>
  <c r="Z584" i="1"/>
  <c r="X648" i="1"/>
  <c r="Z648" i="1"/>
  <c r="X523" i="1"/>
  <c r="Z523" i="1"/>
  <c r="X587" i="1"/>
  <c r="Z587" i="1"/>
  <c r="X619" i="1"/>
  <c r="Z619" i="1"/>
  <c r="X683" i="1"/>
  <c r="Z683" i="1"/>
  <c r="X715" i="1"/>
  <c r="Z715" i="1"/>
  <c r="X747" i="1"/>
  <c r="Z747" i="1"/>
  <c r="X891" i="1"/>
  <c r="Z891" i="1"/>
  <c r="X923" i="1"/>
  <c r="Z923" i="1"/>
  <c r="X987" i="1"/>
  <c r="Z987" i="1"/>
  <c r="X1019" i="1"/>
  <c r="Z1019" i="1"/>
  <c r="X1051" i="1"/>
  <c r="Z1051" i="1"/>
  <c r="X701" i="1"/>
  <c r="Z701" i="1"/>
  <c r="X925" i="1"/>
  <c r="Z925" i="1"/>
  <c r="X534" i="1"/>
  <c r="Z534" i="1"/>
  <c r="X566" i="1"/>
  <c r="Z566" i="1"/>
  <c r="X598" i="1"/>
  <c r="Z598" i="1"/>
  <c r="X662" i="1"/>
  <c r="Z662" i="1"/>
  <c r="X726" i="1"/>
  <c r="Z726" i="1"/>
  <c r="X758" i="1"/>
  <c r="Z758" i="1"/>
  <c r="X790" i="1"/>
  <c r="Z790" i="1"/>
  <c r="X822" i="1"/>
  <c r="Z822" i="1"/>
  <c r="X854" i="1"/>
  <c r="Z854" i="1"/>
  <c r="X886" i="1"/>
  <c r="Z886" i="1"/>
  <c r="X990" i="1"/>
  <c r="Z990" i="1"/>
  <c r="X1070" i="1"/>
  <c r="Z1070" i="1"/>
  <c r="X674" i="1"/>
  <c r="Z674" i="1"/>
  <c r="X802" i="1"/>
  <c r="Z802" i="1"/>
  <c r="X1026" i="1"/>
  <c r="Z1026" i="1"/>
  <c r="X1166" i="1"/>
  <c r="Z1166" i="1"/>
  <c r="X408" i="1"/>
  <c r="Z408" i="1"/>
  <c r="X472" i="1"/>
  <c r="Z472" i="1"/>
  <c r="X540" i="1"/>
  <c r="Z540" i="1"/>
  <c r="X1168" i="1"/>
  <c r="Z1168" i="1"/>
  <c r="X436" i="1"/>
  <c r="Z436" i="1"/>
  <c r="X496" i="1"/>
  <c r="Z496" i="1"/>
  <c r="X560" i="1"/>
  <c r="Z560" i="1"/>
  <c r="X624" i="1"/>
  <c r="Z624" i="1"/>
  <c r="X880" i="1"/>
  <c r="Z880" i="1"/>
  <c r="X948" i="1"/>
  <c r="Z948" i="1"/>
  <c r="X1008" i="1"/>
  <c r="Z1008" i="1"/>
  <c r="X1076" i="1"/>
  <c r="Z1076" i="1"/>
  <c r="X1172" i="1"/>
  <c r="Z1172" i="1"/>
  <c r="X431" i="1"/>
  <c r="Z431" i="1"/>
  <c r="X927" i="1"/>
  <c r="Z927" i="1"/>
  <c r="X959" i="1"/>
  <c r="Z959" i="1"/>
  <c r="X1087" i="1"/>
  <c r="Z1087" i="1"/>
  <c r="X1143" i="1"/>
  <c r="Z1143" i="1"/>
  <c r="X433" i="1"/>
  <c r="Z433" i="1"/>
  <c r="X465" i="1"/>
  <c r="Z465" i="1"/>
  <c r="X961" i="1"/>
  <c r="Z961" i="1"/>
  <c r="X993" i="1"/>
  <c r="Z993" i="1"/>
  <c r="X1025" i="1"/>
  <c r="Z1025" i="1"/>
  <c r="X1057" i="1"/>
  <c r="Z1057" i="1"/>
  <c r="X426" i="1"/>
  <c r="Z426" i="1"/>
  <c r="X490" i="1"/>
  <c r="Z490" i="1"/>
  <c r="X554" i="1"/>
  <c r="Z554" i="1"/>
  <c r="X1018" i="1"/>
  <c r="Z1018" i="1"/>
  <c r="X1050" i="1"/>
  <c r="Z1050" i="1"/>
  <c r="X1142" i="1"/>
  <c r="Z1142" i="1"/>
  <c r="X478" i="1"/>
  <c r="Z478" i="1"/>
  <c r="X558" i="1"/>
  <c r="Z558" i="1"/>
  <c r="X702" i="1"/>
  <c r="Z702" i="1"/>
  <c r="X642" i="1"/>
  <c r="Z642" i="1"/>
  <c r="X898" i="1"/>
  <c r="Z898" i="1"/>
  <c r="V419" i="1"/>
  <c r="AR419" i="1"/>
  <c r="X819" i="1"/>
  <c r="Z819" i="1"/>
  <c r="X541" i="1"/>
  <c r="Z541" i="1"/>
  <c r="X781" i="1"/>
  <c r="Z781" i="1"/>
  <c r="X1085" i="1"/>
  <c r="Z1085" i="1"/>
  <c r="X714" i="1"/>
  <c r="Z714" i="1"/>
  <c r="X762" i="1"/>
  <c r="Z762" i="1"/>
  <c r="X922" i="1"/>
  <c r="Z922" i="1"/>
  <c r="X589" i="1"/>
  <c r="Z589" i="1"/>
  <c r="X1104" i="1"/>
  <c r="Z1104" i="1"/>
  <c r="T1188" i="1"/>
  <c r="V1188" i="1"/>
  <c r="X1106" i="1"/>
  <c r="Z1106" i="1"/>
  <c r="X600" i="1"/>
  <c r="Z600" i="1"/>
  <c r="X728" i="1"/>
  <c r="Z728" i="1"/>
  <c r="X792" i="1"/>
  <c r="Z792" i="1"/>
  <c r="X856" i="1"/>
  <c r="Z856" i="1"/>
  <c r="X531" i="1"/>
  <c r="Z531" i="1"/>
  <c r="X627" i="1"/>
  <c r="Z627" i="1"/>
  <c r="X659" i="1"/>
  <c r="Z659" i="1"/>
  <c r="X755" i="1"/>
  <c r="Z755" i="1"/>
  <c r="X787" i="1"/>
  <c r="Z787" i="1"/>
  <c r="X1059" i="1"/>
  <c r="Z1059" i="1"/>
  <c r="X1091" i="1"/>
  <c r="Z1091" i="1"/>
  <c r="X661" i="1"/>
  <c r="Z661" i="1"/>
  <c r="X693" i="1"/>
  <c r="Z693" i="1"/>
  <c r="X933" i="1"/>
  <c r="Z933" i="1"/>
  <c r="X997" i="1"/>
  <c r="Z997" i="1"/>
  <c r="X1029" i="1"/>
  <c r="Z1029" i="1"/>
  <c r="X1134" i="1"/>
  <c r="Z1134" i="1"/>
  <c r="X424" i="1"/>
  <c r="Z424" i="1"/>
  <c r="X492" i="1"/>
  <c r="Z492" i="1"/>
  <c r="X556" i="1"/>
  <c r="Z556" i="1"/>
  <c r="X620" i="1"/>
  <c r="Z620" i="1"/>
  <c r="X684" i="1"/>
  <c r="Z684" i="1"/>
  <c r="X748" i="1"/>
  <c r="Z748" i="1"/>
  <c r="X812" i="1"/>
  <c r="Z812" i="1"/>
  <c r="X876" i="1"/>
  <c r="Z876" i="1"/>
  <c r="X940" i="1"/>
  <c r="Z940" i="1"/>
  <c r="X551" i="1"/>
  <c r="Z551" i="1"/>
  <c r="X615" i="1"/>
  <c r="Z615" i="1"/>
  <c r="X647" i="1"/>
  <c r="Z647" i="1"/>
  <c r="X679" i="1"/>
  <c r="Z679" i="1"/>
  <c r="X887" i="1"/>
  <c r="Z887" i="1"/>
  <c r="X951" i="1"/>
  <c r="Z951" i="1"/>
  <c r="X489" i="1"/>
  <c r="Z489" i="1"/>
  <c r="X521" i="1"/>
  <c r="Z521" i="1"/>
  <c r="X553" i="1"/>
  <c r="Z553" i="1"/>
  <c r="X585" i="1"/>
  <c r="Z585" i="1"/>
  <c r="X761" i="1"/>
  <c r="Z761" i="1"/>
  <c r="X793" i="1"/>
  <c r="Z793" i="1"/>
  <c r="X825" i="1"/>
  <c r="Z825" i="1"/>
  <c r="X857" i="1"/>
  <c r="Z857" i="1"/>
  <c r="X889" i="1"/>
  <c r="Z889" i="1"/>
  <c r="X450" i="1"/>
  <c r="Z450" i="1"/>
  <c r="X482" i="1"/>
  <c r="Z482" i="1"/>
  <c r="X514" i="1"/>
  <c r="Z514" i="1"/>
  <c r="X690" i="1"/>
  <c r="Z690" i="1"/>
  <c r="X818" i="1"/>
  <c r="Z818" i="1"/>
  <c r="X596" i="1"/>
  <c r="Z596" i="1"/>
  <c r="X724" i="1"/>
  <c r="Z724" i="1"/>
  <c r="X788" i="1"/>
  <c r="Z788" i="1"/>
  <c r="X852" i="1"/>
  <c r="Z852" i="1"/>
  <c r="X712" i="1"/>
  <c r="Z712" i="1"/>
  <c r="X776" i="1"/>
  <c r="Z776" i="1"/>
  <c r="X1032" i="1"/>
  <c r="Z1032" i="1"/>
  <c r="X1100" i="1"/>
  <c r="Z1100" i="1"/>
  <c r="X411" i="1"/>
  <c r="Z411" i="1"/>
  <c r="X475" i="1"/>
  <c r="Z475" i="1"/>
  <c r="X875" i="1"/>
  <c r="Z875" i="1"/>
  <c r="X1139" i="1"/>
  <c r="Z1139" i="1"/>
  <c r="X429" i="1"/>
  <c r="Z429" i="1"/>
  <c r="X621" i="1"/>
  <c r="Z621" i="1"/>
  <c r="X1021" i="1"/>
  <c r="Z1021" i="1"/>
  <c r="X1177" i="1"/>
  <c r="Z1177" i="1"/>
  <c r="Z422" i="1"/>
  <c r="X454" i="1"/>
  <c r="Z454" i="1"/>
  <c r="X950" i="1"/>
  <c r="Z950" i="1"/>
  <c r="X982" i="1"/>
  <c r="Z982" i="1"/>
  <c r="X1014" i="1"/>
  <c r="Z1014" i="1"/>
  <c r="X1046" i="1"/>
  <c r="Z1046" i="1"/>
  <c r="X1078" i="1"/>
  <c r="Z1078" i="1"/>
  <c r="X1138" i="1"/>
  <c r="Z1138" i="1"/>
  <c r="X654" i="1"/>
  <c r="Z654" i="1"/>
  <c r="X718" i="1"/>
  <c r="Z718" i="1"/>
  <c r="X798" i="1"/>
  <c r="Z798" i="1"/>
  <c r="X958" i="1"/>
  <c r="Z958" i="1"/>
  <c r="X668" i="1"/>
  <c r="Z668" i="1"/>
  <c r="X732" i="1"/>
  <c r="Z732" i="1"/>
  <c r="X796" i="1"/>
  <c r="Z796" i="1"/>
  <c r="X860" i="1"/>
  <c r="Z860" i="1"/>
  <c r="X924" i="1"/>
  <c r="Z924" i="1"/>
  <c r="X988" i="1"/>
  <c r="Z988" i="1"/>
  <c r="X1048" i="1"/>
  <c r="Z1048" i="1"/>
  <c r="X527" i="1"/>
  <c r="Z527" i="1"/>
  <c r="X623" i="1"/>
  <c r="Z623" i="1"/>
  <c r="X655" i="1"/>
  <c r="Z655" i="1"/>
  <c r="X687" i="1"/>
  <c r="Z687" i="1"/>
  <c r="X751" i="1"/>
  <c r="Z751" i="1"/>
  <c r="X783" i="1"/>
  <c r="Z783" i="1"/>
  <c r="X815" i="1"/>
  <c r="Z815" i="1"/>
  <c r="X879" i="1"/>
  <c r="Z879" i="1"/>
  <c r="X529" i="1"/>
  <c r="Z529" i="1"/>
  <c r="X593" i="1"/>
  <c r="Z593" i="1"/>
  <c r="X657" i="1"/>
  <c r="Z657" i="1"/>
  <c r="X689" i="1"/>
  <c r="Z689" i="1"/>
  <c r="X721" i="1"/>
  <c r="Z721" i="1"/>
  <c r="X753" i="1"/>
  <c r="Z753" i="1"/>
  <c r="X785" i="1"/>
  <c r="Z785" i="1"/>
  <c r="X881" i="1"/>
  <c r="Z881" i="1"/>
  <c r="X945" i="1"/>
  <c r="Z945" i="1"/>
  <c r="X650" i="1"/>
  <c r="Z650" i="1"/>
  <c r="X746" i="1"/>
  <c r="Z746" i="1"/>
  <c r="X778" i="1"/>
  <c r="Z778" i="1"/>
  <c r="X842" i="1"/>
  <c r="Z842" i="1"/>
  <c r="X970" i="1"/>
  <c r="Z970" i="1"/>
  <c r="X1002" i="1"/>
  <c r="Z1002" i="1"/>
  <c r="X862" i="1"/>
  <c r="Z862" i="1"/>
  <c r="X942" i="1"/>
  <c r="Z942" i="1"/>
  <c r="X1006" i="1"/>
  <c r="Z1006" i="1"/>
  <c r="X1150" i="1"/>
  <c r="Z1150" i="1"/>
  <c r="X1105" i="1"/>
  <c r="Z1105" i="1"/>
  <c r="X1188" i="1"/>
  <c r="Z1188" i="1"/>
  <c r="X644" i="1"/>
  <c r="Z644" i="1"/>
  <c r="X708" i="1"/>
  <c r="Z708" i="1"/>
  <c r="X772" i="1"/>
  <c r="Z772" i="1"/>
  <c r="X836" i="1"/>
  <c r="Z836" i="1"/>
  <c r="X960" i="1"/>
  <c r="Z960" i="1"/>
  <c r="X1028" i="1"/>
  <c r="Z1028" i="1"/>
  <c r="X1088" i="1"/>
  <c r="Z1088" i="1"/>
  <c r="X1180" i="1"/>
  <c r="Z1180" i="1"/>
  <c r="X1052" i="1"/>
  <c r="Z1052" i="1"/>
  <c r="X419" i="1"/>
  <c r="Z419" i="1"/>
  <c r="X851" i="1"/>
  <c r="Z851" i="1"/>
  <c r="X883" i="1"/>
  <c r="Z883" i="1"/>
  <c r="X915" i="1"/>
  <c r="Z915" i="1"/>
  <c r="X947" i="1"/>
  <c r="Z947" i="1"/>
  <c r="X421" i="1"/>
  <c r="Z421" i="1"/>
  <c r="X485" i="1"/>
  <c r="Z485" i="1"/>
  <c r="X789" i="1"/>
  <c r="Z789" i="1"/>
  <c r="X821" i="1"/>
  <c r="Z821" i="1"/>
  <c r="X1153" i="1"/>
  <c r="Z1153" i="1"/>
  <c r="X638" i="1"/>
  <c r="Z638" i="1"/>
  <c r="X830" i="1"/>
  <c r="Z830" i="1"/>
  <c r="X1022" i="1"/>
  <c r="Z1022" i="1"/>
  <c r="X530" i="1"/>
  <c r="Z530" i="1"/>
  <c r="X1064" i="1"/>
  <c r="Z1064" i="1"/>
  <c r="X1156" i="1"/>
  <c r="Z1156" i="1"/>
  <c r="X420" i="1"/>
  <c r="Z420" i="1"/>
  <c r="X484" i="1"/>
  <c r="Z484" i="1"/>
  <c r="X544" i="1"/>
  <c r="Z544" i="1"/>
  <c r="X608" i="1"/>
  <c r="Z608" i="1"/>
  <c r="X672" i="1"/>
  <c r="Z672" i="1"/>
  <c r="X1024" i="1"/>
  <c r="Z1024" i="1"/>
  <c r="X1092" i="1"/>
  <c r="Z1092" i="1"/>
  <c r="Z407" i="1"/>
  <c r="X743" i="1"/>
  <c r="Z743" i="1"/>
  <c r="X807" i="1"/>
  <c r="Z807" i="1"/>
  <c r="X1015" i="1"/>
  <c r="Z1015" i="1"/>
  <c r="X1079" i="1"/>
  <c r="Z1079" i="1"/>
  <c r="X1135" i="1"/>
  <c r="Z1135" i="1"/>
  <c r="X1167" i="1"/>
  <c r="Z1167" i="1"/>
  <c r="X617" i="1"/>
  <c r="Z617" i="1"/>
  <c r="X649" i="1"/>
  <c r="Z649" i="1"/>
  <c r="X681" i="1"/>
  <c r="Z681" i="1"/>
  <c r="X713" i="1"/>
  <c r="Z713" i="1"/>
  <c r="X953" i="1"/>
  <c r="Z953" i="1"/>
  <c r="X985" i="1"/>
  <c r="Z985" i="1"/>
  <c r="X1017" i="1"/>
  <c r="Z1017" i="1"/>
  <c r="X1049" i="1"/>
  <c r="Z1049" i="1"/>
  <c r="X1081" i="1"/>
  <c r="Z1081" i="1"/>
  <c r="X1173" i="1"/>
  <c r="Z1173" i="1"/>
  <c r="X994" i="1"/>
  <c r="Z994" i="1"/>
  <c r="X500" i="1"/>
  <c r="Z500" i="1"/>
  <c r="X980" i="1"/>
  <c r="Z980" i="1"/>
  <c r="X1044" i="1"/>
  <c r="Z1044" i="1"/>
  <c r="X1132" i="1"/>
  <c r="Z1132" i="1"/>
  <c r="X428" i="1"/>
  <c r="Z428" i="1"/>
  <c r="X488" i="1"/>
  <c r="Z488" i="1"/>
  <c r="X552" i="1"/>
  <c r="Z552" i="1"/>
  <c r="X616" i="1"/>
  <c r="Z616" i="1"/>
  <c r="X539" i="1"/>
  <c r="Z539" i="1"/>
  <c r="X603" i="1"/>
  <c r="Z603" i="1"/>
  <c r="X667" i="1"/>
  <c r="Z667" i="1"/>
  <c r="X731" i="1"/>
  <c r="Z731" i="1"/>
  <c r="X907" i="1"/>
  <c r="Z907" i="1"/>
  <c r="X939" i="1"/>
  <c r="Z939" i="1"/>
  <c r="X971" i="1"/>
  <c r="Z971" i="1"/>
  <c r="X1003" i="1"/>
  <c r="Z1003" i="1"/>
  <c r="X1067" i="1"/>
  <c r="Z1067" i="1"/>
  <c r="X813" i="1"/>
  <c r="Z813" i="1"/>
  <c r="X909" i="1"/>
  <c r="Z909" i="1"/>
  <c r="X973" i="1"/>
  <c r="Z973" i="1"/>
  <c r="X518" i="1"/>
  <c r="Z518" i="1"/>
  <c r="X550" i="1"/>
  <c r="Z550" i="1"/>
  <c r="X582" i="1"/>
  <c r="Z582" i="1"/>
  <c r="X646" i="1"/>
  <c r="Z646" i="1"/>
  <c r="X678" i="1"/>
  <c r="Z678" i="1"/>
  <c r="X710" i="1"/>
  <c r="Z710" i="1"/>
  <c r="X742" i="1"/>
  <c r="Z742" i="1"/>
  <c r="X774" i="1"/>
  <c r="Z774" i="1"/>
  <c r="X806" i="1"/>
  <c r="Z806" i="1"/>
  <c r="X838" i="1"/>
  <c r="Z838" i="1"/>
  <c r="X902" i="1"/>
  <c r="Z902" i="1"/>
  <c r="X1038" i="1"/>
  <c r="Z1038" i="1"/>
  <c r="X1146" i="1"/>
  <c r="Z1146" i="1"/>
  <c r="X578" i="1"/>
  <c r="Z578" i="1"/>
  <c r="X738" i="1"/>
  <c r="Z738" i="1"/>
  <c r="X978" i="1"/>
  <c r="Z978" i="1"/>
  <c r="X1074" i="1"/>
  <c r="Z1074" i="1"/>
  <c r="X572" i="1"/>
  <c r="Z572" i="1"/>
  <c r="X468" i="1"/>
  <c r="Z468" i="1"/>
  <c r="X528" i="1"/>
  <c r="Z528" i="1"/>
  <c r="X592" i="1"/>
  <c r="Z592" i="1"/>
  <c r="X656" i="1"/>
  <c r="Z656" i="1"/>
  <c r="X720" i="1"/>
  <c r="Z720" i="1"/>
  <c r="X784" i="1"/>
  <c r="Z784" i="1"/>
  <c r="X848" i="1"/>
  <c r="Z848" i="1"/>
  <c r="X912" i="1"/>
  <c r="Z912" i="1"/>
  <c r="X1040" i="1"/>
  <c r="Z1040" i="1"/>
  <c r="X1140" i="1"/>
  <c r="Z1140" i="1"/>
  <c r="X415" i="1"/>
  <c r="Z415" i="1"/>
  <c r="X447" i="1"/>
  <c r="Z447" i="1"/>
  <c r="X479" i="1"/>
  <c r="Z479" i="1"/>
  <c r="X943" i="1"/>
  <c r="Z943" i="1"/>
  <c r="X1007" i="1"/>
  <c r="Z1007" i="1"/>
  <c r="X1039" i="1"/>
  <c r="Z1039" i="1"/>
  <c r="X1071" i="1"/>
  <c r="Z1071" i="1"/>
  <c r="X1103" i="1"/>
  <c r="Z1103" i="1"/>
  <c r="X1159" i="1"/>
  <c r="Z1159" i="1"/>
  <c r="X417" i="1"/>
  <c r="Z417" i="1"/>
  <c r="X449" i="1"/>
  <c r="Z449" i="1"/>
  <c r="X481" i="1"/>
  <c r="Z481" i="1"/>
  <c r="X977" i="1"/>
  <c r="Z977" i="1"/>
  <c r="X1009" i="1"/>
  <c r="Z1009" i="1"/>
  <c r="X1041" i="1"/>
  <c r="Z1041" i="1"/>
  <c r="X1073" i="1"/>
  <c r="Z1073" i="1"/>
  <c r="X1133" i="1"/>
  <c r="Z1133" i="1"/>
  <c r="X1165" i="1"/>
  <c r="Z1165" i="1"/>
  <c r="Z410" i="1"/>
  <c r="X442" i="1"/>
  <c r="Z442" i="1"/>
  <c r="X474" i="1"/>
  <c r="Z474" i="1"/>
  <c r="X506" i="1"/>
  <c r="Z506" i="1"/>
  <c r="X538" i="1"/>
  <c r="Z538" i="1"/>
  <c r="X570" i="1"/>
  <c r="Z570" i="1"/>
  <c r="X1066" i="1"/>
  <c r="Z1066" i="1"/>
  <c r="X1158" i="1"/>
  <c r="Z1158" i="1"/>
  <c r="X510" i="1"/>
  <c r="Z510" i="1"/>
  <c r="X590" i="1"/>
  <c r="Z590" i="1"/>
  <c r="X670" i="1"/>
  <c r="Z670" i="1"/>
  <c r="X750" i="1"/>
  <c r="Z750" i="1"/>
  <c r="X893" i="1"/>
  <c r="Z893" i="1"/>
  <c r="X458" i="1"/>
  <c r="Z458" i="1"/>
  <c r="V414" i="1"/>
  <c r="AR414" i="1"/>
  <c r="X717" i="1"/>
  <c r="Z717" i="1"/>
  <c r="X797" i="1"/>
  <c r="Z797" i="1"/>
  <c r="X1101" i="1"/>
  <c r="Z1101" i="1"/>
  <c r="X682" i="1"/>
  <c r="Z682" i="1"/>
  <c r="X730" i="1"/>
  <c r="Z730" i="1"/>
  <c r="X890" i="1"/>
  <c r="Z890" i="1"/>
  <c r="X1082" i="1"/>
  <c r="Z1082" i="1"/>
  <c r="X607" i="1"/>
  <c r="Z607" i="1"/>
  <c r="X904" i="1"/>
  <c r="Z904" i="1"/>
  <c r="X769" i="1"/>
  <c r="Z769" i="1"/>
  <c r="X445" i="1"/>
  <c r="Z445" i="1"/>
  <c r="X416" i="1"/>
  <c r="Z416" i="1"/>
  <c r="X480" i="1"/>
  <c r="Z480" i="1"/>
  <c r="X548" i="1"/>
  <c r="Z548" i="1"/>
  <c r="X504" i="1"/>
  <c r="Z504" i="1"/>
  <c r="X568" i="1"/>
  <c r="Z568" i="1"/>
  <c r="X632" i="1"/>
  <c r="Z632" i="1"/>
  <c r="X696" i="1"/>
  <c r="Z696" i="1"/>
  <c r="X888" i="1"/>
  <c r="Z888" i="1"/>
  <c r="X515" i="1"/>
  <c r="Z515" i="1"/>
  <c r="X547" i="1"/>
  <c r="Z547" i="1"/>
  <c r="X579" i="1"/>
  <c r="Z579" i="1"/>
  <c r="X611" i="1"/>
  <c r="Z611" i="1"/>
  <c r="X675" i="1"/>
  <c r="Z675" i="1"/>
  <c r="X707" i="1"/>
  <c r="Z707" i="1"/>
  <c r="X739" i="1"/>
  <c r="Z739" i="1"/>
  <c r="X1011" i="1"/>
  <c r="Z1011" i="1"/>
  <c r="X1043" i="1"/>
  <c r="Z1043" i="1"/>
  <c r="X1075" i="1"/>
  <c r="Z1075" i="1"/>
  <c r="X613" i="1"/>
  <c r="Z613" i="1"/>
  <c r="X885" i="1"/>
  <c r="Z885" i="1"/>
  <c r="X917" i="1"/>
  <c r="Z917" i="1"/>
  <c r="X949" i="1"/>
  <c r="Z949" i="1"/>
  <c r="X1013" i="1"/>
  <c r="Z1013" i="1"/>
  <c r="X1045" i="1"/>
  <c r="Z1045" i="1"/>
  <c r="X1077" i="1"/>
  <c r="Z1077" i="1"/>
  <c r="X658" i="1"/>
  <c r="Z658" i="1"/>
  <c r="X770" i="1"/>
  <c r="Z770" i="1"/>
  <c r="X882" i="1"/>
  <c r="Z882" i="1"/>
  <c r="X1042" i="1"/>
  <c r="Z1042" i="1"/>
  <c r="X460" i="1"/>
  <c r="Z460" i="1"/>
  <c r="X588" i="1"/>
  <c r="Z588" i="1"/>
  <c r="X652" i="1"/>
  <c r="Z652" i="1"/>
  <c r="X716" i="1"/>
  <c r="Z716" i="1"/>
  <c r="X780" i="1"/>
  <c r="Z780" i="1"/>
  <c r="X972" i="1"/>
  <c r="Z972" i="1"/>
  <c r="X736" i="1"/>
  <c r="Z736" i="1"/>
  <c r="X800" i="1"/>
  <c r="Z800" i="1"/>
  <c r="X864" i="1"/>
  <c r="Z864" i="1"/>
  <c r="X928" i="1"/>
  <c r="Z928" i="1"/>
  <c r="X631" i="1"/>
  <c r="Z631" i="1"/>
  <c r="X871" i="1"/>
  <c r="Z871" i="1"/>
  <c r="X935" i="1"/>
  <c r="Z935" i="1"/>
  <c r="X409" i="1"/>
  <c r="Z409" i="1"/>
  <c r="X441" i="1"/>
  <c r="Z441" i="1"/>
  <c r="X473" i="1"/>
  <c r="Z473" i="1"/>
  <c r="X505" i="1"/>
  <c r="Z505" i="1"/>
  <c r="X569" i="1"/>
  <c r="Z569" i="1"/>
  <c r="X745" i="1"/>
  <c r="Z745" i="1"/>
  <c r="X777" i="1"/>
  <c r="Z777" i="1"/>
  <c r="X809" i="1"/>
  <c r="Z809" i="1"/>
  <c r="X873" i="1"/>
  <c r="Z873" i="1"/>
  <c r="X905" i="1"/>
  <c r="Z905" i="1"/>
  <c r="X434" i="1"/>
  <c r="Z434" i="1"/>
  <c r="X466" i="1"/>
  <c r="Z466" i="1"/>
  <c r="X498" i="1"/>
  <c r="Z498" i="1"/>
  <c r="X562" i="1"/>
  <c r="Z562" i="1"/>
  <c r="X754" i="1"/>
  <c r="Z754" i="1"/>
  <c r="T1187" i="1"/>
  <c r="V1187" i="1"/>
  <c r="X564" i="1"/>
  <c r="Z564" i="1"/>
  <c r="X628" i="1"/>
  <c r="Z628" i="1"/>
  <c r="X692" i="1"/>
  <c r="Z692" i="1"/>
  <c r="X820" i="1"/>
  <c r="Z820" i="1"/>
  <c r="X884" i="1"/>
  <c r="Z884" i="1"/>
  <c r="X680" i="1"/>
  <c r="Z680" i="1"/>
  <c r="X744" i="1"/>
  <c r="Z744" i="1"/>
  <c r="X808" i="1"/>
  <c r="Z808" i="1"/>
  <c r="X872" i="1"/>
  <c r="Z872" i="1"/>
  <c r="X936" i="1"/>
  <c r="Z936" i="1"/>
  <c r="X1000" i="1"/>
  <c r="Z1000" i="1"/>
  <c r="X1068" i="1"/>
  <c r="Z1068" i="1"/>
  <c r="X1160" i="1"/>
  <c r="Z1160" i="1"/>
  <c r="X459" i="1"/>
  <c r="Z459" i="1"/>
  <c r="X763" i="1"/>
  <c r="Z763" i="1"/>
  <c r="X795" i="1"/>
  <c r="Z795" i="1"/>
  <c r="X859" i="1"/>
  <c r="Z859" i="1"/>
  <c r="X1155" i="1"/>
  <c r="Z1155" i="1"/>
  <c r="X413" i="1"/>
  <c r="Z413" i="1"/>
  <c r="X477" i="1"/>
  <c r="Z477" i="1"/>
  <c r="X509" i="1"/>
  <c r="Z509" i="1"/>
  <c r="X605" i="1"/>
  <c r="Z605" i="1"/>
  <c r="X1005" i="1"/>
  <c r="Z1005" i="1"/>
  <c r="X1037" i="1"/>
  <c r="Z1037" i="1"/>
  <c r="X1069" i="1"/>
  <c r="Z1069" i="1"/>
  <c r="X1161" i="1"/>
  <c r="Z1161" i="1"/>
  <c r="Z406" i="1"/>
  <c r="X438" i="1"/>
  <c r="Z438" i="1"/>
  <c r="X470" i="1"/>
  <c r="Z470" i="1"/>
  <c r="X934" i="1"/>
  <c r="Z934" i="1"/>
  <c r="X966" i="1"/>
  <c r="Z966" i="1"/>
  <c r="X1030" i="1"/>
  <c r="Z1030" i="1"/>
  <c r="X1062" i="1"/>
  <c r="Z1062" i="1"/>
  <c r="X1094" i="1"/>
  <c r="Z1094" i="1"/>
  <c r="X446" i="1"/>
  <c r="Z446" i="1"/>
  <c r="X526" i="1"/>
  <c r="Z526" i="1"/>
  <c r="X606" i="1"/>
  <c r="Z606" i="1"/>
  <c r="X686" i="1"/>
  <c r="Z686" i="1"/>
  <c r="X766" i="1"/>
  <c r="Z766" i="1"/>
  <c r="X846" i="1"/>
  <c r="Z846" i="1"/>
  <c r="X910" i="1"/>
  <c r="Z910" i="1"/>
  <c r="X636" i="1"/>
  <c r="Z636" i="1"/>
  <c r="X700" i="1"/>
  <c r="Z700" i="1"/>
  <c r="X828" i="1"/>
  <c r="Z828" i="1"/>
  <c r="X952" i="1"/>
  <c r="Z952" i="1"/>
  <c r="X1020" i="1"/>
  <c r="Z1020" i="1"/>
  <c r="X1080" i="1"/>
  <c r="Z1080" i="1"/>
  <c r="X511" i="1"/>
  <c r="Z511" i="1"/>
  <c r="X543" i="1"/>
  <c r="Z543" i="1"/>
  <c r="X703" i="1"/>
  <c r="Z703" i="1"/>
  <c r="X735" i="1"/>
  <c r="Z735" i="1"/>
  <c r="X767" i="1"/>
  <c r="Z767" i="1"/>
  <c r="X799" i="1"/>
  <c r="Z799" i="1"/>
  <c r="X863" i="1"/>
  <c r="Z863" i="1"/>
  <c r="X513" i="1"/>
  <c r="Z513" i="1"/>
  <c r="X545" i="1"/>
  <c r="Z545" i="1"/>
  <c r="X609" i="1"/>
  <c r="Z609" i="1"/>
  <c r="X705" i="1"/>
  <c r="Z705" i="1"/>
  <c r="X801" i="1"/>
  <c r="Z801" i="1"/>
  <c r="X833" i="1"/>
  <c r="Z833" i="1"/>
  <c r="X865" i="1"/>
  <c r="Z865" i="1"/>
  <c r="X929" i="1"/>
  <c r="Z929" i="1"/>
  <c r="X602" i="1"/>
  <c r="Z602" i="1"/>
  <c r="X698" i="1"/>
  <c r="Z698" i="1"/>
  <c r="X794" i="1"/>
  <c r="Z794" i="1"/>
  <c r="X826" i="1"/>
  <c r="Z826" i="1"/>
  <c r="X858" i="1"/>
  <c r="Z858" i="1"/>
  <c r="X954" i="1"/>
  <c r="Z954" i="1"/>
  <c r="X986" i="1"/>
  <c r="Z986" i="1"/>
  <c r="X894" i="1"/>
  <c r="Z894" i="1"/>
  <c r="X974" i="1"/>
  <c r="Z974" i="1"/>
  <c r="X1054" i="1"/>
  <c r="Z1054" i="1"/>
  <c r="X1058" i="1"/>
  <c r="Z1058" i="1"/>
  <c r="BQ430" i="1"/>
  <c r="X900" i="1"/>
  <c r="X462" i="1"/>
  <c r="X786" i="1"/>
  <c r="X968" i="1"/>
  <c r="X719" i="1"/>
  <c r="X853" i="1"/>
  <c r="X455" i="1"/>
  <c r="X665" i="1"/>
  <c r="X827" i="1"/>
  <c r="X749" i="1"/>
  <c r="X614" i="1"/>
  <c r="X561" i="1"/>
  <c r="X756" i="1"/>
  <c r="X1131" i="1"/>
  <c r="X583" i="1"/>
  <c r="X919" i="1"/>
  <c r="X573" i="1"/>
  <c r="X870" i="1"/>
  <c r="X501" i="1"/>
  <c r="X775" i="1"/>
  <c r="X1141" i="1"/>
  <c r="X1171" i="1"/>
  <c r="X1154" i="1"/>
  <c r="X595" i="1"/>
  <c r="X629" i="1"/>
  <c r="X571" i="1"/>
  <c r="X422" i="1"/>
  <c r="X847" i="1"/>
  <c r="X897" i="1"/>
  <c r="X660" i="1"/>
  <c r="X1145" i="1"/>
  <c r="X866" i="1"/>
  <c r="X976" i="1"/>
  <c r="X975" i="1"/>
  <c r="X622" i="1"/>
  <c r="X452" i="1"/>
  <c r="X444" i="1"/>
  <c r="X771" i="1"/>
  <c r="X979" i="1"/>
  <c r="X537" i="1"/>
  <c r="X626" i="1"/>
  <c r="X443" i="1"/>
  <c r="X845" i="1"/>
  <c r="X941" i="1"/>
  <c r="X625" i="1"/>
  <c r="X563" i="1"/>
  <c r="X981" i="1"/>
  <c r="X1047" i="1"/>
  <c r="X955" i="1"/>
  <c r="X998" i="1"/>
  <c r="X575" i="1"/>
  <c r="X1089" i="1"/>
  <c r="X1098" i="1"/>
  <c r="X824" i="1"/>
  <c r="X725" i="1"/>
  <c r="X635" i="1"/>
  <c r="X699" i="1"/>
  <c r="X516" i="1"/>
  <c r="X676" i="1"/>
  <c r="X664" i="1"/>
  <c r="X920" i="1"/>
  <c r="X453" i="1"/>
  <c r="X581" i="1"/>
  <c r="X709" i="1"/>
  <c r="X837" i="1"/>
  <c r="X965" i="1"/>
  <c r="X1093" i="1"/>
  <c r="X414" i="1"/>
  <c r="X946" i="1"/>
  <c r="X448" i="1"/>
  <c r="X964" i="1"/>
  <c r="X439" i="1"/>
  <c r="X567" i="1"/>
  <c r="X695" i="1"/>
  <c r="X903" i="1"/>
  <c r="X418" i="1"/>
  <c r="X594" i="1"/>
  <c r="X1186" i="1"/>
  <c r="X491" i="1"/>
  <c r="X461" i="1"/>
  <c r="X733" i="1"/>
  <c r="X406" i="1"/>
  <c r="X918" i="1"/>
  <c r="X494" i="1"/>
  <c r="X816" i="1"/>
  <c r="X495" i="1"/>
  <c r="X831" i="1"/>
  <c r="X673" i="1"/>
  <c r="X410" i="1"/>
  <c r="X938" i="1"/>
  <c r="X962" i="1"/>
  <c r="X996" i="1"/>
  <c r="X984" i="1"/>
  <c r="X451" i="1"/>
  <c r="X867" i="1"/>
  <c r="X1147" i="1"/>
  <c r="X741" i="1"/>
  <c r="X869" i="1"/>
  <c r="X610" i="1"/>
  <c r="X524" i="1"/>
  <c r="X512" i="1"/>
  <c r="X768" i="1"/>
  <c r="X471" i="1"/>
  <c r="X599" i="1"/>
  <c r="X425" i="1"/>
  <c r="X432" i="1"/>
  <c r="X456" i="1"/>
  <c r="X651" i="1"/>
  <c r="X779" i="1"/>
  <c r="X1035" i="1"/>
  <c r="X493" i="1"/>
  <c r="X765" i="1"/>
  <c r="X957" i="1"/>
  <c r="X694" i="1"/>
  <c r="X574" i="1"/>
  <c r="X878" i="1"/>
  <c r="X930" i="1"/>
  <c r="X892" i="1"/>
  <c r="X991" i="1"/>
  <c r="X577" i="1"/>
  <c r="X913" i="1"/>
  <c r="X634" i="1"/>
  <c r="X546" i="1"/>
  <c r="X536" i="1"/>
  <c r="X483" i="1"/>
  <c r="X1027" i="1"/>
  <c r="X1179" i="1"/>
  <c r="X517" i="1"/>
  <c r="X645" i="1"/>
  <c r="X773" i="1"/>
  <c r="X901" i="1"/>
  <c r="X706" i="1"/>
  <c r="X844" i="1"/>
  <c r="X832" i="1"/>
  <c r="X503" i="1"/>
  <c r="X839" i="1"/>
  <c r="X967" i="1"/>
  <c r="X457" i="1"/>
  <c r="X841" i="1"/>
  <c r="X760" i="1"/>
  <c r="X520" i="1"/>
  <c r="X427" i="1"/>
  <c r="X555" i="1"/>
  <c r="X811" i="1"/>
  <c r="X557" i="1"/>
  <c r="X637" i="1"/>
  <c r="X829" i="1"/>
  <c r="X989" i="1"/>
  <c r="X440" i="1"/>
  <c r="X688" i="1"/>
  <c r="X559" i="1"/>
  <c r="X639" i="1"/>
  <c r="X895" i="1"/>
  <c r="X1023" i="1"/>
  <c r="X737" i="1"/>
  <c r="X817" i="1"/>
  <c r="X810" i="1"/>
  <c r="X430" i="1"/>
  <c r="X722" i="1"/>
  <c r="X1144" i="1"/>
  <c r="X1148" i="1"/>
  <c r="X643" i="1"/>
  <c r="X723" i="1"/>
  <c r="X931" i="1"/>
  <c r="AG533" i="1"/>
  <c r="T533" i="1"/>
  <c r="X549" i="1"/>
  <c r="AG661" i="1"/>
  <c r="T661" i="1"/>
  <c r="X677" i="1"/>
  <c r="X1061" i="1"/>
  <c r="X926" i="1"/>
  <c r="X834" i="1"/>
  <c r="X908" i="1"/>
  <c r="X896" i="1"/>
  <c r="X407" i="1"/>
  <c r="X535" i="1"/>
  <c r="X663" i="1"/>
  <c r="X791" i="1"/>
  <c r="X999" i="1"/>
  <c r="X1157" i="1"/>
  <c r="X840" i="1"/>
  <c r="X843" i="1"/>
  <c r="X1099" i="1"/>
  <c r="X669" i="1"/>
  <c r="X861" i="1"/>
  <c r="X502" i="1"/>
  <c r="X630" i="1"/>
  <c r="X1170" i="1"/>
  <c r="X508" i="1"/>
  <c r="X764" i="1"/>
  <c r="X752" i="1"/>
  <c r="X463" i="1"/>
  <c r="X591" i="1"/>
  <c r="X671" i="1"/>
  <c r="X1055" i="1"/>
  <c r="X641" i="1"/>
  <c r="X849" i="1"/>
  <c r="X1034" i="1"/>
  <c r="X814" i="1"/>
  <c r="X850" i="1"/>
  <c r="AG716" i="1"/>
  <c r="T716" i="1"/>
  <c r="AG931" i="1"/>
  <c r="T931" i="1"/>
  <c r="AG932" i="1"/>
  <c r="T932" i="1"/>
  <c r="AG796" i="1"/>
  <c r="T796" i="1"/>
  <c r="AG500" i="1"/>
  <c r="T500" i="1"/>
  <c r="AG635" i="1"/>
  <c r="T635" i="1"/>
  <c r="AG472" i="1"/>
  <c r="T472" i="1"/>
  <c r="AG527" i="1"/>
  <c r="T527" i="1"/>
  <c r="AG959" i="1"/>
  <c r="T959" i="1"/>
  <c r="AG419" i="1"/>
  <c r="T419" i="1"/>
  <c r="AG958" i="1"/>
  <c r="T958" i="1"/>
  <c r="AG445" i="1"/>
  <c r="T445" i="1"/>
  <c r="U445" i="1" s="1"/>
  <c r="AH446" i="1" s="1"/>
  <c r="AG986" i="1"/>
  <c r="T986" i="1"/>
  <c r="AG554" i="1"/>
  <c r="T554" i="1"/>
  <c r="AG729" i="1"/>
  <c r="T729" i="1"/>
  <c r="AG1001" i="1"/>
  <c r="T1001" i="1"/>
  <c r="AG509" i="1"/>
  <c r="T509" i="1"/>
  <c r="U509" i="1" s="1"/>
  <c r="AH510" i="1" s="1"/>
  <c r="AG1053" i="1"/>
  <c r="T1053" i="1"/>
  <c r="AG522" i="1"/>
  <c r="T522" i="1"/>
  <c r="AG618" i="1"/>
  <c r="T618" i="1"/>
  <c r="AG874" i="1"/>
  <c r="T874" i="1"/>
  <c r="AG538" i="1"/>
  <c r="T538" i="1"/>
  <c r="AG435" i="1"/>
  <c r="T435" i="1"/>
  <c r="AG1135" i="1"/>
  <c r="T1135" i="1"/>
  <c r="AG537" i="1"/>
  <c r="T537" i="1"/>
  <c r="AG706" i="1"/>
  <c r="T706" i="1"/>
  <c r="AG696" i="1"/>
  <c r="T696" i="1"/>
  <c r="U696" i="1" s="1"/>
  <c r="AH697" i="1" s="1"/>
  <c r="AG428" i="1"/>
  <c r="T428" i="1"/>
  <c r="AG904" i="1"/>
  <c r="T904" i="1"/>
  <c r="AG1068" i="1"/>
  <c r="T1068" i="1"/>
  <c r="AG514" i="1"/>
  <c r="T514" i="1"/>
  <c r="AG882" i="1"/>
  <c r="T882" i="1"/>
  <c r="AG466" i="1"/>
  <c r="T466" i="1"/>
  <c r="AG578" i="1"/>
  <c r="T578" i="1"/>
  <c r="AG946" i="1"/>
  <c r="T946" i="1"/>
  <c r="AG786" i="1"/>
  <c r="T786" i="1"/>
  <c r="AG549" i="1"/>
  <c r="T549" i="1"/>
  <c r="AG984" i="1"/>
  <c r="T984" i="1"/>
  <c r="AG404" i="1"/>
  <c r="T404" i="1"/>
  <c r="AR404" i="1"/>
  <c r="AG747" i="1"/>
  <c r="T747" i="1"/>
  <c r="AG1105" i="1"/>
  <c r="T1105" i="1"/>
  <c r="AG823" i="1"/>
  <c r="T823" i="1"/>
  <c r="AG499" i="1"/>
  <c r="T499" i="1"/>
  <c r="AG824" i="1"/>
  <c r="T824" i="1"/>
  <c r="AG689" i="1"/>
  <c r="T689" i="1"/>
  <c r="AG634" i="1"/>
  <c r="T634" i="1"/>
  <c r="AG474" i="1"/>
  <c r="T474" i="1"/>
  <c r="AG486" i="1"/>
  <c r="T486" i="1"/>
  <c r="AG630" i="1"/>
  <c r="T630" i="1"/>
  <c r="U630" i="1" s="1"/>
  <c r="AH631" i="1" s="1"/>
  <c r="AG457" i="1"/>
  <c r="T457" i="1"/>
  <c r="AG717" i="1"/>
  <c r="T717" i="1"/>
  <c r="AG797" i="1"/>
  <c r="T797" i="1"/>
  <c r="AG1101" i="1"/>
  <c r="T1101" i="1"/>
  <c r="AG682" i="1"/>
  <c r="T682" i="1"/>
  <c r="AG730" i="1"/>
  <c r="T730" i="1"/>
  <c r="AG890" i="1"/>
  <c r="T890" i="1"/>
  <c r="AG1082" i="1"/>
  <c r="T1082" i="1"/>
  <c r="AG669" i="1"/>
  <c r="T669" i="1"/>
  <c r="AG685" i="1"/>
  <c r="T685" i="1"/>
  <c r="AG422" i="1"/>
  <c r="T422" i="1"/>
  <c r="AG617" i="1"/>
  <c r="T617" i="1"/>
  <c r="AG953" i="1"/>
  <c r="T953" i="1"/>
  <c r="AG754" i="1"/>
  <c r="T754" i="1"/>
  <c r="AG745" i="1"/>
  <c r="T745" i="1"/>
  <c r="AG864" i="1"/>
  <c r="T864" i="1"/>
  <c r="AG1148" i="1"/>
  <c r="T1148" i="1"/>
  <c r="AG704" i="1"/>
  <c r="T704" i="1"/>
  <c r="AG1064" i="1"/>
  <c r="T1064" i="1"/>
  <c r="AG1132" i="1"/>
  <c r="T1132" i="1"/>
  <c r="AG674" i="1"/>
  <c r="T674" i="1"/>
  <c r="AG1090" i="1"/>
  <c r="T1090" i="1"/>
  <c r="AG610" i="1"/>
  <c r="T610" i="1"/>
  <c r="AG690" i="1"/>
  <c r="T690" i="1"/>
  <c r="AG1074" i="1"/>
  <c r="T1074" i="1"/>
  <c r="AG741" i="1"/>
  <c r="T741" i="1"/>
  <c r="AG594" i="1"/>
  <c r="T594" i="1"/>
  <c r="AG597" i="1"/>
  <c r="T597" i="1"/>
  <c r="AG469" i="1"/>
  <c r="T469" i="1"/>
  <c r="AG459" i="1"/>
  <c r="T459" i="1"/>
  <c r="AG752" i="1"/>
  <c r="T752" i="1"/>
  <c r="AG880" i="1"/>
  <c r="T880" i="1"/>
  <c r="AG568" i="1"/>
  <c r="T568" i="1"/>
  <c r="AG437" i="1"/>
  <c r="T437" i="1"/>
  <c r="AG1104" i="1"/>
  <c r="T1104" i="1"/>
  <c r="AG1106" i="1"/>
  <c r="T1106" i="1"/>
  <c r="X404" i="1"/>
  <c r="AG1039" i="1"/>
  <c r="T1039" i="1"/>
  <c r="AG608" i="1"/>
  <c r="T608" i="1"/>
  <c r="AG1094" i="1"/>
  <c r="T1094" i="1"/>
  <c r="AG581" i="1"/>
  <c r="T581" i="1"/>
  <c r="AG743" i="1"/>
  <c r="T743" i="1"/>
  <c r="AG1103" i="1"/>
  <c r="T1103" i="1"/>
  <c r="AG851" i="1"/>
  <c r="T851" i="1"/>
  <c r="AG580" i="1"/>
  <c r="T580" i="1"/>
  <c r="AG1147" i="1"/>
  <c r="T1147" i="1"/>
  <c r="AG905" i="1"/>
  <c r="T905" i="1"/>
  <c r="AG1093" i="1"/>
  <c r="T1093" i="1"/>
  <c r="U1093" i="1" s="1"/>
  <c r="AH1094" i="1" s="1"/>
  <c r="AG446" i="1"/>
  <c r="T446" i="1"/>
  <c r="AG662" i="1"/>
  <c r="T662" i="1"/>
  <c r="AG414" i="1"/>
  <c r="T414" i="1"/>
  <c r="AG550" i="1"/>
  <c r="T550" i="1"/>
  <c r="AG769" i="1"/>
  <c r="T769" i="1"/>
  <c r="AG646" i="1"/>
  <c r="T646" i="1"/>
  <c r="AG870" i="1"/>
  <c r="T870" i="1"/>
  <c r="AG691" i="1"/>
  <c r="T691" i="1"/>
  <c r="AG525" i="1"/>
  <c r="T525" i="1"/>
  <c r="AG893" i="1"/>
  <c r="T893" i="1"/>
  <c r="U893" i="1" s="1"/>
  <c r="AH894" i="1" s="1"/>
  <c r="AG1149" i="1"/>
  <c r="T1149" i="1"/>
  <c r="AG458" i="1"/>
  <c r="T458" i="1"/>
  <c r="AG586" i="1"/>
  <c r="T586" i="1"/>
  <c r="AG666" i="1"/>
  <c r="T666" i="1"/>
  <c r="AG906" i="1"/>
  <c r="T906" i="1"/>
  <c r="AG726" i="1"/>
  <c r="T726" i="1"/>
  <c r="AG761" i="1"/>
  <c r="T761" i="1"/>
  <c r="AG985" i="1"/>
  <c r="T985" i="1"/>
  <c r="AG994" i="1"/>
  <c r="T994" i="1"/>
  <c r="AG425" i="1"/>
  <c r="T425" i="1"/>
  <c r="AG632" i="1"/>
  <c r="T632" i="1"/>
  <c r="U632" i="1" s="1"/>
  <c r="AH633" i="1" s="1"/>
  <c r="AG744" i="1"/>
  <c r="T744" i="1"/>
  <c r="U744" i="1" s="1"/>
  <c r="AH745" i="1" s="1"/>
  <c r="AG808" i="1"/>
  <c r="T808" i="1"/>
  <c r="AG679" i="1"/>
  <c r="T679" i="1"/>
  <c r="AG834" i="1"/>
  <c r="T834" i="1"/>
  <c r="AG738" i="1"/>
  <c r="T738" i="1"/>
  <c r="AG850" i="1"/>
  <c r="T850" i="1"/>
  <c r="U850" i="1" s="1"/>
  <c r="AH851" i="1" s="1"/>
  <c r="AG498" i="1"/>
  <c r="T498" i="1"/>
  <c r="U498" i="1" s="1"/>
  <c r="AH499" i="1" s="1"/>
  <c r="AG965" i="1"/>
  <c r="T965" i="1"/>
  <c r="AG1013" i="1"/>
  <c r="T1013" i="1"/>
  <c r="AG1072" i="1"/>
  <c r="T1072" i="1"/>
  <c r="AG464" i="1"/>
  <c r="T464" i="1"/>
  <c r="AG788" i="1"/>
  <c r="T788" i="1"/>
  <c r="AG1040" i="1"/>
  <c r="T1040" i="1"/>
  <c r="AG1067" i="1"/>
  <c r="T1067" i="1"/>
  <c r="AG526" i="1"/>
  <c r="T526" i="1"/>
  <c r="AG1180" i="1"/>
  <c r="T1180" i="1"/>
  <c r="AG770" i="1"/>
  <c r="T770" i="1"/>
  <c r="AG878" i="1"/>
  <c r="T878" i="1"/>
  <c r="AG681" i="1"/>
  <c r="T681" i="1"/>
  <c r="AG758" i="1"/>
  <c r="T758" i="1"/>
  <c r="AG1030" i="1"/>
  <c r="T1030" i="1"/>
  <c r="AG819" i="1"/>
  <c r="T819" i="1"/>
  <c r="AG541" i="1"/>
  <c r="T541" i="1"/>
  <c r="AG781" i="1"/>
  <c r="T781" i="1"/>
  <c r="AG1085" i="1"/>
  <c r="T1085" i="1"/>
  <c r="AG714" i="1"/>
  <c r="T714" i="1"/>
  <c r="AG762" i="1"/>
  <c r="T762" i="1"/>
  <c r="AG922" i="1"/>
  <c r="T922" i="1"/>
  <c r="AG1162" i="1"/>
  <c r="T1162" i="1"/>
  <c r="AG746" i="1"/>
  <c r="T746" i="1"/>
  <c r="AG589" i="1"/>
  <c r="T589" i="1"/>
  <c r="AG546" i="1"/>
  <c r="T546" i="1"/>
  <c r="AG544" i="1"/>
  <c r="T544" i="1"/>
  <c r="U544" i="1" s="1"/>
  <c r="AH545" i="1" s="1"/>
  <c r="AG473" i="1"/>
  <c r="T473" i="1"/>
  <c r="AG872" i="1"/>
  <c r="T872" i="1"/>
  <c r="AG418" i="1"/>
  <c r="T418" i="1"/>
  <c r="AG1058" i="1"/>
  <c r="T1058" i="1"/>
  <c r="AG1042" i="1"/>
  <c r="T1042" i="1"/>
  <c r="AG434" i="1"/>
  <c r="T434" i="1"/>
  <c r="AG626" i="1"/>
  <c r="T626" i="1"/>
  <c r="U626" i="1" s="1"/>
  <c r="AH627" i="1" s="1"/>
  <c r="AG1061" i="1"/>
  <c r="T1061" i="1"/>
  <c r="AG885" i="1"/>
  <c r="T885" i="1"/>
  <c r="AG1048" i="1"/>
  <c r="T1048" i="1"/>
  <c r="AG1168" i="1"/>
  <c r="T1168" i="1"/>
  <c r="AG688" i="1"/>
  <c r="T688" i="1"/>
  <c r="Y1189" i="1"/>
  <c r="AM1190" i="1" s="1"/>
  <c r="AG1188" i="1"/>
  <c r="AM1110" i="1"/>
  <c r="AH1110" i="1"/>
  <c r="AM1118" i="1"/>
  <c r="AH1118" i="1"/>
  <c r="AM1128" i="1"/>
  <c r="AH1128" i="1"/>
  <c r="AM1129" i="1"/>
  <c r="AH1129" i="1"/>
  <c r="AM1121" i="1"/>
  <c r="AH1121" i="1"/>
  <c r="AM1125" i="1"/>
  <c r="AH1125" i="1"/>
  <c r="AM1115" i="1"/>
  <c r="AH1115" i="1"/>
  <c r="AM1131" i="1"/>
  <c r="AH1131" i="1"/>
  <c r="AM1114" i="1"/>
  <c r="AH1114" i="1"/>
  <c r="AM1120" i="1"/>
  <c r="AH1120" i="1"/>
  <c r="AM1127" i="1"/>
  <c r="AH1127" i="1"/>
  <c r="AM1109" i="1"/>
  <c r="AH1109" i="1"/>
  <c r="AM1122" i="1"/>
  <c r="AH1122" i="1"/>
  <c r="AM1126" i="1"/>
  <c r="AH1126" i="1"/>
  <c r="AM1130" i="1"/>
  <c r="AH1130" i="1"/>
  <c r="AM1123" i="1"/>
  <c r="AH1123" i="1"/>
  <c r="AM1111" i="1"/>
  <c r="AH1111" i="1"/>
  <c r="AM1124" i="1"/>
  <c r="AH1124" i="1"/>
  <c r="AM1116" i="1"/>
  <c r="AH1116" i="1"/>
  <c r="AM1112" i="1"/>
  <c r="AH1112" i="1"/>
  <c r="AM1117" i="1"/>
  <c r="AH1117" i="1"/>
  <c r="AM1113" i="1"/>
  <c r="AH1113" i="1"/>
  <c r="BP1248" i="1"/>
  <c r="BF148" i="1"/>
  <c r="BE148" i="1"/>
  <c r="BE72" i="1"/>
  <c r="BF72" i="1"/>
  <c r="BF43" i="1"/>
  <c r="BE43" i="1"/>
  <c r="BE391" i="1"/>
  <c r="BF391" i="1"/>
  <c r="BF289" i="1"/>
  <c r="BE289" i="1"/>
  <c r="BF369" i="1"/>
  <c r="BE369" i="1"/>
  <c r="BF353" i="1"/>
  <c r="BE353" i="1"/>
  <c r="BE64" i="1"/>
  <c r="BF64" i="1"/>
  <c r="BF77" i="1"/>
  <c r="BE77" i="1"/>
  <c r="BF52" i="1"/>
  <c r="BE52" i="1"/>
  <c r="BF53" i="1"/>
  <c r="BE53" i="1"/>
  <c r="BF390" i="1"/>
  <c r="BE390" i="1"/>
  <c r="BF70" i="1"/>
  <c r="BE70" i="1"/>
  <c r="BF283" i="1"/>
  <c r="BE283" i="1"/>
  <c r="BF79" i="1"/>
  <c r="BE79" i="1"/>
  <c r="BF67" i="1"/>
  <c r="BE67" i="1"/>
  <c r="BF38" i="1"/>
  <c r="BE38" i="1"/>
  <c r="BF58" i="1"/>
  <c r="BE58" i="1"/>
  <c r="BE51" i="1"/>
  <c r="BF51" i="1"/>
  <c r="BE95" i="1"/>
  <c r="BF95" i="1"/>
  <c r="BF260" i="1"/>
  <c r="BE260" i="1"/>
  <c r="BF50" i="1"/>
  <c r="BE50" i="1"/>
  <c r="BF39" i="1"/>
  <c r="BE39" i="1"/>
  <c r="BF264" i="1"/>
  <c r="BE264" i="1"/>
  <c r="BF146" i="1"/>
  <c r="BE146" i="1"/>
  <c r="BE108" i="1"/>
  <c r="BF108" i="1"/>
  <c r="BF316" i="1"/>
  <c r="BE316" i="1"/>
  <c r="BF130" i="1"/>
  <c r="BE130" i="1"/>
  <c r="BE181" i="1"/>
  <c r="BF181" i="1"/>
  <c r="BF302" i="1"/>
  <c r="BE302" i="1"/>
  <c r="BE248" i="1"/>
  <c r="BF248" i="1"/>
  <c r="BF49" i="1"/>
  <c r="BE49" i="1"/>
  <c r="BE47" i="1"/>
  <c r="BF47" i="1"/>
  <c r="BE147" i="1"/>
  <c r="BF147" i="1"/>
  <c r="BF269" i="1"/>
  <c r="BE269" i="1"/>
  <c r="BF311" i="1"/>
  <c r="BE311" i="1"/>
  <c r="BF250" i="1"/>
  <c r="BE250" i="1"/>
  <c r="BF94" i="1"/>
  <c r="BE94" i="1"/>
  <c r="BE74" i="1"/>
  <c r="BF74" i="1"/>
  <c r="BF175" i="1"/>
  <c r="BE175" i="1"/>
  <c r="BF86" i="1"/>
  <c r="BE86" i="1"/>
  <c r="BF305" i="1"/>
  <c r="BE305" i="1"/>
  <c r="BF341" i="1"/>
  <c r="BE341" i="1"/>
  <c r="BF397" i="1"/>
  <c r="BE397" i="1"/>
  <c r="BF228" i="1"/>
  <c r="BE228" i="1"/>
  <c r="BF363" i="1"/>
  <c r="BE363" i="1"/>
  <c r="BE44" i="1"/>
  <c r="BF44" i="1"/>
  <c r="BF87" i="1"/>
  <c r="BE87" i="1"/>
  <c r="BF256" i="1"/>
  <c r="BE256" i="1"/>
  <c r="BE364" i="1"/>
  <c r="BF364" i="1"/>
  <c r="BE46" i="1"/>
  <c r="BF46" i="1"/>
  <c r="BE174" i="1"/>
  <c r="BF174" i="1"/>
  <c r="BF42" i="1"/>
  <c r="BE42" i="1"/>
  <c r="BF282" i="1"/>
  <c r="BE282" i="1"/>
  <c r="BE139" i="1"/>
  <c r="BF139" i="1"/>
  <c r="BF40" i="1"/>
  <c r="BE40" i="1"/>
  <c r="BE157" i="1"/>
  <c r="BF157" i="1"/>
  <c r="BE178" i="1"/>
  <c r="BF178" i="1"/>
  <c r="BE66" i="1"/>
  <c r="BF66" i="1"/>
  <c r="BF194" i="1"/>
  <c r="BE194" i="1"/>
  <c r="BF188" i="1"/>
  <c r="BE188" i="1"/>
  <c r="BF121" i="1"/>
  <c r="BE121" i="1"/>
  <c r="BF97" i="1"/>
  <c r="BE97" i="1"/>
  <c r="BE62" i="1"/>
  <c r="BF62" i="1"/>
  <c r="BF182" i="1"/>
  <c r="BE182" i="1"/>
  <c r="BE389" i="1"/>
  <c r="BF389" i="1"/>
  <c r="BF163" i="1"/>
  <c r="BE163" i="1"/>
  <c r="BF177" i="1"/>
  <c r="BE177" i="1"/>
  <c r="BF319" i="1"/>
  <c r="BE319" i="1"/>
  <c r="BF59" i="1"/>
  <c r="BE59" i="1"/>
  <c r="BF399" i="1"/>
  <c r="BE399" i="1"/>
  <c r="BE48" i="1"/>
  <c r="BF48" i="1"/>
  <c r="BF61" i="1"/>
  <c r="BE61" i="1"/>
  <c r="BE83" i="1"/>
  <c r="BF83" i="1"/>
  <c r="BF202" i="1"/>
  <c r="BE202" i="1"/>
  <c r="BE84" i="1"/>
  <c r="BF84" i="1"/>
  <c r="BF68" i="1"/>
  <c r="BE68" i="1"/>
  <c r="BF201" i="1"/>
  <c r="BE201" i="1"/>
  <c r="BF69" i="1"/>
  <c r="BE69" i="1"/>
  <c r="BE76" i="1"/>
  <c r="BF76" i="1"/>
  <c r="BF229" i="1"/>
  <c r="BE229" i="1"/>
  <c r="BF93" i="1"/>
  <c r="BE93" i="1"/>
  <c r="BF120" i="1"/>
  <c r="BE120" i="1"/>
  <c r="BF45" i="1"/>
  <c r="BE45" i="1"/>
  <c r="BF56" i="1"/>
  <c r="BE56" i="1"/>
  <c r="BF85" i="1"/>
  <c r="BE85" i="1"/>
  <c r="BF60" i="1"/>
  <c r="BE60" i="1"/>
  <c r="BF336" i="1"/>
  <c r="BE336" i="1"/>
  <c r="BF63" i="1"/>
  <c r="BE63" i="1"/>
  <c r="BF54" i="1"/>
  <c r="BE54" i="1"/>
  <c r="BF78" i="1"/>
  <c r="BE78" i="1"/>
  <c r="BE71" i="1"/>
  <c r="BF71" i="1"/>
  <c r="BF55" i="1"/>
  <c r="BE55" i="1"/>
  <c r="BF134" i="1"/>
  <c r="BE134" i="1"/>
  <c r="BF65" i="1"/>
  <c r="BE65" i="1"/>
  <c r="BF73" i="1"/>
  <c r="BE73" i="1"/>
  <c r="BE357" i="1"/>
  <c r="BF357" i="1"/>
  <c r="BF82" i="1"/>
  <c r="BE82" i="1"/>
  <c r="BF210" i="1"/>
  <c r="BE210" i="1"/>
  <c r="BE300" i="1"/>
  <c r="BF300" i="1"/>
  <c r="BE57" i="1"/>
  <c r="BF57" i="1"/>
  <c r="BE213" i="1"/>
  <c r="BF213" i="1"/>
  <c r="BE318" i="1"/>
  <c r="BF318" i="1"/>
  <c r="BF246" i="1"/>
  <c r="BE246" i="1"/>
  <c r="BE219" i="1"/>
  <c r="BF219" i="1"/>
  <c r="BF75" i="1"/>
  <c r="BE75" i="1"/>
  <c r="BF214" i="1"/>
  <c r="BE214" i="1"/>
  <c r="BE127" i="1"/>
  <c r="BF127" i="1"/>
  <c r="BF209" i="1"/>
  <c r="BE209" i="1"/>
  <c r="BE197" i="1"/>
  <c r="BF197" i="1"/>
  <c r="BF388" i="1"/>
  <c r="BE388" i="1"/>
  <c r="BF292" i="1"/>
  <c r="BE292" i="1"/>
  <c r="BF151" i="1"/>
  <c r="BE151" i="1"/>
  <c r="BE164" i="1"/>
  <c r="BF164" i="1"/>
  <c r="BF337" i="1"/>
  <c r="BE337" i="1"/>
  <c r="BF98" i="1"/>
  <c r="BE98" i="1"/>
  <c r="BF172" i="1"/>
  <c r="BE172" i="1"/>
  <c r="BE348" i="1"/>
  <c r="BF348" i="1"/>
  <c r="BF301" i="1"/>
  <c r="BE301" i="1"/>
  <c r="BF187" i="1"/>
  <c r="BE187" i="1"/>
  <c r="BF295" i="1"/>
  <c r="BE295" i="1"/>
  <c r="BF310" i="1"/>
  <c r="BE310" i="1"/>
  <c r="BF159" i="1"/>
  <c r="BE159" i="1"/>
  <c r="BE372" i="1"/>
  <c r="BF372" i="1"/>
  <c r="BE143" i="1"/>
  <c r="BF143" i="1"/>
  <c r="BE367" i="1"/>
  <c r="BF367" i="1"/>
  <c r="BF215" i="1"/>
  <c r="BE215" i="1"/>
  <c r="AR43" i="1"/>
  <c r="T363" i="1"/>
  <c r="U363" i="1" s="1"/>
  <c r="AH364" i="1" s="1"/>
  <c r="AR363" i="1"/>
  <c r="T390" i="1"/>
  <c r="AR390" i="1"/>
  <c r="U824" i="1"/>
  <c r="AH825" i="1" s="1"/>
  <c r="T174" i="1"/>
  <c r="AR174" i="1"/>
  <c r="T369" i="1"/>
  <c r="U369" i="1" s="1"/>
  <c r="AH370" i="1" s="1"/>
  <c r="AR369" i="1"/>
  <c r="T157" i="1"/>
  <c r="AR157" i="1"/>
  <c r="T399" i="1"/>
  <c r="U399" i="1" s="1"/>
  <c r="AH400" i="1" s="1"/>
  <c r="AR399" i="1"/>
  <c r="T357" i="1"/>
  <c r="AR357" i="1"/>
  <c r="T210" i="1"/>
  <c r="AR210" i="1"/>
  <c r="T300" i="1"/>
  <c r="AR300" i="1"/>
  <c r="T301" i="1"/>
  <c r="AR301" i="1"/>
  <c r="T187" i="1"/>
  <c r="U187" i="1" s="1"/>
  <c r="AH188" i="1" s="1"/>
  <c r="AR187" i="1"/>
  <c r="T318" i="1"/>
  <c r="AR318" i="1"/>
  <c r="T182" i="1"/>
  <c r="AR182" i="1"/>
  <c r="T389" i="1"/>
  <c r="U389" i="1" s="1"/>
  <c r="AH390" i="1" s="1"/>
  <c r="AR389" i="1"/>
  <c r="T163" i="1"/>
  <c r="U163" i="1" s="1"/>
  <c r="AH164" i="1" s="1"/>
  <c r="AR163" i="1"/>
  <c r="T177" i="1"/>
  <c r="AR177" i="1"/>
  <c r="T319" i="1"/>
  <c r="U319" i="1" s="1"/>
  <c r="AH320" i="1" s="1"/>
  <c r="AR319" i="1"/>
  <c r="T228" i="1"/>
  <c r="AR228" i="1"/>
  <c r="T201" i="1"/>
  <c r="AR201" i="1"/>
  <c r="T283" i="1"/>
  <c r="U283" i="1" s="1"/>
  <c r="AH284" i="1" s="1"/>
  <c r="AR283" i="1"/>
  <c r="T256" i="1"/>
  <c r="U256" i="1" s="1"/>
  <c r="AH257" i="1" s="1"/>
  <c r="AR256" i="1"/>
  <c r="T391" i="1"/>
  <c r="AR391" i="1"/>
  <c r="T139" i="1"/>
  <c r="AR139" i="1"/>
  <c r="T260" i="1"/>
  <c r="AR260" i="1"/>
  <c r="T341" i="1"/>
  <c r="U341" i="1" s="1"/>
  <c r="AH342" i="1" s="1"/>
  <c r="AR341" i="1"/>
  <c r="T151" i="1"/>
  <c r="U151" i="1" s="1"/>
  <c r="AH152" i="1" s="1"/>
  <c r="AR151" i="1"/>
  <c r="T172" i="1"/>
  <c r="AR172" i="1"/>
  <c r="T348" i="1"/>
  <c r="AR348" i="1"/>
  <c r="T302" i="1"/>
  <c r="AR302" i="1"/>
  <c r="T248" i="1"/>
  <c r="AR248" i="1"/>
  <c r="T246" i="1"/>
  <c r="U246" i="1" s="1"/>
  <c r="AH247" i="1" s="1"/>
  <c r="AR246" i="1"/>
  <c r="T219" i="1"/>
  <c r="U219" i="1" s="1"/>
  <c r="AH220" i="1" s="1"/>
  <c r="AR219" i="1"/>
  <c r="AR214" i="1"/>
  <c r="T127" i="1"/>
  <c r="U127" i="1" s="1"/>
  <c r="AH128" i="1" s="1"/>
  <c r="AR127" i="1"/>
  <c r="T209" i="1"/>
  <c r="AR209" i="1"/>
  <c r="T197" i="1"/>
  <c r="AR197" i="1"/>
  <c r="T388" i="1"/>
  <c r="U388" i="1" s="1"/>
  <c r="AH389" i="1" s="1"/>
  <c r="AR388" i="1"/>
  <c r="T292" i="1"/>
  <c r="AR292" i="1"/>
  <c r="T164" i="1"/>
  <c r="AR164" i="1"/>
  <c r="T175" i="1"/>
  <c r="AR175" i="1"/>
  <c r="T397" i="1"/>
  <c r="AR397" i="1"/>
  <c r="T264" i="1"/>
  <c r="AR264" i="1"/>
  <c r="T146" i="1"/>
  <c r="AR146" i="1"/>
  <c r="T316" i="1"/>
  <c r="AR316" i="1"/>
  <c r="T130" i="1"/>
  <c r="AR130" i="1"/>
  <c r="T181" i="1"/>
  <c r="AR181" i="1"/>
  <c r="AR295" i="1"/>
  <c r="T310" i="1"/>
  <c r="U310" i="1" s="1"/>
  <c r="AH311" i="1" s="1"/>
  <c r="AR310" i="1"/>
  <c r="T159" i="1"/>
  <c r="U159" i="1" s="1"/>
  <c r="AH160" i="1" s="1"/>
  <c r="AR159" i="1"/>
  <c r="T372" i="1"/>
  <c r="U372" i="1" s="1"/>
  <c r="AH373" i="1" s="1"/>
  <c r="AR372" i="1"/>
  <c r="T143" i="1"/>
  <c r="U143" i="1" s="1"/>
  <c r="AH144" i="1" s="1"/>
  <c r="AR143" i="1"/>
  <c r="T367" i="1"/>
  <c r="AR367" i="1"/>
  <c r="T215" i="1"/>
  <c r="AR215" i="1"/>
  <c r="T229" i="1"/>
  <c r="AR229" i="1"/>
  <c r="T148" i="1"/>
  <c r="AR148" i="1"/>
  <c r="T336" i="1"/>
  <c r="AR336" i="1"/>
  <c r="T364" i="1"/>
  <c r="U364" i="1" s="1"/>
  <c r="AH365" i="1" s="1"/>
  <c r="AR364" i="1"/>
  <c r="T202" i="1"/>
  <c r="U202" i="1" s="1"/>
  <c r="AH203" i="1" s="1"/>
  <c r="AR202" i="1"/>
  <c r="T282" i="1"/>
  <c r="AR282" i="1"/>
  <c r="T134" i="1"/>
  <c r="AR134" i="1"/>
  <c r="T289" i="1"/>
  <c r="AR289" i="1"/>
  <c r="T305" i="1"/>
  <c r="AR305" i="1"/>
  <c r="T353" i="1"/>
  <c r="AR353" i="1"/>
  <c r="T337" i="1"/>
  <c r="AR337" i="1"/>
  <c r="AR178" i="1"/>
  <c r="T194" i="1"/>
  <c r="AR194" i="1"/>
  <c r="T188" i="1"/>
  <c r="U188" i="1" s="1"/>
  <c r="AH189" i="1" s="1"/>
  <c r="AR188" i="1"/>
  <c r="T213" i="1"/>
  <c r="AR213" i="1"/>
  <c r="T147" i="1"/>
  <c r="AR147" i="1"/>
  <c r="T269" i="1"/>
  <c r="U269" i="1" s="1"/>
  <c r="AH270" i="1" s="1"/>
  <c r="AR269" i="1"/>
  <c r="T311" i="1"/>
  <c r="U311" i="1" s="1"/>
  <c r="AH312" i="1" s="1"/>
  <c r="AR311" i="1"/>
  <c r="T250" i="1"/>
  <c r="AR250" i="1"/>
  <c r="U1107" i="1"/>
  <c r="AH1108" i="1" s="1"/>
  <c r="T121" i="1"/>
  <c r="U121" i="1" s="1"/>
  <c r="AH122" i="1" s="1"/>
  <c r="AR121" i="1"/>
  <c r="T120" i="1"/>
  <c r="AR120" i="1"/>
  <c r="T70" i="1"/>
  <c r="U70" i="1" s="1"/>
  <c r="AH71" i="1" s="1"/>
  <c r="AR70" i="1"/>
  <c r="AR48" i="1"/>
  <c r="T61" i="1"/>
  <c r="AR61" i="1"/>
  <c r="T68" i="1"/>
  <c r="AR68" i="1"/>
  <c r="AR53" i="1"/>
  <c r="T60" i="1"/>
  <c r="AR60" i="1"/>
  <c r="T83" i="1"/>
  <c r="U83" i="1" s="1"/>
  <c r="AH84" i="1" s="1"/>
  <c r="AR83" i="1"/>
  <c r="T55" i="1"/>
  <c r="AR55" i="1"/>
  <c r="T66" i="1"/>
  <c r="AR66" i="1"/>
  <c r="AR47" i="1"/>
  <c r="T93" i="1"/>
  <c r="AR93" i="1"/>
  <c r="T69" i="1"/>
  <c r="AR69" i="1"/>
  <c r="T94" i="1"/>
  <c r="U94" i="1" s="1"/>
  <c r="AH95" i="1" s="1"/>
  <c r="AR94" i="1"/>
  <c r="T74" i="1"/>
  <c r="U74" i="1" s="1"/>
  <c r="AH75" i="1" s="1"/>
  <c r="AR74" i="1"/>
  <c r="T58" i="1"/>
  <c r="AR58" i="1"/>
  <c r="T86" i="1"/>
  <c r="U86" i="1" s="1"/>
  <c r="AH87" i="1" s="1"/>
  <c r="AR86" i="1"/>
  <c r="T65" i="1"/>
  <c r="AR65" i="1"/>
  <c r="AR50" i="1"/>
  <c r="T82" i="1"/>
  <c r="AR82" i="1"/>
  <c r="T57" i="1"/>
  <c r="AR57" i="1"/>
  <c r="T64" i="1"/>
  <c r="U64" i="1" s="1"/>
  <c r="AH65" i="1" s="1"/>
  <c r="AR64" i="1"/>
  <c r="T77" i="1"/>
  <c r="AR77" i="1"/>
  <c r="T56" i="1"/>
  <c r="AR56" i="1"/>
  <c r="T84" i="1"/>
  <c r="U84" i="1" s="1"/>
  <c r="AH85" i="1" s="1"/>
  <c r="AR84" i="1"/>
  <c r="AR44" i="1"/>
  <c r="AR52" i="1"/>
  <c r="T72" i="1"/>
  <c r="AR72" i="1"/>
  <c r="T85" i="1"/>
  <c r="AR85" i="1"/>
  <c r="T76" i="1"/>
  <c r="AR76" i="1"/>
  <c r="T87" i="1"/>
  <c r="AR87" i="1"/>
  <c r="AR46" i="1"/>
  <c r="AR51" i="1"/>
  <c r="T95" i="1"/>
  <c r="U95" i="1" s="1"/>
  <c r="AH96" i="1" s="1"/>
  <c r="AR95" i="1"/>
  <c r="T98" i="1"/>
  <c r="U98" i="1" s="1"/>
  <c r="AH99" i="1" s="1"/>
  <c r="AR98" i="1"/>
  <c r="T97" i="1"/>
  <c r="U97" i="1" s="1"/>
  <c r="AH98" i="1" s="1"/>
  <c r="AR97" i="1"/>
  <c r="T75" i="1"/>
  <c r="U75" i="1" s="1"/>
  <c r="AH76" i="1" s="1"/>
  <c r="AR75" i="1"/>
  <c r="AR45" i="1"/>
  <c r="T63" i="1"/>
  <c r="AR63" i="1"/>
  <c r="T79" i="1"/>
  <c r="U79" i="1" s="1"/>
  <c r="AH80" i="1" s="1"/>
  <c r="AR79" i="1"/>
  <c r="AR54" i="1"/>
  <c r="T67" i="1"/>
  <c r="AR67" i="1"/>
  <c r="T78" i="1"/>
  <c r="AR78" i="1"/>
  <c r="T71" i="1"/>
  <c r="U71" i="1" s="1"/>
  <c r="AH72" i="1" s="1"/>
  <c r="AR71" i="1"/>
  <c r="AR42" i="1"/>
  <c r="T73" i="1"/>
  <c r="AR73" i="1"/>
  <c r="AR108" i="1"/>
  <c r="T62" i="1"/>
  <c r="U62" i="1" s="1"/>
  <c r="AH63" i="1" s="1"/>
  <c r="AR62" i="1"/>
  <c r="T59" i="1"/>
  <c r="U59" i="1" s="1"/>
  <c r="AR59" i="1"/>
  <c r="AR49" i="1"/>
  <c r="AR39" i="1"/>
  <c r="T52" i="1"/>
  <c r="U52" i="1" s="1"/>
  <c r="AH53" i="1" s="1"/>
  <c r="T46" i="1"/>
  <c r="U46" i="1" s="1"/>
  <c r="AH47" i="1" s="1"/>
  <c r="T51" i="1"/>
  <c r="U51" i="1" s="1"/>
  <c r="AH52" i="1" s="1"/>
  <c r="T50" i="1"/>
  <c r="T53" i="1"/>
  <c r="T43" i="1"/>
  <c r="T44" i="1"/>
  <c r="U44" i="1" s="1"/>
  <c r="AH45" i="1" s="1"/>
  <c r="T45" i="1"/>
  <c r="U45" i="1" s="1"/>
  <c r="AH46" i="1" s="1"/>
  <c r="T54" i="1"/>
  <c r="T42" i="1"/>
  <c r="T47" i="1"/>
  <c r="U47" i="1" s="1"/>
  <c r="AH48" i="1" s="1"/>
  <c r="T39" i="1"/>
  <c r="U39" i="1" s="1"/>
  <c r="AH40" i="1" s="1"/>
  <c r="T49" i="1"/>
  <c r="U49" i="1" s="1"/>
  <c r="AH50" i="1" s="1"/>
  <c r="T48" i="1"/>
  <c r="V59" i="1"/>
  <c r="Z92" i="1"/>
  <c r="Z89" i="1"/>
  <c r="Z88" i="1"/>
  <c r="Z78" i="1"/>
  <c r="Z87" i="1"/>
  <c r="V47" i="1"/>
  <c r="Z62" i="1"/>
  <c r="Z72" i="1"/>
  <c r="Z70" i="1"/>
  <c r="Z54" i="1"/>
  <c r="Z56" i="1"/>
  <c r="Z64" i="1"/>
  <c r="AL36" i="1"/>
  <c r="Z36" i="1" s="1"/>
  <c r="AL82" i="1"/>
  <c r="X82" i="1" s="1"/>
  <c r="AL300" i="1"/>
  <c r="X300" i="1" s="1"/>
  <c r="AL57" i="1"/>
  <c r="X57" i="1" s="1"/>
  <c r="AL146" i="1"/>
  <c r="X146" i="1" s="1"/>
  <c r="AL691" i="1"/>
  <c r="AL316" i="1"/>
  <c r="X316" i="1" s="1"/>
  <c r="AL194" i="1"/>
  <c r="X194" i="1" s="1"/>
  <c r="AL525" i="1"/>
  <c r="AL685" i="1"/>
  <c r="V147" i="1"/>
  <c r="T295" i="1"/>
  <c r="V295" i="1"/>
  <c r="T214" i="1"/>
  <c r="V214" i="1"/>
  <c r="V246" i="1"/>
  <c r="V163" i="1"/>
  <c r="V49" i="1"/>
  <c r="V300" i="1"/>
  <c r="Z66" i="1"/>
  <c r="V75" i="1"/>
  <c r="V57" i="1"/>
  <c r="V301" i="1"/>
  <c r="V197" i="1"/>
  <c r="V182" i="1"/>
  <c r="V62" i="1"/>
  <c r="V215" i="1"/>
  <c r="V210" i="1"/>
  <c r="V187" i="1"/>
  <c r="V66" i="1"/>
  <c r="T178" i="1"/>
  <c r="U178" i="1" s="1"/>
  <c r="AH179" i="1" s="1"/>
  <c r="V178" i="1"/>
  <c r="V108" i="1"/>
  <c r="T108" i="1"/>
  <c r="V82" i="1"/>
  <c r="V389" i="1"/>
  <c r="Z38" i="1"/>
  <c r="V250" i="1"/>
  <c r="V248" i="1"/>
  <c r="V388" i="1"/>
  <c r="V399" i="1"/>
  <c r="V194" i="1"/>
  <c r="V310" i="1"/>
  <c r="V188" i="1"/>
  <c r="V143" i="1"/>
  <c r="V151" i="1"/>
  <c r="V302" i="1"/>
  <c r="V311" i="1"/>
  <c r="V357" i="1"/>
  <c r="V177" i="1"/>
  <c r="V159" i="1"/>
  <c r="Z121" i="1"/>
  <c r="V292" i="1"/>
  <c r="V98" i="1"/>
  <c r="V121" i="1"/>
  <c r="V146" i="1"/>
  <c r="V316" i="1"/>
  <c r="V130" i="1"/>
  <c r="V264" i="1"/>
  <c r="V172" i="1"/>
  <c r="V348" i="1"/>
  <c r="V269" i="1"/>
  <c r="V219" i="1"/>
  <c r="Z348" i="1"/>
  <c r="Z172" i="1"/>
  <c r="V319" i="1"/>
  <c r="V318" i="1"/>
  <c r="V127" i="1"/>
  <c r="V164" i="1"/>
  <c r="V367" i="1"/>
  <c r="V97" i="1"/>
  <c r="V372" i="1"/>
  <c r="AD308" i="1"/>
  <c r="AG308" i="1" s="1"/>
  <c r="AD619" i="1"/>
  <c r="AD651" i="1"/>
  <c r="AD1019" i="1"/>
  <c r="AD270" i="1"/>
  <c r="AG270" i="1" s="1"/>
  <c r="AD900" i="1"/>
  <c r="AD460" i="1"/>
  <c r="AD136" i="1"/>
  <c r="AG136" i="1" s="1"/>
  <c r="AD200" i="1"/>
  <c r="AG200" i="1" s="1"/>
  <c r="AD350" i="1"/>
  <c r="AG350" i="1" s="1"/>
  <c r="AD415" i="1"/>
  <c r="AD719" i="1"/>
  <c r="AD1087" i="1"/>
  <c r="AD1183" i="1"/>
  <c r="AD1143" i="1"/>
  <c r="AD676" i="1"/>
  <c r="AD771" i="1"/>
  <c r="AD480" i="1"/>
  <c r="AD1100" i="1"/>
  <c r="AD815" i="1"/>
  <c r="AD564" i="1"/>
  <c r="AD387" i="1"/>
  <c r="AG387" i="1" s="1"/>
  <c r="AD258" i="1"/>
  <c r="AG258" i="1" s="1"/>
  <c r="AD631" i="1"/>
  <c r="AD284" i="1"/>
  <c r="AG284" i="1" s="1"/>
  <c r="AD612" i="1"/>
  <c r="AD672" i="1"/>
  <c r="AD539" i="1"/>
  <c r="AD1153" i="1"/>
  <c r="AD992" i="1"/>
  <c r="AD492" i="1"/>
  <c r="AD281" i="1"/>
  <c r="AG281" i="1" s="1"/>
  <c r="AD912" i="1"/>
  <c r="AD1133" i="1"/>
  <c r="AD1174" i="1"/>
  <c r="AD941" i="1"/>
  <c r="AD805" i="1"/>
  <c r="AD343" i="1"/>
  <c r="AG343" i="1" s="1"/>
  <c r="AD979" i="1"/>
  <c r="AD1181" i="1"/>
  <c r="AD713" i="1"/>
  <c r="AD322" i="1"/>
  <c r="AG322" i="1" s="1"/>
  <c r="AD825" i="1"/>
  <c r="AD976" i="1"/>
  <c r="AD917" i="1"/>
  <c r="AD443" i="1"/>
  <c r="AD1065" i="1"/>
  <c r="AD827" i="1"/>
  <c r="AD191" i="1"/>
  <c r="AG191" i="1" s="1"/>
  <c r="AD968" i="1"/>
  <c r="AD1154" i="1"/>
  <c r="AD664" i="1"/>
  <c r="AD235" i="1"/>
  <c r="AG235" i="1" s="1"/>
  <c r="AD542" i="1"/>
  <c r="AD448" i="1"/>
  <c r="AD230" i="1"/>
  <c r="AG230" i="1" s="1"/>
  <c r="AD489" i="1"/>
  <c r="AD772" i="1"/>
  <c r="AD570" i="1"/>
  <c r="AD105" i="1"/>
  <c r="AG105" i="1" s="1"/>
  <c r="AD306" i="1"/>
  <c r="AG306" i="1" s="1"/>
  <c r="AD263" i="1"/>
  <c r="AG263" i="1" s="1"/>
  <c r="AD133" i="1"/>
  <c r="AG133" i="1" s="1"/>
  <c r="AD352" i="1"/>
  <c r="AG352" i="1" s="1"/>
  <c r="V209" i="1"/>
  <c r="AD132" i="1"/>
  <c r="AG132" i="1" s="1"/>
  <c r="AD330" i="1"/>
  <c r="AG330" i="1" s="1"/>
  <c r="AD394" i="1"/>
  <c r="AG394" i="1" s="1"/>
  <c r="AD427" i="1"/>
  <c r="AD491" i="1"/>
  <c r="AD699" i="1"/>
  <c r="AD731" i="1"/>
  <c r="AD939" i="1"/>
  <c r="AD1099" i="1"/>
  <c r="AD1179" i="1"/>
  <c r="AD288" i="1"/>
  <c r="AG288" i="1" s="1"/>
  <c r="AD488" i="1"/>
  <c r="AD600" i="1"/>
  <c r="AD936" i="1"/>
  <c r="AD1016" i="1"/>
  <c r="AD1076" i="1"/>
  <c r="AD916" i="1"/>
  <c r="AD868" i="1"/>
  <c r="AD839" i="1"/>
  <c r="AD759" i="1"/>
  <c r="AD684" i="1"/>
  <c r="AD439" i="1"/>
  <c r="AD366" i="1"/>
  <c r="AG366" i="1" s="1"/>
  <c r="AD285" i="1"/>
  <c r="AG285" i="1" s="1"/>
  <c r="AD169" i="1"/>
  <c r="AG169" i="1" s="1"/>
  <c r="AD109" i="1"/>
  <c r="AG109" i="1" s="1"/>
  <c r="AD274" i="1"/>
  <c r="AG274" i="1" s="1"/>
  <c r="AD280" i="1"/>
  <c r="AG280" i="1" s="1"/>
  <c r="AD575" i="1"/>
  <c r="AD639" i="1"/>
  <c r="AD703" i="1"/>
  <c r="AD783" i="1"/>
  <c r="AD476" i="1"/>
  <c r="AD604" i="1"/>
  <c r="AD924" i="1"/>
  <c r="AD1020" i="1"/>
  <c r="AD1156" i="1"/>
  <c r="AD967" i="1"/>
  <c r="AD532" i="1"/>
  <c r="AD217" i="1"/>
  <c r="AG217" i="1" s="1"/>
  <c r="AD278" i="1"/>
  <c r="AG278" i="1" s="1"/>
  <c r="AD140" i="1"/>
  <c r="AG140" i="1" s="1"/>
  <c r="AD354" i="1"/>
  <c r="AG354" i="1" s="1"/>
  <c r="AD483" i="1"/>
  <c r="AD723" i="1"/>
  <c r="AD883" i="1"/>
  <c r="AD947" i="1"/>
  <c r="AD1091" i="1"/>
  <c r="AD1155" i="1"/>
  <c r="AD592" i="1"/>
  <c r="AD928" i="1"/>
  <c r="AD1024" i="1"/>
  <c r="AD892" i="1"/>
  <c r="AD919" i="1"/>
  <c r="AD831" i="1"/>
  <c r="AD735" i="1"/>
  <c r="AD724" i="1"/>
  <c r="AD436" i="1"/>
  <c r="AD463" i="1"/>
  <c r="AD374" i="1"/>
  <c r="AG374" i="1" s="1"/>
  <c r="AD287" i="1"/>
  <c r="AG287" i="1" s="1"/>
  <c r="AD244" i="1"/>
  <c r="AG244" i="1" s="1"/>
  <c r="AD192" i="1"/>
  <c r="AG192" i="1" s="1"/>
  <c r="AD96" i="1"/>
  <c r="AG96" i="1" s="1"/>
  <c r="AD144" i="1"/>
  <c r="AG144" i="1" s="1"/>
  <c r="AD208" i="1"/>
  <c r="AG208" i="1" s="1"/>
  <c r="AD407" i="1"/>
  <c r="AD471" i="1"/>
  <c r="AD599" i="1"/>
  <c r="AD695" i="1"/>
  <c r="AD727" i="1"/>
  <c r="AD791" i="1"/>
  <c r="AD935" i="1"/>
  <c r="AD999" i="1"/>
  <c r="AD1031" i="1"/>
  <c r="AD1063" i="1"/>
  <c r="AD1095" i="1"/>
  <c r="AD1159" i="1"/>
  <c r="AD236" i="1"/>
  <c r="AG236" i="1" s="1"/>
  <c r="AD956" i="1"/>
  <c r="AD362" i="1"/>
  <c r="AG362" i="1" s="1"/>
  <c r="AD154" i="1"/>
  <c r="AG154" i="1" s="1"/>
  <c r="AD1080" i="1"/>
  <c r="AD991" i="1"/>
  <c r="AD636" i="1"/>
  <c r="AD255" i="1"/>
  <c r="AG255" i="1" s="1"/>
  <c r="AD299" i="1"/>
  <c r="AG299" i="1" s="1"/>
  <c r="AD368" i="1"/>
  <c r="AG368" i="1" s="1"/>
  <c r="AD978" i="1"/>
  <c r="AD1169" i="1"/>
  <c r="AD896" i="1"/>
  <c r="AD828" i="1"/>
  <c r="AD609" i="1"/>
  <c r="AD405" i="1"/>
  <c r="AD1098" i="1"/>
  <c r="AD593" i="1"/>
  <c r="AD1069" i="1"/>
  <c r="AD649" i="1"/>
  <c r="AD116" i="1"/>
  <c r="AG116" i="1" s="1"/>
  <c r="AD504" i="1"/>
  <c r="AD424" i="1"/>
  <c r="AD709" i="1"/>
  <c r="AD757" i="1"/>
  <c r="AD792" i="1"/>
  <c r="AD1165" i="1"/>
  <c r="AD995" i="1"/>
  <c r="AD290" i="1"/>
  <c r="AG290" i="1" s="1"/>
  <c r="AD1176" i="1"/>
  <c r="AD293" i="1"/>
  <c r="AG293" i="1" s="1"/>
  <c r="AD821" i="1"/>
  <c r="AD375" i="1"/>
  <c r="AG375" i="1" s="1"/>
  <c r="AD1158" i="1"/>
  <c r="AD102" i="1"/>
  <c r="AG102" i="1" s="1"/>
  <c r="AD1046" i="1"/>
  <c r="AD656" i="1"/>
  <c r="AD412" i="1"/>
  <c r="AD977" i="1"/>
  <c r="AD624" i="1"/>
  <c r="AD370" i="1"/>
  <c r="AG370" i="1" s="1"/>
  <c r="AD238" i="1"/>
  <c r="AG238" i="1" s="1"/>
  <c r="AD835" i="1"/>
  <c r="AD183" i="1"/>
  <c r="AG183" i="1" s="1"/>
  <c r="AD712" i="1"/>
  <c r="AD944" i="1"/>
  <c r="AD1009" i="1"/>
  <c r="AD1057" i="1"/>
  <c r="AD1089" i="1"/>
  <c r="AD485" i="1"/>
  <c r="AD553" i="1"/>
  <c r="AD637" i="1"/>
  <c r="AD665" i="1"/>
  <c r="AD857" i="1"/>
  <c r="AD1066" i="1"/>
  <c r="AD963" i="1"/>
  <c r="AD165" i="1"/>
  <c r="AG165" i="1" s="1"/>
  <c r="AD785" i="1"/>
  <c r="AD1097" i="1"/>
  <c r="AD918" i="1"/>
  <c r="AD241" i="1"/>
  <c r="AG241" i="1" s="1"/>
  <c r="AD1049" i="1"/>
  <c r="AD190" i="1"/>
  <c r="AG190" i="1" s="1"/>
  <c r="AD223" i="1"/>
  <c r="AG223" i="1" s="1"/>
  <c r="AD954" i="1"/>
  <c r="AD667" i="1"/>
  <c r="AD272" i="1"/>
  <c r="AG272" i="1" s="1"/>
  <c r="AD801" i="1"/>
  <c r="AD206" i="1"/>
  <c r="AG206" i="1" s="1"/>
  <c r="AD938" i="1"/>
  <c r="AD286" i="1"/>
  <c r="AG286" i="1" s="1"/>
  <c r="AD1177" i="1"/>
  <c r="AD891" i="1"/>
  <c r="AD768" i="1"/>
  <c r="AD324" i="1"/>
  <c r="AG324" i="1" s="1"/>
  <c r="AD1017" i="1"/>
  <c r="AD304" i="1"/>
  <c r="AG304" i="1" s="1"/>
  <c r="AD933" i="1"/>
  <c r="AD888" i="1"/>
  <c r="AD1096" i="1"/>
  <c r="AD833" i="1"/>
  <c r="AD307" i="1"/>
  <c r="AG307" i="1" s="1"/>
  <c r="AD820" i="1"/>
  <c r="AD222" i="1"/>
  <c r="AG222" i="1" s="1"/>
  <c r="AD1034" i="1"/>
  <c r="AD670" i="1"/>
  <c r="AD622" i="1"/>
  <c r="AD237" i="1"/>
  <c r="AG237" i="1" s="1"/>
  <c r="AD430" i="1"/>
  <c r="AD750" i="1"/>
  <c r="AD862" i="1"/>
  <c r="AD253" i="1"/>
  <c r="AG253" i="1" s="1"/>
  <c r="AD733" i="1"/>
  <c r="AD1139" i="1"/>
  <c r="AD203" i="1"/>
  <c r="AG203" i="1" s="1"/>
  <c r="AD832" i="1"/>
  <c r="AD950" i="1"/>
  <c r="AD1018" i="1"/>
  <c r="AD865" i="1"/>
  <c r="AD638" i="1"/>
  <c r="AD155" i="1"/>
  <c r="AG155" i="1" s="1"/>
  <c r="AD92" i="1"/>
  <c r="AG92" i="1" s="1"/>
  <c r="AD663" i="1"/>
  <c r="AD494" i="1"/>
  <c r="AD126" i="1"/>
  <c r="AG126" i="1" s="1"/>
  <c r="AD654" i="1"/>
  <c r="AD782" i="1"/>
  <c r="AD1136" i="1"/>
  <c r="AD335" i="1"/>
  <c r="AG335" i="1" s="1"/>
  <c r="AD996" i="1"/>
  <c r="AD982" i="1"/>
  <c r="AD501" i="1"/>
  <c r="AD153" i="1"/>
  <c r="AG153" i="1" s="1"/>
  <c r="AD899" i="1"/>
  <c r="AD490" i="1"/>
  <c r="AD361" i="1"/>
  <c r="AG361" i="1" s="1"/>
  <c r="AD393" i="1"/>
  <c r="AG393" i="1" s="1"/>
  <c r="AD233" i="1"/>
  <c r="AG233" i="1" s="1"/>
  <c r="AD945" i="1"/>
  <c r="AD268" i="1"/>
  <c r="AG268" i="1" s="1"/>
  <c r="AD698" i="1"/>
  <c r="AD1005" i="1"/>
  <c r="AD790" i="1"/>
  <c r="AD100" i="1"/>
  <c r="AG100" i="1" s="1"/>
  <c r="AD598" i="1"/>
  <c r="AD502" i="1"/>
  <c r="AD309" i="1"/>
  <c r="AG309" i="1" s="1"/>
  <c r="AD587" i="1"/>
  <c r="AD923" i="1"/>
  <c r="AD1051" i="1"/>
  <c r="AD852" i="1"/>
  <c r="AD732" i="1"/>
  <c r="AD339" i="1"/>
  <c r="AG339" i="1" s="1"/>
  <c r="AD591" i="1"/>
  <c r="AD1055" i="1"/>
  <c r="AD1151" i="1"/>
  <c r="AD467" i="1"/>
  <c r="AD595" i="1"/>
  <c r="AD756" i="1"/>
  <c r="AD524" i="1"/>
  <c r="AD347" i="1"/>
  <c r="AG347" i="1" s="1"/>
  <c r="AD176" i="1"/>
  <c r="AG176" i="1" s="1"/>
  <c r="AD358" i="1"/>
  <c r="AG358" i="1" s="1"/>
  <c r="AD855" i="1"/>
  <c r="AD1012" i="1"/>
  <c r="AD621" i="1"/>
  <c r="AD988" i="1"/>
  <c r="AD1131" i="1"/>
  <c r="AD687" i="1"/>
  <c r="AD138" i="1"/>
  <c r="AG138" i="1" s="1"/>
  <c r="AD359" i="1"/>
  <c r="AG359" i="1" s="1"/>
  <c r="AD413" i="1"/>
  <c r="AD376" i="1"/>
  <c r="AG376" i="1" s="1"/>
  <c r="AD585" i="1"/>
  <c r="AD195" i="1"/>
  <c r="AG195" i="1" s="1"/>
  <c r="AD360" i="1"/>
  <c r="AG360" i="1" s="1"/>
  <c r="AD1078" i="1"/>
  <c r="AD245" i="1"/>
  <c r="AG245" i="1" s="1"/>
  <c r="AD440" i="1"/>
  <c r="AD115" i="1"/>
  <c r="AG115" i="1" s="1"/>
  <c r="AD910" i="1"/>
  <c r="AD675" i="1"/>
  <c r="AD417" i="1"/>
  <c r="AD142" i="1"/>
  <c r="AG142" i="1" s="1"/>
  <c r="AD777" i="1"/>
  <c r="AD989" i="1"/>
  <c r="AD886" i="1"/>
  <c r="AD673" i="1"/>
  <c r="AD970" i="1"/>
  <c r="AD1038" i="1"/>
  <c r="AD1138" i="1"/>
  <c r="AD720" i="1"/>
  <c r="AD753" i="1"/>
  <c r="AD648" i="1"/>
  <c r="AD843" i="1"/>
  <c r="AD1081" i="1"/>
  <c r="AD606" i="1"/>
  <c r="AD914" i="1"/>
  <c r="AD846" i="1"/>
  <c r="AD189" i="1"/>
  <c r="AG189" i="1" s="1"/>
  <c r="AD798" i="1"/>
  <c r="AD949" i="1"/>
  <c r="AD170" i="1"/>
  <c r="AG170" i="1" s="1"/>
  <c r="AD1157" i="1"/>
  <c r="AD934" i="1"/>
  <c r="AD800" i="1"/>
  <c r="AD987" i="1"/>
  <c r="AD659" i="1"/>
  <c r="AD470" i="1"/>
  <c r="AD710" i="1"/>
  <c r="AD212" i="1"/>
  <c r="AG212" i="1" s="1"/>
  <c r="AD571" i="1"/>
  <c r="AD603" i="1"/>
  <c r="AD1035" i="1"/>
  <c r="AD1092" i="1"/>
  <c r="AD884" i="1"/>
  <c r="AD700" i="1"/>
  <c r="AD540" i="1"/>
  <c r="AD382" i="1"/>
  <c r="AG382" i="1" s="1"/>
  <c r="AD398" i="1"/>
  <c r="AG398" i="1" s="1"/>
  <c r="AD479" i="1"/>
  <c r="AD543" i="1"/>
  <c r="AD879" i="1"/>
  <c r="AD983" i="1"/>
  <c r="AD204" i="1"/>
  <c r="AG204" i="1" s="1"/>
  <c r="AD254" i="1"/>
  <c r="AG254" i="1" s="1"/>
  <c r="AD547" i="1"/>
  <c r="AD611" i="1"/>
  <c r="AD787" i="1"/>
  <c r="AD1027" i="1"/>
  <c r="AD1059" i="1"/>
  <c r="AD262" i="1"/>
  <c r="AG262" i="1" s="1"/>
  <c r="AD908" i="1"/>
  <c r="AD836" i="1"/>
  <c r="AD692" i="1"/>
  <c r="AD355" i="1"/>
  <c r="AG355" i="1" s="1"/>
  <c r="AD298" i="1"/>
  <c r="AG298" i="1" s="1"/>
  <c r="AD161" i="1"/>
  <c r="AG161" i="1" s="1"/>
  <c r="AD551" i="1"/>
  <c r="AD647" i="1"/>
  <c r="AD775" i="1"/>
  <c r="AD266" i="1"/>
  <c r="AG266" i="1" s="1"/>
  <c r="AD596" i="1"/>
  <c r="AD1028" i="1"/>
  <c r="AD940" i="1"/>
  <c r="AD652" i="1"/>
  <c r="AD123" i="1"/>
  <c r="AG123" i="1" s="1"/>
  <c r="AD780" i="1"/>
  <c r="AD421" i="1"/>
  <c r="AD315" i="1"/>
  <c r="AG315" i="1" s="1"/>
  <c r="AD1088" i="1"/>
  <c r="AD179" i="1"/>
  <c r="AG179" i="1" s="1"/>
  <c r="AD633" i="1"/>
  <c r="AD465" i="1"/>
  <c r="AD837" i="1"/>
  <c r="AD942" i="1"/>
  <c r="AD889" i="1"/>
  <c r="AD921" i="1"/>
  <c r="AD1037" i="1"/>
  <c r="AD1062" i="1"/>
  <c r="AD231" i="1"/>
  <c r="AG231" i="1" s="1"/>
  <c r="AD728" i="1"/>
  <c r="AD1014" i="1"/>
  <c r="AD1025" i="1"/>
  <c r="AD793" i="1"/>
  <c r="AD114" i="1"/>
  <c r="AG114" i="1" s="1"/>
  <c r="AD1010" i="1"/>
  <c r="AD1021" i="1"/>
  <c r="AD261" i="1"/>
  <c r="AG261" i="1" s="1"/>
  <c r="AD226" i="1"/>
  <c r="AG226" i="1" s="1"/>
  <c r="AD645" i="1"/>
  <c r="AD969" i="1"/>
  <c r="AD207" i="1"/>
  <c r="AG207" i="1" s="1"/>
  <c r="AD1140" i="1"/>
  <c r="AD902" i="1"/>
  <c r="AD613" i="1"/>
  <c r="AD252" i="1"/>
  <c r="AG252" i="1" s="1"/>
  <c r="AD477" i="1"/>
  <c r="AD420" i="1"/>
  <c r="AD966" i="1"/>
  <c r="AD964" i="1"/>
  <c r="AD657" i="1"/>
  <c r="AD686" i="1"/>
  <c r="AD528" i="1"/>
  <c r="AD91" i="1"/>
  <c r="AG91" i="1" s="1"/>
  <c r="AD1045" i="1"/>
  <c r="AD351" i="1"/>
  <c r="AG351" i="1" s="1"/>
  <c r="AD432" i="1"/>
  <c r="AD186" i="1"/>
  <c r="AG186" i="1" s="1"/>
  <c r="AD814" i="1"/>
  <c r="AD560" i="1"/>
  <c r="AD317" i="1"/>
  <c r="AG317" i="1" s="1"/>
  <c r="AD381" i="1"/>
  <c r="AG381" i="1" s="1"/>
  <c r="AD913" i="1"/>
  <c r="AD505" i="1"/>
  <c r="AD784" i="1"/>
  <c r="AD898" i="1"/>
  <c r="AD1150" i="1"/>
  <c r="AD242" i="1"/>
  <c r="AG242" i="1" s="1"/>
  <c r="AD1060" i="1"/>
  <c r="AD628" i="1"/>
  <c r="AD496" i="1"/>
  <c r="AD150" i="1"/>
  <c r="AG150" i="1" s="1"/>
  <c r="AD180" i="1"/>
  <c r="AG180" i="1" s="1"/>
  <c r="AD765" i="1"/>
  <c r="AD1166" i="1"/>
  <c r="AD400" i="1"/>
  <c r="AG400" i="1" s="1"/>
  <c r="AD442" i="1"/>
  <c r="AD858" i="1"/>
  <c r="AD294" i="1"/>
  <c r="AG294" i="1" s="1"/>
  <c r="AD329" i="1"/>
  <c r="AG329" i="1" s="1"/>
  <c r="AD410" i="1"/>
  <c r="AD89" i="1"/>
  <c r="AG89" i="1" s="1"/>
  <c r="AD650" i="1"/>
  <c r="AD149" i="1"/>
  <c r="AG149" i="1" s="1"/>
  <c r="AD838" i="1"/>
  <c r="AD534" i="1"/>
  <c r="AD774" i="1"/>
  <c r="AD854" i="1"/>
  <c r="AD930" i="1"/>
  <c r="AD225" i="1"/>
  <c r="AG225" i="1" s="1"/>
  <c r="AD401" i="1"/>
  <c r="AG401" i="1" s="1"/>
  <c r="AD523" i="1"/>
  <c r="AD385" i="1"/>
  <c r="AG385" i="1" s="1"/>
  <c r="AD644" i="1"/>
  <c r="AD816" i="1"/>
  <c r="AD518" i="1"/>
  <c r="AD345" i="1"/>
  <c r="AG345" i="1" s="1"/>
  <c r="AD574" i="1"/>
  <c r="AD461" i="1"/>
  <c r="AD802" i="1"/>
  <c r="AD482" i="1"/>
  <c r="V213" i="1"/>
  <c r="AD205" i="1"/>
  <c r="AG205" i="1" s="1"/>
  <c r="V337" i="1"/>
  <c r="AD555" i="1"/>
  <c r="AD1083" i="1"/>
  <c r="AD511" i="1"/>
  <c r="AD379" i="1"/>
  <c r="AG379" i="1" s="1"/>
  <c r="AD232" i="1"/>
  <c r="AG232" i="1" s="1"/>
  <c r="AD799" i="1"/>
  <c r="AD927" i="1"/>
  <c r="AD1023" i="1"/>
  <c r="AD326" i="1"/>
  <c r="AG326" i="1" s="1"/>
  <c r="AD124" i="1"/>
  <c r="AG124" i="1" s="1"/>
  <c r="AD220" i="1"/>
  <c r="AG220" i="1" s="1"/>
  <c r="AD563" i="1"/>
  <c r="AD627" i="1"/>
  <c r="AD1011" i="1"/>
  <c r="AD1043" i="1"/>
  <c r="AD1075" i="1"/>
  <c r="AD903" i="1"/>
  <c r="AD708" i="1"/>
  <c r="AD447" i="1"/>
  <c r="AD265" i="1"/>
  <c r="AG265" i="1" s="1"/>
  <c r="AD117" i="1"/>
  <c r="AG117" i="1" s="1"/>
  <c r="AD80" i="1"/>
  <c r="AG80" i="1" s="1"/>
  <c r="AD503" i="1"/>
  <c r="AD567" i="1"/>
  <c r="AD484" i="1"/>
  <c r="AD990" i="1"/>
  <c r="AD171" i="1"/>
  <c r="AG171" i="1" s="1"/>
  <c r="AD1170" i="1"/>
  <c r="AD625" i="1"/>
  <c r="AD812" i="1"/>
  <c r="AD118" i="1"/>
  <c r="AG118" i="1" s="1"/>
  <c r="AD328" i="1"/>
  <c r="AG328" i="1" s="1"/>
  <c r="AD227" i="1"/>
  <c r="AG227" i="1" s="1"/>
  <c r="AD517" i="1"/>
  <c r="AD789" i="1"/>
  <c r="AD211" i="1"/>
  <c r="AG211" i="1" s="1"/>
  <c r="AD909" i="1"/>
  <c r="AD433" i="1"/>
  <c r="AD1026" i="1"/>
  <c r="AD378" i="1"/>
  <c r="AG378" i="1" s="1"/>
  <c r="AD817" i="1"/>
  <c r="AD705" i="1"/>
  <c r="AD1022" i="1"/>
  <c r="AD392" i="1"/>
  <c r="AG392" i="1" s="1"/>
  <c r="AD314" i="1"/>
  <c r="AG314" i="1" s="1"/>
  <c r="AD804" i="1"/>
  <c r="AD1070" i="1"/>
  <c r="AD1173" i="1"/>
  <c r="AD349" i="1"/>
  <c r="AG349" i="1" s="1"/>
  <c r="AD881" i="1"/>
  <c r="AD749" i="1"/>
  <c r="AD1044" i="1"/>
  <c r="AD478" i="1"/>
  <c r="AD131" i="1"/>
  <c r="AG131" i="1" s="1"/>
  <c r="AD1134" i="1"/>
  <c r="AD960" i="1"/>
  <c r="AD137" i="1"/>
  <c r="AG137" i="1" s="1"/>
  <c r="AD980" i="1"/>
  <c r="AD313" i="1"/>
  <c r="AG313" i="1" s="1"/>
  <c r="AD778" i="1"/>
  <c r="AD952" i="1"/>
  <c r="AD614" i="1"/>
  <c r="AD806" i="1"/>
  <c r="AD566" i="1"/>
  <c r="AD276" i="1"/>
  <c r="AG276" i="1" s="1"/>
  <c r="AD795" i="1"/>
  <c r="AD875" i="1"/>
  <c r="AD1003" i="1"/>
  <c r="AD895" i="1"/>
  <c r="AD748" i="1"/>
  <c r="AD556" i="1"/>
  <c r="AD455" i="1"/>
  <c r="AD273" i="1"/>
  <c r="AG273" i="1" s="1"/>
  <c r="AD168" i="1"/>
  <c r="AG168" i="1" s="1"/>
  <c r="AD88" i="1"/>
  <c r="AG88" i="1" s="1"/>
  <c r="AD152" i="1"/>
  <c r="AG152" i="1" s="1"/>
  <c r="AD216" i="1"/>
  <c r="AG216" i="1" s="1"/>
  <c r="AD334" i="1"/>
  <c r="AG334" i="1" s="1"/>
  <c r="AD607" i="1"/>
  <c r="AD847" i="1"/>
  <c r="AD943" i="1"/>
  <c r="AD1007" i="1"/>
  <c r="AD1071" i="1"/>
  <c r="AD1167" i="1"/>
  <c r="AD1172" i="1"/>
  <c r="AD516" i="1"/>
  <c r="AD185" i="1"/>
  <c r="AG185" i="1" s="1"/>
  <c r="AD579" i="1"/>
  <c r="AD643" i="1"/>
  <c r="AD860" i="1"/>
  <c r="AD751" i="1"/>
  <c r="AD519" i="1"/>
  <c r="AD452" i="1"/>
  <c r="AD320" i="1"/>
  <c r="AG320" i="1" s="1"/>
  <c r="AD239" i="1"/>
  <c r="AG239" i="1" s="1"/>
  <c r="AD112" i="1"/>
  <c r="AG112" i="1" s="1"/>
  <c r="AD468" i="1"/>
  <c r="AD668" i="1"/>
  <c r="AD297" i="1"/>
  <c r="AG297" i="1" s="1"/>
  <c r="AD536" i="1"/>
  <c r="AD701" i="1"/>
  <c r="AD1185" i="1"/>
  <c r="AD861" i="1"/>
  <c r="AD640" i="1"/>
  <c r="AD573" i="1"/>
  <c r="AD158" i="1"/>
  <c r="AG158" i="1" s="1"/>
  <c r="AD327" i="1"/>
  <c r="AG327" i="1" s="1"/>
  <c r="AD776" i="1"/>
  <c r="AD677" i="1"/>
  <c r="AD1144" i="1"/>
  <c r="AD601" i="1"/>
  <c r="AD481" i="1"/>
  <c r="AD565" i="1"/>
  <c r="AD234" i="1"/>
  <c r="AG234" i="1" s="1"/>
  <c r="AD103" i="1"/>
  <c r="AG103" i="1" s="1"/>
  <c r="AD520" i="1"/>
  <c r="AD809" i="1"/>
  <c r="AD755" i="1"/>
  <c r="AD380" i="1"/>
  <c r="AG380" i="1" s="1"/>
  <c r="AD1137" i="1"/>
  <c r="AD926" i="1"/>
  <c r="AD198" i="1"/>
  <c r="AG198" i="1" s="1"/>
  <c r="AD531" i="1"/>
  <c r="AD332" i="1"/>
  <c r="AG332" i="1" s="1"/>
  <c r="AD739" i="1"/>
  <c r="AD993" i="1"/>
  <c r="AD660" i="1"/>
  <c r="AD975" i="1"/>
  <c r="AD869" i="1"/>
  <c r="AD90" i="1"/>
  <c r="AG90" i="1" s="1"/>
  <c r="AD1006" i="1"/>
  <c r="AD920" i="1"/>
  <c r="AD81" i="1"/>
  <c r="AG81" i="1" s="1"/>
  <c r="AD346" i="1"/>
  <c r="AG346" i="1" s="1"/>
  <c r="AD411" i="1"/>
  <c r="AD475" i="1"/>
  <c r="AD715" i="1"/>
  <c r="AD779" i="1"/>
  <c r="AD859" i="1"/>
  <c r="AD955" i="1"/>
  <c r="AD1163" i="1"/>
  <c r="AD584" i="1"/>
  <c r="AD616" i="1"/>
  <c r="AD1000" i="1"/>
  <c r="AD1032" i="1"/>
  <c r="AD911" i="1"/>
  <c r="AD844" i="1"/>
  <c r="AD764" i="1"/>
  <c r="AD572" i="1"/>
  <c r="AD444" i="1"/>
  <c r="AD323" i="1"/>
  <c r="AG323" i="1" s="1"/>
  <c r="AD247" i="1"/>
  <c r="AG247" i="1" s="1"/>
  <c r="AD184" i="1"/>
  <c r="AG184" i="1" s="1"/>
  <c r="AD104" i="1"/>
  <c r="AG104" i="1" s="1"/>
  <c r="AD312" i="1"/>
  <c r="AG312" i="1" s="1"/>
  <c r="AD495" i="1"/>
  <c r="AD559" i="1"/>
  <c r="AD623" i="1"/>
  <c r="AD655" i="1"/>
  <c r="AD863" i="1"/>
  <c r="AD588" i="1"/>
  <c r="AD620" i="1"/>
  <c r="AD1004" i="1"/>
  <c r="AD1036" i="1"/>
  <c r="AD948" i="1"/>
  <c r="AD251" i="1"/>
  <c r="AG251" i="1" s="1"/>
  <c r="AD156" i="1"/>
  <c r="AG156" i="1" s="1"/>
  <c r="AD338" i="1"/>
  <c r="AG338" i="1" s="1"/>
  <c r="AD402" i="1"/>
  <c r="AG402" i="1" s="1"/>
  <c r="AD707" i="1"/>
  <c r="AD803" i="1"/>
  <c r="AD867" i="1"/>
  <c r="AD1171" i="1"/>
  <c r="AD1008" i="1"/>
  <c r="AD1084" i="1"/>
  <c r="AD887" i="1"/>
  <c r="AD876" i="1"/>
  <c r="AD740" i="1"/>
  <c r="AD767" i="1"/>
  <c r="AD548" i="1"/>
  <c r="AD535" i="1"/>
  <c r="AD431" i="1"/>
  <c r="AD371" i="1"/>
  <c r="AG371" i="1" s="1"/>
  <c r="AD331" i="1"/>
  <c r="AG331" i="1" s="1"/>
  <c r="AD277" i="1"/>
  <c r="AG277" i="1" s="1"/>
  <c r="AD101" i="1"/>
  <c r="AG101" i="1" s="1"/>
  <c r="AD128" i="1"/>
  <c r="AG128" i="1" s="1"/>
  <c r="AD160" i="1"/>
  <c r="AG160" i="1" s="1"/>
  <c r="AD224" i="1"/>
  <c r="AG224" i="1" s="1"/>
  <c r="AD342" i="1"/>
  <c r="AG342" i="1" s="1"/>
  <c r="AD423" i="1"/>
  <c r="AD487" i="1"/>
  <c r="AD583" i="1"/>
  <c r="AD615" i="1"/>
  <c r="AD711" i="1"/>
  <c r="AD807" i="1"/>
  <c r="AD871" i="1"/>
  <c r="AD951" i="1"/>
  <c r="AD1015" i="1"/>
  <c r="AD1047" i="1"/>
  <c r="AD1079" i="1"/>
  <c r="AD1175" i="1"/>
  <c r="AD605" i="1"/>
  <c r="AD240" i="1"/>
  <c r="AG240" i="1" s="1"/>
  <c r="AD296" i="1"/>
  <c r="AG296" i="1" s="1"/>
  <c r="AD974" i="1"/>
  <c r="AD972" i="1"/>
  <c r="AD907" i="1"/>
  <c r="AD507" i="1"/>
  <c r="AD894" i="1"/>
  <c r="AD1178" i="1"/>
  <c r="AD1146" i="1"/>
  <c r="AD848" i="1"/>
  <c r="AD671" i="1"/>
  <c r="AD557" i="1"/>
  <c r="AD267" i="1"/>
  <c r="AG267" i="1" s="1"/>
  <c r="AD813" i="1"/>
  <c r="AD998" i="1"/>
  <c r="AD429" i="1"/>
  <c r="AD408" i="1"/>
  <c r="AD552" i="1"/>
  <c r="AD693" i="1"/>
  <c r="AD456" i="1"/>
  <c r="AD259" i="1"/>
  <c r="AG259" i="1" s="1"/>
  <c r="AD873" i="1"/>
  <c r="AD973" i="1"/>
  <c r="AD725" i="1"/>
  <c r="AD773" i="1"/>
  <c r="AD243" i="1"/>
  <c r="AG243" i="1" s="1"/>
  <c r="AD1052" i="1"/>
  <c r="AD396" i="1"/>
  <c r="AG396" i="1" s="1"/>
  <c r="AD1160" i="1"/>
  <c r="AD957" i="1"/>
  <c r="AD449" i="1"/>
  <c r="AD853" i="1"/>
  <c r="AD1142" i="1"/>
  <c r="AD515" i="1"/>
  <c r="AD961" i="1"/>
  <c r="AD1056" i="1"/>
  <c r="AD167" i="1"/>
  <c r="AG167" i="1" s="1"/>
  <c r="AD218" i="1"/>
  <c r="AG218" i="1" s="1"/>
  <c r="AD107" i="1"/>
  <c r="AG107" i="1" s="1"/>
  <c r="AD508" i="1"/>
  <c r="AD760" i="1"/>
  <c r="AD451" i="1"/>
  <c r="AD199" i="1"/>
  <c r="AG199" i="1" s="1"/>
  <c r="AD162" i="1"/>
  <c r="AG162" i="1" s="1"/>
  <c r="AD915" i="1"/>
  <c r="AD395" i="1"/>
  <c r="AG395" i="1" s="1"/>
  <c r="AD1164" i="1"/>
  <c r="AD1073" i="1"/>
  <c r="AD196" i="1"/>
  <c r="AG196" i="1" s="1"/>
  <c r="AD384" i="1"/>
  <c r="AG384" i="1" s="1"/>
  <c r="AD453" i="1"/>
  <c r="AD521" i="1"/>
  <c r="AD569" i="1"/>
  <c r="AD653" i="1"/>
  <c r="AD697" i="1"/>
  <c r="AD841" i="1"/>
  <c r="AD962" i="1"/>
  <c r="AD344" i="1"/>
  <c r="AG344" i="1" s="1"/>
  <c r="AD493" i="1"/>
  <c r="AD937" i="1"/>
  <c r="AD409" i="1"/>
  <c r="AD193" i="1"/>
  <c r="AG193" i="1" s="1"/>
  <c r="AD441" i="1"/>
  <c r="AD119" i="1"/>
  <c r="AG119" i="1" s="1"/>
  <c r="AD856" i="1"/>
  <c r="AD736" i="1"/>
  <c r="AD545" i="1"/>
  <c r="AD901" i="1"/>
  <c r="AD1161" i="1"/>
  <c r="AD840" i="1"/>
  <c r="AD1054" i="1"/>
  <c r="AD849" i="1"/>
  <c r="AD561" i="1"/>
  <c r="AD113" i="1"/>
  <c r="AG113" i="1" s="1"/>
  <c r="AD356" i="1"/>
  <c r="AG356" i="1" s="1"/>
  <c r="AD513" i="1"/>
  <c r="AD110" i="1"/>
  <c r="AG110" i="1" s="1"/>
  <c r="AD1145" i="1"/>
  <c r="AD386" i="1"/>
  <c r="AG386" i="1" s="1"/>
  <c r="AD811" i="1"/>
  <c r="AD897" i="1"/>
  <c r="AD718" i="1"/>
  <c r="AD590" i="1"/>
  <c r="AD462" i="1"/>
  <c r="AD766" i="1"/>
  <c r="AD221" i="1"/>
  <c r="AG221" i="1" s="1"/>
  <c r="AD1029" i="1"/>
  <c r="AD1077" i="1"/>
  <c r="AD641" i="1"/>
  <c r="AD845" i="1"/>
  <c r="AD106" i="1"/>
  <c r="AG106" i="1" s="1"/>
  <c r="AD971" i="1"/>
  <c r="AD111" i="1"/>
  <c r="AG111" i="1" s="1"/>
  <c r="AD303" i="1"/>
  <c r="AG303" i="1" s="1"/>
  <c r="AD383" i="1"/>
  <c r="AG383" i="1" s="1"/>
  <c r="AD680" i="1"/>
  <c r="AD1002" i="1"/>
  <c r="AD830" i="1"/>
  <c r="AD279" i="1"/>
  <c r="AG279" i="1" s="1"/>
  <c r="AD1152" i="1"/>
  <c r="AD981" i="1"/>
  <c r="AD829" i="1"/>
  <c r="AD416" i="1"/>
  <c r="AD997" i="1"/>
  <c r="AD866" i="1"/>
  <c r="AD576" i="1"/>
  <c r="AD291" i="1"/>
  <c r="AG291" i="1" s="1"/>
  <c r="AD510" i="1"/>
  <c r="AD734" i="1"/>
  <c r="AD173" i="1"/>
  <c r="AG173" i="1" s="1"/>
  <c r="AD512" i="1"/>
  <c r="AD1141" i="1"/>
  <c r="AD925" i="1"/>
  <c r="AD135" i="1"/>
  <c r="AG135" i="1" s="1"/>
  <c r="AD122" i="1"/>
  <c r="AG122" i="1" s="1"/>
  <c r="AD842" i="1"/>
  <c r="AD275" i="1"/>
  <c r="AG275" i="1" s="1"/>
  <c r="AD794" i="1"/>
  <c r="AD426" i="1"/>
  <c r="AD99" i="1"/>
  <c r="AG99" i="1" s="1"/>
  <c r="AD506" i="1"/>
  <c r="AD826" i="1"/>
  <c r="AD249" i="1"/>
  <c r="AG249" i="1" s="1"/>
  <c r="AD438" i="1"/>
  <c r="AD694" i="1"/>
  <c r="AD742" i="1"/>
  <c r="AD678" i="1"/>
  <c r="AD406" i="1"/>
  <c r="AD454" i="1"/>
  <c r="AD822" i="1"/>
  <c r="V181" i="1"/>
  <c r="AD763" i="1"/>
  <c r="AD1033" i="1"/>
  <c r="AD145" i="1"/>
  <c r="AG145" i="1" s="1"/>
  <c r="AD721" i="1"/>
  <c r="AD271" i="1"/>
  <c r="AG271" i="1" s="1"/>
  <c r="AD450" i="1"/>
  <c r="AD818" i="1"/>
  <c r="AD129" i="1"/>
  <c r="AG129" i="1" s="1"/>
  <c r="AD166" i="1"/>
  <c r="AG166" i="1" s="1"/>
  <c r="AD582" i="1"/>
  <c r="AD810" i="1"/>
  <c r="AD377" i="1"/>
  <c r="AG377" i="1" s="1"/>
  <c r="AD602" i="1"/>
  <c r="AD340" i="1"/>
  <c r="AG340" i="1" s="1"/>
  <c r="AD257" i="1"/>
  <c r="AG257" i="1" s="1"/>
  <c r="AD365" i="1"/>
  <c r="AG365" i="1" s="1"/>
  <c r="AD529" i="1"/>
  <c r="AD702" i="1"/>
  <c r="AD722" i="1"/>
  <c r="AD530" i="1"/>
  <c r="AD683" i="1"/>
  <c r="AD929" i="1"/>
  <c r="AD558" i="1"/>
  <c r="AD373" i="1"/>
  <c r="AG373" i="1" s="1"/>
  <c r="AD325" i="1"/>
  <c r="AG325" i="1" s="1"/>
  <c r="AD877" i="1"/>
  <c r="AD141" i="1"/>
  <c r="AG141" i="1" s="1"/>
  <c r="AD1041" i="1"/>
  <c r="AD1182" i="1"/>
  <c r="AD1086" i="1"/>
  <c r="AD577" i="1"/>
  <c r="AD629" i="1"/>
  <c r="AD321" i="1"/>
  <c r="AG321" i="1" s="1"/>
  <c r="AD562" i="1"/>
  <c r="AD658" i="1"/>
  <c r="AD1050" i="1"/>
  <c r="AD125" i="1"/>
  <c r="AG125" i="1" s="1"/>
  <c r="AD333" i="1"/>
  <c r="AG333" i="1" s="1"/>
  <c r="AD1184" i="1"/>
  <c r="AD1186" i="1"/>
  <c r="AD642" i="1"/>
  <c r="AD41" i="1"/>
  <c r="AG41" i="1" s="1"/>
  <c r="AD1102" i="1"/>
  <c r="AD737" i="1"/>
  <c r="AD497" i="1"/>
  <c r="Y34" i="1"/>
  <c r="AM34" i="1" s="1"/>
  <c r="Z40" i="1"/>
  <c r="V39" i="1"/>
  <c r="U33" i="1"/>
  <c r="U37" i="1"/>
  <c r="AH38" i="1" s="1"/>
  <c r="U31" i="1"/>
  <c r="V134" i="1"/>
  <c r="V369" i="1"/>
  <c r="V95" i="1"/>
  <c r="V157" i="1"/>
  <c r="V341" i="1"/>
  <c r="V353" i="1"/>
  <c r="V65" i="1"/>
  <c r="V305" i="1"/>
  <c r="V139" i="1"/>
  <c r="V260" i="1"/>
  <c r="V397" i="1"/>
  <c r="V289" i="1"/>
  <c r="V50" i="1"/>
  <c r="V73" i="1"/>
  <c r="Z147" i="1"/>
  <c r="Z122" i="1"/>
  <c r="Z50" i="1"/>
  <c r="Z206" i="1"/>
  <c r="Z211" i="1"/>
  <c r="Z109" i="1"/>
  <c r="Z67" i="1"/>
  <c r="Z338" i="1"/>
  <c r="Z99" i="1"/>
  <c r="V55" i="1"/>
  <c r="V84" i="1"/>
  <c r="V48" i="1"/>
  <c r="Z85" i="1"/>
  <c r="Z149" i="1"/>
  <c r="V228" i="1"/>
  <c r="Z347" i="1"/>
  <c r="V229" i="1"/>
  <c r="V93" i="1"/>
  <c r="V120" i="1"/>
  <c r="V52" i="1"/>
  <c r="Z313" i="1"/>
  <c r="V201" i="1"/>
  <c r="Z279" i="1"/>
  <c r="Z157" i="1"/>
  <c r="Z339" i="1"/>
  <c r="V76" i="1"/>
  <c r="Z81" i="1"/>
  <c r="Z259" i="1"/>
  <c r="Z359" i="1"/>
  <c r="Z285" i="1"/>
  <c r="Z144" i="1"/>
  <c r="Z148" i="1"/>
  <c r="V283" i="1"/>
  <c r="V43" i="1"/>
  <c r="Z173" i="1"/>
  <c r="V256" i="1"/>
  <c r="Z377" i="1"/>
  <c r="Z55" i="1"/>
  <c r="Z392" i="1"/>
  <c r="Z104" i="1"/>
  <c r="V78" i="1"/>
  <c r="Z216" i="1"/>
  <c r="Z239" i="1"/>
  <c r="Z396" i="1"/>
  <c r="Z197" i="1"/>
  <c r="Z385" i="1"/>
  <c r="Z182" i="1"/>
  <c r="Z47" i="1"/>
  <c r="Z191" i="1"/>
  <c r="Z120" i="1"/>
  <c r="Z207" i="1"/>
  <c r="Z373" i="1"/>
  <c r="Z175" i="1"/>
  <c r="Z192" i="1"/>
  <c r="X30" i="1"/>
  <c r="U30" i="1" s="1"/>
  <c r="Z30" i="1"/>
  <c r="Z350" i="1"/>
  <c r="Z171" i="1"/>
  <c r="Z366" i="1"/>
  <c r="Z400" i="1"/>
  <c r="Z336" i="1"/>
  <c r="Z358" i="1"/>
  <c r="V282" i="1"/>
  <c r="Z49" i="1"/>
  <c r="Z229" i="1"/>
  <c r="Z271" i="1"/>
  <c r="V64" i="1"/>
  <c r="Z213" i="1"/>
  <c r="Z277" i="1"/>
  <c r="V61" i="1"/>
  <c r="Z69" i="1"/>
  <c r="Z153" i="1"/>
  <c r="Z217" i="1"/>
  <c r="Z335" i="1"/>
  <c r="Z399" i="1"/>
  <c r="Z327" i="1"/>
  <c r="V72" i="1"/>
  <c r="Z205" i="1"/>
  <c r="Z255" i="1"/>
  <c r="Z178" i="1"/>
  <c r="V53" i="1"/>
  <c r="V36" i="1"/>
  <c r="Z61" i="1"/>
  <c r="Z129" i="1"/>
  <c r="Z161" i="1"/>
  <c r="Z225" i="1"/>
  <c r="Z343" i="1"/>
  <c r="Z391" i="1"/>
  <c r="Z160" i="1"/>
  <c r="V35" i="1"/>
  <c r="V94" i="1"/>
  <c r="Z249" i="1"/>
  <c r="Z128" i="1"/>
  <c r="Z139" i="1"/>
  <c r="Z80" i="1"/>
  <c r="Z228" i="1"/>
  <c r="Z360" i="1"/>
  <c r="Z293" i="1"/>
  <c r="Z189" i="1"/>
  <c r="V74" i="1"/>
  <c r="Z376" i="1"/>
  <c r="Z108" i="1"/>
  <c r="Z115" i="1"/>
  <c r="V30" i="1"/>
  <c r="V46" i="1"/>
  <c r="Z247" i="1"/>
  <c r="Z208" i="1"/>
  <c r="Z76" i="1"/>
  <c r="Z98" i="1"/>
  <c r="V51" i="1"/>
  <c r="Z357" i="1"/>
  <c r="V174" i="1"/>
  <c r="Z270" i="1"/>
  <c r="Z165" i="1"/>
  <c r="Z222" i="1"/>
  <c r="Z107" i="1"/>
  <c r="Z112" i="1"/>
  <c r="Z304" i="1"/>
  <c r="Z384" i="1"/>
  <c r="V86" i="1"/>
  <c r="Z181" i="1"/>
  <c r="Z63" i="1"/>
  <c r="Z42" i="1"/>
  <c r="Z58" i="1"/>
  <c r="Z309" i="1"/>
  <c r="Z65" i="1"/>
  <c r="Z133" i="1"/>
  <c r="Z331" i="1"/>
  <c r="Z395" i="1"/>
  <c r="Z289" i="1"/>
  <c r="V77" i="1"/>
  <c r="V44" i="1"/>
  <c r="Z275" i="1"/>
  <c r="V68" i="1"/>
  <c r="Z281" i="1"/>
  <c r="Z73" i="1"/>
  <c r="Z141" i="1"/>
  <c r="Z355" i="1"/>
  <c r="V69" i="1"/>
  <c r="V33" i="1"/>
  <c r="V60" i="1"/>
  <c r="V390" i="1"/>
  <c r="Z267" i="1"/>
  <c r="V70" i="1"/>
  <c r="Z60" i="1"/>
  <c r="Z195" i="1"/>
  <c r="Z179" i="1"/>
  <c r="Z319" i="1"/>
  <c r="Z303" i="1"/>
  <c r="V336" i="1"/>
  <c r="V63" i="1"/>
  <c r="Z152" i="1"/>
  <c r="Z389" i="1"/>
  <c r="Z117" i="1"/>
  <c r="V79" i="1"/>
  <c r="Z164" i="1"/>
  <c r="V83" i="1"/>
  <c r="Z75" i="1"/>
  <c r="Z196" i="1"/>
  <c r="Z344" i="1"/>
  <c r="V67" i="1"/>
  <c r="Z235" i="1"/>
  <c r="Z212" i="1"/>
  <c r="Z183" i="1"/>
  <c r="Z323" i="1"/>
  <c r="V58" i="1"/>
  <c r="Z163" i="1"/>
  <c r="Z184" i="1"/>
  <c r="Z365" i="1"/>
  <c r="Z265" i="1"/>
  <c r="X32" i="1"/>
  <c r="U32" i="1" s="1"/>
  <c r="Z32" i="1"/>
  <c r="Z224" i="1"/>
  <c r="Z210" i="1"/>
  <c r="Z315" i="1"/>
  <c r="Z176" i="1"/>
  <c r="Z188" i="1"/>
  <c r="Z320" i="1"/>
  <c r="Z308" i="1"/>
  <c r="Z220" i="1"/>
  <c r="Z43" i="1"/>
  <c r="V202" i="1"/>
  <c r="Z352" i="1"/>
  <c r="Z318" i="1"/>
  <c r="Z382" i="1"/>
  <c r="Z302" i="1"/>
  <c r="Z174" i="1"/>
  <c r="Z311" i="1"/>
  <c r="Z83" i="1"/>
  <c r="X35" i="1"/>
  <c r="U35" i="1" s="1"/>
  <c r="Z35" i="1"/>
  <c r="Z390" i="1"/>
  <c r="V148" i="1"/>
  <c r="V363" i="1"/>
  <c r="V45" i="1"/>
  <c r="Z53" i="1"/>
  <c r="Z137" i="1"/>
  <c r="Z201" i="1"/>
  <c r="Z233" i="1"/>
  <c r="Z351" i="1"/>
  <c r="V56" i="1"/>
  <c r="Z125" i="1"/>
  <c r="Z221" i="1"/>
  <c r="Z263" i="1"/>
  <c r="V85" i="1"/>
  <c r="Z77" i="1"/>
  <c r="Z145" i="1"/>
  <c r="Z209" i="1"/>
  <c r="Z237" i="1"/>
  <c r="Z296" i="1"/>
  <c r="Z312" i="1"/>
  <c r="Z215" i="1"/>
  <c r="Z353" i="1"/>
  <c r="V87" i="1"/>
  <c r="Z301" i="1"/>
  <c r="Z251" i="1"/>
  <c r="Z159" i="1"/>
  <c r="Z180" i="1"/>
  <c r="Z328" i="1"/>
  <c r="V37" i="1"/>
  <c r="V54" i="1"/>
  <c r="Z244" i="1"/>
  <c r="V391" i="1"/>
  <c r="Z291" i="1"/>
  <c r="Z68" i="1"/>
  <c r="Z294" i="1"/>
  <c r="Z219" i="1"/>
  <c r="Z349" i="1"/>
  <c r="V364" i="1"/>
  <c r="Z198" i="1"/>
  <c r="Z91" i="1"/>
  <c r="Z227" i="1"/>
  <c r="V31" i="1"/>
  <c r="Z317" i="1"/>
  <c r="Z305" i="1"/>
  <c r="Z111" i="1"/>
  <c r="V175" i="1"/>
  <c r="Z48" i="1"/>
  <c r="V71" i="1"/>
  <c r="Z254" i="1"/>
  <c r="V42" i="1"/>
  <c r="Z203" i="1"/>
  <c r="Z204" i="1"/>
  <c r="Z368" i="1"/>
  <c r="Z93" i="1"/>
  <c r="Z231" i="1"/>
  <c r="V32" i="1"/>
  <c r="Z214" i="1"/>
  <c r="Z131" i="1"/>
  <c r="U808" i="1" l="1"/>
  <c r="AH809" i="1" s="1"/>
  <c r="U457" i="1"/>
  <c r="AH458" i="1" s="1"/>
  <c r="U1090" i="1"/>
  <c r="AH1091" i="1" s="1"/>
  <c r="U589" i="1"/>
  <c r="AH590" i="1" s="1"/>
  <c r="U762" i="1"/>
  <c r="AH763" i="1" s="1"/>
  <c r="U541" i="1"/>
  <c r="AH542" i="1" s="1"/>
  <c r="U788" i="1"/>
  <c r="AH789" i="1" s="1"/>
  <c r="U761" i="1"/>
  <c r="AH762" i="1" s="1"/>
  <c r="U533" i="1"/>
  <c r="AH534" i="1" s="1"/>
  <c r="U994" i="1"/>
  <c r="AH995" i="1" s="1"/>
  <c r="U688" i="1"/>
  <c r="AH689" i="1" s="1"/>
  <c r="U1058" i="1"/>
  <c r="AH1059" i="1" s="1"/>
  <c r="U646" i="1"/>
  <c r="AH647" i="1" s="1"/>
  <c r="U743" i="1"/>
  <c r="AH744" i="1" s="1"/>
  <c r="U1104" i="1"/>
  <c r="U1040" i="1"/>
  <c r="AH1041" i="1" s="1"/>
  <c r="U464" i="1"/>
  <c r="AH465" i="1" s="1"/>
  <c r="U738" i="1"/>
  <c r="AH739" i="1" s="1"/>
  <c r="U985" i="1"/>
  <c r="AH986" i="1" s="1"/>
  <c r="U666" i="1"/>
  <c r="AH667" i="1" s="1"/>
  <c r="U537" i="1"/>
  <c r="AH538" i="1" s="1"/>
  <c r="U729" i="1"/>
  <c r="AH730" i="1" s="1"/>
  <c r="U714" i="1"/>
  <c r="AH715" i="1" s="1"/>
  <c r="U1149" i="1"/>
  <c r="AH1150" i="1" s="1"/>
  <c r="U428" i="1"/>
  <c r="AH429" i="1" s="1"/>
  <c r="U635" i="1"/>
  <c r="AH636" i="1" s="1"/>
  <c r="U661" i="1"/>
  <c r="AH662" i="1" s="1"/>
  <c r="U568" i="1"/>
  <c r="AH569" i="1" s="1"/>
  <c r="U797" i="1"/>
  <c r="AH798" i="1" s="1"/>
  <c r="U746" i="1"/>
  <c r="AH747" i="1" s="1"/>
  <c r="U965" i="1"/>
  <c r="AH966" i="1" s="1"/>
  <c r="U870" i="1"/>
  <c r="AH871" i="1" s="1"/>
  <c r="U578" i="1"/>
  <c r="AH579" i="1" s="1"/>
  <c r="U1001" i="1"/>
  <c r="AH1002" i="1" s="1"/>
  <c r="U931" i="1"/>
  <c r="AH932" i="1" s="1"/>
  <c r="U1132" i="1"/>
  <c r="AH1133" i="1" s="1"/>
  <c r="U473" i="1"/>
  <c r="AH474" i="1" s="1"/>
  <c r="U769" i="1"/>
  <c r="AH770" i="1" s="1"/>
  <c r="U581" i="1"/>
  <c r="AH582" i="1" s="1"/>
  <c r="U404" i="1"/>
  <c r="AH405" i="1" s="1"/>
  <c r="U538" i="1"/>
  <c r="AH539" i="1" s="1"/>
  <c r="BB1187" i="1"/>
  <c r="BB1189" i="1"/>
  <c r="U466" i="1"/>
  <c r="AH467" i="1" s="1"/>
  <c r="U745" i="1"/>
  <c r="AH746" i="1" s="1"/>
  <c r="U904" i="1"/>
  <c r="AH905" i="1" s="1"/>
  <c r="U1048" i="1"/>
  <c r="AH1049" i="1" s="1"/>
  <c r="V737" i="1"/>
  <c r="AR737" i="1"/>
  <c r="V1186" i="1"/>
  <c r="AR1186" i="1"/>
  <c r="V1050" i="1"/>
  <c r="AR1050" i="1"/>
  <c r="V629" i="1"/>
  <c r="AR629" i="1"/>
  <c r="V1182" i="1"/>
  <c r="AR1182" i="1"/>
  <c r="V683" i="1"/>
  <c r="AR683" i="1"/>
  <c r="V529" i="1"/>
  <c r="AR529" i="1"/>
  <c r="V602" i="1"/>
  <c r="AR602" i="1"/>
  <c r="V763" i="1"/>
  <c r="AR763" i="1"/>
  <c r="V454" i="1"/>
  <c r="AR454" i="1"/>
  <c r="V694" i="1"/>
  <c r="AR694" i="1"/>
  <c r="V506" i="1"/>
  <c r="AR506" i="1"/>
  <c r="V925" i="1"/>
  <c r="AR925" i="1"/>
  <c r="V734" i="1"/>
  <c r="AR734" i="1"/>
  <c r="V866" i="1"/>
  <c r="AR866" i="1"/>
  <c r="V981" i="1"/>
  <c r="AR981" i="1"/>
  <c r="V1002" i="1"/>
  <c r="AR1002" i="1"/>
  <c r="V641" i="1"/>
  <c r="AR641" i="1"/>
  <c r="V766" i="1"/>
  <c r="AR766" i="1"/>
  <c r="V897" i="1"/>
  <c r="AR897" i="1"/>
  <c r="V561" i="1"/>
  <c r="AR561" i="1"/>
  <c r="V1161" i="1"/>
  <c r="AR1161" i="1"/>
  <c r="V856" i="1"/>
  <c r="AR856" i="1"/>
  <c r="V962" i="1"/>
  <c r="AR962" i="1"/>
  <c r="V569" i="1"/>
  <c r="AR569" i="1"/>
  <c r="V915" i="1"/>
  <c r="AR915" i="1"/>
  <c r="V760" i="1"/>
  <c r="AR760" i="1"/>
  <c r="V1142" i="1"/>
  <c r="AR1142" i="1"/>
  <c r="V1160" i="1"/>
  <c r="AR1160" i="1"/>
  <c r="V773" i="1"/>
  <c r="AR773" i="1"/>
  <c r="V1146" i="1"/>
  <c r="AR1146" i="1"/>
  <c r="V907" i="1"/>
  <c r="AR907" i="1"/>
  <c r="V1047" i="1"/>
  <c r="AR1047" i="1"/>
  <c r="V807" i="1"/>
  <c r="AR807" i="1"/>
  <c r="V487" i="1"/>
  <c r="AR487" i="1"/>
  <c r="V548" i="1"/>
  <c r="AR548" i="1"/>
  <c r="V887" i="1"/>
  <c r="AR887" i="1"/>
  <c r="V867" i="1"/>
  <c r="AR867" i="1"/>
  <c r="V1036" i="1"/>
  <c r="AR1036" i="1"/>
  <c r="V863" i="1"/>
  <c r="AR863" i="1"/>
  <c r="V495" i="1"/>
  <c r="AR495" i="1"/>
  <c r="V764" i="1"/>
  <c r="AR764" i="1"/>
  <c r="V1000" i="1"/>
  <c r="AR1000" i="1"/>
  <c r="V955" i="1"/>
  <c r="AR955" i="1"/>
  <c r="V475" i="1"/>
  <c r="AR475" i="1"/>
  <c r="V920" i="1"/>
  <c r="AR920" i="1"/>
  <c r="V975" i="1"/>
  <c r="AR975" i="1"/>
  <c r="V1137" i="1"/>
  <c r="AR1137" i="1"/>
  <c r="V520" i="1"/>
  <c r="AR520" i="1"/>
  <c r="V481" i="1"/>
  <c r="AR481" i="1"/>
  <c r="V776" i="1"/>
  <c r="AR776" i="1"/>
  <c r="V640" i="1"/>
  <c r="AR640" i="1"/>
  <c r="V536" i="1"/>
  <c r="AR536" i="1"/>
  <c r="V519" i="1"/>
  <c r="AR519" i="1"/>
  <c r="V579" i="1"/>
  <c r="AR579" i="1"/>
  <c r="V1167" i="1"/>
  <c r="AR1167" i="1"/>
  <c r="V847" i="1"/>
  <c r="AR847" i="1"/>
  <c r="V455" i="1"/>
  <c r="AR455" i="1"/>
  <c r="V1003" i="1"/>
  <c r="AR1003" i="1"/>
  <c r="V566" i="1"/>
  <c r="AR566" i="1"/>
  <c r="V778" i="1"/>
  <c r="AR778" i="1"/>
  <c r="V960" i="1"/>
  <c r="AR960" i="1"/>
  <c r="V1044" i="1"/>
  <c r="AR1044" i="1"/>
  <c r="V1173" i="1"/>
  <c r="AR1173" i="1"/>
  <c r="V1170" i="1"/>
  <c r="AR1170" i="1"/>
  <c r="V567" i="1"/>
  <c r="AR567" i="1"/>
  <c r="V1075" i="1"/>
  <c r="AR1075" i="1"/>
  <c r="V563" i="1"/>
  <c r="AR563" i="1"/>
  <c r="V1023" i="1"/>
  <c r="AR1023" i="1"/>
  <c r="V802" i="1"/>
  <c r="AR802" i="1"/>
  <c r="V518" i="1"/>
  <c r="AR518" i="1"/>
  <c r="V523" i="1"/>
  <c r="AR523" i="1"/>
  <c r="V854" i="1"/>
  <c r="AR854" i="1"/>
  <c r="V505" i="1"/>
  <c r="AR505" i="1"/>
  <c r="V560" i="1"/>
  <c r="AR560" i="1"/>
  <c r="V686" i="1"/>
  <c r="AR686" i="1"/>
  <c r="V902" i="1"/>
  <c r="AR902" i="1"/>
  <c r="V645" i="1"/>
  <c r="AR645" i="1"/>
  <c r="V1010" i="1"/>
  <c r="AR1010" i="1"/>
  <c r="V1014" i="1"/>
  <c r="AR1014" i="1"/>
  <c r="V1037" i="1"/>
  <c r="AR1037" i="1"/>
  <c r="V837" i="1"/>
  <c r="AR837" i="1"/>
  <c r="V1088" i="1"/>
  <c r="AR1088" i="1"/>
  <c r="V596" i="1"/>
  <c r="AR596" i="1"/>
  <c r="V551" i="1"/>
  <c r="AR551" i="1"/>
  <c r="V692" i="1"/>
  <c r="AR692" i="1"/>
  <c r="V1059" i="1"/>
  <c r="AR1059" i="1"/>
  <c r="V547" i="1"/>
  <c r="AR547" i="1"/>
  <c r="V879" i="1"/>
  <c r="AR879" i="1"/>
  <c r="V1092" i="1"/>
  <c r="AR1092" i="1"/>
  <c r="V987" i="1"/>
  <c r="AR987" i="1"/>
  <c r="V846" i="1"/>
  <c r="AR846" i="1"/>
  <c r="V843" i="1"/>
  <c r="AR843" i="1"/>
  <c r="V1138" i="1"/>
  <c r="AR1138" i="1"/>
  <c r="V886" i="1"/>
  <c r="AR886" i="1"/>
  <c r="V440" i="1"/>
  <c r="AR440" i="1"/>
  <c r="V988" i="1"/>
  <c r="AR988" i="1"/>
  <c r="V756" i="1"/>
  <c r="AR756" i="1"/>
  <c r="V1055" i="1"/>
  <c r="AR1055" i="1"/>
  <c r="V852" i="1"/>
  <c r="AR852" i="1"/>
  <c r="V790" i="1"/>
  <c r="AR790" i="1"/>
  <c r="V945" i="1"/>
  <c r="AR945" i="1"/>
  <c r="V490" i="1"/>
  <c r="AR490" i="1"/>
  <c r="V982" i="1"/>
  <c r="AR982" i="1"/>
  <c r="V782" i="1"/>
  <c r="AR782" i="1"/>
  <c r="V663" i="1"/>
  <c r="AR663" i="1"/>
  <c r="V865" i="1"/>
  <c r="AR865" i="1"/>
  <c r="V862" i="1"/>
  <c r="AR862" i="1"/>
  <c r="V622" i="1"/>
  <c r="AR622" i="1"/>
  <c r="V820" i="1"/>
  <c r="AR820" i="1"/>
  <c r="V888" i="1"/>
  <c r="AR888" i="1"/>
  <c r="V1097" i="1"/>
  <c r="AR1097" i="1"/>
  <c r="V1066" i="1"/>
  <c r="AR1066" i="1"/>
  <c r="V553" i="1"/>
  <c r="AR553" i="1"/>
  <c r="V1009" i="1"/>
  <c r="AR1009" i="1"/>
  <c r="V835" i="1"/>
  <c r="AR835" i="1"/>
  <c r="V977" i="1"/>
  <c r="AR977" i="1"/>
  <c r="V1165" i="1"/>
  <c r="AR1165" i="1"/>
  <c r="V1069" i="1"/>
  <c r="AR1069" i="1"/>
  <c r="V609" i="1"/>
  <c r="AR609" i="1"/>
  <c r="V978" i="1"/>
  <c r="AR978" i="1"/>
  <c r="V636" i="1"/>
  <c r="AR636" i="1"/>
  <c r="V1095" i="1"/>
  <c r="AR1095" i="1"/>
  <c r="V935" i="1"/>
  <c r="AR935" i="1"/>
  <c r="V599" i="1"/>
  <c r="AR599" i="1"/>
  <c r="V724" i="1"/>
  <c r="AR724" i="1"/>
  <c r="V892" i="1"/>
  <c r="AR892" i="1"/>
  <c r="V1155" i="1"/>
  <c r="AR1155" i="1"/>
  <c r="V723" i="1"/>
  <c r="AR723" i="1"/>
  <c r="V1156" i="1"/>
  <c r="AR1156" i="1"/>
  <c r="V476" i="1"/>
  <c r="AR476" i="1"/>
  <c r="V575" i="1"/>
  <c r="AR575" i="1"/>
  <c r="V684" i="1"/>
  <c r="AR684" i="1"/>
  <c r="V916" i="1"/>
  <c r="AR916" i="1"/>
  <c r="V600" i="1"/>
  <c r="AR600" i="1"/>
  <c r="V1099" i="1"/>
  <c r="AR1099" i="1"/>
  <c r="V491" i="1"/>
  <c r="AR491" i="1"/>
  <c r="V772" i="1"/>
  <c r="AR772" i="1"/>
  <c r="V542" i="1"/>
  <c r="AR542" i="1"/>
  <c r="V968" i="1"/>
  <c r="AR968" i="1"/>
  <c r="V443" i="1"/>
  <c r="AR443" i="1"/>
  <c r="V1133" i="1"/>
  <c r="AR1133" i="1"/>
  <c r="V992" i="1"/>
  <c r="AR992" i="1"/>
  <c r="V612" i="1"/>
  <c r="AR612" i="1"/>
  <c r="V480" i="1"/>
  <c r="AR480" i="1"/>
  <c r="V1183" i="1"/>
  <c r="AR1183" i="1"/>
  <c r="V900" i="1"/>
  <c r="AR900" i="1"/>
  <c r="V619" i="1"/>
  <c r="AR619" i="1"/>
  <c r="BF1188" i="1"/>
  <c r="BE1188" i="1"/>
  <c r="BF688" i="1"/>
  <c r="BE688" i="1"/>
  <c r="BF1048" i="1"/>
  <c r="BE1048" i="1"/>
  <c r="BE1061" i="1"/>
  <c r="BF1061" i="1"/>
  <c r="BF434" i="1"/>
  <c r="BE434" i="1"/>
  <c r="BE1058" i="1"/>
  <c r="BF1058" i="1"/>
  <c r="BE872" i="1"/>
  <c r="BF872" i="1"/>
  <c r="BE544" i="1"/>
  <c r="BF544" i="1"/>
  <c r="BE589" i="1"/>
  <c r="BF589" i="1"/>
  <c r="BF1162" i="1"/>
  <c r="BE1162" i="1"/>
  <c r="BE762" i="1"/>
  <c r="BF762" i="1"/>
  <c r="BF1085" i="1"/>
  <c r="BE1085" i="1"/>
  <c r="BF541" i="1"/>
  <c r="BE541" i="1"/>
  <c r="BE1030" i="1"/>
  <c r="BF1030" i="1"/>
  <c r="BF681" i="1"/>
  <c r="BE681" i="1"/>
  <c r="BF770" i="1"/>
  <c r="BE770" i="1"/>
  <c r="BF526" i="1"/>
  <c r="BE526" i="1"/>
  <c r="BF1040" i="1"/>
  <c r="BE1040" i="1"/>
  <c r="BF464" i="1"/>
  <c r="BE464" i="1"/>
  <c r="BE1013" i="1"/>
  <c r="BF1013" i="1"/>
  <c r="BF498" i="1"/>
  <c r="BE498" i="1"/>
  <c r="BF738" i="1"/>
  <c r="BE738" i="1"/>
  <c r="BF679" i="1"/>
  <c r="BE679" i="1"/>
  <c r="BF744" i="1"/>
  <c r="BE744" i="1"/>
  <c r="BF985" i="1"/>
  <c r="BE985" i="1"/>
  <c r="BF726" i="1"/>
  <c r="BE726" i="1"/>
  <c r="BF666" i="1"/>
  <c r="BE666" i="1"/>
  <c r="BF458" i="1"/>
  <c r="BE458" i="1"/>
  <c r="BF893" i="1"/>
  <c r="BE893" i="1"/>
  <c r="BF691" i="1"/>
  <c r="BE691" i="1"/>
  <c r="BF646" i="1"/>
  <c r="BE646" i="1"/>
  <c r="BF550" i="1"/>
  <c r="BE550" i="1"/>
  <c r="BF662" i="1"/>
  <c r="BE662" i="1"/>
  <c r="BF1093" i="1"/>
  <c r="BE1093" i="1"/>
  <c r="BF1147" i="1"/>
  <c r="BE1147" i="1"/>
  <c r="BF851" i="1"/>
  <c r="BE851" i="1"/>
  <c r="BF743" i="1"/>
  <c r="BE743" i="1"/>
  <c r="BF1094" i="1"/>
  <c r="BE1094" i="1"/>
  <c r="BF1039" i="1"/>
  <c r="BE1039" i="1"/>
  <c r="BF549" i="1"/>
  <c r="BE549" i="1"/>
  <c r="BF946" i="1"/>
  <c r="BE946" i="1"/>
  <c r="BF466" i="1"/>
  <c r="BE466" i="1"/>
  <c r="BF514" i="1"/>
  <c r="BE514" i="1"/>
  <c r="BE904" i="1"/>
  <c r="BF904" i="1"/>
  <c r="BF696" i="1"/>
  <c r="BE696" i="1"/>
  <c r="BE537" i="1"/>
  <c r="BF537" i="1"/>
  <c r="BF435" i="1"/>
  <c r="BE435" i="1"/>
  <c r="BE874" i="1"/>
  <c r="BF874" i="1"/>
  <c r="BF522" i="1"/>
  <c r="BE522" i="1"/>
  <c r="BE509" i="1"/>
  <c r="BF509" i="1"/>
  <c r="BE729" i="1"/>
  <c r="BF729" i="1"/>
  <c r="BE986" i="1"/>
  <c r="BF986" i="1"/>
  <c r="BF958" i="1"/>
  <c r="BE958" i="1"/>
  <c r="BF959" i="1"/>
  <c r="BE959" i="1"/>
  <c r="BF472" i="1"/>
  <c r="BE472" i="1"/>
  <c r="BF500" i="1"/>
  <c r="BE500" i="1"/>
  <c r="BF932" i="1"/>
  <c r="BE932" i="1"/>
  <c r="BF716" i="1"/>
  <c r="BE716" i="1"/>
  <c r="V1102" i="1"/>
  <c r="AR1102" i="1"/>
  <c r="V1184" i="1"/>
  <c r="AR1184" i="1"/>
  <c r="V658" i="1"/>
  <c r="AR658" i="1"/>
  <c r="V1041" i="1"/>
  <c r="AR1041" i="1"/>
  <c r="V530" i="1"/>
  <c r="AR530" i="1"/>
  <c r="V721" i="1"/>
  <c r="AR721" i="1"/>
  <c r="V438" i="1"/>
  <c r="AR438" i="1"/>
  <c r="V842" i="1"/>
  <c r="AR842" i="1"/>
  <c r="V1141" i="1"/>
  <c r="AR1141" i="1"/>
  <c r="V510" i="1"/>
  <c r="AR510" i="1"/>
  <c r="V997" i="1"/>
  <c r="AR997" i="1"/>
  <c r="V1152" i="1"/>
  <c r="AR1152" i="1"/>
  <c r="V680" i="1"/>
  <c r="AR680" i="1"/>
  <c r="V971" i="1"/>
  <c r="AR971" i="1"/>
  <c r="V1077" i="1"/>
  <c r="AR1077" i="1"/>
  <c r="V462" i="1"/>
  <c r="AR462" i="1"/>
  <c r="V811" i="1"/>
  <c r="AR811" i="1"/>
  <c r="V513" i="1"/>
  <c r="AR513" i="1"/>
  <c r="V849" i="1"/>
  <c r="AR849" i="1"/>
  <c r="V901" i="1"/>
  <c r="AR901" i="1"/>
  <c r="V937" i="1"/>
  <c r="AR937" i="1"/>
  <c r="V841" i="1"/>
  <c r="AR841" i="1"/>
  <c r="V521" i="1"/>
  <c r="AR521" i="1"/>
  <c r="V1073" i="1"/>
  <c r="AR1073" i="1"/>
  <c r="V508" i="1"/>
  <c r="AR508" i="1"/>
  <c r="V1056" i="1"/>
  <c r="AR1056" i="1"/>
  <c r="V853" i="1"/>
  <c r="AR853" i="1"/>
  <c r="V725" i="1"/>
  <c r="AR725" i="1"/>
  <c r="V456" i="1"/>
  <c r="AR456" i="1"/>
  <c r="V429" i="1"/>
  <c r="AR429" i="1"/>
  <c r="V557" i="1"/>
  <c r="AR557" i="1"/>
  <c r="V1178" i="1"/>
  <c r="AR1178" i="1"/>
  <c r="V972" i="1"/>
  <c r="AR972" i="1"/>
  <c r="V605" i="1"/>
  <c r="AR605" i="1"/>
  <c r="V1015" i="1"/>
  <c r="AR1015" i="1"/>
  <c r="V711" i="1"/>
  <c r="AR711" i="1"/>
  <c r="V767" i="1"/>
  <c r="AR767" i="1"/>
  <c r="V1084" i="1"/>
  <c r="AR1084" i="1"/>
  <c r="V803" i="1"/>
  <c r="AR803" i="1"/>
  <c r="V1004" i="1"/>
  <c r="AR1004" i="1"/>
  <c r="V655" i="1"/>
  <c r="AR655" i="1"/>
  <c r="V844" i="1"/>
  <c r="AR844" i="1"/>
  <c r="V616" i="1"/>
  <c r="AR616" i="1"/>
  <c r="V859" i="1"/>
  <c r="AR859" i="1"/>
  <c r="V1006" i="1"/>
  <c r="AR1006" i="1"/>
  <c r="V660" i="1"/>
  <c r="AR660" i="1"/>
  <c r="V531" i="1"/>
  <c r="AR531" i="1"/>
  <c r="V601" i="1"/>
  <c r="AR601" i="1"/>
  <c r="V861" i="1"/>
  <c r="AR861" i="1"/>
  <c r="V751" i="1"/>
  <c r="AR751" i="1"/>
  <c r="V1071" i="1"/>
  <c r="AR1071" i="1"/>
  <c r="V607" i="1"/>
  <c r="AR607" i="1"/>
  <c r="V556" i="1"/>
  <c r="AR556" i="1"/>
  <c r="V875" i="1"/>
  <c r="AR875" i="1"/>
  <c r="V806" i="1"/>
  <c r="AR806" i="1"/>
  <c r="V1134" i="1"/>
  <c r="AR1134" i="1"/>
  <c r="V749" i="1"/>
  <c r="AR749" i="1"/>
  <c r="V1070" i="1"/>
  <c r="AR1070" i="1"/>
  <c r="V1022" i="1"/>
  <c r="AR1022" i="1"/>
  <c r="V1026" i="1"/>
  <c r="AR1026" i="1"/>
  <c r="V789" i="1"/>
  <c r="AR789" i="1"/>
  <c r="V503" i="1"/>
  <c r="AR503" i="1"/>
  <c r="V447" i="1"/>
  <c r="AR447" i="1"/>
  <c r="V1043" i="1"/>
  <c r="AR1043" i="1"/>
  <c r="V927" i="1"/>
  <c r="AR927" i="1"/>
  <c r="V511" i="1"/>
  <c r="AR511" i="1"/>
  <c r="V461" i="1"/>
  <c r="AR461" i="1"/>
  <c r="V816" i="1"/>
  <c r="AR816" i="1"/>
  <c r="V774" i="1"/>
  <c r="AR774" i="1"/>
  <c r="V650" i="1"/>
  <c r="AR650" i="1"/>
  <c r="V1166" i="1"/>
  <c r="AR1166" i="1"/>
  <c r="V496" i="1"/>
  <c r="AR496" i="1"/>
  <c r="V1150" i="1"/>
  <c r="AR1150" i="1"/>
  <c r="V913" i="1"/>
  <c r="AR913" i="1"/>
  <c r="V814" i="1"/>
  <c r="AR814" i="1"/>
  <c r="V1045" i="1"/>
  <c r="AR1045" i="1"/>
  <c r="V657" i="1"/>
  <c r="AR657" i="1"/>
  <c r="V477" i="1"/>
  <c r="AR477" i="1"/>
  <c r="V1140" i="1"/>
  <c r="AR1140" i="1"/>
  <c r="V728" i="1"/>
  <c r="AR728" i="1"/>
  <c r="V921" i="1"/>
  <c r="AR921" i="1"/>
  <c r="V465" i="1"/>
  <c r="AR465" i="1"/>
  <c r="V652" i="1"/>
  <c r="AR652" i="1"/>
  <c r="V836" i="1"/>
  <c r="AR836" i="1"/>
  <c r="V1027" i="1"/>
  <c r="AR1027" i="1"/>
  <c r="V543" i="1"/>
  <c r="AR543" i="1"/>
  <c r="V540" i="1"/>
  <c r="AR540" i="1"/>
  <c r="V1035" i="1"/>
  <c r="AR1035" i="1"/>
  <c r="V710" i="1"/>
  <c r="AR710" i="1"/>
  <c r="V800" i="1"/>
  <c r="AR800" i="1"/>
  <c r="V949" i="1"/>
  <c r="AR949" i="1"/>
  <c r="V914" i="1"/>
  <c r="AR914" i="1"/>
  <c r="V648" i="1"/>
  <c r="AR648" i="1"/>
  <c r="V1038" i="1"/>
  <c r="AR1038" i="1"/>
  <c r="V989" i="1"/>
  <c r="AR989" i="1"/>
  <c r="V675" i="1"/>
  <c r="AR675" i="1"/>
  <c r="V585" i="1"/>
  <c r="AR585" i="1"/>
  <c r="V621" i="1"/>
  <c r="AR621" i="1"/>
  <c r="V595" i="1"/>
  <c r="AR595" i="1"/>
  <c r="V591" i="1"/>
  <c r="AR591" i="1"/>
  <c r="V1051" i="1"/>
  <c r="AR1051" i="1"/>
  <c r="V502" i="1"/>
  <c r="AR502" i="1"/>
  <c r="V1005" i="1"/>
  <c r="AR1005" i="1"/>
  <c r="V899" i="1"/>
  <c r="AR899" i="1"/>
  <c r="V996" i="1"/>
  <c r="AR996" i="1"/>
  <c r="V654" i="1"/>
  <c r="AR654" i="1"/>
  <c r="V1018" i="1"/>
  <c r="AR1018" i="1"/>
  <c r="V1139" i="1"/>
  <c r="AR1139" i="1"/>
  <c r="V750" i="1"/>
  <c r="AR750" i="1"/>
  <c r="V670" i="1"/>
  <c r="AR670" i="1"/>
  <c r="V933" i="1"/>
  <c r="AR933" i="1"/>
  <c r="V768" i="1"/>
  <c r="AR768" i="1"/>
  <c r="V938" i="1"/>
  <c r="AR938" i="1"/>
  <c r="V667" i="1"/>
  <c r="AR667" i="1"/>
  <c r="V1049" i="1"/>
  <c r="AR1049" i="1"/>
  <c r="V785" i="1"/>
  <c r="AR785" i="1"/>
  <c r="V857" i="1"/>
  <c r="AR857" i="1"/>
  <c r="V485" i="1"/>
  <c r="AR485" i="1"/>
  <c r="V944" i="1"/>
  <c r="AR944" i="1"/>
  <c r="V1158" i="1"/>
  <c r="AR1158" i="1"/>
  <c r="V1176" i="1"/>
  <c r="AR1176" i="1"/>
  <c r="V792" i="1"/>
  <c r="AR792" i="1"/>
  <c r="V504" i="1"/>
  <c r="AR504" i="1"/>
  <c r="V593" i="1"/>
  <c r="AR593" i="1"/>
  <c r="V828" i="1"/>
  <c r="AR828" i="1"/>
  <c r="V991" i="1"/>
  <c r="AR991" i="1"/>
  <c r="V956" i="1"/>
  <c r="AR956" i="1"/>
  <c r="V1063" i="1"/>
  <c r="AR1063" i="1"/>
  <c r="V791" i="1"/>
  <c r="AR791" i="1"/>
  <c r="V471" i="1"/>
  <c r="AR471" i="1"/>
  <c r="V735" i="1"/>
  <c r="AR735" i="1"/>
  <c r="V1024" i="1"/>
  <c r="AR1024" i="1"/>
  <c r="V1091" i="1"/>
  <c r="AR1091" i="1"/>
  <c r="V483" i="1"/>
  <c r="AR483" i="1"/>
  <c r="V1020" i="1"/>
  <c r="AR1020" i="1"/>
  <c r="V783" i="1"/>
  <c r="AR783" i="1"/>
  <c r="V759" i="1"/>
  <c r="AR759" i="1"/>
  <c r="V1076" i="1"/>
  <c r="AR1076" i="1"/>
  <c r="V488" i="1"/>
  <c r="AR488" i="1"/>
  <c r="V939" i="1"/>
  <c r="AR939" i="1"/>
  <c r="V427" i="1"/>
  <c r="AR427" i="1"/>
  <c r="V489" i="1"/>
  <c r="AR489" i="1"/>
  <c r="V917" i="1"/>
  <c r="AR917" i="1"/>
  <c r="V713" i="1"/>
  <c r="AR713" i="1"/>
  <c r="V805" i="1"/>
  <c r="AR805" i="1"/>
  <c r="V912" i="1"/>
  <c r="AR912" i="1"/>
  <c r="V1153" i="1"/>
  <c r="AR1153" i="1"/>
  <c r="V564" i="1"/>
  <c r="AR564" i="1"/>
  <c r="V771" i="1"/>
  <c r="AR771" i="1"/>
  <c r="V1087" i="1"/>
  <c r="AR1087" i="1"/>
  <c r="BF1104" i="1"/>
  <c r="BE1104" i="1"/>
  <c r="BF568" i="1"/>
  <c r="BE568" i="1"/>
  <c r="BE752" i="1"/>
  <c r="BF752" i="1"/>
  <c r="BF469" i="1"/>
  <c r="BE469" i="1"/>
  <c r="BF594" i="1"/>
  <c r="BE594" i="1"/>
  <c r="BF1074" i="1"/>
  <c r="BE1074" i="1"/>
  <c r="BF610" i="1"/>
  <c r="BE610" i="1"/>
  <c r="BF674" i="1"/>
  <c r="BE674" i="1"/>
  <c r="BF1064" i="1"/>
  <c r="BE1064" i="1"/>
  <c r="BE1148" i="1"/>
  <c r="BF1148" i="1"/>
  <c r="BF745" i="1"/>
  <c r="BE745" i="1"/>
  <c r="BF953" i="1"/>
  <c r="BE953" i="1"/>
  <c r="BE669" i="1"/>
  <c r="BF669" i="1"/>
  <c r="BE890" i="1"/>
  <c r="BF890" i="1"/>
  <c r="BF682" i="1"/>
  <c r="BE682" i="1"/>
  <c r="BF797" i="1"/>
  <c r="BE797" i="1"/>
  <c r="BF457" i="1"/>
  <c r="BE457" i="1"/>
  <c r="BE486" i="1"/>
  <c r="BF486" i="1"/>
  <c r="BF634" i="1"/>
  <c r="BE634" i="1"/>
  <c r="BF824" i="1"/>
  <c r="BE824" i="1"/>
  <c r="BF823" i="1"/>
  <c r="BE823" i="1"/>
  <c r="BF747" i="1"/>
  <c r="BE747" i="1"/>
  <c r="U669" i="1"/>
  <c r="AH670" i="1" s="1"/>
  <c r="BF533" i="1"/>
  <c r="BE533" i="1"/>
  <c r="U1148" i="1"/>
  <c r="AH1149" i="1" s="1"/>
  <c r="V562" i="1"/>
  <c r="AR562" i="1"/>
  <c r="V577" i="1"/>
  <c r="AR577" i="1"/>
  <c r="V558" i="1"/>
  <c r="AR558" i="1"/>
  <c r="V722" i="1"/>
  <c r="AR722" i="1"/>
  <c r="V810" i="1"/>
  <c r="AR810" i="1"/>
  <c r="V818" i="1"/>
  <c r="AR818" i="1"/>
  <c r="V678" i="1"/>
  <c r="AR678" i="1"/>
  <c r="V426" i="1"/>
  <c r="AR426" i="1"/>
  <c r="V512" i="1"/>
  <c r="AR512" i="1"/>
  <c r="V1029" i="1"/>
  <c r="AR1029" i="1"/>
  <c r="V590" i="1"/>
  <c r="AR590" i="1"/>
  <c r="V1054" i="1"/>
  <c r="AR1054" i="1"/>
  <c r="V545" i="1"/>
  <c r="AR545" i="1"/>
  <c r="V441" i="1"/>
  <c r="AR441" i="1"/>
  <c r="V493" i="1"/>
  <c r="AR493" i="1"/>
  <c r="V697" i="1"/>
  <c r="AR697" i="1"/>
  <c r="V453" i="1"/>
  <c r="AR453" i="1"/>
  <c r="V1164" i="1"/>
  <c r="AR1164" i="1"/>
  <c r="V961" i="1"/>
  <c r="AR961" i="1"/>
  <c r="V449" i="1"/>
  <c r="AR449" i="1"/>
  <c r="V1052" i="1"/>
  <c r="AR1052" i="1"/>
  <c r="V973" i="1"/>
  <c r="AR973" i="1"/>
  <c r="V693" i="1"/>
  <c r="AR693" i="1"/>
  <c r="V998" i="1"/>
  <c r="AR998" i="1"/>
  <c r="V671" i="1"/>
  <c r="AR671" i="1"/>
  <c r="V894" i="1"/>
  <c r="AR894" i="1"/>
  <c r="V974" i="1"/>
  <c r="AR974" i="1"/>
  <c r="V1175" i="1"/>
  <c r="AR1175" i="1"/>
  <c r="V951" i="1"/>
  <c r="AR951" i="1"/>
  <c r="V615" i="1"/>
  <c r="AR615" i="1"/>
  <c r="V431" i="1"/>
  <c r="AR431" i="1"/>
  <c r="V740" i="1"/>
  <c r="AR740" i="1"/>
  <c r="V1008" i="1"/>
  <c r="AR1008" i="1"/>
  <c r="V707" i="1"/>
  <c r="AR707" i="1"/>
  <c r="V620" i="1"/>
  <c r="AR620" i="1"/>
  <c r="V623" i="1"/>
  <c r="AR623" i="1"/>
  <c r="V444" i="1"/>
  <c r="AR444" i="1"/>
  <c r="V911" i="1"/>
  <c r="AR911" i="1"/>
  <c r="V584" i="1"/>
  <c r="AR584" i="1"/>
  <c r="V779" i="1"/>
  <c r="AR779" i="1"/>
  <c r="V993" i="1"/>
  <c r="AR993" i="1"/>
  <c r="V755" i="1"/>
  <c r="AR755" i="1"/>
  <c r="V1144" i="1"/>
  <c r="AR1144" i="1"/>
  <c r="V1185" i="1"/>
  <c r="AR1185" i="1"/>
  <c r="V668" i="1"/>
  <c r="AR668" i="1"/>
  <c r="V860" i="1"/>
  <c r="AR860" i="1"/>
  <c r="V516" i="1"/>
  <c r="AR516" i="1"/>
  <c r="V1007" i="1"/>
  <c r="AR1007" i="1"/>
  <c r="V748" i="1"/>
  <c r="AR748" i="1"/>
  <c r="V795" i="1"/>
  <c r="AR795" i="1"/>
  <c r="V614" i="1"/>
  <c r="AR614" i="1"/>
  <c r="V980" i="1"/>
  <c r="AR980" i="1"/>
  <c r="V881" i="1"/>
  <c r="AR881" i="1"/>
  <c r="V804" i="1"/>
  <c r="AR804" i="1"/>
  <c r="V705" i="1"/>
  <c r="AR705" i="1"/>
  <c r="V433" i="1"/>
  <c r="AR433" i="1"/>
  <c r="V517" i="1"/>
  <c r="AR517" i="1"/>
  <c r="V812" i="1"/>
  <c r="AR812" i="1"/>
  <c r="V990" i="1"/>
  <c r="AR990" i="1"/>
  <c r="V708" i="1"/>
  <c r="AR708" i="1"/>
  <c r="V1011" i="1"/>
  <c r="AR1011" i="1"/>
  <c r="V799" i="1"/>
  <c r="AR799" i="1"/>
  <c r="V1083" i="1"/>
  <c r="AR1083" i="1"/>
  <c r="V574" i="1"/>
  <c r="AR574" i="1"/>
  <c r="V644" i="1"/>
  <c r="AR644" i="1"/>
  <c r="V534" i="1"/>
  <c r="AR534" i="1"/>
  <c r="V858" i="1"/>
  <c r="AR858" i="1"/>
  <c r="V765" i="1"/>
  <c r="AR765" i="1"/>
  <c r="V628" i="1"/>
  <c r="AR628" i="1"/>
  <c r="V898" i="1"/>
  <c r="AR898" i="1"/>
  <c r="V964" i="1"/>
  <c r="AR964" i="1"/>
  <c r="V793" i="1"/>
  <c r="AR793" i="1"/>
  <c r="V889" i="1"/>
  <c r="AR889" i="1"/>
  <c r="V633" i="1"/>
  <c r="AR633" i="1"/>
  <c r="V940" i="1"/>
  <c r="AR940" i="1"/>
  <c r="V775" i="1"/>
  <c r="AR775" i="1"/>
  <c r="V908" i="1"/>
  <c r="AR908" i="1"/>
  <c r="V787" i="1"/>
  <c r="AR787" i="1"/>
  <c r="V479" i="1"/>
  <c r="AR479" i="1"/>
  <c r="V700" i="1"/>
  <c r="AR700" i="1"/>
  <c r="V603" i="1"/>
  <c r="AR603" i="1"/>
  <c r="V470" i="1"/>
  <c r="AR470" i="1"/>
  <c r="V934" i="1"/>
  <c r="AR934" i="1"/>
  <c r="V798" i="1"/>
  <c r="AR798" i="1"/>
  <c r="V606" i="1"/>
  <c r="AR606" i="1"/>
  <c r="V753" i="1"/>
  <c r="AR753" i="1"/>
  <c r="V970" i="1"/>
  <c r="AR970" i="1"/>
  <c r="V777" i="1"/>
  <c r="AR777" i="1"/>
  <c r="V910" i="1"/>
  <c r="AR910" i="1"/>
  <c r="V1078" i="1"/>
  <c r="AR1078" i="1"/>
  <c r="V687" i="1"/>
  <c r="AR687" i="1"/>
  <c r="V1012" i="1"/>
  <c r="AR1012" i="1"/>
  <c r="V467" i="1"/>
  <c r="AR467" i="1"/>
  <c r="V923" i="1"/>
  <c r="AR923" i="1"/>
  <c r="V598" i="1"/>
  <c r="AR598" i="1"/>
  <c r="V698" i="1"/>
  <c r="AR698" i="1"/>
  <c r="V950" i="1"/>
  <c r="AR950" i="1"/>
  <c r="V733" i="1"/>
  <c r="AR733" i="1"/>
  <c r="V430" i="1"/>
  <c r="AR430" i="1"/>
  <c r="V1034" i="1"/>
  <c r="AR1034" i="1"/>
  <c r="V833" i="1"/>
  <c r="AR833" i="1"/>
  <c r="V891" i="1"/>
  <c r="AR891" i="1"/>
  <c r="V954" i="1"/>
  <c r="AR954" i="1"/>
  <c r="V665" i="1"/>
  <c r="AR665" i="1"/>
  <c r="V1089" i="1"/>
  <c r="AR1089" i="1"/>
  <c r="V712" i="1"/>
  <c r="AR712" i="1"/>
  <c r="V656" i="1"/>
  <c r="AR656" i="1"/>
  <c r="V757" i="1"/>
  <c r="AR757" i="1"/>
  <c r="V1098" i="1"/>
  <c r="AR1098" i="1"/>
  <c r="V896" i="1"/>
  <c r="AR896" i="1"/>
  <c r="V1080" i="1"/>
  <c r="AR1080" i="1"/>
  <c r="V1031" i="1"/>
  <c r="AR1031" i="1"/>
  <c r="V727" i="1"/>
  <c r="AR727" i="1"/>
  <c r="V463" i="1"/>
  <c r="AR463" i="1"/>
  <c r="V831" i="1"/>
  <c r="AR831" i="1"/>
  <c r="V928" i="1"/>
  <c r="AR928" i="1"/>
  <c r="V947" i="1"/>
  <c r="AR947" i="1"/>
  <c r="V532" i="1"/>
  <c r="AR532" i="1"/>
  <c r="V924" i="1"/>
  <c r="AR924" i="1"/>
  <c r="V703" i="1"/>
  <c r="AR703" i="1"/>
  <c r="V839" i="1"/>
  <c r="AR839" i="1"/>
  <c r="V1016" i="1"/>
  <c r="AR1016" i="1"/>
  <c r="V731" i="1"/>
  <c r="AR731" i="1"/>
  <c r="V664" i="1"/>
  <c r="AR664" i="1"/>
  <c r="V827" i="1"/>
  <c r="AR827" i="1"/>
  <c r="V976" i="1"/>
  <c r="AR976" i="1"/>
  <c r="V1181" i="1"/>
  <c r="AR1181" i="1"/>
  <c r="V941" i="1"/>
  <c r="AR941" i="1"/>
  <c r="V539" i="1"/>
  <c r="AR539" i="1"/>
  <c r="V631" i="1"/>
  <c r="AR631" i="1"/>
  <c r="V815" i="1"/>
  <c r="AR815" i="1"/>
  <c r="V676" i="1"/>
  <c r="AR676" i="1"/>
  <c r="V719" i="1"/>
  <c r="AR719" i="1"/>
  <c r="V1019" i="1"/>
  <c r="AR1019" i="1"/>
  <c r="BF1168" i="1"/>
  <c r="BE1168" i="1"/>
  <c r="BF885" i="1"/>
  <c r="BE885" i="1"/>
  <c r="BF626" i="1"/>
  <c r="BE626" i="1"/>
  <c r="BF1042" i="1"/>
  <c r="BE1042" i="1"/>
  <c r="BE473" i="1"/>
  <c r="BF473" i="1"/>
  <c r="BF546" i="1"/>
  <c r="BE546" i="1"/>
  <c r="BF746" i="1"/>
  <c r="BE746" i="1"/>
  <c r="BE922" i="1"/>
  <c r="BF922" i="1"/>
  <c r="BF714" i="1"/>
  <c r="BE714" i="1"/>
  <c r="BF781" i="1"/>
  <c r="BE781" i="1"/>
  <c r="BF819" i="1"/>
  <c r="BE819" i="1"/>
  <c r="BF758" i="1"/>
  <c r="BE758" i="1"/>
  <c r="BF878" i="1"/>
  <c r="BE878" i="1"/>
  <c r="BF1180" i="1"/>
  <c r="BE1180" i="1"/>
  <c r="BE1067" i="1"/>
  <c r="BF1067" i="1"/>
  <c r="BF788" i="1"/>
  <c r="BE788" i="1"/>
  <c r="BE1072" i="1"/>
  <c r="BF1072" i="1"/>
  <c r="BF965" i="1"/>
  <c r="BE965" i="1"/>
  <c r="BF850" i="1"/>
  <c r="BE850" i="1"/>
  <c r="BF834" i="1"/>
  <c r="BE834" i="1"/>
  <c r="BF808" i="1"/>
  <c r="BE808" i="1"/>
  <c r="BF632" i="1"/>
  <c r="BE632" i="1"/>
  <c r="BF994" i="1"/>
  <c r="BE994" i="1"/>
  <c r="BF761" i="1"/>
  <c r="BE761" i="1"/>
  <c r="BF906" i="1"/>
  <c r="BE906" i="1"/>
  <c r="BF586" i="1"/>
  <c r="BE586" i="1"/>
  <c r="BE1149" i="1"/>
  <c r="BF1149" i="1"/>
  <c r="BF525" i="1"/>
  <c r="BE525" i="1"/>
  <c r="BF870" i="1"/>
  <c r="BE870" i="1"/>
  <c r="BF769" i="1"/>
  <c r="BE769" i="1"/>
  <c r="BE446" i="1"/>
  <c r="BF446" i="1"/>
  <c r="BF905" i="1"/>
  <c r="BE905" i="1"/>
  <c r="BF580" i="1"/>
  <c r="BE580" i="1"/>
  <c r="BF1103" i="1"/>
  <c r="BE1103" i="1"/>
  <c r="BF581" i="1"/>
  <c r="BE581" i="1"/>
  <c r="BF608" i="1"/>
  <c r="BE608" i="1"/>
  <c r="BF984" i="1"/>
  <c r="BE984" i="1"/>
  <c r="BF786" i="1"/>
  <c r="BE786" i="1"/>
  <c r="BE578" i="1"/>
  <c r="BF578" i="1"/>
  <c r="BF882" i="1"/>
  <c r="BE882" i="1"/>
  <c r="BE1068" i="1"/>
  <c r="BF1068" i="1"/>
  <c r="BF428" i="1"/>
  <c r="BE428" i="1"/>
  <c r="BF706" i="1"/>
  <c r="BE706" i="1"/>
  <c r="BF1135" i="1"/>
  <c r="BE1135" i="1"/>
  <c r="BF538" i="1"/>
  <c r="BE538" i="1"/>
  <c r="BF618" i="1"/>
  <c r="BE618" i="1"/>
  <c r="BE1053" i="1"/>
  <c r="BF1053" i="1"/>
  <c r="BE1001" i="1"/>
  <c r="BF1001" i="1"/>
  <c r="BF554" i="1"/>
  <c r="BE554" i="1"/>
  <c r="BE445" i="1"/>
  <c r="BF445" i="1"/>
  <c r="BF527" i="1"/>
  <c r="BE527" i="1"/>
  <c r="BF635" i="1"/>
  <c r="BE635" i="1"/>
  <c r="BF796" i="1"/>
  <c r="BE796" i="1"/>
  <c r="BE931" i="1"/>
  <c r="BF931" i="1"/>
  <c r="BF661" i="1"/>
  <c r="BE661" i="1"/>
  <c r="V497" i="1"/>
  <c r="AR497" i="1"/>
  <c r="V642" i="1"/>
  <c r="AR642" i="1"/>
  <c r="V1086" i="1"/>
  <c r="AR1086" i="1"/>
  <c r="V877" i="1"/>
  <c r="AR877" i="1"/>
  <c r="V929" i="1"/>
  <c r="AR929" i="1"/>
  <c r="V702" i="1"/>
  <c r="AR702" i="1"/>
  <c r="V582" i="1"/>
  <c r="AR582" i="1"/>
  <c r="V450" i="1"/>
  <c r="AR450" i="1"/>
  <c r="V1033" i="1"/>
  <c r="AR1033" i="1"/>
  <c r="V822" i="1"/>
  <c r="AR822" i="1"/>
  <c r="V742" i="1"/>
  <c r="AR742" i="1"/>
  <c r="V826" i="1"/>
  <c r="AR826" i="1"/>
  <c r="V794" i="1"/>
  <c r="AR794" i="1"/>
  <c r="V576" i="1"/>
  <c r="AR576" i="1"/>
  <c r="V829" i="1"/>
  <c r="AR829" i="1"/>
  <c r="V830" i="1"/>
  <c r="AR830" i="1"/>
  <c r="V845" i="1"/>
  <c r="AR845" i="1"/>
  <c r="V718" i="1"/>
  <c r="AR718" i="1"/>
  <c r="V1145" i="1"/>
  <c r="AR1145" i="1"/>
  <c r="V840" i="1"/>
  <c r="AR840" i="1"/>
  <c r="V736" i="1"/>
  <c r="AR736" i="1"/>
  <c r="V653" i="1"/>
  <c r="AR653" i="1"/>
  <c r="V451" i="1"/>
  <c r="AR451" i="1"/>
  <c r="V515" i="1"/>
  <c r="AR515" i="1"/>
  <c r="V957" i="1"/>
  <c r="AR957" i="1"/>
  <c r="V873" i="1"/>
  <c r="AR873" i="1"/>
  <c r="V552" i="1"/>
  <c r="AR552" i="1"/>
  <c r="V813" i="1"/>
  <c r="AR813" i="1"/>
  <c r="V848" i="1"/>
  <c r="AR848" i="1"/>
  <c r="V507" i="1"/>
  <c r="AR507" i="1"/>
  <c r="V1079" i="1"/>
  <c r="AR1079" i="1"/>
  <c r="V871" i="1"/>
  <c r="AR871" i="1"/>
  <c r="V583" i="1"/>
  <c r="AR583" i="1"/>
  <c r="V535" i="1"/>
  <c r="AR535" i="1"/>
  <c r="V876" i="1"/>
  <c r="AR876" i="1"/>
  <c r="V1171" i="1"/>
  <c r="AR1171" i="1"/>
  <c r="V948" i="1"/>
  <c r="AR948" i="1"/>
  <c r="V588" i="1"/>
  <c r="AR588" i="1"/>
  <c r="V559" i="1"/>
  <c r="AR559" i="1"/>
  <c r="V572" i="1"/>
  <c r="AR572" i="1"/>
  <c r="V1032" i="1"/>
  <c r="AR1032" i="1"/>
  <c r="V1163" i="1"/>
  <c r="AR1163" i="1"/>
  <c r="V715" i="1"/>
  <c r="AR715" i="1"/>
  <c r="V869" i="1"/>
  <c r="AR869" i="1"/>
  <c r="V739" i="1"/>
  <c r="AR739" i="1"/>
  <c r="V926" i="1"/>
  <c r="AR926" i="1"/>
  <c r="V809" i="1"/>
  <c r="AR809" i="1"/>
  <c r="V565" i="1"/>
  <c r="AR565" i="1"/>
  <c r="V677" i="1"/>
  <c r="AR677" i="1"/>
  <c r="V573" i="1"/>
  <c r="AR573" i="1"/>
  <c r="V701" i="1"/>
  <c r="AR701" i="1"/>
  <c r="V468" i="1"/>
  <c r="AR468" i="1"/>
  <c r="V452" i="1"/>
  <c r="AR452" i="1"/>
  <c r="V643" i="1"/>
  <c r="AR643" i="1"/>
  <c r="V1172" i="1"/>
  <c r="AR1172" i="1"/>
  <c r="V943" i="1"/>
  <c r="AR943" i="1"/>
  <c r="V895" i="1"/>
  <c r="AR895" i="1"/>
  <c r="V952" i="1"/>
  <c r="AR952" i="1"/>
  <c r="V478" i="1"/>
  <c r="AR478" i="1"/>
  <c r="V817" i="1"/>
  <c r="AR817" i="1"/>
  <c r="V909" i="1"/>
  <c r="AR909" i="1"/>
  <c r="V625" i="1"/>
  <c r="AR625" i="1"/>
  <c r="V484" i="1"/>
  <c r="AR484" i="1"/>
  <c r="V903" i="1"/>
  <c r="AR903" i="1"/>
  <c r="V627" i="1"/>
  <c r="AR627" i="1"/>
  <c r="V555" i="1"/>
  <c r="AR555" i="1"/>
  <c r="V482" i="1"/>
  <c r="AR482" i="1"/>
  <c r="V930" i="1"/>
  <c r="AR930" i="1"/>
  <c r="V838" i="1"/>
  <c r="AR838" i="1"/>
  <c r="V442" i="1"/>
  <c r="AR442" i="1"/>
  <c r="V1060" i="1"/>
  <c r="AR1060" i="1"/>
  <c r="V784" i="1"/>
  <c r="AR784" i="1"/>
  <c r="V432" i="1"/>
  <c r="AR432" i="1"/>
  <c r="V528" i="1"/>
  <c r="AR528" i="1"/>
  <c r="V966" i="1"/>
  <c r="AR966" i="1"/>
  <c r="V613" i="1"/>
  <c r="AR613" i="1"/>
  <c r="V969" i="1"/>
  <c r="AR969" i="1"/>
  <c r="V1021" i="1"/>
  <c r="AR1021" i="1"/>
  <c r="V1025" i="1"/>
  <c r="AR1025" i="1"/>
  <c r="V1062" i="1"/>
  <c r="AR1062" i="1"/>
  <c r="V942" i="1"/>
  <c r="AR942" i="1"/>
  <c r="V780" i="1"/>
  <c r="AR780" i="1"/>
  <c r="V1028" i="1"/>
  <c r="AR1028" i="1"/>
  <c r="V647" i="1"/>
  <c r="AR647" i="1"/>
  <c r="V611" i="1"/>
  <c r="AR611" i="1"/>
  <c r="V983" i="1"/>
  <c r="AR983" i="1"/>
  <c r="V884" i="1"/>
  <c r="AR884" i="1"/>
  <c r="V571" i="1"/>
  <c r="AR571" i="1"/>
  <c r="V659" i="1"/>
  <c r="AR659" i="1"/>
  <c r="V1157" i="1"/>
  <c r="AR1157" i="1"/>
  <c r="V1081" i="1"/>
  <c r="AR1081" i="1"/>
  <c r="V720" i="1"/>
  <c r="AR720" i="1"/>
  <c r="V673" i="1"/>
  <c r="AR673" i="1"/>
  <c r="V1131" i="1"/>
  <c r="AR1131" i="1"/>
  <c r="V855" i="1"/>
  <c r="AR855" i="1"/>
  <c r="V524" i="1"/>
  <c r="AR524" i="1"/>
  <c r="V1151" i="1"/>
  <c r="AR1151" i="1"/>
  <c r="V732" i="1"/>
  <c r="AR732" i="1"/>
  <c r="V587" i="1"/>
  <c r="AR587" i="1"/>
  <c r="V501" i="1"/>
  <c r="AR501" i="1"/>
  <c r="V1136" i="1"/>
  <c r="AR1136" i="1"/>
  <c r="V494" i="1"/>
  <c r="AR494" i="1"/>
  <c r="V638" i="1"/>
  <c r="AR638" i="1"/>
  <c r="V832" i="1"/>
  <c r="AR832" i="1"/>
  <c r="V1096" i="1"/>
  <c r="AR1096" i="1"/>
  <c r="V1017" i="1"/>
  <c r="AR1017" i="1"/>
  <c r="V1177" i="1"/>
  <c r="AR1177" i="1"/>
  <c r="V801" i="1"/>
  <c r="AR801" i="1"/>
  <c r="V918" i="1"/>
  <c r="AR918" i="1"/>
  <c r="V963" i="1"/>
  <c r="AR963" i="1"/>
  <c r="V637" i="1"/>
  <c r="AR637" i="1"/>
  <c r="V1057" i="1"/>
  <c r="AR1057" i="1"/>
  <c r="V624" i="1"/>
  <c r="AR624" i="1"/>
  <c r="V1046" i="1"/>
  <c r="AR1046" i="1"/>
  <c r="V821" i="1"/>
  <c r="AR821" i="1"/>
  <c r="V995" i="1"/>
  <c r="AR995" i="1"/>
  <c r="V709" i="1"/>
  <c r="AR709" i="1"/>
  <c r="V649" i="1"/>
  <c r="AR649" i="1"/>
  <c r="V1169" i="1"/>
  <c r="AR1169" i="1"/>
  <c r="V1159" i="1"/>
  <c r="AR1159" i="1"/>
  <c r="V999" i="1"/>
  <c r="AR999" i="1"/>
  <c r="V695" i="1"/>
  <c r="AR695" i="1"/>
  <c r="V436" i="1"/>
  <c r="AR436" i="1"/>
  <c r="V919" i="1"/>
  <c r="AR919" i="1"/>
  <c r="V592" i="1"/>
  <c r="AR592" i="1"/>
  <c r="V883" i="1"/>
  <c r="AR883" i="1"/>
  <c r="V967" i="1"/>
  <c r="AR967" i="1"/>
  <c r="V604" i="1"/>
  <c r="AR604" i="1"/>
  <c r="V639" i="1"/>
  <c r="AR639" i="1"/>
  <c r="V439" i="1"/>
  <c r="AR439" i="1"/>
  <c r="V868" i="1"/>
  <c r="AR868" i="1"/>
  <c r="V936" i="1"/>
  <c r="AR936" i="1"/>
  <c r="V1179" i="1"/>
  <c r="AR1179" i="1"/>
  <c r="V699" i="1"/>
  <c r="AR699" i="1"/>
  <c r="V570" i="1"/>
  <c r="AR570" i="1"/>
  <c r="V448" i="1"/>
  <c r="AR448" i="1"/>
  <c r="V1154" i="1"/>
  <c r="AR1154" i="1"/>
  <c r="V1065" i="1"/>
  <c r="AR1065" i="1"/>
  <c r="V825" i="1"/>
  <c r="AR825" i="1"/>
  <c r="V979" i="1"/>
  <c r="AR979" i="1"/>
  <c r="V1174" i="1"/>
  <c r="AR1174" i="1"/>
  <c r="V492" i="1"/>
  <c r="AR492" i="1"/>
  <c r="V672" i="1"/>
  <c r="AR672" i="1"/>
  <c r="V1100" i="1"/>
  <c r="AR1100" i="1"/>
  <c r="V1143" i="1"/>
  <c r="AR1143" i="1"/>
  <c r="V460" i="1"/>
  <c r="AR460" i="1"/>
  <c r="V651" i="1"/>
  <c r="AR651" i="1"/>
  <c r="BF1106" i="1"/>
  <c r="BE1106" i="1"/>
  <c r="BF437" i="1"/>
  <c r="BE437" i="1"/>
  <c r="BF880" i="1"/>
  <c r="BE880" i="1"/>
  <c r="BF459" i="1"/>
  <c r="BE459" i="1"/>
  <c r="BF597" i="1"/>
  <c r="BE597" i="1"/>
  <c r="BE741" i="1"/>
  <c r="BF741" i="1"/>
  <c r="BF690" i="1"/>
  <c r="BE690" i="1"/>
  <c r="BF1090" i="1"/>
  <c r="BE1090" i="1"/>
  <c r="BE1132" i="1"/>
  <c r="BF1132" i="1"/>
  <c r="BF704" i="1"/>
  <c r="BE704" i="1"/>
  <c r="BF864" i="1"/>
  <c r="BE864" i="1"/>
  <c r="BF754" i="1"/>
  <c r="BE754" i="1"/>
  <c r="BF617" i="1"/>
  <c r="BE617" i="1"/>
  <c r="BF685" i="1"/>
  <c r="BE685" i="1"/>
  <c r="BF1082" i="1"/>
  <c r="BE1082" i="1"/>
  <c r="BE730" i="1"/>
  <c r="BF730" i="1"/>
  <c r="BF1101" i="1"/>
  <c r="BE1101" i="1"/>
  <c r="BF717" i="1"/>
  <c r="BE717" i="1"/>
  <c r="BF630" i="1"/>
  <c r="BE630" i="1"/>
  <c r="BE474" i="1"/>
  <c r="BF474" i="1"/>
  <c r="BF689" i="1"/>
  <c r="BE689" i="1"/>
  <c r="BF499" i="1"/>
  <c r="BE499" i="1"/>
  <c r="BF1105" i="1"/>
  <c r="BE1105" i="1"/>
  <c r="U1094" i="1"/>
  <c r="AH1095" i="1" s="1"/>
  <c r="U674" i="1"/>
  <c r="AH675" i="1" s="1"/>
  <c r="U726" i="1"/>
  <c r="AH727" i="1" s="1"/>
  <c r="U1187" i="1"/>
  <c r="Y1187" i="1" s="1"/>
  <c r="AM1188" i="1" s="1"/>
  <c r="V411" i="1"/>
  <c r="AR411" i="1"/>
  <c r="V412" i="1"/>
  <c r="AR412" i="1"/>
  <c r="V421" i="1"/>
  <c r="AR421" i="1"/>
  <c r="V407" i="1"/>
  <c r="AR407" i="1"/>
  <c r="BF418" i="1"/>
  <c r="BE418" i="1"/>
  <c r="BF414" i="1"/>
  <c r="BE414" i="1"/>
  <c r="BF419" i="1"/>
  <c r="BE419" i="1"/>
  <c r="BF422" i="1"/>
  <c r="BE422" i="1"/>
  <c r="V410" i="1"/>
  <c r="AR410" i="1"/>
  <c r="V413" i="1"/>
  <c r="AR413" i="1"/>
  <c r="V405" i="1"/>
  <c r="AR405" i="1"/>
  <c r="V415" i="1"/>
  <c r="AR415" i="1"/>
  <c r="X685" i="1"/>
  <c r="U685" i="1" s="1"/>
  <c r="AH686" i="1" s="1"/>
  <c r="Z685" i="1"/>
  <c r="X691" i="1"/>
  <c r="U691" i="1" s="1"/>
  <c r="AH692" i="1" s="1"/>
  <c r="Z691" i="1"/>
  <c r="V406" i="1"/>
  <c r="AR406" i="1"/>
  <c r="V423" i="1"/>
  <c r="AR423" i="1"/>
  <c r="V416" i="1"/>
  <c r="AR416" i="1"/>
  <c r="V409" i="1"/>
  <c r="AR409" i="1"/>
  <c r="V408" i="1"/>
  <c r="AR408" i="1"/>
  <c r="V420" i="1"/>
  <c r="AR420" i="1"/>
  <c r="V417" i="1"/>
  <c r="AR417" i="1"/>
  <c r="V424" i="1"/>
  <c r="AR424" i="1"/>
  <c r="X525" i="1"/>
  <c r="Z525" i="1"/>
  <c r="BE425" i="1"/>
  <c r="BF425" i="1"/>
  <c r="BQ431" i="1"/>
  <c r="AG1102" i="1"/>
  <c r="T1102" i="1"/>
  <c r="U1102" i="1" s="1"/>
  <c r="AH1103" i="1" s="1"/>
  <c r="AG1184" i="1"/>
  <c r="T1184" i="1"/>
  <c r="U1184" i="1" s="1"/>
  <c r="AH1185" i="1" s="1"/>
  <c r="AG658" i="1"/>
  <c r="T658" i="1"/>
  <c r="U658" i="1" s="1"/>
  <c r="AH659" i="1" s="1"/>
  <c r="AG1041" i="1"/>
  <c r="T1041" i="1"/>
  <c r="U1041" i="1" s="1"/>
  <c r="AH1042" i="1" s="1"/>
  <c r="AG530" i="1"/>
  <c r="T530" i="1"/>
  <c r="U530" i="1" s="1"/>
  <c r="AH531" i="1" s="1"/>
  <c r="AG721" i="1"/>
  <c r="T721" i="1"/>
  <c r="U721" i="1" s="1"/>
  <c r="AH722" i="1" s="1"/>
  <c r="AG678" i="1"/>
  <c r="T678" i="1"/>
  <c r="U678" i="1" s="1"/>
  <c r="AH679" i="1" s="1"/>
  <c r="AG426" i="1"/>
  <c r="T426" i="1"/>
  <c r="U426" i="1" s="1"/>
  <c r="AH427" i="1" s="1"/>
  <c r="AG512" i="1"/>
  <c r="T512" i="1"/>
  <c r="U512" i="1" s="1"/>
  <c r="AH513" i="1" s="1"/>
  <c r="AG416" i="1"/>
  <c r="T416" i="1"/>
  <c r="U416" i="1" s="1"/>
  <c r="AH417" i="1" s="1"/>
  <c r="AG1029" i="1"/>
  <c r="T1029" i="1"/>
  <c r="U1029" i="1" s="1"/>
  <c r="AH1030" i="1" s="1"/>
  <c r="AG590" i="1"/>
  <c r="T590" i="1"/>
  <c r="U590" i="1" s="1"/>
  <c r="AH591" i="1" s="1"/>
  <c r="AG1054" i="1"/>
  <c r="T1054" i="1"/>
  <c r="U1054" i="1" s="1"/>
  <c r="AH1055" i="1" s="1"/>
  <c r="AG545" i="1"/>
  <c r="T545" i="1"/>
  <c r="U545" i="1" s="1"/>
  <c r="AH546" i="1" s="1"/>
  <c r="AG441" i="1"/>
  <c r="T441" i="1"/>
  <c r="U441" i="1" s="1"/>
  <c r="AH442" i="1" s="1"/>
  <c r="AG493" i="1"/>
  <c r="T493" i="1"/>
  <c r="U493" i="1" s="1"/>
  <c r="AH494" i="1" s="1"/>
  <c r="AG697" i="1"/>
  <c r="T697" i="1"/>
  <c r="U697" i="1" s="1"/>
  <c r="AH698" i="1" s="1"/>
  <c r="AG453" i="1"/>
  <c r="T453" i="1"/>
  <c r="U453" i="1" s="1"/>
  <c r="AH454" i="1" s="1"/>
  <c r="AG1164" i="1"/>
  <c r="T1164" i="1"/>
  <c r="U1164" i="1" s="1"/>
  <c r="AH1165" i="1" s="1"/>
  <c r="AG961" i="1"/>
  <c r="T961" i="1"/>
  <c r="U961" i="1" s="1"/>
  <c r="AH962" i="1" s="1"/>
  <c r="AG449" i="1"/>
  <c r="T449" i="1"/>
  <c r="U449" i="1" s="1"/>
  <c r="AH450" i="1" s="1"/>
  <c r="AG1052" i="1"/>
  <c r="T1052" i="1"/>
  <c r="U1052" i="1" s="1"/>
  <c r="AH1053" i="1" s="1"/>
  <c r="AG973" i="1"/>
  <c r="T973" i="1"/>
  <c r="U973" i="1" s="1"/>
  <c r="AH974" i="1" s="1"/>
  <c r="AG693" i="1"/>
  <c r="T693" i="1"/>
  <c r="U693" i="1" s="1"/>
  <c r="AH694" i="1" s="1"/>
  <c r="AG998" i="1"/>
  <c r="T998" i="1"/>
  <c r="U998" i="1" s="1"/>
  <c r="AH999" i="1" s="1"/>
  <c r="AG671" i="1"/>
  <c r="T671" i="1"/>
  <c r="U671" i="1" s="1"/>
  <c r="AH672" i="1" s="1"/>
  <c r="AG894" i="1"/>
  <c r="T894" i="1"/>
  <c r="U894" i="1" s="1"/>
  <c r="AH895" i="1" s="1"/>
  <c r="AG974" i="1"/>
  <c r="T974" i="1"/>
  <c r="U974" i="1" s="1"/>
  <c r="AH975" i="1" s="1"/>
  <c r="AG1175" i="1"/>
  <c r="T1175" i="1"/>
  <c r="U1175" i="1" s="1"/>
  <c r="AH1176" i="1" s="1"/>
  <c r="AG951" i="1"/>
  <c r="T951" i="1"/>
  <c r="U951" i="1" s="1"/>
  <c r="AH952" i="1" s="1"/>
  <c r="AG615" i="1"/>
  <c r="T615" i="1"/>
  <c r="U615" i="1" s="1"/>
  <c r="AH616" i="1" s="1"/>
  <c r="AG431" i="1"/>
  <c r="T431" i="1"/>
  <c r="U431" i="1" s="1"/>
  <c r="AH432" i="1" s="1"/>
  <c r="AG740" i="1"/>
  <c r="T740" i="1"/>
  <c r="U740" i="1" s="1"/>
  <c r="AH741" i="1" s="1"/>
  <c r="AG1008" i="1"/>
  <c r="T1008" i="1"/>
  <c r="AG707" i="1"/>
  <c r="T707" i="1"/>
  <c r="U707" i="1" s="1"/>
  <c r="AH708" i="1" s="1"/>
  <c r="AG620" i="1"/>
  <c r="T620" i="1"/>
  <c r="U620" i="1" s="1"/>
  <c r="AH621" i="1" s="1"/>
  <c r="AG623" i="1"/>
  <c r="T623" i="1"/>
  <c r="U623" i="1" s="1"/>
  <c r="AH624" i="1" s="1"/>
  <c r="AG444" i="1"/>
  <c r="T444" i="1"/>
  <c r="U444" i="1" s="1"/>
  <c r="AH445" i="1" s="1"/>
  <c r="AG911" i="1"/>
  <c r="T911" i="1"/>
  <c r="U911" i="1" s="1"/>
  <c r="AH912" i="1" s="1"/>
  <c r="AG584" i="1"/>
  <c r="T584" i="1"/>
  <c r="U584" i="1" s="1"/>
  <c r="AH585" i="1" s="1"/>
  <c r="AG779" i="1"/>
  <c r="T779" i="1"/>
  <c r="U779" i="1" s="1"/>
  <c r="AH780" i="1" s="1"/>
  <c r="AG993" i="1"/>
  <c r="T993" i="1"/>
  <c r="U993" i="1" s="1"/>
  <c r="AH994" i="1" s="1"/>
  <c r="AG755" i="1"/>
  <c r="T755" i="1"/>
  <c r="U755" i="1" s="1"/>
  <c r="AH756" i="1" s="1"/>
  <c r="AG1144" i="1"/>
  <c r="T1144" i="1"/>
  <c r="U1144" i="1" s="1"/>
  <c r="AH1145" i="1" s="1"/>
  <c r="AG1185" i="1"/>
  <c r="T1185" i="1"/>
  <c r="U1185" i="1" s="1"/>
  <c r="AH1186" i="1" s="1"/>
  <c r="AG668" i="1"/>
  <c r="T668" i="1"/>
  <c r="U668" i="1" s="1"/>
  <c r="AH669" i="1" s="1"/>
  <c r="AG860" i="1"/>
  <c r="T860" i="1"/>
  <c r="U860" i="1" s="1"/>
  <c r="AH861" i="1" s="1"/>
  <c r="AG516" i="1"/>
  <c r="T516" i="1"/>
  <c r="U516" i="1" s="1"/>
  <c r="AH517" i="1" s="1"/>
  <c r="AG1007" i="1"/>
  <c r="T1007" i="1"/>
  <c r="U1007" i="1" s="1"/>
  <c r="AH1008" i="1" s="1"/>
  <c r="AG748" i="1"/>
  <c r="T748" i="1"/>
  <c r="U748" i="1" s="1"/>
  <c r="AH749" i="1" s="1"/>
  <c r="AG795" i="1"/>
  <c r="T795" i="1"/>
  <c r="U795" i="1" s="1"/>
  <c r="AH796" i="1" s="1"/>
  <c r="AG614" i="1"/>
  <c r="T614" i="1"/>
  <c r="U614" i="1" s="1"/>
  <c r="AH615" i="1" s="1"/>
  <c r="AG980" i="1"/>
  <c r="T980" i="1"/>
  <c r="U980" i="1" s="1"/>
  <c r="AH981" i="1" s="1"/>
  <c r="AG881" i="1"/>
  <c r="T881" i="1"/>
  <c r="U881" i="1" s="1"/>
  <c r="AH882" i="1" s="1"/>
  <c r="AG804" i="1"/>
  <c r="T804" i="1"/>
  <c r="U804" i="1" s="1"/>
  <c r="AH805" i="1" s="1"/>
  <c r="AG705" i="1"/>
  <c r="T705" i="1"/>
  <c r="U705" i="1" s="1"/>
  <c r="AH706" i="1" s="1"/>
  <c r="AG433" i="1"/>
  <c r="T433" i="1"/>
  <c r="U433" i="1" s="1"/>
  <c r="AH434" i="1" s="1"/>
  <c r="AG517" i="1"/>
  <c r="T517" i="1"/>
  <c r="U517" i="1" s="1"/>
  <c r="AH518" i="1" s="1"/>
  <c r="AG812" i="1"/>
  <c r="T812" i="1"/>
  <c r="U812" i="1" s="1"/>
  <c r="AH813" i="1" s="1"/>
  <c r="AG990" i="1"/>
  <c r="T990" i="1"/>
  <c r="U990" i="1" s="1"/>
  <c r="AH991" i="1" s="1"/>
  <c r="AG708" i="1"/>
  <c r="T708" i="1"/>
  <c r="U708" i="1" s="1"/>
  <c r="AH709" i="1" s="1"/>
  <c r="AG1011" i="1"/>
  <c r="T1011" i="1"/>
  <c r="U1011" i="1" s="1"/>
  <c r="AH1012" i="1" s="1"/>
  <c r="AG799" i="1"/>
  <c r="T799" i="1"/>
  <c r="U799" i="1" s="1"/>
  <c r="AH800" i="1" s="1"/>
  <c r="AG1083" i="1"/>
  <c r="T1083" i="1"/>
  <c r="U1083" i="1" s="1"/>
  <c r="AH1084" i="1" s="1"/>
  <c r="AG461" i="1"/>
  <c r="T461" i="1"/>
  <c r="U461" i="1" s="1"/>
  <c r="AH462" i="1" s="1"/>
  <c r="AG816" i="1"/>
  <c r="T816" i="1"/>
  <c r="U816" i="1" s="1"/>
  <c r="AH817" i="1" s="1"/>
  <c r="AG534" i="1"/>
  <c r="T534" i="1"/>
  <c r="U534" i="1" s="1"/>
  <c r="AH535" i="1" s="1"/>
  <c r="AG858" i="1"/>
  <c r="T858" i="1"/>
  <c r="U858" i="1" s="1"/>
  <c r="AH859" i="1" s="1"/>
  <c r="AG765" i="1"/>
  <c r="T765" i="1"/>
  <c r="U765" i="1" s="1"/>
  <c r="AH766" i="1" s="1"/>
  <c r="AG628" i="1"/>
  <c r="T628" i="1"/>
  <c r="U628" i="1" s="1"/>
  <c r="AH629" i="1" s="1"/>
  <c r="AG898" i="1"/>
  <c r="T898" i="1"/>
  <c r="U898" i="1" s="1"/>
  <c r="AH899" i="1" s="1"/>
  <c r="AG964" i="1"/>
  <c r="T964" i="1"/>
  <c r="U964" i="1" s="1"/>
  <c r="AH965" i="1" s="1"/>
  <c r="AG793" i="1"/>
  <c r="T793" i="1"/>
  <c r="U793" i="1" s="1"/>
  <c r="AH794" i="1" s="1"/>
  <c r="AG889" i="1"/>
  <c r="T889" i="1"/>
  <c r="U889" i="1" s="1"/>
  <c r="AH890" i="1" s="1"/>
  <c r="AG633" i="1"/>
  <c r="T633" i="1"/>
  <c r="U633" i="1" s="1"/>
  <c r="AH634" i="1" s="1"/>
  <c r="AG421" i="1"/>
  <c r="T421" i="1"/>
  <c r="U421" i="1" s="1"/>
  <c r="AH422" i="1" s="1"/>
  <c r="AG940" i="1"/>
  <c r="T940" i="1"/>
  <c r="U940" i="1" s="1"/>
  <c r="AH941" i="1" s="1"/>
  <c r="AG775" i="1"/>
  <c r="T775" i="1"/>
  <c r="U775" i="1" s="1"/>
  <c r="AH776" i="1" s="1"/>
  <c r="AG908" i="1"/>
  <c r="T908" i="1"/>
  <c r="U908" i="1" s="1"/>
  <c r="AH909" i="1" s="1"/>
  <c r="AG787" i="1"/>
  <c r="T787" i="1"/>
  <c r="U787" i="1" s="1"/>
  <c r="AH788" i="1" s="1"/>
  <c r="AG479" i="1"/>
  <c r="T479" i="1"/>
  <c r="U479" i="1" s="1"/>
  <c r="AH480" i="1" s="1"/>
  <c r="AG700" i="1"/>
  <c r="T700" i="1"/>
  <c r="U700" i="1" s="1"/>
  <c r="AH701" i="1" s="1"/>
  <c r="AG603" i="1"/>
  <c r="T603" i="1"/>
  <c r="U603" i="1" s="1"/>
  <c r="AH604" i="1" s="1"/>
  <c r="AG470" i="1"/>
  <c r="T470" i="1"/>
  <c r="U470" i="1" s="1"/>
  <c r="AH471" i="1" s="1"/>
  <c r="AG934" i="1"/>
  <c r="T934" i="1"/>
  <c r="U934" i="1" s="1"/>
  <c r="AH935" i="1" s="1"/>
  <c r="AG798" i="1"/>
  <c r="T798" i="1"/>
  <c r="U798" i="1" s="1"/>
  <c r="AH799" i="1" s="1"/>
  <c r="AG606" i="1"/>
  <c r="T606" i="1"/>
  <c r="U606" i="1" s="1"/>
  <c r="AH607" i="1" s="1"/>
  <c r="AG753" i="1"/>
  <c r="T753" i="1"/>
  <c r="U753" i="1" s="1"/>
  <c r="AH754" i="1" s="1"/>
  <c r="AG970" i="1"/>
  <c r="T970" i="1"/>
  <c r="U970" i="1" s="1"/>
  <c r="AH971" i="1" s="1"/>
  <c r="AG777" i="1"/>
  <c r="T777" i="1"/>
  <c r="U777" i="1" s="1"/>
  <c r="AH778" i="1" s="1"/>
  <c r="AG910" i="1"/>
  <c r="T910" i="1"/>
  <c r="U910" i="1" s="1"/>
  <c r="AH911" i="1" s="1"/>
  <c r="AG1078" i="1"/>
  <c r="T1078" i="1"/>
  <c r="U1078" i="1" s="1"/>
  <c r="AH1079" i="1" s="1"/>
  <c r="AG687" i="1"/>
  <c r="T687" i="1"/>
  <c r="U687" i="1" s="1"/>
  <c r="AH688" i="1" s="1"/>
  <c r="AG1012" i="1"/>
  <c r="T1012" i="1"/>
  <c r="U1012" i="1" s="1"/>
  <c r="AH1013" i="1" s="1"/>
  <c r="AG467" i="1"/>
  <c r="T467" i="1"/>
  <c r="U467" i="1" s="1"/>
  <c r="AH468" i="1" s="1"/>
  <c r="AG923" i="1"/>
  <c r="T923" i="1"/>
  <c r="U923" i="1" s="1"/>
  <c r="AH924" i="1" s="1"/>
  <c r="AG501" i="1"/>
  <c r="T501" i="1"/>
  <c r="U501" i="1" s="1"/>
  <c r="AH502" i="1" s="1"/>
  <c r="AG1136" i="1"/>
  <c r="T1136" i="1"/>
  <c r="U1136" i="1" s="1"/>
  <c r="AH1137" i="1" s="1"/>
  <c r="AG494" i="1"/>
  <c r="T494" i="1"/>
  <c r="U494" i="1" s="1"/>
  <c r="AH495" i="1" s="1"/>
  <c r="AG638" i="1"/>
  <c r="T638" i="1"/>
  <c r="U638" i="1" s="1"/>
  <c r="AH639" i="1" s="1"/>
  <c r="AG832" i="1"/>
  <c r="T832" i="1"/>
  <c r="U832" i="1" s="1"/>
  <c r="AH833" i="1" s="1"/>
  <c r="AG1096" i="1"/>
  <c r="T1096" i="1"/>
  <c r="U1096" i="1" s="1"/>
  <c r="AH1097" i="1" s="1"/>
  <c r="AG1017" i="1"/>
  <c r="T1017" i="1"/>
  <c r="U1017" i="1" s="1"/>
  <c r="AH1018" i="1" s="1"/>
  <c r="AG1177" i="1"/>
  <c r="T1177" i="1"/>
  <c r="U1177" i="1" s="1"/>
  <c r="AH1178" i="1" s="1"/>
  <c r="AG801" i="1"/>
  <c r="T801" i="1"/>
  <c r="U801" i="1" s="1"/>
  <c r="AH802" i="1" s="1"/>
  <c r="AG918" i="1"/>
  <c r="T918" i="1"/>
  <c r="U918" i="1" s="1"/>
  <c r="AH919" i="1" s="1"/>
  <c r="AG963" i="1"/>
  <c r="T963" i="1"/>
  <c r="U963" i="1" s="1"/>
  <c r="AH964" i="1" s="1"/>
  <c r="AG637" i="1"/>
  <c r="T637" i="1"/>
  <c r="U637" i="1" s="1"/>
  <c r="AH638" i="1" s="1"/>
  <c r="AG1057" i="1"/>
  <c r="T1057" i="1"/>
  <c r="U1057" i="1" s="1"/>
  <c r="AH1058" i="1" s="1"/>
  <c r="AG624" i="1"/>
  <c r="T624" i="1"/>
  <c r="U624" i="1" s="1"/>
  <c r="AH625" i="1" s="1"/>
  <c r="AG1046" i="1"/>
  <c r="T1046" i="1"/>
  <c r="U1046" i="1" s="1"/>
  <c r="AH1047" i="1" s="1"/>
  <c r="AG821" i="1"/>
  <c r="T821" i="1"/>
  <c r="U821" i="1" s="1"/>
  <c r="AH822" i="1" s="1"/>
  <c r="AG995" i="1"/>
  <c r="T995" i="1"/>
  <c r="U995" i="1" s="1"/>
  <c r="AH996" i="1" s="1"/>
  <c r="AG709" i="1"/>
  <c r="T709" i="1"/>
  <c r="U709" i="1" s="1"/>
  <c r="AH710" i="1" s="1"/>
  <c r="AG649" i="1"/>
  <c r="T649" i="1"/>
  <c r="U649" i="1" s="1"/>
  <c r="AH650" i="1" s="1"/>
  <c r="AG405" i="1"/>
  <c r="T405" i="1"/>
  <c r="U405" i="1" s="1"/>
  <c r="AH406" i="1" s="1"/>
  <c r="AG1169" i="1"/>
  <c r="T1169" i="1"/>
  <c r="U1169" i="1" s="1"/>
  <c r="AH1170" i="1" s="1"/>
  <c r="AG1159" i="1"/>
  <c r="T1159" i="1"/>
  <c r="U1159" i="1" s="1"/>
  <c r="AH1160" i="1" s="1"/>
  <c r="AG999" i="1"/>
  <c r="T999" i="1"/>
  <c r="U999" i="1" s="1"/>
  <c r="AH1000" i="1" s="1"/>
  <c r="AG695" i="1"/>
  <c r="T695" i="1"/>
  <c r="U695" i="1" s="1"/>
  <c r="AH696" i="1" s="1"/>
  <c r="AG436" i="1"/>
  <c r="T436" i="1"/>
  <c r="U436" i="1" s="1"/>
  <c r="AH437" i="1" s="1"/>
  <c r="AG919" i="1"/>
  <c r="T919" i="1"/>
  <c r="U919" i="1" s="1"/>
  <c r="AH920" i="1" s="1"/>
  <c r="AG592" i="1"/>
  <c r="T592" i="1"/>
  <c r="U592" i="1" s="1"/>
  <c r="AH593" i="1" s="1"/>
  <c r="AG883" i="1"/>
  <c r="T883" i="1"/>
  <c r="U883" i="1" s="1"/>
  <c r="AH884" i="1" s="1"/>
  <c r="AG967" i="1"/>
  <c r="T967" i="1"/>
  <c r="U967" i="1" s="1"/>
  <c r="AH968" i="1" s="1"/>
  <c r="AG604" i="1"/>
  <c r="T604" i="1"/>
  <c r="U604" i="1" s="1"/>
  <c r="AH605" i="1" s="1"/>
  <c r="AG639" i="1"/>
  <c r="T639" i="1"/>
  <c r="U639" i="1" s="1"/>
  <c r="AH640" i="1" s="1"/>
  <c r="AG439" i="1"/>
  <c r="T439" i="1"/>
  <c r="U439" i="1" s="1"/>
  <c r="AH440" i="1" s="1"/>
  <c r="AG868" i="1"/>
  <c r="T868" i="1"/>
  <c r="U868" i="1" s="1"/>
  <c r="AH869" i="1" s="1"/>
  <c r="AG936" i="1"/>
  <c r="T936" i="1"/>
  <c r="U936" i="1" s="1"/>
  <c r="AH937" i="1" s="1"/>
  <c r="AG1179" i="1"/>
  <c r="T1179" i="1"/>
  <c r="U1179" i="1" s="1"/>
  <c r="AH1180" i="1" s="1"/>
  <c r="AG699" i="1"/>
  <c r="T699" i="1"/>
  <c r="U699" i="1" s="1"/>
  <c r="AH700" i="1" s="1"/>
  <c r="AG570" i="1"/>
  <c r="T570" i="1"/>
  <c r="U570" i="1" s="1"/>
  <c r="AH571" i="1" s="1"/>
  <c r="AG448" i="1"/>
  <c r="T448" i="1"/>
  <c r="U448" i="1" s="1"/>
  <c r="AH449" i="1" s="1"/>
  <c r="AG1154" i="1"/>
  <c r="T1154" i="1"/>
  <c r="U1154" i="1" s="1"/>
  <c r="AH1155" i="1" s="1"/>
  <c r="AG1065" i="1"/>
  <c r="T1065" i="1"/>
  <c r="U1065" i="1" s="1"/>
  <c r="AH1066" i="1" s="1"/>
  <c r="AG825" i="1"/>
  <c r="T825" i="1"/>
  <c r="U825" i="1" s="1"/>
  <c r="AH826" i="1" s="1"/>
  <c r="AG979" i="1"/>
  <c r="T979" i="1"/>
  <c r="U979" i="1" s="1"/>
  <c r="AH980" i="1" s="1"/>
  <c r="AG1174" i="1"/>
  <c r="T1174" i="1"/>
  <c r="U1174" i="1" s="1"/>
  <c r="AH1175" i="1" s="1"/>
  <c r="AG492" i="1"/>
  <c r="T492" i="1"/>
  <c r="U492" i="1" s="1"/>
  <c r="AH493" i="1" s="1"/>
  <c r="AG672" i="1"/>
  <c r="T672" i="1"/>
  <c r="U672" i="1" s="1"/>
  <c r="AH673" i="1" s="1"/>
  <c r="AG1100" i="1"/>
  <c r="T1100" i="1"/>
  <c r="U1100" i="1" s="1"/>
  <c r="AH1101" i="1" s="1"/>
  <c r="AG1143" i="1"/>
  <c r="T1143" i="1"/>
  <c r="U1143" i="1" s="1"/>
  <c r="AH1144" i="1" s="1"/>
  <c r="AG415" i="1"/>
  <c r="T415" i="1"/>
  <c r="U415" i="1" s="1"/>
  <c r="AH416" i="1" s="1"/>
  <c r="AG460" i="1"/>
  <c r="T460" i="1"/>
  <c r="U460" i="1" s="1"/>
  <c r="AH461" i="1" s="1"/>
  <c r="AG651" i="1"/>
  <c r="T651" i="1"/>
  <c r="U651" i="1" s="1"/>
  <c r="AH652" i="1" s="1"/>
  <c r="AG562" i="1"/>
  <c r="T562" i="1"/>
  <c r="U562" i="1" s="1"/>
  <c r="AH563" i="1" s="1"/>
  <c r="AG577" i="1"/>
  <c r="T577" i="1"/>
  <c r="U577" i="1" s="1"/>
  <c r="AH578" i="1" s="1"/>
  <c r="AG558" i="1"/>
  <c r="T558" i="1"/>
  <c r="U558" i="1" s="1"/>
  <c r="AH559" i="1" s="1"/>
  <c r="AG722" i="1"/>
  <c r="T722" i="1"/>
  <c r="U722" i="1" s="1"/>
  <c r="AH723" i="1" s="1"/>
  <c r="AG810" i="1"/>
  <c r="T810" i="1"/>
  <c r="U810" i="1" s="1"/>
  <c r="AH811" i="1" s="1"/>
  <c r="AG818" i="1"/>
  <c r="T818" i="1"/>
  <c r="U818" i="1" s="1"/>
  <c r="AH819" i="1" s="1"/>
  <c r="AG822" i="1"/>
  <c r="T822" i="1"/>
  <c r="U822" i="1" s="1"/>
  <c r="AH823" i="1" s="1"/>
  <c r="AG742" i="1"/>
  <c r="T742" i="1"/>
  <c r="U742" i="1" s="1"/>
  <c r="AH743" i="1" s="1"/>
  <c r="AG826" i="1"/>
  <c r="T826" i="1"/>
  <c r="U826" i="1" s="1"/>
  <c r="AH827" i="1" s="1"/>
  <c r="AG794" i="1"/>
  <c r="T794" i="1"/>
  <c r="U794" i="1" s="1"/>
  <c r="AH795" i="1" s="1"/>
  <c r="AG576" i="1"/>
  <c r="T576" i="1"/>
  <c r="U576" i="1" s="1"/>
  <c r="AH577" i="1" s="1"/>
  <c r="AG829" i="1"/>
  <c r="T829" i="1"/>
  <c r="U829" i="1" s="1"/>
  <c r="AH830" i="1" s="1"/>
  <c r="AG830" i="1"/>
  <c r="T830" i="1"/>
  <c r="U830" i="1" s="1"/>
  <c r="AH831" i="1" s="1"/>
  <c r="AG845" i="1"/>
  <c r="T845" i="1"/>
  <c r="U845" i="1" s="1"/>
  <c r="AH846" i="1" s="1"/>
  <c r="AG718" i="1"/>
  <c r="T718" i="1"/>
  <c r="U718" i="1" s="1"/>
  <c r="AH719" i="1" s="1"/>
  <c r="AG1145" i="1"/>
  <c r="T1145" i="1"/>
  <c r="U1145" i="1" s="1"/>
  <c r="AH1146" i="1" s="1"/>
  <c r="AG840" i="1"/>
  <c r="T840" i="1"/>
  <c r="U840" i="1" s="1"/>
  <c r="AH841" i="1" s="1"/>
  <c r="AG736" i="1"/>
  <c r="T736" i="1"/>
  <c r="U736" i="1" s="1"/>
  <c r="AH737" i="1" s="1"/>
  <c r="AG653" i="1"/>
  <c r="T653" i="1"/>
  <c r="U653" i="1" s="1"/>
  <c r="AH654" i="1" s="1"/>
  <c r="AG451" i="1"/>
  <c r="T451" i="1"/>
  <c r="U451" i="1" s="1"/>
  <c r="AH452" i="1" s="1"/>
  <c r="AG515" i="1"/>
  <c r="T515" i="1"/>
  <c r="U515" i="1" s="1"/>
  <c r="AH516" i="1" s="1"/>
  <c r="AG957" i="1"/>
  <c r="T957" i="1"/>
  <c r="U957" i="1" s="1"/>
  <c r="AH958" i="1" s="1"/>
  <c r="AG873" i="1"/>
  <c r="T873" i="1"/>
  <c r="U873" i="1" s="1"/>
  <c r="AH874" i="1" s="1"/>
  <c r="AG552" i="1"/>
  <c r="T552" i="1"/>
  <c r="U552" i="1" s="1"/>
  <c r="AH553" i="1" s="1"/>
  <c r="AG813" i="1"/>
  <c r="T813" i="1"/>
  <c r="U813" i="1" s="1"/>
  <c r="AH814" i="1" s="1"/>
  <c r="AG848" i="1"/>
  <c r="T848" i="1"/>
  <c r="U848" i="1" s="1"/>
  <c r="AH849" i="1" s="1"/>
  <c r="AG507" i="1"/>
  <c r="T507" i="1"/>
  <c r="U507" i="1" s="1"/>
  <c r="AH508" i="1" s="1"/>
  <c r="AG1079" i="1"/>
  <c r="T1079" i="1"/>
  <c r="U1079" i="1" s="1"/>
  <c r="AH1080" i="1" s="1"/>
  <c r="AG871" i="1"/>
  <c r="T871" i="1"/>
  <c r="U871" i="1" s="1"/>
  <c r="AH872" i="1" s="1"/>
  <c r="AG583" i="1"/>
  <c r="T583" i="1"/>
  <c r="U583" i="1" s="1"/>
  <c r="AH584" i="1" s="1"/>
  <c r="AG535" i="1"/>
  <c r="T535" i="1"/>
  <c r="U535" i="1" s="1"/>
  <c r="AH536" i="1" s="1"/>
  <c r="AG876" i="1"/>
  <c r="T876" i="1"/>
  <c r="U876" i="1" s="1"/>
  <c r="AH877" i="1" s="1"/>
  <c r="AG1171" i="1"/>
  <c r="T1171" i="1"/>
  <c r="U1171" i="1" s="1"/>
  <c r="AH1172" i="1" s="1"/>
  <c r="AG948" i="1"/>
  <c r="T948" i="1"/>
  <c r="U948" i="1" s="1"/>
  <c r="AH949" i="1" s="1"/>
  <c r="AG588" i="1"/>
  <c r="T588" i="1"/>
  <c r="U588" i="1" s="1"/>
  <c r="AH589" i="1" s="1"/>
  <c r="AG559" i="1"/>
  <c r="T559" i="1"/>
  <c r="U559" i="1" s="1"/>
  <c r="AH560" i="1" s="1"/>
  <c r="AG572" i="1"/>
  <c r="T572" i="1"/>
  <c r="U572" i="1" s="1"/>
  <c r="AH573" i="1" s="1"/>
  <c r="AG1032" i="1"/>
  <c r="T1032" i="1"/>
  <c r="U1032" i="1" s="1"/>
  <c r="AH1033" i="1" s="1"/>
  <c r="AG1163" i="1"/>
  <c r="T1163" i="1"/>
  <c r="U1163" i="1" s="1"/>
  <c r="AH1164" i="1" s="1"/>
  <c r="AG715" i="1"/>
  <c r="T715" i="1"/>
  <c r="U715" i="1" s="1"/>
  <c r="AH716" i="1" s="1"/>
  <c r="AG869" i="1"/>
  <c r="T869" i="1"/>
  <c r="U869" i="1" s="1"/>
  <c r="AH870" i="1" s="1"/>
  <c r="AG739" i="1"/>
  <c r="T739" i="1"/>
  <c r="U739" i="1" s="1"/>
  <c r="AH740" i="1" s="1"/>
  <c r="AG926" i="1"/>
  <c r="T926" i="1"/>
  <c r="U926" i="1" s="1"/>
  <c r="AH927" i="1" s="1"/>
  <c r="AG809" i="1"/>
  <c r="T809" i="1"/>
  <c r="U809" i="1" s="1"/>
  <c r="AH810" i="1" s="1"/>
  <c r="AG565" i="1"/>
  <c r="T565" i="1"/>
  <c r="U565" i="1" s="1"/>
  <c r="AH566" i="1" s="1"/>
  <c r="AG677" i="1"/>
  <c r="T677" i="1"/>
  <c r="U677" i="1" s="1"/>
  <c r="AH678" i="1" s="1"/>
  <c r="AG573" i="1"/>
  <c r="T573" i="1"/>
  <c r="U573" i="1" s="1"/>
  <c r="AH574" i="1" s="1"/>
  <c r="AG701" i="1"/>
  <c r="T701" i="1"/>
  <c r="U701" i="1" s="1"/>
  <c r="AH702" i="1" s="1"/>
  <c r="AG468" i="1"/>
  <c r="T468" i="1"/>
  <c r="U468" i="1" s="1"/>
  <c r="AH469" i="1" s="1"/>
  <c r="AG452" i="1"/>
  <c r="T452" i="1"/>
  <c r="U452" i="1" s="1"/>
  <c r="AH453" i="1" s="1"/>
  <c r="AG643" i="1"/>
  <c r="T643" i="1"/>
  <c r="U643" i="1" s="1"/>
  <c r="AH644" i="1" s="1"/>
  <c r="AG1172" i="1"/>
  <c r="T1172" i="1"/>
  <c r="U1172" i="1" s="1"/>
  <c r="AH1173" i="1" s="1"/>
  <c r="AG943" i="1"/>
  <c r="T943" i="1"/>
  <c r="U943" i="1" s="1"/>
  <c r="AH944" i="1" s="1"/>
  <c r="AG895" i="1"/>
  <c r="T895" i="1"/>
  <c r="U895" i="1" s="1"/>
  <c r="AH896" i="1" s="1"/>
  <c r="AG952" i="1"/>
  <c r="T952" i="1"/>
  <c r="U952" i="1" s="1"/>
  <c r="AH953" i="1" s="1"/>
  <c r="AG478" i="1"/>
  <c r="T478" i="1"/>
  <c r="U478" i="1" s="1"/>
  <c r="AH479" i="1" s="1"/>
  <c r="AG817" i="1"/>
  <c r="T817" i="1"/>
  <c r="U817" i="1" s="1"/>
  <c r="AH818" i="1" s="1"/>
  <c r="AG909" i="1"/>
  <c r="T909" i="1"/>
  <c r="U909" i="1" s="1"/>
  <c r="AH910" i="1" s="1"/>
  <c r="AG625" i="1"/>
  <c r="T625" i="1"/>
  <c r="U625" i="1" s="1"/>
  <c r="AH626" i="1" s="1"/>
  <c r="AG484" i="1"/>
  <c r="T484" i="1"/>
  <c r="U484" i="1" s="1"/>
  <c r="AH485" i="1" s="1"/>
  <c r="AG903" i="1"/>
  <c r="T903" i="1"/>
  <c r="U903" i="1" s="1"/>
  <c r="AH904" i="1" s="1"/>
  <c r="AG627" i="1"/>
  <c r="T627" i="1"/>
  <c r="U627" i="1" s="1"/>
  <c r="AH628" i="1" s="1"/>
  <c r="AG555" i="1"/>
  <c r="T555" i="1"/>
  <c r="U555" i="1" s="1"/>
  <c r="AH556" i="1" s="1"/>
  <c r="AG574" i="1"/>
  <c r="T574" i="1"/>
  <c r="U574" i="1" s="1"/>
  <c r="AH575" i="1" s="1"/>
  <c r="AG644" i="1"/>
  <c r="T644" i="1"/>
  <c r="U644" i="1" s="1"/>
  <c r="AH645" i="1" s="1"/>
  <c r="AG838" i="1"/>
  <c r="T838" i="1"/>
  <c r="U838" i="1" s="1"/>
  <c r="AH839" i="1" s="1"/>
  <c r="AG410" i="1"/>
  <c r="T410" i="1"/>
  <c r="U410" i="1" s="1"/>
  <c r="AH411" i="1" s="1"/>
  <c r="AG442" i="1"/>
  <c r="T442" i="1"/>
  <c r="U442" i="1" s="1"/>
  <c r="AH443" i="1" s="1"/>
  <c r="AG1060" i="1"/>
  <c r="T1060" i="1"/>
  <c r="U1060" i="1" s="1"/>
  <c r="AH1061" i="1" s="1"/>
  <c r="AG784" i="1"/>
  <c r="T784" i="1"/>
  <c r="U784" i="1" s="1"/>
  <c r="AH785" i="1" s="1"/>
  <c r="AG432" i="1"/>
  <c r="T432" i="1"/>
  <c r="U432" i="1" s="1"/>
  <c r="AH433" i="1" s="1"/>
  <c r="AG528" i="1"/>
  <c r="T528" i="1"/>
  <c r="U528" i="1" s="1"/>
  <c r="AH529" i="1" s="1"/>
  <c r="AG966" i="1"/>
  <c r="T966" i="1"/>
  <c r="U966" i="1" s="1"/>
  <c r="AH967" i="1" s="1"/>
  <c r="AG613" i="1"/>
  <c r="T613" i="1"/>
  <c r="U613" i="1" s="1"/>
  <c r="AH614" i="1" s="1"/>
  <c r="AG969" i="1"/>
  <c r="T969" i="1"/>
  <c r="U969" i="1" s="1"/>
  <c r="AH970" i="1" s="1"/>
  <c r="AG1021" i="1"/>
  <c r="T1021" i="1"/>
  <c r="U1021" i="1" s="1"/>
  <c r="AH1022" i="1" s="1"/>
  <c r="AG1025" i="1"/>
  <c r="T1025" i="1"/>
  <c r="U1025" i="1" s="1"/>
  <c r="AH1026" i="1" s="1"/>
  <c r="AG1062" i="1"/>
  <c r="T1062" i="1"/>
  <c r="U1062" i="1" s="1"/>
  <c r="AH1063" i="1" s="1"/>
  <c r="AG942" i="1"/>
  <c r="T942" i="1"/>
  <c r="U942" i="1" s="1"/>
  <c r="AH943" i="1" s="1"/>
  <c r="AG780" i="1"/>
  <c r="T780" i="1"/>
  <c r="U780" i="1" s="1"/>
  <c r="AH781" i="1" s="1"/>
  <c r="AG1028" i="1"/>
  <c r="T1028" i="1"/>
  <c r="U1028" i="1" s="1"/>
  <c r="AH1029" i="1" s="1"/>
  <c r="AG647" i="1"/>
  <c r="T647" i="1"/>
  <c r="U647" i="1" s="1"/>
  <c r="AH648" i="1" s="1"/>
  <c r="AG611" i="1"/>
  <c r="T611" i="1"/>
  <c r="U611" i="1" s="1"/>
  <c r="AH612" i="1" s="1"/>
  <c r="AG983" i="1"/>
  <c r="T983" i="1"/>
  <c r="U983" i="1" s="1"/>
  <c r="AH984" i="1" s="1"/>
  <c r="AG884" i="1"/>
  <c r="T884" i="1"/>
  <c r="U884" i="1" s="1"/>
  <c r="AH885" i="1" s="1"/>
  <c r="AG571" i="1"/>
  <c r="T571" i="1"/>
  <c r="U571" i="1" s="1"/>
  <c r="AH572" i="1" s="1"/>
  <c r="AG659" i="1"/>
  <c r="T659" i="1"/>
  <c r="U659" i="1" s="1"/>
  <c r="AH660" i="1" s="1"/>
  <c r="AG1157" i="1"/>
  <c r="T1157" i="1"/>
  <c r="U1157" i="1" s="1"/>
  <c r="AH1158" i="1" s="1"/>
  <c r="AG1081" i="1"/>
  <c r="T1081" i="1"/>
  <c r="U1081" i="1" s="1"/>
  <c r="AH1082" i="1" s="1"/>
  <c r="AG720" i="1"/>
  <c r="T720" i="1"/>
  <c r="U720" i="1" s="1"/>
  <c r="AH721" i="1" s="1"/>
  <c r="AG673" i="1"/>
  <c r="T673" i="1"/>
  <c r="U673" i="1" s="1"/>
  <c r="AH674" i="1" s="1"/>
  <c r="AG413" i="1"/>
  <c r="T413" i="1"/>
  <c r="U413" i="1" s="1"/>
  <c r="AH414" i="1" s="1"/>
  <c r="AG1131" i="1"/>
  <c r="T1131" i="1"/>
  <c r="U1131" i="1" s="1"/>
  <c r="AH1132" i="1" s="1"/>
  <c r="AG855" i="1"/>
  <c r="T855" i="1"/>
  <c r="U855" i="1" s="1"/>
  <c r="AH856" i="1" s="1"/>
  <c r="AG524" i="1"/>
  <c r="T524" i="1"/>
  <c r="U524" i="1" s="1"/>
  <c r="AH525" i="1" s="1"/>
  <c r="AG1151" i="1"/>
  <c r="T1151" i="1"/>
  <c r="U1151" i="1" s="1"/>
  <c r="AH1152" i="1" s="1"/>
  <c r="AG732" i="1"/>
  <c r="T732" i="1"/>
  <c r="U732" i="1" s="1"/>
  <c r="AH733" i="1" s="1"/>
  <c r="AG587" i="1"/>
  <c r="T587" i="1"/>
  <c r="U587" i="1" s="1"/>
  <c r="AH588" i="1" s="1"/>
  <c r="AG790" i="1"/>
  <c r="T790" i="1"/>
  <c r="U790" i="1" s="1"/>
  <c r="AH791" i="1" s="1"/>
  <c r="AG945" i="1"/>
  <c r="T945" i="1"/>
  <c r="U945" i="1" s="1"/>
  <c r="AH946" i="1" s="1"/>
  <c r="AG490" i="1"/>
  <c r="T490" i="1"/>
  <c r="U490" i="1" s="1"/>
  <c r="AH491" i="1" s="1"/>
  <c r="AG982" i="1"/>
  <c r="T982" i="1"/>
  <c r="U982" i="1" s="1"/>
  <c r="AH983" i="1" s="1"/>
  <c r="AG782" i="1"/>
  <c r="T782" i="1"/>
  <c r="U782" i="1" s="1"/>
  <c r="AH783" i="1" s="1"/>
  <c r="AG663" i="1"/>
  <c r="T663" i="1"/>
  <c r="U663" i="1" s="1"/>
  <c r="AH664" i="1" s="1"/>
  <c r="AG865" i="1"/>
  <c r="T865" i="1"/>
  <c r="U865" i="1" s="1"/>
  <c r="AH866" i="1" s="1"/>
  <c r="AG862" i="1"/>
  <c r="T862" i="1"/>
  <c r="U862" i="1" s="1"/>
  <c r="AH863" i="1" s="1"/>
  <c r="AG622" i="1"/>
  <c r="T622" i="1"/>
  <c r="U622" i="1" s="1"/>
  <c r="AH623" i="1" s="1"/>
  <c r="AG820" i="1"/>
  <c r="T820" i="1"/>
  <c r="U820" i="1" s="1"/>
  <c r="AH821" i="1" s="1"/>
  <c r="AG888" i="1"/>
  <c r="T888" i="1"/>
  <c r="U888" i="1" s="1"/>
  <c r="AH889" i="1" s="1"/>
  <c r="AG1097" i="1"/>
  <c r="T1097" i="1"/>
  <c r="U1097" i="1" s="1"/>
  <c r="AH1098" i="1" s="1"/>
  <c r="AG1066" i="1"/>
  <c r="T1066" i="1"/>
  <c r="U1066" i="1" s="1"/>
  <c r="AH1067" i="1" s="1"/>
  <c r="AG553" i="1"/>
  <c r="T553" i="1"/>
  <c r="U553" i="1" s="1"/>
  <c r="AH554" i="1" s="1"/>
  <c r="AG1009" i="1"/>
  <c r="T1009" i="1"/>
  <c r="U1009" i="1" s="1"/>
  <c r="AH1010" i="1" s="1"/>
  <c r="AG835" i="1"/>
  <c r="T835" i="1"/>
  <c r="U835" i="1" s="1"/>
  <c r="AH836" i="1" s="1"/>
  <c r="AG977" i="1"/>
  <c r="T977" i="1"/>
  <c r="U977" i="1" s="1"/>
  <c r="AH978" i="1" s="1"/>
  <c r="AG1165" i="1"/>
  <c r="T1165" i="1"/>
  <c r="U1165" i="1" s="1"/>
  <c r="AH1166" i="1" s="1"/>
  <c r="AG424" i="1"/>
  <c r="T424" i="1"/>
  <c r="U424" i="1" s="1"/>
  <c r="AH425" i="1" s="1"/>
  <c r="AG1069" i="1"/>
  <c r="T1069" i="1"/>
  <c r="U1069" i="1" s="1"/>
  <c r="AH1070" i="1" s="1"/>
  <c r="AG609" i="1"/>
  <c r="T609" i="1"/>
  <c r="U609" i="1" s="1"/>
  <c r="AH610" i="1" s="1"/>
  <c r="AG978" i="1"/>
  <c r="T978" i="1"/>
  <c r="U978" i="1" s="1"/>
  <c r="AH979" i="1" s="1"/>
  <c r="AG636" i="1"/>
  <c r="T636" i="1"/>
  <c r="U636" i="1" s="1"/>
  <c r="AH637" i="1" s="1"/>
  <c r="AG1095" i="1"/>
  <c r="T1095" i="1"/>
  <c r="U1095" i="1" s="1"/>
  <c r="AH1096" i="1" s="1"/>
  <c r="AG935" i="1"/>
  <c r="T935" i="1"/>
  <c r="U935" i="1" s="1"/>
  <c r="AH936" i="1" s="1"/>
  <c r="AG599" i="1"/>
  <c r="T599" i="1"/>
  <c r="U599" i="1" s="1"/>
  <c r="AH600" i="1" s="1"/>
  <c r="AG724" i="1"/>
  <c r="T724" i="1"/>
  <c r="U724" i="1" s="1"/>
  <c r="AH725" i="1" s="1"/>
  <c r="AG892" i="1"/>
  <c r="T892" i="1"/>
  <c r="U892" i="1" s="1"/>
  <c r="AH893" i="1" s="1"/>
  <c r="AG1155" i="1"/>
  <c r="T1155" i="1"/>
  <c r="U1155" i="1" s="1"/>
  <c r="AH1156" i="1" s="1"/>
  <c r="AG723" i="1"/>
  <c r="T723" i="1"/>
  <c r="U723" i="1" s="1"/>
  <c r="AH724" i="1" s="1"/>
  <c r="AG1156" i="1"/>
  <c r="T1156" i="1"/>
  <c r="U1156" i="1" s="1"/>
  <c r="AH1157" i="1" s="1"/>
  <c r="AG476" i="1"/>
  <c r="T476" i="1"/>
  <c r="U476" i="1" s="1"/>
  <c r="AH477" i="1" s="1"/>
  <c r="AG575" i="1"/>
  <c r="T575" i="1"/>
  <c r="U575" i="1" s="1"/>
  <c r="AH576" i="1" s="1"/>
  <c r="AG684" i="1"/>
  <c r="T684" i="1"/>
  <c r="U684" i="1" s="1"/>
  <c r="AH685" i="1" s="1"/>
  <c r="AG916" i="1"/>
  <c r="T916" i="1"/>
  <c r="U916" i="1" s="1"/>
  <c r="AH917" i="1" s="1"/>
  <c r="AG600" i="1"/>
  <c r="T600" i="1"/>
  <c r="U600" i="1" s="1"/>
  <c r="AH601" i="1" s="1"/>
  <c r="AG1099" i="1"/>
  <c r="T1099" i="1"/>
  <c r="U1099" i="1" s="1"/>
  <c r="AH1100" i="1" s="1"/>
  <c r="AG491" i="1"/>
  <c r="T491" i="1"/>
  <c r="U491" i="1" s="1"/>
  <c r="AH492" i="1" s="1"/>
  <c r="AG772" i="1"/>
  <c r="T772" i="1"/>
  <c r="U772" i="1" s="1"/>
  <c r="AH773" i="1" s="1"/>
  <c r="AG542" i="1"/>
  <c r="T542" i="1"/>
  <c r="U542" i="1" s="1"/>
  <c r="AH543" i="1" s="1"/>
  <c r="AG968" i="1"/>
  <c r="T968" i="1"/>
  <c r="U968" i="1" s="1"/>
  <c r="AH969" i="1" s="1"/>
  <c r="AG443" i="1"/>
  <c r="T443" i="1"/>
  <c r="U443" i="1" s="1"/>
  <c r="AH444" i="1" s="1"/>
  <c r="AG1133" i="1"/>
  <c r="T1133" i="1"/>
  <c r="U1133" i="1" s="1"/>
  <c r="AH1134" i="1" s="1"/>
  <c r="AG992" i="1"/>
  <c r="T992" i="1"/>
  <c r="U992" i="1" s="1"/>
  <c r="AH993" i="1" s="1"/>
  <c r="AG612" i="1"/>
  <c r="T612" i="1"/>
  <c r="U612" i="1" s="1"/>
  <c r="AH613" i="1" s="1"/>
  <c r="AG480" i="1"/>
  <c r="T480" i="1"/>
  <c r="U480" i="1" s="1"/>
  <c r="AH481" i="1" s="1"/>
  <c r="AG1183" i="1"/>
  <c r="T1183" i="1"/>
  <c r="U1183" i="1" s="1"/>
  <c r="AH1184" i="1" s="1"/>
  <c r="AG900" i="1"/>
  <c r="T900" i="1"/>
  <c r="U900" i="1" s="1"/>
  <c r="AH901" i="1" s="1"/>
  <c r="AG619" i="1"/>
  <c r="T619" i="1"/>
  <c r="U619" i="1" s="1"/>
  <c r="AH620" i="1" s="1"/>
  <c r="AG497" i="1"/>
  <c r="T497" i="1"/>
  <c r="U497" i="1" s="1"/>
  <c r="AH498" i="1" s="1"/>
  <c r="AG642" i="1"/>
  <c r="T642" i="1"/>
  <c r="U642" i="1" s="1"/>
  <c r="AH643" i="1" s="1"/>
  <c r="AG1086" i="1"/>
  <c r="T1086" i="1"/>
  <c r="U1086" i="1" s="1"/>
  <c r="AH1087" i="1" s="1"/>
  <c r="AG877" i="1"/>
  <c r="T877" i="1"/>
  <c r="U877" i="1" s="1"/>
  <c r="AH878" i="1" s="1"/>
  <c r="AG929" i="1"/>
  <c r="T929" i="1"/>
  <c r="U929" i="1" s="1"/>
  <c r="AH930" i="1" s="1"/>
  <c r="AG702" i="1"/>
  <c r="T702" i="1"/>
  <c r="U702" i="1" s="1"/>
  <c r="AH703" i="1" s="1"/>
  <c r="AG582" i="1"/>
  <c r="T582" i="1"/>
  <c r="U582" i="1" s="1"/>
  <c r="AH583" i="1" s="1"/>
  <c r="AG450" i="1"/>
  <c r="T450" i="1"/>
  <c r="U450" i="1" s="1"/>
  <c r="AH451" i="1" s="1"/>
  <c r="AG1033" i="1"/>
  <c r="T1033" i="1"/>
  <c r="U1033" i="1" s="1"/>
  <c r="AH1034" i="1" s="1"/>
  <c r="AG454" i="1"/>
  <c r="T454" i="1"/>
  <c r="U454" i="1" s="1"/>
  <c r="AH455" i="1" s="1"/>
  <c r="AG694" i="1"/>
  <c r="T694" i="1"/>
  <c r="U694" i="1" s="1"/>
  <c r="AH695" i="1" s="1"/>
  <c r="AG506" i="1"/>
  <c r="T506" i="1"/>
  <c r="U506" i="1" s="1"/>
  <c r="AH507" i="1" s="1"/>
  <c r="AG925" i="1"/>
  <c r="T925" i="1"/>
  <c r="U925" i="1" s="1"/>
  <c r="AH926" i="1" s="1"/>
  <c r="AG734" i="1"/>
  <c r="T734" i="1"/>
  <c r="U734" i="1" s="1"/>
  <c r="AH735" i="1" s="1"/>
  <c r="AG866" i="1"/>
  <c r="T866" i="1"/>
  <c r="U866" i="1" s="1"/>
  <c r="AH867" i="1" s="1"/>
  <c r="AG981" i="1"/>
  <c r="T981" i="1"/>
  <c r="U981" i="1" s="1"/>
  <c r="AH982" i="1" s="1"/>
  <c r="AG1002" i="1"/>
  <c r="T1002" i="1"/>
  <c r="U1002" i="1" s="1"/>
  <c r="AH1003" i="1" s="1"/>
  <c r="AG641" i="1"/>
  <c r="T641" i="1"/>
  <c r="U641" i="1" s="1"/>
  <c r="AH642" i="1" s="1"/>
  <c r="AG766" i="1"/>
  <c r="T766" i="1"/>
  <c r="U766" i="1" s="1"/>
  <c r="AH767" i="1" s="1"/>
  <c r="AG897" i="1"/>
  <c r="T897" i="1"/>
  <c r="U897" i="1" s="1"/>
  <c r="AH898" i="1" s="1"/>
  <c r="AG561" i="1"/>
  <c r="T561" i="1"/>
  <c r="U561" i="1" s="1"/>
  <c r="AH562" i="1" s="1"/>
  <c r="AG1161" i="1"/>
  <c r="T1161" i="1"/>
  <c r="U1161" i="1" s="1"/>
  <c r="AH1162" i="1" s="1"/>
  <c r="AG856" i="1"/>
  <c r="T856" i="1"/>
  <c r="U856" i="1" s="1"/>
  <c r="AH857" i="1" s="1"/>
  <c r="AG409" i="1"/>
  <c r="T409" i="1"/>
  <c r="U409" i="1" s="1"/>
  <c r="AH410" i="1" s="1"/>
  <c r="AG962" i="1"/>
  <c r="T962" i="1"/>
  <c r="U962" i="1" s="1"/>
  <c r="AH963" i="1" s="1"/>
  <c r="AG569" i="1"/>
  <c r="T569" i="1"/>
  <c r="U569" i="1" s="1"/>
  <c r="AH570" i="1" s="1"/>
  <c r="AG915" i="1"/>
  <c r="T915" i="1"/>
  <c r="U915" i="1" s="1"/>
  <c r="AH916" i="1" s="1"/>
  <c r="AG760" i="1"/>
  <c r="T760" i="1"/>
  <c r="U760" i="1" s="1"/>
  <c r="AH761" i="1" s="1"/>
  <c r="AG1142" i="1"/>
  <c r="T1142" i="1"/>
  <c r="U1142" i="1" s="1"/>
  <c r="AH1143" i="1" s="1"/>
  <c r="AG1160" i="1"/>
  <c r="T1160" i="1"/>
  <c r="U1160" i="1" s="1"/>
  <c r="AH1161" i="1" s="1"/>
  <c r="AG773" i="1"/>
  <c r="T773" i="1"/>
  <c r="U773" i="1" s="1"/>
  <c r="AH774" i="1" s="1"/>
  <c r="AG408" i="1"/>
  <c r="T408" i="1"/>
  <c r="U408" i="1" s="1"/>
  <c r="AH409" i="1" s="1"/>
  <c r="AG1146" i="1"/>
  <c r="T1146" i="1"/>
  <c r="U1146" i="1" s="1"/>
  <c r="AH1147" i="1" s="1"/>
  <c r="AG907" i="1"/>
  <c r="T907" i="1"/>
  <c r="U907" i="1" s="1"/>
  <c r="AH908" i="1" s="1"/>
  <c r="AG1047" i="1"/>
  <c r="T1047" i="1"/>
  <c r="U1047" i="1" s="1"/>
  <c r="AH1048" i="1" s="1"/>
  <c r="AG807" i="1"/>
  <c r="T807" i="1"/>
  <c r="U807" i="1" s="1"/>
  <c r="AH808" i="1" s="1"/>
  <c r="AG487" i="1"/>
  <c r="T487" i="1"/>
  <c r="U487" i="1" s="1"/>
  <c r="AH488" i="1" s="1"/>
  <c r="AG548" i="1"/>
  <c r="T548" i="1"/>
  <c r="U548" i="1" s="1"/>
  <c r="AH549" i="1" s="1"/>
  <c r="AG887" i="1"/>
  <c r="T887" i="1"/>
  <c r="U887" i="1" s="1"/>
  <c r="AH888" i="1" s="1"/>
  <c r="AG867" i="1"/>
  <c r="T867" i="1"/>
  <c r="U867" i="1" s="1"/>
  <c r="AH868" i="1" s="1"/>
  <c r="AG1036" i="1"/>
  <c r="T1036" i="1"/>
  <c r="U1036" i="1" s="1"/>
  <c r="AH1037" i="1" s="1"/>
  <c r="AG863" i="1"/>
  <c r="T863" i="1"/>
  <c r="U863" i="1" s="1"/>
  <c r="AH864" i="1" s="1"/>
  <c r="AG495" i="1"/>
  <c r="T495" i="1"/>
  <c r="U495" i="1" s="1"/>
  <c r="AH496" i="1" s="1"/>
  <c r="AG764" i="1"/>
  <c r="T764" i="1"/>
  <c r="U764" i="1" s="1"/>
  <c r="AH765" i="1" s="1"/>
  <c r="AG1000" i="1"/>
  <c r="T1000" i="1"/>
  <c r="U1000" i="1" s="1"/>
  <c r="AH1001" i="1" s="1"/>
  <c r="AG955" i="1"/>
  <c r="T955" i="1"/>
  <c r="U955" i="1" s="1"/>
  <c r="AH956" i="1" s="1"/>
  <c r="AG475" i="1"/>
  <c r="T475" i="1"/>
  <c r="U475" i="1" s="1"/>
  <c r="AH476" i="1" s="1"/>
  <c r="AG920" i="1"/>
  <c r="T920" i="1"/>
  <c r="U920" i="1" s="1"/>
  <c r="AH921" i="1" s="1"/>
  <c r="AG975" i="1"/>
  <c r="T975" i="1"/>
  <c r="U975" i="1" s="1"/>
  <c r="AH976" i="1" s="1"/>
  <c r="AG1137" i="1"/>
  <c r="T1137" i="1"/>
  <c r="U1137" i="1" s="1"/>
  <c r="AH1138" i="1" s="1"/>
  <c r="AG520" i="1"/>
  <c r="T520" i="1"/>
  <c r="U520" i="1" s="1"/>
  <c r="AH521" i="1" s="1"/>
  <c r="AG481" i="1"/>
  <c r="T481" i="1"/>
  <c r="U481" i="1" s="1"/>
  <c r="AH482" i="1" s="1"/>
  <c r="AG776" i="1"/>
  <c r="T776" i="1"/>
  <c r="U776" i="1" s="1"/>
  <c r="AH777" i="1" s="1"/>
  <c r="AG640" i="1"/>
  <c r="T640" i="1"/>
  <c r="U640" i="1" s="1"/>
  <c r="AH641" i="1" s="1"/>
  <c r="AG536" i="1"/>
  <c r="T536" i="1"/>
  <c r="U536" i="1" s="1"/>
  <c r="AH537" i="1" s="1"/>
  <c r="AG519" i="1"/>
  <c r="T519" i="1"/>
  <c r="U519" i="1" s="1"/>
  <c r="AH520" i="1" s="1"/>
  <c r="AG579" i="1"/>
  <c r="T579" i="1"/>
  <c r="U579" i="1" s="1"/>
  <c r="AH580" i="1" s="1"/>
  <c r="AG1167" i="1"/>
  <c r="T1167" i="1"/>
  <c r="U1167" i="1" s="1"/>
  <c r="AH1168" i="1" s="1"/>
  <c r="AG847" i="1"/>
  <c r="T847" i="1"/>
  <c r="U847" i="1" s="1"/>
  <c r="AH848" i="1" s="1"/>
  <c r="AG455" i="1"/>
  <c r="T455" i="1"/>
  <c r="U455" i="1" s="1"/>
  <c r="AH456" i="1" s="1"/>
  <c r="AG1003" i="1"/>
  <c r="T1003" i="1"/>
  <c r="U1003" i="1" s="1"/>
  <c r="AH1004" i="1" s="1"/>
  <c r="AG566" i="1"/>
  <c r="T566" i="1"/>
  <c r="U566" i="1" s="1"/>
  <c r="AH567" i="1" s="1"/>
  <c r="AG778" i="1"/>
  <c r="T778" i="1"/>
  <c r="U778" i="1" s="1"/>
  <c r="AH779" i="1" s="1"/>
  <c r="AG960" i="1"/>
  <c r="T960" i="1"/>
  <c r="U960" i="1" s="1"/>
  <c r="AH961" i="1" s="1"/>
  <c r="AG1044" i="1"/>
  <c r="T1044" i="1"/>
  <c r="U1044" i="1" s="1"/>
  <c r="AH1045" i="1" s="1"/>
  <c r="AG1173" i="1"/>
  <c r="T1173" i="1"/>
  <c r="U1173" i="1" s="1"/>
  <c r="AH1174" i="1" s="1"/>
  <c r="AG1170" i="1"/>
  <c r="T1170" i="1"/>
  <c r="U1170" i="1" s="1"/>
  <c r="AH1171" i="1" s="1"/>
  <c r="AG567" i="1"/>
  <c r="T567" i="1"/>
  <c r="U567" i="1" s="1"/>
  <c r="AH568" i="1" s="1"/>
  <c r="AG1075" i="1"/>
  <c r="T1075" i="1"/>
  <c r="U1075" i="1" s="1"/>
  <c r="AH1076" i="1" s="1"/>
  <c r="AG563" i="1"/>
  <c r="T563" i="1"/>
  <c r="U563" i="1" s="1"/>
  <c r="AH564" i="1" s="1"/>
  <c r="AG1023" i="1"/>
  <c r="T1023" i="1"/>
  <c r="U1023" i="1" s="1"/>
  <c r="AH1024" i="1" s="1"/>
  <c r="AG482" i="1"/>
  <c r="T482" i="1"/>
  <c r="U482" i="1" s="1"/>
  <c r="AH483" i="1" s="1"/>
  <c r="AG930" i="1"/>
  <c r="T930" i="1"/>
  <c r="U930" i="1" s="1"/>
  <c r="AH931" i="1" s="1"/>
  <c r="AG854" i="1"/>
  <c r="T854" i="1"/>
  <c r="U854" i="1" s="1"/>
  <c r="AH855" i="1" s="1"/>
  <c r="AG505" i="1"/>
  <c r="T505" i="1"/>
  <c r="U505" i="1" s="1"/>
  <c r="AH506" i="1" s="1"/>
  <c r="AG560" i="1"/>
  <c r="T560" i="1"/>
  <c r="U560" i="1" s="1"/>
  <c r="AH561" i="1" s="1"/>
  <c r="AG686" i="1"/>
  <c r="T686" i="1"/>
  <c r="AG420" i="1"/>
  <c r="T420" i="1"/>
  <c r="U420" i="1" s="1"/>
  <c r="AH421" i="1" s="1"/>
  <c r="AG902" i="1"/>
  <c r="T902" i="1"/>
  <c r="U902" i="1" s="1"/>
  <c r="AH903" i="1" s="1"/>
  <c r="AG645" i="1"/>
  <c r="T645" i="1"/>
  <c r="U645" i="1" s="1"/>
  <c r="AH646" i="1" s="1"/>
  <c r="AG1010" i="1"/>
  <c r="T1010" i="1"/>
  <c r="U1010" i="1" s="1"/>
  <c r="AH1011" i="1" s="1"/>
  <c r="AG1014" i="1"/>
  <c r="T1014" i="1"/>
  <c r="U1014" i="1" s="1"/>
  <c r="AH1015" i="1" s="1"/>
  <c r="AG1037" i="1"/>
  <c r="T1037" i="1"/>
  <c r="U1037" i="1" s="1"/>
  <c r="AH1038" i="1" s="1"/>
  <c r="AG837" i="1"/>
  <c r="T837" i="1"/>
  <c r="U837" i="1" s="1"/>
  <c r="AH838" i="1" s="1"/>
  <c r="AG1088" i="1"/>
  <c r="T1088" i="1"/>
  <c r="U1088" i="1" s="1"/>
  <c r="AH1089" i="1" s="1"/>
  <c r="AG596" i="1"/>
  <c r="T596" i="1"/>
  <c r="U596" i="1" s="1"/>
  <c r="AH597" i="1" s="1"/>
  <c r="AG551" i="1"/>
  <c r="T551" i="1"/>
  <c r="U551" i="1" s="1"/>
  <c r="AH552" i="1" s="1"/>
  <c r="AG692" i="1"/>
  <c r="T692" i="1"/>
  <c r="AG1059" i="1"/>
  <c r="T1059" i="1"/>
  <c r="U1059" i="1" s="1"/>
  <c r="AH1060" i="1" s="1"/>
  <c r="AG547" i="1"/>
  <c r="T547" i="1"/>
  <c r="U547" i="1" s="1"/>
  <c r="AH548" i="1" s="1"/>
  <c r="AG879" i="1"/>
  <c r="T879" i="1"/>
  <c r="U879" i="1" s="1"/>
  <c r="AH880" i="1" s="1"/>
  <c r="AG1092" i="1"/>
  <c r="T1092" i="1"/>
  <c r="U1092" i="1" s="1"/>
  <c r="AH1093" i="1" s="1"/>
  <c r="AG987" i="1"/>
  <c r="T987" i="1"/>
  <c r="U987" i="1" s="1"/>
  <c r="AH988" i="1" s="1"/>
  <c r="AG846" i="1"/>
  <c r="T846" i="1"/>
  <c r="U846" i="1" s="1"/>
  <c r="AH847" i="1" s="1"/>
  <c r="AG843" i="1"/>
  <c r="T843" i="1"/>
  <c r="U843" i="1" s="1"/>
  <c r="AH844" i="1" s="1"/>
  <c r="AG1138" i="1"/>
  <c r="T1138" i="1"/>
  <c r="U1138" i="1" s="1"/>
  <c r="AH1139" i="1" s="1"/>
  <c r="AG886" i="1"/>
  <c r="T886" i="1"/>
  <c r="U886" i="1" s="1"/>
  <c r="AH887" i="1" s="1"/>
  <c r="AG417" i="1"/>
  <c r="T417" i="1"/>
  <c r="U417" i="1" s="1"/>
  <c r="AH418" i="1" s="1"/>
  <c r="AG440" i="1"/>
  <c r="T440" i="1"/>
  <c r="U440" i="1" s="1"/>
  <c r="AH441" i="1" s="1"/>
  <c r="AG988" i="1"/>
  <c r="T988" i="1"/>
  <c r="U988" i="1" s="1"/>
  <c r="AH989" i="1" s="1"/>
  <c r="AG756" i="1"/>
  <c r="T756" i="1"/>
  <c r="U756" i="1" s="1"/>
  <c r="AH757" i="1" s="1"/>
  <c r="AG1055" i="1"/>
  <c r="T1055" i="1"/>
  <c r="U1055" i="1" s="1"/>
  <c r="AH1056" i="1" s="1"/>
  <c r="AG852" i="1"/>
  <c r="T852" i="1"/>
  <c r="U852" i="1" s="1"/>
  <c r="AH853" i="1" s="1"/>
  <c r="AG502" i="1"/>
  <c r="T502" i="1"/>
  <c r="U502" i="1" s="1"/>
  <c r="AH503" i="1" s="1"/>
  <c r="AG1005" i="1"/>
  <c r="T1005" i="1"/>
  <c r="U1005" i="1" s="1"/>
  <c r="AH1006" i="1" s="1"/>
  <c r="AG899" i="1"/>
  <c r="T899" i="1"/>
  <c r="U899" i="1" s="1"/>
  <c r="AH900" i="1" s="1"/>
  <c r="AG996" i="1"/>
  <c r="T996" i="1"/>
  <c r="U996" i="1" s="1"/>
  <c r="AH997" i="1" s="1"/>
  <c r="AG654" i="1"/>
  <c r="T654" i="1"/>
  <c r="U654" i="1" s="1"/>
  <c r="AH655" i="1" s="1"/>
  <c r="AG1018" i="1"/>
  <c r="T1018" i="1"/>
  <c r="U1018" i="1" s="1"/>
  <c r="AH1019" i="1" s="1"/>
  <c r="AG1139" i="1"/>
  <c r="T1139" i="1"/>
  <c r="U1139" i="1" s="1"/>
  <c r="AH1140" i="1" s="1"/>
  <c r="AG750" i="1"/>
  <c r="T750" i="1"/>
  <c r="U750" i="1" s="1"/>
  <c r="AH751" i="1" s="1"/>
  <c r="AG670" i="1"/>
  <c r="T670" i="1"/>
  <c r="U670" i="1" s="1"/>
  <c r="AH671" i="1" s="1"/>
  <c r="AG933" i="1"/>
  <c r="T933" i="1"/>
  <c r="U933" i="1" s="1"/>
  <c r="AH934" i="1" s="1"/>
  <c r="AG768" i="1"/>
  <c r="T768" i="1"/>
  <c r="U768" i="1" s="1"/>
  <c r="AH769" i="1" s="1"/>
  <c r="AG938" i="1"/>
  <c r="T938" i="1"/>
  <c r="U938" i="1" s="1"/>
  <c r="AH939" i="1" s="1"/>
  <c r="AG667" i="1"/>
  <c r="T667" i="1"/>
  <c r="U667" i="1" s="1"/>
  <c r="AH668" i="1" s="1"/>
  <c r="AG1049" i="1"/>
  <c r="T1049" i="1"/>
  <c r="U1049" i="1" s="1"/>
  <c r="AH1050" i="1" s="1"/>
  <c r="AG785" i="1"/>
  <c r="T785" i="1"/>
  <c r="U785" i="1" s="1"/>
  <c r="AH786" i="1" s="1"/>
  <c r="AG857" i="1"/>
  <c r="T857" i="1"/>
  <c r="U857" i="1" s="1"/>
  <c r="AH858" i="1" s="1"/>
  <c r="AG485" i="1"/>
  <c r="T485" i="1"/>
  <c r="U485" i="1" s="1"/>
  <c r="AH486" i="1" s="1"/>
  <c r="AG944" i="1"/>
  <c r="T944" i="1"/>
  <c r="U944" i="1" s="1"/>
  <c r="AH945" i="1" s="1"/>
  <c r="AG412" i="1"/>
  <c r="T412" i="1"/>
  <c r="U412" i="1" s="1"/>
  <c r="AH413" i="1" s="1"/>
  <c r="AG1158" i="1"/>
  <c r="T1158" i="1"/>
  <c r="U1158" i="1" s="1"/>
  <c r="AH1159" i="1" s="1"/>
  <c r="AG1176" i="1"/>
  <c r="T1176" i="1"/>
  <c r="U1176" i="1" s="1"/>
  <c r="AH1177" i="1" s="1"/>
  <c r="AG792" i="1"/>
  <c r="T792" i="1"/>
  <c r="U792" i="1" s="1"/>
  <c r="AH793" i="1" s="1"/>
  <c r="AG504" i="1"/>
  <c r="T504" i="1"/>
  <c r="U504" i="1" s="1"/>
  <c r="AH505" i="1" s="1"/>
  <c r="AG593" i="1"/>
  <c r="T593" i="1"/>
  <c r="U593" i="1" s="1"/>
  <c r="AH594" i="1" s="1"/>
  <c r="AG828" i="1"/>
  <c r="T828" i="1"/>
  <c r="U828" i="1" s="1"/>
  <c r="AH829" i="1" s="1"/>
  <c r="AG991" i="1"/>
  <c r="T991" i="1"/>
  <c r="U991" i="1" s="1"/>
  <c r="AH992" i="1" s="1"/>
  <c r="AG956" i="1"/>
  <c r="T956" i="1"/>
  <c r="U956" i="1" s="1"/>
  <c r="AH957" i="1" s="1"/>
  <c r="AG1063" i="1"/>
  <c r="T1063" i="1"/>
  <c r="U1063" i="1" s="1"/>
  <c r="AH1064" i="1" s="1"/>
  <c r="AG791" i="1"/>
  <c r="T791" i="1"/>
  <c r="U791" i="1" s="1"/>
  <c r="AH792" i="1" s="1"/>
  <c r="AG471" i="1"/>
  <c r="T471" i="1"/>
  <c r="U471" i="1" s="1"/>
  <c r="AH472" i="1" s="1"/>
  <c r="AG735" i="1"/>
  <c r="T735" i="1"/>
  <c r="U735" i="1" s="1"/>
  <c r="AH736" i="1" s="1"/>
  <c r="AG1024" i="1"/>
  <c r="T1024" i="1"/>
  <c r="U1024" i="1" s="1"/>
  <c r="AH1025" i="1" s="1"/>
  <c r="AG1091" i="1"/>
  <c r="T1091" i="1"/>
  <c r="U1091" i="1" s="1"/>
  <c r="AH1092" i="1" s="1"/>
  <c r="AG483" i="1"/>
  <c r="T483" i="1"/>
  <c r="U483" i="1" s="1"/>
  <c r="AH484" i="1" s="1"/>
  <c r="AG1020" i="1"/>
  <c r="T1020" i="1"/>
  <c r="U1020" i="1" s="1"/>
  <c r="AH1021" i="1" s="1"/>
  <c r="AG783" i="1"/>
  <c r="T783" i="1"/>
  <c r="U783" i="1" s="1"/>
  <c r="AH784" i="1" s="1"/>
  <c r="AG759" i="1"/>
  <c r="T759" i="1"/>
  <c r="U759" i="1" s="1"/>
  <c r="AH760" i="1" s="1"/>
  <c r="AG1076" i="1"/>
  <c r="T1076" i="1"/>
  <c r="U1076" i="1" s="1"/>
  <c r="AH1077" i="1" s="1"/>
  <c r="AG488" i="1"/>
  <c r="T488" i="1"/>
  <c r="U488" i="1" s="1"/>
  <c r="AH489" i="1" s="1"/>
  <c r="AG939" i="1"/>
  <c r="T939" i="1"/>
  <c r="U939" i="1" s="1"/>
  <c r="AH940" i="1" s="1"/>
  <c r="AG427" i="1"/>
  <c r="T427" i="1"/>
  <c r="U427" i="1" s="1"/>
  <c r="AH428" i="1" s="1"/>
  <c r="AG489" i="1"/>
  <c r="T489" i="1"/>
  <c r="U489" i="1" s="1"/>
  <c r="AH490" i="1" s="1"/>
  <c r="AG917" i="1"/>
  <c r="T917" i="1"/>
  <c r="U917" i="1" s="1"/>
  <c r="AH918" i="1" s="1"/>
  <c r="AG713" i="1"/>
  <c r="T713" i="1"/>
  <c r="U713" i="1" s="1"/>
  <c r="AH714" i="1" s="1"/>
  <c r="AG805" i="1"/>
  <c r="T805" i="1"/>
  <c r="U805" i="1" s="1"/>
  <c r="AH806" i="1" s="1"/>
  <c r="AG912" i="1"/>
  <c r="T912" i="1"/>
  <c r="U912" i="1" s="1"/>
  <c r="AH913" i="1" s="1"/>
  <c r="AG1153" i="1"/>
  <c r="T1153" i="1"/>
  <c r="U1153" i="1" s="1"/>
  <c r="AH1154" i="1" s="1"/>
  <c r="AG564" i="1"/>
  <c r="T564" i="1"/>
  <c r="U564" i="1" s="1"/>
  <c r="AH565" i="1" s="1"/>
  <c r="AG771" i="1"/>
  <c r="T771" i="1"/>
  <c r="U771" i="1" s="1"/>
  <c r="AH772" i="1" s="1"/>
  <c r="AG1087" i="1"/>
  <c r="T1087" i="1"/>
  <c r="U1087" i="1" s="1"/>
  <c r="AH1088" i="1" s="1"/>
  <c r="AG737" i="1"/>
  <c r="T737" i="1"/>
  <c r="U737" i="1" s="1"/>
  <c r="AH738" i="1" s="1"/>
  <c r="AG1186" i="1"/>
  <c r="T1186" i="1"/>
  <c r="AG1050" i="1"/>
  <c r="T1050" i="1"/>
  <c r="U1050" i="1" s="1"/>
  <c r="AH1051" i="1" s="1"/>
  <c r="AG629" i="1"/>
  <c r="T629" i="1"/>
  <c r="U629" i="1" s="1"/>
  <c r="AH630" i="1" s="1"/>
  <c r="AG1182" i="1"/>
  <c r="T1182" i="1"/>
  <c r="U1182" i="1" s="1"/>
  <c r="AH1183" i="1" s="1"/>
  <c r="AG683" i="1"/>
  <c r="T683" i="1"/>
  <c r="U683" i="1" s="1"/>
  <c r="AH684" i="1" s="1"/>
  <c r="AG529" i="1"/>
  <c r="T529" i="1"/>
  <c r="U529" i="1" s="1"/>
  <c r="AH530" i="1" s="1"/>
  <c r="AG602" i="1"/>
  <c r="T602" i="1"/>
  <c r="U602" i="1" s="1"/>
  <c r="AH603" i="1" s="1"/>
  <c r="AG763" i="1"/>
  <c r="T763" i="1"/>
  <c r="U763" i="1" s="1"/>
  <c r="AH764" i="1" s="1"/>
  <c r="AG406" i="1"/>
  <c r="T406" i="1"/>
  <c r="U406" i="1" s="1"/>
  <c r="AH407" i="1" s="1"/>
  <c r="AG438" i="1"/>
  <c r="T438" i="1"/>
  <c r="U438" i="1" s="1"/>
  <c r="AH439" i="1" s="1"/>
  <c r="AG842" i="1"/>
  <c r="T842" i="1"/>
  <c r="U842" i="1" s="1"/>
  <c r="AH843" i="1" s="1"/>
  <c r="AG1141" i="1"/>
  <c r="T1141" i="1"/>
  <c r="U1141" i="1" s="1"/>
  <c r="AH1142" i="1" s="1"/>
  <c r="AG510" i="1"/>
  <c r="T510" i="1"/>
  <c r="U510" i="1" s="1"/>
  <c r="AH511" i="1" s="1"/>
  <c r="AG997" i="1"/>
  <c r="T997" i="1"/>
  <c r="U997" i="1" s="1"/>
  <c r="AH998" i="1" s="1"/>
  <c r="AG1152" i="1"/>
  <c r="T1152" i="1"/>
  <c r="U1152" i="1" s="1"/>
  <c r="AH1153" i="1" s="1"/>
  <c r="AG680" i="1"/>
  <c r="T680" i="1"/>
  <c r="U680" i="1" s="1"/>
  <c r="AH681" i="1" s="1"/>
  <c r="AG971" i="1"/>
  <c r="T971" i="1"/>
  <c r="U971" i="1" s="1"/>
  <c r="AH972" i="1" s="1"/>
  <c r="AG1077" i="1"/>
  <c r="T1077" i="1"/>
  <c r="U1077" i="1" s="1"/>
  <c r="AH1078" i="1" s="1"/>
  <c r="AG462" i="1"/>
  <c r="T462" i="1"/>
  <c r="U462" i="1" s="1"/>
  <c r="AH463" i="1" s="1"/>
  <c r="AG811" i="1"/>
  <c r="T811" i="1"/>
  <c r="U811" i="1" s="1"/>
  <c r="AH812" i="1" s="1"/>
  <c r="AG513" i="1"/>
  <c r="T513" i="1"/>
  <c r="U513" i="1" s="1"/>
  <c r="AH514" i="1" s="1"/>
  <c r="AG849" i="1"/>
  <c r="T849" i="1"/>
  <c r="U849" i="1" s="1"/>
  <c r="AH850" i="1" s="1"/>
  <c r="AG901" i="1"/>
  <c r="T901" i="1"/>
  <c r="U901" i="1" s="1"/>
  <c r="AH902" i="1" s="1"/>
  <c r="AG937" i="1"/>
  <c r="T937" i="1"/>
  <c r="U937" i="1" s="1"/>
  <c r="AH938" i="1" s="1"/>
  <c r="AG841" i="1"/>
  <c r="T841" i="1"/>
  <c r="U841" i="1" s="1"/>
  <c r="AH842" i="1" s="1"/>
  <c r="AG521" i="1"/>
  <c r="T521" i="1"/>
  <c r="U521" i="1" s="1"/>
  <c r="AH522" i="1" s="1"/>
  <c r="AG1073" i="1"/>
  <c r="T1073" i="1"/>
  <c r="U1073" i="1" s="1"/>
  <c r="AH1074" i="1" s="1"/>
  <c r="AG508" i="1"/>
  <c r="T508" i="1"/>
  <c r="U508" i="1" s="1"/>
  <c r="AH509" i="1" s="1"/>
  <c r="AG1056" i="1"/>
  <c r="T1056" i="1"/>
  <c r="U1056" i="1" s="1"/>
  <c r="AH1057" i="1" s="1"/>
  <c r="AG853" i="1"/>
  <c r="T853" i="1"/>
  <c r="U853" i="1" s="1"/>
  <c r="AH854" i="1" s="1"/>
  <c r="AG725" i="1"/>
  <c r="T725" i="1"/>
  <c r="U725" i="1" s="1"/>
  <c r="AH726" i="1" s="1"/>
  <c r="AG456" i="1"/>
  <c r="T456" i="1"/>
  <c r="U456" i="1" s="1"/>
  <c r="AH457" i="1" s="1"/>
  <c r="AG429" i="1"/>
  <c r="T429" i="1"/>
  <c r="U429" i="1" s="1"/>
  <c r="AH430" i="1" s="1"/>
  <c r="AG557" i="1"/>
  <c r="T557" i="1"/>
  <c r="U557" i="1" s="1"/>
  <c r="AH558" i="1" s="1"/>
  <c r="AG1178" i="1"/>
  <c r="T1178" i="1"/>
  <c r="U1178" i="1" s="1"/>
  <c r="AH1179" i="1" s="1"/>
  <c r="AG972" i="1"/>
  <c r="T972" i="1"/>
  <c r="U972" i="1" s="1"/>
  <c r="AH973" i="1" s="1"/>
  <c r="AG605" i="1"/>
  <c r="T605" i="1"/>
  <c r="U605" i="1" s="1"/>
  <c r="AH606" i="1" s="1"/>
  <c r="AG1015" i="1"/>
  <c r="T1015" i="1"/>
  <c r="U1015" i="1" s="1"/>
  <c r="AH1016" i="1" s="1"/>
  <c r="AG711" i="1"/>
  <c r="T711" i="1"/>
  <c r="U711" i="1" s="1"/>
  <c r="AH712" i="1" s="1"/>
  <c r="AG423" i="1"/>
  <c r="T423" i="1"/>
  <c r="U423" i="1" s="1"/>
  <c r="AH424" i="1" s="1"/>
  <c r="AG767" i="1"/>
  <c r="T767" i="1"/>
  <c r="U767" i="1" s="1"/>
  <c r="AH768" i="1" s="1"/>
  <c r="AG1084" i="1"/>
  <c r="T1084" i="1"/>
  <c r="U1084" i="1" s="1"/>
  <c r="AH1085" i="1" s="1"/>
  <c r="AG803" i="1"/>
  <c r="T803" i="1"/>
  <c r="U803" i="1" s="1"/>
  <c r="AH804" i="1" s="1"/>
  <c r="AG1004" i="1"/>
  <c r="T1004" i="1"/>
  <c r="U1004" i="1" s="1"/>
  <c r="AH1005" i="1" s="1"/>
  <c r="AG655" i="1"/>
  <c r="T655" i="1"/>
  <c r="U655" i="1" s="1"/>
  <c r="AH656" i="1" s="1"/>
  <c r="AG844" i="1"/>
  <c r="T844" i="1"/>
  <c r="U844" i="1" s="1"/>
  <c r="AH845" i="1" s="1"/>
  <c r="AG616" i="1"/>
  <c r="T616" i="1"/>
  <c r="U616" i="1" s="1"/>
  <c r="AH617" i="1" s="1"/>
  <c r="AG859" i="1"/>
  <c r="T859" i="1"/>
  <c r="U859" i="1" s="1"/>
  <c r="AH860" i="1" s="1"/>
  <c r="AG411" i="1"/>
  <c r="T411" i="1"/>
  <c r="U411" i="1" s="1"/>
  <c r="AH412" i="1" s="1"/>
  <c r="AG1006" i="1"/>
  <c r="T1006" i="1"/>
  <c r="U1006" i="1" s="1"/>
  <c r="AH1007" i="1" s="1"/>
  <c r="AG660" i="1"/>
  <c r="T660" i="1"/>
  <c r="U660" i="1" s="1"/>
  <c r="AH661" i="1" s="1"/>
  <c r="AG531" i="1"/>
  <c r="T531" i="1"/>
  <c r="U531" i="1" s="1"/>
  <c r="AH532" i="1" s="1"/>
  <c r="AG601" i="1"/>
  <c r="T601" i="1"/>
  <c r="U601" i="1" s="1"/>
  <c r="AH602" i="1" s="1"/>
  <c r="AG861" i="1"/>
  <c r="T861" i="1"/>
  <c r="U861" i="1" s="1"/>
  <c r="AH862" i="1" s="1"/>
  <c r="AG751" i="1"/>
  <c r="T751" i="1"/>
  <c r="U751" i="1" s="1"/>
  <c r="AH752" i="1" s="1"/>
  <c r="AG1071" i="1"/>
  <c r="T1071" i="1"/>
  <c r="U1071" i="1" s="1"/>
  <c r="AH1072" i="1" s="1"/>
  <c r="AG607" i="1"/>
  <c r="T607" i="1"/>
  <c r="U607" i="1" s="1"/>
  <c r="AH608" i="1" s="1"/>
  <c r="AG556" i="1"/>
  <c r="T556" i="1"/>
  <c r="U556" i="1" s="1"/>
  <c r="AH557" i="1" s="1"/>
  <c r="AG875" i="1"/>
  <c r="T875" i="1"/>
  <c r="U875" i="1" s="1"/>
  <c r="AH876" i="1" s="1"/>
  <c r="AG806" i="1"/>
  <c r="T806" i="1"/>
  <c r="U806" i="1" s="1"/>
  <c r="AH807" i="1" s="1"/>
  <c r="AG1134" i="1"/>
  <c r="T1134" i="1"/>
  <c r="U1134" i="1" s="1"/>
  <c r="AH1135" i="1" s="1"/>
  <c r="AG749" i="1"/>
  <c r="T749" i="1"/>
  <c r="U749" i="1" s="1"/>
  <c r="AH750" i="1" s="1"/>
  <c r="AG1070" i="1"/>
  <c r="T1070" i="1"/>
  <c r="U1070" i="1" s="1"/>
  <c r="AH1071" i="1" s="1"/>
  <c r="AG1022" i="1"/>
  <c r="T1022" i="1"/>
  <c r="U1022" i="1" s="1"/>
  <c r="AH1023" i="1" s="1"/>
  <c r="AG1026" i="1"/>
  <c r="T1026" i="1"/>
  <c r="U1026" i="1" s="1"/>
  <c r="AH1027" i="1" s="1"/>
  <c r="AG789" i="1"/>
  <c r="T789" i="1"/>
  <c r="U789" i="1" s="1"/>
  <c r="AH790" i="1" s="1"/>
  <c r="AG503" i="1"/>
  <c r="T503" i="1"/>
  <c r="U503" i="1" s="1"/>
  <c r="AH504" i="1" s="1"/>
  <c r="AG447" i="1"/>
  <c r="T447" i="1"/>
  <c r="U447" i="1" s="1"/>
  <c r="AH448" i="1" s="1"/>
  <c r="AG1043" i="1"/>
  <c r="T1043" i="1"/>
  <c r="U1043" i="1" s="1"/>
  <c r="AH1044" i="1" s="1"/>
  <c r="AG927" i="1"/>
  <c r="T927" i="1"/>
  <c r="U927" i="1" s="1"/>
  <c r="AH928" i="1" s="1"/>
  <c r="AG511" i="1"/>
  <c r="T511" i="1"/>
  <c r="U511" i="1" s="1"/>
  <c r="AH512" i="1" s="1"/>
  <c r="AG802" i="1"/>
  <c r="T802" i="1"/>
  <c r="U802" i="1" s="1"/>
  <c r="AH803" i="1" s="1"/>
  <c r="AG518" i="1"/>
  <c r="T518" i="1"/>
  <c r="U518" i="1" s="1"/>
  <c r="AH519" i="1" s="1"/>
  <c r="AG523" i="1"/>
  <c r="T523" i="1"/>
  <c r="U523" i="1" s="1"/>
  <c r="AH524" i="1" s="1"/>
  <c r="AG774" i="1"/>
  <c r="T774" i="1"/>
  <c r="U774" i="1" s="1"/>
  <c r="AH775" i="1" s="1"/>
  <c r="AG650" i="1"/>
  <c r="T650" i="1"/>
  <c r="U650" i="1" s="1"/>
  <c r="AH651" i="1" s="1"/>
  <c r="AG1166" i="1"/>
  <c r="T1166" i="1"/>
  <c r="U1166" i="1" s="1"/>
  <c r="AH1167" i="1" s="1"/>
  <c r="AG496" i="1"/>
  <c r="T496" i="1"/>
  <c r="U496" i="1" s="1"/>
  <c r="AH497" i="1" s="1"/>
  <c r="AG1150" i="1"/>
  <c r="T1150" i="1"/>
  <c r="U1150" i="1" s="1"/>
  <c r="AH1151" i="1" s="1"/>
  <c r="AG913" i="1"/>
  <c r="T913" i="1"/>
  <c r="U913" i="1" s="1"/>
  <c r="AH914" i="1" s="1"/>
  <c r="AG814" i="1"/>
  <c r="T814" i="1"/>
  <c r="U814" i="1" s="1"/>
  <c r="AH815" i="1" s="1"/>
  <c r="AG1045" i="1"/>
  <c r="T1045" i="1"/>
  <c r="U1045" i="1" s="1"/>
  <c r="AH1046" i="1" s="1"/>
  <c r="AG657" i="1"/>
  <c r="T657" i="1"/>
  <c r="U657" i="1" s="1"/>
  <c r="AH658" i="1" s="1"/>
  <c r="AG477" i="1"/>
  <c r="T477" i="1"/>
  <c r="U477" i="1" s="1"/>
  <c r="AH478" i="1" s="1"/>
  <c r="AG1140" i="1"/>
  <c r="T1140" i="1"/>
  <c r="U1140" i="1" s="1"/>
  <c r="AH1141" i="1" s="1"/>
  <c r="AG728" i="1"/>
  <c r="T728" i="1"/>
  <c r="U728" i="1" s="1"/>
  <c r="AH729" i="1" s="1"/>
  <c r="AG921" i="1"/>
  <c r="T921" i="1"/>
  <c r="U921" i="1" s="1"/>
  <c r="AH922" i="1" s="1"/>
  <c r="AG465" i="1"/>
  <c r="T465" i="1"/>
  <c r="U465" i="1" s="1"/>
  <c r="AH466" i="1" s="1"/>
  <c r="AG652" i="1"/>
  <c r="T652" i="1"/>
  <c r="U652" i="1" s="1"/>
  <c r="AH653" i="1" s="1"/>
  <c r="AG836" i="1"/>
  <c r="T836" i="1"/>
  <c r="U836" i="1" s="1"/>
  <c r="AH837" i="1" s="1"/>
  <c r="AG1027" i="1"/>
  <c r="T1027" i="1"/>
  <c r="U1027" i="1" s="1"/>
  <c r="AH1028" i="1" s="1"/>
  <c r="AG543" i="1"/>
  <c r="T543" i="1"/>
  <c r="U543" i="1" s="1"/>
  <c r="AH544" i="1" s="1"/>
  <c r="AG540" i="1"/>
  <c r="T540" i="1"/>
  <c r="U540" i="1" s="1"/>
  <c r="AH541" i="1" s="1"/>
  <c r="AG1035" i="1"/>
  <c r="T1035" i="1"/>
  <c r="U1035" i="1" s="1"/>
  <c r="AH1036" i="1" s="1"/>
  <c r="AG710" i="1"/>
  <c r="T710" i="1"/>
  <c r="U710" i="1" s="1"/>
  <c r="AH711" i="1" s="1"/>
  <c r="AG800" i="1"/>
  <c r="T800" i="1"/>
  <c r="U800" i="1" s="1"/>
  <c r="AH801" i="1" s="1"/>
  <c r="AG949" i="1"/>
  <c r="T949" i="1"/>
  <c r="U949" i="1" s="1"/>
  <c r="AH950" i="1" s="1"/>
  <c r="AG914" i="1"/>
  <c r="T914" i="1"/>
  <c r="U914" i="1" s="1"/>
  <c r="AH915" i="1" s="1"/>
  <c r="AG648" i="1"/>
  <c r="T648" i="1"/>
  <c r="U648" i="1" s="1"/>
  <c r="AH649" i="1" s="1"/>
  <c r="AG1038" i="1"/>
  <c r="T1038" i="1"/>
  <c r="U1038" i="1" s="1"/>
  <c r="AH1039" i="1" s="1"/>
  <c r="AG989" i="1"/>
  <c r="T989" i="1"/>
  <c r="U989" i="1" s="1"/>
  <c r="AH990" i="1" s="1"/>
  <c r="AG675" i="1"/>
  <c r="T675" i="1"/>
  <c r="U675" i="1" s="1"/>
  <c r="AH676" i="1" s="1"/>
  <c r="AG585" i="1"/>
  <c r="T585" i="1"/>
  <c r="U585" i="1" s="1"/>
  <c r="AH586" i="1" s="1"/>
  <c r="AG621" i="1"/>
  <c r="T621" i="1"/>
  <c r="U621" i="1" s="1"/>
  <c r="AH622" i="1" s="1"/>
  <c r="AG595" i="1"/>
  <c r="T595" i="1"/>
  <c r="U595" i="1" s="1"/>
  <c r="AH596" i="1" s="1"/>
  <c r="AG591" i="1"/>
  <c r="T591" i="1"/>
  <c r="U591" i="1" s="1"/>
  <c r="AH592" i="1" s="1"/>
  <c r="AG1051" i="1"/>
  <c r="T1051" i="1"/>
  <c r="U1051" i="1" s="1"/>
  <c r="AH1052" i="1" s="1"/>
  <c r="AG598" i="1"/>
  <c r="T598" i="1"/>
  <c r="U598" i="1" s="1"/>
  <c r="AH599" i="1" s="1"/>
  <c r="AG698" i="1"/>
  <c r="T698" i="1"/>
  <c r="U698" i="1" s="1"/>
  <c r="AH699" i="1" s="1"/>
  <c r="AG950" i="1"/>
  <c r="T950" i="1"/>
  <c r="U950" i="1" s="1"/>
  <c r="AH951" i="1" s="1"/>
  <c r="AG733" i="1"/>
  <c r="T733" i="1"/>
  <c r="U733" i="1" s="1"/>
  <c r="AH734" i="1" s="1"/>
  <c r="AG430" i="1"/>
  <c r="T430" i="1"/>
  <c r="U430" i="1" s="1"/>
  <c r="AH431" i="1" s="1"/>
  <c r="AG1034" i="1"/>
  <c r="T1034" i="1"/>
  <c r="U1034" i="1" s="1"/>
  <c r="AH1035" i="1" s="1"/>
  <c r="AG833" i="1"/>
  <c r="T833" i="1"/>
  <c r="U833" i="1" s="1"/>
  <c r="AH834" i="1" s="1"/>
  <c r="AG891" i="1"/>
  <c r="T891" i="1"/>
  <c r="U891" i="1" s="1"/>
  <c r="AH892" i="1" s="1"/>
  <c r="AG954" i="1"/>
  <c r="T954" i="1"/>
  <c r="U954" i="1" s="1"/>
  <c r="AH955" i="1" s="1"/>
  <c r="AG665" i="1"/>
  <c r="T665" i="1"/>
  <c r="U665" i="1" s="1"/>
  <c r="AH666" i="1" s="1"/>
  <c r="AG1089" i="1"/>
  <c r="T1089" i="1"/>
  <c r="U1089" i="1" s="1"/>
  <c r="AH1090" i="1" s="1"/>
  <c r="AG712" i="1"/>
  <c r="T712" i="1"/>
  <c r="U712" i="1" s="1"/>
  <c r="AH713" i="1" s="1"/>
  <c r="AG656" i="1"/>
  <c r="T656" i="1"/>
  <c r="U656" i="1" s="1"/>
  <c r="AH657" i="1" s="1"/>
  <c r="AG757" i="1"/>
  <c r="T757" i="1"/>
  <c r="U757" i="1" s="1"/>
  <c r="AH758" i="1" s="1"/>
  <c r="AG1098" i="1"/>
  <c r="T1098" i="1"/>
  <c r="U1098" i="1" s="1"/>
  <c r="AH1099" i="1" s="1"/>
  <c r="AG896" i="1"/>
  <c r="T896" i="1"/>
  <c r="U896" i="1" s="1"/>
  <c r="AH897" i="1" s="1"/>
  <c r="AG1080" i="1"/>
  <c r="T1080" i="1"/>
  <c r="U1080" i="1" s="1"/>
  <c r="AH1081" i="1" s="1"/>
  <c r="AG1031" i="1"/>
  <c r="T1031" i="1"/>
  <c r="U1031" i="1" s="1"/>
  <c r="AH1032" i="1" s="1"/>
  <c r="AG727" i="1"/>
  <c r="T727" i="1"/>
  <c r="U727" i="1" s="1"/>
  <c r="AH728" i="1" s="1"/>
  <c r="AG407" i="1"/>
  <c r="T407" i="1"/>
  <c r="U407" i="1" s="1"/>
  <c r="AH408" i="1" s="1"/>
  <c r="AG463" i="1"/>
  <c r="T463" i="1"/>
  <c r="U463" i="1" s="1"/>
  <c r="AH464" i="1" s="1"/>
  <c r="AG831" i="1"/>
  <c r="T831" i="1"/>
  <c r="U831" i="1" s="1"/>
  <c r="AH832" i="1" s="1"/>
  <c r="AG928" i="1"/>
  <c r="T928" i="1"/>
  <c r="U928" i="1" s="1"/>
  <c r="AH929" i="1" s="1"/>
  <c r="AG947" i="1"/>
  <c r="T947" i="1"/>
  <c r="U947" i="1" s="1"/>
  <c r="AH948" i="1" s="1"/>
  <c r="AG532" i="1"/>
  <c r="T532" i="1"/>
  <c r="U532" i="1" s="1"/>
  <c r="AH533" i="1" s="1"/>
  <c r="AG924" i="1"/>
  <c r="T924" i="1"/>
  <c r="U924" i="1" s="1"/>
  <c r="AH925" i="1" s="1"/>
  <c r="AG703" i="1"/>
  <c r="T703" i="1"/>
  <c r="U703" i="1" s="1"/>
  <c r="AH704" i="1" s="1"/>
  <c r="AG839" i="1"/>
  <c r="T839" i="1"/>
  <c r="U839" i="1" s="1"/>
  <c r="AH840" i="1" s="1"/>
  <c r="AG1016" i="1"/>
  <c r="T1016" i="1"/>
  <c r="U1016" i="1" s="1"/>
  <c r="AH1017" i="1" s="1"/>
  <c r="AG731" i="1"/>
  <c r="T731" i="1"/>
  <c r="U731" i="1" s="1"/>
  <c r="AH732" i="1" s="1"/>
  <c r="AG664" i="1"/>
  <c r="T664" i="1"/>
  <c r="U664" i="1" s="1"/>
  <c r="AH665" i="1" s="1"/>
  <c r="AG827" i="1"/>
  <c r="T827" i="1"/>
  <c r="U827" i="1" s="1"/>
  <c r="AH828" i="1" s="1"/>
  <c r="AG976" i="1"/>
  <c r="T976" i="1"/>
  <c r="U976" i="1" s="1"/>
  <c r="AH977" i="1" s="1"/>
  <c r="AG1181" i="1"/>
  <c r="T1181" i="1"/>
  <c r="U1181" i="1" s="1"/>
  <c r="AH1182" i="1" s="1"/>
  <c r="AG941" i="1"/>
  <c r="T941" i="1"/>
  <c r="U941" i="1" s="1"/>
  <c r="AH942" i="1" s="1"/>
  <c r="AG539" i="1"/>
  <c r="T539" i="1"/>
  <c r="U539" i="1" s="1"/>
  <c r="AH540" i="1" s="1"/>
  <c r="AG631" i="1"/>
  <c r="T631" i="1"/>
  <c r="U631" i="1" s="1"/>
  <c r="AH632" i="1" s="1"/>
  <c r="AG815" i="1"/>
  <c r="T815" i="1"/>
  <c r="U815" i="1" s="1"/>
  <c r="AH816" i="1" s="1"/>
  <c r="AG676" i="1"/>
  <c r="T676" i="1"/>
  <c r="U676" i="1" s="1"/>
  <c r="AH677" i="1" s="1"/>
  <c r="AG719" i="1"/>
  <c r="T719" i="1"/>
  <c r="U719" i="1" s="1"/>
  <c r="AH720" i="1" s="1"/>
  <c r="AG1019" i="1"/>
  <c r="T1019" i="1"/>
  <c r="U1019" i="1" s="1"/>
  <c r="AH1020" i="1" s="1"/>
  <c r="BF404" i="1"/>
  <c r="BE404" i="1"/>
  <c r="AH1188" i="1"/>
  <c r="U1188" i="1"/>
  <c r="U194" i="1"/>
  <c r="AH195" i="1" s="1"/>
  <c r="Y1104" i="1"/>
  <c r="AM1105" i="1" s="1"/>
  <c r="AH1105" i="1"/>
  <c r="Y59" i="1"/>
  <c r="AM60" i="1" s="1"/>
  <c r="AH60" i="1"/>
  <c r="BP1249" i="1"/>
  <c r="BB82" i="1"/>
  <c r="BB65" i="1"/>
  <c r="BB55" i="1"/>
  <c r="BB78" i="1"/>
  <c r="BB63" i="1"/>
  <c r="BB60" i="1"/>
  <c r="BB56" i="1"/>
  <c r="BB120" i="1"/>
  <c r="BB229" i="1"/>
  <c r="BB69" i="1"/>
  <c r="BB202" i="1"/>
  <c r="BB59" i="1"/>
  <c r="BB121" i="1"/>
  <c r="BB188" i="1"/>
  <c r="BB363" i="1"/>
  <c r="BB341" i="1"/>
  <c r="BB86" i="1"/>
  <c r="BB302" i="1"/>
  <c r="BB146" i="1"/>
  <c r="BB39" i="1"/>
  <c r="BB58" i="1"/>
  <c r="BB38" i="1"/>
  <c r="BB67" i="1"/>
  <c r="BB79" i="1"/>
  <c r="BB70" i="1"/>
  <c r="BB53" i="1"/>
  <c r="BB283" i="1"/>
  <c r="BB159" i="1"/>
  <c r="BB295" i="1"/>
  <c r="BB98" i="1"/>
  <c r="BB337" i="1"/>
  <c r="BB151" i="1"/>
  <c r="BB292" i="1"/>
  <c r="BB388" i="1"/>
  <c r="BB75" i="1"/>
  <c r="BB52" i="1"/>
  <c r="BB390" i="1"/>
  <c r="BB369" i="1"/>
  <c r="BB215" i="1"/>
  <c r="BB310" i="1"/>
  <c r="BB187" i="1"/>
  <c r="BB301" i="1"/>
  <c r="BB172" i="1"/>
  <c r="BB209" i="1"/>
  <c r="BB214" i="1"/>
  <c r="BB246" i="1"/>
  <c r="BB210" i="1"/>
  <c r="BB73" i="1"/>
  <c r="BB134" i="1"/>
  <c r="BB54" i="1"/>
  <c r="BB336" i="1"/>
  <c r="BB85" i="1"/>
  <c r="BB45" i="1"/>
  <c r="BB93" i="1"/>
  <c r="BB201" i="1"/>
  <c r="BB61" i="1"/>
  <c r="BB399" i="1"/>
  <c r="BB319" i="1"/>
  <c r="BB163" i="1"/>
  <c r="BB182" i="1"/>
  <c r="BB97" i="1"/>
  <c r="BB194" i="1"/>
  <c r="BB40" i="1"/>
  <c r="BB282" i="1"/>
  <c r="BB42" i="1"/>
  <c r="BB256" i="1"/>
  <c r="BB87" i="1"/>
  <c r="BB44" i="1"/>
  <c r="BB228" i="1"/>
  <c r="BB397" i="1"/>
  <c r="BB305" i="1"/>
  <c r="BB175" i="1"/>
  <c r="BB94" i="1"/>
  <c r="BB250" i="1"/>
  <c r="BB311" i="1"/>
  <c r="BB269" i="1"/>
  <c r="BB49" i="1"/>
  <c r="BB130" i="1"/>
  <c r="BB316" i="1"/>
  <c r="BB264" i="1"/>
  <c r="BB50" i="1"/>
  <c r="BB260" i="1"/>
  <c r="BB43" i="1"/>
  <c r="BB68" i="1"/>
  <c r="BB177" i="1"/>
  <c r="BB77" i="1"/>
  <c r="BB148" i="1"/>
  <c r="U525" i="1"/>
  <c r="AH526" i="1" s="1"/>
  <c r="BB143" i="1"/>
  <c r="BB372" i="1"/>
  <c r="BB127" i="1"/>
  <c r="BB219" i="1"/>
  <c r="BB84" i="1"/>
  <c r="BB139" i="1"/>
  <c r="BB174" i="1"/>
  <c r="BB364" i="1"/>
  <c r="BB74" i="1"/>
  <c r="BB108" i="1"/>
  <c r="BB51" i="1"/>
  <c r="BB391" i="1"/>
  <c r="BB353" i="1"/>
  <c r="BB289" i="1"/>
  <c r="BB348" i="1"/>
  <c r="BB66" i="1"/>
  <c r="BB47" i="1"/>
  <c r="BB72" i="1"/>
  <c r="BB48" i="1"/>
  <c r="BE325" i="1"/>
  <c r="BF325" i="1"/>
  <c r="BF166" i="1"/>
  <c r="BE166" i="1"/>
  <c r="BF271" i="1"/>
  <c r="BE271" i="1"/>
  <c r="BE249" i="1"/>
  <c r="BF249" i="1"/>
  <c r="BF122" i="1"/>
  <c r="BE122" i="1"/>
  <c r="BF291" i="1"/>
  <c r="BE291" i="1"/>
  <c r="BE279" i="1"/>
  <c r="BF279" i="1"/>
  <c r="BF383" i="1"/>
  <c r="BE383" i="1"/>
  <c r="BF106" i="1"/>
  <c r="BE106" i="1"/>
  <c r="BE386" i="1"/>
  <c r="BF386" i="1"/>
  <c r="BE356" i="1"/>
  <c r="BF356" i="1"/>
  <c r="BF199" i="1"/>
  <c r="BE199" i="1"/>
  <c r="BF107" i="1"/>
  <c r="BE107" i="1"/>
  <c r="BF342" i="1"/>
  <c r="BE342" i="1"/>
  <c r="BE101" i="1"/>
  <c r="BF101" i="1"/>
  <c r="BE251" i="1"/>
  <c r="BF251" i="1"/>
  <c r="BF104" i="1"/>
  <c r="BE104" i="1"/>
  <c r="BE346" i="1"/>
  <c r="BF346" i="1"/>
  <c r="BE90" i="1"/>
  <c r="BF90" i="1"/>
  <c r="BF198" i="1"/>
  <c r="BE198" i="1"/>
  <c r="BF234" i="1"/>
  <c r="BE234" i="1"/>
  <c r="BF158" i="1"/>
  <c r="BE158" i="1"/>
  <c r="BF320" i="1"/>
  <c r="BE320" i="1"/>
  <c r="BE334" i="1"/>
  <c r="BF334" i="1"/>
  <c r="BF168" i="1"/>
  <c r="BE168" i="1"/>
  <c r="BE131" i="1"/>
  <c r="BF131" i="1"/>
  <c r="BF80" i="1"/>
  <c r="BE80" i="1"/>
  <c r="BF124" i="1"/>
  <c r="BE124" i="1"/>
  <c r="BF345" i="1"/>
  <c r="BE345" i="1"/>
  <c r="BF385" i="1"/>
  <c r="BE385" i="1"/>
  <c r="BE149" i="1"/>
  <c r="BF149" i="1"/>
  <c r="BF329" i="1"/>
  <c r="BE329" i="1"/>
  <c r="BF400" i="1"/>
  <c r="BE400" i="1"/>
  <c r="BF150" i="1"/>
  <c r="BE150" i="1"/>
  <c r="BF242" i="1"/>
  <c r="BE242" i="1"/>
  <c r="BF351" i="1"/>
  <c r="BE351" i="1"/>
  <c r="BF123" i="1"/>
  <c r="BE123" i="1"/>
  <c r="BF398" i="1"/>
  <c r="BE398" i="1"/>
  <c r="BF189" i="1"/>
  <c r="BE189" i="1"/>
  <c r="BF142" i="1"/>
  <c r="BE142" i="1"/>
  <c r="BF115" i="1"/>
  <c r="BE115" i="1"/>
  <c r="BE360" i="1"/>
  <c r="BF360" i="1"/>
  <c r="BF309" i="1"/>
  <c r="BE309" i="1"/>
  <c r="BF203" i="1"/>
  <c r="BE203" i="1"/>
  <c r="BF324" i="1"/>
  <c r="BE324" i="1"/>
  <c r="BF286" i="1"/>
  <c r="BE286" i="1"/>
  <c r="BF272" i="1"/>
  <c r="BE272" i="1"/>
  <c r="BF190" i="1"/>
  <c r="BE190" i="1"/>
  <c r="BF373" i="1"/>
  <c r="BE373" i="1"/>
  <c r="BF365" i="1"/>
  <c r="BE365" i="1"/>
  <c r="BF377" i="1"/>
  <c r="BE377" i="1"/>
  <c r="BE129" i="1"/>
  <c r="BF129" i="1"/>
  <c r="BE135" i="1"/>
  <c r="BF135" i="1"/>
  <c r="BF173" i="1"/>
  <c r="BE173" i="1"/>
  <c r="BF303" i="1"/>
  <c r="BE303" i="1"/>
  <c r="BE221" i="1"/>
  <c r="BF221" i="1"/>
  <c r="BE113" i="1"/>
  <c r="BF113" i="1"/>
  <c r="BF193" i="1"/>
  <c r="BE193" i="1"/>
  <c r="BE344" i="1"/>
  <c r="BF344" i="1"/>
  <c r="BF384" i="1"/>
  <c r="BE384" i="1"/>
  <c r="BF395" i="1"/>
  <c r="BE395" i="1"/>
  <c r="BE218" i="1"/>
  <c r="BF218" i="1"/>
  <c r="BF243" i="1"/>
  <c r="BE243" i="1"/>
  <c r="BF296" i="1"/>
  <c r="BE296" i="1"/>
  <c r="BE224" i="1"/>
  <c r="BF224" i="1"/>
  <c r="BF277" i="1"/>
  <c r="BE277" i="1"/>
  <c r="BF402" i="1"/>
  <c r="BE402" i="1"/>
  <c r="BE184" i="1"/>
  <c r="BF184" i="1"/>
  <c r="BF81" i="1"/>
  <c r="BE81" i="1"/>
  <c r="BF216" i="1"/>
  <c r="BE216" i="1"/>
  <c r="BF273" i="1"/>
  <c r="BE273" i="1"/>
  <c r="BF276" i="1"/>
  <c r="BE276" i="1"/>
  <c r="BE137" i="1"/>
  <c r="BF137" i="1"/>
  <c r="BF349" i="1"/>
  <c r="BE349" i="1"/>
  <c r="BE314" i="1"/>
  <c r="BF314" i="1"/>
  <c r="BE227" i="1"/>
  <c r="BF227" i="1"/>
  <c r="BF117" i="1"/>
  <c r="BE117" i="1"/>
  <c r="BF326" i="1"/>
  <c r="BE326" i="1"/>
  <c r="BF232" i="1"/>
  <c r="BE232" i="1"/>
  <c r="BF205" i="1"/>
  <c r="BE205" i="1"/>
  <c r="BF294" i="1"/>
  <c r="BE294" i="1"/>
  <c r="BF226" i="1"/>
  <c r="BE226" i="1"/>
  <c r="BE114" i="1"/>
  <c r="BF114" i="1"/>
  <c r="BF315" i="1"/>
  <c r="BE315" i="1"/>
  <c r="BF266" i="1"/>
  <c r="BE266" i="1"/>
  <c r="BF161" i="1"/>
  <c r="BE161" i="1"/>
  <c r="BE254" i="1"/>
  <c r="BF254" i="1"/>
  <c r="BE382" i="1"/>
  <c r="BF382" i="1"/>
  <c r="BE212" i="1"/>
  <c r="BF212" i="1"/>
  <c r="BF170" i="1"/>
  <c r="BE170" i="1"/>
  <c r="BF195" i="1"/>
  <c r="BE195" i="1"/>
  <c r="BF359" i="1"/>
  <c r="BE359" i="1"/>
  <c r="BE358" i="1"/>
  <c r="BF358" i="1"/>
  <c r="BE233" i="1"/>
  <c r="BF233" i="1"/>
  <c r="BF92" i="1"/>
  <c r="BE92" i="1"/>
  <c r="BF307" i="1"/>
  <c r="BE307" i="1"/>
  <c r="BF238" i="1"/>
  <c r="BE238" i="1"/>
  <c r="BE41" i="1"/>
  <c r="BF41" i="1"/>
  <c r="BF333" i="1"/>
  <c r="BE333" i="1"/>
  <c r="BE141" i="1"/>
  <c r="BF141" i="1"/>
  <c r="BF257" i="1"/>
  <c r="BE257" i="1"/>
  <c r="BE145" i="1"/>
  <c r="BF145" i="1"/>
  <c r="BF275" i="1"/>
  <c r="BE275" i="1"/>
  <c r="BE111" i="1"/>
  <c r="BF111" i="1"/>
  <c r="BF110" i="1"/>
  <c r="BE110" i="1"/>
  <c r="BF196" i="1"/>
  <c r="BE196" i="1"/>
  <c r="BF167" i="1"/>
  <c r="BE167" i="1"/>
  <c r="BE259" i="1"/>
  <c r="BF259" i="1"/>
  <c r="BF267" i="1"/>
  <c r="BE267" i="1"/>
  <c r="BF240" i="1"/>
  <c r="BE240" i="1"/>
  <c r="BE160" i="1"/>
  <c r="BF160" i="1"/>
  <c r="BF331" i="1"/>
  <c r="BE331" i="1"/>
  <c r="BF338" i="1"/>
  <c r="BE338" i="1"/>
  <c r="BE247" i="1"/>
  <c r="BF247" i="1"/>
  <c r="BE332" i="1"/>
  <c r="BF332" i="1"/>
  <c r="BE112" i="1"/>
  <c r="BF112" i="1"/>
  <c r="BF152" i="1"/>
  <c r="BE152" i="1"/>
  <c r="BF392" i="1"/>
  <c r="BE392" i="1"/>
  <c r="BE378" i="1"/>
  <c r="BF378" i="1"/>
  <c r="BE211" i="1"/>
  <c r="BF211" i="1"/>
  <c r="BF328" i="1"/>
  <c r="BE328" i="1"/>
  <c r="BF265" i="1"/>
  <c r="BE265" i="1"/>
  <c r="BF379" i="1"/>
  <c r="BE379" i="1"/>
  <c r="BF401" i="1"/>
  <c r="BE401" i="1"/>
  <c r="BF89" i="1"/>
  <c r="BE89" i="1"/>
  <c r="BF381" i="1"/>
  <c r="BE381" i="1"/>
  <c r="BF186" i="1"/>
  <c r="BE186" i="1"/>
  <c r="BE91" i="1"/>
  <c r="BF91" i="1"/>
  <c r="BF252" i="1"/>
  <c r="BE252" i="1"/>
  <c r="BF207" i="1"/>
  <c r="BE207" i="1"/>
  <c r="BF261" i="1"/>
  <c r="BE261" i="1"/>
  <c r="BE231" i="1"/>
  <c r="BF231" i="1"/>
  <c r="BF298" i="1"/>
  <c r="BE298" i="1"/>
  <c r="BF204" i="1"/>
  <c r="BE204" i="1"/>
  <c r="BE245" i="1"/>
  <c r="BF245" i="1"/>
  <c r="BF138" i="1"/>
  <c r="BE138" i="1"/>
  <c r="BE176" i="1"/>
  <c r="BF176" i="1"/>
  <c r="BF393" i="1"/>
  <c r="BE393" i="1"/>
  <c r="BE153" i="1"/>
  <c r="BF153" i="1"/>
  <c r="BF335" i="1"/>
  <c r="BE335" i="1"/>
  <c r="BF126" i="1"/>
  <c r="BE126" i="1"/>
  <c r="BF155" i="1"/>
  <c r="BE155" i="1"/>
  <c r="BF304" i="1"/>
  <c r="BE304" i="1"/>
  <c r="BE206" i="1"/>
  <c r="BF206" i="1"/>
  <c r="BE241" i="1"/>
  <c r="BF241" i="1"/>
  <c r="BE165" i="1"/>
  <c r="BF165" i="1"/>
  <c r="BE125" i="1"/>
  <c r="BF125" i="1"/>
  <c r="BF321" i="1"/>
  <c r="BE321" i="1"/>
  <c r="BE340" i="1"/>
  <c r="BF340" i="1"/>
  <c r="BF99" i="1"/>
  <c r="BE99" i="1"/>
  <c r="BE119" i="1"/>
  <c r="BF119" i="1"/>
  <c r="BE162" i="1"/>
  <c r="BF162" i="1"/>
  <c r="BF396" i="1"/>
  <c r="BE396" i="1"/>
  <c r="BE128" i="1"/>
  <c r="BF128" i="1"/>
  <c r="BF371" i="1"/>
  <c r="BE371" i="1"/>
  <c r="BF156" i="1"/>
  <c r="BE156" i="1"/>
  <c r="BF312" i="1"/>
  <c r="BE312" i="1"/>
  <c r="BF323" i="1"/>
  <c r="BE323" i="1"/>
  <c r="BE380" i="1"/>
  <c r="BF380" i="1"/>
  <c r="BF103" i="1"/>
  <c r="BE103" i="1"/>
  <c r="BE327" i="1"/>
  <c r="BF327" i="1"/>
  <c r="BF297" i="1"/>
  <c r="BE297" i="1"/>
  <c r="BE239" i="1"/>
  <c r="BF239" i="1"/>
  <c r="BF185" i="1"/>
  <c r="BE185" i="1"/>
  <c r="BF88" i="1"/>
  <c r="BE88" i="1"/>
  <c r="BF313" i="1"/>
  <c r="BE313" i="1"/>
  <c r="BF118" i="1"/>
  <c r="BE118" i="1"/>
  <c r="BF171" i="1"/>
  <c r="BE171" i="1"/>
  <c r="BE220" i="1"/>
  <c r="BF220" i="1"/>
  <c r="BE225" i="1"/>
  <c r="BF225" i="1"/>
  <c r="BE180" i="1"/>
  <c r="BF180" i="1"/>
  <c r="BF317" i="1"/>
  <c r="BE317" i="1"/>
  <c r="BF179" i="1"/>
  <c r="BE179" i="1"/>
  <c r="BF355" i="1"/>
  <c r="BE355" i="1"/>
  <c r="BF262" i="1"/>
  <c r="BE262" i="1"/>
  <c r="BE376" i="1"/>
  <c r="BF376" i="1"/>
  <c r="BE347" i="1"/>
  <c r="BF347" i="1"/>
  <c r="BF339" i="1"/>
  <c r="BE339" i="1"/>
  <c r="BF100" i="1"/>
  <c r="BE100" i="1"/>
  <c r="BE268" i="1"/>
  <c r="BF268" i="1"/>
  <c r="BF361" i="1"/>
  <c r="BE361" i="1"/>
  <c r="BF253" i="1"/>
  <c r="BE253" i="1"/>
  <c r="BF237" i="1"/>
  <c r="BE237" i="1"/>
  <c r="BF222" i="1"/>
  <c r="BE222" i="1"/>
  <c r="BE223" i="1"/>
  <c r="BF223" i="1"/>
  <c r="BF183" i="1"/>
  <c r="BE183" i="1"/>
  <c r="BE368" i="1"/>
  <c r="BF368" i="1"/>
  <c r="BE96" i="1"/>
  <c r="BF96" i="1"/>
  <c r="BE374" i="1"/>
  <c r="BF374" i="1"/>
  <c r="BE217" i="1"/>
  <c r="BF217" i="1"/>
  <c r="BF280" i="1"/>
  <c r="BE280" i="1"/>
  <c r="BF285" i="1"/>
  <c r="BE285" i="1"/>
  <c r="BE306" i="1"/>
  <c r="BF306" i="1"/>
  <c r="BE235" i="1"/>
  <c r="BF235" i="1"/>
  <c r="BF191" i="1"/>
  <c r="BE191" i="1"/>
  <c r="BF284" i="1"/>
  <c r="BE284" i="1"/>
  <c r="BF200" i="1"/>
  <c r="BE200" i="1"/>
  <c r="BE270" i="1"/>
  <c r="BF270" i="1"/>
  <c r="BF308" i="1"/>
  <c r="BE308" i="1"/>
  <c r="BF370" i="1"/>
  <c r="BE370" i="1"/>
  <c r="BF375" i="1"/>
  <c r="BE375" i="1"/>
  <c r="BE290" i="1"/>
  <c r="BF290" i="1"/>
  <c r="BE116" i="1"/>
  <c r="BF116" i="1"/>
  <c r="BE299" i="1"/>
  <c r="BF299" i="1"/>
  <c r="BF236" i="1"/>
  <c r="BE236" i="1"/>
  <c r="BF192" i="1"/>
  <c r="BE192" i="1"/>
  <c r="BF354" i="1"/>
  <c r="BE354" i="1"/>
  <c r="BF274" i="1"/>
  <c r="BE274" i="1"/>
  <c r="BE366" i="1"/>
  <c r="BF366" i="1"/>
  <c r="BF288" i="1"/>
  <c r="BE288" i="1"/>
  <c r="BF394" i="1"/>
  <c r="BE394" i="1"/>
  <c r="BF105" i="1"/>
  <c r="BE105" i="1"/>
  <c r="BF230" i="1"/>
  <c r="BE230" i="1"/>
  <c r="BF281" i="1"/>
  <c r="BE281" i="1"/>
  <c r="BF136" i="1"/>
  <c r="BE136" i="1"/>
  <c r="U300" i="1"/>
  <c r="AH301" i="1" s="1"/>
  <c r="BF255" i="1"/>
  <c r="BE255" i="1"/>
  <c r="BE154" i="1"/>
  <c r="BF154" i="1"/>
  <c r="BF208" i="1"/>
  <c r="BE208" i="1"/>
  <c r="BF244" i="1"/>
  <c r="BE244" i="1"/>
  <c r="BF140" i="1"/>
  <c r="BE140" i="1"/>
  <c r="BF109" i="1"/>
  <c r="BE109" i="1"/>
  <c r="BF330" i="1"/>
  <c r="BE330" i="1"/>
  <c r="BE352" i="1"/>
  <c r="BF352" i="1"/>
  <c r="BE133" i="1"/>
  <c r="BF133" i="1"/>
  <c r="BF258" i="1"/>
  <c r="BE258" i="1"/>
  <c r="BE102" i="1"/>
  <c r="BF102" i="1"/>
  <c r="BE293" i="1"/>
  <c r="BF293" i="1"/>
  <c r="BE362" i="1"/>
  <c r="BF362" i="1"/>
  <c r="BE144" i="1"/>
  <c r="BF144" i="1"/>
  <c r="BF287" i="1"/>
  <c r="BE287" i="1"/>
  <c r="BE278" i="1"/>
  <c r="BF278" i="1"/>
  <c r="BF169" i="1"/>
  <c r="BE169" i="1"/>
  <c r="BE132" i="1"/>
  <c r="BF132" i="1"/>
  <c r="BF263" i="1"/>
  <c r="BE263" i="1"/>
  <c r="BF322" i="1"/>
  <c r="BE322" i="1"/>
  <c r="BF343" i="1"/>
  <c r="BE343" i="1"/>
  <c r="BF387" i="1"/>
  <c r="BE387" i="1"/>
  <c r="BE350" i="1"/>
  <c r="BF350" i="1"/>
  <c r="BB367" i="1"/>
  <c r="BB164" i="1"/>
  <c r="BB197" i="1"/>
  <c r="BB318" i="1"/>
  <c r="BB57" i="1"/>
  <c r="BB300" i="1"/>
  <c r="BB357" i="1"/>
  <c r="BB76" i="1"/>
  <c r="BB83" i="1"/>
  <c r="BB62" i="1"/>
  <c r="BB178" i="1"/>
  <c r="BB157" i="1"/>
  <c r="BB46" i="1"/>
  <c r="BB147" i="1"/>
  <c r="BB248" i="1"/>
  <c r="BB181" i="1"/>
  <c r="BB95" i="1"/>
  <c r="BB64" i="1"/>
  <c r="BB213" i="1"/>
  <c r="BB71" i="1"/>
  <c r="BB389" i="1"/>
  <c r="U617" i="1"/>
  <c r="AH618" i="1" s="1"/>
  <c r="U717" i="1"/>
  <c r="AH718" i="1" s="1"/>
  <c r="U418" i="1"/>
  <c r="AH419" i="1" s="1"/>
  <c r="U164" i="1"/>
  <c r="AH165" i="1" s="1"/>
  <c r="U292" i="1"/>
  <c r="AH293" i="1" s="1"/>
  <c r="U597" i="1"/>
  <c r="AH598" i="1" s="1"/>
  <c r="U1147" i="1"/>
  <c r="AH1148" i="1" s="1"/>
  <c r="U250" i="1"/>
  <c r="AH251" i="1" s="1"/>
  <c r="U260" i="1"/>
  <c r="AH261" i="1" s="1"/>
  <c r="U56" i="1"/>
  <c r="AH57" i="1" s="1"/>
  <c r="U367" i="1"/>
  <c r="AH368" i="1" s="1"/>
  <c r="U618" i="1"/>
  <c r="AH619" i="1" s="1"/>
  <c r="U85" i="1"/>
  <c r="AH86" i="1" s="1"/>
  <c r="U264" i="1"/>
  <c r="AH265" i="1" s="1"/>
  <c r="U1101" i="1"/>
  <c r="AH1102" i="1" s="1"/>
  <c r="AR41" i="1"/>
  <c r="U885" i="1"/>
  <c r="AH886" i="1" s="1"/>
  <c r="U786" i="1"/>
  <c r="AH787" i="1" s="1"/>
  <c r="U823" i="1"/>
  <c r="AH824" i="1" s="1"/>
  <c r="U634" i="1"/>
  <c r="AH635" i="1" s="1"/>
  <c r="U414" i="1"/>
  <c r="AH415" i="1" s="1"/>
  <c r="U282" i="1"/>
  <c r="AH283" i="1" s="1"/>
  <c r="U215" i="1"/>
  <c r="AH216" i="1" s="1"/>
  <c r="U182" i="1"/>
  <c r="AH183" i="1" s="1"/>
  <c r="U434" i="1"/>
  <c r="AH435" i="1" s="1"/>
  <c r="U874" i="1"/>
  <c r="AH875" i="1" s="1"/>
  <c r="U459" i="1"/>
  <c r="AH460" i="1" s="1"/>
  <c r="U130" i="1"/>
  <c r="AH131" i="1" s="1"/>
  <c r="U781" i="1"/>
  <c r="AH782" i="1" s="1"/>
  <c r="U1053" i="1"/>
  <c r="AH1054" i="1" s="1"/>
  <c r="U679" i="1"/>
  <c r="AH680" i="1" s="1"/>
  <c r="U210" i="1"/>
  <c r="AH211" i="1" s="1"/>
  <c r="U747" i="1"/>
  <c r="AH748" i="1" s="1"/>
  <c r="U549" i="1"/>
  <c r="AH550" i="1" s="1"/>
  <c r="U741" i="1"/>
  <c r="AH742" i="1" s="1"/>
  <c r="U834" i="1"/>
  <c r="AH835" i="1" s="1"/>
  <c r="U318" i="1"/>
  <c r="AH319" i="1" s="1"/>
  <c r="U469" i="1"/>
  <c r="AH470" i="1" s="1"/>
  <c r="U78" i="1"/>
  <c r="AH79" i="1" s="1"/>
  <c r="U422" i="1"/>
  <c r="AH423" i="1" s="1"/>
  <c r="U819" i="1"/>
  <c r="AH820" i="1" s="1"/>
  <c r="U248" i="1"/>
  <c r="AH249" i="1" s="1"/>
  <c r="U177" i="1"/>
  <c r="AH178" i="1" s="1"/>
  <c r="U586" i="1"/>
  <c r="AH587" i="1" s="1"/>
  <c r="U1085" i="1"/>
  <c r="AH1086" i="1" s="1"/>
  <c r="U1162" i="1"/>
  <c r="AH1163" i="1" s="1"/>
  <c r="U72" i="1"/>
  <c r="AH73" i="1" s="1"/>
  <c r="U87" i="1"/>
  <c r="AH88" i="1" s="1"/>
  <c r="U522" i="1"/>
  <c r="AH523" i="1" s="1"/>
  <c r="U953" i="1"/>
  <c r="AH954" i="1" s="1"/>
  <c r="U864" i="1"/>
  <c r="AH865" i="1" s="1"/>
  <c r="U946" i="1"/>
  <c r="AH947" i="1" s="1"/>
  <c r="U752" i="1"/>
  <c r="AH753" i="1" s="1"/>
  <c r="U1168" i="1"/>
  <c r="AH1169" i="1" s="1"/>
  <c r="U880" i="1"/>
  <c r="AH881" i="1" s="1"/>
  <c r="U316" i="1"/>
  <c r="AH317" i="1" s="1"/>
  <c r="U682" i="1"/>
  <c r="AH683" i="1" s="1"/>
  <c r="U437" i="1"/>
  <c r="AH438" i="1" s="1"/>
  <c r="U1074" i="1"/>
  <c r="AH1075" i="1" s="1"/>
  <c r="U486" i="1"/>
  <c r="AH487" i="1" s="1"/>
  <c r="U134" i="1"/>
  <c r="AH135" i="1" s="1"/>
  <c r="U890" i="1"/>
  <c r="AH891" i="1" s="1"/>
  <c r="U197" i="1"/>
  <c r="AH198" i="1" s="1"/>
  <c r="U594" i="1"/>
  <c r="AH595" i="1" s="1"/>
  <c r="U435" i="1"/>
  <c r="AH436" i="1" s="1"/>
  <c r="U1061" i="1"/>
  <c r="AH1062" i="1" s="1"/>
  <c r="U146" i="1"/>
  <c r="AH147" i="1" s="1"/>
  <c r="U984" i="1"/>
  <c r="AH985" i="1" s="1"/>
  <c r="U397" i="1"/>
  <c r="AH398" i="1" s="1"/>
  <c r="U882" i="1"/>
  <c r="AH883" i="1" s="1"/>
  <c r="U546" i="1"/>
  <c r="AH547" i="1" s="1"/>
  <c r="U302" i="1"/>
  <c r="AH303" i="1" s="1"/>
  <c r="U425" i="1"/>
  <c r="AH426" i="1" s="1"/>
  <c r="U348" i="1"/>
  <c r="AH349" i="1" s="1"/>
  <c r="U1068" i="1"/>
  <c r="AH1069" i="1" s="1"/>
  <c r="U878" i="1"/>
  <c r="AH879" i="1" s="1"/>
  <c r="U690" i="1"/>
  <c r="AH691" i="1" s="1"/>
  <c r="U872" i="1"/>
  <c r="AH873" i="1" s="1"/>
  <c r="U181" i="1"/>
  <c r="AH182" i="1" s="1"/>
  <c r="U1064" i="1"/>
  <c r="AH1065" i="1" s="1"/>
  <c r="U1013" i="1"/>
  <c r="AH1014" i="1" s="1"/>
  <c r="U1042" i="1"/>
  <c r="AH1043" i="1" s="1"/>
  <c r="U610" i="1"/>
  <c r="AH611" i="1" s="1"/>
  <c r="U337" i="1"/>
  <c r="AH338" i="1" s="1"/>
  <c r="U66" i="1"/>
  <c r="AH67" i="1" s="1"/>
  <c r="U514" i="1"/>
  <c r="AH515" i="1" s="1"/>
  <c r="U1135" i="1"/>
  <c r="AH1136" i="1" s="1"/>
  <c r="U1072" i="1"/>
  <c r="AH1073" i="1" s="1"/>
  <c r="AR365" i="1"/>
  <c r="AR377" i="1"/>
  <c r="T129" i="1"/>
  <c r="U129" i="1" s="1"/>
  <c r="AH130" i="1" s="1"/>
  <c r="AR129" i="1"/>
  <c r="T275" i="1"/>
  <c r="U275" i="1" s="1"/>
  <c r="AH276" i="1" s="1"/>
  <c r="AR275" i="1"/>
  <c r="T196" i="1"/>
  <c r="U196" i="1" s="1"/>
  <c r="AH197" i="1" s="1"/>
  <c r="AR196" i="1"/>
  <c r="AR167" i="1"/>
  <c r="AR259" i="1"/>
  <c r="AR267" i="1"/>
  <c r="AR240" i="1"/>
  <c r="T160" i="1"/>
  <c r="U160" i="1" s="1"/>
  <c r="AH161" i="1" s="1"/>
  <c r="AR160" i="1"/>
  <c r="T331" i="1"/>
  <c r="U331" i="1" s="1"/>
  <c r="AH332" i="1" s="1"/>
  <c r="AR331" i="1"/>
  <c r="T338" i="1"/>
  <c r="U338" i="1" s="1"/>
  <c r="AH339" i="1" s="1"/>
  <c r="AR338" i="1"/>
  <c r="T247" i="1"/>
  <c r="U247" i="1" s="1"/>
  <c r="AH248" i="1" s="1"/>
  <c r="AR247" i="1"/>
  <c r="AR332" i="1"/>
  <c r="T152" i="1"/>
  <c r="U152" i="1" s="1"/>
  <c r="AH153" i="1" s="1"/>
  <c r="AR152" i="1"/>
  <c r="T392" i="1"/>
  <c r="U392" i="1" s="1"/>
  <c r="AH393" i="1" s="1"/>
  <c r="AR392" i="1"/>
  <c r="AR378" i="1"/>
  <c r="T211" i="1"/>
  <c r="U211" i="1" s="1"/>
  <c r="AH212" i="1" s="1"/>
  <c r="AR211" i="1"/>
  <c r="T328" i="1"/>
  <c r="U328" i="1" s="1"/>
  <c r="AH329" i="1" s="1"/>
  <c r="AR328" i="1"/>
  <c r="T265" i="1"/>
  <c r="U265" i="1" s="1"/>
  <c r="AH266" i="1" s="1"/>
  <c r="AR265" i="1"/>
  <c r="AR379" i="1"/>
  <c r="T149" i="1"/>
  <c r="U149" i="1" s="1"/>
  <c r="AH150" i="1" s="1"/>
  <c r="AR149" i="1"/>
  <c r="AR329" i="1"/>
  <c r="T400" i="1"/>
  <c r="U400" i="1" s="1"/>
  <c r="AH401" i="1" s="1"/>
  <c r="AR400" i="1"/>
  <c r="AR150" i="1"/>
  <c r="V242" i="1"/>
  <c r="AR242" i="1"/>
  <c r="T351" i="1"/>
  <c r="U351" i="1" s="1"/>
  <c r="AH352" i="1" s="1"/>
  <c r="AR351" i="1"/>
  <c r="T398" i="1"/>
  <c r="U398" i="1" s="1"/>
  <c r="AH399" i="1" s="1"/>
  <c r="AR398" i="1"/>
  <c r="T189" i="1"/>
  <c r="U189" i="1" s="1"/>
  <c r="AH190" i="1" s="1"/>
  <c r="AR189" i="1"/>
  <c r="T142" i="1"/>
  <c r="U142" i="1" s="1"/>
  <c r="AH143" i="1" s="1"/>
  <c r="AR142" i="1"/>
  <c r="T360" i="1"/>
  <c r="U360" i="1" s="1"/>
  <c r="AH361" i="1" s="1"/>
  <c r="AR360" i="1"/>
  <c r="AR393" i="1"/>
  <c r="T153" i="1"/>
  <c r="U153" i="1" s="1"/>
  <c r="AH154" i="1" s="1"/>
  <c r="AR153" i="1"/>
  <c r="T335" i="1"/>
  <c r="U335" i="1" s="1"/>
  <c r="AH336" i="1" s="1"/>
  <c r="AR335" i="1"/>
  <c r="AR126" i="1"/>
  <c r="AR155" i="1"/>
  <c r="AR304" i="1"/>
  <c r="T206" i="1"/>
  <c r="U206" i="1" s="1"/>
  <c r="AH207" i="1" s="1"/>
  <c r="AR206" i="1"/>
  <c r="T241" i="1"/>
  <c r="U241" i="1" s="1"/>
  <c r="AH242" i="1" s="1"/>
  <c r="AR241" i="1"/>
  <c r="T165" i="1"/>
  <c r="U165" i="1" s="1"/>
  <c r="AH166" i="1" s="1"/>
  <c r="AR165" i="1"/>
  <c r="T370" i="1"/>
  <c r="U370" i="1" s="1"/>
  <c r="AH371" i="1" s="1"/>
  <c r="AR370" i="1"/>
  <c r="T375" i="1"/>
  <c r="U375" i="1" s="1"/>
  <c r="AH376" i="1" s="1"/>
  <c r="AR375" i="1"/>
  <c r="T290" i="1"/>
  <c r="U290" i="1" s="1"/>
  <c r="AH291" i="1" s="1"/>
  <c r="AR290" i="1"/>
  <c r="T299" i="1"/>
  <c r="U299" i="1" s="1"/>
  <c r="AH300" i="1" s="1"/>
  <c r="AR299" i="1"/>
  <c r="T236" i="1"/>
  <c r="U236" i="1" s="1"/>
  <c r="AH237" i="1" s="1"/>
  <c r="AR236" i="1"/>
  <c r="T192" i="1"/>
  <c r="U192" i="1" s="1"/>
  <c r="AH193" i="1" s="1"/>
  <c r="AR192" i="1"/>
  <c r="T354" i="1"/>
  <c r="U354" i="1" s="1"/>
  <c r="AH355" i="1" s="1"/>
  <c r="AR354" i="1"/>
  <c r="T274" i="1"/>
  <c r="U274" i="1" s="1"/>
  <c r="AH275" i="1" s="1"/>
  <c r="AR274" i="1"/>
  <c r="T366" i="1"/>
  <c r="U366" i="1" s="1"/>
  <c r="AH367" i="1" s="1"/>
  <c r="AR366" i="1"/>
  <c r="T288" i="1"/>
  <c r="U288" i="1" s="1"/>
  <c r="AH289" i="1" s="1"/>
  <c r="AR288" i="1"/>
  <c r="T394" i="1"/>
  <c r="U394" i="1" s="1"/>
  <c r="AH395" i="1" s="1"/>
  <c r="AR394" i="1"/>
  <c r="T230" i="1"/>
  <c r="U230" i="1" s="1"/>
  <c r="AH231" i="1" s="1"/>
  <c r="AR230" i="1"/>
  <c r="T281" i="1"/>
  <c r="U281" i="1" s="1"/>
  <c r="AH282" i="1" s="1"/>
  <c r="AR281" i="1"/>
  <c r="AR136" i="1"/>
  <c r="T325" i="1"/>
  <c r="U325" i="1" s="1"/>
  <c r="AH326" i="1" s="1"/>
  <c r="AR325" i="1"/>
  <c r="T257" i="1"/>
  <c r="U257" i="1" s="1"/>
  <c r="AH258" i="1" s="1"/>
  <c r="AR257" i="1"/>
  <c r="T145" i="1"/>
  <c r="U145" i="1" s="1"/>
  <c r="AH146" i="1" s="1"/>
  <c r="AR145" i="1"/>
  <c r="AR162" i="1"/>
  <c r="T396" i="1"/>
  <c r="U396" i="1" s="1"/>
  <c r="AH397" i="1" s="1"/>
  <c r="AR396" i="1"/>
  <c r="T128" i="1"/>
  <c r="U128" i="1" s="1"/>
  <c r="AH129" i="1" s="1"/>
  <c r="AR128" i="1"/>
  <c r="AR371" i="1"/>
  <c r="V156" i="1"/>
  <c r="AR156" i="1"/>
  <c r="T312" i="1"/>
  <c r="U312" i="1" s="1"/>
  <c r="AH313" i="1" s="1"/>
  <c r="AR312" i="1"/>
  <c r="AR323" i="1"/>
  <c r="AR380" i="1"/>
  <c r="T327" i="1"/>
  <c r="U327" i="1" s="1"/>
  <c r="AH328" i="1" s="1"/>
  <c r="AR327" i="1"/>
  <c r="AR297" i="1"/>
  <c r="T239" i="1"/>
  <c r="U239" i="1" s="1"/>
  <c r="AH240" i="1" s="1"/>
  <c r="AR239" i="1"/>
  <c r="AR185" i="1"/>
  <c r="T313" i="1"/>
  <c r="U313" i="1" s="1"/>
  <c r="AH314" i="1" s="1"/>
  <c r="AR313" i="1"/>
  <c r="T171" i="1"/>
  <c r="U171" i="1" s="1"/>
  <c r="AH172" i="1" s="1"/>
  <c r="AR171" i="1"/>
  <c r="T220" i="1"/>
  <c r="U220" i="1" s="1"/>
  <c r="AH221" i="1" s="1"/>
  <c r="AR220" i="1"/>
  <c r="T401" i="1"/>
  <c r="U401" i="1" s="1"/>
  <c r="AH402" i="1" s="1"/>
  <c r="AR401" i="1"/>
  <c r="T294" i="1"/>
  <c r="U294" i="1" s="1"/>
  <c r="AH295" i="1" s="1"/>
  <c r="AR294" i="1"/>
  <c r="T226" i="1"/>
  <c r="U226" i="1" s="1"/>
  <c r="AH227" i="1" s="1"/>
  <c r="AR226" i="1"/>
  <c r="T315" i="1"/>
  <c r="U315" i="1" s="1"/>
  <c r="AH316" i="1" s="1"/>
  <c r="AR315" i="1"/>
  <c r="AR266" i="1"/>
  <c r="T161" i="1"/>
  <c r="U161" i="1" s="1"/>
  <c r="AH162" i="1" s="1"/>
  <c r="AR161" i="1"/>
  <c r="T254" i="1"/>
  <c r="U254" i="1" s="1"/>
  <c r="AH255" i="1" s="1"/>
  <c r="AR254" i="1"/>
  <c r="T382" i="1"/>
  <c r="U382" i="1" s="1"/>
  <c r="AH383" i="1" s="1"/>
  <c r="AR382" i="1"/>
  <c r="T212" i="1"/>
  <c r="U212" i="1" s="1"/>
  <c r="AH213" i="1" s="1"/>
  <c r="AR212" i="1"/>
  <c r="AR170" i="1"/>
  <c r="T195" i="1"/>
  <c r="AR195" i="1"/>
  <c r="AR359" i="1"/>
  <c r="T358" i="1"/>
  <c r="U358" i="1" s="1"/>
  <c r="AH359" i="1" s="1"/>
  <c r="AR358" i="1"/>
  <c r="T268" i="1"/>
  <c r="U268" i="1" s="1"/>
  <c r="AH269" i="1" s="1"/>
  <c r="AR268" i="1"/>
  <c r="T361" i="1"/>
  <c r="U361" i="1" s="1"/>
  <c r="AH362" i="1" s="1"/>
  <c r="AR361" i="1"/>
  <c r="T253" i="1"/>
  <c r="U253" i="1" s="1"/>
  <c r="AH254" i="1" s="1"/>
  <c r="AR253" i="1"/>
  <c r="T237" i="1"/>
  <c r="U237" i="1" s="1"/>
  <c r="AH238" i="1" s="1"/>
  <c r="AR237" i="1"/>
  <c r="T222" i="1"/>
  <c r="U222" i="1" s="1"/>
  <c r="AH223" i="1" s="1"/>
  <c r="AR222" i="1"/>
  <c r="AR223" i="1"/>
  <c r="T183" i="1"/>
  <c r="U183" i="1" s="1"/>
  <c r="AH184" i="1" s="1"/>
  <c r="AR183" i="1"/>
  <c r="T255" i="1"/>
  <c r="U255" i="1" s="1"/>
  <c r="AH256" i="1" s="1"/>
  <c r="AR255" i="1"/>
  <c r="V154" i="1"/>
  <c r="AR154" i="1"/>
  <c r="T208" i="1"/>
  <c r="U208" i="1" s="1"/>
  <c r="AH209" i="1" s="1"/>
  <c r="AR208" i="1"/>
  <c r="T244" i="1"/>
  <c r="U244" i="1" s="1"/>
  <c r="AH245" i="1" s="1"/>
  <c r="AR244" i="1"/>
  <c r="T140" i="1"/>
  <c r="U140" i="1" s="1"/>
  <c r="AH141" i="1" s="1"/>
  <c r="AR140" i="1"/>
  <c r="T330" i="1"/>
  <c r="U330" i="1" s="1"/>
  <c r="AH331" i="1" s="1"/>
  <c r="AR330" i="1"/>
  <c r="AR352" i="1"/>
  <c r="T133" i="1"/>
  <c r="U133" i="1" s="1"/>
  <c r="AH134" i="1" s="1"/>
  <c r="AR133" i="1"/>
  <c r="T258" i="1"/>
  <c r="U258" i="1" s="1"/>
  <c r="AH259" i="1" s="1"/>
  <c r="AR258" i="1"/>
  <c r="Z300" i="1"/>
  <c r="T333" i="1"/>
  <c r="U333" i="1" s="1"/>
  <c r="AH334" i="1" s="1"/>
  <c r="AR333" i="1"/>
  <c r="T373" i="1"/>
  <c r="U373" i="1" s="1"/>
  <c r="AH374" i="1" s="1"/>
  <c r="AR373" i="1"/>
  <c r="T340" i="1"/>
  <c r="U340" i="1" s="1"/>
  <c r="AH341" i="1" s="1"/>
  <c r="AR340" i="1"/>
  <c r="AR249" i="1"/>
  <c r="T291" i="1"/>
  <c r="U291" i="1" s="1"/>
  <c r="AH292" i="1" s="1"/>
  <c r="AR291" i="1"/>
  <c r="T279" i="1"/>
  <c r="U279" i="1" s="1"/>
  <c r="AH280" i="1" s="1"/>
  <c r="AR279" i="1"/>
  <c r="V383" i="1"/>
  <c r="AR383" i="1"/>
  <c r="AR386" i="1"/>
  <c r="AR356" i="1"/>
  <c r="T199" i="1"/>
  <c r="U199" i="1" s="1"/>
  <c r="AH200" i="1" s="1"/>
  <c r="AR199" i="1"/>
  <c r="AR342" i="1"/>
  <c r="U1008" i="1"/>
  <c r="AH1009" i="1" s="1"/>
  <c r="T251" i="1"/>
  <c r="U251" i="1" s="1"/>
  <c r="AH252" i="1" s="1"/>
  <c r="AR251" i="1"/>
  <c r="AR346" i="1"/>
  <c r="T198" i="1"/>
  <c r="U198" i="1" s="1"/>
  <c r="AH199" i="1" s="1"/>
  <c r="AR198" i="1"/>
  <c r="AR234" i="1"/>
  <c r="T158" i="1"/>
  <c r="U158" i="1" s="1"/>
  <c r="AH159" i="1" s="1"/>
  <c r="AR158" i="1"/>
  <c r="T320" i="1"/>
  <c r="U320" i="1" s="1"/>
  <c r="AH321" i="1" s="1"/>
  <c r="AR320" i="1"/>
  <c r="AR334" i="1"/>
  <c r="AR168" i="1"/>
  <c r="T131" i="1"/>
  <c r="U131" i="1" s="1"/>
  <c r="AH132" i="1" s="1"/>
  <c r="AR131" i="1"/>
  <c r="AR124" i="1"/>
  <c r="T225" i="1"/>
  <c r="U225" i="1" s="1"/>
  <c r="AH226" i="1" s="1"/>
  <c r="AR225" i="1"/>
  <c r="V381" i="1"/>
  <c r="AR381" i="1"/>
  <c r="AR186" i="1"/>
  <c r="V252" i="1"/>
  <c r="AR252" i="1"/>
  <c r="T207" i="1"/>
  <c r="U207" i="1" s="1"/>
  <c r="AH208" i="1" s="1"/>
  <c r="AR207" i="1"/>
  <c r="V261" i="1"/>
  <c r="AR261" i="1"/>
  <c r="T231" i="1"/>
  <c r="U231" i="1" s="1"/>
  <c r="AH232" i="1" s="1"/>
  <c r="AR231" i="1"/>
  <c r="V298" i="1"/>
  <c r="AR298" i="1"/>
  <c r="AR204" i="1"/>
  <c r="T245" i="1"/>
  <c r="U245" i="1" s="1"/>
  <c r="AH246" i="1" s="1"/>
  <c r="AR245" i="1"/>
  <c r="V138" i="1"/>
  <c r="AR138" i="1"/>
  <c r="T176" i="1"/>
  <c r="U176" i="1" s="1"/>
  <c r="AH177" i="1" s="1"/>
  <c r="AR176" i="1"/>
  <c r="T309" i="1"/>
  <c r="U309" i="1" s="1"/>
  <c r="AH310" i="1" s="1"/>
  <c r="AR309" i="1"/>
  <c r="AR203" i="1"/>
  <c r="AR324" i="1"/>
  <c r="AR286" i="1"/>
  <c r="T272" i="1"/>
  <c r="U272" i="1" s="1"/>
  <c r="AH273" i="1" s="1"/>
  <c r="AR272" i="1"/>
  <c r="T190" i="1"/>
  <c r="U190" i="1" s="1"/>
  <c r="AH191" i="1" s="1"/>
  <c r="AR190" i="1"/>
  <c r="T293" i="1"/>
  <c r="U293" i="1" s="1"/>
  <c r="AH294" i="1" s="1"/>
  <c r="AR293" i="1"/>
  <c r="T362" i="1"/>
  <c r="U362" i="1" s="1"/>
  <c r="AH363" i="1" s="1"/>
  <c r="AR362" i="1"/>
  <c r="T144" i="1"/>
  <c r="U144" i="1" s="1"/>
  <c r="AH145" i="1" s="1"/>
  <c r="AR144" i="1"/>
  <c r="T287" i="1"/>
  <c r="U287" i="1" s="1"/>
  <c r="AH288" i="1" s="1"/>
  <c r="AR287" i="1"/>
  <c r="T278" i="1"/>
  <c r="U278" i="1" s="1"/>
  <c r="AH279" i="1" s="1"/>
  <c r="AR278" i="1"/>
  <c r="T169" i="1"/>
  <c r="U169" i="1" s="1"/>
  <c r="AH170" i="1" s="1"/>
  <c r="AR169" i="1"/>
  <c r="T132" i="1"/>
  <c r="U132" i="1" s="1"/>
  <c r="AH133" i="1" s="1"/>
  <c r="AR132" i="1"/>
  <c r="T263" i="1"/>
  <c r="U263" i="1" s="1"/>
  <c r="AH264" i="1" s="1"/>
  <c r="AR263" i="1"/>
  <c r="V322" i="1"/>
  <c r="AR322" i="1"/>
  <c r="T343" i="1"/>
  <c r="U343" i="1" s="1"/>
  <c r="AH344" i="1" s="1"/>
  <c r="AR343" i="1"/>
  <c r="V387" i="1"/>
  <c r="AR387" i="1"/>
  <c r="T350" i="1"/>
  <c r="U350" i="1" s="1"/>
  <c r="AH351" i="1" s="1"/>
  <c r="AR350" i="1"/>
  <c r="T125" i="1"/>
  <c r="U125" i="1" s="1"/>
  <c r="AH126" i="1" s="1"/>
  <c r="AR125" i="1"/>
  <c r="AR321" i="1"/>
  <c r="T141" i="1"/>
  <c r="U141" i="1" s="1"/>
  <c r="AH142" i="1" s="1"/>
  <c r="AR141" i="1"/>
  <c r="AR166" i="1"/>
  <c r="T271" i="1"/>
  <c r="U271" i="1" s="1"/>
  <c r="AH272" i="1" s="1"/>
  <c r="AR271" i="1"/>
  <c r="AR135" i="1"/>
  <c r="T173" i="1"/>
  <c r="U173" i="1" s="1"/>
  <c r="AH174" i="1" s="1"/>
  <c r="AR173" i="1"/>
  <c r="T303" i="1"/>
  <c r="U303" i="1" s="1"/>
  <c r="AH304" i="1" s="1"/>
  <c r="AR303" i="1"/>
  <c r="T221" i="1"/>
  <c r="U221" i="1" s="1"/>
  <c r="AH222" i="1" s="1"/>
  <c r="AR221" i="1"/>
  <c r="V193" i="1"/>
  <c r="AR193" i="1"/>
  <c r="AR344" i="1"/>
  <c r="T384" i="1"/>
  <c r="U384" i="1" s="1"/>
  <c r="AH385" i="1" s="1"/>
  <c r="AR384" i="1"/>
  <c r="T395" i="1"/>
  <c r="U395" i="1" s="1"/>
  <c r="AH396" i="1" s="1"/>
  <c r="AR395" i="1"/>
  <c r="V218" i="1"/>
  <c r="AR218" i="1"/>
  <c r="T243" i="1"/>
  <c r="U243" i="1" s="1"/>
  <c r="AH244" i="1" s="1"/>
  <c r="AR243" i="1"/>
  <c r="T296" i="1"/>
  <c r="U296" i="1" s="1"/>
  <c r="AH297" i="1" s="1"/>
  <c r="AR296" i="1"/>
  <c r="AR224" i="1"/>
  <c r="AR277" i="1"/>
  <c r="AR402" i="1"/>
  <c r="AR184" i="1"/>
  <c r="AR216" i="1"/>
  <c r="T273" i="1"/>
  <c r="U273" i="1" s="1"/>
  <c r="AH274" i="1" s="1"/>
  <c r="AR273" i="1"/>
  <c r="T276" i="1"/>
  <c r="U276" i="1" s="1"/>
  <c r="AH277" i="1" s="1"/>
  <c r="AR276" i="1"/>
  <c r="AR137" i="1"/>
  <c r="T349" i="1"/>
  <c r="U349" i="1" s="1"/>
  <c r="AH350" i="1" s="1"/>
  <c r="AR349" i="1"/>
  <c r="V314" i="1"/>
  <c r="AR314" i="1"/>
  <c r="AR227" i="1"/>
  <c r="AR326" i="1"/>
  <c r="V232" i="1"/>
  <c r="AR232" i="1"/>
  <c r="AR205" i="1"/>
  <c r="T345" i="1"/>
  <c r="U345" i="1" s="1"/>
  <c r="AH346" i="1" s="1"/>
  <c r="AR345" i="1"/>
  <c r="T385" i="1"/>
  <c r="U385" i="1" s="1"/>
  <c r="AH386" i="1" s="1"/>
  <c r="AR385" i="1"/>
  <c r="T180" i="1"/>
  <c r="U180" i="1" s="1"/>
  <c r="AH181" i="1" s="1"/>
  <c r="AR180" i="1"/>
  <c r="T317" i="1"/>
  <c r="AR317" i="1"/>
  <c r="AR179" i="1"/>
  <c r="T355" i="1"/>
  <c r="U355" i="1" s="1"/>
  <c r="AH356" i="1" s="1"/>
  <c r="AR355" i="1"/>
  <c r="T262" i="1"/>
  <c r="U262" i="1" s="1"/>
  <c r="AH263" i="1" s="1"/>
  <c r="AR262" i="1"/>
  <c r="T376" i="1"/>
  <c r="U376" i="1" s="1"/>
  <c r="AH377" i="1" s="1"/>
  <c r="AR376" i="1"/>
  <c r="T347" i="1"/>
  <c r="U347" i="1" s="1"/>
  <c r="AH348" i="1" s="1"/>
  <c r="AR347" i="1"/>
  <c r="T339" i="1"/>
  <c r="U339" i="1" s="1"/>
  <c r="AH340" i="1" s="1"/>
  <c r="AR339" i="1"/>
  <c r="T233" i="1"/>
  <c r="U233" i="1" s="1"/>
  <c r="AH234" i="1" s="1"/>
  <c r="AR233" i="1"/>
  <c r="T307" i="1"/>
  <c r="U307" i="1" s="1"/>
  <c r="AH308" i="1" s="1"/>
  <c r="AR307" i="1"/>
  <c r="AR238" i="1"/>
  <c r="T368" i="1"/>
  <c r="U368" i="1" s="1"/>
  <c r="AH369" i="1" s="1"/>
  <c r="AR368" i="1"/>
  <c r="AR374" i="1"/>
  <c r="T217" i="1"/>
  <c r="U217" i="1" s="1"/>
  <c r="AH218" i="1" s="1"/>
  <c r="AR217" i="1"/>
  <c r="AR280" i="1"/>
  <c r="T285" i="1"/>
  <c r="U285" i="1" s="1"/>
  <c r="AH286" i="1" s="1"/>
  <c r="AR285" i="1"/>
  <c r="V306" i="1"/>
  <c r="AR306" i="1"/>
  <c r="T235" i="1"/>
  <c r="U235" i="1" s="1"/>
  <c r="AH236" i="1" s="1"/>
  <c r="AR235" i="1"/>
  <c r="T191" i="1"/>
  <c r="U191" i="1" s="1"/>
  <c r="AH192" i="1" s="1"/>
  <c r="AR191" i="1"/>
  <c r="T284" i="1"/>
  <c r="U284" i="1" s="1"/>
  <c r="AH285" i="1" s="1"/>
  <c r="AR284" i="1"/>
  <c r="AR200" i="1"/>
  <c r="AR270" i="1"/>
  <c r="AR308" i="1"/>
  <c r="Z194" i="1"/>
  <c r="U1105" i="1"/>
  <c r="AH1106" i="1" s="1"/>
  <c r="U1106" i="1"/>
  <c r="AH1107" i="1" s="1"/>
  <c r="Y1107" i="1"/>
  <c r="AM1108" i="1" s="1"/>
  <c r="V113" i="1"/>
  <c r="AR113" i="1"/>
  <c r="V114" i="1"/>
  <c r="AR114" i="1"/>
  <c r="T118" i="1"/>
  <c r="U118" i="1" s="1"/>
  <c r="AH119" i="1" s="1"/>
  <c r="AR118" i="1"/>
  <c r="AR115" i="1"/>
  <c r="T112" i="1"/>
  <c r="U112" i="1" s="1"/>
  <c r="AH113" i="1" s="1"/>
  <c r="AR112" i="1"/>
  <c r="V123" i="1"/>
  <c r="AR123" i="1"/>
  <c r="T122" i="1"/>
  <c r="U122" i="1" s="1"/>
  <c r="AH123" i="1" s="1"/>
  <c r="AR122" i="1"/>
  <c r="T124" i="1"/>
  <c r="U124" i="1" s="1"/>
  <c r="AH125" i="1" s="1"/>
  <c r="V116" i="1"/>
  <c r="AR116" i="1"/>
  <c r="AR119" i="1"/>
  <c r="T117" i="1"/>
  <c r="U117" i="1" s="1"/>
  <c r="AH118" i="1" s="1"/>
  <c r="AR117" i="1"/>
  <c r="T99" i="1"/>
  <c r="U99" i="1" s="1"/>
  <c r="AH100" i="1" s="1"/>
  <c r="AR99" i="1"/>
  <c r="T107" i="1"/>
  <c r="U107" i="1" s="1"/>
  <c r="AH108" i="1" s="1"/>
  <c r="AR107" i="1"/>
  <c r="T104" i="1"/>
  <c r="U104" i="1" s="1"/>
  <c r="AH105" i="1" s="1"/>
  <c r="AR104" i="1"/>
  <c r="AR103" i="1"/>
  <c r="T109" i="1"/>
  <c r="U109" i="1" s="1"/>
  <c r="AH110" i="1" s="1"/>
  <c r="AR109" i="1"/>
  <c r="T105" i="1"/>
  <c r="U105" i="1" s="1"/>
  <c r="AH106" i="1" s="1"/>
  <c r="AR105" i="1"/>
  <c r="U57" i="1"/>
  <c r="AH58" i="1" s="1"/>
  <c r="T111" i="1"/>
  <c r="U111" i="1" s="1"/>
  <c r="AH112" i="1" s="1"/>
  <c r="AR111" i="1"/>
  <c r="T110" i="1"/>
  <c r="U110" i="1" s="1"/>
  <c r="AH111" i="1" s="1"/>
  <c r="AR110" i="1"/>
  <c r="T90" i="1"/>
  <c r="U90" i="1" s="1"/>
  <c r="AH91" i="1" s="1"/>
  <c r="AR90" i="1"/>
  <c r="T88" i="1"/>
  <c r="U88" i="1" s="1"/>
  <c r="AH89" i="1" s="1"/>
  <c r="AR88" i="1"/>
  <c r="T91" i="1"/>
  <c r="U91" i="1" s="1"/>
  <c r="AH92" i="1" s="1"/>
  <c r="AR91" i="1"/>
  <c r="T92" i="1"/>
  <c r="U92" i="1" s="1"/>
  <c r="AH93" i="1" s="1"/>
  <c r="AR92" i="1"/>
  <c r="AR101" i="1"/>
  <c r="T81" i="1"/>
  <c r="U81" i="1" s="1"/>
  <c r="AH82" i="1" s="1"/>
  <c r="AR81" i="1"/>
  <c r="T80" i="1"/>
  <c r="U80" i="1" s="1"/>
  <c r="AH81" i="1" s="1"/>
  <c r="AR80" i="1"/>
  <c r="AR96" i="1"/>
  <c r="AR106" i="1"/>
  <c r="AR89" i="1"/>
  <c r="T100" i="1"/>
  <c r="U100" i="1" s="1"/>
  <c r="AH101" i="1" s="1"/>
  <c r="AR100" i="1"/>
  <c r="T102" i="1"/>
  <c r="U102" i="1" s="1"/>
  <c r="AH103" i="1" s="1"/>
  <c r="AR102" i="1"/>
  <c r="AS38" i="1"/>
  <c r="AT38" i="1" s="1"/>
  <c r="U54" i="1"/>
  <c r="AH55" i="1" s="1"/>
  <c r="V38" i="1"/>
  <c r="AR38" i="1"/>
  <c r="T41" i="1"/>
  <c r="U41" i="1" s="1"/>
  <c r="AH42" i="1" s="1"/>
  <c r="AR40" i="1"/>
  <c r="V91" i="1"/>
  <c r="V382" i="1"/>
  <c r="X36" i="1"/>
  <c r="U36" i="1" s="1"/>
  <c r="V278" i="1"/>
  <c r="U704" i="1"/>
  <c r="AH705" i="1" s="1"/>
  <c r="Z57" i="1"/>
  <c r="U82" i="1"/>
  <c r="AH83" i="1" s="1"/>
  <c r="U301" i="1"/>
  <c r="AH302" i="1" s="1"/>
  <c r="Z82" i="1"/>
  <c r="U526" i="1"/>
  <c r="AH527" i="1" s="1"/>
  <c r="U147" i="1"/>
  <c r="AH148" i="1" s="1"/>
  <c r="Z316" i="1"/>
  <c r="Z146" i="1"/>
  <c r="V92" i="1"/>
  <c r="V258" i="1"/>
  <c r="V131" i="1"/>
  <c r="V274" i="1"/>
  <c r="V287" i="1"/>
  <c r="V207" i="1"/>
  <c r="V317" i="1"/>
  <c r="V165" i="1"/>
  <c r="V231" i="1"/>
  <c r="Y84" i="1"/>
  <c r="AM85" i="1" s="1"/>
  <c r="V237" i="1"/>
  <c r="Y626" i="1"/>
  <c r="AM627" i="1" s="1"/>
  <c r="U295" i="1"/>
  <c r="AH296" i="1" s="1"/>
  <c r="U214" i="1"/>
  <c r="AH215" i="1" s="1"/>
  <c r="V253" i="1"/>
  <c r="V288" i="1"/>
  <c r="V361" i="1"/>
  <c r="V88" i="1"/>
  <c r="V272" i="1"/>
  <c r="V190" i="1"/>
  <c r="V236" i="1"/>
  <c r="U706" i="1"/>
  <c r="AH707" i="1" s="1"/>
  <c r="V118" i="1"/>
  <c r="V100" i="1"/>
  <c r="V299" i="1"/>
  <c r="V195" i="1"/>
  <c r="V303" i="1"/>
  <c r="V271" i="1"/>
  <c r="V273" i="1"/>
  <c r="V366" i="1"/>
  <c r="V394" i="1"/>
  <c r="V349" i="1"/>
  <c r="V192" i="1"/>
  <c r="V293" i="1"/>
  <c r="V191" i="1"/>
  <c r="V395" i="1"/>
  <c r="V102" i="1"/>
  <c r="V354" i="1"/>
  <c r="V268" i="1"/>
  <c r="V222" i="1"/>
  <c r="V226" i="1"/>
  <c r="V198" i="1"/>
  <c r="V384" i="1"/>
  <c r="Y97" i="1"/>
  <c r="AM98" i="1" s="1"/>
  <c r="V313" i="1"/>
  <c r="V189" i="1"/>
  <c r="V90" i="1"/>
  <c r="V398" i="1"/>
  <c r="Y388" i="1"/>
  <c r="AM389" i="1" s="1"/>
  <c r="U906" i="1"/>
  <c r="AH907" i="1" s="1"/>
  <c r="V376" i="1"/>
  <c r="V338" i="1"/>
  <c r="V110" i="1"/>
  <c r="V128" i="1"/>
  <c r="V176" i="1"/>
  <c r="V171" i="1"/>
  <c r="Y127" i="1"/>
  <c r="AM128" i="1" s="1"/>
  <c r="T377" i="1"/>
  <c r="U377" i="1" s="1"/>
  <c r="AH378" i="1" s="1"/>
  <c r="V377" i="1"/>
  <c r="T249" i="1"/>
  <c r="U249" i="1" s="1"/>
  <c r="AH250" i="1" s="1"/>
  <c r="V249" i="1"/>
  <c r="T344" i="1"/>
  <c r="U344" i="1" s="1"/>
  <c r="AH345" i="1" s="1"/>
  <c r="V344" i="1"/>
  <c r="T184" i="1"/>
  <c r="U184" i="1" s="1"/>
  <c r="AH185" i="1" s="1"/>
  <c r="V184" i="1"/>
  <c r="T346" i="1"/>
  <c r="U346" i="1" s="1"/>
  <c r="AH347" i="1" s="1"/>
  <c r="V346" i="1"/>
  <c r="T234" i="1"/>
  <c r="U234" i="1" s="1"/>
  <c r="AH235" i="1" s="1"/>
  <c r="V234" i="1"/>
  <c r="Y630" i="1"/>
  <c r="AM631" i="1" s="1"/>
  <c r="V331" i="1"/>
  <c r="T115" i="1"/>
  <c r="U115" i="1" s="1"/>
  <c r="AH116" i="1" s="1"/>
  <c r="V115" i="1"/>
  <c r="Y269" i="1"/>
  <c r="AM270" i="1" s="1"/>
  <c r="V370" i="1"/>
  <c r="V169" i="1"/>
  <c r="V247" i="1"/>
  <c r="V375" i="1"/>
  <c r="V144" i="1"/>
  <c r="U1030" i="1"/>
  <c r="V263" i="1"/>
  <c r="V401" i="1"/>
  <c r="V276" i="1"/>
  <c r="V358" i="1"/>
  <c r="V251" i="1"/>
  <c r="V312" i="1"/>
  <c r="V117" i="1"/>
  <c r="V129" i="1"/>
  <c r="T203" i="1"/>
  <c r="U203" i="1" s="1"/>
  <c r="AH204" i="1" s="1"/>
  <c r="V203" i="1"/>
  <c r="T304" i="1"/>
  <c r="U304" i="1" s="1"/>
  <c r="AH305" i="1" s="1"/>
  <c r="V304" i="1"/>
  <c r="T238" i="1"/>
  <c r="U238" i="1" s="1"/>
  <c r="AH239" i="1" s="1"/>
  <c r="V238" i="1"/>
  <c r="T154" i="1"/>
  <c r="U154" i="1" s="1"/>
  <c r="AH155" i="1" s="1"/>
  <c r="V352" i="1"/>
  <c r="T352" i="1"/>
  <c r="U352" i="1" s="1"/>
  <c r="AH353" i="1" s="1"/>
  <c r="T200" i="1"/>
  <c r="U200" i="1" s="1"/>
  <c r="AH201" i="1" s="1"/>
  <c r="V200" i="1"/>
  <c r="T308" i="1"/>
  <c r="U308" i="1" s="1"/>
  <c r="AH309" i="1" s="1"/>
  <c r="V308" i="1"/>
  <c r="Y714" i="1"/>
  <c r="AM715" i="1" s="1"/>
  <c r="V284" i="1"/>
  <c r="V230" i="1"/>
  <c r="T150" i="1"/>
  <c r="U150" i="1" s="1"/>
  <c r="AH151" i="1" s="1"/>
  <c r="T179" i="1"/>
  <c r="U179" i="1" s="1"/>
  <c r="AH180" i="1" s="1"/>
  <c r="V179" i="1"/>
  <c r="T204" i="1"/>
  <c r="U204" i="1" s="1"/>
  <c r="AH205" i="1" s="1"/>
  <c r="V204" i="1"/>
  <c r="V105" i="1"/>
  <c r="T135" i="1"/>
  <c r="U135" i="1" s="1"/>
  <c r="AH136" i="1" s="1"/>
  <c r="T383" i="1"/>
  <c r="U383" i="1" s="1"/>
  <c r="AH384" i="1" s="1"/>
  <c r="T106" i="1"/>
  <c r="U106" i="1" s="1"/>
  <c r="AH107" i="1" s="1"/>
  <c r="T386" i="1"/>
  <c r="U386" i="1" s="1"/>
  <c r="AH387" i="1" s="1"/>
  <c r="T356" i="1"/>
  <c r="U356" i="1" s="1"/>
  <c r="AH357" i="1" s="1"/>
  <c r="T119" i="1"/>
  <c r="U119" i="1" s="1"/>
  <c r="AH120" i="1" s="1"/>
  <c r="V119" i="1"/>
  <c r="T162" i="1"/>
  <c r="U162" i="1" s="1"/>
  <c r="AH163" i="1" s="1"/>
  <c r="V162" i="1"/>
  <c r="T259" i="1"/>
  <c r="U259" i="1" s="1"/>
  <c r="AH260" i="1" s="1"/>
  <c r="V259" i="1"/>
  <c r="T267" i="1"/>
  <c r="U267" i="1" s="1"/>
  <c r="AH268" i="1" s="1"/>
  <c r="V267" i="1"/>
  <c r="T240" i="1"/>
  <c r="U240" i="1" s="1"/>
  <c r="AH241" i="1" s="1"/>
  <c r="V240" i="1"/>
  <c r="T224" i="1"/>
  <c r="U224" i="1" s="1"/>
  <c r="AH225" i="1" s="1"/>
  <c r="V224" i="1"/>
  <c r="T277" i="1"/>
  <c r="U277" i="1" s="1"/>
  <c r="AH278" i="1" s="1"/>
  <c r="V277" i="1"/>
  <c r="T323" i="1"/>
  <c r="U323" i="1" s="1"/>
  <c r="AH324" i="1" s="1"/>
  <c r="V323" i="1"/>
  <c r="T332" i="1"/>
  <c r="U332" i="1" s="1"/>
  <c r="AH333" i="1" s="1"/>
  <c r="V332" i="1"/>
  <c r="T216" i="1"/>
  <c r="U216" i="1" s="1"/>
  <c r="AH217" i="1" s="1"/>
  <c r="V216" i="1"/>
  <c r="T137" i="1"/>
  <c r="U137" i="1" s="1"/>
  <c r="AH138" i="1" s="1"/>
  <c r="V137" i="1"/>
  <c r="T314" i="1"/>
  <c r="U314" i="1" s="1"/>
  <c r="AH315" i="1" s="1"/>
  <c r="T227" i="1"/>
  <c r="U227" i="1" s="1"/>
  <c r="AH228" i="1" s="1"/>
  <c r="V227" i="1"/>
  <c r="T326" i="1"/>
  <c r="U326" i="1" s="1"/>
  <c r="AH327" i="1" s="1"/>
  <c r="V326" i="1"/>
  <c r="T232" i="1"/>
  <c r="U232" i="1" s="1"/>
  <c r="AH233" i="1" s="1"/>
  <c r="T270" i="1"/>
  <c r="U270" i="1" s="1"/>
  <c r="AH271" i="1" s="1"/>
  <c r="V270" i="1"/>
  <c r="T242" i="1"/>
  <c r="U242" i="1" s="1"/>
  <c r="AH243" i="1" s="1"/>
  <c r="T298" i="1"/>
  <c r="U298" i="1" s="1"/>
  <c r="AH299" i="1" s="1"/>
  <c r="T359" i="1"/>
  <c r="U359" i="1" s="1"/>
  <c r="AH360" i="1" s="1"/>
  <c r="V359" i="1"/>
  <c r="V255" i="1"/>
  <c r="V244" i="1"/>
  <c r="V309" i="1"/>
  <c r="T40" i="1"/>
  <c r="U40" i="1" s="1"/>
  <c r="AH41" i="1" s="1"/>
  <c r="T113" i="1"/>
  <c r="U113" i="1" s="1"/>
  <c r="AH114" i="1" s="1"/>
  <c r="T402" i="1"/>
  <c r="U402" i="1" s="1"/>
  <c r="AH404" i="1" s="1"/>
  <c r="T380" i="1"/>
  <c r="U380" i="1" s="1"/>
  <c r="AH381" i="1" s="1"/>
  <c r="T379" i="1"/>
  <c r="U379" i="1" s="1"/>
  <c r="AH380" i="1" s="1"/>
  <c r="V205" i="1"/>
  <c r="T205" i="1"/>
  <c r="U205" i="1" s="1"/>
  <c r="AH206" i="1" s="1"/>
  <c r="T89" i="1"/>
  <c r="U89" i="1" s="1"/>
  <c r="AH90" i="1" s="1"/>
  <c r="T138" i="1"/>
  <c r="U138" i="1" s="1"/>
  <c r="AH139" i="1" s="1"/>
  <c r="V233" i="1"/>
  <c r="V402" i="1"/>
  <c r="V290" i="1"/>
  <c r="V265" i="1"/>
  <c r="V99" i="1"/>
  <c r="V362" i="1"/>
  <c r="V132" i="1"/>
  <c r="V89" i="1"/>
  <c r="V221" i="1"/>
  <c r="V245" i="1"/>
  <c r="T321" i="1"/>
  <c r="U321" i="1" s="1"/>
  <c r="AH322" i="1" s="1"/>
  <c r="T166" i="1"/>
  <c r="U166" i="1" s="1"/>
  <c r="AH167" i="1" s="1"/>
  <c r="T193" i="1"/>
  <c r="U193" i="1" s="1"/>
  <c r="AH194" i="1" s="1"/>
  <c r="T218" i="1"/>
  <c r="U218" i="1" s="1"/>
  <c r="AH219" i="1" s="1"/>
  <c r="T371" i="1"/>
  <c r="U371" i="1" s="1"/>
  <c r="AH372" i="1" s="1"/>
  <c r="T297" i="1"/>
  <c r="U297" i="1" s="1"/>
  <c r="AH298" i="1" s="1"/>
  <c r="T185" i="1"/>
  <c r="U185" i="1" s="1"/>
  <c r="AH186" i="1" s="1"/>
  <c r="T381" i="1"/>
  <c r="U381" i="1" s="1"/>
  <c r="AH382" i="1" s="1"/>
  <c r="T186" i="1"/>
  <c r="U186" i="1" s="1"/>
  <c r="AH187" i="1" s="1"/>
  <c r="T114" i="1"/>
  <c r="U114" i="1" s="1"/>
  <c r="AH115" i="1" s="1"/>
  <c r="T123" i="1"/>
  <c r="U123" i="1" s="1"/>
  <c r="AH124" i="1" s="1"/>
  <c r="T393" i="1"/>
  <c r="U393" i="1" s="1"/>
  <c r="AH394" i="1" s="1"/>
  <c r="T126" i="1"/>
  <c r="U126" i="1" s="1"/>
  <c r="AH127" i="1" s="1"/>
  <c r="T155" i="1"/>
  <c r="U155" i="1" s="1"/>
  <c r="AH156" i="1" s="1"/>
  <c r="T324" i="1"/>
  <c r="U324" i="1" s="1"/>
  <c r="AH325" i="1" s="1"/>
  <c r="T286" i="1"/>
  <c r="U286" i="1" s="1"/>
  <c r="AH287" i="1" s="1"/>
  <c r="T223" i="1"/>
  <c r="U223" i="1" s="1"/>
  <c r="AH224" i="1" s="1"/>
  <c r="T116" i="1"/>
  <c r="U116" i="1" s="1"/>
  <c r="AH117" i="1" s="1"/>
  <c r="T96" i="1"/>
  <c r="U96" i="1" s="1"/>
  <c r="AH97" i="1" s="1"/>
  <c r="T374" i="1"/>
  <c r="U374" i="1" s="1"/>
  <c r="AH375" i="1" s="1"/>
  <c r="T280" i="1"/>
  <c r="U280" i="1" s="1"/>
  <c r="AH281" i="1" s="1"/>
  <c r="T38" i="1"/>
  <c r="U38" i="1" s="1"/>
  <c r="AH39" i="1" s="1"/>
  <c r="T103" i="1"/>
  <c r="U103" i="1" s="1"/>
  <c r="AH104" i="1" s="1"/>
  <c r="T378" i="1"/>
  <c r="U378" i="1" s="1"/>
  <c r="AH379" i="1" s="1"/>
  <c r="T136" i="1"/>
  <c r="U136" i="1" s="1"/>
  <c r="AH137" i="1" s="1"/>
  <c r="V307" i="1"/>
  <c r="V206" i="1"/>
  <c r="V107" i="1"/>
  <c r="V160" i="1"/>
  <c r="V241" i="1"/>
  <c r="V378" i="1"/>
  <c r="V365" i="1"/>
  <c r="T365" i="1"/>
  <c r="U365" i="1" s="1"/>
  <c r="AH366" i="1" s="1"/>
  <c r="T167" i="1"/>
  <c r="U167" i="1" s="1"/>
  <c r="AH168" i="1" s="1"/>
  <c r="T342" i="1"/>
  <c r="U342" i="1" s="1"/>
  <c r="AH343" i="1" s="1"/>
  <c r="T101" i="1"/>
  <c r="U101" i="1" s="1"/>
  <c r="AH102" i="1" s="1"/>
  <c r="T156" i="1"/>
  <c r="U156" i="1" s="1"/>
  <c r="AH157" i="1" s="1"/>
  <c r="T334" i="1"/>
  <c r="U334" i="1" s="1"/>
  <c r="AH335" i="1" s="1"/>
  <c r="T168" i="1"/>
  <c r="U168" i="1" s="1"/>
  <c r="AH169" i="1" s="1"/>
  <c r="T329" i="1"/>
  <c r="U329" i="1" s="1"/>
  <c r="AH330" i="1" s="1"/>
  <c r="T252" i="1"/>
  <c r="U252" i="1" s="1"/>
  <c r="AH253" i="1" s="1"/>
  <c r="T261" i="1"/>
  <c r="U261" i="1" s="1"/>
  <c r="AH262" i="1" s="1"/>
  <c r="T266" i="1"/>
  <c r="U266" i="1" s="1"/>
  <c r="AH267" i="1" s="1"/>
  <c r="T170" i="1"/>
  <c r="U170" i="1" s="1"/>
  <c r="AH171" i="1" s="1"/>
  <c r="T306" i="1"/>
  <c r="U306" i="1" s="1"/>
  <c r="AH307" i="1" s="1"/>
  <c r="T322" i="1"/>
  <c r="U322" i="1" s="1"/>
  <c r="AH323" i="1" s="1"/>
  <c r="T387" i="1"/>
  <c r="U387" i="1" s="1"/>
  <c r="AH388" i="1" s="1"/>
  <c r="Y850" i="1"/>
  <c r="AM851" i="1" s="1"/>
  <c r="Y187" i="1"/>
  <c r="AM188" i="1" s="1"/>
  <c r="Y744" i="1"/>
  <c r="AM745" i="1" s="1"/>
  <c r="Y143" i="1"/>
  <c r="AM144" i="1" s="1"/>
  <c r="U172" i="1"/>
  <c r="AH173" i="1" s="1"/>
  <c r="V170" i="1"/>
  <c r="V223" i="1"/>
  <c r="V80" i="1"/>
  <c r="V81" i="1"/>
  <c r="V168" i="1"/>
  <c r="V212" i="1"/>
  <c r="V294" i="1"/>
  <c r="V351" i="1"/>
  <c r="V291" i="1"/>
  <c r="V167" i="1"/>
  <c r="V254" i="1"/>
  <c r="V150" i="1"/>
  <c r="V266" i="1"/>
  <c r="V320" i="1"/>
  <c r="Y121" i="1"/>
  <c r="AM122" i="1" s="1"/>
  <c r="V360" i="1"/>
  <c r="V380" i="1"/>
  <c r="V347" i="1"/>
  <c r="V386" i="1"/>
  <c r="V101" i="1"/>
  <c r="U1082" i="1"/>
  <c r="AH1083" i="1" s="1"/>
  <c r="V355" i="1"/>
  <c r="V339" i="1"/>
  <c r="U730" i="1"/>
  <c r="AH731" i="1" s="1"/>
  <c r="U458" i="1"/>
  <c r="AH459" i="1" s="1"/>
  <c r="V152" i="1"/>
  <c r="V173" i="1"/>
  <c r="V279" i="1"/>
  <c r="V392" i="1"/>
  <c r="V371" i="1"/>
  <c r="V327" i="1"/>
  <c r="V379" i="1"/>
  <c r="Y457" i="1"/>
  <c r="AM458" i="1" s="1"/>
  <c r="V104" i="1"/>
  <c r="V275" i="1"/>
  <c r="V186" i="1"/>
  <c r="V342" i="1"/>
  <c r="U681" i="1"/>
  <c r="AH682" i="1" s="1"/>
  <c r="U357" i="1"/>
  <c r="AH358" i="1" s="1"/>
  <c r="V196" i="1"/>
  <c r="U108" i="1"/>
  <c r="AH109" i="1" s="1"/>
  <c r="V103" i="1"/>
  <c r="V281" i="1"/>
  <c r="V285" i="1"/>
  <c r="V126" i="1"/>
  <c r="V106" i="1"/>
  <c r="V356" i="1"/>
  <c r="V296" i="1"/>
  <c r="V40" i="1"/>
  <c r="V41" i="1"/>
  <c r="V220" i="1"/>
  <c r="V385" i="1"/>
  <c r="V396" i="1"/>
  <c r="U758" i="1"/>
  <c r="AH759" i="1" s="1"/>
  <c r="V149" i="1"/>
  <c r="V111" i="1"/>
  <c r="V199" i="1"/>
  <c r="V161" i="1"/>
  <c r="V208" i="1"/>
  <c r="V140" i="1"/>
  <c r="V109" i="1"/>
  <c r="V330" i="1"/>
  <c r="V235" i="1"/>
  <c r="V343" i="1"/>
  <c r="V350" i="1"/>
  <c r="V345" i="1"/>
  <c r="V180" i="1"/>
  <c r="V400" i="1"/>
  <c r="V239" i="1"/>
  <c r="V373" i="1"/>
  <c r="Y893" i="1"/>
  <c r="AM894" i="1" s="1"/>
  <c r="V257" i="1"/>
  <c r="Y310" i="1"/>
  <c r="AM311" i="1" s="1"/>
  <c r="V122" i="1"/>
  <c r="V142" i="1"/>
  <c r="V297" i="1"/>
  <c r="V185" i="1"/>
  <c r="V329" i="1"/>
  <c r="V243" i="1"/>
  <c r="U213" i="1"/>
  <c r="AH214" i="1" s="1"/>
  <c r="Y246" i="1"/>
  <c r="AM247" i="1" s="1"/>
  <c r="U1103" i="1"/>
  <c r="AH1104" i="1" s="1"/>
  <c r="U922" i="1"/>
  <c r="AH923" i="1" s="1"/>
  <c r="V393" i="1"/>
  <c r="V315" i="1"/>
  <c r="V96" i="1"/>
  <c r="V374" i="1"/>
  <c r="V334" i="1"/>
  <c r="V286" i="1"/>
  <c r="V280" i="1"/>
  <c r="V368" i="1"/>
  <c r="V158" i="1"/>
  <c r="V112" i="1"/>
  <c r="V225" i="1"/>
  <c r="V145" i="1"/>
  <c r="V328" i="1"/>
  <c r="V153" i="1"/>
  <c r="V325" i="1"/>
  <c r="V340" i="1"/>
  <c r="V262" i="1"/>
  <c r="V335" i="1"/>
  <c r="U209" i="1"/>
  <c r="AH210" i="1" s="1"/>
  <c r="V155" i="1"/>
  <c r="U754" i="1"/>
  <c r="AH755" i="1" s="1"/>
  <c r="V183" i="1"/>
  <c r="V211" i="1"/>
  <c r="V135" i="1"/>
  <c r="V324" i="1"/>
  <c r="V217" i="1"/>
  <c r="V333" i="1"/>
  <c r="V141" i="1"/>
  <c r="V124" i="1"/>
  <c r="V136" i="1"/>
  <c r="V321" i="1"/>
  <c r="V125" i="1"/>
  <c r="V133" i="1"/>
  <c r="V166" i="1"/>
  <c r="Y372" i="1"/>
  <c r="AM373" i="1" s="1"/>
  <c r="Y151" i="1"/>
  <c r="AM152" i="1" s="1"/>
  <c r="U499" i="1"/>
  <c r="AH500" i="1" s="1"/>
  <c r="U689" i="1"/>
  <c r="AH690" i="1" s="1"/>
  <c r="U554" i="1"/>
  <c r="AH555" i="1" s="1"/>
  <c r="U336" i="1"/>
  <c r="AH337" i="1" s="1"/>
  <c r="U120" i="1"/>
  <c r="AH121" i="1" s="1"/>
  <c r="U527" i="1"/>
  <c r="AH528" i="1" s="1"/>
  <c r="U1180" i="1"/>
  <c r="AH1181" i="1" s="1"/>
  <c r="U905" i="1"/>
  <c r="AH906" i="1" s="1"/>
  <c r="U60" i="1"/>
  <c r="AH61" i="1" s="1"/>
  <c r="U58" i="1"/>
  <c r="AH59" i="1" s="1"/>
  <c r="U986" i="1"/>
  <c r="AH987" i="1" s="1"/>
  <c r="U77" i="1"/>
  <c r="AH78" i="1" s="1"/>
  <c r="U174" i="1"/>
  <c r="AH175" i="1" s="1"/>
  <c r="U73" i="1"/>
  <c r="AH74" i="1" s="1"/>
  <c r="U50" i="1"/>
  <c r="AH51" i="1" s="1"/>
  <c r="U472" i="1"/>
  <c r="AH473" i="1" s="1"/>
  <c r="U228" i="1"/>
  <c r="AH229" i="1" s="1"/>
  <c r="U69" i="1"/>
  <c r="AH70" i="1" s="1"/>
  <c r="U229" i="1"/>
  <c r="AH230" i="1" s="1"/>
  <c r="U446" i="1"/>
  <c r="AH447" i="1" s="1"/>
  <c r="U500" i="1"/>
  <c r="AH501" i="1" s="1"/>
  <c r="U201" i="1"/>
  <c r="AH202" i="1" s="1"/>
  <c r="U53" i="1"/>
  <c r="AH54" i="1" s="1"/>
  <c r="U390" i="1"/>
  <c r="AH391" i="1" s="1"/>
  <c r="U1039" i="1"/>
  <c r="AH1040" i="1" s="1"/>
  <c r="U419" i="1"/>
  <c r="AH420" i="1" s="1"/>
  <c r="Y364" i="1"/>
  <c r="AM365" i="1" s="1"/>
  <c r="Y188" i="1"/>
  <c r="AM189" i="1" s="1"/>
  <c r="Y632" i="1"/>
  <c r="AM633" i="1" s="1"/>
  <c r="Y94" i="1"/>
  <c r="AM95" i="1" s="1"/>
  <c r="Y86" i="1"/>
  <c r="AM87" i="1" s="1"/>
  <c r="Y74" i="1"/>
  <c r="AM75" i="1" s="1"/>
  <c r="Y62" i="1"/>
  <c r="AM63" i="1" s="1"/>
  <c r="Y98" i="1"/>
  <c r="AM99" i="1" s="1"/>
  <c r="Y178" i="1"/>
  <c r="AM179" i="1" s="1"/>
  <c r="Y30" i="1"/>
  <c r="AM30" i="1" s="1"/>
  <c r="Y341" i="1"/>
  <c r="AM342" i="1" s="1"/>
  <c r="Y95" i="1"/>
  <c r="AM96" i="1" s="1"/>
  <c r="Y71" i="1"/>
  <c r="AM72" i="1" s="1"/>
  <c r="Y52" i="1"/>
  <c r="AM53" i="1" s="1"/>
  <c r="Y70" i="1"/>
  <c r="AM71" i="1" s="1"/>
  <c r="Y64" i="1"/>
  <c r="AM65" i="1" s="1"/>
  <c r="Y1093" i="1"/>
  <c r="AM1094" i="1" s="1"/>
  <c r="Y363" i="1"/>
  <c r="AM364" i="1" s="1"/>
  <c r="Y445" i="1"/>
  <c r="AM446" i="1" s="1"/>
  <c r="Y202" i="1"/>
  <c r="AM203" i="1" s="1"/>
  <c r="Y743" i="1"/>
  <c r="AM744" i="1" s="1"/>
  <c r="Y159" i="1"/>
  <c r="AM160" i="1" s="1"/>
  <c r="Y498" i="1"/>
  <c r="AM499" i="1" s="1"/>
  <c r="Y389" i="1"/>
  <c r="AM390" i="1" s="1"/>
  <c r="Y83" i="1"/>
  <c r="AM84" i="1" s="1"/>
  <c r="Y163" i="1"/>
  <c r="AM164" i="1" s="1"/>
  <c r="Y75" i="1"/>
  <c r="AM76" i="1" s="1"/>
  <c r="Y49" i="1"/>
  <c r="AM50" i="1" s="1"/>
  <c r="Y31" i="1"/>
  <c r="AM31" i="1" s="1"/>
  <c r="Y33" i="1"/>
  <c r="AM33" i="1" s="1"/>
  <c r="Y45" i="1"/>
  <c r="AM46" i="1" s="1"/>
  <c r="Y44" i="1"/>
  <c r="AM45" i="1" s="1"/>
  <c r="Y46" i="1"/>
  <c r="AM47" i="1" s="1"/>
  <c r="Y256" i="1"/>
  <c r="AM257" i="1" s="1"/>
  <c r="Y688" i="1"/>
  <c r="AM689" i="1" s="1"/>
  <c r="Y509" i="1"/>
  <c r="AM510" i="1" s="1"/>
  <c r="Y219" i="1"/>
  <c r="AM220" i="1" s="1"/>
  <c r="Y319" i="1"/>
  <c r="AM320" i="1" s="1"/>
  <c r="Y808" i="1"/>
  <c r="AM809" i="1" s="1"/>
  <c r="Y788" i="1"/>
  <c r="AM789" i="1" s="1"/>
  <c r="Y544" i="1"/>
  <c r="AM545" i="1" s="1"/>
  <c r="Y399" i="1"/>
  <c r="AM400" i="1" s="1"/>
  <c r="Y589" i="1"/>
  <c r="AM590" i="1" s="1"/>
  <c r="Y369" i="1"/>
  <c r="AM370" i="1" s="1"/>
  <c r="Y283" i="1"/>
  <c r="AM284" i="1" s="1"/>
  <c r="Y661" i="1"/>
  <c r="AM662" i="1" s="1"/>
  <c r="U93" i="1"/>
  <c r="AH94" i="1" s="1"/>
  <c r="U391" i="1"/>
  <c r="AH392" i="1" s="1"/>
  <c r="U580" i="1"/>
  <c r="AH581" i="1" s="1"/>
  <c r="U932" i="1"/>
  <c r="AH933" i="1" s="1"/>
  <c r="U608" i="1"/>
  <c r="AH609" i="1" s="1"/>
  <c r="U796" i="1"/>
  <c r="AH797" i="1" s="1"/>
  <c r="U662" i="1"/>
  <c r="AH663" i="1" s="1"/>
  <c r="U1067" i="1"/>
  <c r="AH1068" i="1" s="1"/>
  <c r="U148" i="1"/>
  <c r="AH149" i="1" s="1"/>
  <c r="U716" i="1"/>
  <c r="AH717" i="1" s="1"/>
  <c r="U959" i="1"/>
  <c r="AH960" i="1" s="1"/>
  <c r="U958" i="1"/>
  <c r="AH959" i="1" s="1"/>
  <c r="U175" i="1"/>
  <c r="AH176" i="1" s="1"/>
  <c r="U851" i="1"/>
  <c r="AH852" i="1" s="1"/>
  <c r="U67" i="1"/>
  <c r="AH68" i="1" s="1"/>
  <c r="U63" i="1"/>
  <c r="AH64" i="1" s="1"/>
  <c r="U55" i="1"/>
  <c r="AH56" i="1" s="1"/>
  <c r="U68" i="1"/>
  <c r="AH69" i="1" s="1"/>
  <c r="U48" i="1"/>
  <c r="AH49" i="1" s="1"/>
  <c r="U76" i="1"/>
  <c r="AH77" i="1" s="1"/>
  <c r="U61" i="1"/>
  <c r="AH62" i="1" s="1"/>
  <c r="U43" i="1"/>
  <c r="AH44" i="1" s="1"/>
  <c r="U42" i="1"/>
  <c r="AH43" i="1" s="1"/>
  <c r="Y37" i="1"/>
  <c r="AM38" i="1" s="1"/>
  <c r="Y824" i="1"/>
  <c r="AM825" i="1" s="1"/>
  <c r="Y79" i="1"/>
  <c r="AM80" i="1" s="1"/>
  <c r="U289" i="1"/>
  <c r="AH290" i="1" s="1"/>
  <c r="U550" i="1"/>
  <c r="AH551" i="1" s="1"/>
  <c r="Y35" i="1"/>
  <c r="AM35" i="1" s="1"/>
  <c r="Y32" i="1"/>
  <c r="AM32" i="1" s="1"/>
  <c r="U139" i="1"/>
  <c r="AH140" i="1" s="1"/>
  <c r="U305" i="1"/>
  <c r="AH306" i="1" s="1"/>
  <c r="U353" i="1"/>
  <c r="AH354" i="1" s="1"/>
  <c r="U157" i="1"/>
  <c r="AH158" i="1" s="1"/>
  <c r="Y51" i="1"/>
  <c r="AM52" i="1" s="1"/>
  <c r="Y696" i="1"/>
  <c r="AM697" i="1" s="1"/>
  <c r="Y311" i="1"/>
  <c r="AM312" i="1" s="1"/>
  <c r="Y47" i="1"/>
  <c r="AM48" i="1" s="1"/>
  <c r="Y985" i="1"/>
  <c r="AM986" i="1" s="1"/>
  <c r="U770" i="1"/>
  <c r="AH771" i="1" s="1"/>
  <c r="U474" i="1"/>
  <c r="AH475" i="1" s="1"/>
  <c r="U65" i="1"/>
  <c r="AH66" i="1" s="1"/>
  <c r="Y39" i="1"/>
  <c r="AM40" i="1" s="1"/>
  <c r="Y761" i="1" l="1"/>
  <c r="AM762" i="1" s="1"/>
  <c r="Y1090" i="1"/>
  <c r="AM1091" i="1" s="1"/>
  <c r="Y994" i="1"/>
  <c r="AM995" i="1" s="1"/>
  <c r="Y729" i="1"/>
  <c r="AM730" i="1" s="1"/>
  <c r="Y738" i="1"/>
  <c r="AM739" i="1" s="1"/>
  <c r="Y541" i="1"/>
  <c r="AM542" i="1" s="1"/>
  <c r="Y1132" i="1"/>
  <c r="AM1133" i="1" s="1"/>
  <c r="Y762" i="1"/>
  <c r="AM763" i="1" s="1"/>
  <c r="Y568" i="1"/>
  <c r="AM569" i="1" s="1"/>
  <c r="Y428" i="1"/>
  <c r="AM429" i="1" s="1"/>
  <c r="Y464" i="1"/>
  <c r="AM465" i="1" s="1"/>
  <c r="Y533" i="1"/>
  <c r="AM534" i="1" s="1"/>
  <c r="Y646" i="1"/>
  <c r="AM647" i="1" s="1"/>
  <c r="Y537" i="1"/>
  <c r="AM538" i="1" s="1"/>
  <c r="Y581" i="1"/>
  <c r="AM582" i="1" s="1"/>
  <c r="Y965" i="1"/>
  <c r="AM966" i="1" s="1"/>
  <c r="Y931" i="1"/>
  <c r="AM932" i="1" s="1"/>
  <c r="Y1058" i="1"/>
  <c r="AM1059" i="1" s="1"/>
  <c r="Y1149" i="1"/>
  <c r="AM1150" i="1" s="1"/>
  <c r="Y666" i="1"/>
  <c r="AM667" i="1" s="1"/>
  <c r="Y1040" i="1"/>
  <c r="AM1041" i="1" s="1"/>
  <c r="Y797" i="1"/>
  <c r="AM798" i="1" s="1"/>
  <c r="Y635" i="1"/>
  <c r="AM636" i="1" s="1"/>
  <c r="Y578" i="1"/>
  <c r="AM579" i="1" s="1"/>
  <c r="Y1094" i="1"/>
  <c r="AM1095" i="1" s="1"/>
  <c r="Y904" i="1"/>
  <c r="AM905" i="1" s="1"/>
  <c r="Y769" i="1"/>
  <c r="AM770" i="1" s="1"/>
  <c r="Y745" i="1"/>
  <c r="AM746" i="1" s="1"/>
  <c r="Y473" i="1"/>
  <c r="AM474" i="1" s="1"/>
  <c r="Y1001" i="1"/>
  <c r="AM1002" i="1" s="1"/>
  <c r="Y260" i="1"/>
  <c r="AM261" i="1" s="1"/>
  <c r="Y885" i="1"/>
  <c r="AM886" i="1" s="1"/>
  <c r="Y538" i="1"/>
  <c r="AM539" i="1" s="1"/>
  <c r="Y726" i="1"/>
  <c r="AM727" i="1" s="1"/>
  <c r="Y746" i="1"/>
  <c r="AM747" i="1" s="1"/>
  <c r="Y1048" i="1"/>
  <c r="AM1049" i="1" s="1"/>
  <c r="Y870" i="1"/>
  <c r="AM871" i="1" s="1"/>
  <c r="Y674" i="1"/>
  <c r="AM675" i="1" s="1"/>
  <c r="Y404" i="1"/>
  <c r="AM405" i="1" s="1"/>
  <c r="Y466" i="1"/>
  <c r="AM467" i="1" s="1"/>
  <c r="Y669" i="1"/>
  <c r="AM670" i="1" s="1"/>
  <c r="BB617" i="1"/>
  <c r="BB1132" i="1"/>
  <c r="BB880" i="1"/>
  <c r="BB661" i="1"/>
  <c r="BB796" i="1"/>
  <c r="BB1053" i="1"/>
  <c r="BB1068" i="1"/>
  <c r="BB580" i="1"/>
  <c r="BB1149" i="1"/>
  <c r="BB1072" i="1"/>
  <c r="BB1064" i="1"/>
  <c r="BB610" i="1"/>
  <c r="BB752" i="1"/>
  <c r="BB418" i="1"/>
  <c r="BB499" i="1"/>
  <c r="BB459" i="1"/>
  <c r="BB437" i="1"/>
  <c r="BB931" i="1"/>
  <c r="BB635" i="1"/>
  <c r="BB1001" i="1"/>
  <c r="BB428" i="1"/>
  <c r="BB905" i="1"/>
  <c r="BB525" i="1"/>
  <c r="BB586" i="1"/>
  <c r="BB965" i="1"/>
  <c r="BB922" i="1"/>
  <c r="BB546" i="1"/>
  <c r="BB1042" i="1"/>
  <c r="BB674" i="1"/>
  <c r="BB716" i="1"/>
  <c r="BB500" i="1"/>
  <c r="BB986" i="1"/>
  <c r="BB466" i="1"/>
  <c r="BB1094" i="1"/>
  <c r="BB851" i="1"/>
  <c r="BB1093" i="1"/>
  <c r="BB550" i="1"/>
  <c r="BB691" i="1"/>
  <c r="BB1040" i="1"/>
  <c r="BB688" i="1"/>
  <c r="BB932" i="1"/>
  <c r="BB472" i="1"/>
  <c r="BB958" i="1"/>
  <c r="BB696" i="1"/>
  <c r="BB662" i="1"/>
  <c r="BB646" i="1"/>
  <c r="BB893" i="1"/>
  <c r="BB666" i="1"/>
  <c r="BB985" i="1"/>
  <c r="BB679" i="1"/>
  <c r="BB498" i="1"/>
  <c r="BB541" i="1"/>
  <c r="BB762" i="1"/>
  <c r="BB522" i="1"/>
  <c r="BB435" i="1"/>
  <c r="BB743" i="1"/>
  <c r="BB474" i="1"/>
  <c r="BB730" i="1"/>
  <c r="BB754" i="1"/>
  <c r="BB741" i="1"/>
  <c r="BB445" i="1"/>
  <c r="BB1135" i="1"/>
  <c r="BB882" i="1"/>
  <c r="BB834" i="1"/>
  <c r="BB1180" i="1"/>
  <c r="BB758" i="1"/>
  <c r="BB781" i="1"/>
  <c r="BB747" i="1"/>
  <c r="BB486" i="1"/>
  <c r="BB890" i="1"/>
  <c r="BB904" i="1"/>
  <c r="BB549" i="1"/>
  <c r="BB458" i="1"/>
  <c r="BB1013" i="1"/>
  <c r="BB770" i="1"/>
  <c r="BB1030" i="1"/>
  <c r="BB544" i="1"/>
  <c r="BB1101" i="1"/>
  <c r="BB690" i="1"/>
  <c r="BB527" i="1"/>
  <c r="BB554" i="1"/>
  <c r="BB578" i="1"/>
  <c r="BB984" i="1"/>
  <c r="BB581" i="1"/>
  <c r="BB870" i="1"/>
  <c r="BB878" i="1"/>
  <c r="BB819" i="1"/>
  <c r="BB714" i="1"/>
  <c r="BB1168" i="1"/>
  <c r="BB634" i="1"/>
  <c r="BB457" i="1"/>
  <c r="BB682" i="1"/>
  <c r="BB669" i="1"/>
  <c r="BB745" i="1"/>
  <c r="BB594" i="1"/>
  <c r="BB514" i="1"/>
  <c r="BB1039" i="1"/>
  <c r="Y525" i="1"/>
  <c r="AM526" i="1" s="1"/>
  <c r="Y1148" i="1"/>
  <c r="AM1149" i="1" s="1"/>
  <c r="BF719" i="1"/>
  <c r="BE719" i="1"/>
  <c r="BF815" i="1"/>
  <c r="BE815" i="1"/>
  <c r="BF539" i="1"/>
  <c r="BE539" i="1"/>
  <c r="BF1181" i="1"/>
  <c r="BE1181" i="1"/>
  <c r="BF827" i="1"/>
  <c r="BE827" i="1"/>
  <c r="BE731" i="1"/>
  <c r="BF731" i="1"/>
  <c r="BF839" i="1"/>
  <c r="BE839" i="1"/>
  <c r="BF924" i="1"/>
  <c r="BE924" i="1"/>
  <c r="BF947" i="1"/>
  <c r="BE947" i="1"/>
  <c r="BE831" i="1"/>
  <c r="BF831" i="1"/>
  <c r="BE1031" i="1"/>
  <c r="BF1031" i="1"/>
  <c r="BF896" i="1"/>
  <c r="BE896" i="1"/>
  <c r="BF757" i="1"/>
  <c r="BE757" i="1"/>
  <c r="BF712" i="1"/>
  <c r="BE712" i="1"/>
  <c r="BF665" i="1"/>
  <c r="BE665" i="1"/>
  <c r="BF891" i="1"/>
  <c r="BE891" i="1"/>
  <c r="BE1034" i="1"/>
  <c r="BF1034" i="1"/>
  <c r="BF733" i="1"/>
  <c r="BE733" i="1"/>
  <c r="BF698" i="1"/>
  <c r="BE698" i="1"/>
  <c r="BE1051" i="1"/>
  <c r="BF1051" i="1"/>
  <c r="BF595" i="1"/>
  <c r="BE595" i="1"/>
  <c r="BF585" i="1"/>
  <c r="BE585" i="1"/>
  <c r="BE989" i="1"/>
  <c r="BF989" i="1"/>
  <c r="BF648" i="1"/>
  <c r="BE648" i="1"/>
  <c r="BF949" i="1"/>
  <c r="BE949" i="1"/>
  <c r="BF710" i="1"/>
  <c r="BE710" i="1"/>
  <c r="BF540" i="1"/>
  <c r="BE540" i="1"/>
  <c r="BE1027" i="1"/>
  <c r="BF1027" i="1"/>
  <c r="BF652" i="1"/>
  <c r="BE652" i="1"/>
  <c r="BF921" i="1"/>
  <c r="BE921" i="1"/>
  <c r="BF1140" i="1"/>
  <c r="BE1140" i="1"/>
  <c r="BE657" i="1"/>
  <c r="BF657" i="1"/>
  <c r="BE814" i="1"/>
  <c r="BF814" i="1"/>
  <c r="BF1150" i="1"/>
  <c r="BE1150" i="1"/>
  <c r="BF1166" i="1"/>
  <c r="BE1166" i="1"/>
  <c r="BF774" i="1"/>
  <c r="BE774" i="1"/>
  <c r="BE518" i="1"/>
  <c r="BF518" i="1"/>
  <c r="BF511" i="1"/>
  <c r="BE511" i="1"/>
  <c r="BF1043" i="1"/>
  <c r="BE1043" i="1"/>
  <c r="BF503" i="1"/>
  <c r="BE503" i="1"/>
  <c r="BE1026" i="1"/>
  <c r="BF1026" i="1"/>
  <c r="BF1070" i="1"/>
  <c r="BE1070" i="1"/>
  <c r="BF1134" i="1"/>
  <c r="BE1134" i="1"/>
  <c r="BE875" i="1"/>
  <c r="BF875" i="1"/>
  <c r="BF607" i="1"/>
  <c r="BE607" i="1"/>
  <c r="BF751" i="1"/>
  <c r="BE751" i="1"/>
  <c r="BE601" i="1"/>
  <c r="BF601" i="1"/>
  <c r="BF660" i="1"/>
  <c r="BE660" i="1"/>
  <c r="BF616" i="1"/>
  <c r="BE616" i="1"/>
  <c r="BF655" i="1"/>
  <c r="BE655" i="1"/>
  <c r="BF803" i="1"/>
  <c r="BE803" i="1"/>
  <c r="BF767" i="1"/>
  <c r="BE767" i="1"/>
  <c r="BF711" i="1"/>
  <c r="BE711" i="1"/>
  <c r="BE605" i="1"/>
  <c r="BF605" i="1"/>
  <c r="BE1178" i="1"/>
  <c r="BF1178" i="1"/>
  <c r="BE429" i="1"/>
  <c r="BF429" i="1"/>
  <c r="BF725" i="1"/>
  <c r="BE725" i="1"/>
  <c r="BF1056" i="1"/>
  <c r="BE1056" i="1"/>
  <c r="BF1073" i="1"/>
  <c r="BE1073" i="1"/>
  <c r="BF841" i="1"/>
  <c r="BE841" i="1"/>
  <c r="BF901" i="1"/>
  <c r="BE901" i="1"/>
  <c r="BF513" i="1"/>
  <c r="BE513" i="1"/>
  <c r="BF462" i="1"/>
  <c r="BE462" i="1"/>
  <c r="BF971" i="1"/>
  <c r="BE971" i="1"/>
  <c r="BF1152" i="1"/>
  <c r="BE1152" i="1"/>
  <c r="BE510" i="1"/>
  <c r="BF510" i="1"/>
  <c r="BF842" i="1"/>
  <c r="BE842" i="1"/>
  <c r="BE602" i="1"/>
  <c r="BF602" i="1"/>
  <c r="BF683" i="1"/>
  <c r="BE683" i="1"/>
  <c r="BF629" i="1"/>
  <c r="BE629" i="1"/>
  <c r="BE1186" i="1"/>
  <c r="BF1186" i="1"/>
  <c r="BF1087" i="1"/>
  <c r="BE1087" i="1"/>
  <c r="BF564" i="1"/>
  <c r="BE564" i="1"/>
  <c r="BF912" i="1"/>
  <c r="BE912" i="1"/>
  <c r="BF713" i="1"/>
  <c r="BE713" i="1"/>
  <c r="BF489" i="1"/>
  <c r="BE489" i="1"/>
  <c r="BF939" i="1"/>
  <c r="BE939" i="1"/>
  <c r="BE1076" i="1"/>
  <c r="BF1076" i="1"/>
  <c r="BF783" i="1"/>
  <c r="BE783" i="1"/>
  <c r="BF483" i="1"/>
  <c r="BE483" i="1"/>
  <c r="BE1024" i="1"/>
  <c r="BF1024" i="1"/>
  <c r="BF471" i="1"/>
  <c r="BE471" i="1"/>
  <c r="BF1063" i="1"/>
  <c r="BE1063" i="1"/>
  <c r="BF991" i="1"/>
  <c r="BE991" i="1"/>
  <c r="BF593" i="1"/>
  <c r="BE593" i="1"/>
  <c r="BE792" i="1"/>
  <c r="BF792" i="1"/>
  <c r="BE1158" i="1"/>
  <c r="BF1158" i="1"/>
  <c r="BF944" i="1"/>
  <c r="BE944" i="1"/>
  <c r="BF857" i="1"/>
  <c r="BE857" i="1"/>
  <c r="BF1049" i="1"/>
  <c r="BE1049" i="1"/>
  <c r="BF938" i="1"/>
  <c r="BE938" i="1"/>
  <c r="BF933" i="1"/>
  <c r="BE933" i="1"/>
  <c r="BF750" i="1"/>
  <c r="BE750" i="1"/>
  <c r="BF1018" i="1"/>
  <c r="BE1018" i="1"/>
  <c r="BF996" i="1"/>
  <c r="BE996" i="1"/>
  <c r="BF1005" i="1"/>
  <c r="BE1005" i="1"/>
  <c r="BF852" i="1"/>
  <c r="BE852" i="1"/>
  <c r="BF756" i="1"/>
  <c r="BE756" i="1"/>
  <c r="BE440" i="1"/>
  <c r="BF440" i="1"/>
  <c r="BF886" i="1"/>
  <c r="BE886" i="1"/>
  <c r="BF843" i="1"/>
  <c r="BE843" i="1"/>
  <c r="BE987" i="1"/>
  <c r="BF987" i="1"/>
  <c r="BF879" i="1"/>
  <c r="BE879" i="1"/>
  <c r="BF1059" i="1"/>
  <c r="BE1059" i="1"/>
  <c r="BF551" i="1"/>
  <c r="BE551" i="1"/>
  <c r="BF1088" i="1"/>
  <c r="BE1088" i="1"/>
  <c r="BF1037" i="1"/>
  <c r="BE1037" i="1"/>
  <c r="BE1010" i="1"/>
  <c r="BF1010" i="1"/>
  <c r="BF902" i="1"/>
  <c r="BE902" i="1"/>
  <c r="BF686" i="1"/>
  <c r="BE686" i="1"/>
  <c r="BE505" i="1"/>
  <c r="BF505" i="1"/>
  <c r="BF930" i="1"/>
  <c r="BE930" i="1"/>
  <c r="BF1023" i="1"/>
  <c r="BE1023" i="1"/>
  <c r="BF1075" i="1"/>
  <c r="BE1075" i="1"/>
  <c r="BF1170" i="1"/>
  <c r="BE1170" i="1"/>
  <c r="BF1044" i="1"/>
  <c r="BE1044" i="1"/>
  <c r="BE778" i="1"/>
  <c r="BF778" i="1"/>
  <c r="BF1003" i="1"/>
  <c r="BE1003" i="1"/>
  <c r="BF847" i="1"/>
  <c r="BE847" i="1"/>
  <c r="BE579" i="1"/>
  <c r="BF579" i="1"/>
  <c r="BE536" i="1"/>
  <c r="BF536" i="1"/>
  <c r="BF776" i="1"/>
  <c r="BE776" i="1"/>
  <c r="BF520" i="1"/>
  <c r="BE520" i="1"/>
  <c r="BE975" i="1"/>
  <c r="BF975" i="1"/>
  <c r="BE475" i="1"/>
  <c r="BF475" i="1"/>
  <c r="BE1000" i="1"/>
  <c r="BF1000" i="1"/>
  <c r="BF495" i="1"/>
  <c r="BE495" i="1"/>
  <c r="BE1036" i="1"/>
  <c r="BF1036" i="1"/>
  <c r="BE887" i="1"/>
  <c r="BF887" i="1"/>
  <c r="BF487" i="1"/>
  <c r="BE487" i="1"/>
  <c r="BF1047" i="1"/>
  <c r="BE1047" i="1"/>
  <c r="BF1146" i="1"/>
  <c r="BE1146" i="1"/>
  <c r="BF773" i="1"/>
  <c r="BE773" i="1"/>
  <c r="BE1142" i="1"/>
  <c r="BF1142" i="1"/>
  <c r="BE915" i="1"/>
  <c r="BF915" i="1"/>
  <c r="BE962" i="1"/>
  <c r="BF962" i="1"/>
  <c r="BF856" i="1"/>
  <c r="BE856" i="1"/>
  <c r="BE561" i="1"/>
  <c r="BF561" i="1"/>
  <c r="BF766" i="1"/>
  <c r="BE766" i="1"/>
  <c r="BF1002" i="1"/>
  <c r="BE1002" i="1"/>
  <c r="BF866" i="1"/>
  <c r="BE866" i="1"/>
  <c r="BF925" i="1"/>
  <c r="BE925" i="1"/>
  <c r="BF694" i="1"/>
  <c r="BE694" i="1"/>
  <c r="BE1033" i="1"/>
  <c r="BF1033" i="1"/>
  <c r="BF582" i="1"/>
  <c r="BE582" i="1"/>
  <c r="BF929" i="1"/>
  <c r="BE929" i="1"/>
  <c r="BF1086" i="1"/>
  <c r="BE1086" i="1"/>
  <c r="BE497" i="1"/>
  <c r="BF497" i="1"/>
  <c r="BB1082" i="1"/>
  <c r="BB864" i="1"/>
  <c r="BB538" i="1"/>
  <c r="BB706" i="1"/>
  <c r="BB446" i="1"/>
  <c r="BB906" i="1"/>
  <c r="BB994" i="1"/>
  <c r="BB808" i="1"/>
  <c r="BB1067" i="1"/>
  <c r="BB823" i="1"/>
  <c r="BB1148" i="1"/>
  <c r="BB568" i="1"/>
  <c r="BB874" i="1"/>
  <c r="BB537" i="1"/>
  <c r="BB726" i="1"/>
  <c r="BB744" i="1"/>
  <c r="BB464" i="1"/>
  <c r="BB589" i="1"/>
  <c r="BB872" i="1"/>
  <c r="BB1058" i="1"/>
  <c r="BB1061" i="1"/>
  <c r="BF900" i="1"/>
  <c r="BE900" i="1"/>
  <c r="BF480" i="1"/>
  <c r="BE480" i="1"/>
  <c r="BF992" i="1"/>
  <c r="BE992" i="1"/>
  <c r="BF443" i="1"/>
  <c r="BE443" i="1"/>
  <c r="BF542" i="1"/>
  <c r="BE542" i="1"/>
  <c r="BF491" i="1"/>
  <c r="BE491" i="1"/>
  <c r="BF600" i="1"/>
  <c r="BE600" i="1"/>
  <c r="BF684" i="1"/>
  <c r="BE684" i="1"/>
  <c r="BE476" i="1"/>
  <c r="BF476" i="1"/>
  <c r="BF723" i="1"/>
  <c r="BE723" i="1"/>
  <c r="BF892" i="1"/>
  <c r="BE892" i="1"/>
  <c r="BF599" i="1"/>
  <c r="BE599" i="1"/>
  <c r="BF1095" i="1"/>
  <c r="BE1095" i="1"/>
  <c r="BE978" i="1"/>
  <c r="BF978" i="1"/>
  <c r="BE1069" i="1"/>
  <c r="BF1069" i="1"/>
  <c r="BF1165" i="1"/>
  <c r="BE1165" i="1"/>
  <c r="BF835" i="1"/>
  <c r="BE835" i="1"/>
  <c r="BF553" i="1"/>
  <c r="BE553" i="1"/>
  <c r="BF1097" i="1"/>
  <c r="BE1097" i="1"/>
  <c r="BE820" i="1"/>
  <c r="BF820" i="1"/>
  <c r="BE862" i="1"/>
  <c r="BF862" i="1"/>
  <c r="BE663" i="1"/>
  <c r="BF663" i="1"/>
  <c r="BF982" i="1"/>
  <c r="BE982" i="1"/>
  <c r="BE945" i="1"/>
  <c r="BF945" i="1"/>
  <c r="BE587" i="1"/>
  <c r="BF587" i="1"/>
  <c r="BF1151" i="1"/>
  <c r="BE1151" i="1"/>
  <c r="BF855" i="1"/>
  <c r="BE855" i="1"/>
  <c r="BE720" i="1"/>
  <c r="BF720" i="1"/>
  <c r="BE1157" i="1"/>
  <c r="BF1157" i="1"/>
  <c r="BF571" i="1"/>
  <c r="BE571" i="1"/>
  <c r="BF983" i="1"/>
  <c r="BE983" i="1"/>
  <c r="BF647" i="1"/>
  <c r="BE647" i="1"/>
  <c r="BE780" i="1"/>
  <c r="BF780" i="1"/>
  <c r="BE1062" i="1"/>
  <c r="BF1062" i="1"/>
  <c r="BF1021" i="1"/>
  <c r="BE1021" i="1"/>
  <c r="BF613" i="1"/>
  <c r="BE613" i="1"/>
  <c r="BF528" i="1"/>
  <c r="BE528" i="1"/>
  <c r="BF784" i="1"/>
  <c r="BE784" i="1"/>
  <c r="BE442" i="1"/>
  <c r="BF442" i="1"/>
  <c r="BF838" i="1"/>
  <c r="BE838" i="1"/>
  <c r="BF574" i="1"/>
  <c r="BE574" i="1"/>
  <c r="BF627" i="1"/>
  <c r="BE627" i="1"/>
  <c r="BE484" i="1"/>
  <c r="BF484" i="1"/>
  <c r="BF909" i="1"/>
  <c r="BE909" i="1"/>
  <c r="BF478" i="1"/>
  <c r="BE478" i="1"/>
  <c r="BF895" i="1"/>
  <c r="BE895" i="1"/>
  <c r="BF1172" i="1"/>
  <c r="BE1172" i="1"/>
  <c r="BE452" i="1"/>
  <c r="BF452" i="1"/>
  <c r="BF701" i="1"/>
  <c r="BE701" i="1"/>
  <c r="BE677" i="1"/>
  <c r="BF677" i="1"/>
  <c r="BE809" i="1"/>
  <c r="BF809" i="1"/>
  <c r="BE739" i="1"/>
  <c r="BF739" i="1"/>
  <c r="BE715" i="1"/>
  <c r="BF715" i="1"/>
  <c r="BE1032" i="1"/>
  <c r="BF1032" i="1"/>
  <c r="BE559" i="1"/>
  <c r="BF559" i="1"/>
  <c r="BF948" i="1"/>
  <c r="BE948" i="1"/>
  <c r="BF876" i="1"/>
  <c r="BE876" i="1"/>
  <c r="BF583" i="1"/>
  <c r="BE583" i="1"/>
  <c r="BF1079" i="1"/>
  <c r="BE1079" i="1"/>
  <c r="BE848" i="1"/>
  <c r="BF848" i="1"/>
  <c r="BF552" i="1"/>
  <c r="BE552" i="1"/>
  <c r="BF957" i="1"/>
  <c r="BE957" i="1"/>
  <c r="BE451" i="1"/>
  <c r="BF451" i="1"/>
  <c r="BF736" i="1"/>
  <c r="BE736" i="1"/>
  <c r="BE1145" i="1"/>
  <c r="BF1145" i="1"/>
  <c r="BF845" i="1"/>
  <c r="BE845" i="1"/>
  <c r="BE829" i="1"/>
  <c r="BF829" i="1"/>
  <c r="BE794" i="1"/>
  <c r="BF794" i="1"/>
  <c r="BE742" i="1"/>
  <c r="BF742" i="1"/>
  <c r="BF818" i="1"/>
  <c r="BE818" i="1"/>
  <c r="BF722" i="1"/>
  <c r="BE722" i="1"/>
  <c r="BF577" i="1"/>
  <c r="BE577" i="1"/>
  <c r="BF651" i="1"/>
  <c r="BE651" i="1"/>
  <c r="BF1100" i="1"/>
  <c r="BE1100" i="1"/>
  <c r="BF492" i="1"/>
  <c r="BE492" i="1"/>
  <c r="BF979" i="1"/>
  <c r="BE979" i="1"/>
  <c r="BF1065" i="1"/>
  <c r="BE1065" i="1"/>
  <c r="BF448" i="1"/>
  <c r="BE448" i="1"/>
  <c r="BE699" i="1"/>
  <c r="BF699" i="1"/>
  <c r="BF936" i="1"/>
  <c r="BE936" i="1"/>
  <c r="BE439" i="1"/>
  <c r="BF439" i="1"/>
  <c r="BE604" i="1"/>
  <c r="BF604" i="1"/>
  <c r="BE883" i="1"/>
  <c r="BF883" i="1"/>
  <c r="BF919" i="1"/>
  <c r="BE919" i="1"/>
  <c r="BF695" i="1"/>
  <c r="BE695" i="1"/>
  <c r="BE1159" i="1"/>
  <c r="BF1159" i="1"/>
  <c r="BF709" i="1"/>
  <c r="BE709" i="1"/>
  <c r="BF821" i="1"/>
  <c r="BE821" i="1"/>
  <c r="BE624" i="1"/>
  <c r="BF624" i="1"/>
  <c r="BE637" i="1"/>
  <c r="BF637" i="1"/>
  <c r="BF918" i="1"/>
  <c r="BE918" i="1"/>
  <c r="BE1177" i="1"/>
  <c r="BF1177" i="1"/>
  <c r="BE1096" i="1"/>
  <c r="BF1096" i="1"/>
  <c r="BF638" i="1"/>
  <c r="BE638" i="1"/>
  <c r="BF1136" i="1"/>
  <c r="BE1136" i="1"/>
  <c r="BF923" i="1"/>
  <c r="BE923" i="1"/>
  <c r="BE1012" i="1"/>
  <c r="BF1012" i="1"/>
  <c r="BF1078" i="1"/>
  <c r="BE1078" i="1"/>
  <c r="BE777" i="1"/>
  <c r="BF777" i="1"/>
  <c r="BF753" i="1"/>
  <c r="BE753" i="1"/>
  <c r="BF798" i="1"/>
  <c r="BE798" i="1"/>
  <c r="BF470" i="1"/>
  <c r="BE470" i="1"/>
  <c r="BF700" i="1"/>
  <c r="BE700" i="1"/>
  <c r="BF787" i="1"/>
  <c r="BE787" i="1"/>
  <c r="BF775" i="1"/>
  <c r="BE775" i="1"/>
  <c r="BE889" i="1"/>
  <c r="BF889" i="1"/>
  <c r="BF964" i="1"/>
  <c r="BE964" i="1"/>
  <c r="BF628" i="1"/>
  <c r="BE628" i="1"/>
  <c r="BF858" i="1"/>
  <c r="BE858" i="1"/>
  <c r="BF816" i="1"/>
  <c r="BE816" i="1"/>
  <c r="BF1083" i="1"/>
  <c r="BE1083" i="1"/>
  <c r="BE1011" i="1"/>
  <c r="BF1011" i="1"/>
  <c r="BF990" i="1"/>
  <c r="BE990" i="1"/>
  <c r="BE517" i="1"/>
  <c r="BF517" i="1"/>
  <c r="BF705" i="1"/>
  <c r="BE705" i="1"/>
  <c r="BF881" i="1"/>
  <c r="BE881" i="1"/>
  <c r="BF614" i="1"/>
  <c r="BE614" i="1"/>
  <c r="BF748" i="1"/>
  <c r="BE748" i="1"/>
  <c r="BF516" i="1"/>
  <c r="BE516" i="1"/>
  <c r="BF668" i="1"/>
  <c r="BE668" i="1"/>
  <c r="BE1144" i="1"/>
  <c r="BF1144" i="1"/>
  <c r="BF993" i="1"/>
  <c r="BE993" i="1"/>
  <c r="BF584" i="1"/>
  <c r="BE584" i="1"/>
  <c r="BF444" i="1"/>
  <c r="BE444" i="1"/>
  <c r="BE620" i="1"/>
  <c r="BF620" i="1"/>
  <c r="BE1008" i="1"/>
  <c r="BF1008" i="1"/>
  <c r="BF431" i="1"/>
  <c r="BE431" i="1"/>
  <c r="BF951" i="1"/>
  <c r="BE951" i="1"/>
  <c r="BF974" i="1"/>
  <c r="BE974" i="1"/>
  <c r="BF671" i="1"/>
  <c r="BE671" i="1"/>
  <c r="BF693" i="1"/>
  <c r="BE693" i="1"/>
  <c r="BE1052" i="1"/>
  <c r="BF1052" i="1"/>
  <c r="BF961" i="1"/>
  <c r="BE961" i="1"/>
  <c r="BE453" i="1"/>
  <c r="BF453" i="1"/>
  <c r="BF493" i="1"/>
  <c r="BE493" i="1"/>
  <c r="BF545" i="1"/>
  <c r="BE545" i="1"/>
  <c r="BE590" i="1"/>
  <c r="BF590" i="1"/>
  <c r="BF426" i="1"/>
  <c r="BE426" i="1"/>
  <c r="BF721" i="1"/>
  <c r="BE721" i="1"/>
  <c r="BF1041" i="1"/>
  <c r="BE1041" i="1"/>
  <c r="BF1184" i="1"/>
  <c r="BE1184" i="1"/>
  <c r="BB717" i="1"/>
  <c r="BB704" i="1"/>
  <c r="BB597" i="1"/>
  <c r="BB1106" i="1"/>
  <c r="BB618" i="1"/>
  <c r="BB786" i="1"/>
  <c r="BB608" i="1"/>
  <c r="BB761" i="1"/>
  <c r="BB632" i="1"/>
  <c r="BB850" i="1"/>
  <c r="BB788" i="1"/>
  <c r="BB746" i="1"/>
  <c r="BB885" i="1"/>
  <c r="BB824" i="1"/>
  <c r="BB1074" i="1"/>
  <c r="BB1104" i="1"/>
  <c r="BB959" i="1"/>
  <c r="BB729" i="1"/>
  <c r="BB946" i="1"/>
  <c r="BB1147" i="1"/>
  <c r="BB738" i="1"/>
  <c r="BB526" i="1"/>
  <c r="BB1085" i="1"/>
  <c r="BB1162" i="1"/>
  <c r="BB434" i="1"/>
  <c r="BB1048" i="1"/>
  <c r="BB1188" i="1"/>
  <c r="BF1019" i="1"/>
  <c r="BE1019" i="1"/>
  <c r="BE676" i="1"/>
  <c r="BF676" i="1"/>
  <c r="BF631" i="1"/>
  <c r="BE631" i="1"/>
  <c r="BF941" i="1"/>
  <c r="BE941" i="1"/>
  <c r="BE976" i="1"/>
  <c r="BF976" i="1"/>
  <c r="BF664" i="1"/>
  <c r="BE664" i="1"/>
  <c r="BE1016" i="1"/>
  <c r="BF1016" i="1"/>
  <c r="BF703" i="1"/>
  <c r="BE703" i="1"/>
  <c r="BF532" i="1"/>
  <c r="BE532" i="1"/>
  <c r="BF928" i="1"/>
  <c r="BE928" i="1"/>
  <c r="BF463" i="1"/>
  <c r="BE463" i="1"/>
  <c r="BF727" i="1"/>
  <c r="BE727" i="1"/>
  <c r="BF1080" i="1"/>
  <c r="BE1080" i="1"/>
  <c r="BF1098" i="1"/>
  <c r="BE1098" i="1"/>
  <c r="BF656" i="1"/>
  <c r="BE656" i="1"/>
  <c r="BF1089" i="1"/>
  <c r="BE1089" i="1"/>
  <c r="BF954" i="1"/>
  <c r="BE954" i="1"/>
  <c r="BE833" i="1"/>
  <c r="BF833" i="1"/>
  <c r="BF430" i="1"/>
  <c r="BE430" i="1"/>
  <c r="BE950" i="1"/>
  <c r="BF950" i="1"/>
  <c r="BF598" i="1"/>
  <c r="BE598" i="1"/>
  <c r="BF591" i="1"/>
  <c r="BE591" i="1"/>
  <c r="BE621" i="1"/>
  <c r="BF621" i="1"/>
  <c r="BF675" i="1"/>
  <c r="BE675" i="1"/>
  <c r="BF1038" i="1"/>
  <c r="BE1038" i="1"/>
  <c r="BE914" i="1"/>
  <c r="BF914" i="1"/>
  <c r="BF800" i="1"/>
  <c r="BE800" i="1"/>
  <c r="BE1035" i="1"/>
  <c r="BF1035" i="1"/>
  <c r="BF543" i="1"/>
  <c r="BE543" i="1"/>
  <c r="BF836" i="1"/>
  <c r="BE836" i="1"/>
  <c r="BF465" i="1"/>
  <c r="BE465" i="1"/>
  <c r="BF728" i="1"/>
  <c r="BE728" i="1"/>
  <c r="BF477" i="1"/>
  <c r="BE477" i="1"/>
  <c r="BF1045" i="1"/>
  <c r="BE1045" i="1"/>
  <c r="BF913" i="1"/>
  <c r="BE913" i="1"/>
  <c r="BE496" i="1"/>
  <c r="BF496" i="1"/>
  <c r="BF650" i="1"/>
  <c r="BE650" i="1"/>
  <c r="BF523" i="1"/>
  <c r="BE523" i="1"/>
  <c r="BF802" i="1"/>
  <c r="BE802" i="1"/>
  <c r="BE927" i="1"/>
  <c r="BF927" i="1"/>
  <c r="BF447" i="1"/>
  <c r="BE447" i="1"/>
  <c r="BF789" i="1"/>
  <c r="BE789" i="1"/>
  <c r="BF1022" i="1"/>
  <c r="BE1022" i="1"/>
  <c r="BF749" i="1"/>
  <c r="BE749" i="1"/>
  <c r="BF806" i="1"/>
  <c r="BE806" i="1"/>
  <c r="BF556" i="1"/>
  <c r="BE556" i="1"/>
  <c r="BF1071" i="1"/>
  <c r="BE1071" i="1"/>
  <c r="BE861" i="1"/>
  <c r="BF861" i="1"/>
  <c r="BF531" i="1"/>
  <c r="BE531" i="1"/>
  <c r="BF1006" i="1"/>
  <c r="BE1006" i="1"/>
  <c r="BF859" i="1"/>
  <c r="BE859" i="1"/>
  <c r="BF844" i="1"/>
  <c r="BE844" i="1"/>
  <c r="BF1004" i="1"/>
  <c r="BE1004" i="1"/>
  <c r="BF1084" i="1"/>
  <c r="BE1084" i="1"/>
  <c r="BE1015" i="1"/>
  <c r="BF1015" i="1"/>
  <c r="BF972" i="1"/>
  <c r="BE972" i="1"/>
  <c r="BE557" i="1"/>
  <c r="BF557" i="1"/>
  <c r="BF456" i="1"/>
  <c r="BE456" i="1"/>
  <c r="BF853" i="1"/>
  <c r="BE853" i="1"/>
  <c r="BE508" i="1"/>
  <c r="BF508" i="1"/>
  <c r="BE521" i="1"/>
  <c r="BF521" i="1"/>
  <c r="BF937" i="1"/>
  <c r="BE937" i="1"/>
  <c r="BF849" i="1"/>
  <c r="BE849" i="1"/>
  <c r="BF811" i="1"/>
  <c r="BE811" i="1"/>
  <c r="BE1077" i="1"/>
  <c r="BF1077" i="1"/>
  <c r="BF680" i="1"/>
  <c r="BE680" i="1"/>
  <c r="BF997" i="1"/>
  <c r="BE997" i="1"/>
  <c r="BE1141" i="1"/>
  <c r="BF1141" i="1"/>
  <c r="BF438" i="1"/>
  <c r="BE438" i="1"/>
  <c r="BE763" i="1"/>
  <c r="BF763" i="1"/>
  <c r="BF529" i="1"/>
  <c r="BE529" i="1"/>
  <c r="BF1182" i="1"/>
  <c r="BE1182" i="1"/>
  <c r="BF1050" i="1"/>
  <c r="BE1050" i="1"/>
  <c r="BF737" i="1"/>
  <c r="BE737" i="1"/>
  <c r="BF771" i="1"/>
  <c r="BE771" i="1"/>
  <c r="BE1153" i="1"/>
  <c r="BF1153" i="1"/>
  <c r="BF805" i="1"/>
  <c r="BE805" i="1"/>
  <c r="BE917" i="1"/>
  <c r="BF917" i="1"/>
  <c r="BF427" i="1"/>
  <c r="BE427" i="1"/>
  <c r="BF488" i="1"/>
  <c r="BE488" i="1"/>
  <c r="BF759" i="1"/>
  <c r="BE759" i="1"/>
  <c r="BF1020" i="1"/>
  <c r="BE1020" i="1"/>
  <c r="BF1091" i="1"/>
  <c r="BE1091" i="1"/>
  <c r="BF735" i="1"/>
  <c r="BE735" i="1"/>
  <c r="BE791" i="1"/>
  <c r="BF791" i="1"/>
  <c r="BE956" i="1"/>
  <c r="BF956" i="1"/>
  <c r="BE828" i="1"/>
  <c r="BF828" i="1"/>
  <c r="BF504" i="1"/>
  <c r="BE504" i="1"/>
  <c r="BE1176" i="1"/>
  <c r="BF1176" i="1"/>
  <c r="BE485" i="1"/>
  <c r="BF485" i="1"/>
  <c r="BF785" i="1"/>
  <c r="BE785" i="1"/>
  <c r="BF667" i="1"/>
  <c r="BE667" i="1"/>
  <c r="BF768" i="1"/>
  <c r="BE768" i="1"/>
  <c r="BF670" i="1"/>
  <c r="BE670" i="1"/>
  <c r="BE1139" i="1"/>
  <c r="BF1139" i="1"/>
  <c r="BF654" i="1"/>
  <c r="BE654" i="1"/>
  <c r="BF899" i="1"/>
  <c r="BE899" i="1"/>
  <c r="BF502" i="1"/>
  <c r="BE502" i="1"/>
  <c r="BF1055" i="1"/>
  <c r="BE1055" i="1"/>
  <c r="BE988" i="1"/>
  <c r="BF988" i="1"/>
  <c r="BF1138" i="1"/>
  <c r="BE1138" i="1"/>
  <c r="BF846" i="1"/>
  <c r="BE846" i="1"/>
  <c r="BF1092" i="1"/>
  <c r="BE1092" i="1"/>
  <c r="BF547" i="1"/>
  <c r="BE547" i="1"/>
  <c r="BF692" i="1"/>
  <c r="BE692" i="1"/>
  <c r="BF596" i="1"/>
  <c r="BE596" i="1"/>
  <c r="BF837" i="1"/>
  <c r="BE837" i="1"/>
  <c r="BE1014" i="1"/>
  <c r="BF1014" i="1"/>
  <c r="BF645" i="1"/>
  <c r="BE645" i="1"/>
  <c r="BE560" i="1"/>
  <c r="BF560" i="1"/>
  <c r="BF854" i="1"/>
  <c r="BE854" i="1"/>
  <c r="BF482" i="1"/>
  <c r="BE482" i="1"/>
  <c r="BF563" i="1"/>
  <c r="BE563" i="1"/>
  <c r="BE567" i="1"/>
  <c r="BF567" i="1"/>
  <c r="BF1173" i="1"/>
  <c r="BE1173" i="1"/>
  <c r="BF960" i="1"/>
  <c r="BE960" i="1"/>
  <c r="BF566" i="1"/>
  <c r="BE566" i="1"/>
  <c r="BF455" i="1"/>
  <c r="BE455" i="1"/>
  <c r="BF1167" i="1"/>
  <c r="BE1167" i="1"/>
  <c r="BF519" i="1"/>
  <c r="BE519" i="1"/>
  <c r="BF640" i="1"/>
  <c r="BE640" i="1"/>
  <c r="BF481" i="1"/>
  <c r="BE481" i="1"/>
  <c r="BF1137" i="1"/>
  <c r="BE1137" i="1"/>
  <c r="BF920" i="1"/>
  <c r="BE920" i="1"/>
  <c r="BE955" i="1"/>
  <c r="BF955" i="1"/>
  <c r="BE764" i="1"/>
  <c r="BF764" i="1"/>
  <c r="BE863" i="1"/>
  <c r="BF863" i="1"/>
  <c r="BF867" i="1"/>
  <c r="BE867" i="1"/>
  <c r="BF548" i="1"/>
  <c r="BE548" i="1"/>
  <c r="BF807" i="1"/>
  <c r="BE807" i="1"/>
  <c r="BF907" i="1"/>
  <c r="BE907" i="1"/>
  <c r="BE1160" i="1"/>
  <c r="BF1160" i="1"/>
  <c r="BF760" i="1"/>
  <c r="BE760" i="1"/>
  <c r="BF569" i="1"/>
  <c r="BE569" i="1"/>
  <c r="BF1161" i="1"/>
  <c r="BE1161" i="1"/>
  <c r="BF897" i="1"/>
  <c r="BE897" i="1"/>
  <c r="BE641" i="1"/>
  <c r="BF641" i="1"/>
  <c r="BF981" i="1"/>
  <c r="BE981" i="1"/>
  <c r="BF734" i="1"/>
  <c r="BE734" i="1"/>
  <c r="BE506" i="1"/>
  <c r="BF506" i="1"/>
  <c r="BF454" i="1"/>
  <c r="BE454" i="1"/>
  <c r="BE450" i="1"/>
  <c r="BF450" i="1"/>
  <c r="BF702" i="1"/>
  <c r="BE702" i="1"/>
  <c r="BF877" i="1"/>
  <c r="BE877" i="1"/>
  <c r="BE642" i="1"/>
  <c r="BF642" i="1"/>
  <c r="BB1105" i="1"/>
  <c r="BB689" i="1"/>
  <c r="BB630" i="1"/>
  <c r="BB685" i="1"/>
  <c r="BB1090" i="1"/>
  <c r="BB1103" i="1"/>
  <c r="BB769" i="1"/>
  <c r="BB473" i="1"/>
  <c r="BB626" i="1"/>
  <c r="BB533" i="1"/>
  <c r="BB797" i="1"/>
  <c r="BB953" i="1"/>
  <c r="BB469" i="1"/>
  <c r="BB681" i="1"/>
  <c r="BE619" i="1"/>
  <c r="BF619" i="1"/>
  <c r="BF1183" i="1"/>
  <c r="BE1183" i="1"/>
  <c r="BF612" i="1"/>
  <c r="BE612" i="1"/>
  <c r="BE1133" i="1"/>
  <c r="BF1133" i="1"/>
  <c r="BF968" i="1"/>
  <c r="BE968" i="1"/>
  <c r="BF772" i="1"/>
  <c r="BE772" i="1"/>
  <c r="BF1099" i="1"/>
  <c r="BE1099" i="1"/>
  <c r="BE916" i="1"/>
  <c r="BF916" i="1"/>
  <c r="BF575" i="1"/>
  <c r="BE575" i="1"/>
  <c r="BF1156" i="1"/>
  <c r="BE1156" i="1"/>
  <c r="BE1155" i="1"/>
  <c r="BF1155" i="1"/>
  <c r="BE724" i="1"/>
  <c r="BF724" i="1"/>
  <c r="BF935" i="1"/>
  <c r="BE935" i="1"/>
  <c r="BF636" i="1"/>
  <c r="BE636" i="1"/>
  <c r="BF609" i="1"/>
  <c r="BE609" i="1"/>
  <c r="BE977" i="1"/>
  <c r="BF977" i="1"/>
  <c r="BE1009" i="1"/>
  <c r="BF1009" i="1"/>
  <c r="BE1066" i="1"/>
  <c r="BF1066" i="1"/>
  <c r="BE888" i="1"/>
  <c r="BF888" i="1"/>
  <c r="BE622" i="1"/>
  <c r="BF622" i="1"/>
  <c r="BF865" i="1"/>
  <c r="BE865" i="1"/>
  <c r="BF782" i="1"/>
  <c r="BE782" i="1"/>
  <c r="BE490" i="1"/>
  <c r="BF490" i="1"/>
  <c r="BF790" i="1"/>
  <c r="BE790" i="1"/>
  <c r="BF732" i="1"/>
  <c r="BE732" i="1"/>
  <c r="BF524" i="1"/>
  <c r="BE524" i="1"/>
  <c r="BF1131" i="1"/>
  <c r="BE1131" i="1"/>
  <c r="BF673" i="1"/>
  <c r="BE673" i="1"/>
  <c r="BF1081" i="1"/>
  <c r="BE1081" i="1"/>
  <c r="BE659" i="1"/>
  <c r="BF659" i="1"/>
  <c r="BF884" i="1"/>
  <c r="BE884" i="1"/>
  <c r="BF611" i="1"/>
  <c r="BE611" i="1"/>
  <c r="BE1028" i="1"/>
  <c r="BF1028" i="1"/>
  <c r="BF942" i="1"/>
  <c r="BE942" i="1"/>
  <c r="BE1025" i="1"/>
  <c r="BF1025" i="1"/>
  <c r="BF969" i="1"/>
  <c r="BE969" i="1"/>
  <c r="BF966" i="1"/>
  <c r="BE966" i="1"/>
  <c r="BF432" i="1"/>
  <c r="BE432" i="1"/>
  <c r="BF1060" i="1"/>
  <c r="BE1060" i="1"/>
  <c r="BF644" i="1"/>
  <c r="BE644" i="1"/>
  <c r="BF555" i="1"/>
  <c r="BE555" i="1"/>
  <c r="BF903" i="1"/>
  <c r="BE903" i="1"/>
  <c r="BF625" i="1"/>
  <c r="BE625" i="1"/>
  <c r="BF817" i="1"/>
  <c r="BE817" i="1"/>
  <c r="BF952" i="1"/>
  <c r="BE952" i="1"/>
  <c r="BF943" i="1"/>
  <c r="BE943" i="1"/>
  <c r="BE643" i="1"/>
  <c r="BF643" i="1"/>
  <c r="BF468" i="1"/>
  <c r="BE468" i="1"/>
  <c r="BE573" i="1"/>
  <c r="BF573" i="1"/>
  <c r="BF565" i="1"/>
  <c r="BE565" i="1"/>
  <c r="BE926" i="1"/>
  <c r="BF926" i="1"/>
  <c r="BF869" i="1"/>
  <c r="BE869" i="1"/>
  <c r="BF1163" i="1"/>
  <c r="BE1163" i="1"/>
  <c r="BF572" i="1"/>
  <c r="BE572" i="1"/>
  <c r="BE588" i="1"/>
  <c r="BF588" i="1"/>
  <c r="BE1171" i="1"/>
  <c r="BF1171" i="1"/>
  <c r="BE535" i="1"/>
  <c r="BF535" i="1"/>
  <c r="BF871" i="1"/>
  <c r="BE871" i="1"/>
  <c r="BE507" i="1"/>
  <c r="BF507" i="1"/>
  <c r="BF813" i="1"/>
  <c r="BE813" i="1"/>
  <c r="BE873" i="1"/>
  <c r="BF873" i="1"/>
  <c r="BF515" i="1"/>
  <c r="BE515" i="1"/>
  <c r="BF653" i="1"/>
  <c r="BE653" i="1"/>
  <c r="BF840" i="1"/>
  <c r="BE840" i="1"/>
  <c r="BF718" i="1"/>
  <c r="BE718" i="1"/>
  <c r="BE830" i="1"/>
  <c r="BF830" i="1"/>
  <c r="BF576" i="1"/>
  <c r="BE576" i="1"/>
  <c r="BF826" i="1"/>
  <c r="BE826" i="1"/>
  <c r="BF822" i="1"/>
  <c r="BE822" i="1"/>
  <c r="BE810" i="1"/>
  <c r="BF810" i="1"/>
  <c r="BE558" i="1"/>
  <c r="BF558" i="1"/>
  <c r="BF562" i="1"/>
  <c r="BE562" i="1"/>
  <c r="BF460" i="1"/>
  <c r="BE460" i="1"/>
  <c r="BE1143" i="1"/>
  <c r="BF1143" i="1"/>
  <c r="BF672" i="1"/>
  <c r="BE672" i="1"/>
  <c r="BF1174" i="1"/>
  <c r="BE1174" i="1"/>
  <c r="BF825" i="1"/>
  <c r="BE825" i="1"/>
  <c r="BF1154" i="1"/>
  <c r="BE1154" i="1"/>
  <c r="BF570" i="1"/>
  <c r="BE570" i="1"/>
  <c r="BE1179" i="1"/>
  <c r="BF1179" i="1"/>
  <c r="BF868" i="1"/>
  <c r="BE868" i="1"/>
  <c r="BF639" i="1"/>
  <c r="BE639" i="1"/>
  <c r="BF967" i="1"/>
  <c r="BE967" i="1"/>
  <c r="BF592" i="1"/>
  <c r="BE592" i="1"/>
  <c r="BF436" i="1"/>
  <c r="BE436" i="1"/>
  <c r="BF999" i="1"/>
  <c r="BE999" i="1"/>
  <c r="BF1169" i="1"/>
  <c r="BE1169" i="1"/>
  <c r="BF649" i="1"/>
  <c r="BE649" i="1"/>
  <c r="BF995" i="1"/>
  <c r="BE995" i="1"/>
  <c r="BF1046" i="1"/>
  <c r="BE1046" i="1"/>
  <c r="BF1057" i="1"/>
  <c r="BE1057" i="1"/>
  <c r="BF963" i="1"/>
  <c r="BE963" i="1"/>
  <c r="BF801" i="1"/>
  <c r="BE801" i="1"/>
  <c r="BE1017" i="1"/>
  <c r="BF1017" i="1"/>
  <c r="BE832" i="1"/>
  <c r="BF832" i="1"/>
  <c r="BF494" i="1"/>
  <c r="BE494" i="1"/>
  <c r="BF501" i="1"/>
  <c r="BE501" i="1"/>
  <c r="BF467" i="1"/>
  <c r="BE467" i="1"/>
  <c r="BF687" i="1"/>
  <c r="BE687" i="1"/>
  <c r="BF910" i="1"/>
  <c r="BE910" i="1"/>
  <c r="BF970" i="1"/>
  <c r="BE970" i="1"/>
  <c r="BF606" i="1"/>
  <c r="BE606" i="1"/>
  <c r="BF934" i="1"/>
  <c r="BE934" i="1"/>
  <c r="BE603" i="1"/>
  <c r="BF603" i="1"/>
  <c r="BF479" i="1"/>
  <c r="BE479" i="1"/>
  <c r="BF908" i="1"/>
  <c r="BE908" i="1"/>
  <c r="BF940" i="1"/>
  <c r="BE940" i="1"/>
  <c r="BF633" i="1"/>
  <c r="BE633" i="1"/>
  <c r="BE793" i="1"/>
  <c r="BF793" i="1"/>
  <c r="BF898" i="1"/>
  <c r="BE898" i="1"/>
  <c r="BE765" i="1"/>
  <c r="BF765" i="1"/>
  <c r="BE534" i="1"/>
  <c r="BF534" i="1"/>
  <c r="BF461" i="1"/>
  <c r="BE461" i="1"/>
  <c r="BF799" i="1"/>
  <c r="BE799" i="1"/>
  <c r="BF708" i="1"/>
  <c r="BE708" i="1"/>
  <c r="BF812" i="1"/>
  <c r="BE812" i="1"/>
  <c r="BF433" i="1"/>
  <c r="BE433" i="1"/>
  <c r="BF804" i="1"/>
  <c r="BE804" i="1"/>
  <c r="BF980" i="1"/>
  <c r="BE980" i="1"/>
  <c r="BE795" i="1"/>
  <c r="BF795" i="1"/>
  <c r="BE1007" i="1"/>
  <c r="BF1007" i="1"/>
  <c r="BF860" i="1"/>
  <c r="BE860" i="1"/>
  <c r="BF1185" i="1"/>
  <c r="BE1185" i="1"/>
  <c r="BF755" i="1"/>
  <c r="BE755" i="1"/>
  <c r="BE779" i="1"/>
  <c r="BF779" i="1"/>
  <c r="BF911" i="1"/>
  <c r="BE911" i="1"/>
  <c r="BE623" i="1"/>
  <c r="BF623" i="1"/>
  <c r="BF707" i="1"/>
  <c r="BE707" i="1"/>
  <c r="BE740" i="1"/>
  <c r="BF740" i="1"/>
  <c r="BF615" i="1"/>
  <c r="BE615" i="1"/>
  <c r="BF1175" i="1"/>
  <c r="BE1175" i="1"/>
  <c r="BF894" i="1"/>
  <c r="BE894" i="1"/>
  <c r="BF998" i="1"/>
  <c r="BE998" i="1"/>
  <c r="BF973" i="1"/>
  <c r="BE973" i="1"/>
  <c r="BF449" i="1"/>
  <c r="BE449" i="1"/>
  <c r="BF1164" i="1"/>
  <c r="BE1164" i="1"/>
  <c r="BF697" i="1"/>
  <c r="BE697" i="1"/>
  <c r="BE441" i="1"/>
  <c r="BF441" i="1"/>
  <c r="BE1054" i="1"/>
  <c r="BF1054" i="1"/>
  <c r="BE1029" i="1"/>
  <c r="BF1029" i="1"/>
  <c r="BF512" i="1"/>
  <c r="BE512" i="1"/>
  <c r="BE678" i="1"/>
  <c r="BF678" i="1"/>
  <c r="BF530" i="1"/>
  <c r="BE530" i="1"/>
  <c r="BE658" i="1"/>
  <c r="BF658" i="1"/>
  <c r="BE1102" i="1"/>
  <c r="BF1102" i="1"/>
  <c r="BB509" i="1"/>
  <c r="BF413" i="1"/>
  <c r="BE413" i="1"/>
  <c r="BF415" i="1"/>
  <c r="BE415" i="1"/>
  <c r="BF405" i="1"/>
  <c r="BE405" i="1"/>
  <c r="BE421" i="1"/>
  <c r="BF421" i="1"/>
  <c r="BQ432" i="1"/>
  <c r="BF423" i="1"/>
  <c r="BE423" i="1"/>
  <c r="BF412" i="1"/>
  <c r="BE412" i="1"/>
  <c r="BF417" i="1"/>
  <c r="BE417" i="1"/>
  <c r="BF420" i="1"/>
  <c r="BE420" i="1"/>
  <c r="BF408" i="1"/>
  <c r="BE408" i="1"/>
  <c r="BF409" i="1"/>
  <c r="BE409" i="1"/>
  <c r="BB419" i="1"/>
  <c r="BF424" i="1"/>
  <c r="BE424" i="1"/>
  <c r="BF410" i="1"/>
  <c r="BE410" i="1"/>
  <c r="BF416" i="1"/>
  <c r="BE416" i="1"/>
  <c r="BF407" i="1"/>
  <c r="BE407" i="1"/>
  <c r="BF411" i="1"/>
  <c r="BE411" i="1"/>
  <c r="BF406" i="1"/>
  <c r="BE406" i="1"/>
  <c r="BB425" i="1"/>
  <c r="BB422" i="1"/>
  <c r="BB414" i="1"/>
  <c r="BB404" i="1"/>
  <c r="Y1188" i="1"/>
  <c r="AM1189" i="1" s="1"/>
  <c r="AH1189" i="1"/>
  <c r="V1239" i="1"/>
  <c r="AH1031" i="1"/>
  <c r="U1186" i="1"/>
  <c r="AH1187" i="1" s="1"/>
  <c r="Y678" i="1"/>
  <c r="AM679" i="1" s="1"/>
  <c r="Y194" i="1"/>
  <c r="AM195" i="1" s="1"/>
  <c r="Y434" i="1"/>
  <c r="AM435" i="1" s="1"/>
  <c r="Y1101" i="1"/>
  <c r="AM1102" i="1" s="1"/>
  <c r="Y414" i="1"/>
  <c r="AM415" i="1" s="1"/>
  <c r="Y318" i="1"/>
  <c r="AM319" i="1" s="1"/>
  <c r="Y522" i="1"/>
  <c r="AM523" i="1" s="1"/>
  <c r="Y1146" i="1"/>
  <c r="AM1147" i="1" s="1"/>
  <c r="Y1013" i="1"/>
  <c r="AM1014" i="1" s="1"/>
  <c r="Y603" i="1"/>
  <c r="AM604" i="1" s="1"/>
  <c r="Y617" i="1"/>
  <c r="AM618" i="1" s="1"/>
  <c r="Y292" i="1"/>
  <c r="AM293" i="1" s="1"/>
  <c r="Y640" i="1"/>
  <c r="AM641" i="1" s="1"/>
  <c r="Y191" i="1"/>
  <c r="AM192" i="1" s="1"/>
  <c r="Y504" i="1"/>
  <c r="AM505" i="1" s="1"/>
  <c r="BN1250" i="1"/>
  <c r="Y953" i="1"/>
  <c r="AM954" i="1" s="1"/>
  <c r="Y664" i="1"/>
  <c r="AM665" i="1" s="1"/>
  <c r="Y395" i="1"/>
  <c r="AM396" i="1" s="1"/>
  <c r="Y708" i="1"/>
  <c r="AM709" i="1" s="1"/>
  <c r="Y910" i="1"/>
  <c r="AM911" i="1" s="1"/>
  <c r="Y828" i="1"/>
  <c r="AM829" i="1" s="1"/>
  <c r="Y484" i="1"/>
  <c r="AM485" i="1" s="1"/>
  <c r="BB105" i="1"/>
  <c r="BB285" i="1"/>
  <c r="BB183" i="1"/>
  <c r="BB222" i="1"/>
  <c r="BB253" i="1"/>
  <c r="BB361" i="1"/>
  <c r="BB100" i="1"/>
  <c r="BB262" i="1"/>
  <c r="BB118" i="1"/>
  <c r="BB138" i="1"/>
  <c r="BB204" i="1"/>
  <c r="BB207" i="1"/>
  <c r="BB186" i="1"/>
  <c r="BB89" i="1"/>
  <c r="BB401" i="1"/>
  <c r="BB328" i="1"/>
  <c r="BB331" i="1"/>
  <c r="BB167" i="1"/>
  <c r="BB110" i="1"/>
  <c r="BB342" i="1"/>
  <c r="BB185" i="1"/>
  <c r="Y327" i="1"/>
  <c r="AM328" i="1" s="1"/>
  <c r="Y597" i="1"/>
  <c r="AM598" i="1" s="1"/>
  <c r="Y57" i="1"/>
  <c r="AM58" i="1" s="1"/>
  <c r="Y712" i="1"/>
  <c r="AM713" i="1" s="1"/>
  <c r="Y463" i="1"/>
  <c r="AM464" i="1" s="1"/>
  <c r="Y872" i="1"/>
  <c r="AM873" i="1" s="1"/>
  <c r="Y407" i="1"/>
  <c r="AM408" i="1" s="1"/>
  <c r="Y288" i="1"/>
  <c r="AM289" i="1" s="1"/>
  <c r="BB323" i="1"/>
  <c r="BB156" i="1"/>
  <c r="BB371" i="1"/>
  <c r="BB396" i="1"/>
  <c r="BB304" i="1"/>
  <c r="BB155" i="1"/>
  <c r="BB335" i="1"/>
  <c r="BB92" i="1"/>
  <c r="BB359" i="1"/>
  <c r="BB266" i="1"/>
  <c r="BB315" i="1"/>
  <c r="BB402" i="1"/>
  <c r="BB277" i="1"/>
  <c r="BB395" i="1"/>
  <c r="BB193" i="1"/>
  <c r="BB303" i="1"/>
  <c r="BB173" i="1"/>
  <c r="BB377" i="1"/>
  <c r="BB272" i="1"/>
  <c r="BB324" i="1"/>
  <c r="BB115" i="1"/>
  <c r="BB398" i="1"/>
  <c r="BB123" i="1"/>
  <c r="BB351" i="1"/>
  <c r="BB150" i="1"/>
  <c r="BB170" i="1"/>
  <c r="Y685" i="1"/>
  <c r="AM686" i="1" s="1"/>
  <c r="Y367" i="1"/>
  <c r="AM368" i="1" s="1"/>
  <c r="Y1071" i="1"/>
  <c r="AM1072" i="1" s="1"/>
  <c r="Y418" i="1"/>
  <c r="AM419" i="1" s="1"/>
  <c r="Y1147" i="1"/>
  <c r="AM1148" i="1" s="1"/>
  <c r="BB240" i="1"/>
  <c r="BB196" i="1"/>
  <c r="BB257" i="1"/>
  <c r="BB333" i="1"/>
  <c r="BB238" i="1"/>
  <c r="BB307" i="1"/>
  <c r="BB195" i="1"/>
  <c r="BB161" i="1"/>
  <c r="BB226" i="1"/>
  <c r="Y293" i="1"/>
  <c r="AM294" i="1" s="1"/>
  <c r="Y634" i="1"/>
  <c r="AM635" i="1" s="1"/>
  <c r="Y182" i="1"/>
  <c r="AM183" i="1" s="1"/>
  <c r="Y618" i="1"/>
  <c r="AM619" i="1" s="1"/>
  <c r="Y130" i="1"/>
  <c r="AM131" i="1" s="1"/>
  <c r="Y300" i="1"/>
  <c r="AM301" i="1" s="1"/>
  <c r="Y169" i="1"/>
  <c r="AM170" i="1" s="1"/>
  <c r="Y980" i="1"/>
  <c r="AM981" i="1" s="1"/>
  <c r="Y1133" i="1"/>
  <c r="AM1134" i="1" s="1"/>
  <c r="Y586" i="1"/>
  <c r="AM587" i="1" s="1"/>
  <c r="BB294" i="1"/>
  <c r="BB205" i="1"/>
  <c r="BB232" i="1"/>
  <c r="BB117" i="1"/>
  <c r="BB216" i="1"/>
  <c r="BB81" i="1"/>
  <c r="BB296" i="1"/>
  <c r="BB243" i="1"/>
  <c r="BB384" i="1"/>
  <c r="BB365" i="1"/>
  <c r="BB373" i="1"/>
  <c r="BB190" i="1"/>
  <c r="BB286" i="1"/>
  <c r="BB203" i="1"/>
  <c r="BB309" i="1"/>
  <c r="BB142" i="1"/>
  <c r="BB189" i="1"/>
  <c r="BB242" i="1"/>
  <c r="BB400" i="1"/>
  <c r="BB345" i="1"/>
  <c r="BB124" i="1"/>
  <c r="BB168" i="1"/>
  <c r="BB158" i="1"/>
  <c r="BB234" i="1"/>
  <c r="BB198" i="1"/>
  <c r="BB104" i="1"/>
  <c r="BB107" i="1"/>
  <c r="BB383" i="1"/>
  <c r="BB271" i="1"/>
  <c r="BB326" i="1"/>
  <c r="BB349" i="1"/>
  <c r="BB276" i="1"/>
  <c r="BB273" i="1"/>
  <c r="BB136" i="1"/>
  <c r="BB281" i="1"/>
  <c r="BB230" i="1"/>
  <c r="BB394" i="1"/>
  <c r="BB288" i="1"/>
  <c r="BB274" i="1"/>
  <c r="BB354" i="1"/>
  <c r="BB308" i="1"/>
  <c r="BB200" i="1"/>
  <c r="BB284" i="1"/>
  <c r="BB191" i="1"/>
  <c r="BB280" i="1"/>
  <c r="BB237" i="1"/>
  <c r="BB355" i="1"/>
  <c r="BB179" i="1"/>
  <c r="BB317" i="1"/>
  <c r="BB171" i="1"/>
  <c r="BB313" i="1"/>
  <c r="BB88" i="1"/>
  <c r="BB297" i="1"/>
  <c r="BB103" i="1"/>
  <c r="BB312" i="1"/>
  <c r="BB99" i="1"/>
  <c r="BB126" i="1"/>
  <c r="BB298" i="1"/>
  <c r="BB261" i="1"/>
  <c r="BB252" i="1"/>
  <c r="BB381" i="1"/>
  <c r="BB379" i="1"/>
  <c r="BB265" i="1"/>
  <c r="BB392" i="1"/>
  <c r="BB152" i="1"/>
  <c r="BB350" i="1"/>
  <c r="BB132" i="1"/>
  <c r="BB278" i="1"/>
  <c r="BB144" i="1"/>
  <c r="BB362" i="1"/>
  <c r="BB352" i="1"/>
  <c r="BB338" i="1"/>
  <c r="BB387" i="1"/>
  <c r="BB343" i="1"/>
  <c r="Y1168" i="1"/>
  <c r="AM1169" i="1" s="1"/>
  <c r="Y518" i="1"/>
  <c r="AM519" i="1" s="1"/>
  <c r="Y244" i="1"/>
  <c r="AM245" i="1" s="1"/>
  <c r="Y494" i="1"/>
  <c r="AM495" i="1" s="1"/>
  <c r="Y282" i="1"/>
  <c r="AM283" i="1" s="1"/>
  <c r="Y976" i="1"/>
  <c r="AM977" i="1" s="1"/>
  <c r="Y832" i="1"/>
  <c r="AM833" i="1" s="1"/>
  <c r="Y549" i="1"/>
  <c r="AM550" i="1" s="1"/>
  <c r="Y348" i="1"/>
  <c r="AM349" i="1" s="1"/>
  <c r="BB366" i="1"/>
  <c r="BB299" i="1"/>
  <c r="BB270" i="1"/>
  <c r="BB235" i="1"/>
  <c r="BB306" i="1"/>
  <c r="BB217" i="1"/>
  <c r="BB96" i="1"/>
  <c r="BB368" i="1"/>
  <c r="BB347" i="1"/>
  <c r="BB180" i="1"/>
  <c r="BB239" i="1"/>
  <c r="BB241" i="1"/>
  <c r="BB206" i="1"/>
  <c r="BB176" i="1"/>
  <c r="BB259" i="1"/>
  <c r="BB145" i="1"/>
  <c r="BB131" i="1"/>
  <c r="BB334" i="1"/>
  <c r="BB356" i="1"/>
  <c r="BB279" i="1"/>
  <c r="BB249" i="1"/>
  <c r="BB325" i="1"/>
  <c r="Y1080" i="1"/>
  <c r="AM1081" i="1" s="1"/>
  <c r="Y1042" i="1"/>
  <c r="AM1043" i="1" s="1"/>
  <c r="Y1053" i="1"/>
  <c r="AM1054" i="1" s="1"/>
  <c r="Y816" i="1"/>
  <c r="AM817" i="1" s="1"/>
  <c r="Y514" i="1"/>
  <c r="AM515" i="1" s="1"/>
  <c r="Y263" i="1"/>
  <c r="AM264" i="1" s="1"/>
  <c r="Y469" i="1"/>
  <c r="AM470" i="1" s="1"/>
  <c r="Y56" i="1"/>
  <c r="AM57" i="1" s="1"/>
  <c r="Y394" i="1"/>
  <c r="AM395" i="1" s="1"/>
  <c r="Y882" i="1"/>
  <c r="AM883" i="1" s="1"/>
  <c r="Y274" i="1"/>
  <c r="AM275" i="1" s="1"/>
  <c r="Y1061" i="1"/>
  <c r="AM1062" i="1" s="1"/>
  <c r="Y437" i="1"/>
  <c r="AM438" i="1" s="1"/>
  <c r="BB293" i="1"/>
  <c r="BB133" i="1"/>
  <c r="BB154" i="1"/>
  <c r="Y1162" i="1"/>
  <c r="AM1163" i="1" s="1"/>
  <c r="Y1177" i="1"/>
  <c r="AM1178" i="1" s="1"/>
  <c r="Y874" i="1"/>
  <c r="AM875" i="1" s="1"/>
  <c r="Y241" i="1"/>
  <c r="AM242" i="1" s="1"/>
  <c r="Y237" i="1"/>
  <c r="AM238" i="1" s="1"/>
  <c r="Y665" i="1"/>
  <c r="AM666" i="1" s="1"/>
  <c r="Y717" i="1"/>
  <c r="AM718" i="1" s="1"/>
  <c r="Y890" i="1"/>
  <c r="AM891" i="1" s="1"/>
  <c r="Y248" i="1"/>
  <c r="AM249" i="1" s="1"/>
  <c r="BB322" i="1"/>
  <c r="BB244" i="1"/>
  <c r="BB255" i="1"/>
  <c r="Y264" i="1"/>
  <c r="AM265" i="1" s="1"/>
  <c r="BB102" i="1"/>
  <c r="BB192" i="1"/>
  <c r="BB236" i="1"/>
  <c r="BB375" i="1"/>
  <c r="BB370" i="1"/>
  <c r="BB339" i="1"/>
  <c r="BB321" i="1"/>
  <c r="BB393" i="1"/>
  <c r="BB267" i="1"/>
  <c r="BB275" i="1"/>
  <c r="BB329" i="1"/>
  <c r="BB385" i="1"/>
  <c r="BB80" i="1"/>
  <c r="BB320" i="1"/>
  <c r="BB199" i="1"/>
  <c r="BB106" i="1"/>
  <c r="BB291" i="1"/>
  <c r="BB122" i="1"/>
  <c r="BB166" i="1"/>
  <c r="BB263" i="1"/>
  <c r="BB287" i="1"/>
  <c r="BB258" i="1"/>
  <c r="BB330" i="1"/>
  <c r="BB109" i="1"/>
  <c r="BB140" i="1"/>
  <c r="BB208" i="1"/>
  <c r="BB225" i="1"/>
  <c r="BB380" i="1"/>
  <c r="BB162" i="1"/>
  <c r="BB245" i="1"/>
  <c r="BB378" i="1"/>
  <c r="BB112" i="1"/>
  <c r="BB247" i="1"/>
  <c r="BB111" i="1"/>
  <c r="BB141" i="1"/>
  <c r="BB41" i="1"/>
  <c r="BB233" i="1"/>
  <c r="BB358" i="1"/>
  <c r="BB212" i="1"/>
  <c r="BB382" i="1"/>
  <c r="BB254" i="1"/>
  <c r="BB114" i="1"/>
  <c r="BB227" i="1"/>
  <c r="BB137" i="1"/>
  <c r="BB184" i="1"/>
  <c r="BB218" i="1"/>
  <c r="BB221" i="1"/>
  <c r="BB346" i="1"/>
  <c r="BB251" i="1"/>
  <c r="Y295" i="1"/>
  <c r="AM296" i="1" s="1"/>
  <c r="Y36" i="1"/>
  <c r="AM37" i="1" s="1"/>
  <c r="BB169" i="1"/>
  <c r="BB116" i="1"/>
  <c r="BB290" i="1"/>
  <c r="BB374" i="1"/>
  <c r="BB223" i="1"/>
  <c r="BB268" i="1"/>
  <c r="BB376" i="1"/>
  <c r="BB220" i="1"/>
  <c r="BB327" i="1"/>
  <c r="BB128" i="1"/>
  <c r="BB119" i="1"/>
  <c r="BB340" i="1"/>
  <c r="BB125" i="1"/>
  <c r="BB165" i="1"/>
  <c r="BB153" i="1"/>
  <c r="BB231" i="1"/>
  <c r="BB91" i="1"/>
  <c r="BB211" i="1"/>
  <c r="BB332" i="1"/>
  <c r="BB160" i="1"/>
  <c r="BB314" i="1"/>
  <c r="BB224" i="1"/>
  <c r="BB344" i="1"/>
  <c r="BB113" i="1"/>
  <c r="BB135" i="1"/>
  <c r="BB129" i="1"/>
  <c r="BB360" i="1"/>
  <c r="BB149" i="1"/>
  <c r="BB90" i="1"/>
  <c r="BB101" i="1"/>
  <c r="BB386" i="1"/>
  <c r="Y750" i="1"/>
  <c r="AM751" i="1" s="1"/>
  <c r="Y786" i="1"/>
  <c r="AM787" i="1" s="1"/>
  <c r="Y459" i="1"/>
  <c r="AM460" i="1" s="1"/>
  <c r="Y164" i="1"/>
  <c r="AM165" i="1" s="1"/>
  <c r="Y672" i="1"/>
  <c r="AM673" i="1" s="1"/>
  <c r="Y78" i="1"/>
  <c r="AM79" i="1" s="1"/>
  <c r="Y1135" i="1"/>
  <c r="AM1136" i="1" s="1"/>
  <c r="Y215" i="1"/>
  <c r="AM216" i="1" s="1"/>
  <c r="Y250" i="1"/>
  <c r="AM251" i="1" s="1"/>
  <c r="U692" i="1"/>
  <c r="AH693" i="1" s="1"/>
  <c r="Y720" i="1"/>
  <c r="AM721" i="1" s="1"/>
  <c r="Y435" i="1"/>
  <c r="AM436" i="1" s="1"/>
  <c r="Y134" i="1"/>
  <c r="AM135" i="1" s="1"/>
  <c r="Y426" i="1"/>
  <c r="AM427" i="1" s="1"/>
  <c r="Y819" i="1"/>
  <c r="AM820" i="1" s="1"/>
  <c r="Y1142" i="1"/>
  <c r="AM1143" i="1" s="1"/>
  <c r="Y700" i="1"/>
  <c r="AM701" i="1" s="1"/>
  <c r="Y258" i="1"/>
  <c r="AM259" i="1" s="1"/>
  <c r="Y87" i="1"/>
  <c r="AM88" i="1" s="1"/>
  <c r="Y128" i="1"/>
  <c r="AM129" i="1" s="1"/>
  <c r="Y425" i="1"/>
  <c r="AM426" i="1" s="1"/>
  <c r="Y781" i="1"/>
  <c r="AM782" i="1" s="1"/>
  <c r="Y476" i="1"/>
  <c r="AM477" i="1" s="1"/>
  <c r="Y682" i="1"/>
  <c r="AM683" i="1" s="1"/>
  <c r="Y547" i="1"/>
  <c r="AM548" i="1" s="1"/>
  <c r="Y835" i="1"/>
  <c r="AM836" i="1" s="1"/>
  <c r="Y920" i="1"/>
  <c r="AM921" i="1" s="1"/>
  <c r="Y480" i="1"/>
  <c r="AM481" i="1" s="1"/>
  <c r="Y752" i="1"/>
  <c r="AM753" i="1" s="1"/>
  <c r="Y315" i="1"/>
  <c r="AM316" i="1" s="1"/>
  <c r="Y772" i="1"/>
  <c r="AM773" i="1" s="1"/>
  <c r="Y921" i="1"/>
  <c r="AM922" i="1" s="1"/>
  <c r="Y724" i="1"/>
  <c r="AM725" i="1" s="1"/>
  <c r="Y210" i="1"/>
  <c r="AM211" i="1" s="1"/>
  <c r="Y607" i="1"/>
  <c r="AM608" i="1" s="1"/>
  <c r="Y85" i="1"/>
  <c r="AM86" i="1" s="1"/>
  <c r="Y1155" i="1"/>
  <c r="AM1156" i="1" s="1"/>
  <c r="Y747" i="1"/>
  <c r="AM748" i="1" s="1"/>
  <c r="Y902" i="1"/>
  <c r="AM903" i="1" s="1"/>
  <c r="Y979" i="1"/>
  <c r="AM980" i="1" s="1"/>
  <c r="Y823" i="1"/>
  <c r="AM824" i="1" s="1"/>
  <c r="Y362" i="1"/>
  <c r="AM363" i="1" s="1"/>
  <c r="Y397" i="1"/>
  <c r="AM398" i="1" s="1"/>
  <c r="Y144" i="1"/>
  <c r="AM145" i="1" s="1"/>
  <c r="Y969" i="1"/>
  <c r="AM970" i="1" s="1"/>
  <c r="Y492" i="1"/>
  <c r="AM493" i="1" s="1"/>
  <c r="Y690" i="1"/>
  <c r="AM691" i="1" s="1"/>
  <c r="Y273" i="1"/>
  <c r="AM274" i="1" s="1"/>
  <c r="Y66" i="1"/>
  <c r="AM67" i="1" s="1"/>
  <c r="Y1085" i="1"/>
  <c r="AM1086" i="1" s="1"/>
  <c r="Y422" i="1"/>
  <c r="AM423" i="1" s="1"/>
  <c r="Y741" i="1"/>
  <c r="AM742" i="1" s="1"/>
  <c r="Y679" i="1"/>
  <c r="AM680" i="1" s="1"/>
  <c r="Y834" i="1"/>
  <c r="AM835" i="1" s="1"/>
  <c r="U686" i="1"/>
  <c r="AH687" i="1" s="1"/>
  <c r="Y880" i="1"/>
  <c r="AM881" i="1" s="1"/>
  <c r="Y1068" i="1"/>
  <c r="AM1069" i="1" s="1"/>
  <c r="Y72" i="1"/>
  <c r="AM73" i="1" s="1"/>
  <c r="Y197" i="1"/>
  <c r="AM198" i="1" s="1"/>
  <c r="Y977" i="1"/>
  <c r="AM978" i="1" s="1"/>
  <c r="Y307" i="1"/>
  <c r="AM308" i="1" s="1"/>
  <c r="Y1174" i="1"/>
  <c r="AM1175" i="1" s="1"/>
  <c r="Y415" i="1"/>
  <c r="AM416" i="1" s="1"/>
  <c r="Y177" i="1"/>
  <c r="AM178" i="1" s="1"/>
  <c r="Y146" i="1"/>
  <c r="AM147" i="1" s="1"/>
  <c r="Y1150" i="1"/>
  <c r="AM1151" i="1" s="1"/>
  <c r="Y1100" i="1"/>
  <c r="AM1101" i="1" s="1"/>
  <c r="Y636" i="1"/>
  <c r="AM637" i="1" s="1"/>
  <c r="Y600" i="1"/>
  <c r="AM601" i="1" s="1"/>
  <c r="Y181" i="1"/>
  <c r="AM182" i="1" s="1"/>
  <c r="Y131" i="1"/>
  <c r="AM132" i="1" s="1"/>
  <c r="Y723" i="1"/>
  <c r="AM724" i="1" s="1"/>
  <c r="Y651" i="1"/>
  <c r="AM652" i="1" s="1"/>
  <c r="Y610" i="1"/>
  <c r="AM611" i="1" s="1"/>
  <c r="Y546" i="1"/>
  <c r="AM547" i="1" s="1"/>
  <c r="Y1175" i="1"/>
  <c r="AM1176" i="1" s="1"/>
  <c r="Y1095" i="1"/>
  <c r="AM1096" i="1" s="1"/>
  <c r="Y1074" i="1"/>
  <c r="AM1075" i="1" s="1"/>
  <c r="Y997" i="1"/>
  <c r="AM998" i="1" s="1"/>
  <c r="Y287" i="1"/>
  <c r="AM288" i="1" s="1"/>
  <c r="Y398" i="1"/>
  <c r="AM399" i="1" s="1"/>
  <c r="Y171" i="1"/>
  <c r="AM172" i="1" s="1"/>
  <c r="Y575" i="1"/>
  <c r="AM576" i="1" s="1"/>
  <c r="Y864" i="1"/>
  <c r="AM865" i="1" s="1"/>
  <c r="Y253" i="1"/>
  <c r="AM254" i="1" s="1"/>
  <c r="Y954" i="1"/>
  <c r="AM955" i="1" s="1"/>
  <c r="Y532" i="1"/>
  <c r="AM533" i="1" s="1"/>
  <c r="Y846" i="1"/>
  <c r="AM847" i="1" s="1"/>
  <c r="Y946" i="1"/>
  <c r="AM947" i="1" s="1"/>
  <c r="Y375" i="1"/>
  <c r="AM376" i="1" s="1"/>
  <c r="Y337" i="1"/>
  <c r="AM338" i="1" s="1"/>
  <c r="Y1052" i="1"/>
  <c r="AM1053" i="1" s="1"/>
  <c r="Y486" i="1"/>
  <c r="AM487" i="1" s="1"/>
  <c r="Y316" i="1"/>
  <c r="AM317" i="1" s="1"/>
  <c r="Y802" i="1"/>
  <c r="AM803" i="1" s="1"/>
  <c r="Y370" i="1"/>
  <c r="AM371" i="1" s="1"/>
  <c r="Y384" i="1"/>
  <c r="AM385" i="1" s="1"/>
  <c r="Y878" i="1"/>
  <c r="AM879" i="1" s="1"/>
  <c r="Y302" i="1"/>
  <c r="AM303" i="1" s="1"/>
  <c r="Y1064" i="1"/>
  <c r="AM1065" i="1" s="1"/>
  <c r="Y207" i="1"/>
  <c r="AM208" i="1" s="1"/>
  <c r="Y703" i="1"/>
  <c r="AM704" i="1" s="1"/>
  <c r="Y254" i="1"/>
  <c r="AM255" i="1" s="1"/>
  <c r="Y792" i="1"/>
  <c r="AM793" i="1" s="1"/>
  <c r="Y860" i="1"/>
  <c r="AM861" i="1" s="1"/>
  <c r="Y559" i="1"/>
  <c r="AM560" i="1" s="1"/>
  <c r="Y468" i="1"/>
  <c r="AM469" i="1" s="1"/>
  <c r="Y947" i="1"/>
  <c r="AM948" i="1" s="1"/>
  <c r="Y1072" i="1"/>
  <c r="AM1073" i="1" s="1"/>
  <c r="Y638" i="1"/>
  <c r="AM639" i="1" s="1"/>
  <c r="Y251" i="1"/>
  <c r="AM252" i="1" s="1"/>
  <c r="Y299" i="1"/>
  <c r="AM300" i="1" s="1"/>
  <c r="Y993" i="1"/>
  <c r="AM994" i="1" s="1"/>
  <c r="Y753" i="1"/>
  <c r="AM754" i="1" s="1"/>
  <c r="Y984" i="1"/>
  <c r="AM985" i="1" s="1"/>
  <c r="Y594" i="1"/>
  <c r="AM595" i="1" s="1"/>
  <c r="Y564" i="1"/>
  <c r="AM565" i="1" s="1"/>
  <c r="Y933" i="1"/>
  <c r="AM934" i="1" s="1"/>
  <c r="U195" i="1"/>
  <c r="AH196" i="1" s="1"/>
  <c r="Y899" i="1"/>
  <c r="AM900" i="1" s="1"/>
  <c r="Y968" i="1"/>
  <c r="AM969" i="1" s="1"/>
  <c r="Y670" i="1"/>
  <c r="AM671" i="1" s="1"/>
  <c r="Y654" i="1"/>
  <c r="AM655" i="1" s="1"/>
  <c r="Y1099" i="1"/>
  <c r="AM1100" i="1" s="1"/>
  <c r="U317" i="1"/>
  <c r="AH318" i="1" s="1"/>
  <c r="BA38" i="1"/>
  <c r="BD38" i="1" s="1"/>
  <c r="BH38" i="1"/>
  <c r="Y100" i="1"/>
  <c r="AM101" i="1" s="1"/>
  <c r="Y996" i="1"/>
  <c r="AM997" i="1" s="1"/>
  <c r="Y233" i="1"/>
  <c r="AM234" i="1" s="1"/>
  <c r="Y572" i="1"/>
  <c r="AM573" i="1" s="1"/>
  <c r="Y284" i="1"/>
  <c r="AM285" i="1" s="1"/>
  <c r="Y502" i="1"/>
  <c r="AM503" i="1" s="1"/>
  <c r="Y1106" i="1"/>
  <c r="AM1107" i="1" s="1"/>
  <c r="Y1105" i="1"/>
  <c r="AM1106" i="1" s="1"/>
  <c r="Y88" i="1"/>
  <c r="AM89" i="1" s="1"/>
  <c r="Y102" i="1"/>
  <c r="AM103" i="1" s="1"/>
  <c r="Y110" i="1"/>
  <c r="AM111" i="1" s="1"/>
  <c r="Y92" i="1"/>
  <c r="AM93" i="1" s="1"/>
  <c r="Y90" i="1"/>
  <c r="AM91" i="1" s="1"/>
  <c r="Y54" i="1"/>
  <c r="AM55" i="1" s="1"/>
  <c r="BJ38" i="1"/>
  <c r="AQ38" i="1"/>
  <c r="Y656" i="1"/>
  <c r="AM657" i="1" s="1"/>
  <c r="Y82" i="1"/>
  <c r="AM83" i="1" s="1"/>
  <c r="Y988" i="1"/>
  <c r="AM989" i="1" s="1"/>
  <c r="Y831" i="1"/>
  <c r="AM832" i="1" s="1"/>
  <c r="Y798" i="1"/>
  <c r="AM799" i="1" s="1"/>
  <c r="Y1009" i="1"/>
  <c r="AM1010" i="1" s="1"/>
  <c r="Y728" i="1"/>
  <c r="AM729" i="1" s="1"/>
  <c r="Y238" i="1"/>
  <c r="AM239" i="1" s="1"/>
  <c r="Y1139" i="1"/>
  <c r="AM1140" i="1" s="1"/>
  <c r="Y1016" i="1"/>
  <c r="AM1017" i="1" s="1"/>
  <c r="Y935" i="1"/>
  <c r="AM936" i="1" s="1"/>
  <c r="Y704" i="1"/>
  <c r="AM705" i="1" s="1"/>
  <c r="Y606" i="1"/>
  <c r="AM607" i="1" s="1"/>
  <c r="Y1097" i="1"/>
  <c r="AM1098" i="1" s="1"/>
  <c r="Y180" i="1"/>
  <c r="AM181" i="1" s="1"/>
  <c r="Y491" i="1"/>
  <c r="AM492" i="1" s="1"/>
  <c r="Y727" i="1"/>
  <c r="AM728" i="1" s="1"/>
  <c r="Y118" i="1"/>
  <c r="AM119" i="1" s="1"/>
  <c r="Y934" i="1"/>
  <c r="AM935" i="1" s="1"/>
  <c r="Y443" i="1"/>
  <c r="AM444" i="1" s="1"/>
  <c r="Y1049" i="1"/>
  <c r="AM1050" i="1" s="1"/>
  <c r="Y361" i="1"/>
  <c r="AM362" i="1" s="1"/>
  <c r="Y1069" i="1"/>
  <c r="AM1070" i="1" s="1"/>
  <c r="Y147" i="1"/>
  <c r="AM148" i="1" s="1"/>
  <c r="Y668" i="1"/>
  <c r="AM669" i="1" s="1"/>
  <c r="Y1031" i="1"/>
  <c r="AM1032" i="1" s="1"/>
  <c r="Y649" i="1"/>
  <c r="AM650" i="1" s="1"/>
  <c r="Y768" i="1"/>
  <c r="AM769" i="1" s="1"/>
  <c r="Y817" i="1"/>
  <c r="AM818" i="1" s="1"/>
  <c r="Y1059" i="1"/>
  <c r="AM1060" i="1" s="1"/>
  <c r="Y301" i="1"/>
  <c r="AM302" i="1" s="1"/>
  <c r="Y222" i="1"/>
  <c r="AM223" i="1" s="1"/>
  <c r="Y1169" i="1"/>
  <c r="AM1170" i="1" s="1"/>
  <c r="Y1136" i="1"/>
  <c r="AM1137" i="1" s="1"/>
  <c r="Y709" i="1"/>
  <c r="AM710" i="1" s="1"/>
  <c r="Y844" i="1"/>
  <c r="AM845" i="1" s="1"/>
  <c r="Y227" i="1"/>
  <c r="AM228" i="1" s="1"/>
  <c r="Y599" i="1"/>
  <c r="AM600" i="1" s="1"/>
  <c r="Y1062" i="1"/>
  <c r="AM1063" i="1" s="1"/>
  <c r="Y268" i="1"/>
  <c r="AM269" i="1" s="1"/>
  <c r="Y200" i="1"/>
  <c r="AM201" i="1" s="1"/>
  <c r="Y203" i="1"/>
  <c r="AM204" i="1" s="1"/>
  <c r="Y271" i="1"/>
  <c r="AM272" i="1" s="1"/>
  <c r="Y923" i="1"/>
  <c r="AM924" i="1" s="1"/>
  <c r="Y718" i="1"/>
  <c r="AM719" i="1" s="1"/>
  <c r="Y105" i="1"/>
  <c r="AM106" i="1" s="1"/>
  <c r="Y978" i="1"/>
  <c r="AM979" i="1" s="1"/>
  <c r="Y970" i="1"/>
  <c r="AM971" i="1" s="1"/>
  <c r="Y1038" i="1"/>
  <c r="AM1039" i="1" s="1"/>
  <c r="Y924" i="1"/>
  <c r="AM925" i="1" s="1"/>
  <c r="Y230" i="1"/>
  <c r="AM231" i="1" s="1"/>
  <c r="Y226" i="1"/>
  <c r="AM227" i="1" s="1"/>
  <c r="Y349" i="1"/>
  <c r="AM350" i="1" s="1"/>
  <c r="Y916" i="1"/>
  <c r="AM917" i="1" s="1"/>
  <c r="Y912" i="1"/>
  <c r="AM913" i="1" s="1"/>
  <c r="Y619" i="1"/>
  <c r="AM620" i="1" s="1"/>
  <c r="Y1089" i="1"/>
  <c r="AM1090" i="1" s="1"/>
  <c r="Y593" i="1"/>
  <c r="AM594" i="1" s="1"/>
  <c r="Y470" i="1"/>
  <c r="AM471" i="1" s="1"/>
  <c r="Y346" i="1"/>
  <c r="AM347" i="1" s="1"/>
  <c r="Y276" i="1"/>
  <c r="AM277" i="1" s="1"/>
  <c r="Y749" i="1"/>
  <c r="AM750" i="1" s="1"/>
  <c r="Y501" i="1"/>
  <c r="AM502" i="1" s="1"/>
  <c r="Y503" i="1"/>
  <c r="AM504" i="1" s="1"/>
  <c r="Y451" i="1"/>
  <c r="AM452" i="1" s="1"/>
  <c r="Y783" i="1"/>
  <c r="AM784" i="1" s="1"/>
  <c r="Y1166" i="1"/>
  <c r="AM1167" i="1" s="1"/>
  <c r="Y216" i="1"/>
  <c r="AM217" i="1" s="1"/>
  <c r="Y1143" i="1"/>
  <c r="AM1144" i="1" s="1"/>
  <c r="Y132" i="1"/>
  <c r="AM133" i="1" s="1"/>
  <c r="Y713" i="1"/>
  <c r="AM714" i="1" s="1"/>
  <c r="Y1017" i="1"/>
  <c r="AM1018" i="1" s="1"/>
  <c r="Y790" i="1"/>
  <c r="AM791" i="1" s="1"/>
  <c r="Y1026" i="1"/>
  <c r="AM1027" i="1" s="1"/>
  <c r="Y255" i="1"/>
  <c r="AM256" i="1" s="1"/>
  <c r="Y806" i="1"/>
  <c r="AM807" i="1" s="1"/>
  <c r="Y871" i="1"/>
  <c r="AM872" i="1" s="1"/>
  <c r="Y214" i="1"/>
  <c r="AM215" i="1" s="1"/>
  <c r="Y655" i="1"/>
  <c r="AM656" i="1" s="1"/>
  <c r="Y272" i="1"/>
  <c r="AM273" i="1" s="1"/>
  <c r="Y553" i="1"/>
  <c r="AM554" i="1" s="1"/>
  <c r="Y964" i="1"/>
  <c r="AM965" i="1" s="1"/>
  <c r="Y684" i="1"/>
  <c r="AM685" i="1" s="1"/>
  <c r="Y245" i="1"/>
  <c r="AM246" i="1" s="1"/>
  <c r="Y766" i="1"/>
  <c r="AM767" i="1" s="1"/>
  <c r="Y124" i="1"/>
  <c r="AM125" i="1" s="1"/>
  <c r="Y875" i="1"/>
  <c r="AM876" i="1" s="1"/>
  <c r="Y1003" i="1"/>
  <c r="AM1004" i="1" s="1"/>
  <c r="Y1018" i="1"/>
  <c r="AM1019" i="1" s="1"/>
  <c r="Y1002" i="1"/>
  <c r="AM1003" i="1" s="1"/>
  <c r="Y401" i="1"/>
  <c r="AM402" i="1" s="1"/>
  <c r="Y633" i="1"/>
  <c r="AM634" i="1" s="1"/>
  <c r="Y936" i="1"/>
  <c r="AM937" i="1" s="1"/>
  <c r="Y675" i="1"/>
  <c r="AM676" i="1" s="1"/>
  <c r="Y925" i="1"/>
  <c r="AM926" i="1" s="1"/>
  <c r="Y1073" i="1"/>
  <c r="AM1074" i="1" s="1"/>
  <c r="Y234" i="1"/>
  <c r="AM235" i="1" s="1"/>
  <c r="Y206" i="1"/>
  <c r="AM207" i="1" s="1"/>
  <c r="Y460" i="1"/>
  <c r="AM461" i="1" s="1"/>
  <c r="Y236" i="1"/>
  <c r="AM237" i="1" s="1"/>
  <c r="Y1087" i="1"/>
  <c r="AM1088" i="1" s="1"/>
  <c r="Y1153" i="1"/>
  <c r="AM1154" i="1" s="1"/>
  <c r="Y731" i="1"/>
  <c r="AM732" i="1" s="1"/>
  <c r="Y479" i="1"/>
  <c r="AM480" i="1" s="1"/>
  <c r="Y795" i="1"/>
  <c r="AM796" i="1" s="1"/>
  <c r="Y475" i="1"/>
  <c r="AM476" i="1" s="1"/>
  <c r="Y693" i="1"/>
  <c r="AM694" i="1" s="1"/>
  <c r="Y1045" i="1"/>
  <c r="AM1046" i="1" s="1"/>
  <c r="Y609" i="1"/>
  <c r="AM610" i="1" s="1"/>
  <c r="Y313" i="1"/>
  <c r="AM314" i="1" s="1"/>
  <c r="Y1015" i="1"/>
  <c r="AM1016" i="1" s="1"/>
  <c r="Y777" i="1"/>
  <c r="AM778" i="1" s="1"/>
  <c r="Y706" i="1"/>
  <c r="AM707" i="1" s="1"/>
  <c r="Y680" i="1"/>
  <c r="AM681" i="1" s="1"/>
  <c r="Y290" i="1"/>
  <c r="AM291" i="1" s="1"/>
  <c r="Y510" i="1"/>
  <c r="AM511" i="1" s="1"/>
  <c r="Y184" i="1"/>
  <c r="AM185" i="1" s="1"/>
  <c r="Y705" i="1"/>
  <c r="AM706" i="1" s="1"/>
  <c r="Y1066" i="1"/>
  <c r="AM1067" i="1" s="1"/>
  <c r="Y1043" i="1"/>
  <c r="AM1044" i="1" s="1"/>
  <c r="Y278" i="1"/>
  <c r="AM279" i="1" s="1"/>
  <c r="Y928" i="1"/>
  <c r="AM929" i="1" s="1"/>
  <c r="Y827" i="1"/>
  <c r="AM828" i="1" s="1"/>
  <c r="Y478" i="1"/>
  <c r="AM479" i="1" s="1"/>
  <c r="Y1134" i="1"/>
  <c r="AM1135" i="1" s="1"/>
  <c r="Y477" i="1"/>
  <c r="AM478" i="1" s="1"/>
  <c r="Y189" i="1"/>
  <c r="AM190" i="1" s="1"/>
  <c r="Y892" i="1"/>
  <c r="AM893" i="1" s="1"/>
  <c r="Y507" i="1"/>
  <c r="AM508" i="1" s="1"/>
  <c r="Y839" i="1"/>
  <c r="AM840" i="1" s="1"/>
  <c r="Y515" i="1"/>
  <c r="AM516" i="1" s="1"/>
  <c r="Y857" i="1"/>
  <c r="AM858" i="1" s="1"/>
  <c r="Y224" i="1"/>
  <c r="AM225" i="1" s="1"/>
  <c r="Y1141" i="1"/>
  <c r="AM1142" i="1" s="1"/>
  <c r="Y535" i="1"/>
  <c r="AM536" i="1" s="1"/>
  <c r="Y891" i="1"/>
  <c r="AM892" i="1" s="1"/>
  <c r="Y1144" i="1"/>
  <c r="AM1145" i="1" s="1"/>
  <c r="Y358" i="1"/>
  <c r="AM359" i="1" s="1"/>
  <c r="Y789" i="1"/>
  <c r="AM790" i="1" s="1"/>
  <c r="Y556" i="1"/>
  <c r="AM557" i="1" s="1"/>
  <c r="Y1078" i="1"/>
  <c r="AM1079" i="1" s="1"/>
  <c r="Y294" i="1"/>
  <c r="AM295" i="1" s="1"/>
  <c r="Y1054" i="1"/>
  <c r="AM1055" i="1" s="1"/>
  <c r="Y323" i="1"/>
  <c r="AM324" i="1" s="1"/>
  <c r="Y755" i="1"/>
  <c r="AM756" i="1" s="1"/>
  <c r="Y249" i="1"/>
  <c r="AM250" i="1" s="1"/>
  <c r="Y973" i="1"/>
  <c r="AM974" i="1" s="1"/>
  <c r="Y1140" i="1"/>
  <c r="AM1141" i="1" s="1"/>
  <c r="Y1156" i="1"/>
  <c r="AM1157" i="1" s="1"/>
  <c r="Y1160" i="1"/>
  <c r="AM1161" i="1" s="1"/>
  <c r="Y1161" i="1"/>
  <c r="AM1162" i="1" s="1"/>
  <c r="Y1005" i="1"/>
  <c r="AM1006" i="1" s="1"/>
  <c r="Y1025" i="1"/>
  <c r="AM1026" i="1" s="1"/>
  <c r="Y257" i="1"/>
  <c r="AM258" i="1" s="1"/>
  <c r="Y592" i="1"/>
  <c r="AM593" i="1" s="1"/>
  <c r="Y335" i="1"/>
  <c r="AM336" i="1" s="1"/>
  <c r="Y763" i="1"/>
  <c r="AM764" i="1" s="1"/>
  <c r="Y906" i="1"/>
  <c r="AM907" i="1" s="1"/>
  <c r="Y943" i="1"/>
  <c r="AM944" i="1" s="1"/>
  <c r="Y567" i="1"/>
  <c r="AM568" i="1" s="1"/>
  <c r="Y771" i="1"/>
  <c r="AM772" i="1" s="1"/>
  <c r="Y190" i="1"/>
  <c r="AM191" i="1" s="1"/>
  <c r="Y312" i="1"/>
  <c r="AM313" i="1" s="1"/>
  <c r="Y351" i="1"/>
  <c r="AM352" i="1" s="1"/>
  <c r="Y987" i="1"/>
  <c r="AM988" i="1" s="1"/>
  <c r="Y172" i="1"/>
  <c r="AM173" i="1" s="1"/>
  <c r="Y1137" i="1"/>
  <c r="AM1138" i="1" s="1"/>
  <c r="Y1088" i="1"/>
  <c r="AM1089" i="1" s="1"/>
  <c r="Y843" i="1"/>
  <c r="AM844" i="1" s="1"/>
  <c r="Y192" i="1"/>
  <c r="AM193" i="1" s="1"/>
  <c r="Y461" i="1"/>
  <c r="AM462" i="1" s="1"/>
  <c r="Y485" i="1"/>
  <c r="AM486" i="1" s="1"/>
  <c r="Y1091" i="1"/>
  <c r="AM1092" i="1" s="1"/>
  <c r="Y1000" i="1"/>
  <c r="AM1001" i="1" s="1"/>
  <c r="Y611" i="1"/>
  <c r="AM612" i="1" s="1"/>
  <c r="Y975" i="1"/>
  <c r="AM976" i="1" s="1"/>
  <c r="Y354" i="1"/>
  <c r="AM355" i="1" s="1"/>
  <c r="Y176" i="1"/>
  <c r="AM177" i="1" s="1"/>
  <c r="Y405" i="1"/>
  <c r="AM406" i="1" s="1"/>
  <c r="Y308" i="1"/>
  <c r="AM309" i="1" s="1"/>
  <c r="Y198" i="1"/>
  <c r="AM199" i="1" s="1"/>
  <c r="Y895" i="1"/>
  <c r="AM896" i="1" s="1"/>
  <c r="Y992" i="1"/>
  <c r="AM993" i="1" s="1"/>
  <c r="Y314" i="1"/>
  <c r="AM315" i="1" s="1"/>
  <c r="Y805" i="1"/>
  <c r="AM806" i="1" s="1"/>
  <c r="Y1083" i="1"/>
  <c r="AM1084" i="1" s="1"/>
  <c r="Y50" i="1"/>
  <c r="AM51" i="1" s="1"/>
  <c r="Y782" i="1"/>
  <c r="AM783" i="1" s="1"/>
  <c r="Y776" i="1"/>
  <c r="AM777" i="1" s="1"/>
  <c r="Y774" i="1"/>
  <c r="AM775" i="1" s="1"/>
  <c r="Y382" i="1"/>
  <c r="AM383" i="1" s="1"/>
  <c r="Y270" i="1"/>
  <c r="AM271" i="1" s="1"/>
  <c r="Y137" i="1"/>
  <c r="AM138" i="1" s="1"/>
  <c r="Y863" i="1"/>
  <c r="AM864" i="1" s="1"/>
  <c r="Y590" i="1"/>
  <c r="AM591" i="1" s="1"/>
  <c r="Y974" i="1"/>
  <c r="AM975" i="1" s="1"/>
  <c r="Y585" i="1"/>
  <c r="AM586" i="1" s="1"/>
  <c r="Y1092" i="1"/>
  <c r="AM1093" i="1" s="1"/>
  <c r="Y432" i="1"/>
  <c r="AM433" i="1" s="1"/>
  <c r="Y887" i="1"/>
  <c r="AM888" i="1" s="1"/>
  <c r="Y499" i="1"/>
  <c r="AM500" i="1" s="1"/>
  <c r="Y165" i="1"/>
  <c r="AM166" i="1" s="1"/>
  <c r="Y80" i="1"/>
  <c r="AM81" i="1" s="1"/>
  <c r="Y107" i="1"/>
  <c r="AM108" i="1" s="1"/>
  <c r="Y642" i="1"/>
  <c r="AM643" i="1" s="1"/>
  <c r="Y1030" i="1"/>
  <c r="AM1031" i="1" s="1"/>
  <c r="Y101" i="1"/>
  <c r="AM102" i="1" s="1"/>
  <c r="Y849" i="1"/>
  <c r="AM850" i="1" s="1"/>
  <c r="Y989" i="1"/>
  <c r="AM990" i="1" s="1"/>
  <c r="Y961" i="1"/>
  <c r="AM962" i="1" s="1"/>
  <c r="Y829" i="1"/>
  <c r="AM830" i="1" s="1"/>
  <c r="Y623" i="1"/>
  <c r="AM624" i="1" s="1"/>
  <c r="Y1173" i="1"/>
  <c r="AM1174" i="1" s="1"/>
  <c r="Y1006" i="1"/>
  <c r="AM1007" i="1" s="1"/>
  <c r="Y452" i="1"/>
  <c r="AM453" i="1" s="1"/>
  <c r="Y103" i="1"/>
  <c r="AM104" i="1" s="1"/>
  <c r="Y456" i="1"/>
  <c r="AM457" i="1" s="1"/>
  <c r="Y614" i="1"/>
  <c r="AM615" i="1" s="1"/>
  <c r="Y409" i="1"/>
  <c r="AM410" i="1" s="1"/>
  <c r="Y1181" i="1"/>
  <c r="AM1182" i="1" s="1"/>
  <c r="Y913" i="1"/>
  <c r="AM914" i="1" s="1"/>
  <c r="Y840" i="1"/>
  <c r="AM841" i="1" s="1"/>
  <c r="Y89" i="1"/>
  <c r="AM90" i="1" s="1"/>
  <c r="Y411" i="1"/>
  <c r="AM412" i="1" s="1"/>
  <c r="Y855" i="1"/>
  <c r="AM856" i="1" s="1"/>
  <c r="Y1103" i="1"/>
  <c r="AM1104" i="1" s="1"/>
  <c r="Y423" i="1"/>
  <c r="AM424" i="1" s="1"/>
  <c r="Y183" i="1"/>
  <c r="AM184" i="1" s="1"/>
  <c r="Y275" i="1"/>
  <c r="AM276" i="1" s="1"/>
  <c r="Y807" i="1"/>
  <c r="AM808" i="1" s="1"/>
  <c r="Y566" i="1"/>
  <c r="AM567" i="1" s="1"/>
  <c r="Y467" i="1"/>
  <c r="AM468" i="1" s="1"/>
  <c r="Y173" i="1"/>
  <c r="AM174" i="1" s="1"/>
  <c r="Y1008" i="1"/>
  <c r="AM1009" i="1" s="1"/>
  <c r="Y108" i="1"/>
  <c r="AM109" i="1" s="1"/>
  <c r="Y1012" i="1"/>
  <c r="AM1013" i="1" s="1"/>
  <c r="Y1032" i="1"/>
  <c r="AM1033" i="1" s="1"/>
  <c r="Y838" i="1"/>
  <c r="AM839" i="1" s="1"/>
  <c r="Y576" i="1"/>
  <c r="AM577" i="1" s="1"/>
  <c r="Y481" i="1"/>
  <c r="AM482" i="1" s="1"/>
  <c r="Y1050" i="1"/>
  <c r="AM1051" i="1" s="1"/>
  <c r="Y344" i="1"/>
  <c r="AM345" i="1" s="1"/>
  <c r="Y767" i="1"/>
  <c r="AM768" i="1" s="1"/>
  <c r="Y392" i="1"/>
  <c r="AM393" i="1" s="1"/>
  <c r="Y543" i="1"/>
  <c r="AM544" i="1" s="1"/>
  <c r="Y886" i="1"/>
  <c r="AM887" i="1" s="1"/>
  <c r="Y1029" i="1"/>
  <c r="AM1030" i="1" s="1"/>
  <c r="Y555" i="1"/>
  <c r="AM556" i="1" s="1"/>
  <c r="Y149" i="1"/>
  <c r="AM150" i="1" s="1"/>
  <c r="Y360" i="1"/>
  <c r="AM361" i="1" s="1"/>
  <c r="Y209" i="1"/>
  <c r="AM210" i="1" s="1"/>
  <c r="Y676" i="1"/>
  <c r="AM677" i="1" s="1"/>
  <c r="Y938" i="1"/>
  <c r="AM939" i="1" s="1"/>
  <c r="Y158" i="1"/>
  <c r="AM159" i="1" s="1"/>
  <c r="Y542" i="1"/>
  <c r="AM543" i="1" s="1"/>
  <c r="Y304" i="1"/>
  <c r="AM305" i="1" s="1"/>
  <c r="Y366" i="1"/>
  <c r="AM367" i="1" s="1"/>
  <c r="Y306" i="1"/>
  <c r="AM307" i="1" s="1"/>
  <c r="Y252" i="1"/>
  <c r="AM253" i="1" s="1"/>
  <c r="Y573" i="1"/>
  <c r="AM574" i="1" s="1"/>
  <c r="Y342" i="1"/>
  <c r="AM343" i="1" s="1"/>
  <c r="Y901" i="1"/>
  <c r="AM902" i="1" s="1"/>
  <c r="Y629" i="1"/>
  <c r="AM630" i="1" s="1"/>
  <c r="Y756" i="1"/>
  <c r="AM757" i="1" s="1"/>
  <c r="Y847" i="1"/>
  <c r="AM848" i="1" s="1"/>
  <c r="Y493" i="1"/>
  <c r="AM494" i="1" s="1"/>
  <c r="Y374" i="1"/>
  <c r="AM375" i="1" s="1"/>
  <c r="Y1098" i="1"/>
  <c r="AM1099" i="1" s="1"/>
  <c r="Y637" i="1"/>
  <c r="AM638" i="1" s="1"/>
  <c r="Y286" i="1"/>
  <c r="AM287" i="1" s="1"/>
  <c r="Y430" i="1"/>
  <c r="AM431" i="1" s="1"/>
  <c r="Y393" i="1"/>
  <c r="AM394" i="1" s="1"/>
  <c r="Y571" i="1"/>
  <c r="AM572" i="1" s="1"/>
  <c r="Y186" i="1"/>
  <c r="AM187" i="1" s="1"/>
  <c r="Y410" i="1"/>
  <c r="AM411" i="1" s="1"/>
  <c r="Y185" i="1"/>
  <c r="AM186" i="1" s="1"/>
  <c r="Y867" i="1"/>
  <c r="AM868" i="1" s="1"/>
  <c r="Y998" i="1"/>
  <c r="AM999" i="1" s="1"/>
  <c r="Y193" i="1"/>
  <c r="AM194" i="1" s="1"/>
  <c r="Y981" i="1"/>
  <c r="AM982" i="1" s="1"/>
  <c r="Y815" i="1"/>
  <c r="AM816" i="1" s="1"/>
  <c r="Y814" i="1"/>
  <c r="AM815" i="1" s="1"/>
  <c r="Y660" i="1"/>
  <c r="AM661" i="1" s="1"/>
  <c r="Y725" i="1"/>
  <c r="AM726" i="1" s="1"/>
  <c r="Y949" i="1"/>
  <c r="AM950" i="1" s="1"/>
  <c r="Y643" i="1"/>
  <c r="AM644" i="1" s="1"/>
  <c r="Y1079" i="1"/>
  <c r="AM1080" i="1" s="1"/>
  <c r="Y162" i="1"/>
  <c r="AM163" i="1" s="1"/>
  <c r="Y694" i="1"/>
  <c r="AM695" i="1" s="1"/>
  <c r="Y908" i="1"/>
  <c r="AM909" i="1" s="1"/>
  <c r="Y528" i="1"/>
  <c r="AM529" i="1" s="1"/>
  <c r="Y699" i="1"/>
  <c r="AM700" i="1" s="1"/>
  <c r="Y663" i="1"/>
  <c r="AM664" i="1" s="1"/>
  <c r="Y517" i="1"/>
  <c r="AM518" i="1" s="1"/>
  <c r="Y813" i="1"/>
  <c r="AM814" i="1" s="1"/>
  <c r="Y645" i="1"/>
  <c r="AM646" i="1" s="1"/>
  <c r="Y1145" i="1"/>
  <c r="AM1146" i="1" s="1"/>
  <c r="Y991" i="1"/>
  <c r="AM992" i="1" s="1"/>
  <c r="Y1034" i="1"/>
  <c r="AM1035" i="1" s="1"/>
  <c r="Y114" i="1"/>
  <c r="AM115" i="1" s="1"/>
  <c r="Y765" i="1"/>
  <c r="AM766" i="1" s="1"/>
  <c r="Y671" i="1"/>
  <c r="AM672" i="1" s="1"/>
  <c r="Y641" i="1"/>
  <c r="AM642" i="1" s="1"/>
  <c r="Y444" i="1"/>
  <c r="AM445" i="1" s="1"/>
  <c r="Y650" i="1"/>
  <c r="AM651" i="1" s="1"/>
  <c r="Y326" i="1"/>
  <c r="AM327" i="1" s="1"/>
  <c r="Y955" i="1"/>
  <c r="AM956" i="1" s="1"/>
  <c r="Y773" i="1"/>
  <c r="AM774" i="1" s="1"/>
  <c r="Y322" i="1"/>
  <c r="AM323" i="1" s="1"/>
  <c r="Y266" i="1"/>
  <c r="AM267" i="1" s="1"/>
  <c r="Y516" i="1"/>
  <c r="AM517" i="1" s="1"/>
  <c r="Y803" i="1"/>
  <c r="AM804" i="1" s="1"/>
  <c r="Y962" i="1"/>
  <c r="AM963" i="1" s="1"/>
  <c r="Y877" i="1"/>
  <c r="AM878" i="1" s="1"/>
  <c r="Y941" i="1"/>
  <c r="AM942" i="1" s="1"/>
  <c r="Y378" i="1"/>
  <c r="AM379" i="1" s="1"/>
  <c r="Y1178" i="1"/>
  <c r="AM1179" i="1" s="1"/>
  <c r="Y427" i="1"/>
  <c r="AM428" i="1" s="1"/>
  <c r="Y96" i="1"/>
  <c r="AM97" i="1" s="1"/>
  <c r="Y116" i="1"/>
  <c r="AM117" i="1" s="1"/>
  <c r="Y918" i="1"/>
  <c r="AM919" i="1" s="1"/>
  <c r="Y324" i="1"/>
  <c r="AM325" i="1" s="1"/>
  <c r="Y733" i="1"/>
  <c r="AM734" i="1" s="1"/>
  <c r="Y1051" i="1"/>
  <c r="AM1052" i="1" s="1"/>
  <c r="Y1081" i="1"/>
  <c r="AM1082" i="1" s="1"/>
  <c r="Y551" i="1"/>
  <c r="AM552" i="1" s="1"/>
  <c r="Y381" i="1"/>
  <c r="AM382" i="1" s="1"/>
  <c r="Y574" i="1"/>
  <c r="AM575" i="1" s="1"/>
  <c r="Y297" i="1"/>
  <c r="AM298" i="1" s="1"/>
  <c r="Y371" i="1"/>
  <c r="AM372" i="1" s="1"/>
  <c r="Y957" i="1"/>
  <c r="AM958" i="1" s="1"/>
  <c r="Y166" i="1"/>
  <c r="AM167" i="1" s="1"/>
  <c r="Y837" i="1"/>
  <c r="AM838" i="1" s="1"/>
  <c r="Y861" i="1"/>
  <c r="AM862" i="1" s="1"/>
  <c r="Y557" i="1"/>
  <c r="AM558" i="1" s="1"/>
  <c r="Y524" i="1"/>
  <c r="AM525" i="1" s="1"/>
  <c r="Y298" i="1"/>
  <c r="AM299" i="1" s="1"/>
  <c r="Y919" i="1"/>
  <c r="AM920" i="1" s="1"/>
  <c r="Y232" i="1"/>
  <c r="AM233" i="1" s="1"/>
  <c r="Y909" i="1"/>
  <c r="AM910" i="1" s="1"/>
  <c r="Y583" i="1"/>
  <c r="AM584" i="1" s="1"/>
  <c r="Y383" i="1"/>
  <c r="AM384" i="1" s="1"/>
  <c r="Y775" i="1"/>
  <c r="AM776" i="1" s="1"/>
  <c r="Y673" i="1"/>
  <c r="AM674" i="1" s="1"/>
  <c r="Y869" i="1"/>
  <c r="AM870" i="1" s="1"/>
  <c r="Y811" i="1"/>
  <c r="AM812" i="1" s="1"/>
  <c r="Y531" i="1"/>
  <c r="AM532" i="1" s="1"/>
  <c r="Y483" i="1"/>
  <c r="AM484" i="1" s="1"/>
  <c r="Y1057" i="1"/>
  <c r="AM1058" i="1" s="1"/>
  <c r="Y801" i="1"/>
  <c r="AM802" i="1" s="1"/>
  <c r="Y126" i="1"/>
  <c r="AM127" i="1" s="1"/>
  <c r="Y659" i="1"/>
  <c r="AM660" i="1" s="1"/>
  <c r="Y1070" i="1"/>
  <c r="AM1071" i="1" s="1"/>
  <c r="Y779" i="1"/>
  <c r="AM780" i="1" s="1"/>
  <c r="Y653" i="1"/>
  <c r="AM654" i="1" s="1"/>
  <c r="Y825" i="1"/>
  <c r="AM826" i="1" s="1"/>
  <c r="Y563" i="1"/>
  <c r="AM564" i="1" s="1"/>
  <c r="Y113" i="1"/>
  <c r="AM114" i="1" s="1"/>
  <c r="Y967" i="1"/>
  <c r="AM968" i="1" s="1"/>
  <c r="Y903" i="1"/>
  <c r="AM904" i="1" s="1"/>
  <c r="Y150" i="1"/>
  <c r="AM151" i="1" s="1"/>
  <c r="Y387" i="1"/>
  <c r="AM388" i="1" s="1"/>
  <c r="Y170" i="1"/>
  <c r="AM171" i="1" s="1"/>
  <c r="Y168" i="1"/>
  <c r="AM169" i="1" s="1"/>
  <c r="Y495" i="1"/>
  <c r="AM496" i="1" s="1"/>
  <c r="Y167" i="1"/>
  <c r="AM168" i="1" s="1"/>
  <c r="Y1077" i="1"/>
  <c r="AM1078" i="1" s="1"/>
  <c r="Y136" i="1"/>
  <c r="AM137" i="1" s="1"/>
  <c r="Y1023" i="1"/>
  <c r="AM1024" i="1" s="1"/>
  <c r="Y859" i="1"/>
  <c r="AM860" i="1" s="1"/>
  <c r="Y406" i="1"/>
  <c r="AM407" i="1" s="1"/>
  <c r="Y280" i="1"/>
  <c r="AM281" i="1" s="1"/>
  <c r="Y471" i="1"/>
  <c r="AM472" i="1" s="1"/>
  <c r="Y757" i="1"/>
  <c r="AM758" i="1" s="1"/>
  <c r="Y223" i="1"/>
  <c r="AM224" i="1" s="1"/>
  <c r="Y888" i="1"/>
  <c r="AM889" i="1" s="1"/>
  <c r="Y155" i="1"/>
  <c r="AM156" i="1" s="1"/>
  <c r="Y591" i="1"/>
  <c r="AM592" i="1" s="1"/>
  <c r="Y1157" i="1"/>
  <c r="AM1158" i="1" s="1"/>
  <c r="Y123" i="1"/>
  <c r="AM124" i="1" s="1"/>
  <c r="Y898" i="1"/>
  <c r="AM899" i="1" s="1"/>
  <c r="Y1022" i="1"/>
  <c r="AM1023" i="1" s="1"/>
  <c r="Y1185" i="1"/>
  <c r="AM1186" i="1" s="1"/>
  <c r="Y711" i="1"/>
  <c r="AM712" i="1" s="1"/>
  <c r="Y218" i="1"/>
  <c r="AM219" i="1" s="1"/>
  <c r="Y897" i="1"/>
  <c r="AM898" i="1" s="1"/>
  <c r="Y321" i="1"/>
  <c r="AM322" i="1" s="1"/>
  <c r="Y448" i="1"/>
  <c r="AM449" i="1" s="1"/>
  <c r="Y519" i="1"/>
  <c r="AM520" i="1" s="1"/>
  <c r="Y402" i="1"/>
  <c r="AM404" i="1" s="1"/>
  <c r="Y866" i="1"/>
  <c r="AM867" i="1" s="1"/>
  <c r="Y540" i="1"/>
  <c r="AM541" i="1" s="1"/>
  <c r="Y242" i="1"/>
  <c r="AM243" i="1" s="1"/>
  <c r="Y1171" i="1"/>
  <c r="AM1172" i="1" s="1"/>
  <c r="Y386" i="1"/>
  <c r="AM387" i="1" s="1"/>
  <c r="Y999" i="1"/>
  <c r="AM1000" i="1" s="1"/>
  <c r="Y820" i="1"/>
  <c r="AM821" i="1" s="1"/>
  <c r="Y785" i="1"/>
  <c r="AM786" i="1" s="1"/>
  <c r="Y944" i="1"/>
  <c r="AM945" i="1" s="1"/>
  <c r="Y1027" i="1"/>
  <c r="AM1028" i="1" s="1"/>
  <c r="Y356" i="1"/>
  <c r="AM357" i="1" s="1"/>
  <c r="Y695" i="1"/>
  <c r="AM696" i="1" s="1"/>
  <c r="Y615" i="1"/>
  <c r="AM616" i="1" s="1"/>
  <c r="Y154" i="1"/>
  <c r="AM155" i="1" s="1"/>
  <c r="Y764" i="1"/>
  <c r="AM765" i="1" s="1"/>
  <c r="Y879" i="1"/>
  <c r="AM880" i="1" s="1"/>
  <c r="Y408" i="1"/>
  <c r="AM409" i="1" s="1"/>
  <c r="Y329" i="1"/>
  <c r="AM330" i="1" s="1"/>
  <c r="Y845" i="1"/>
  <c r="AM846" i="1" s="1"/>
  <c r="Y106" i="1"/>
  <c r="AM107" i="1" s="1"/>
  <c r="Y458" i="1"/>
  <c r="AM459" i="1" s="1"/>
  <c r="Y719" i="1"/>
  <c r="AM720" i="1" s="1"/>
  <c r="Y613" i="1"/>
  <c r="AM614" i="1" s="1"/>
  <c r="Y438" i="1"/>
  <c r="AM439" i="1" s="1"/>
  <c r="Y865" i="1"/>
  <c r="AM866" i="1" s="1"/>
  <c r="Y1131" i="1"/>
  <c r="AM1132" i="1" s="1"/>
  <c r="Y536" i="1"/>
  <c r="AM537" i="1" s="1"/>
  <c r="Y736" i="1"/>
  <c r="AM737" i="1" s="1"/>
  <c r="Y687" i="1"/>
  <c r="AM688" i="1" s="1"/>
  <c r="Y1154" i="1"/>
  <c r="AM1155" i="1" s="1"/>
  <c r="Y1020" i="1"/>
  <c r="AM1021" i="1" s="1"/>
  <c r="Y424" i="1"/>
  <c r="AM425" i="1" s="1"/>
  <c r="Y565" i="1"/>
  <c r="AM566" i="1" s="1"/>
  <c r="Y119" i="1"/>
  <c r="AM120" i="1" s="1"/>
  <c r="Y332" i="1"/>
  <c r="AM333" i="1" s="1"/>
  <c r="Y625" i="1"/>
  <c r="AM626" i="1" s="1"/>
  <c r="Y1011" i="1"/>
  <c r="AM1012" i="1" s="1"/>
  <c r="Y261" i="1"/>
  <c r="AM262" i="1" s="1"/>
  <c r="Y440" i="1"/>
  <c r="AM441" i="1" s="1"/>
  <c r="Y1035" i="1"/>
  <c r="AM1036" i="1" s="1"/>
  <c r="Y841" i="1"/>
  <c r="AM842" i="1" s="1"/>
  <c r="Y339" i="1"/>
  <c r="AM340" i="1" s="1"/>
  <c r="Y1047" i="1"/>
  <c r="AM1048" i="1" s="1"/>
  <c r="Y135" i="1"/>
  <c r="AM136" i="1" s="1"/>
  <c r="Y334" i="1"/>
  <c r="AM335" i="1" s="1"/>
  <c r="Y380" i="1"/>
  <c r="AM381" i="1" s="1"/>
  <c r="Y760" i="1"/>
  <c r="AM761" i="1" s="1"/>
  <c r="Y138" i="1"/>
  <c r="AM139" i="1" s="1"/>
  <c r="Y156" i="1"/>
  <c r="AM157" i="1" s="1"/>
  <c r="Y379" i="1"/>
  <c r="AM380" i="1" s="1"/>
  <c r="Y240" i="1"/>
  <c r="AM241" i="1" s="1"/>
  <c r="Y722" i="1"/>
  <c r="AM723" i="1" s="1"/>
  <c r="Y1158" i="1"/>
  <c r="AM1159" i="1" s="1"/>
  <c r="Y1176" i="1"/>
  <c r="AM1177" i="1" s="1"/>
  <c r="Y1096" i="1"/>
  <c r="AM1097" i="1" s="1"/>
  <c r="Y1179" i="1"/>
  <c r="AM1180" i="1" s="1"/>
  <c r="Y539" i="1"/>
  <c r="AM540" i="1" s="1"/>
  <c r="Y512" i="1"/>
  <c r="AM513" i="1" s="1"/>
  <c r="Y701" i="1"/>
  <c r="AM702" i="1" s="1"/>
  <c r="Y462" i="1"/>
  <c r="AM463" i="1" s="1"/>
  <c r="Y267" i="1"/>
  <c r="AM268" i="1" s="1"/>
  <c r="Y142" i="1"/>
  <c r="AM143" i="1" s="1"/>
  <c r="Y508" i="1"/>
  <c r="AM509" i="1" s="1"/>
  <c r="Y917" i="1"/>
  <c r="AM918" i="1" s="1"/>
  <c r="Y1170" i="1"/>
  <c r="AM1171" i="1" s="1"/>
  <c r="Y862" i="1"/>
  <c r="AM863" i="1" s="1"/>
  <c r="Y520" i="1"/>
  <c r="AM521" i="1" s="1"/>
  <c r="Y1165" i="1"/>
  <c r="AM1166" i="1" s="1"/>
  <c r="Y1152" i="1"/>
  <c r="AM1153" i="1" s="1"/>
  <c r="Y1036" i="1"/>
  <c r="AM1037" i="1" s="1"/>
  <c r="Y956" i="1"/>
  <c r="AM957" i="1" s="1"/>
  <c r="Y856" i="1"/>
  <c r="AM857" i="1" s="1"/>
  <c r="Y876" i="1"/>
  <c r="AM877" i="1" s="1"/>
  <c r="Y826" i="1"/>
  <c r="AM827" i="1" s="1"/>
  <c r="Y800" i="1"/>
  <c r="AM801" i="1" s="1"/>
  <c r="Y794" i="1"/>
  <c r="AM795" i="1" s="1"/>
  <c r="Y735" i="1"/>
  <c r="AM736" i="1" s="1"/>
  <c r="Y721" i="1"/>
  <c r="AM722" i="1" s="1"/>
  <c r="Y730" i="1"/>
  <c r="AM731" i="1" s="1"/>
  <c r="Y710" i="1"/>
  <c r="AM711" i="1" s="1"/>
  <c r="Y681" i="1"/>
  <c r="AM682" i="1" s="1"/>
  <c r="Y628" i="1"/>
  <c r="AM629" i="1" s="1"/>
  <c r="Y620" i="1"/>
  <c r="AM621" i="1" s="1"/>
  <c r="Y436" i="1"/>
  <c r="AM437" i="1" s="1"/>
  <c r="Y465" i="1"/>
  <c r="AM466" i="1" s="1"/>
  <c r="Y454" i="1"/>
  <c r="AM455" i="1" s="1"/>
  <c r="Y129" i="1"/>
  <c r="AM130" i="1" s="1"/>
  <c r="Y115" i="1"/>
  <c r="AM116" i="1" s="1"/>
  <c r="Y41" i="1"/>
  <c r="AM42" i="1" s="1"/>
  <c r="Y1028" i="1"/>
  <c r="AM1029" i="1" s="1"/>
  <c r="Y1021" i="1"/>
  <c r="AM1022" i="1" s="1"/>
  <c r="Y983" i="1"/>
  <c r="AM984" i="1" s="1"/>
  <c r="Y971" i="1"/>
  <c r="AM972" i="1" s="1"/>
  <c r="Y809" i="1"/>
  <c r="AM810" i="1" s="1"/>
  <c r="Y689" i="1"/>
  <c r="AM690" i="1" s="1"/>
  <c r="Y652" i="1"/>
  <c r="AM653" i="1" s="1"/>
  <c r="Y602" i="1"/>
  <c r="AM603" i="1" s="1"/>
  <c r="Y584" i="1"/>
  <c r="AM585" i="1" s="1"/>
  <c r="Y587" i="1"/>
  <c r="AM588" i="1" s="1"/>
  <c r="Y558" i="1"/>
  <c r="AM559" i="1" s="1"/>
  <c r="Y331" i="1"/>
  <c r="AM332" i="1" s="1"/>
  <c r="Y330" i="1"/>
  <c r="AM331" i="1" s="1"/>
  <c r="Y212" i="1"/>
  <c r="AM213" i="1" s="1"/>
  <c r="Y421" i="1"/>
  <c r="AM422" i="1" s="1"/>
  <c r="Y285" i="1"/>
  <c r="AM286" i="1" s="1"/>
  <c r="Y691" i="1"/>
  <c r="AM692" i="1" s="1"/>
  <c r="Y922" i="1"/>
  <c r="AM923" i="1" s="1"/>
  <c r="Y624" i="1"/>
  <c r="AM625" i="1" s="1"/>
  <c r="Y605" i="1"/>
  <c r="AM606" i="1" s="1"/>
  <c r="Y951" i="1"/>
  <c r="AM952" i="1" s="1"/>
  <c r="Y505" i="1"/>
  <c r="AM506" i="1" s="1"/>
  <c r="Y496" i="1"/>
  <c r="AM497" i="1" s="1"/>
  <c r="Y911" i="1"/>
  <c r="AM912" i="1" s="1"/>
  <c r="Y429" i="1"/>
  <c r="AM430" i="1" s="1"/>
  <c r="Y942" i="1"/>
  <c r="AM943" i="1" s="1"/>
  <c r="Y455" i="1"/>
  <c r="AM456" i="1" s="1"/>
  <c r="Y784" i="1"/>
  <c r="AM785" i="1" s="1"/>
  <c r="Y416" i="1"/>
  <c r="AM417" i="1" s="1"/>
  <c r="Y833" i="1"/>
  <c r="AM834" i="1" s="1"/>
  <c r="Y648" i="1"/>
  <c r="AM649" i="1" s="1"/>
  <c r="Y338" i="1"/>
  <c r="AM339" i="1" s="1"/>
  <c r="Y900" i="1"/>
  <c r="AM901" i="1" s="1"/>
  <c r="Y104" i="1"/>
  <c r="AM105" i="1" s="1"/>
  <c r="Y810" i="1"/>
  <c r="AM811" i="1" s="1"/>
  <c r="Y740" i="1"/>
  <c r="AM741" i="1" s="1"/>
  <c r="Y347" i="1"/>
  <c r="AM348" i="1" s="1"/>
  <c r="Y560" i="1"/>
  <c r="AM561" i="1" s="1"/>
  <c r="Y683" i="1"/>
  <c r="AM684" i="1" s="1"/>
  <c r="Y1084" i="1"/>
  <c r="AM1085" i="1" s="1"/>
  <c r="Y939" i="1"/>
  <c r="AM940" i="1" s="1"/>
  <c r="Y929" i="1"/>
  <c r="AM930" i="1" s="1"/>
  <c r="Y153" i="1"/>
  <c r="AM154" i="1" s="1"/>
  <c r="Y889" i="1"/>
  <c r="AM890" i="1" s="1"/>
  <c r="Y853" i="1"/>
  <c r="AM854" i="1" s="1"/>
  <c r="Y647" i="1"/>
  <c r="AM648" i="1" s="1"/>
  <c r="Y758" i="1"/>
  <c r="AM759" i="1" s="1"/>
  <c r="Y818" i="1"/>
  <c r="AM819" i="1" s="1"/>
  <c r="Y376" i="1"/>
  <c r="AM377" i="1" s="1"/>
  <c r="Y748" i="1"/>
  <c r="AM749" i="1" s="1"/>
  <c r="Y621" i="1"/>
  <c r="AM622" i="1" s="1"/>
  <c r="Y1019" i="1"/>
  <c r="AM1020" i="1" s="1"/>
  <c r="Y340" i="1"/>
  <c r="AM341" i="1" s="1"/>
  <c r="Y612" i="1"/>
  <c r="AM613" i="1" s="1"/>
  <c r="Y449" i="1"/>
  <c r="AM450" i="1" s="1"/>
  <c r="Y279" i="1"/>
  <c r="AM280" i="1" s="1"/>
  <c r="Y396" i="1"/>
  <c r="AM397" i="1" s="1"/>
  <c r="Y1060" i="1"/>
  <c r="AM1061" i="1" s="1"/>
  <c r="Y385" i="1"/>
  <c r="AM386" i="1" s="1"/>
  <c r="Y262" i="1"/>
  <c r="AM263" i="1" s="1"/>
  <c r="Y930" i="1"/>
  <c r="AM931" i="1" s="1"/>
  <c r="Y972" i="1"/>
  <c r="AM973" i="1" s="1"/>
  <c r="Y1007" i="1"/>
  <c r="AM1008" i="1" s="1"/>
  <c r="Y265" i="1"/>
  <c r="AM266" i="1" s="1"/>
  <c r="Y596" i="1"/>
  <c r="AM597" i="1" s="1"/>
  <c r="Y117" i="1"/>
  <c r="AM118" i="1" s="1"/>
  <c r="Y579" i="1"/>
  <c r="AM580" i="1" s="1"/>
  <c r="Y213" i="1"/>
  <c r="AM214" i="1" s="1"/>
  <c r="Y281" i="1"/>
  <c r="AM282" i="1" s="1"/>
  <c r="Y960" i="1"/>
  <c r="AM961" i="1" s="1"/>
  <c r="Y858" i="1"/>
  <c r="AM859" i="1" s="1"/>
  <c r="Y196" i="1"/>
  <c r="AM197" i="1" s="1"/>
  <c r="Y1086" i="1"/>
  <c r="AM1087" i="1" s="1"/>
  <c r="Y927" i="1"/>
  <c r="AM928" i="1" s="1"/>
  <c r="Y868" i="1"/>
  <c r="AM869" i="1" s="1"/>
  <c r="Y109" i="1"/>
  <c r="AM110" i="1" s="1"/>
  <c r="Y604" i="1"/>
  <c r="AM605" i="1" s="1"/>
  <c r="Y667" i="1"/>
  <c r="AM668" i="1" s="1"/>
  <c r="Y490" i="1"/>
  <c r="AM491" i="1" s="1"/>
  <c r="Y852" i="1"/>
  <c r="AM853" i="1" s="1"/>
  <c r="Y715" i="1"/>
  <c r="AM716" i="1" s="1"/>
  <c r="Y697" i="1"/>
  <c r="AM698" i="1" s="1"/>
  <c r="Y1180" i="1"/>
  <c r="AM1181" i="1" s="1"/>
  <c r="Y413" i="1"/>
  <c r="AM414" i="1" s="1"/>
  <c r="Y631" i="1"/>
  <c r="AM632" i="1" s="1"/>
  <c r="Y677" i="1"/>
  <c r="AM678" i="1" s="1"/>
  <c r="Y848" i="1"/>
  <c r="AM849" i="1" s="1"/>
  <c r="Y884" i="1"/>
  <c r="AM885" i="1" s="1"/>
  <c r="Y442" i="1"/>
  <c r="AM443" i="1" s="1"/>
  <c r="Y821" i="1"/>
  <c r="AM822" i="1" s="1"/>
  <c r="Y309" i="1"/>
  <c r="AM310" i="1" s="1"/>
  <c r="Y357" i="1"/>
  <c r="AM358" i="1" s="1"/>
  <c r="Y569" i="1"/>
  <c r="AM570" i="1" s="1"/>
  <c r="Y842" i="1"/>
  <c r="AM843" i="1" s="1"/>
  <c r="Y1076" i="1"/>
  <c r="AM1077" i="1" s="1"/>
  <c r="Y239" i="1"/>
  <c r="AM240" i="1" s="1"/>
  <c r="Y350" i="1"/>
  <c r="AM351" i="1" s="1"/>
  <c r="Y588" i="1"/>
  <c r="AM589" i="1" s="1"/>
  <c r="Y616" i="1"/>
  <c r="AM617" i="1" s="1"/>
  <c r="Y881" i="1"/>
  <c r="AM882" i="1" s="1"/>
  <c r="Y1075" i="1"/>
  <c r="AM1076" i="1" s="1"/>
  <c r="Y1065" i="1"/>
  <c r="AM1066" i="1" s="1"/>
  <c r="Y1082" i="1"/>
  <c r="AM1083" i="1" s="1"/>
  <c r="Y417" i="1"/>
  <c r="AM418" i="1" s="1"/>
  <c r="Y1172" i="1"/>
  <c r="AM1173" i="1" s="1"/>
  <c r="Y952" i="1"/>
  <c r="AM953" i="1" s="1"/>
  <c r="Y570" i="1"/>
  <c r="AM571" i="1" s="1"/>
  <c r="Y296" i="1"/>
  <c r="AM297" i="1" s="1"/>
  <c r="Y778" i="1"/>
  <c r="AM779" i="1" s="1"/>
  <c r="Y854" i="1"/>
  <c r="AM855" i="1" s="1"/>
  <c r="Y152" i="1"/>
  <c r="AM153" i="1" s="1"/>
  <c r="Y914" i="1"/>
  <c r="AM915" i="1" s="1"/>
  <c r="Y966" i="1"/>
  <c r="AM967" i="1" s="1"/>
  <c r="Y99" i="1"/>
  <c r="AM100" i="1" s="1"/>
  <c r="Y780" i="1"/>
  <c r="AM781" i="1" s="1"/>
  <c r="Y377" i="1"/>
  <c r="AM378" i="1" s="1"/>
  <c r="Y291" i="1"/>
  <c r="AM292" i="1" s="1"/>
  <c r="Y940" i="1"/>
  <c r="AM941" i="1" s="1"/>
  <c r="Y511" i="1"/>
  <c r="AM512" i="1" s="1"/>
  <c r="Y355" i="1"/>
  <c r="AM356" i="1" s="1"/>
  <c r="Y627" i="1"/>
  <c r="AM628" i="1" s="1"/>
  <c r="Y804" i="1"/>
  <c r="AM805" i="1" s="1"/>
  <c r="Y523" i="1"/>
  <c r="AM524" i="1" s="1"/>
  <c r="Y343" i="1"/>
  <c r="AM344" i="1" s="1"/>
  <c r="Y497" i="1"/>
  <c r="AM498" i="1" s="1"/>
  <c r="Y1041" i="1"/>
  <c r="AM1042" i="1" s="1"/>
  <c r="Y1183" i="1"/>
  <c r="AM1184" i="1" s="1"/>
  <c r="Y945" i="1"/>
  <c r="AM946" i="1" s="1"/>
  <c r="Y205" i="1"/>
  <c r="AM206" i="1" s="1"/>
  <c r="Y161" i="1"/>
  <c r="AM162" i="1" s="1"/>
  <c r="Y208" i="1"/>
  <c r="AM209" i="1" s="1"/>
  <c r="Y836" i="1"/>
  <c r="AM837" i="1" s="1"/>
  <c r="Y1037" i="1"/>
  <c r="AM1038" i="1" s="1"/>
  <c r="Y1167" i="1"/>
  <c r="AM1168" i="1" s="1"/>
  <c r="Y220" i="1"/>
  <c r="AM221" i="1" s="1"/>
  <c r="Y1159" i="1"/>
  <c r="AM1160" i="1" s="1"/>
  <c r="Y1014" i="1"/>
  <c r="AM1015" i="1" s="1"/>
  <c r="Y447" i="1"/>
  <c r="AM448" i="1" s="1"/>
  <c r="Y420" i="1"/>
  <c r="AM421" i="1" s="1"/>
  <c r="Y489" i="1"/>
  <c r="AM490" i="1" s="1"/>
  <c r="Y122" i="1"/>
  <c r="AM123" i="1" s="1"/>
  <c r="Y199" i="1"/>
  <c r="AM200" i="1" s="1"/>
  <c r="Y791" i="1"/>
  <c r="AM792" i="1" s="1"/>
  <c r="Y439" i="1"/>
  <c r="AM440" i="1" s="1"/>
  <c r="Y732" i="1"/>
  <c r="AM733" i="1" s="1"/>
  <c r="Y111" i="1"/>
  <c r="AM112" i="1" s="1"/>
  <c r="Y211" i="1"/>
  <c r="AM212" i="1" s="1"/>
  <c r="Y453" i="1"/>
  <c r="AM454" i="1" s="1"/>
  <c r="Y562" i="1"/>
  <c r="AM563" i="1" s="1"/>
  <c r="Y582" i="1"/>
  <c r="AM583" i="1" s="1"/>
  <c r="Y431" i="1"/>
  <c r="AM432" i="1" s="1"/>
  <c r="Y995" i="1"/>
  <c r="AM996" i="1" s="1"/>
  <c r="Y1046" i="1"/>
  <c r="AM1047" i="1" s="1"/>
  <c r="Y179" i="1"/>
  <c r="AM180" i="1" s="1"/>
  <c r="Y742" i="1"/>
  <c r="AM743" i="1" s="1"/>
  <c r="Y883" i="1"/>
  <c r="AM884" i="1" s="1"/>
  <c r="Y140" i="1"/>
  <c r="AM141" i="1" s="1"/>
  <c r="Y231" i="1"/>
  <c r="AM232" i="1" s="1"/>
  <c r="Y204" i="1"/>
  <c r="AM205" i="1" s="1"/>
  <c r="Y1055" i="1"/>
  <c r="AM1056" i="1" s="1"/>
  <c r="Y926" i="1"/>
  <c r="AM927" i="1" s="1"/>
  <c r="Y400" i="1"/>
  <c r="AM401" i="1" s="1"/>
  <c r="Y937" i="1"/>
  <c r="AM938" i="1" s="1"/>
  <c r="Y751" i="1"/>
  <c r="AM752" i="1" s="1"/>
  <c r="Y487" i="1"/>
  <c r="AM488" i="1" s="1"/>
  <c r="Y787" i="1"/>
  <c r="AM788" i="1" s="1"/>
  <c r="Y990" i="1"/>
  <c r="AM991" i="1" s="1"/>
  <c r="Y333" i="1"/>
  <c r="AM334" i="1" s="1"/>
  <c r="Y561" i="1"/>
  <c r="AM562" i="1" s="1"/>
  <c r="Y622" i="1"/>
  <c r="AM623" i="1" s="1"/>
  <c r="Y657" i="1"/>
  <c r="AM658" i="1" s="1"/>
  <c r="Y320" i="1"/>
  <c r="AM321" i="1" s="1"/>
  <c r="Y793" i="1"/>
  <c r="AM794" i="1" s="1"/>
  <c r="Y1138" i="1"/>
  <c r="AM1139" i="1" s="1"/>
  <c r="Y1056" i="1"/>
  <c r="AM1057" i="1" s="1"/>
  <c r="Y412" i="1"/>
  <c r="AM413" i="1" s="1"/>
  <c r="Y1010" i="1"/>
  <c r="AM1011" i="1" s="1"/>
  <c r="Y345" i="1"/>
  <c r="AM346" i="1" s="1"/>
  <c r="Y698" i="1"/>
  <c r="AM699" i="1" s="1"/>
  <c r="Y982" i="1"/>
  <c r="AM983" i="1" s="1"/>
  <c r="Y963" i="1"/>
  <c r="AM964" i="1" s="1"/>
  <c r="Y433" i="1"/>
  <c r="AM434" i="1" s="1"/>
  <c r="Y368" i="1"/>
  <c r="AM369" i="1" s="1"/>
  <c r="Y907" i="1"/>
  <c r="AM908" i="1" s="1"/>
  <c r="Y235" i="1"/>
  <c r="AM236" i="1" s="1"/>
  <c r="Y754" i="1"/>
  <c r="AM755" i="1" s="1"/>
  <c r="Y739" i="1"/>
  <c r="AM740" i="1" s="1"/>
  <c r="Y243" i="1"/>
  <c r="AM244" i="1" s="1"/>
  <c r="Y639" i="1"/>
  <c r="AM640" i="1" s="1"/>
  <c r="Y799" i="1"/>
  <c r="AM800" i="1" s="1"/>
  <c r="Y894" i="1"/>
  <c r="AM895" i="1" s="1"/>
  <c r="Y145" i="1"/>
  <c r="AM146" i="1" s="1"/>
  <c r="Y644" i="1"/>
  <c r="AM645" i="1" s="1"/>
  <c r="Y530" i="1"/>
  <c r="AM531" i="1" s="1"/>
  <c r="Y1163" i="1"/>
  <c r="AM1164" i="1" s="1"/>
  <c r="Y225" i="1"/>
  <c r="AM226" i="1" s="1"/>
  <c r="Y112" i="1"/>
  <c r="AM113" i="1" s="1"/>
  <c r="Y450" i="1"/>
  <c r="AM451" i="1" s="1"/>
  <c r="Y141" i="1"/>
  <c r="AM142" i="1" s="1"/>
  <c r="Y552" i="1"/>
  <c r="AM553" i="1" s="1"/>
  <c r="Y1184" i="1"/>
  <c r="AM1185" i="1" s="1"/>
  <c r="Y1151" i="1"/>
  <c r="AM1152" i="1" s="1"/>
  <c r="Y822" i="1"/>
  <c r="AM823" i="1" s="1"/>
  <c r="Y91" i="1"/>
  <c r="AM92" i="1" s="1"/>
  <c r="Y277" i="1"/>
  <c r="AM278" i="1" s="1"/>
  <c r="Y133" i="1"/>
  <c r="AM134" i="1" s="1"/>
  <c r="Y513" i="1"/>
  <c r="AM514" i="1" s="1"/>
  <c r="Y873" i="1"/>
  <c r="AM874" i="1" s="1"/>
  <c r="Y359" i="1"/>
  <c r="AM360" i="1" s="1"/>
  <c r="Y247" i="1"/>
  <c r="AM248" i="1" s="1"/>
  <c r="Y373" i="1"/>
  <c r="AM374" i="1" s="1"/>
  <c r="Y548" i="1"/>
  <c r="AM549" i="1" s="1"/>
  <c r="Y896" i="1"/>
  <c r="AM897" i="1" s="1"/>
  <c r="Y81" i="1"/>
  <c r="AM82" i="1" s="1"/>
  <c r="Y1024" i="1"/>
  <c r="AM1025" i="1" s="1"/>
  <c r="Y598" i="1"/>
  <c r="AM599" i="1" s="1"/>
  <c r="Y328" i="1"/>
  <c r="AM329" i="1" s="1"/>
  <c r="Y441" i="1"/>
  <c r="AM442" i="1" s="1"/>
  <c r="Y125" i="1"/>
  <c r="AM126" i="1" s="1"/>
  <c r="Y325" i="1"/>
  <c r="AM326" i="1" s="1"/>
  <c r="Y812" i="1"/>
  <c r="AM813" i="1" s="1"/>
  <c r="Y1044" i="1"/>
  <c r="AM1045" i="1" s="1"/>
  <c r="Y259" i="1"/>
  <c r="AM260" i="1" s="1"/>
  <c r="Y506" i="1"/>
  <c r="AM507" i="1" s="1"/>
  <c r="Y948" i="1"/>
  <c r="AM949" i="1" s="1"/>
  <c r="Y1164" i="1"/>
  <c r="AM1165" i="1" s="1"/>
  <c r="Y303" i="1"/>
  <c r="AM304" i="1" s="1"/>
  <c r="Y1063" i="1"/>
  <c r="AM1064" i="1" s="1"/>
  <c r="Y759" i="1"/>
  <c r="AM760" i="1" s="1"/>
  <c r="Y221" i="1"/>
  <c r="AM222" i="1" s="1"/>
  <c r="Y915" i="1"/>
  <c r="AM916" i="1" s="1"/>
  <c r="Y830" i="1"/>
  <c r="AM831" i="1" s="1"/>
  <c r="Y1033" i="1"/>
  <c r="AM1034" i="1" s="1"/>
  <c r="Y595" i="1"/>
  <c r="AM596" i="1" s="1"/>
  <c r="Y734" i="1"/>
  <c r="AM735" i="1" s="1"/>
  <c r="Y1182" i="1"/>
  <c r="AM1183" i="1" s="1"/>
  <c r="Y365" i="1"/>
  <c r="AM366" i="1" s="1"/>
  <c r="Y1102" i="1"/>
  <c r="AM1103" i="1" s="1"/>
  <c r="Y702" i="1"/>
  <c r="AM703" i="1" s="1"/>
  <c r="Y529" i="1"/>
  <c r="AM530" i="1" s="1"/>
  <c r="Y482" i="1"/>
  <c r="AM483" i="1" s="1"/>
  <c r="Y352" i="1"/>
  <c r="AM353" i="1" s="1"/>
  <c r="Y160" i="1"/>
  <c r="AM161" i="1" s="1"/>
  <c r="Y601" i="1"/>
  <c r="AM602" i="1" s="1"/>
  <c r="Y217" i="1"/>
  <c r="AM218" i="1" s="1"/>
  <c r="Y707" i="1"/>
  <c r="AM708" i="1" s="1"/>
  <c r="Y521" i="1"/>
  <c r="AM522" i="1" s="1"/>
  <c r="Y229" i="1"/>
  <c r="AM230" i="1" s="1"/>
  <c r="Y737" i="1"/>
  <c r="AM738" i="1" s="1"/>
  <c r="Y1004" i="1"/>
  <c r="AM1005" i="1" s="1"/>
  <c r="Y950" i="1"/>
  <c r="AM951" i="1" s="1"/>
  <c r="Y488" i="1"/>
  <c r="AM489" i="1" s="1"/>
  <c r="Y545" i="1"/>
  <c r="AM546" i="1" s="1"/>
  <c r="Y658" i="1"/>
  <c r="AM659" i="1" s="1"/>
  <c r="Y534" i="1"/>
  <c r="AM535" i="1" s="1"/>
  <c r="Y577" i="1"/>
  <c r="AM578" i="1" s="1"/>
  <c r="Y986" i="1"/>
  <c r="AM987" i="1" s="1"/>
  <c r="Y905" i="1"/>
  <c r="AM906" i="1" s="1"/>
  <c r="Y554" i="1"/>
  <c r="AM555" i="1" s="1"/>
  <c r="Y527" i="1"/>
  <c r="AM528" i="1" s="1"/>
  <c r="Y500" i="1"/>
  <c r="AM501" i="1" s="1"/>
  <c r="Y472" i="1"/>
  <c r="AM473" i="1" s="1"/>
  <c r="Y390" i="1"/>
  <c r="AM391" i="1" s="1"/>
  <c r="Y336" i="1"/>
  <c r="AM337" i="1" s="1"/>
  <c r="Y201" i="1"/>
  <c r="AM202" i="1" s="1"/>
  <c r="Y174" i="1"/>
  <c r="AM175" i="1" s="1"/>
  <c r="Y120" i="1"/>
  <c r="AM121" i="1" s="1"/>
  <c r="Y73" i="1"/>
  <c r="AM74" i="1" s="1"/>
  <c r="Y58" i="1"/>
  <c r="AM59" i="1" s="1"/>
  <c r="Y60" i="1"/>
  <c r="AM61" i="1" s="1"/>
  <c r="Y53" i="1"/>
  <c r="AM54" i="1" s="1"/>
  <c r="Y228" i="1"/>
  <c r="AM229" i="1" s="1"/>
  <c r="Y1039" i="1"/>
  <c r="AM1040" i="1" s="1"/>
  <c r="Y77" i="1"/>
  <c r="AM78" i="1" s="1"/>
  <c r="Y446" i="1"/>
  <c r="AM447" i="1" s="1"/>
  <c r="Y69" i="1"/>
  <c r="AM70" i="1" s="1"/>
  <c r="Y419" i="1"/>
  <c r="AM420" i="1" s="1"/>
  <c r="Y391" i="1"/>
  <c r="AM392" i="1" s="1"/>
  <c r="Y42" i="1"/>
  <c r="AM43" i="1" s="1"/>
  <c r="Y76" i="1"/>
  <c r="AM77" i="1" s="1"/>
  <c r="Y175" i="1"/>
  <c r="AM176" i="1" s="1"/>
  <c r="Y148" i="1"/>
  <c r="AM149" i="1" s="1"/>
  <c r="Y608" i="1"/>
  <c r="AM609" i="1" s="1"/>
  <c r="Y93" i="1"/>
  <c r="AM94" i="1" s="1"/>
  <c r="Y550" i="1"/>
  <c r="AM551" i="1" s="1"/>
  <c r="Y40" i="1"/>
  <c r="AM41" i="1" s="1"/>
  <c r="Y63" i="1"/>
  <c r="AM64" i="1" s="1"/>
  <c r="Y958" i="1"/>
  <c r="AM959" i="1" s="1"/>
  <c r="Y932" i="1"/>
  <c r="AM933" i="1" s="1"/>
  <c r="Y55" i="1"/>
  <c r="AM56" i="1" s="1"/>
  <c r="Y289" i="1"/>
  <c r="AM290" i="1" s="1"/>
  <c r="Y43" i="1"/>
  <c r="AM44" i="1" s="1"/>
  <c r="Y48" i="1"/>
  <c r="AM49" i="1" s="1"/>
  <c r="Y67" i="1"/>
  <c r="AM68" i="1" s="1"/>
  <c r="Y959" i="1"/>
  <c r="AM960" i="1" s="1"/>
  <c r="Y662" i="1"/>
  <c r="AM663" i="1" s="1"/>
  <c r="Y526" i="1"/>
  <c r="AM527" i="1" s="1"/>
  <c r="Y38" i="1"/>
  <c r="AM39" i="1" s="1"/>
  <c r="Y61" i="1"/>
  <c r="AM62" i="1" s="1"/>
  <c r="Y68" i="1"/>
  <c r="AM69" i="1" s="1"/>
  <c r="Y851" i="1"/>
  <c r="AM852" i="1" s="1"/>
  <c r="Y716" i="1"/>
  <c r="AM717" i="1" s="1"/>
  <c r="Y796" i="1"/>
  <c r="AM797" i="1" s="1"/>
  <c r="Y580" i="1"/>
  <c r="AM581" i="1" s="1"/>
  <c r="Y1067" i="1"/>
  <c r="AM1068" i="1" s="1"/>
  <c r="Y474" i="1"/>
  <c r="AM475" i="1" s="1"/>
  <c r="Y157" i="1"/>
  <c r="AM158" i="1" s="1"/>
  <c r="Y305" i="1"/>
  <c r="AM306" i="1" s="1"/>
  <c r="Y770" i="1"/>
  <c r="AM771" i="1" s="1"/>
  <c r="Y353" i="1"/>
  <c r="AM354" i="1" s="1"/>
  <c r="Y139" i="1"/>
  <c r="AM140" i="1" s="1"/>
  <c r="Y65" i="1"/>
  <c r="AM66" i="1" s="1"/>
  <c r="Y1186" i="1" l="1"/>
  <c r="AM1187" i="1" s="1"/>
  <c r="BB411" i="1"/>
  <c r="BB416" i="1"/>
  <c r="BB1041" i="1"/>
  <c r="BB951" i="1"/>
  <c r="BB444" i="1"/>
  <c r="BB993" i="1"/>
  <c r="BB668" i="1"/>
  <c r="BB1016" i="1"/>
  <c r="BB424" i="1"/>
  <c r="BB658" i="1"/>
  <c r="BB678" i="1"/>
  <c r="BB1029" i="1"/>
  <c r="BB441" i="1"/>
  <c r="BB804" i="1"/>
  <c r="BB633" i="1"/>
  <c r="BB603" i="1"/>
  <c r="BB606" i="1"/>
  <c r="BB467" i="1"/>
  <c r="BB1017" i="1"/>
  <c r="BB963" i="1"/>
  <c r="BB999" i="1"/>
  <c r="BB826" i="1"/>
  <c r="BB659" i="1"/>
  <c r="BB622" i="1"/>
  <c r="BB977" i="1"/>
  <c r="BB724" i="1"/>
  <c r="BB916" i="1"/>
  <c r="BB506" i="1"/>
  <c r="BB567" i="1"/>
  <c r="BB560" i="1"/>
  <c r="BB1014" i="1"/>
  <c r="BB988" i="1"/>
  <c r="BB485" i="1"/>
  <c r="BB917" i="1"/>
  <c r="BB1153" i="1"/>
  <c r="BB508" i="1"/>
  <c r="BB582" i="1"/>
  <c r="BB915" i="1"/>
  <c r="BB1186" i="1"/>
  <c r="BB601" i="1"/>
  <c r="BB1043" i="1"/>
  <c r="BB518" i="1"/>
  <c r="BB814" i="1"/>
  <c r="BB873" i="1"/>
  <c r="BB507" i="1"/>
  <c r="BB588" i="1"/>
  <c r="BB1028" i="1"/>
  <c r="BB490" i="1"/>
  <c r="BB1092" i="1"/>
  <c r="BB976" i="1"/>
  <c r="BB899" i="1"/>
  <c r="BB1010" i="1"/>
  <c r="BB987" i="1"/>
  <c r="BB792" i="1"/>
  <c r="BB1076" i="1"/>
  <c r="BB489" i="1"/>
  <c r="BB629" i="1"/>
  <c r="BB602" i="1"/>
  <c r="BB510" i="1"/>
  <c r="BB971" i="1"/>
  <c r="BB429" i="1"/>
  <c r="BB605" i="1"/>
  <c r="BB751" i="1"/>
  <c r="BB875" i="1"/>
  <c r="BB657" i="1"/>
  <c r="BB924" i="1"/>
  <c r="BB815" i="1"/>
  <c r="BB748" i="1"/>
  <c r="BB881" i="1"/>
  <c r="BB816" i="1"/>
  <c r="BB628" i="1"/>
  <c r="BB470" i="1"/>
  <c r="BB638" i="1"/>
  <c r="BB936" i="1"/>
  <c r="BB448" i="1"/>
  <c r="BB979" i="1"/>
  <c r="BB1100" i="1"/>
  <c r="BB577" i="1"/>
  <c r="BB818" i="1"/>
  <c r="BB736" i="1"/>
  <c r="BB948" i="1"/>
  <c r="BB739" i="1"/>
  <c r="BB895" i="1"/>
  <c r="BB909" i="1"/>
  <c r="BB627" i="1"/>
  <c r="BB784" i="1"/>
  <c r="BB613" i="1"/>
  <c r="BB647" i="1"/>
  <c r="BB1151" i="1"/>
  <c r="BB663" i="1"/>
  <c r="BB599" i="1"/>
  <c r="BB723" i="1"/>
  <c r="BB684" i="1"/>
  <c r="BB480" i="1"/>
  <c r="BB652" i="1"/>
  <c r="BB989" i="1"/>
  <c r="BB1031" i="1"/>
  <c r="BB512" i="1"/>
  <c r="BB449" i="1"/>
  <c r="BB998" i="1"/>
  <c r="BB1175" i="1"/>
  <c r="BB1185" i="1"/>
  <c r="BB1007" i="1"/>
  <c r="BB980" i="1"/>
  <c r="BB433" i="1"/>
  <c r="BB708" i="1"/>
  <c r="BB461" i="1"/>
  <c r="BB940" i="1"/>
  <c r="BB479" i="1"/>
  <c r="BB934" i="1"/>
  <c r="BB970" i="1"/>
  <c r="BB687" i="1"/>
  <c r="BB501" i="1"/>
  <c r="BB801" i="1"/>
  <c r="BB1057" i="1"/>
  <c r="BB1174" i="1"/>
  <c r="BB644" i="1"/>
  <c r="BB524" i="1"/>
  <c r="BB772" i="1"/>
  <c r="BB920" i="1"/>
  <c r="BB481" i="1"/>
  <c r="BB956" i="1"/>
  <c r="BB735" i="1"/>
  <c r="BB927" i="1"/>
  <c r="BB1035" i="1"/>
  <c r="BB833" i="1"/>
  <c r="BB866" i="1"/>
  <c r="BB766" i="1"/>
  <c r="BB1047" i="1"/>
  <c r="BB475" i="1"/>
  <c r="BB778" i="1"/>
  <c r="BB505" i="1"/>
  <c r="BB1037" i="1"/>
  <c r="BB440" i="1"/>
  <c r="BB857" i="1"/>
  <c r="BB462" i="1"/>
  <c r="BB1178" i="1"/>
  <c r="BB595" i="1"/>
  <c r="BB1184" i="1"/>
  <c r="BB620" i="1"/>
  <c r="BB1144" i="1"/>
  <c r="BB614" i="1"/>
  <c r="BB705" i="1"/>
  <c r="BB1096" i="1"/>
  <c r="BB918" i="1"/>
  <c r="BB624" i="1"/>
  <c r="BB883" i="1"/>
  <c r="BB742" i="1"/>
  <c r="BB1145" i="1"/>
  <c r="BB451" i="1"/>
  <c r="BB876" i="1"/>
  <c r="BB559" i="1"/>
  <c r="BB715" i="1"/>
  <c r="BB701" i="1"/>
  <c r="BB1172" i="1"/>
  <c r="BB484" i="1"/>
  <c r="BB574" i="1"/>
  <c r="BB1021" i="1"/>
  <c r="BB780" i="1"/>
  <c r="BB1169" i="1"/>
  <c r="BB436" i="1"/>
  <c r="BB570" i="1"/>
  <c r="BB825" i="1"/>
  <c r="BB672" i="1"/>
  <c r="BB460" i="1"/>
  <c r="BB952" i="1"/>
  <c r="BB555" i="1"/>
  <c r="BB1060" i="1"/>
  <c r="BB1081" i="1"/>
  <c r="BB865" i="1"/>
  <c r="BB609" i="1"/>
  <c r="BB935" i="1"/>
  <c r="BB575" i="1"/>
  <c r="BB1099" i="1"/>
  <c r="BB968" i="1"/>
  <c r="BB619" i="1"/>
  <c r="BB702" i="1"/>
  <c r="BB734" i="1"/>
  <c r="BB907" i="1"/>
  <c r="BB548" i="1"/>
  <c r="BB1167" i="1"/>
  <c r="BB563" i="1"/>
  <c r="BB854" i="1"/>
  <c r="BB645" i="1"/>
  <c r="BB837" i="1"/>
  <c r="BB1176" i="1"/>
  <c r="BB427" i="1"/>
  <c r="BB805" i="1"/>
  <c r="BB557" i="1"/>
  <c r="BB1004" i="1"/>
  <c r="BB859" i="1"/>
  <c r="BB531" i="1"/>
  <c r="BB1071" i="1"/>
  <c r="BB447" i="1"/>
  <c r="BB802" i="1"/>
  <c r="BB543" i="1"/>
  <c r="BB1038" i="1"/>
  <c r="BB598" i="1"/>
  <c r="BB430" i="1"/>
  <c r="BB656" i="1"/>
  <c r="BB1080" i="1"/>
  <c r="BB463" i="1"/>
  <c r="BB1019" i="1"/>
  <c r="BB1002" i="1"/>
  <c r="BB1142" i="1"/>
  <c r="BB487" i="1"/>
  <c r="BB1000" i="1"/>
  <c r="BB975" i="1"/>
  <c r="BB776" i="1"/>
  <c r="BB1044" i="1"/>
  <c r="BB756" i="1"/>
  <c r="BB841" i="1"/>
  <c r="BB767" i="1"/>
  <c r="BB503" i="1"/>
  <c r="BB415" i="1"/>
  <c r="BB1102" i="1"/>
  <c r="BB1161" i="1"/>
  <c r="BB863" i="1"/>
  <c r="BB862" i="1"/>
  <c r="BB417" i="1"/>
  <c r="BB822" i="1"/>
  <c r="BB718" i="1"/>
  <c r="BB966" i="1"/>
  <c r="BB1131" i="1"/>
  <c r="BB1055" i="1"/>
  <c r="BB532" i="1"/>
  <c r="BB686" i="1"/>
  <c r="BB1088" i="1"/>
  <c r="BB933" i="1"/>
  <c r="BB1049" i="1"/>
  <c r="BB912" i="1"/>
  <c r="BB1087" i="1"/>
  <c r="BB655" i="1"/>
  <c r="BB660" i="1"/>
  <c r="BB774" i="1"/>
  <c r="BB710" i="1"/>
  <c r="BB585" i="1"/>
  <c r="BB712" i="1"/>
  <c r="BB896" i="1"/>
  <c r="BB1181" i="1"/>
  <c r="BB955" i="1"/>
  <c r="BB566" i="1"/>
  <c r="BB1139" i="1"/>
  <c r="BB997" i="1"/>
  <c r="BB849" i="1"/>
  <c r="BB477" i="1"/>
  <c r="BB621" i="1"/>
  <c r="BB561" i="1"/>
  <c r="BB731" i="1"/>
  <c r="BB990" i="1"/>
  <c r="BB709" i="1"/>
  <c r="BB530" i="1"/>
  <c r="BB1054" i="1"/>
  <c r="BB740" i="1"/>
  <c r="BB623" i="1"/>
  <c r="BB779" i="1"/>
  <c r="BB793" i="1"/>
  <c r="BB868" i="1"/>
  <c r="BB558" i="1"/>
  <c r="BB576" i="1"/>
  <c r="BB573" i="1"/>
  <c r="BB625" i="1"/>
  <c r="BB888" i="1"/>
  <c r="BB1009" i="1"/>
  <c r="BB642" i="1"/>
  <c r="BB454" i="1"/>
  <c r="BB1173" i="1"/>
  <c r="BB1022" i="1"/>
  <c r="BB962" i="1"/>
  <c r="BB1036" i="1"/>
  <c r="BB1027" i="1"/>
  <c r="BB420" i="1"/>
  <c r="BB412" i="1"/>
  <c r="BB1164" i="1"/>
  <c r="BB973" i="1"/>
  <c r="BB894" i="1"/>
  <c r="BB615" i="1"/>
  <c r="BB707" i="1"/>
  <c r="BB755" i="1"/>
  <c r="BB545" i="1"/>
  <c r="BB671" i="1"/>
  <c r="BB1008" i="1"/>
  <c r="BB889" i="1"/>
  <c r="BB1078" i="1"/>
  <c r="BB637" i="1"/>
  <c r="BB821" i="1"/>
  <c r="BB1159" i="1"/>
  <c r="BB604" i="1"/>
  <c r="BB677" i="1"/>
  <c r="BB452" i="1"/>
  <c r="BB838" i="1"/>
  <c r="BB1062" i="1"/>
  <c r="BB820" i="1"/>
  <c r="BB553" i="1"/>
  <c r="BB1165" i="1"/>
  <c r="BB491" i="1"/>
  <c r="BB483" i="1"/>
  <c r="BB1051" i="1"/>
  <c r="BB406" i="1"/>
  <c r="BB407" i="1"/>
  <c r="BB405" i="1"/>
  <c r="BB413" i="1"/>
  <c r="BB643" i="1"/>
  <c r="BB721" i="1"/>
  <c r="BB493" i="1"/>
  <c r="BB693" i="1"/>
  <c r="BB974" i="1"/>
  <c r="BB964" i="1"/>
  <c r="BB775" i="1"/>
  <c r="BB700" i="1"/>
  <c r="BB1136" i="1"/>
  <c r="BB695" i="1"/>
  <c r="BB439" i="1"/>
  <c r="BB699" i="1"/>
  <c r="BB492" i="1"/>
  <c r="BB651" i="1"/>
  <c r="BB722" i="1"/>
  <c r="BB1079" i="1"/>
  <c r="BB528" i="1"/>
  <c r="BB983" i="1"/>
  <c r="BB1157" i="1"/>
  <c r="BB855" i="1"/>
  <c r="BB587" i="1"/>
  <c r="BB982" i="1"/>
  <c r="BB1097" i="1"/>
  <c r="BB835" i="1"/>
  <c r="BB892" i="1"/>
  <c r="BB600" i="1"/>
  <c r="BB542" i="1"/>
  <c r="BB992" i="1"/>
  <c r="BB1070" i="1"/>
  <c r="BB891" i="1"/>
  <c r="BB860" i="1"/>
  <c r="BB812" i="1"/>
  <c r="BB799" i="1"/>
  <c r="BB534" i="1"/>
  <c r="BB898" i="1"/>
  <c r="BB908" i="1"/>
  <c r="BB1046" i="1"/>
  <c r="BB649" i="1"/>
  <c r="BB639" i="1"/>
  <c r="BB1154" i="1"/>
  <c r="BB562" i="1"/>
  <c r="BB840" i="1"/>
  <c r="BB515" i="1"/>
  <c r="BB871" i="1"/>
  <c r="BB572" i="1"/>
  <c r="BB869" i="1"/>
  <c r="BB468" i="1"/>
  <c r="BB943" i="1"/>
  <c r="BB817" i="1"/>
  <c r="BB432" i="1"/>
  <c r="BB969" i="1"/>
  <c r="BB611" i="1"/>
  <c r="BB673" i="1"/>
  <c r="BB790" i="1"/>
  <c r="BB782" i="1"/>
  <c r="BB1066" i="1"/>
  <c r="BB1183" i="1"/>
  <c r="BB877" i="1"/>
  <c r="BB450" i="1"/>
  <c r="BB981" i="1"/>
  <c r="BB897" i="1"/>
  <c r="BB569" i="1"/>
  <c r="BB867" i="1"/>
  <c r="BB960" i="1"/>
  <c r="BB547" i="1"/>
  <c r="BB502" i="1"/>
  <c r="BB654" i="1"/>
  <c r="BB670" i="1"/>
  <c r="BB504" i="1"/>
  <c r="BB1020" i="1"/>
  <c r="BB488" i="1"/>
  <c r="BB737" i="1"/>
  <c r="BB1182" i="1"/>
  <c r="BB680" i="1"/>
  <c r="BB844" i="1"/>
  <c r="BB1006" i="1"/>
  <c r="BB861" i="1"/>
  <c r="BB556" i="1"/>
  <c r="BB749" i="1"/>
  <c r="BB523" i="1"/>
  <c r="BB1045" i="1"/>
  <c r="BB728" i="1"/>
  <c r="BB836" i="1"/>
  <c r="BB675" i="1"/>
  <c r="BB950" i="1"/>
  <c r="BB1098" i="1"/>
  <c r="BB727" i="1"/>
  <c r="BB928" i="1"/>
  <c r="BB703" i="1"/>
  <c r="BB664" i="1"/>
  <c r="BB941" i="1"/>
  <c r="BB694" i="1"/>
  <c r="BB856" i="1"/>
  <c r="BB887" i="1"/>
  <c r="BB495" i="1"/>
  <c r="BB520" i="1"/>
  <c r="BB847" i="1"/>
  <c r="BB1170" i="1"/>
  <c r="BB1023" i="1"/>
  <c r="BB879" i="1"/>
  <c r="BB843" i="1"/>
  <c r="BB852" i="1"/>
  <c r="BB750" i="1"/>
  <c r="BB593" i="1"/>
  <c r="BB939" i="1"/>
  <c r="BB725" i="1"/>
  <c r="BB616" i="1"/>
  <c r="BB607" i="1"/>
  <c r="BB1140" i="1"/>
  <c r="BB698" i="1"/>
  <c r="BB665" i="1"/>
  <c r="BB839" i="1"/>
  <c r="BB827" i="1"/>
  <c r="BB539" i="1"/>
  <c r="BB719" i="1"/>
  <c r="BB697" i="1"/>
  <c r="BB911" i="1"/>
  <c r="BB1143" i="1"/>
  <c r="BB830" i="1"/>
  <c r="BB813" i="1"/>
  <c r="BB565" i="1"/>
  <c r="BB1155" i="1"/>
  <c r="BB1133" i="1"/>
  <c r="BB1160" i="1"/>
  <c r="BB764" i="1"/>
  <c r="BB640" i="1"/>
  <c r="BB1138" i="1"/>
  <c r="BB768" i="1"/>
  <c r="BB785" i="1"/>
  <c r="BB791" i="1"/>
  <c r="BB763" i="1"/>
  <c r="BB1141" i="1"/>
  <c r="BB1077" i="1"/>
  <c r="BB937" i="1"/>
  <c r="BB853" i="1"/>
  <c r="BB1015" i="1"/>
  <c r="BB496" i="1"/>
  <c r="BB800" i="1"/>
  <c r="BB591" i="1"/>
  <c r="BB954" i="1"/>
  <c r="BB590" i="1"/>
  <c r="BB1052" i="1"/>
  <c r="BB431" i="1"/>
  <c r="BB517" i="1"/>
  <c r="BB1011" i="1"/>
  <c r="BB798" i="1"/>
  <c r="BB753" i="1"/>
  <c r="BB1177" i="1"/>
  <c r="BB829" i="1"/>
  <c r="BB957" i="1"/>
  <c r="BB1032" i="1"/>
  <c r="BB809" i="1"/>
  <c r="BB945" i="1"/>
  <c r="BB1069" i="1"/>
  <c r="BB900" i="1"/>
  <c r="BB497" i="1"/>
  <c r="BB929" i="1"/>
  <c r="BB1146" i="1"/>
  <c r="BB579" i="1"/>
  <c r="BB1018" i="1"/>
  <c r="BB1158" i="1"/>
  <c r="BB1063" i="1"/>
  <c r="BB1024" i="1"/>
  <c r="BB842" i="1"/>
  <c r="BB1152" i="1"/>
  <c r="BB1134" i="1"/>
  <c r="BB1026" i="1"/>
  <c r="BB1150" i="1"/>
  <c r="BB648" i="1"/>
  <c r="BB1034" i="1"/>
  <c r="BB757" i="1"/>
  <c r="BB831" i="1"/>
  <c r="BB653" i="1"/>
  <c r="BB884" i="1"/>
  <c r="BB732" i="1"/>
  <c r="BB636" i="1"/>
  <c r="BB1156" i="1"/>
  <c r="BB612" i="1"/>
  <c r="BB641" i="1"/>
  <c r="BB760" i="1"/>
  <c r="BB807" i="1"/>
  <c r="BB519" i="1"/>
  <c r="BB482" i="1"/>
  <c r="BB692" i="1"/>
  <c r="BB846" i="1"/>
  <c r="BB667" i="1"/>
  <c r="BB1091" i="1"/>
  <c r="BB759" i="1"/>
  <c r="BB771" i="1"/>
  <c r="BB1050" i="1"/>
  <c r="BB529" i="1"/>
  <c r="BB438" i="1"/>
  <c r="BB456" i="1"/>
  <c r="BB972" i="1"/>
  <c r="BB1084" i="1"/>
  <c r="BB806" i="1"/>
  <c r="BB789" i="1"/>
  <c r="BB650" i="1"/>
  <c r="BB913" i="1"/>
  <c r="BB914" i="1"/>
  <c r="BB1089" i="1"/>
  <c r="BB631" i="1"/>
  <c r="BB676" i="1"/>
  <c r="BB426" i="1"/>
  <c r="BB961" i="1"/>
  <c r="BB584" i="1"/>
  <c r="BB516" i="1"/>
  <c r="BB1083" i="1"/>
  <c r="BB858" i="1"/>
  <c r="BB787" i="1"/>
  <c r="BB777" i="1"/>
  <c r="BB923" i="1"/>
  <c r="BB919" i="1"/>
  <c r="BB1065" i="1"/>
  <c r="BB794" i="1"/>
  <c r="BB848" i="1"/>
  <c r="BB478" i="1"/>
  <c r="BB571" i="1"/>
  <c r="BB720" i="1"/>
  <c r="BB1095" i="1"/>
  <c r="BB1086" i="1"/>
  <c r="BB1033" i="1"/>
  <c r="BB773" i="1"/>
  <c r="BB536" i="1"/>
  <c r="BB1003" i="1"/>
  <c r="BB1059" i="1"/>
  <c r="BB996" i="1"/>
  <c r="BB944" i="1"/>
  <c r="BB783" i="1"/>
  <c r="BB713" i="1"/>
  <c r="BB901" i="1"/>
  <c r="BB1056" i="1"/>
  <c r="BB711" i="1"/>
  <c r="BB803" i="1"/>
  <c r="BB1166" i="1"/>
  <c r="BB540" i="1"/>
  <c r="BB949" i="1"/>
  <c r="BB733" i="1"/>
  <c r="BB947" i="1"/>
  <c r="BB795" i="1"/>
  <c r="BB765" i="1"/>
  <c r="BB910" i="1"/>
  <c r="BB832" i="1"/>
  <c r="BB967" i="1"/>
  <c r="BB1179" i="1"/>
  <c r="BB810" i="1"/>
  <c r="BB1171" i="1"/>
  <c r="BB926" i="1"/>
  <c r="BB942" i="1"/>
  <c r="BB1137" i="1"/>
  <c r="BB455" i="1"/>
  <c r="BB596" i="1"/>
  <c r="BB828" i="1"/>
  <c r="BB845" i="1"/>
  <c r="BB552" i="1"/>
  <c r="BB1075" i="1"/>
  <c r="BB930" i="1"/>
  <c r="BB902" i="1"/>
  <c r="BB551" i="1"/>
  <c r="BB938" i="1"/>
  <c r="BB991" i="1"/>
  <c r="BB471" i="1"/>
  <c r="BB564" i="1"/>
  <c r="BB683" i="1"/>
  <c r="BB513" i="1"/>
  <c r="BB1073" i="1"/>
  <c r="BB511" i="1"/>
  <c r="BB921" i="1"/>
  <c r="BB494" i="1"/>
  <c r="BB995" i="1"/>
  <c r="BB592" i="1"/>
  <c r="BB535" i="1"/>
  <c r="BB1163" i="1"/>
  <c r="BB903" i="1"/>
  <c r="BB1025" i="1"/>
  <c r="BB811" i="1"/>
  <c r="BB521" i="1"/>
  <c r="BB465" i="1"/>
  <c r="BB453" i="1"/>
  <c r="BB1012" i="1"/>
  <c r="BB583" i="1"/>
  <c r="BB442" i="1"/>
  <c r="BB978" i="1"/>
  <c r="BB476" i="1"/>
  <c r="BB443" i="1"/>
  <c r="BB925" i="1"/>
  <c r="BB886" i="1"/>
  <c r="BB1005" i="1"/>
  <c r="BB410" i="1"/>
  <c r="BB408" i="1"/>
  <c r="BB421" i="1"/>
  <c r="BQ433" i="1"/>
  <c r="BB409" i="1"/>
  <c r="BB423" i="1"/>
  <c r="Y686" i="1"/>
  <c r="AM687" i="1" s="1"/>
  <c r="BL38" i="1"/>
  <c r="AM36" i="1"/>
  <c r="Y692" i="1"/>
  <c r="AM693" i="1" s="1"/>
  <c r="Y317" i="1"/>
  <c r="AM318" i="1" s="1"/>
  <c r="Y195" i="1"/>
  <c r="AM196" i="1" s="1"/>
  <c r="AU39" i="1"/>
  <c r="BG38" i="1"/>
  <c r="BI38" i="1" s="1"/>
  <c r="AP39" i="1"/>
  <c r="AQ39" i="1" s="1"/>
  <c r="AZ39" i="1"/>
  <c r="AV38" i="1"/>
  <c r="BQ434" i="1" l="1"/>
  <c r="BM38" i="1"/>
  <c r="BN38" i="1" s="1"/>
  <c r="BR38" i="1" s="1"/>
  <c r="F38" i="1" s="1"/>
  <c r="AS39" i="1"/>
  <c r="AT39" i="1" s="1"/>
  <c r="BH39" i="1" s="1"/>
  <c r="BJ39" i="1"/>
  <c r="BO39" i="1"/>
  <c r="BP39" i="1"/>
  <c r="AX39" i="1"/>
  <c r="AW39" i="1"/>
  <c r="AV39" i="1"/>
  <c r="BQ435" i="1" l="1"/>
  <c r="G38" i="1"/>
  <c r="C39" i="1" s="1"/>
  <c r="H38" i="1"/>
  <c r="CJ38" i="1"/>
  <c r="CI38" i="1"/>
  <c r="CE38" i="1"/>
  <c r="AY39" i="1"/>
  <c r="BC39" i="1" s="1"/>
  <c r="BA39" i="1"/>
  <c r="BQ436" i="1" l="1"/>
  <c r="BK39" i="1"/>
  <c r="BL39" i="1" s="1"/>
  <c r="BD39" i="1"/>
  <c r="BQ437" i="1" l="1"/>
  <c r="BG39" i="1"/>
  <c r="BI39" i="1" s="1"/>
  <c r="AP40" i="1"/>
  <c r="BO40" i="1" s="1"/>
  <c r="AU40" i="1"/>
  <c r="AW40" i="1" s="1"/>
  <c r="AZ40" i="1"/>
  <c r="BQ438" i="1" l="1"/>
  <c r="BM39" i="1"/>
  <c r="BN39" i="1" s="1"/>
  <c r="BR39" i="1" s="1"/>
  <c r="F39" i="1" s="1"/>
  <c r="AS40" i="1"/>
  <c r="AT40" i="1" s="1"/>
  <c r="BA40" i="1" s="1"/>
  <c r="AV40" i="1"/>
  <c r="BJ40" i="1"/>
  <c r="AQ40" i="1"/>
  <c r="AX40" i="1"/>
  <c r="AY40" i="1" s="1"/>
  <c r="BP40" i="1"/>
  <c r="BQ439" i="1" l="1"/>
  <c r="CE39" i="1"/>
  <c r="BH40" i="1"/>
  <c r="G39" i="1"/>
  <c r="C40" i="1" s="1"/>
  <c r="H39" i="1"/>
  <c r="CJ39" i="1"/>
  <c r="CI39" i="1"/>
  <c r="BC40" i="1"/>
  <c r="BK40" i="1" s="1"/>
  <c r="BQ440" i="1" l="1"/>
  <c r="BL40" i="1"/>
  <c r="BD40" i="1"/>
  <c r="BQ441" i="1" l="1"/>
  <c r="BG40" i="1"/>
  <c r="BI40" i="1" s="1"/>
  <c r="BQ442" i="1" l="1"/>
  <c r="BM40" i="1"/>
  <c r="BN40" i="1" s="1"/>
  <c r="BR40" i="1" s="1"/>
  <c r="F40" i="1" s="1"/>
  <c r="BQ443" i="1" l="1"/>
  <c r="CJ40" i="1"/>
  <c r="CE40" i="1"/>
  <c r="CI40" i="1"/>
  <c r="G40" i="1"/>
  <c r="C41" i="1" s="1"/>
  <c r="H40" i="1"/>
  <c r="BQ444" i="1" l="1"/>
  <c r="AP41" i="1"/>
  <c r="AU41" i="1"/>
  <c r="AV41" i="1" s="1"/>
  <c r="AZ41" i="1"/>
  <c r="BQ445" i="1" l="1"/>
  <c r="BO41" i="1"/>
  <c r="BJ41" i="1"/>
  <c r="BP41" i="1"/>
  <c r="AS41" i="1"/>
  <c r="AT41" i="1" s="1"/>
  <c r="BA41" i="1" s="1"/>
  <c r="AQ41" i="1"/>
  <c r="AW41" i="1"/>
  <c r="AX41" i="1"/>
  <c r="BQ446" i="1" l="1"/>
  <c r="BH41" i="1"/>
  <c r="AY41" i="1"/>
  <c r="BC41" i="1" s="1"/>
  <c r="BK41" i="1" s="1"/>
  <c r="BQ447" i="1" l="1"/>
  <c r="BD41" i="1"/>
  <c r="BL41" i="1"/>
  <c r="BQ448" i="1" l="1"/>
  <c r="BG41" i="1"/>
  <c r="AU42" i="1"/>
  <c r="AP42" i="1"/>
  <c r="AZ42" i="1"/>
  <c r="BQ449" i="1" l="1"/>
  <c r="BI41" i="1"/>
  <c r="BM41" i="1" s="1"/>
  <c r="BN41" i="1" s="1"/>
  <c r="BR41" i="1" s="1"/>
  <c r="F41" i="1" s="1"/>
  <c r="AX42" i="1"/>
  <c r="AW42" i="1"/>
  <c r="AV42" i="1"/>
  <c r="BP42" i="1"/>
  <c r="AS42" i="1"/>
  <c r="AT42" i="1" s="1"/>
  <c r="BA42" i="1" s="1"/>
  <c r="AQ42" i="1"/>
  <c r="BJ42" i="1"/>
  <c r="BO42" i="1"/>
  <c r="BQ450" i="1" l="1"/>
  <c r="BH42" i="1"/>
  <c r="CJ41" i="1"/>
  <c r="CE41" i="1"/>
  <c r="G41" i="1"/>
  <c r="C42" i="1" s="1"/>
  <c r="H41" i="1"/>
  <c r="CI41" i="1"/>
  <c r="AY42" i="1"/>
  <c r="BC42" i="1" s="1"/>
  <c r="BQ451" i="1" l="1"/>
  <c r="BK42" i="1"/>
  <c r="BL42" i="1" s="1"/>
  <c r="BD42" i="1"/>
  <c r="BQ452" i="1" l="1"/>
  <c r="AZ43" i="1"/>
  <c r="AU43" i="1"/>
  <c r="AP43" i="1"/>
  <c r="BG42" i="1"/>
  <c r="BI42" i="1" s="1"/>
  <c r="BQ453" i="1" l="1"/>
  <c r="AS43" i="1"/>
  <c r="AT43" i="1" s="1"/>
  <c r="BJ43" i="1"/>
  <c r="AQ43" i="1"/>
  <c r="BO43" i="1"/>
  <c r="AW43" i="1"/>
  <c r="AX43" i="1"/>
  <c r="AY43" i="1" s="1"/>
  <c r="BC43" i="1" s="1"/>
  <c r="AV43" i="1"/>
  <c r="BP43" i="1"/>
  <c r="BM42" i="1"/>
  <c r="BN42" i="1" s="1"/>
  <c r="BR42" i="1" s="1"/>
  <c r="F42" i="1" s="1"/>
  <c r="BQ454" i="1" l="1"/>
  <c r="BA43" i="1"/>
  <c r="BD43" i="1" s="1"/>
  <c r="BH43" i="1"/>
  <c r="BK43" i="1"/>
  <c r="BL43" i="1" s="1"/>
  <c r="CJ42" i="1"/>
  <c r="CI42" i="1"/>
  <c r="G42" i="1"/>
  <c r="CE42" i="1"/>
  <c r="H42" i="1"/>
  <c r="BQ455" i="1" l="1"/>
  <c r="AZ44" i="1"/>
  <c r="AU44" i="1"/>
  <c r="AP44" i="1"/>
  <c r="BG43" i="1"/>
  <c r="BI43" i="1" s="1"/>
  <c r="C43" i="1"/>
  <c r="BQ456" i="1" l="1"/>
  <c r="AW44" i="1"/>
  <c r="AX44" i="1"/>
  <c r="AY44" i="1" s="1"/>
  <c r="BC44" i="1" s="1"/>
  <c r="AV44" i="1"/>
  <c r="BP44" i="1"/>
  <c r="BM43" i="1"/>
  <c r="BN43" i="1" s="1"/>
  <c r="BR43" i="1" s="1"/>
  <c r="F43" i="1" s="1"/>
  <c r="AS44" i="1"/>
  <c r="AT44" i="1" s="1"/>
  <c r="BA44" i="1" s="1"/>
  <c r="BJ44" i="1"/>
  <c r="AQ44" i="1"/>
  <c r="BO44" i="1"/>
  <c r="BQ457" i="1" l="1"/>
  <c r="BH44" i="1"/>
  <c r="CJ43" i="1"/>
  <c r="CI43" i="1"/>
  <c r="CE43" i="1"/>
  <c r="G43" i="1"/>
  <c r="BK44" i="1"/>
  <c r="BL44" i="1" s="1"/>
  <c r="BD44" i="1"/>
  <c r="H43" i="1"/>
  <c r="BQ458" i="1" l="1"/>
  <c r="C44" i="1"/>
  <c r="AP45" i="1"/>
  <c r="AU45" i="1"/>
  <c r="AZ45" i="1"/>
  <c r="BG44" i="1"/>
  <c r="BI44" i="1" s="1"/>
  <c r="BQ459" i="1" l="1"/>
  <c r="BM44" i="1"/>
  <c r="BN44" i="1" s="1"/>
  <c r="BR44" i="1" s="1"/>
  <c r="F44" i="1" s="1"/>
  <c r="CI44" i="1" s="1"/>
  <c r="AW45" i="1"/>
  <c r="AX45" i="1"/>
  <c r="AY45" i="1" s="1"/>
  <c r="BC45" i="1" s="1"/>
  <c r="AV45" i="1"/>
  <c r="BP45" i="1"/>
  <c r="AS45" i="1"/>
  <c r="AT45" i="1" s="1"/>
  <c r="BA45" i="1" s="1"/>
  <c r="BJ45" i="1"/>
  <c r="AQ45" i="1"/>
  <c r="BO45" i="1"/>
  <c r="BQ460" i="1" l="1"/>
  <c r="BH45" i="1"/>
  <c r="H44" i="1"/>
  <c r="G44" i="1"/>
  <c r="C45" i="1" s="1"/>
  <c r="CJ44" i="1"/>
  <c r="CE44" i="1"/>
  <c r="BK45" i="1"/>
  <c r="BL45" i="1" s="1"/>
  <c r="BD45" i="1"/>
  <c r="BQ461" i="1" l="1"/>
  <c r="AZ46" i="1"/>
  <c r="AU46" i="1"/>
  <c r="AP46" i="1"/>
  <c r="BG45" i="1"/>
  <c r="BI45" i="1" s="1"/>
  <c r="BQ462" i="1" l="1"/>
  <c r="BM45" i="1"/>
  <c r="BN45" i="1" s="1"/>
  <c r="BR45" i="1" s="1"/>
  <c r="F45" i="1" s="1"/>
  <c r="H45" i="1" s="1"/>
  <c r="AS46" i="1"/>
  <c r="AT46" i="1" s="1"/>
  <c r="AQ46" i="1"/>
  <c r="BJ46" i="1"/>
  <c r="BO46" i="1"/>
  <c r="AW46" i="1"/>
  <c r="AX46" i="1"/>
  <c r="AY46" i="1" s="1"/>
  <c r="BC46" i="1" s="1"/>
  <c r="AV46" i="1"/>
  <c r="BP46" i="1"/>
  <c r="BQ463" i="1" l="1"/>
  <c r="BA46" i="1"/>
  <c r="BD46" i="1" s="1"/>
  <c r="BH46" i="1"/>
  <c r="CI45" i="1"/>
  <c r="CE45" i="1"/>
  <c r="G45" i="1"/>
  <c r="C46" i="1" s="1"/>
  <c r="CJ45" i="1"/>
  <c r="BK46" i="1"/>
  <c r="BL46" i="1" s="1"/>
  <c r="BQ464" i="1" l="1"/>
  <c r="AP47" i="1"/>
  <c r="AZ47" i="1"/>
  <c r="AU47" i="1"/>
  <c r="BG46" i="1"/>
  <c r="BI46" i="1" s="1"/>
  <c r="BQ465" i="1" l="1"/>
  <c r="BM46" i="1"/>
  <c r="BN46" i="1" s="1"/>
  <c r="BR46" i="1" s="1"/>
  <c r="F46" i="1" s="1"/>
  <c r="CI46" i="1" s="1"/>
  <c r="AX47" i="1"/>
  <c r="AY47" i="1" s="1"/>
  <c r="BC47" i="1" s="1"/>
  <c r="AW47" i="1"/>
  <c r="AV47" i="1"/>
  <c r="BP47" i="1"/>
  <c r="AS47" i="1"/>
  <c r="AT47" i="1" s="1"/>
  <c r="AQ47" i="1"/>
  <c r="BJ47" i="1"/>
  <c r="BO47" i="1"/>
  <c r="BQ466" i="1" l="1"/>
  <c r="BA47" i="1"/>
  <c r="BD47" i="1" s="1"/>
  <c r="BH47" i="1"/>
  <c r="CE46" i="1"/>
  <c r="G46" i="1"/>
  <c r="C47" i="1" s="1"/>
  <c r="CJ46" i="1"/>
  <c r="H46" i="1"/>
  <c r="BK47" i="1"/>
  <c r="BL47" i="1" s="1"/>
  <c r="BQ467" i="1" l="1"/>
  <c r="AU48" i="1"/>
  <c r="AZ48" i="1"/>
  <c r="AP48" i="1"/>
  <c r="BG47" i="1"/>
  <c r="BI47" i="1" s="1"/>
  <c r="BQ468" i="1" l="1"/>
  <c r="BM47" i="1"/>
  <c r="BN47" i="1" s="1"/>
  <c r="BR47" i="1" s="1"/>
  <c r="F47" i="1" s="1"/>
  <c r="H47" i="1" s="1"/>
  <c r="AS48" i="1"/>
  <c r="AT48" i="1" s="1"/>
  <c r="BJ48" i="1"/>
  <c r="AQ48" i="1"/>
  <c r="BO48" i="1"/>
  <c r="AX48" i="1"/>
  <c r="AY48" i="1" s="1"/>
  <c r="BC48" i="1" s="1"/>
  <c r="AW48" i="1"/>
  <c r="AV48" i="1"/>
  <c r="BP48" i="1"/>
  <c r="BQ469" i="1" l="1"/>
  <c r="BA48" i="1"/>
  <c r="BD48" i="1" s="1"/>
  <c r="BH48" i="1"/>
  <c r="G47" i="1"/>
  <c r="C48" i="1" s="1"/>
  <c r="CE47" i="1"/>
  <c r="CJ47" i="1"/>
  <c r="CI47" i="1"/>
  <c r="BK48" i="1"/>
  <c r="BL48" i="1" s="1"/>
  <c r="BQ470" i="1" l="1"/>
  <c r="BG48" i="1"/>
  <c r="BI48" i="1" s="1"/>
  <c r="AP49" i="1"/>
  <c r="AZ49" i="1"/>
  <c r="AU49" i="1"/>
  <c r="BQ471" i="1" l="1"/>
  <c r="BM48" i="1"/>
  <c r="BN48" i="1" s="1"/>
  <c r="BR48" i="1" s="1"/>
  <c r="F48" i="1" s="1"/>
  <c r="H48" i="1" s="1"/>
  <c r="AW49" i="1"/>
  <c r="AX49" i="1"/>
  <c r="AY49" i="1" s="1"/>
  <c r="BC49" i="1" s="1"/>
  <c r="AV49" i="1"/>
  <c r="BP49" i="1"/>
  <c r="BJ49" i="1"/>
  <c r="AS49" i="1"/>
  <c r="AT49" i="1" s="1"/>
  <c r="AQ49" i="1"/>
  <c r="BO49" i="1"/>
  <c r="BQ472" i="1" l="1"/>
  <c r="BA49" i="1"/>
  <c r="BD49" i="1" s="1"/>
  <c r="BH49" i="1"/>
  <c r="CE48" i="1"/>
  <c r="G48" i="1"/>
  <c r="C49" i="1" s="1"/>
  <c r="CI48" i="1"/>
  <c r="CJ48" i="1"/>
  <c r="BK49" i="1"/>
  <c r="BL49" i="1" s="1"/>
  <c r="BQ473" i="1" l="1"/>
  <c r="AP50" i="1"/>
  <c r="AZ50" i="1"/>
  <c r="AU50" i="1"/>
  <c r="BG49" i="1"/>
  <c r="BQ474" i="1" l="1"/>
  <c r="BI49" i="1"/>
  <c r="BM49" i="1" s="1"/>
  <c r="BN49" i="1" s="1"/>
  <c r="BR49" i="1" s="1"/>
  <c r="F49" i="1" s="1"/>
  <c r="AV50" i="1"/>
  <c r="AX50" i="1"/>
  <c r="AY50" i="1" s="1"/>
  <c r="BC50" i="1" s="1"/>
  <c r="AW50" i="1"/>
  <c r="BP50" i="1"/>
  <c r="BJ50" i="1"/>
  <c r="AQ50" i="1"/>
  <c r="AS50" i="1"/>
  <c r="AT50" i="1" s="1"/>
  <c r="BO50" i="1"/>
  <c r="BQ475" i="1" l="1"/>
  <c r="BA50" i="1"/>
  <c r="BD50" i="1" s="1"/>
  <c r="BH50" i="1"/>
  <c r="G49" i="1"/>
  <c r="C50" i="1" s="1"/>
  <c r="CI49" i="1"/>
  <c r="H49" i="1"/>
  <c r="CE49" i="1"/>
  <c r="CJ49" i="1"/>
  <c r="BK50" i="1"/>
  <c r="BL50" i="1" s="1"/>
  <c r="BQ476" i="1" l="1"/>
  <c r="AU51" i="1"/>
  <c r="AP51" i="1"/>
  <c r="AZ51" i="1"/>
  <c r="BG50" i="1"/>
  <c r="BI50" i="1" s="1"/>
  <c r="BQ477" i="1" l="1"/>
  <c r="BJ51" i="1"/>
  <c r="AQ51" i="1"/>
  <c r="AS51" i="1"/>
  <c r="AT51" i="1" s="1"/>
  <c r="BO51" i="1"/>
  <c r="BM50" i="1"/>
  <c r="BN50" i="1" s="1"/>
  <c r="BR50" i="1" s="1"/>
  <c r="F50" i="1" s="1"/>
  <c r="AV51" i="1"/>
  <c r="AW51" i="1"/>
  <c r="AX51" i="1"/>
  <c r="AY51" i="1" s="1"/>
  <c r="BC51" i="1" s="1"/>
  <c r="BP51" i="1"/>
  <c r="BQ478" i="1" l="1"/>
  <c r="BA51" i="1"/>
  <c r="BD51" i="1" s="1"/>
  <c r="BH51" i="1"/>
  <c r="BK51" i="1"/>
  <c r="BL51" i="1" s="1"/>
  <c r="CJ50" i="1"/>
  <c r="CI50" i="1"/>
  <c r="CE50" i="1"/>
  <c r="G50" i="1"/>
  <c r="H50" i="1"/>
  <c r="BQ479" i="1" l="1"/>
  <c r="AP52" i="1"/>
  <c r="AU52" i="1"/>
  <c r="AZ52" i="1"/>
  <c r="BG51" i="1"/>
  <c r="C51" i="1"/>
  <c r="BQ480" i="1" l="1"/>
  <c r="BI51" i="1"/>
  <c r="BM51" i="1" s="1"/>
  <c r="BN51" i="1" s="1"/>
  <c r="BR51" i="1" s="1"/>
  <c r="F51" i="1" s="1"/>
  <c r="AV52" i="1"/>
  <c r="AX52" i="1"/>
  <c r="AY52" i="1" s="1"/>
  <c r="BC52" i="1" s="1"/>
  <c r="AW52" i="1"/>
  <c r="BP52" i="1"/>
  <c r="AQ52" i="1"/>
  <c r="BJ52" i="1"/>
  <c r="AS52" i="1"/>
  <c r="AT52" i="1" s="1"/>
  <c r="BA52" i="1" s="1"/>
  <c r="BO52" i="1"/>
  <c r="BQ481" i="1" l="1"/>
  <c r="BH52" i="1"/>
  <c r="G51" i="1"/>
  <c r="C52" i="1" s="1"/>
  <c r="CI51" i="1"/>
  <c r="CE51" i="1"/>
  <c r="CJ51" i="1"/>
  <c r="H51" i="1"/>
  <c r="BK52" i="1"/>
  <c r="BL52" i="1" s="1"/>
  <c r="BD52" i="1"/>
  <c r="BQ482" i="1" l="1"/>
  <c r="AU53" i="1"/>
  <c r="AP53" i="1"/>
  <c r="AZ53" i="1"/>
  <c r="BG52" i="1"/>
  <c r="BI52" i="1" s="1"/>
  <c r="BQ483" i="1" l="1"/>
  <c r="BM52" i="1"/>
  <c r="BN52" i="1" s="1"/>
  <c r="BR52" i="1" s="1"/>
  <c r="F52" i="1" s="1"/>
  <c r="BJ53" i="1"/>
  <c r="AQ53" i="1"/>
  <c r="AS53" i="1"/>
  <c r="AT53" i="1" s="1"/>
  <c r="BO53" i="1"/>
  <c r="AV53" i="1"/>
  <c r="AW53" i="1"/>
  <c r="AX53" i="1"/>
  <c r="AY53" i="1" s="1"/>
  <c r="BC53" i="1" s="1"/>
  <c r="BP53" i="1"/>
  <c r="BQ484" i="1" l="1"/>
  <c r="BA53" i="1"/>
  <c r="BD53" i="1" s="1"/>
  <c r="BH53" i="1"/>
  <c r="BK53" i="1"/>
  <c r="BL53" i="1" s="1"/>
  <c r="CJ52" i="1"/>
  <c r="CI52" i="1"/>
  <c r="CE52" i="1"/>
  <c r="G52" i="1"/>
  <c r="H52" i="1"/>
  <c r="BQ485" i="1" l="1"/>
  <c r="C53" i="1"/>
  <c r="AZ54" i="1"/>
  <c r="AU54" i="1"/>
  <c r="AP54" i="1"/>
  <c r="BG53" i="1"/>
  <c r="BQ486" i="1" l="1"/>
  <c r="BI53" i="1"/>
  <c r="BM53" i="1" s="1"/>
  <c r="BN53" i="1" s="1"/>
  <c r="BR53" i="1" s="1"/>
  <c r="F53" i="1" s="1"/>
  <c r="BO54" i="1"/>
  <c r="BJ54" i="1"/>
  <c r="AQ54" i="1"/>
  <c r="AS54" i="1"/>
  <c r="AT54" i="1" s="1"/>
  <c r="BP54" i="1"/>
  <c r="AV54" i="1"/>
  <c r="AX54" i="1"/>
  <c r="AY54" i="1" s="1"/>
  <c r="BC54" i="1" s="1"/>
  <c r="AW54" i="1"/>
  <c r="BQ487" i="1" l="1"/>
  <c r="BA54" i="1"/>
  <c r="BD54" i="1" s="1"/>
  <c r="BH54" i="1"/>
  <c r="G53" i="1"/>
  <c r="C54" i="1" s="1"/>
  <c r="CI53" i="1"/>
  <c r="H53" i="1"/>
  <c r="CJ53" i="1"/>
  <c r="CE53" i="1"/>
  <c r="BK54" i="1"/>
  <c r="BL54" i="1" s="1"/>
  <c r="BQ488" i="1" l="1"/>
  <c r="AP55" i="1"/>
  <c r="AU55" i="1"/>
  <c r="AZ55" i="1"/>
  <c r="BG54" i="1"/>
  <c r="BQ489" i="1" l="1"/>
  <c r="BI54" i="1"/>
  <c r="BM54" i="1" s="1"/>
  <c r="BN54" i="1" s="1"/>
  <c r="BR54" i="1" s="1"/>
  <c r="F54" i="1" s="1"/>
  <c r="AV55" i="1"/>
  <c r="BP55" i="1"/>
  <c r="AW55" i="1"/>
  <c r="AX55" i="1"/>
  <c r="AY55" i="1" s="1"/>
  <c r="BC55" i="1" s="1"/>
  <c r="AQ55" i="1"/>
  <c r="BO55" i="1"/>
  <c r="BJ55" i="1"/>
  <c r="AS55" i="1"/>
  <c r="AT55" i="1" s="1"/>
  <c r="BA55" i="1" s="1"/>
  <c r="BQ490" i="1" l="1"/>
  <c r="BH55" i="1"/>
  <c r="CE54" i="1"/>
  <c r="G54" i="1"/>
  <c r="C55" i="1" s="1"/>
  <c r="CI54" i="1"/>
  <c r="H54" i="1"/>
  <c r="CJ54" i="1"/>
  <c r="BK55" i="1"/>
  <c r="BL55" i="1" s="1"/>
  <c r="BD55" i="1"/>
  <c r="BQ491" i="1" l="1"/>
  <c r="BG55" i="1"/>
  <c r="AZ56" i="1"/>
  <c r="AP56" i="1"/>
  <c r="AU56" i="1"/>
  <c r="BQ492" i="1" l="1"/>
  <c r="BI55" i="1"/>
  <c r="BM55" i="1" s="1"/>
  <c r="BN55" i="1" s="1"/>
  <c r="BR55" i="1" s="1"/>
  <c r="F55" i="1" s="1"/>
  <c r="AV56" i="1"/>
  <c r="BP56" i="1"/>
  <c r="AW56" i="1"/>
  <c r="AX56" i="1"/>
  <c r="AY56" i="1" s="1"/>
  <c r="BC56" i="1" s="1"/>
  <c r="AQ56" i="1"/>
  <c r="BO56" i="1"/>
  <c r="BJ56" i="1"/>
  <c r="AS56" i="1"/>
  <c r="AT56" i="1" s="1"/>
  <c r="BA56" i="1" s="1"/>
  <c r="BQ493" i="1" l="1"/>
  <c r="BH56" i="1"/>
  <c r="H55" i="1"/>
  <c r="CE55" i="1"/>
  <c r="G55" i="1"/>
  <c r="C56" i="1" s="1"/>
  <c r="CJ55" i="1"/>
  <c r="CI55" i="1"/>
  <c r="BD56" i="1"/>
  <c r="BK56" i="1"/>
  <c r="BL56" i="1" s="1"/>
  <c r="BQ494" i="1" l="1"/>
  <c r="AP57" i="1"/>
  <c r="AZ57" i="1"/>
  <c r="AU57" i="1"/>
  <c r="BG56" i="1"/>
  <c r="BQ495" i="1" l="1"/>
  <c r="BI56" i="1"/>
  <c r="BM56" i="1" s="1"/>
  <c r="BN56" i="1" s="1"/>
  <c r="BR56" i="1" s="1"/>
  <c r="F56" i="1" s="1"/>
  <c r="BP57" i="1"/>
  <c r="AV57" i="1"/>
  <c r="AX57" i="1"/>
  <c r="AY57" i="1" s="1"/>
  <c r="BC57" i="1" s="1"/>
  <c r="AW57" i="1"/>
  <c r="AQ57" i="1"/>
  <c r="BJ57" i="1"/>
  <c r="BO57" i="1"/>
  <c r="AS57" i="1"/>
  <c r="AT57" i="1" s="1"/>
  <c r="BQ496" i="1" l="1"/>
  <c r="BA57" i="1"/>
  <c r="BD57" i="1" s="1"/>
  <c r="BH57" i="1"/>
  <c r="G56" i="1"/>
  <c r="C57" i="1" s="1"/>
  <c r="H56" i="1"/>
  <c r="CJ56" i="1"/>
  <c r="CE56" i="1"/>
  <c r="CI56" i="1"/>
  <c r="BK57" i="1"/>
  <c r="BL57" i="1" s="1"/>
  <c r="BQ497" i="1" l="1"/>
  <c r="AP58" i="1"/>
  <c r="AZ58" i="1"/>
  <c r="AU58" i="1"/>
  <c r="BG57" i="1"/>
  <c r="BI57" i="1" s="1"/>
  <c r="BQ498" i="1" l="1"/>
  <c r="BM57" i="1"/>
  <c r="BN57" i="1" s="1"/>
  <c r="BR57" i="1" s="1"/>
  <c r="F57" i="1" s="1"/>
  <c r="BP58" i="1"/>
  <c r="AV58" i="1"/>
  <c r="AX58" i="1"/>
  <c r="AY58" i="1" s="1"/>
  <c r="BC58" i="1" s="1"/>
  <c r="AW58" i="1"/>
  <c r="BJ58" i="1"/>
  <c r="BO58" i="1"/>
  <c r="AQ58" i="1"/>
  <c r="AS58" i="1"/>
  <c r="AT58" i="1" s="1"/>
  <c r="BQ499" i="1" l="1"/>
  <c r="BA58" i="1"/>
  <c r="BD58" i="1" s="1"/>
  <c r="BH58" i="1"/>
  <c r="BK58" i="1"/>
  <c r="BL58" i="1" s="1"/>
  <c r="CJ57" i="1"/>
  <c r="CI57" i="1"/>
  <c r="CE57" i="1"/>
  <c r="G57" i="1"/>
  <c r="H57" i="1"/>
  <c r="BQ500" i="1" l="1"/>
  <c r="C58" i="1"/>
  <c r="AZ59" i="1"/>
  <c r="AU59" i="1"/>
  <c r="AP59" i="1"/>
  <c r="BG58" i="1"/>
  <c r="BQ501" i="1" l="1"/>
  <c r="BI58" i="1"/>
  <c r="BM58" i="1" s="1"/>
  <c r="BN58" i="1" s="1"/>
  <c r="BR58" i="1" s="1"/>
  <c r="F58" i="1" s="1"/>
  <c r="BO59" i="1"/>
  <c r="BJ59" i="1"/>
  <c r="AQ59" i="1"/>
  <c r="AS59" i="1"/>
  <c r="AT59" i="1" s="1"/>
  <c r="BP59" i="1"/>
  <c r="AV59" i="1"/>
  <c r="AX59" i="1"/>
  <c r="AY59" i="1" s="1"/>
  <c r="BC59" i="1" s="1"/>
  <c r="AW59" i="1"/>
  <c r="BQ502" i="1" l="1"/>
  <c r="BA59" i="1"/>
  <c r="BD59" i="1" s="1"/>
  <c r="BH59" i="1"/>
  <c r="G58" i="1"/>
  <c r="C59" i="1" s="1"/>
  <c r="CI58" i="1"/>
  <c r="CE58" i="1"/>
  <c r="CJ58" i="1"/>
  <c r="H58" i="1"/>
  <c r="BK59" i="1"/>
  <c r="BL59" i="1" s="1"/>
  <c r="BQ503" i="1" l="1"/>
  <c r="AZ60" i="1"/>
  <c r="AP60" i="1"/>
  <c r="AU60" i="1"/>
  <c r="BG59" i="1"/>
  <c r="BQ504" i="1" l="1"/>
  <c r="BI59" i="1"/>
  <c r="BM59" i="1" s="1"/>
  <c r="BN59" i="1" s="1"/>
  <c r="BR59" i="1" s="1"/>
  <c r="F59" i="1" s="1"/>
  <c r="H59" i="1" s="1"/>
  <c r="BP60" i="1"/>
  <c r="AV60" i="1"/>
  <c r="AW60" i="1"/>
  <c r="AX60" i="1"/>
  <c r="AY60" i="1" s="1"/>
  <c r="BC60" i="1" s="1"/>
  <c r="BJ60" i="1"/>
  <c r="BO60" i="1"/>
  <c r="AQ60" i="1"/>
  <c r="AS60" i="1"/>
  <c r="AT60" i="1" s="1"/>
  <c r="BQ505" i="1" l="1"/>
  <c r="BA60" i="1"/>
  <c r="BD60" i="1" s="1"/>
  <c r="BH60" i="1"/>
  <c r="G59" i="1"/>
  <c r="C60" i="1" s="1"/>
  <c r="CJ59" i="1"/>
  <c r="CE59" i="1"/>
  <c r="CI59" i="1"/>
  <c r="BK60" i="1"/>
  <c r="BL60" i="1" s="1"/>
  <c r="BQ506" i="1" l="1"/>
  <c r="AZ61" i="1"/>
  <c r="AU61" i="1"/>
  <c r="AP61" i="1"/>
  <c r="BG60" i="1"/>
  <c r="BQ507" i="1" l="1"/>
  <c r="BI60" i="1"/>
  <c r="BM60" i="1" s="1"/>
  <c r="BN60" i="1" s="1"/>
  <c r="BR60" i="1" s="1"/>
  <c r="F60" i="1" s="1"/>
  <c r="BO61" i="1"/>
  <c r="BJ61" i="1"/>
  <c r="AQ61" i="1"/>
  <c r="AS61" i="1"/>
  <c r="AT61" i="1" s="1"/>
  <c r="AV61" i="1"/>
  <c r="BP61" i="1"/>
  <c r="AW61" i="1"/>
  <c r="AX61" i="1"/>
  <c r="AY61" i="1" s="1"/>
  <c r="BC61" i="1" s="1"/>
  <c r="BQ508" i="1" l="1"/>
  <c r="BA61" i="1"/>
  <c r="BH61" i="1"/>
  <c r="H60" i="1"/>
  <c r="G60" i="1"/>
  <c r="C61" i="1" s="1"/>
  <c r="CE60" i="1"/>
  <c r="CI60" i="1"/>
  <c r="CJ60" i="1"/>
  <c r="BK61" i="1"/>
  <c r="BL61" i="1" s="1"/>
  <c r="BD61" i="1"/>
  <c r="BQ509" i="1" l="1"/>
  <c r="AZ62" i="1"/>
  <c r="AU62" i="1"/>
  <c r="AP62" i="1"/>
  <c r="BG61" i="1"/>
  <c r="BI61" i="1" s="1"/>
  <c r="BQ510" i="1" l="1"/>
  <c r="BO62" i="1"/>
  <c r="AQ62" i="1"/>
  <c r="BJ62" i="1"/>
  <c r="AS62" i="1"/>
  <c r="AT62" i="1" s="1"/>
  <c r="BP62" i="1"/>
  <c r="AV62" i="1"/>
  <c r="AW62" i="1"/>
  <c r="AX62" i="1"/>
  <c r="AY62" i="1" s="1"/>
  <c r="BC62" i="1" s="1"/>
  <c r="BK62" i="1" s="1"/>
  <c r="BL62" i="1" s="1"/>
  <c r="BM61" i="1"/>
  <c r="BN61" i="1" s="1"/>
  <c r="BR61" i="1" s="1"/>
  <c r="F61" i="1" s="1"/>
  <c r="BQ511" i="1" l="1"/>
  <c r="BA62" i="1"/>
  <c r="BD62" i="1" s="1"/>
  <c r="BH62" i="1"/>
  <c r="CI61" i="1"/>
  <c r="CJ61" i="1"/>
  <c r="CE61" i="1"/>
  <c r="G61" i="1"/>
  <c r="H61" i="1"/>
  <c r="BQ512" i="1" l="1"/>
  <c r="C62" i="1"/>
  <c r="AZ63" i="1"/>
  <c r="AP63" i="1"/>
  <c r="BG62" i="1"/>
  <c r="AU63" i="1"/>
  <c r="BQ513" i="1" l="1"/>
  <c r="BI62" i="1"/>
  <c r="BM62" i="1" s="1"/>
  <c r="BN62" i="1" s="1"/>
  <c r="BR62" i="1" s="1"/>
  <c r="F62" i="1" s="1"/>
  <c r="G62" i="1" s="1"/>
  <c r="C63" i="1" s="1"/>
  <c r="BP63" i="1"/>
  <c r="AV63" i="1"/>
  <c r="AW63" i="1"/>
  <c r="AX63" i="1"/>
  <c r="AY63" i="1" s="1"/>
  <c r="BC63" i="1" s="1"/>
  <c r="BK63" i="1" s="1"/>
  <c r="BL63" i="1" s="1"/>
  <c r="AQ63" i="1"/>
  <c r="BO63" i="1"/>
  <c r="BJ63" i="1"/>
  <c r="AS63" i="1"/>
  <c r="AT63" i="1" s="1"/>
  <c r="BA63" i="1" s="1"/>
  <c r="BQ514" i="1" l="1"/>
  <c r="BH63" i="1"/>
  <c r="CE62" i="1"/>
  <c r="CJ62" i="1"/>
  <c r="H62" i="1"/>
  <c r="CI62" i="1"/>
  <c r="BD63" i="1"/>
  <c r="BQ515" i="1" l="1"/>
  <c r="AZ64" i="1"/>
  <c r="AU64" i="1"/>
  <c r="BG63" i="1"/>
  <c r="BI63" i="1" s="1"/>
  <c r="AP64" i="1"/>
  <c r="BQ516" i="1" l="1"/>
  <c r="BP64" i="1"/>
  <c r="AX64" i="1"/>
  <c r="AY64" i="1" s="1"/>
  <c r="BC64" i="1" s="1"/>
  <c r="BK64" i="1" s="1"/>
  <c r="BL64" i="1" s="1"/>
  <c r="AV64" i="1"/>
  <c r="AW64" i="1"/>
  <c r="BM63" i="1"/>
  <c r="BN63" i="1" s="1"/>
  <c r="BR63" i="1" s="1"/>
  <c r="F63" i="1" s="1"/>
  <c r="AS64" i="1"/>
  <c r="AT64" i="1" s="1"/>
  <c r="BO64" i="1"/>
  <c r="AQ64" i="1"/>
  <c r="BJ64" i="1"/>
  <c r="BQ517" i="1" l="1"/>
  <c r="BA64" i="1"/>
  <c r="BD64" i="1" s="1"/>
  <c r="BH64" i="1"/>
  <c r="CI63" i="1"/>
  <c r="CJ63" i="1"/>
  <c r="G63" i="1"/>
  <c r="CE63" i="1"/>
  <c r="H63" i="1"/>
  <c r="BQ518" i="1" l="1"/>
  <c r="C64" i="1"/>
  <c r="BG64" i="1"/>
  <c r="AZ65" i="1"/>
  <c r="AU65" i="1"/>
  <c r="AP65" i="1"/>
  <c r="BQ519" i="1" l="1"/>
  <c r="BI64" i="1"/>
  <c r="BM64" i="1" s="1"/>
  <c r="BN64" i="1" s="1"/>
  <c r="BR64" i="1" s="1"/>
  <c r="F64" i="1" s="1"/>
  <c r="AQ65" i="1"/>
  <c r="BJ65" i="1"/>
  <c r="BO65" i="1"/>
  <c r="AS65" i="1"/>
  <c r="AT65" i="1" s="1"/>
  <c r="BA65" i="1" s="1"/>
  <c r="AV65" i="1"/>
  <c r="BP65" i="1"/>
  <c r="AW65" i="1"/>
  <c r="AX65" i="1"/>
  <c r="AY65" i="1" s="1"/>
  <c r="BC65" i="1" s="1"/>
  <c r="BQ520" i="1" l="1"/>
  <c r="BH65" i="1"/>
  <c r="CE64" i="1"/>
  <c r="CJ64" i="1"/>
  <c r="CI64" i="1"/>
  <c r="H64" i="1"/>
  <c r="G64" i="1"/>
  <c r="C65" i="1" s="1"/>
  <c r="BK65" i="1"/>
  <c r="BL65" i="1" s="1"/>
  <c r="BD65" i="1"/>
  <c r="BQ521" i="1" l="1"/>
  <c r="AP66" i="1"/>
  <c r="AU66" i="1"/>
  <c r="AZ66" i="1"/>
  <c r="BG65" i="1"/>
  <c r="BQ522" i="1" l="1"/>
  <c r="BI65" i="1"/>
  <c r="BM65" i="1" s="1"/>
  <c r="BN65" i="1" s="1"/>
  <c r="BR65" i="1" s="1"/>
  <c r="F65" i="1" s="1"/>
  <c r="AV66" i="1"/>
  <c r="BP66" i="1"/>
  <c r="AW66" i="1"/>
  <c r="AX66" i="1"/>
  <c r="AY66" i="1" s="1"/>
  <c r="BC66" i="1" s="1"/>
  <c r="BJ66" i="1"/>
  <c r="AQ66" i="1"/>
  <c r="BO66" i="1"/>
  <c r="AS66" i="1"/>
  <c r="AT66" i="1" s="1"/>
  <c r="BQ523" i="1" l="1"/>
  <c r="BA66" i="1"/>
  <c r="BD66" i="1" s="1"/>
  <c r="BH66" i="1"/>
  <c r="CE65" i="1"/>
  <c r="G65" i="1"/>
  <c r="C66" i="1" s="1"/>
  <c r="CI65" i="1"/>
  <c r="CJ65" i="1"/>
  <c r="H65" i="1"/>
  <c r="BK66" i="1"/>
  <c r="BL66" i="1" s="1"/>
  <c r="BQ524" i="1" l="1"/>
  <c r="BG66" i="1"/>
  <c r="AZ67" i="1"/>
  <c r="AU67" i="1"/>
  <c r="AP67" i="1"/>
  <c r="BQ525" i="1" l="1"/>
  <c r="BI66" i="1"/>
  <c r="BM66" i="1" s="1"/>
  <c r="BN66" i="1" s="1"/>
  <c r="BR66" i="1" s="1"/>
  <c r="F66" i="1" s="1"/>
  <c r="BJ67" i="1"/>
  <c r="AQ67" i="1"/>
  <c r="BO67" i="1"/>
  <c r="AS67" i="1"/>
  <c r="AT67" i="1" s="1"/>
  <c r="AV67" i="1"/>
  <c r="BP67" i="1"/>
  <c r="AX67" i="1"/>
  <c r="AY67" i="1" s="1"/>
  <c r="BC67" i="1" s="1"/>
  <c r="AW67" i="1"/>
  <c r="BQ526" i="1" l="1"/>
  <c r="BA67" i="1"/>
  <c r="BD67" i="1" s="1"/>
  <c r="BH67" i="1"/>
  <c r="H66" i="1"/>
  <c r="CE66" i="1"/>
  <c r="G66" i="1"/>
  <c r="C67" i="1" s="1"/>
  <c r="CI66" i="1"/>
  <c r="CJ66" i="1"/>
  <c r="BK67" i="1"/>
  <c r="BL67" i="1" s="1"/>
  <c r="BQ527" i="1" l="1"/>
  <c r="BG67" i="1"/>
  <c r="AZ68" i="1"/>
  <c r="AP68" i="1"/>
  <c r="AU68" i="1"/>
  <c r="BQ528" i="1" l="1"/>
  <c r="BI67" i="1"/>
  <c r="BM67" i="1" s="1"/>
  <c r="BN67" i="1" s="1"/>
  <c r="BR67" i="1" s="1"/>
  <c r="F67" i="1" s="1"/>
  <c r="AV68" i="1"/>
  <c r="BP68" i="1"/>
  <c r="AX68" i="1"/>
  <c r="AY68" i="1" s="1"/>
  <c r="BC68" i="1" s="1"/>
  <c r="AW68" i="1"/>
  <c r="AQ68" i="1"/>
  <c r="BJ68" i="1"/>
  <c r="BO68" i="1"/>
  <c r="AS68" i="1"/>
  <c r="AT68" i="1" s="1"/>
  <c r="BQ529" i="1" l="1"/>
  <c r="BA68" i="1"/>
  <c r="BD68" i="1" s="1"/>
  <c r="BH68" i="1"/>
  <c r="CE67" i="1"/>
  <c r="H67" i="1"/>
  <c r="CI67" i="1"/>
  <c r="G67" i="1"/>
  <c r="C68" i="1" s="1"/>
  <c r="CJ67" i="1"/>
  <c r="BK68" i="1"/>
  <c r="BL68" i="1" s="1"/>
  <c r="BQ530" i="1" l="1"/>
  <c r="AU69" i="1"/>
  <c r="AP69" i="1"/>
  <c r="AZ69" i="1"/>
  <c r="BG68" i="1"/>
  <c r="BQ531" i="1" l="1"/>
  <c r="BI68" i="1"/>
  <c r="BM68" i="1" s="1"/>
  <c r="BN68" i="1" s="1"/>
  <c r="BR68" i="1" s="1"/>
  <c r="F68" i="1" s="1"/>
  <c r="AV69" i="1"/>
  <c r="BP69" i="1"/>
  <c r="AX69" i="1"/>
  <c r="AY69" i="1" s="1"/>
  <c r="BC69" i="1" s="1"/>
  <c r="BK69" i="1" s="1"/>
  <c r="BL69" i="1" s="1"/>
  <c r="AW69" i="1"/>
  <c r="BJ69" i="1"/>
  <c r="AQ69" i="1"/>
  <c r="BO69" i="1"/>
  <c r="AS69" i="1"/>
  <c r="AT69" i="1" s="1"/>
  <c r="BQ532" i="1" l="1"/>
  <c r="BA69" i="1"/>
  <c r="BD69" i="1" s="1"/>
  <c r="BH69" i="1"/>
  <c r="H68" i="1"/>
  <c r="CJ68" i="1"/>
  <c r="CE68" i="1"/>
  <c r="CI68" i="1"/>
  <c r="G68" i="1"/>
  <c r="C69" i="1" s="1"/>
  <c r="BQ533" i="1" l="1"/>
  <c r="BG69" i="1"/>
  <c r="AZ70" i="1"/>
  <c r="AU70" i="1"/>
  <c r="AP70" i="1"/>
  <c r="BQ534" i="1" l="1"/>
  <c r="BI69" i="1"/>
  <c r="BM69" i="1" s="1"/>
  <c r="BN69" i="1" s="1"/>
  <c r="BR69" i="1" s="1"/>
  <c r="F69" i="1" s="1"/>
  <c r="BJ70" i="1"/>
  <c r="AQ70" i="1"/>
  <c r="BO70" i="1"/>
  <c r="AS70" i="1"/>
  <c r="AT70" i="1" s="1"/>
  <c r="BP70" i="1"/>
  <c r="AV70" i="1"/>
  <c r="AX70" i="1"/>
  <c r="AY70" i="1" s="1"/>
  <c r="BC70" i="1" s="1"/>
  <c r="AW70" i="1"/>
  <c r="BQ535" i="1" l="1"/>
  <c r="BA70" i="1"/>
  <c r="BD70" i="1" s="1"/>
  <c r="BH70" i="1"/>
  <c r="H69" i="1"/>
  <c r="CE69" i="1"/>
  <c r="G69" i="1"/>
  <c r="C70" i="1" s="1"/>
  <c r="CI69" i="1"/>
  <c r="CJ69" i="1"/>
  <c r="BK70" i="1"/>
  <c r="BL70" i="1" s="1"/>
  <c r="BQ536" i="1" l="1"/>
  <c r="BG70" i="1"/>
  <c r="AU71" i="1"/>
  <c r="AZ71" i="1"/>
  <c r="AP71" i="1"/>
  <c r="BQ537" i="1" l="1"/>
  <c r="BI70" i="1"/>
  <c r="BM70" i="1" s="1"/>
  <c r="BN70" i="1" s="1"/>
  <c r="BR70" i="1" s="1"/>
  <c r="F70" i="1" s="1"/>
  <c r="AQ71" i="1"/>
  <c r="BJ71" i="1"/>
  <c r="BO71" i="1"/>
  <c r="AS71" i="1"/>
  <c r="AT71" i="1" s="1"/>
  <c r="AX71" i="1"/>
  <c r="AY71" i="1" s="1"/>
  <c r="BC71" i="1" s="1"/>
  <c r="AV71" i="1"/>
  <c r="BP71" i="1"/>
  <c r="AW71" i="1"/>
  <c r="BQ538" i="1" l="1"/>
  <c r="BA71" i="1"/>
  <c r="BH71" i="1"/>
  <c r="H70" i="1"/>
  <c r="CE70" i="1"/>
  <c r="G70" i="1"/>
  <c r="C71" i="1" s="1"/>
  <c r="CJ70" i="1"/>
  <c r="CI70" i="1"/>
  <c r="BK71" i="1"/>
  <c r="BL71" i="1" s="1"/>
  <c r="BD71" i="1"/>
  <c r="BQ539" i="1" l="1"/>
  <c r="BG71" i="1"/>
  <c r="AZ72" i="1"/>
  <c r="AP72" i="1"/>
  <c r="AU72" i="1"/>
  <c r="BQ540" i="1" l="1"/>
  <c r="BI71" i="1"/>
  <c r="BM71" i="1" s="1"/>
  <c r="BN71" i="1" s="1"/>
  <c r="BR71" i="1" s="1"/>
  <c r="F71" i="1" s="1"/>
  <c r="BJ72" i="1"/>
  <c r="AQ72" i="1"/>
  <c r="BO72" i="1"/>
  <c r="AS72" i="1"/>
  <c r="AT72" i="1" s="1"/>
  <c r="AV72" i="1"/>
  <c r="BP72" i="1"/>
  <c r="AX72" i="1"/>
  <c r="AY72" i="1" s="1"/>
  <c r="BC72" i="1" s="1"/>
  <c r="AW72" i="1"/>
  <c r="BQ541" i="1" l="1"/>
  <c r="BA72" i="1"/>
  <c r="BD72" i="1" s="1"/>
  <c r="BH72" i="1"/>
  <c r="CE71" i="1"/>
  <c r="G71" i="1"/>
  <c r="C72" i="1" s="1"/>
  <c r="H71" i="1"/>
  <c r="CI71" i="1"/>
  <c r="CJ71" i="1"/>
  <c r="BK72" i="1"/>
  <c r="BL72" i="1" s="1"/>
  <c r="BQ542" i="1" l="1"/>
  <c r="AU73" i="1"/>
  <c r="AZ73" i="1"/>
  <c r="AP73" i="1"/>
  <c r="BG72" i="1"/>
  <c r="BQ543" i="1" l="1"/>
  <c r="BI72" i="1"/>
  <c r="BM72" i="1" s="1"/>
  <c r="BN72" i="1" s="1"/>
  <c r="BR72" i="1" s="1"/>
  <c r="F72" i="1" s="1"/>
  <c r="BJ73" i="1"/>
  <c r="AQ73" i="1"/>
  <c r="BO73" i="1"/>
  <c r="AS73" i="1"/>
  <c r="AT73" i="1" s="1"/>
  <c r="AV73" i="1"/>
  <c r="BP73" i="1"/>
  <c r="AX73" i="1"/>
  <c r="AY73" i="1" s="1"/>
  <c r="BC73" i="1" s="1"/>
  <c r="AW73" i="1"/>
  <c r="BQ544" i="1" l="1"/>
  <c r="BA73" i="1"/>
  <c r="BD73" i="1" s="1"/>
  <c r="BH73" i="1"/>
  <c r="G72" i="1"/>
  <c r="C73" i="1" s="1"/>
  <c r="H72" i="1"/>
  <c r="CE72" i="1"/>
  <c r="CJ72" i="1"/>
  <c r="CI72" i="1"/>
  <c r="BK73" i="1"/>
  <c r="BL73" i="1" s="1"/>
  <c r="BQ545" i="1" l="1"/>
  <c r="BG73" i="1"/>
  <c r="AZ74" i="1"/>
  <c r="AU74" i="1"/>
  <c r="AP74" i="1"/>
  <c r="BQ546" i="1" l="1"/>
  <c r="BI73" i="1"/>
  <c r="BM73" i="1" s="1"/>
  <c r="BN73" i="1" s="1"/>
  <c r="BR73" i="1" s="1"/>
  <c r="F73" i="1" s="1"/>
  <c r="G73" i="1" s="1"/>
  <c r="AV74" i="1"/>
  <c r="BP74" i="1"/>
  <c r="AW74" i="1"/>
  <c r="AX74" i="1"/>
  <c r="AY74" i="1" s="1"/>
  <c r="BC74" i="1" s="1"/>
  <c r="BJ74" i="1"/>
  <c r="BO74" i="1"/>
  <c r="AQ74" i="1"/>
  <c r="AS74" i="1"/>
  <c r="AT74" i="1" s="1"/>
  <c r="BQ547" i="1" l="1"/>
  <c r="BA74" i="1"/>
  <c r="BD74" i="1" s="1"/>
  <c r="BH74" i="1"/>
  <c r="H73" i="1"/>
  <c r="CE73" i="1"/>
  <c r="CI73" i="1"/>
  <c r="CJ73" i="1"/>
  <c r="C74" i="1"/>
  <c r="BK74" i="1"/>
  <c r="BL74" i="1" s="1"/>
  <c r="BQ548" i="1" l="1"/>
  <c r="BG74" i="1"/>
  <c r="AP75" i="1"/>
  <c r="AU75" i="1"/>
  <c r="AZ75" i="1"/>
  <c r="BQ549" i="1" l="1"/>
  <c r="BI74" i="1"/>
  <c r="BM74" i="1" s="1"/>
  <c r="BN74" i="1" s="1"/>
  <c r="BR74" i="1" s="1"/>
  <c r="F74" i="1" s="1"/>
  <c r="AV75" i="1"/>
  <c r="BP75" i="1"/>
  <c r="AW75" i="1"/>
  <c r="AX75" i="1"/>
  <c r="AY75" i="1" s="1"/>
  <c r="BC75" i="1" s="1"/>
  <c r="BO75" i="1"/>
  <c r="BJ75" i="1"/>
  <c r="AQ75" i="1"/>
  <c r="AS75" i="1"/>
  <c r="AT75" i="1" s="1"/>
  <c r="BA75" i="1" s="1"/>
  <c r="BQ550" i="1" l="1"/>
  <c r="BH75" i="1"/>
  <c r="CI74" i="1"/>
  <c r="G74" i="1"/>
  <c r="C75" i="1" s="1"/>
  <c r="H74" i="1"/>
  <c r="CJ74" i="1"/>
  <c r="CE74" i="1"/>
  <c r="BK75" i="1"/>
  <c r="BL75" i="1" s="1"/>
  <c r="BD75" i="1"/>
  <c r="BQ551" i="1" l="1"/>
  <c r="AZ76" i="1"/>
  <c r="AU76" i="1"/>
  <c r="AP76" i="1"/>
  <c r="BG75" i="1"/>
  <c r="BQ552" i="1" l="1"/>
  <c r="BI75" i="1"/>
  <c r="BM75" i="1" s="1"/>
  <c r="BN75" i="1" s="1"/>
  <c r="BR75" i="1" s="1"/>
  <c r="F75" i="1" s="1"/>
  <c r="BJ76" i="1"/>
  <c r="BO76" i="1"/>
  <c r="AQ76" i="1"/>
  <c r="AS76" i="1"/>
  <c r="AT76" i="1" s="1"/>
  <c r="BP76" i="1"/>
  <c r="AV76" i="1"/>
  <c r="AX76" i="1"/>
  <c r="AY76" i="1" s="1"/>
  <c r="BC76" i="1" s="1"/>
  <c r="AW76" i="1"/>
  <c r="BQ553" i="1" l="1"/>
  <c r="BA76" i="1"/>
  <c r="BD76" i="1" s="1"/>
  <c r="BH76" i="1"/>
  <c r="G75" i="1"/>
  <c r="C76" i="1" s="1"/>
  <c r="H75" i="1"/>
  <c r="CE75" i="1"/>
  <c r="CJ75" i="1"/>
  <c r="CI75" i="1"/>
  <c r="BK76" i="1"/>
  <c r="BL76" i="1" s="1"/>
  <c r="BQ554" i="1" l="1"/>
  <c r="BG76" i="1"/>
  <c r="AZ77" i="1"/>
  <c r="AP77" i="1"/>
  <c r="AU77" i="1"/>
  <c r="BQ555" i="1" l="1"/>
  <c r="BI76" i="1"/>
  <c r="BM76" i="1" s="1"/>
  <c r="BN76" i="1" s="1"/>
  <c r="BR76" i="1" s="1"/>
  <c r="F76" i="1" s="1"/>
  <c r="BJ77" i="1"/>
  <c r="AQ77" i="1"/>
  <c r="BO77" i="1"/>
  <c r="AS77" i="1"/>
  <c r="AT77" i="1" s="1"/>
  <c r="BA77" i="1" s="1"/>
  <c r="AV77" i="1"/>
  <c r="BP77" i="1"/>
  <c r="AW77" i="1"/>
  <c r="AX77" i="1"/>
  <c r="AY77" i="1" s="1"/>
  <c r="BC77" i="1" s="1"/>
  <c r="BQ556" i="1" l="1"/>
  <c r="BH77" i="1"/>
  <c r="G76" i="1"/>
  <c r="C77" i="1" s="1"/>
  <c r="CJ76" i="1"/>
  <c r="H76" i="1"/>
  <c r="CE76" i="1"/>
  <c r="CI76" i="1"/>
  <c r="BK77" i="1"/>
  <c r="BL77" i="1" s="1"/>
  <c r="BD77" i="1"/>
  <c r="BQ557" i="1" l="1"/>
  <c r="BG77" i="1"/>
  <c r="AZ78" i="1"/>
  <c r="AP78" i="1"/>
  <c r="AU78" i="1"/>
  <c r="BQ558" i="1" l="1"/>
  <c r="BI77" i="1"/>
  <c r="BM77" i="1" s="1"/>
  <c r="BN77" i="1" s="1"/>
  <c r="BR77" i="1" s="1"/>
  <c r="F77" i="1" s="1"/>
  <c r="BJ78" i="1"/>
  <c r="AQ78" i="1"/>
  <c r="BO78" i="1"/>
  <c r="AS78" i="1"/>
  <c r="AT78" i="1" s="1"/>
  <c r="AV78" i="1"/>
  <c r="BP78" i="1"/>
  <c r="AX78" i="1"/>
  <c r="AY78" i="1" s="1"/>
  <c r="BC78" i="1" s="1"/>
  <c r="AW78" i="1"/>
  <c r="BQ559" i="1" l="1"/>
  <c r="BA78" i="1"/>
  <c r="BD78" i="1" s="1"/>
  <c r="BH78" i="1"/>
  <c r="CE77" i="1"/>
  <c r="H77" i="1"/>
  <c r="G77" i="1"/>
  <c r="C78" i="1" s="1"/>
  <c r="CI77" i="1"/>
  <c r="CJ77" i="1"/>
  <c r="BK78" i="1"/>
  <c r="BL78" i="1" s="1"/>
  <c r="BQ560" i="1" l="1"/>
  <c r="BG78" i="1"/>
  <c r="AZ79" i="1"/>
  <c r="AP79" i="1"/>
  <c r="AU79" i="1"/>
  <c r="BQ561" i="1" l="1"/>
  <c r="BI78" i="1"/>
  <c r="BM78" i="1" s="1"/>
  <c r="BN78" i="1" s="1"/>
  <c r="BR78" i="1" s="1"/>
  <c r="F78" i="1" s="1"/>
  <c r="AQ79" i="1"/>
  <c r="BJ79" i="1"/>
  <c r="BO79" i="1"/>
  <c r="AS79" i="1"/>
  <c r="AT79" i="1" s="1"/>
  <c r="AV79" i="1"/>
  <c r="BP79" i="1"/>
  <c r="AX79" i="1"/>
  <c r="AY79" i="1" s="1"/>
  <c r="BC79" i="1" s="1"/>
  <c r="AW79" i="1"/>
  <c r="BQ562" i="1" l="1"/>
  <c r="BA79" i="1"/>
  <c r="BH79" i="1"/>
  <c r="CE78" i="1"/>
  <c r="H78" i="1"/>
  <c r="CI78" i="1"/>
  <c r="G78" i="1"/>
  <c r="C79" i="1" s="1"/>
  <c r="CJ78" i="1"/>
  <c r="BK79" i="1"/>
  <c r="BL79" i="1" s="1"/>
  <c r="BD79" i="1"/>
  <c r="BQ563" i="1" l="1"/>
  <c r="BG79" i="1"/>
  <c r="AU80" i="1"/>
  <c r="AP80" i="1"/>
  <c r="AZ80" i="1"/>
  <c r="BQ564" i="1" l="1"/>
  <c r="BI79" i="1"/>
  <c r="BM79" i="1" s="1"/>
  <c r="BN79" i="1" s="1"/>
  <c r="BR79" i="1" s="1"/>
  <c r="F79" i="1" s="1"/>
  <c r="AV80" i="1"/>
  <c r="BP80" i="1"/>
  <c r="AX80" i="1"/>
  <c r="AY80" i="1" s="1"/>
  <c r="BC80" i="1" s="1"/>
  <c r="AW80" i="1"/>
  <c r="AQ80" i="1"/>
  <c r="BJ80" i="1"/>
  <c r="BO80" i="1"/>
  <c r="AS80" i="1"/>
  <c r="AT80" i="1" s="1"/>
  <c r="BA80" i="1" s="1"/>
  <c r="BQ565" i="1" l="1"/>
  <c r="BH80" i="1"/>
  <c r="G79" i="1"/>
  <c r="C80" i="1" s="1"/>
  <c r="CJ79" i="1"/>
  <c r="CE79" i="1"/>
  <c r="CI79" i="1"/>
  <c r="H79" i="1"/>
  <c r="BK80" i="1"/>
  <c r="BL80" i="1" s="1"/>
  <c r="BD80" i="1"/>
  <c r="BQ566" i="1" l="1"/>
  <c r="BG80" i="1"/>
  <c r="AP81" i="1"/>
  <c r="AZ81" i="1"/>
  <c r="AU81" i="1"/>
  <c r="BQ567" i="1" l="1"/>
  <c r="BI80" i="1"/>
  <c r="BM80" i="1" s="1"/>
  <c r="BN80" i="1" s="1"/>
  <c r="BR80" i="1" s="1"/>
  <c r="F80" i="1" s="1"/>
  <c r="AQ81" i="1"/>
  <c r="BJ81" i="1"/>
  <c r="BO81" i="1"/>
  <c r="AS81" i="1"/>
  <c r="AT81" i="1" s="1"/>
  <c r="AV81" i="1"/>
  <c r="BP81" i="1"/>
  <c r="AW81" i="1"/>
  <c r="AX81" i="1"/>
  <c r="AY81" i="1" s="1"/>
  <c r="BC81" i="1" s="1"/>
  <c r="BQ568" i="1" l="1"/>
  <c r="BA81" i="1"/>
  <c r="BD81" i="1" s="1"/>
  <c r="BH81" i="1"/>
  <c r="G80" i="1"/>
  <c r="C81" i="1" s="1"/>
  <c r="H80" i="1"/>
  <c r="CE80" i="1"/>
  <c r="CI80" i="1"/>
  <c r="CJ80" i="1"/>
  <c r="BK81" i="1"/>
  <c r="BL81" i="1" s="1"/>
  <c r="BQ569" i="1" l="1"/>
  <c r="AP82" i="1"/>
  <c r="AU82" i="1"/>
  <c r="AZ82" i="1"/>
  <c r="BG81" i="1"/>
  <c r="BQ570" i="1" l="1"/>
  <c r="BI81" i="1"/>
  <c r="BM81" i="1" s="1"/>
  <c r="BN81" i="1" s="1"/>
  <c r="BR81" i="1" s="1"/>
  <c r="F81" i="1" s="1"/>
  <c r="BP82" i="1"/>
  <c r="AV82" i="1"/>
  <c r="AW82" i="1"/>
  <c r="AX82" i="1"/>
  <c r="AY82" i="1" s="1"/>
  <c r="BC82" i="1" s="1"/>
  <c r="BJ82" i="1"/>
  <c r="BO82" i="1"/>
  <c r="AQ82" i="1"/>
  <c r="AS82" i="1"/>
  <c r="AT82" i="1" s="1"/>
  <c r="BQ571" i="1" l="1"/>
  <c r="BA82" i="1"/>
  <c r="BD82" i="1" s="1"/>
  <c r="BH82" i="1"/>
  <c r="CE81" i="1"/>
  <c r="H81" i="1"/>
  <c r="G81" i="1"/>
  <c r="C82" i="1" s="1"/>
  <c r="CI81" i="1"/>
  <c r="CJ81" i="1"/>
  <c r="BK82" i="1"/>
  <c r="BL82" i="1" s="1"/>
  <c r="BQ572" i="1" l="1"/>
  <c r="BG82" i="1"/>
  <c r="AP83" i="1"/>
  <c r="AU83" i="1"/>
  <c r="AZ83" i="1"/>
  <c r="BQ573" i="1" l="1"/>
  <c r="BI82" i="1"/>
  <c r="BM82" i="1" s="1"/>
  <c r="BN82" i="1" s="1"/>
  <c r="BR82" i="1" s="1"/>
  <c r="F82" i="1" s="1"/>
  <c r="BJ83" i="1"/>
  <c r="BO83" i="1"/>
  <c r="AQ83" i="1"/>
  <c r="AS83" i="1"/>
  <c r="AT83" i="1" s="1"/>
  <c r="BA83" i="1" s="1"/>
  <c r="BP83" i="1"/>
  <c r="AV83" i="1"/>
  <c r="AX83" i="1"/>
  <c r="AY83" i="1" s="1"/>
  <c r="BC83" i="1" s="1"/>
  <c r="AW83" i="1"/>
  <c r="BQ574" i="1" l="1"/>
  <c r="BH83" i="1"/>
  <c r="H82" i="1"/>
  <c r="CE82" i="1"/>
  <c r="G82" i="1"/>
  <c r="C83" i="1" s="1"/>
  <c r="CI82" i="1"/>
  <c r="CJ82" i="1"/>
  <c r="BK83" i="1"/>
  <c r="BL83" i="1" s="1"/>
  <c r="BD83" i="1"/>
  <c r="BQ575" i="1" l="1"/>
  <c r="BG83" i="1"/>
  <c r="AU84" i="1"/>
  <c r="AP84" i="1"/>
  <c r="AZ84" i="1"/>
  <c r="BQ576" i="1" l="1"/>
  <c r="BI83" i="1"/>
  <c r="BM83" i="1" s="1"/>
  <c r="BN83" i="1" s="1"/>
  <c r="BR83" i="1" s="1"/>
  <c r="F83" i="1" s="1"/>
  <c r="BJ84" i="1"/>
  <c r="BO84" i="1"/>
  <c r="AQ84" i="1"/>
  <c r="AS84" i="1"/>
  <c r="AT84" i="1" s="1"/>
  <c r="BA84" i="1" s="1"/>
  <c r="BP84" i="1"/>
  <c r="AV84" i="1"/>
  <c r="AW84" i="1"/>
  <c r="AX84" i="1"/>
  <c r="AY84" i="1" s="1"/>
  <c r="BC84" i="1" s="1"/>
  <c r="BQ577" i="1" l="1"/>
  <c r="BH84" i="1"/>
  <c r="H83" i="1"/>
  <c r="CE83" i="1"/>
  <c r="G83" i="1"/>
  <c r="C84" i="1" s="1"/>
  <c r="CI83" i="1"/>
  <c r="CJ83" i="1"/>
  <c r="BD84" i="1"/>
  <c r="BK84" i="1"/>
  <c r="BL84" i="1" s="1"/>
  <c r="BQ578" i="1" l="1"/>
  <c r="BG84" i="1"/>
  <c r="AU85" i="1"/>
  <c r="AP85" i="1"/>
  <c r="AZ85" i="1"/>
  <c r="BQ579" i="1" l="1"/>
  <c r="BI84" i="1"/>
  <c r="BM84" i="1" s="1"/>
  <c r="BN84" i="1" s="1"/>
  <c r="BR84" i="1" s="1"/>
  <c r="F84" i="1" s="1"/>
  <c r="AQ85" i="1"/>
  <c r="BJ85" i="1"/>
  <c r="BO85" i="1"/>
  <c r="AS85" i="1"/>
  <c r="AT85" i="1" s="1"/>
  <c r="BA85" i="1" s="1"/>
  <c r="AV85" i="1"/>
  <c r="BP85" i="1"/>
  <c r="AX85" i="1"/>
  <c r="AY85" i="1" s="1"/>
  <c r="BC85" i="1" s="1"/>
  <c r="AW85" i="1"/>
  <c r="BQ580" i="1" l="1"/>
  <c r="BH85" i="1"/>
  <c r="H84" i="1"/>
  <c r="G84" i="1"/>
  <c r="C85" i="1" s="1"/>
  <c r="CI84" i="1"/>
  <c r="CE84" i="1"/>
  <c r="CJ84" i="1"/>
  <c r="BK85" i="1"/>
  <c r="BL85" i="1" s="1"/>
  <c r="BD85" i="1"/>
  <c r="BQ581" i="1" l="1"/>
  <c r="AP86" i="1"/>
  <c r="AZ86" i="1"/>
  <c r="AU86" i="1"/>
  <c r="BG85" i="1"/>
  <c r="BQ582" i="1" l="1"/>
  <c r="BI85" i="1"/>
  <c r="BM85" i="1" s="1"/>
  <c r="BN85" i="1" s="1"/>
  <c r="BR85" i="1" s="1"/>
  <c r="F85" i="1" s="1"/>
  <c r="BJ86" i="1"/>
  <c r="AQ86" i="1"/>
  <c r="BO86" i="1"/>
  <c r="AS86" i="1"/>
  <c r="AT86" i="1" s="1"/>
  <c r="BP86" i="1"/>
  <c r="AV86" i="1"/>
  <c r="AX86" i="1"/>
  <c r="AY86" i="1" s="1"/>
  <c r="BC86" i="1" s="1"/>
  <c r="AW86" i="1"/>
  <c r="BQ583" i="1" l="1"/>
  <c r="BA86" i="1"/>
  <c r="BD86" i="1" s="1"/>
  <c r="BH86" i="1"/>
  <c r="CE85" i="1"/>
  <c r="CJ85" i="1"/>
  <c r="H85" i="1"/>
  <c r="CI85" i="1"/>
  <c r="G85" i="1"/>
  <c r="C86" i="1" s="1"/>
  <c r="BK86" i="1"/>
  <c r="BL86" i="1" s="1"/>
  <c r="BQ584" i="1" l="1"/>
  <c r="BG86" i="1"/>
  <c r="AP87" i="1"/>
  <c r="AZ87" i="1"/>
  <c r="AU87" i="1"/>
  <c r="BQ585" i="1" l="1"/>
  <c r="BI86" i="1"/>
  <c r="BM86" i="1" s="1"/>
  <c r="BN86" i="1" s="1"/>
  <c r="BR86" i="1" s="1"/>
  <c r="F86" i="1" s="1"/>
  <c r="BJ87" i="1"/>
  <c r="BO87" i="1"/>
  <c r="AQ87" i="1"/>
  <c r="AS87" i="1"/>
  <c r="AT87" i="1" s="1"/>
  <c r="AV87" i="1"/>
  <c r="BP87" i="1"/>
  <c r="AX87" i="1"/>
  <c r="AY87" i="1" s="1"/>
  <c r="BC87" i="1" s="1"/>
  <c r="AW87" i="1"/>
  <c r="BQ586" i="1" l="1"/>
  <c r="BA87" i="1"/>
  <c r="BD87" i="1" s="1"/>
  <c r="BH87" i="1"/>
  <c r="CE86" i="1"/>
  <c r="G86" i="1"/>
  <c r="C87" i="1" s="1"/>
  <c r="CJ86" i="1"/>
  <c r="H86" i="1"/>
  <c r="CI86" i="1"/>
  <c r="BK87" i="1"/>
  <c r="BL87" i="1" s="1"/>
  <c r="BQ587" i="1" l="1"/>
  <c r="BG87" i="1"/>
  <c r="AU88" i="1"/>
  <c r="AP88" i="1"/>
  <c r="AZ88" i="1"/>
  <c r="BQ588" i="1" l="1"/>
  <c r="BI87" i="1"/>
  <c r="BM87" i="1" s="1"/>
  <c r="BN87" i="1" s="1"/>
  <c r="BR87" i="1" s="1"/>
  <c r="F87" i="1" s="1"/>
  <c r="AV88" i="1"/>
  <c r="BP88" i="1"/>
  <c r="AX88" i="1"/>
  <c r="AY88" i="1" s="1"/>
  <c r="BC88" i="1" s="1"/>
  <c r="AW88" i="1"/>
  <c r="BJ88" i="1"/>
  <c r="AQ88" i="1"/>
  <c r="BO88" i="1"/>
  <c r="AS88" i="1"/>
  <c r="AT88" i="1" s="1"/>
  <c r="BQ589" i="1" l="1"/>
  <c r="BA88" i="1"/>
  <c r="BD88" i="1" s="1"/>
  <c r="BH88" i="1"/>
  <c r="CE87" i="1"/>
  <c r="CJ87" i="1"/>
  <c r="G87" i="1"/>
  <c r="C88" i="1" s="1"/>
  <c r="CI87" i="1"/>
  <c r="H87" i="1"/>
  <c r="BK88" i="1"/>
  <c r="BL88" i="1" s="1"/>
  <c r="BQ590" i="1" l="1"/>
  <c r="BG88" i="1"/>
  <c r="AU89" i="1"/>
  <c r="AP89" i="1"/>
  <c r="AZ89" i="1"/>
  <c r="BQ591" i="1" l="1"/>
  <c r="BI88" i="1"/>
  <c r="BM88" i="1" s="1"/>
  <c r="BN88" i="1" s="1"/>
  <c r="BR88" i="1" s="1"/>
  <c r="F88" i="1" s="1"/>
  <c r="BJ89" i="1"/>
  <c r="AQ89" i="1"/>
  <c r="BO89" i="1"/>
  <c r="AS89" i="1"/>
  <c r="AT89" i="1" s="1"/>
  <c r="BA89" i="1" s="1"/>
  <c r="AV89" i="1"/>
  <c r="BP89" i="1"/>
  <c r="AX89" i="1"/>
  <c r="AY89" i="1" s="1"/>
  <c r="BC89" i="1" s="1"/>
  <c r="AW89" i="1"/>
  <c r="BQ592" i="1" l="1"/>
  <c r="BH89" i="1"/>
  <c r="H88" i="1"/>
  <c r="CE88" i="1"/>
  <c r="G88" i="1"/>
  <c r="C89" i="1" s="1"/>
  <c r="CJ88" i="1"/>
  <c r="CI88" i="1"/>
  <c r="BK89" i="1"/>
  <c r="BL89" i="1" s="1"/>
  <c r="BD89" i="1"/>
  <c r="BQ593" i="1" l="1"/>
  <c r="E90" i="1"/>
  <c r="BG89" i="1"/>
  <c r="AZ90" i="1"/>
  <c r="AU90" i="1"/>
  <c r="AP90" i="1"/>
  <c r="BQ594" i="1" l="1"/>
  <c r="BI89" i="1"/>
  <c r="BM89" i="1" s="1"/>
  <c r="BN89" i="1" s="1"/>
  <c r="BR89" i="1" s="1"/>
  <c r="F89" i="1" s="1"/>
  <c r="CE89" i="1" s="1"/>
  <c r="C90" i="1"/>
  <c r="AQ90" i="1"/>
  <c r="BJ90" i="1"/>
  <c r="BO90" i="1"/>
  <c r="AS90" i="1"/>
  <c r="AT90" i="1" s="1"/>
  <c r="AV90" i="1"/>
  <c r="BP90" i="1"/>
  <c r="AW90" i="1"/>
  <c r="AX90" i="1"/>
  <c r="AY90" i="1" s="1"/>
  <c r="BC90" i="1" s="1"/>
  <c r="BQ595" i="1" l="1"/>
  <c r="BA90" i="1"/>
  <c r="BD90" i="1" s="1"/>
  <c r="BH90" i="1"/>
  <c r="G89" i="1"/>
  <c r="CI89" i="1"/>
  <c r="CJ89" i="1"/>
  <c r="H89" i="1"/>
  <c r="BK90" i="1"/>
  <c r="BL90" i="1" s="1"/>
  <c r="BQ596" i="1" l="1"/>
  <c r="AZ91" i="1"/>
  <c r="AU91" i="1"/>
  <c r="AP91" i="1"/>
  <c r="BG90" i="1"/>
  <c r="BQ597" i="1" l="1"/>
  <c r="BI90" i="1"/>
  <c r="BM90" i="1" s="1"/>
  <c r="BN90" i="1" s="1"/>
  <c r="BR90" i="1" s="1"/>
  <c r="F90" i="1" s="1"/>
  <c r="H90" i="1" s="1"/>
  <c r="BJ91" i="1"/>
  <c r="BO91" i="1"/>
  <c r="AQ91" i="1"/>
  <c r="AS91" i="1"/>
  <c r="AT91" i="1" s="1"/>
  <c r="AV91" i="1"/>
  <c r="BP91" i="1"/>
  <c r="AW91" i="1"/>
  <c r="AX91" i="1"/>
  <c r="AY91" i="1" s="1"/>
  <c r="BC91" i="1" s="1"/>
  <c r="BQ598" i="1" l="1"/>
  <c r="BA91" i="1"/>
  <c r="BD91" i="1" s="1"/>
  <c r="BH91" i="1"/>
  <c r="CE90" i="1"/>
  <c r="CI90" i="1"/>
  <c r="CJ90" i="1"/>
  <c r="G90" i="1"/>
  <c r="C91" i="1" s="1"/>
  <c r="BK91" i="1"/>
  <c r="BL91" i="1" s="1"/>
  <c r="BQ599" i="1" l="1"/>
  <c r="BG91" i="1"/>
  <c r="AZ92" i="1"/>
  <c r="AU92" i="1"/>
  <c r="AP92" i="1"/>
  <c r="BQ600" i="1" l="1"/>
  <c r="BI91" i="1"/>
  <c r="BM91" i="1" s="1"/>
  <c r="BN91" i="1" s="1"/>
  <c r="BR91" i="1" s="1"/>
  <c r="F91" i="1" s="1"/>
  <c r="AV92" i="1"/>
  <c r="BP92" i="1"/>
  <c r="AX92" i="1"/>
  <c r="AY92" i="1" s="1"/>
  <c r="BC92" i="1" s="1"/>
  <c r="AW92" i="1"/>
  <c r="BJ92" i="1"/>
  <c r="AQ92" i="1"/>
  <c r="BO92" i="1"/>
  <c r="AS92" i="1"/>
  <c r="AT92" i="1" s="1"/>
  <c r="BQ601" i="1" l="1"/>
  <c r="BA92" i="1"/>
  <c r="BD92" i="1" s="1"/>
  <c r="BH92" i="1"/>
  <c r="CE91" i="1"/>
  <c r="G91" i="1"/>
  <c r="C92" i="1" s="1"/>
  <c r="CJ91" i="1"/>
  <c r="H91" i="1"/>
  <c r="CI91" i="1"/>
  <c r="BK92" i="1"/>
  <c r="BL92" i="1" s="1"/>
  <c r="BQ602" i="1" l="1"/>
  <c r="BG92" i="1"/>
  <c r="AZ93" i="1"/>
  <c r="AP93" i="1"/>
  <c r="AU93" i="1"/>
  <c r="BQ603" i="1" l="1"/>
  <c r="BI92" i="1"/>
  <c r="BM92" i="1" s="1"/>
  <c r="BN92" i="1" s="1"/>
  <c r="BR92" i="1" s="1"/>
  <c r="F92" i="1" s="1"/>
  <c r="BJ93" i="1"/>
  <c r="BO93" i="1"/>
  <c r="AQ93" i="1"/>
  <c r="AS93" i="1"/>
  <c r="AT93" i="1" s="1"/>
  <c r="AV93" i="1"/>
  <c r="BP93" i="1"/>
  <c r="AX93" i="1"/>
  <c r="AY93" i="1" s="1"/>
  <c r="BC93" i="1" s="1"/>
  <c r="AW93" i="1"/>
  <c r="BQ604" i="1" l="1"/>
  <c r="BA93" i="1"/>
  <c r="BD93" i="1" s="1"/>
  <c r="BH93" i="1"/>
  <c r="CE92" i="1"/>
  <c r="G92" i="1"/>
  <c r="C93" i="1" s="1"/>
  <c r="H92" i="1"/>
  <c r="CJ92" i="1"/>
  <c r="CI92" i="1"/>
  <c r="BK93" i="1"/>
  <c r="BL93" i="1" s="1"/>
  <c r="BQ605" i="1" l="1"/>
  <c r="BG93" i="1"/>
  <c r="AU94" i="1"/>
  <c r="AZ94" i="1"/>
  <c r="AP94" i="1"/>
  <c r="BQ606" i="1" l="1"/>
  <c r="BI93" i="1"/>
  <c r="BM93" i="1" s="1"/>
  <c r="BN93" i="1" s="1"/>
  <c r="BR93" i="1" s="1"/>
  <c r="F93" i="1" s="1"/>
  <c r="BJ94" i="1"/>
  <c r="AQ94" i="1"/>
  <c r="BO94" i="1"/>
  <c r="AS94" i="1"/>
  <c r="AT94" i="1" s="1"/>
  <c r="BP94" i="1"/>
  <c r="AV94" i="1"/>
  <c r="AW94" i="1"/>
  <c r="AX94" i="1"/>
  <c r="AY94" i="1" s="1"/>
  <c r="BC94" i="1" s="1"/>
  <c r="BQ607" i="1" l="1"/>
  <c r="BA94" i="1"/>
  <c r="BH94" i="1"/>
  <c r="H93" i="1"/>
  <c r="CE93" i="1"/>
  <c r="G93" i="1"/>
  <c r="C94" i="1" s="1"/>
  <c r="CJ93" i="1"/>
  <c r="CI93" i="1"/>
  <c r="BK94" i="1"/>
  <c r="BL94" i="1" s="1"/>
  <c r="BD94" i="1"/>
  <c r="BQ608" i="1" l="1"/>
  <c r="BG94" i="1"/>
  <c r="AZ95" i="1"/>
  <c r="AU95" i="1"/>
  <c r="AP95" i="1"/>
  <c r="BQ609" i="1" l="1"/>
  <c r="BI94" i="1"/>
  <c r="BM94" i="1" s="1"/>
  <c r="BN94" i="1" s="1"/>
  <c r="BR94" i="1" s="1"/>
  <c r="F94" i="1" s="1"/>
  <c r="AV95" i="1"/>
  <c r="BP95" i="1"/>
  <c r="AX95" i="1"/>
  <c r="AY95" i="1" s="1"/>
  <c r="BC95" i="1" s="1"/>
  <c r="AW95" i="1"/>
  <c r="AQ95" i="1"/>
  <c r="BO95" i="1"/>
  <c r="BJ95" i="1"/>
  <c r="AS95" i="1"/>
  <c r="AT95" i="1" s="1"/>
  <c r="BQ610" i="1" l="1"/>
  <c r="BA95" i="1"/>
  <c r="BD95" i="1" s="1"/>
  <c r="BH95" i="1"/>
  <c r="CE94" i="1"/>
  <c r="CJ94" i="1"/>
  <c r="H94" i="1"/>
  <c r="G94" i="1"/>
  <c r="C95" i="1" s="1"/>
  <c r="CI94" i="1"/>
  <c r="BK95" i="1"/>
  <c r="BL95" i="1" s="1"/>
  <c r="BQ611" i="1" l="1"/>
  <c r="BG95" i="1"/>
  <c r="AP96" i="1"/>
  <c r="AU96" i="1"/>
  <c r="AZ96" i="1"/>
  <c r="BQ612" i="1" l="1"/>
  <c r="BI95" i="1"/>
  <c r="BM95" i="1" s="1"/>
  <c r="BN95" i="1" s="1"/>
  <c r="BR95" i="1" s="1"/>
  <c r="F95" i="1" s="1"/>
  <c r="AV96" i="1"/>
  <c r="BP96" i="1"/>
  <c r="AW96" i="1"/>
  <c r="AX96" i="1"/>
  <c r="AY96" i="1" s="1"/>
  <c r="BC96" i="1" s="1"/>
  <c r="AQ96" i="1"/>
  <c r="BJ96" i="1"/>
  <c r="BO96" i="1"/>
  <c r="AS96" i="1"/>
  <c r="AT96" i="1" s="1"/>
  <c r="BA96" i="1" s="1"/>
  <c r="BQ613" i="1" l="1"/>
  <c r="BH96" i="1"/>
  <c r="H95" i="1"/>
  <c r="CI95" i="1"/>
  <c r="CE95" i="1"/>
  <c r="CJ95" i="1"/>
  <c r="G95" i="1"/>
  <c r="C96" i="1" s="1"/>
  <c r="BK96" i="1"/>
  <c r="BL96" i="1" s="1"/>
  <c r="BD96" i="1"/>
  <c r="BQ614" i="1" l="1"/>
  <c r="BG96" i="1"/>
  <c r="AU97" i="1"/>
  <c r="AP97" i="1"/>
  <c r="AZ97" i="1"/>
  <c r="BQ615" i="1" l="1"/>
  <c r="BI96" i="1"/>
  <c r="BM96" i="1" s="1"/>
  <c r="BN96" i="1" s="1"/>
  <c r="BR96" i="1" s="1"/>
  <c r="F96" i="1" s="1"/>
  <c r="BJ97" i="1"/>
  <c r="AQ97" i="1"/>
  <c r="BO97" i="1"/>
  <c r="AS97" i="1"/>
  <c r="AT97" i="1" s="1"/>
  <c r="BA97" i="1" s="1"/>
  <c r="AX97" i="1"/>
  <c r="AY97" i="1" s="1"/>
  <c r="BC97" i="1" s="1"/>
  <c r="AV97" i="1"/>
  <c r="BP97" i="1"/>
  <c r="AW97" i="1"/>
  <c r="BQ616" i="1" l="1"/>
  <c r="BH97" i="1"/>
  <c r="CI96" i="1"/>
  <c r="CJ96" i="1"/>
  <c r="G96" i="1"/>
  <c r="CE96" i="1"/>
  <c r="H96" i="1"/>
  <c r="BK97" i="1"/>
  <c r="BL97" i="1" s="1"/>
  <c r="BD97" i="1"/>
  <c r="BQ617" i="1" l="1"/>
  <c r="C97" i="1"/>
  <c r="AP98" i="1"/>
  <c r="AZ98" i="1"/>
  <c r="AU98" i="1"/>
  <c r="BG97" i="1"/>
  <c r="BQ618" i="1" l="1"/>
  <c r="BI97" i="1"/>
  <c r="BM97" i="1" s="1"/>
  <c r="BN97" i="1" s="1"/>
  <c r="BR97" i="1" s="1"/>
  <c r="F97" i="1" s="1"/>
  <c r="H97" i="1" s="1"/>
  <c r="BP98" i="1"/>
  <c r="AV98" i="1"/>
  <c r="AW98" i="1"/>
  <c r="AX98" i="1"/>
  <c r="AY98" i="1" s="1"/>
  <c r="BC98" i="1" s="1"/>
  <c r="BJ98" i="1"/>
  <c r="BO98" i="1"/>
  <c r="AQ98" i="1"/>
  <c r="AS98" i="1"/>
  <c r="AT98" i="1" s="1"/>
  <c r="BA98" i="1" s="1"/>
  <c r="BQ619" i="1" l="1"/>
  <c r="BH98" i="1"/>
  <c r="CJ97" i="1"/>
  <c r="CI97" i="1"/>
  <c r="CE97" i="1"/>
  <c r="G97" i="1"/>
  <c r="BD98" i="1"/>
  <c r="BK98" i="1"/>
  <c r="BL98" i="1" s="1"/>
  <c r="BQ620" i="1" l="1"/>
  <c r="C98" i="1"/>
  <c r="BG98" i="1"/>
  <c r="AZ99" i="1"/>
  <c r="AU99" i="1"/>
  <c r="AP99" i="1"/>
  <c r="BQ621" i="1" l="1"/>
  <c r="BI98" i="1"/>
  <c r="BM98" i="1" s="1"/>
  <c r="BN98" i="1" s="1"/>
  <c r="BR98" i="1" s="1"/>
  <c r="F98" i="1" s="1"/>
  <c r="BJ99" i="1"/>
  <c r="AQ99" i="1"/>
  <c r="BO99" i="1"/>
  <c r="AS99" i="1"/>
  <c r="AT99" i="1" s="1"/>
  <c r="BA99" i="1" s="1"/>
  <c r="AV99" i="1"/>
  <c r="BP99" i="1"/>
  <c r="AX99" i="1"/>
  <c r="AY99" i="1" s="1"/>
  <c r="BC99" i="1" s="1"/>
  <c r="AW99" i="1"/>
  <c r="BQ622" i="1" l="1"/>
  <c r="BH99" i="1"/>
  <c r="CI98" i="1"/>
  <c r="CJ98" i="1"/>
  <c r="CE98" i="1"/>
  <c r="G98" i="1"/>
  <c r="H98" i="1"/>
  <c r="BK99" i="1"/>
  <c r="BL99" i="1" s="1"/>
  <c r="BD99" i="1"/>
  <c r="BQ623" i="1" l="1"/>
  <c r="C99" i="1"/>
  <c r="BG99" i="1"/>
  <c r="AZ100" i="1"/>
  <c r="AP100" i="1"/>
  <c r="AU100" i="1"/>
  <c r="BQ624" i="1" l="1"/>
  <c r="BI99" i="1"/>
  <c r="BM99" i="1" s="1"/>
  <c r="BN99" i="1" s="1"/>
  <c r="BR99" i="1" s="1"/>
  <c r="F99" i="1" s="1"/>
  <c r="BP100" i="1"/>
  <c r="AV100" i="1"/>
  <c r="AX100" i="1"/>
  <c r="AY100" i="1" s="1"/>
  <c r="BC100" i="1" s="1"/>
  <c r="AW100" i="1"/>
  <c r="BJ100" i="1"/>
  <c r="AQ100" i="1"/>
  <c r="BO100" i="1"/>
  <c r="AS100" i="1"/>
  <c r="AT100" i="1" s="1"/>
  <c r="BA100" i="1" s="1"/>
  <c r="BQ625" i="1" l="1"/>
  <c r="BH100" i="1"/>
  <c r="CI99" i="1"/>
  <c r="CJ99" i="1"/>
  <c r="CE99" i="1"/>
  <c r="G99" i="1"/>
  <c r="H99" i="1"/>
  <c r="BK100" i="1"/>
  <c r="BL100" i="1" s="1"/>
  <c r="BD100" i="1"/>
  <c r="BQ626" i="1" l="1"/>
  <c r="C100" i="1"/>
  <c r="BG100" i="1"/>
  <c r="AU101" i="1"/>
  <c r="AP101" i="1"/>
  <c r="AZ101" i="1"/>
  <c r="BQ627" i="1" l="1"/>
  <c r="BI100" i="1"/>
  <c r="BM100" i="1" s="1"/>
  <c r="BN100" i="1" s="1"/>
  <c r="BR100" i="1" s="1"/>
  <c r="F100" i="1" s="1"/>
  <c r="BP101" i="1"/>
  <c r="AV101" i="1"/>
  <c r="AW101" i="1"/>
  <c r="AX101" i="1"/>
  <c r="AY101" i="1" s="1"/>
  <c r="BC101" i="1" s="1"/>
  <c r="AQ101" i="1"/>
  <c r="BJ101" i="1"/>
  <c r="BO101" i="1"/>
  <c r="AS101" i="1"/>
  <c r="AT101" i="1" s="1"/>
  <c r="BA101" i="1" s="1"/>
  <c r="BQ628" i="1" l="1"/>
  <c r="BH101" i="1"/>
  <c r="CI100" i="1"/>
  <c r="CJ100" i="1"/>
  <c r="CE100" i="1"/>
  <c r="G100" i="1"/>
  <c r="H100" i="1"/>
  <c r="BK101" i="1"/>
  <c r="BL101" i="1" s="1"/>
  <c r="BD101" i="1"/>
  <c r="BQ629" i="1" l="1"/>
  <c r="C101" i="1"/>
  <c r="AP102" i="1"/>
  <c r="AZ102" i="1"/>
  <c r="AU102" i="1"/>
  <c r="BG101" i="1"/>
  <c r="BQ630" i="1" l="1"/>
  <c r="BI101" i="1"/>
  <c r="BM101" i="1" s="1"/>
  <c r="BN101" i="1" s="1"/>
  <c r="BR101" i="1" s="1"/>
  <c r="F101" i="1" s="1"/>
  <c r="BJ102" i="1"/>
  <c r="BO102" i="1"/>
  <c r="AQ102" i="1"/>
  <c r="AS102" i="1"/>
  <c r="AT102" i="1" s="1"/>
  <c r="BA102" i="1" s="1"/>
  <c r="AV102" i="1"/>
  <c r="BP102" i="1"/>
  <c r="AX102" i="1"/>
  <c r="AY102" i="1" s="1"/>
  <c r="BC102" i="1" s="1"/>
  <c r="AW102" i="1"/>
  <c r="BQ631" i="1" l="1"/>
  <c r="BH102" i="1"/>
  <c r="CJ101" i="1"/>
  <c r="CI101" i="1"/>
  <c r="CE101" i="1"/>
  <c r="G101" i="1"/>
  <c r="H101" i="1"/>
  <c r="BD102" i="1"/>
  <c r="BK102" i="1"/>
  <c r="BL102" i="1" s="1"/>
  <c r="BQ632" i="1" l="1"/>
  <c r="C102" i="1"/>
  <c r="BG102" i="1"/>
  <c r="AZ103" i="1"/>
  <c r="AU103" i="1"/>
  <c r="AP103" i="1"/>
  <c r="BQ633" i="1" l="1"/>
  <c r="BI102" i="1"/>
  <c r="BM102" i="1" s="1"/>
  <c r="BN102" i="1" s="1"/>
  <c r="BR102" i="1" s="1"/>
  <c r="F102" i="1" s="1"/>
  <c r="H102" i="1" s="1"/>
  <c r="BO103" i="1"/>
  <c r="BJ103" i="1"/>
  <c r="AQ103" i="1"/>
  <c r="AS103" i="1"/>
  <c r="AT103" i="1" s="1"/>
  <c r="BP103" i="1"/>
  <c r="AV103" i="1"/>
  <c r="AX103" i="1"/>
  <c r="AY103" i="1" s="1"/>
  <c r="BC103" i="1" s="1"/>
  <c r="AW103" i="1"/>
  <c r="BQ634" i="1" l="1"/>
  <c r="BA103" i="1"/>
  <c r="BD103" i="1" s="1"/>
  <c r="BH103" i="1"/>
  <c r="CI102" i="1"/>
  <c r="CJ102" i="1"/>
  <c r="CE102" i="1"/>
  <c r="G102" i="1"/>
  <c r="BK103" i="1"/>
  <c r="BL103" i="1" s="1"/>
  <c r="BQ635" i="1" l="1"/>
  <c r="C103" i="1"/>
  <c r="AU104" i="1"/>
  <c r="AP104" i="1"/>
  <c r="AZ104" i="1"/>
  <c r="BG103" i="1"/>
  <c r="BQ636" i="1" l="1"/>
  <c r="BI103" i="1"/>
  <c r="BM103" i="1" s="1"/>
  <c r="BN103" i="1" s="1"/>
  <c r="BR103" i="1" s="1"/>
  <c r="F103" i="1" s="1"/>
  <c r="H103" i="1" s="1"/>
  <c r="BJ104" i="1"/>
  <c r="BO104" i="1"/>
  <c r="AQ104" i="1"/>
  <c r="AS104" i="1"/>
  <c r="AT104" i="1" s="1"/>
  <c r="AV104" i="1"/>
  <c r="BP104" i="1"/>
  <c r="AW104" i="1"/>
  <c r="AX104" i="1"/>
  <c r="AY104" i="1" s="1"/>
  <c r="BC104" i="1" s="1"/>
  <c r="BQ637" i="1" l="1"/>
  <c r="BA104" i="1"/>
  <c r="BD104" i="1" s="1"/>
  <c r="BH104" i="1"/>
  <c r="CJ103" i="1"/>
  <c r="CI103" i="1"/>
  <c r="CE103" i="1"/>
  <c r="G103" i="1"/>
  <c r="BK104" i="1"/>
  <c r="BL104" i="1" s="1"/>
  <c r="BQ638" i="1" l="1"/>
  <c r="C104" i="1"/>
  <c r="BG104" i="1"/>
  <c r="AP105" i="1"/>
  <c r="AU105" i="1"/>
  <c r="AZ105" i="1"/>
  <c r="BQ639" i="1" l="1"/>
  <c r="BI104" i="1"/>
  <c r="BM104" i="1" s="1"/>
  <c r="BN104" i="1" s="1"/>
  <c r="BR104" i="1" s="1"/>
  <c r="F104" i="1" s="1"/>
  <c r="H104" i="1" s="1"/>
  <c r="AQ105" i="1"/>
  <c r="BJ105" i="1"/>
  <c r="BO105" i="1"/>
  <c r="AS105" i="1"/>
  <c r="AT105" i="1" s="1"/>
  <c r="BA105" i="1" s="1"/>
  <c r="AV105" i="1"/>
  <c r="BP105" i="1"/>
  <c r="AW105" i="1"/>
  <c r="AX105" i="1"/>
  <c r="AY105" i="1" s="1"/>
  <c r="BC105" i="1" s="1"/>
  <c r="BQ640" i="1" l="1"/>
  <c r="BH105" i="1"/>
  <c r="CJ104" i="1"/>
  <c r="CI104" i="1"/>
  <c r="CE104" i="1"/>
  <c r="G104" i="1"/>
  <c r="BK105" i="1"/>
  <c r="BL105" i="1" s="1"/>
  <c r="BD105" i="1"/>
  <c r="BQ641" i="1" l="1"/>
  <c r="C105" i="1"/>
  <c r="AZ106" i="1"/>
  <c r="AP106" i="1"/>
  <c r="AU106" i="1"/>
  <c r="BG105" i="1"/>
  <c r="BQ642" i="1" l="1"/>
  <c r="BI105" i="1"/>
  <c r="BM105" i="1" s="1"/>
  <c r="BN105" i="1" s="1"/>
  <c r="BR105" i="1" s="1"/>
  <c r="F105" i="1" s="1"/>
  <c r="BJ106" i="1"/>
  <c r="AQ106" i="1"/>
  <c r="BO106" i="1"/>
  <c r="AS106" i="1"/>
  <c r="AT106" i="1" s="1"/>
  <c r="AV106" i="1"/>
  <c r="BP106" i="1"/>
  <c r="AX106" i="1"/>
  <c r="AY106" i="1" s="1"/>
  <c r="BC106" i="1" s="1"/>
  <c r="AW106" i="1"/>
  <c r="BQ643" i="1" l="1"/>
  <c r="BA106" i="1"/>
  <c r="BD106" i="1" s="1"/>
  <c r="BH106" i="1"/>
  <c r="CI105" i="1"/>
  <c r="CJ105" i="1"/>
  <c r="CE105" i="1"/>
  <c r="G105" i="1"/>
  <c r="H105" i="1"/>
  <c r="BK106" i="1"/>
  <c r="BL106" i="1" s="1"/>
  <c r="BQ644" i="1" l="1"/>
  <c r="C106" i="1"/>
  <c r="BG106" i="1"/>
  <c r="AU107" i="1"/>
  <c r="AP107" i="1"/>
  <c r="AZ107" i="1"/>
  <c r="BQ645" i="1" l="1"/>
  <c r="BI106" i="1"/>
  <c r="BM106" i="1" s="1"/>
  <c r="BN106" i="1" s="1"/>
  <c r="BR106" i="1" s="1"/>
  <c r="F106" i="1" s="1"/>
  <c r="H106" i="1" s="1"/>
  <c r="AQ107" i="1"/>
  <c r="BJ107" i="1"/>
  <c r="BO107" i="1"/>
  <c r="AS107" i="1"/>
  <c r="AT107" i="1" s="1"/>
  <c r="BA107" i="1" s="1"/>
  <c r="BP107" i="1"/>
  <c r="AV107" i="1"/>
  <c r="AW107" i="1"/>
  <c r="AX107" i="1"/>
  <c r="AY107" i="1" s="1"/>
  <c r="BC107" i="1" s="1"/>
  <c r="BQ646" i="1" l="1"/>
  <c r="BH107" i="1"/>
  <c r="CJ106" i="1"/>
  <c r="CI106" i="1"/>
  <c r="CE106" i="1"/>
  <c r="G106" i="1"/>
  <c r="BK107" i="1"/>
  <c r="BL107" i="1" s="1"/>
  <c r="BD107" i="1"/>
  <c r="BQ647" i="1" l="1"/>
  <c r="C107" i="1"/>
  <c r="AU108" i="1"/>
  <c r="AP108" i="1"/>
  <c r="AZ108" i="1"/>
  <c r="BG107" i="1"/>
  <c r="BQ648" i="1" l="1"/>
  <c r="BI107" i="1"/>
  <c r="BM107" i="1" s="1"/>
  <c r="BN107" i="1" s="1"/>
  <c r="BR107" i="1" s="1"/>
  <c r="F107" i="1" s="1"/>
  <c r="H107" i="1" s="1"/>
  <c r="BJ108" i="1"/>
  <c r="BO108" i="1"/>
  <c r="AQ108" i="1"/>
  <c r="AS108" i="1"/>
  <c r="AT108" i="1" s="1"/>
  <c r="AV108" i="1"/>
  <c r="BP108" i="1"/>
  <c r="AW108" i="1"/>
  <c r="AX108" i="1"/>
  <c r="AY108" i="1" s="1"/>
  <c r="BC108" i="1" s="1"/>
  <c r="BQ649" i="1" l="1"/>
  <c r="BA108" i="1"/>
  <c r="BD108" i="1" s="1"/>
  <c r="BH108" i="1"/>
  <c r="CI107" i="1"/>
  <c r="CJ107" i="1"/>
  <c r="CE107" i="1"/>
  <c r="G107" i="1"/>
  <c r="BK108" i="1"/>
  <c r="BL108" i="1" s="1"/>
  <c r="BQ650" i="1" l="1"/>
  <c r="C108" i="1"/>
  <c r="BG108" i="1"/>
  <c r="AZ109" i="1"/>
  <c r="AU109" i="1"/>
  <c r="AP109" i="1"/>
  <c r="BQ651" i="1" l="1"/>
  <c r="BI108" i="1"/>
  <c r="BM108" i="1" s="1"/>
  <c r="BN108" i="1" s="1"/>
  <c r="BR108" i="1" s="1"/>
  <c r="F108" i="1" s="1"/>
  <c r="H108" i="1" s="1"/>
  <c r="BJ109" i="1"/>
  <c r="AQ109" i="1"/>
  <c r="BO109" i="1"/>
  <c r="AS109" i="1"/>
  <c r="AT109" i="1" s="1"/>
  <c r="BA109" i="1" s="1"/>
  <c r="AV109" i="1"/>
  <c r="BP109" i="1"/>
  <c r="AW109" i="1"/>
  <c r="AX109" i="1"/>
  <c r="AY109" i="1" s="1"/>
  <c r="BC109" i="1" s="1"/>
  <c r="BQ652" i="1" l="1"/>
  <c r="BH109" i="1"/>
  <c r="CJ108" i="1"/>
  <c r="CI108" i="1"/>
  <c r="CE108" i="1"/>
  <c r="G108" i="1"/>
  <c r="BD109" i="1"/>
  <c r="BK109" i="1"/>
  <c r="BL109" i="1" s="1"/>
  <c r="BQ653" i="1" l="1"/>
  <c r="C109" i="1"/>
  <c r="BG109" i="1"/>
  <c r="AU110" i="1"/>
  <c r="AP110" i="1"/>
  <c r="AZ110" i="1"/>
  <c r="BQ654" i="1" l="1"/>
  <c r="BI109" i="1"/>
  <c r="BM109" i="1" s="1"/>
  <c r="BN109" i="1" s="1"/>
  <c r="BR109" i="1" s="1"/>
  <c r="F109" i="1" s="1"/>
  <c r="BP110" i="1"/>
  <c r="AV110" i="1"/>
  <c r="AX110" i="1"/>
  <c r="AY110" i="1" s="1"/>
  <c r="BC110" i="1" s="1"/>
  <c r="AW110" i="1"/>
  <c r="AQ110" i="1"/>
  <c r="BJ110" i="1"/>
  <c r="BO110" i="1"/>
  <c r="AS110" i="1"/>
  <c r="AT110" i="1" s="1"/>
  <c r="BA110" i="1" s="1"/>
  <c r="BQ655" i="1" l="1"/>
  <c r="BH110" i="1"/>
  <c r="CI109" i="1"/>
  <c r="CJ109" i="1"/>
  <c r="CE109" i="1"/>
  <c r="G109" i="1"/>
  <c r="H109" i="1"/>
  <c r="BK110" i="1"/>
  <c r="BL110" i="1" s="1"/>
  <c r="BD110" i="1"/>
  <c r="BQ656" i="1" l="1"/>
  <c r="C110" i="1"/>
  <c r="BG110" i="1"/>
  <c r="AP111" i="1"/>
  <c r="AU111" i="1"/>
  <c r="AZ111" i="1"/>
  <c r="BQ657" i="1" l="1"/>
  <c r="BI110" i="1"/>
  <c r="BM110" i="1" s="1"/>
  <c r="BN110" i="1" s="1"/>
  <c r="BR110" i="1" s="1"/>
  <c r="F110" i="1" s="1"/>
  <c r="AQ111" i="1"/>
  <c r="BJ111" i="1"/>
  <c r="BO111" i="1"/>
  <c r="AS111" i="1"/>
  <c r="AT111" i="1" s="1"/>
  <c r="BH111" i="1" s="1"/>
  <c r="AV111" i="1"/>
  <c r="BP111" i="1"/>
  <c r="AW111" i="1"/>
  <c r="AX111" i="1"/>
  <c r="AY111" i="1" s="1"/>
  <c r="BC111" i="1" s="1"/>
  <c r="BQ658" i="1" l="1"/>
  <c r="CJ110" i="1"/>
  <c r="CI110" i="1"/>
  <c r="CE110" i="1"/>
  <c r="G110" i="1"/>
  <c r="H110" i="1"/>
  <c r="BA111" i="1"/>
  <c r="BD111" i="1" s="1"/>
  <c r="BK111" i="1"/>
  <c r="BL111" i="1" s="1"/>
  <c r="BQ659" i="1" l="1"/>
  <c r="C111" i="1"/>
  <c r="BG111" i="1"/>
  <c r="AZ112" i="1"/>
  <c r="AP112" i="1"/>
  <c r="AU112" i="1"/>
  <c r="BQ660" i="1" l="1"/>
  <c r="BI111" i="1"/>
  <c r="BM111" i="1" s="1"/>
  <c r="BN111" i="1" s="1"/>
  <c r="BR111" i="1" s="1"/>
  <c r="F111" i="1" s="1"/>
  <c r="AV112" i="1"/>
  <c r="BP112" i="1"/>
  <c r="AX112" i="1"/>
  <c r="AY112" i="1" s="1"/>
  <c r="BC112" i="1" s="1"/>
  <c r="AW112" i="1"/>
  <c r="AQ112" i="1"/>
  <c r="BO112" i="1"/>
  <c r="BJ112" i="1"/>
  <c r="AS112" i="1"/>
  <c r="AT112" i="1" s="1"/>
  <c r="BA112" i="1" s="1"/>
  <c r="BQ661" i="1" l="1"/>
  <c r="BH112" i="1"/>
  <c r="CJ111" i="1"/>
  <c r="CI111" i="1"/>
  <c r="CE111" i="1"/>
  <c r="G111" i="1"/>
  <c r="H111" i="1"/>
  <c r="BD112" i="1"/>
  <c r="BK112" i="1"/>
  <c r="BL112" i="1" s="1"/>
  <c r="BQ662" i="1" l="1"/>
  <c r="C112" i="1"/>
  <c r="AU113" i="1"/>
  <c r="AP113" i="1"/>
  <c r="AZ113" i="1"/>
  <c r="BG112" i="1"/>
  <c r="BQ663" i="1" l="1"/>
  <c r="BI112" i="1"/>
  <c r="BM112" i="1" s="1"/>
  <c r="BN112" i="1" s="1"/>
  <c r="BR112" i="1" s="1"/>
  <c r="F112" i="1" s="1"/>
  <c r="BJ113" i="1"/>
  <c r="BO113" i="1"/>
  <c r="AQ113" i="1"/>
  <c r="AS113" i="1"/>
  <c r="AT113" i="1" s="1"/>
  <c r="BA113" i="1" s="1"/>
  <c r="BP113" i="1"/>
  <c r="AV113" i="1"/>
  <c r="AX113" i="1"/>
  <c r="AY113" i="1" s="1"/>
  <c r="BC113" i="1" s="1"/>
  <c r="AW113" i="1"/>
  <c r="BQ664" i="1" l="1"/>
  <c r="BH113" i="1"/>
  <c r="CJ112" i="1"/>
  <c r="CI112" i="1"/>
  <c r="CE112" i="1"/>
  <c r="G112" i="1"/>
  <c r="H112" i="1"/>
  <c r="BK113" i="1"/>
  <c r="BL113" i="1" s="1"/>
  <c r="BD113" i="1"/>
  <c r="BQ665" i="1" l="1"/>
  <c r="C113" i="1"/>
  <c r="BG113" i="1"/>
  <c r="AP114" i="1"/>
  <c r="AZ114" i="1"/>
  <c r="AU114" i="1"/>
  <c r="BQ666" i="1" l="1"/>
  <c r="BI113" i="1"/>
  <c r="BM113" i="1" s="1"/>
  <c r="BN113" i="1" s="1"/>
  <c r="BR113" i="1" s="1"/>
  <c r="F113" i="1" s="1"/>
  <c r="H113" i="1" s="1"/>
  <c r="BP114" i="1"/>
  <c r="AV114" i="1"/>
  <c r="AX114" i="1"/>
  <c r="AY114" i="1" s="1"/>
  <c r="BC114" i="1" s="1"/>
  <c r="AW114" i="1"/>
  <c r="BJ114" i="1"/>
  <c r="BO114" i="1"/>
  <c r="AQ114" i="1"/>
  <c r="AS114" i="1"/>
  <c r="AT114" i="1" s="1"/>
  <c r="BQ667" i="1" l="1"/>
  <c r="BA114" i="1"/>
  <c r="BD114" i="1" s="1"/>
  <c r="BH114" i="1"/>
  <c r="CI113" i="1"/>
  <c r="CJ113" i="1"/>
  <c r="CE113" i="1"/>
  <c r="G113" i="1"/>
  <c r="BK114" i="1"/>
  <c r="BL114" i="1" s="1"/>
  <c r="BQ668" i="1" l="1"/>
  <c r="C114" i="1"/>
  <c r="BG114" i="1"/>
  <c r="AU115" i="1"/>
  <c r="AZ115" i="1"/>
  <c r="AP115" i="1"/>
  <c r="BQ669" i="1" l="1"/>
  <c r="BI114" i="1"/>
  <c r="BM114" i="1" s="1"/>
  <c r="BN114" i="1" s="1"/>
  <c r="BR114" i="1" s="1"/>
  <c r="F114" i="1" s="1"/>
  <c r="BJ115" i="1"/>
  <c r="AQ115" i="1"/>
  <c r="BO115" i="1"/>
  <c r="AS115" i="1"/>
  <c r="AT115" i="1" s="1"/>
  <c r="AV115" i="1"/>
  <c r="BP115" i="1"/>
  <c r="AW115" i="1"/>
  <c r="AX115" i="1"/>
  <c r="AY115" i="1" s="1"/>
  <c r="BC115" i="1" s="1"/>
  <c r="BQ670" i="1" l="1"/>
  <c r="BA115" i="1"/>
  <c r="BD115" i="1" s="1"/>
  <c r="BH115" i="1"/>
  <c r="CJ114" i="1"/>
  <c r="CI114" i="1"/>
  <c r="CE114" i="1"/>
  <c r="G114" i="1"/>
  <c r="H114" i="1"/>
  <c r="BK115" i="1"/>
  <c r="BL115" i="1" s="1"/>
  <c r="BQ671" i="1" l="1"/>
  <c r="C115" i="1"/>
  <c r="AZ116" i="1"/>
  <c r="AP116" i="1"/>
  <c r="AU116" i="1"/>
  <c r="BG115" i="1"/>
  <c r="BQ672" i="1" l="1"/>
  <c r="BI115" i="1"/>
  <c r="BM115" i="1" s="1"/>
  <c r="BN115" i="1" s="1"/>
  <c r="BR115" i="1" s="1"/>
  <c r="F115" i="1" s="1"/>
  <c r="AV116" i="1"/>
  <c r="BP116" i="1"/>
  <c r="AX116" i="1"/>
  <c r="AY116" i="1" s="1"/>
  <c r="BC116" i="1" s="1"/>
  <c r="AW116" i="1"/>
  <c r="BJ116" i="1"/>
  <c r="AQ116" i="1"/>
  <c r="BO116" i="1"/>
  <c r="AS116" i="1"/>
  <c r="AT116" i="1" s="1"/>
  <c r="BA116" i="1" s="1"/>
  <c r="BQ673" i="1" l="1"/>
  <c r="BH116" i="1"/>
  <c r="CJ115" i="1"/>
  <c r="CI115" i="1"/>
  <c r="CE115" i="1"/>
  <c r="G115" i="1"/>
  <c r="H115" i="1"/>
  <c r="BK116" i="1"/>
  <c r="BL116" i="1" s="1"/>
  <c r="BD116" i="1"/>
  <c r="BQ674" i="1" l="1"/>
  <c r="C116" i="1"/>
  <c r="BG116" i="1"/>
  <c r="AP117" i="1"/>
  <c r="AZ117" i="1"/>
  <c r="AU117" i="1"/>
  <c r="BQ675" i="1" l="1"/>
  <c r="BI116" i="1"/>
  <c r="BM116" i="1" s="1"/>
  <c r="BN116" i="1" s="1"/>
  <c r="BR116" i="1" s="1"/>
  <c r="F116" i="1" s="1"/>
  <c r="H116" i="1" s="1"/>
  <c r="AV117" i="1"/>
  <c r="BP117" i="1"/>
  <c r="AW117" i="1"/>
  <c r="AX117" i="1"/>
  <c r="AY117" i="1" s="1"/>
  <c r="BC117" i="1" s="1"/>
  <c r="AQ117" i="1"/>
  <c r="BO117" i="1"/>
  <c r="BJ117" i="1"/>
  <c r="AS117" i="1"/>
  <c r="AT117" i="1" s="1"/>
  <c r="BQ676" i="1" l="1"/>
  <c r="BA117" i="1"/>
  <c r="BD117" i="1" s="1"/>
  <c r="BH117" i="1"/>
  <c r="CJ116" i="1"/>
  <c r="CI116" i="1"/>
  <c r="CE116" i="1"/>
  <c r="G116" i="1"/>
  <c r="BK117" i="1"/>
  <c r="BL117" i="1" s="1"/>
  <c r="BQ677" i="1" l="1"/>
  <c r="C117" i="1"/>
  <c r="AU118" i="1"/>
  <c r="AZ118" i="1"/>
  <c r="AP118" i="1"/>
  <c r="BG117" i="1"/>
  <c r="BQ678" i="1" l="1"/>
  <c r="BI117" i="1"/>
  <c r="BM117" i="1" s="1"/>
  <c r="BN117" i="1" s="1"/>
  <c r="BR117" i="1" s="1"/>
  <c r="F117" i="1" s="1"/>
  <c r="BJ118" i="1"/>
  <c r="BO118" i="1"/>
  <c r="AQ118" i="1"/>
  <c r="AS118" i="1"/>
  <c r="AT118" i="1" s="1"/>
  <c r="BA118" i="1" s="1"/>
  <c r="BP118" i="1"/>
  <c r="AV118" i="1"/>
  <c r="AX118" i="1"/>
  <c r="AY118" i="1" s="1"/>
  <c r="BC118" i="1" s="1"/>
  <c r="AW118" i="1"/>
  <c r="BQ679" i="1" l="1"/>
  <c r="BH118" i="1"/>
  <c r="CI117" i="1"/>
  <c r="CJ117" i="1"/>
  <c r="CE117" i="1"/>
  <c r="G117" i="1"/>
  <c r="H117" i="1"/>
  <c r="BD118" i="1"/>
  <c r="BK118" i="1"/>
  <c r="BL118" i="1" s="1"/>
  <c r="BQ680" i="1" l="1"/>
  <c r="C118" i="1"/>
  <c r="BG118" i="1"/>
  <c r="AZ119" i="1"/>
  <c r="AU119" i="1"/>
  <c r="AP119" i="1"/>
  <c r="BQ681" i="1" l="1"/>
  <c r="BI118" i="1"/>
  <c r="BM118" i="1" s="1"/>
  <c r="BN118" i="1" s="1"/>
  <c r="BR118" i="1" s="1"/>
  <c r="F118" i="1" s="1"/>
  <c r="AQ119" i="1"/>
  <c r="BJ119" i="1"/>
  <c r="BO119" i="1"/>
  <c r="AS119" i="1"/>
  <c r="AT119" i="1" s="1"/>
  <c r="BA119" i="1" s="1"/>
  <c r="AX119" i="1"/>
  <c r="AY119" i="1" s="1"/>
  <c r="BC119" i="1" s="1"/>
  <c r="AV119" i="1"/>
  <c r="BP119" i="1"/>
  <c r="AW119" i="1"/>
  <c r="BQ682" i="1" l="1"/>
  <c r="BH119" i="1"/>
  <c r="CJ118" i="1"/>
  <c r="CI118" i="1"/>
  <c r="CE118" i="1"/>
  <c r="G118" i="1"/>
  <c r="H118" i="1"/>
  <c r="BK119" i="1"/>
  <c r="BL119" i="1" s="1"/>
  <c r="BD119" i="1"/>
  <c r="BQ683" i="1" l="1"/>
  <c r="C119" i="1"/>
  <c r="BG119" i="1"/>
  <c r="AZ120" i="1"/>
  <c r="AP120" i="1"/>
  <c r="AU120" i="1"/>
  <c r="BQ684" i="1" l="1"/>
  <c r="BI119" i="1"/>
  <c r="BM119" i="1" s="1"/>
  <c r="BN119" i="1" s="1"/>
  <c r="BR119" i="1" s="1"/>
  <c r="F119" i="1" s="1"/>
  <c r="AV120" i="1"/>
  <c r="BP120" i="1"/>
  <c r="AX120" i="1"/>
  <c r="AY120" i="1" s="1"/>
  <c r="BC120" i="1" s="1"/>
  <c r="AW120" i="1"/>
  <c r="AQ120" i="1"/>
  <c r="BO120" i="1"/>
  <c r="BJ120" i="1"/>
  <c r="AS120" i="1"/>
  <c r="AT120" i="1" s="1"/>
  <c r="BA120" i="1" s="1"/>
  <c r="BQ685" i="1" l="1"/>
  <c r="BH120" i="1"/>
  <c r="CI119" i="1"/>
  <c r="CJ119" i="1"/>
  <c r="CE119" i="1"/>
  <c r="G119" i="1"/>
  <c r="H119" i="1"/>
  <c r="BK120" i="1"/>
  <c r="BL120" i="1" s="1"/>
  <c r="BD120" i="1"/>
  <c r="BQ686" i="1" l="1"/>
  <c r="C120" i="1"/>
  <c r="AZ121" i="1"/>
  <c r="AU121" i="1"/>
  <c r="AP121" i="1"/>
  <c r="BG120" i="1"/>
  <c r="BQ687" i="1" l="1"/>
  <c r="BI120" i="1"/>
  <c r="BM120" i="1" s="1"/>
  <c r="BN120" i="1" s="1"/>
  <c r="BR120" i="1" s="1"/>
  <c r="F120" i="1" s="1"/>
  <c r="BJ121" i="1"/>
  <c r="AQ121" i="1"/>
  <c r="BO121" i="1"/>
  <c r="AS121" i="1"/>
  <c r="AT121" i="1" s="1"/>
  <c r="BP121" i="1"/>
  <c r="AV121" i="1"/>
  <c r="AX121" i="1"/>
  <c r="AY121" i="1" s="1"/>
  <c r="BC121" i="1" s="1"/>
  <c r="AW121" i="1"/>
  <c r="BQ688" i="1" l="1"/>
  <c r="BA121" i="1"/>
  <c r="BH121" i="1"/>
  <c r="CJ120" i="1"/>
  <c r="CI120" i="1"/>
  <c r="CE120" i="1"/>
  <c r="G120" i="1"/>
  <c r="H120" i="1"/>
  <c r="BK121" i="1"/>
  <c r="BL121" i="1" s="1"/>
  <c r="BD121" i="1"/>
  <c r="BQ689" i="1" l="1"/>
  <c r="C121" i="1"/>
  <c r="BG121" i="1"/>
  <c r="AP122" i="1"/>
  <c r="AZ122" i="1"/>
  <c r="AU122" i="1"/>
  <c r="BQ690" i="1" l="1"/>
  <c r="BI121" i="1"/>
  <c r="BM121" i="1" s="1"/>
  <c r="BN121" i="1" s="1"/>
  <c r="BR121" i="1" s="1"/>
  <c r="F121" i="1" s="1"/>
  <c r="AV122" i="1"/>
  <c r="BP122" i="1"/>
  <c r="AW122" i="1"/>
  <c r="AX122" i="1"/>
  <c r="AY122" i="1" s="1"/>
  <c r="BC122" i="1" s="1"/>
  <c r="AQ122" i="1"/>
  <c r="BJ122" i="1"/>
  <c r="BO122" i="1"/>
  <c r="AS122" i="1"/>
  <c r="AT122" i="1" s="1"/>
  <c r="BQ691" i="1" l="1"/>
  <c r="BA122" i="1"/>
  <c r="BH122" i="1"/>
  <c r="CJ121" i="1"/>
  <c r="CI121" i="1"/>
  <c r="CE121" i="1"/>
  <c r="G121" i="1"/>
  <c r="H121" i="1"/>
  <c r="BK122" i="1"/>
  <c r="BL122" i="1" s="1"/>
  <c r="BD122" i="1"/>
  <c r="BQ692" i="1" l="1"/>
  <c r="C122" i="1"/>
  <c r="AZ123" i="1"/>
  <c r="AU123" i="1"/>
  <c r="AP123" i="1"/>
  <c r="BG122" i="1"/>
  <c r="BQ693" i="1" l="1"/>
  <c r="BI122" i="1"/>
  <c r="BM122" i="1" s="1"/>
  <c r="BN122" i="1" s="1"/>
  <c r="BR122" i="1" s="1"/>
  <c r="F122" i="1" s="1"/>
  <c r="BJ123" i="1"/>
  <c r="AQ123" i="1"/>
  <c r="BO123" i="1"/>
  <c r="AS123" i="1"/>
  <c r="AT123" i="1" s="1"/>
  <c r="BP123" i="1"/>
  <c r="AV123" i="1"/>
  <c r="AX123" i="1"/>
  <c r="AY123" i="1" s="1"/>
  <c r="BC123" i="1" s="1"/>
  <c r="AW123" i="1"/>
  <c r="BQ694" i="1" l="1"/>
  <c r="BA123" i="1"/>
  <c r="BD123" i="1" s="1"/>
  <c r="BH123" i="1"/>
  <c r="CJ122" i="1"/>
  <c r="CI122" i="1"/>
  <c r="CE122" i="1"/>
  <c r="G122" i="1"/>
  <c r="H122" i="1"/>
  <c r="BK123" i="1"/>
  <c r="BL123" i="1" s="1"/>
  <c r="BQ695" i="1" l="1"/>
  <c r="C123" i="1"/>
  <c r="AP124" i="1"/>
  <c r="AZ124" i="1"/>
  <c r="AU124" i="1"/>
  <c r="BG123" i="1"/>
  <c r="BQ696" i="1" l="1"/>
  <c r="BI123" i="1"/>
  <c r="BM123" i="1" s="1"/>
  <c r="BN123" i="1" s="1"/>
  <c r="BR123" i="1" s="1"/>
  <c r="F123" i="1" s="1"/>
  <c r="AV124" i="1"/>
  <c r="AX124" i="1"/>
  <c r="AY124" i="1" s="1"/>
  <c r="BC124" i="1" s="1"/>
  <c r="AW124" i="1"/>
  <c r="AQ124" i="1"/>
  <c r="BJ124" i="1"/>
  <c r="AS124" i="1"/>
  <c r="AT124" i="1" s="1"/>
  <c r="BA124" i="1" s="1"/>
  <c r="BO124" i="1"/>
  <c r="BP124" i="1"/>
  <c r="BQ697" i="1" l="1"/>
  <c r="BH124" i="1"/>
  <c r="CI123" i="1"/>
  <c r="CJ123" i="1"/>
  <c r="CE123" i="1"/>
  <c r="G123" i="1"/>
  <c r="H123" i="1"/>
  <c r="BK124" i="1"/>
  <c r="BL124" i="1" s="1"/>
  <c r="BD124" i="1"/>
  <c r="BQ698" i="1" l="1"/>
  <c r="C124" i="1"/>
  <c r="AP125" i="1"/>
  <c r="AU125" i="1"/>
  <c r="AZ125" i="1"/>
  <c r="BG124" i="1"/>
  <c r="BQ699" i="1" l="1"/>
  <c r="BI124" i="1"/>
  <c r="BM124" i="1" s="1"/>
  <c r="BN124" i="1" s="1"/>
  <c r="BR124" i="1" s="1"/>
  <c r="F124" i="1" s="1"/>
  <c r="H124" i="1" s="1"/>
  <c r="AV125" i="1"/>
  <c r="BP125" i="1"/>
  <c r="AW125" i="1"/>
  <c r="AX125" i="1"/>
  <c r="AY125" i="1" s="1"/>
  <c r="BC125" i="1" s="1"/>
  <c r="BJ125" i="1"/>
  <c r="AQ125" i="1"/>
  <c r="BO125" i="1"/>
  <c r="AS125" i="1"/>
  <c r="AT125" i="1" s="1"/>
  <c r="BQ700" i="1" l="1"/>
  <c r="BA125" i="1"/>
  <c r="BD125" i="1" s="1"/>
  <c r="BH125" i="1"/>
  <c r="CJ124" i="1"/>
  <c r="CI124" i="1"/>
  <c r="CE124" i="1"/>
  <c r="G124" i="1"/>
  <c r="BK125" i="1"/>
  <c r="BL125" i="1" s="1"/>
  <c r="BQ701" i="1" l="1"/>
  <c r="C125" i="1"/>
  <c r="AZ126" i="1"/>
  <c r="AU126" i="1"/>
  <c r="AP126" i="1"/>
  <c r="BG125" i="1"/>
  <c r="BQ702" i="1" l="1"/>
  <c r="BI125" i="1"/>
  <c r="BM125" i="1" s="1"/>
  <c r="BN125" i="1" s="1"/>
  <c r="BR125" i="1" s="1"/>
  <c r="F125" i="1" s="1"/>
  <c r="H125" i="1" s="1"/>
  <c r="AQ126" i="1"/>
  <c r="BJ126" i="1"/>
  <c r="BO126" i="1"/>
  <c r="AS126" i="1"/>
  <c r="AT126" i="1" s="1"/>
  <c r="AV126" i="1"/>
  <c r="BP126" i="1"/>
  <c r="AX126" i="1"/>
  <c r="AY126" i="1" s="1"/>
  <c r="BC126" i="1" s="1"/>
  <c r="AW126" i="1"/>
  <c r="BQ703" i="1" l="1"/>
  <c r="BA126" i="1"/>
  <c r="BD126" i="1" s="1"/>
  <c r="BH126" i="1"/>
  <c r="CI125" i="1"/>
  <c r="CJ125" i="1"/>
  <c r="CE125" i="1"/>
  <c r="G125" i="1"/>
  <c r="BK126" i="1"/>
  <c r="BL126" i="1" s="1"/>
  <c r="BQ704" i="1" l="1"/>
  <c r="C126" i="1"/>
  <c r="AZ127" i="1"/>
  <c r="AP127" i="1"/>
  <c r="AU127" i="1"/>
  <c r="BG126" i="1"/>
  <c r="BQ705" i="1" l="1"/>
  <c r="BI126" i="1"/>
  <c r="BM126" i="1" s="1"/>
  <c r="BN126" i="1" s="1"/>
  <c r="BR126" i="1" s="1"/>
  <c r="F126" i="1" s="1"/>
  <c r="H126" i="1" s="1"/>
  <c r="AV127" i="1"/>
  <c r="BP127" i="1"/>
  <c r="AX127" i="1"/>
  <c r="AY127" i="1" s="1"/>
  <c r="BC127" i="1" s="1"/>
  <c r="AW127" i="1"/>
  <c r="BJ127" i="1"/>
  <c r="AQ127" i="1"/>
  <c r="BO127" i="1"/>
  <c r="AS127" i="1"/>
  <c r="AT127" i="1" s="1"/>
  <c r="BQ706" i="1" l="1"/>
  <c r="BA127" i="1"/>
  <c r="BD127" i="1" s="1"/>
  <c r="BH127" i="1"/>
  <c r="CJ126" i="1"/>
  <c r="CI126" i="1"/>
  <c r="CE126" i="1"/>
  <c r="G126" i="1"/>
  <c r="BK127" i="1"/>
  <c r="BL127" i="1" s="1"/>
  <c r="BQ707" i="1" l="1"/>
  <c r="C127" i="1"/>
  <c r="AZ128" i="1"/>
  <c r="AU128" i="1"/>
  <c r="AP128" i="1"/>
  <c r="BG127" i="1"/>
  <c r="BQ708" i="1" l="1"/>
  <c r="BI127" i="1"/>
  <c r="BM127" i="1" s="1"/>
  <c r="BN127" i="1" s="1"/>
  <c r="BR127" i="1" s="1"/>
  <c r="F127" i="1" s="1"/>
  <c r="H127" i="1" s="1"/>
  <c r="BJ128" i="1"/>
  <c r="AQ128" i="1"/>
  <c r="BO128" i="1"/>
  <c r="AS128" i="1"/>
  <c r="AT128" i="1" s="1"/>
  <c r="AV128" i="1"/>
  <c r="BP128" i="1"/>
  <c r="AX128" i="1"/>
  <c r="AY128" i="1" s="1"/>
  <c r="BC128" i="1" s="1"/>
  <c r="AW128" i="1"/>
  <c r="BQ709" i="1" l="1"/>
  <c r="BA128" i="1"/>
  <c r="BD128" i="1" s="1"/>
  <c r="BH128" i="1"/>
  <c r="CJ127" i="1"/>
  <c r="CI127" i="1"/>
  <c r="CE127" i="1"/>
  <c r="G127" i="1"/>
  <c r="BK128" i="1"/>
  <c r="BL128" i="1" s="1"/>
  <c r="BQ710" i="1" l="1"/>
  <c r="C128" i="1"/>
  <c r="AZ129" i="1"/>
  <c r="AP129" i="1"/>
  <c r="AU129" i="1"/>
  <c r="BG128" i="1"/>
  <c r="BQ711" i="1" l="1"/>
  <c r="BI128" i="1"/>
  <c r="BM128" i="1" s="1"/>
  <c r="BN128" i="1" s="1"/>
  <c r="BR128" i="1" s="1"/>
  <c r="F128" i="1" s="1"/>
  <c r="H128" i="1" s="1"/>
  <c r="AV129" i="1"/>
  <c r="BP129" i="1"/>
  <c r="AX129" i="1"/>
  <c r="AY129" i="1" s="1"/>
  <c r="BC129" i="1" s="1"/>
  <c r="AW129" i="1"/>
  <c r="BJ129" i="1"/>
  <c r="AQ129" i="1"/>
  <c r="BO129" i="1"/>
  <c r="AS129" i="1"/>
  <c r="AT129" i="1" s="1"/>
  <c r="BQ712" i="1" l="1"/>
  <c r="BA129" i="1"/>
  <c r="BD129" i="1" s="1"/>
  <c r="BH129" i="1"/>
  <c r="CJ128" i="1"/>
  <c r="CI128" i="1"/>
  <c r="CE128" i="1"/>
  <c r="G128" i="1"/>
  <c r="BK129" i="1"/>
  <c r="BL129" i="1" s="1"/>
  <c r="BQ713" i="1" l="1"/>
  <c r="C129" i="1"/>
  <c r="AU130" i="1"/>
  <c r="AP130" i="1"/>
  <c r="AZ130" i="1"/>
  <c r="BG129" i="1"/>
  <c r="BQ714" i="1" l="1"/>
  <c r="BI129" i="1"/>
  <c r="BM129" i="1" s="1"/>
  <c r="BN129" i="1" s="1"/>
  <c r="BR129" i="1" s="1"/>
  <c r="F129" i="1" s="1"/>
  <c r="H129" i="1" s="1"/>
  <c r="AV130" i="1"/>
  <c r="BP130" i="1"/>
  <c r="AX130" i="1"/>
  <c r="AY130" i="1" s="1"/>
  <c r="BC130" i="1" s="1"/>
  <c r="AW130" i="1"/>
  <c r="AQ130" i="1"/>
  <c r="BJ130" i="1"/>
  <c r="BO130" i="1"/>
  <c r="AS130" i="1"/>
  <c r="AT130" i="1" s="1"/>
  <c r="BQ715" i="1" l="1"/>
  <c r="BA130" i="1"/>
  <c r="BD130" i="1" s="1"/>
  <c r="BH130" i="1"/>
  <c r="CI129" i="1"/>
  <c r="CJ129" i="1"/>
  <c r="CE129" i="1"/>
  <c r="G129" i="1"/>
  <c r="BK130" i="1"/>
  <c r="BL130" i="1" s="1"/>
  <c r="BQ716" i="1" l="1"/>
  <c r="C130" i="1"/>
  <c r="AU131" i="1"/>
  <c r="AZ131" i="1"/>
  <c r="AP131" i="1"/>
  <c r="BG130" i="1"/>
  <c r="BQ717" i="1" l="1"/>
  <c r="BI130" i="1"/>
  <c r="BM130" i="1" s="1"/>
  <c r="BN130" i="1" s="1"/>
  <c r="BR130" i="1" s="1"/>
  <c r="F130" i="1" s="1"/>
  <c r="H130" i="1" s="1"/>
  <c r="AQ131" i="1"/>
  <c r="BJ131" i="1"/>
  <c r="BO131" i="1"/>
  <c r="AS131" i="1"/>
  <c r="AT131" i="1" s="1"/>
  <c r="BA131" i="1" s="1"/>
  <c r="AV131" i="1"/>
  <c r="BP131" i="1"/>
  <c r="AX131" i="1"/>
  <c r="AY131" i="1" s="1"/>
  <c r="BC131" i="1" s="1"/>
  <c r="AW131" i="1"/>
  <c r="BQ718" i="1" l="1"/>
  <c r="BH131" i="1"/>
  <c r="CJ130" i="1"/>
  <c r="CI130" i="1"/>
  <c r="CE130" i="1"/>
  <c r="G130" i="1"/>
  <c r="BK131" i="1"/>
  <c r="BL131" i="1" s="1"/>
  <c r="BD131" i="1"/>
  <c r="BQ719" i="1" l="1"/>
  <c r="C131" i="1"/>
  <c r="AU132" i="1"/>
  <c r="AZ132" i="1"/>
  <c r="AP132" i="1"/>
  <c r="BG131" i="1"/>
  <c r="BQ720" i="1" l="1"/>
  <c r="BI131" i="1"/>
  <c r="BM131" i="1" s="1"/>
  <c r="BN131" i="1" s="1"/>
  <c r="BR131" i="1" s="1"/>
  <c r="F131" i="1" s="1"/>
  <c r="H131" i="1" s="1"/>
  <c r="BJ132" i="1"/>
  <c r="AQ132" i="1"/>
  <c r="BO132" i="1"/>
  <c r="AS132" i="1"/>
  <c r="AT132" i="1" s="1"/>
  <c r="BA132" i="1" s="1"/>
  <c r="AV132" i="1"/>
  <c r="BP132" i="1"/>
  <c r="AW132" i="1"/>
  <c r="AX132" i="1"/>
  <c r="AY132" i="1" s="1"/>
  <c r="BC132" i="1" s="1"/>
  <c r="BQ721" i="1" l="1"/>
  <c r="BH132" i="1"/>
  <c r="CI131" i="1"/>
  <c r="CJ131" i="1"/>
  <c r="CE131" i="1"/>
  <c r="G131" i="1"/>
  <c r="BK132" i="1"/>
  <c r="BL132" i="1" s="1"/>
  <c r="BD132" i="1"/>
  <c r="BQ722" i="1" l="1"/>
  <c r="C132" i="1"/>
  <c r="AP133" i="1"/>
  <c r="AZ133" i="1"/>
  <c r="AU133" i="1"/>
  <c r="BG132" i="1"/>
  <c r="BQ723" i="1" l="1"/>
  <c r="BI132" i="1"/>
  <c r="BM132" i="1" s="1"/>
  <c r="BN132" i="1" s="1"/>
  <c r="BR132" i="1" s="1"/>
  <c r="F132" i="1" s="1"/>
  <c r="H132" i="1" s="1"/>
  <c r="BJ133" i="1"/>
  <c r="AQ133" i="1"/>
  <c r="BO133" i="1"/>
  <c r="AS133" i="1"/>
  <c r="AT133" i="1" s="1"/>
  <c r="BA133" i="1" s="1"/>
  <c r="AV133" i="1"/>
  <c r="BP133" i="1"/>
  <c r="AW133" i="1"/>
  <c r="AX133" i="1"/>
  <c r="AY133" i="1" s="1"/>
  <c r="BC133" i="1" s="1"/>
  <c r="BQ724" i="1" l="1"/>
  <c r="BH133" i="1"/>
  <c r="CJ132" i="1"/>
  <c r="CI132" i="1"/>
  <c r="CE132" i="1"/>
  <c r="G132" i="1"/>
  <c r="BK133" i="1"/>
  <c r="BL133" i="1" s="1"/>
  <c r="BD133" i="1"/>
  <c r="BQ725" i="1" l="1"/>
  <c r="C133" i="1"/>
  <c r="AZ134" i="1"/>
  <c r="AU134" i="1"/>
  <c r="AP134" i="1"/>
  <c r="BG133" i="1"/>
  <c r="BQ726" i="1" l="1"/>
  <c r="BI133" i="1"/>
  <c r="BM133" i="1" s="1"/>
  <c r="BN133" i="1" s="1"/>
  <c r="BR133" i="1" s="1"/>
  <c r="F133" i="1" s="1"/>
  <c r="H133" i="1" s="1"/>
  <c r="BJ134" i="1"/>
  <c r="AQ134" i="1"/>
  <c r="BO134" i="1"/>
  <c r="AS134" i="1"/>
  <c r="AT134" i="1" s="1"/>
  <c r="BA134" i="1" s="1"/>
  <c r="AV134" i="1"/>
  <c r="BP134" i="1"/>
  <c r="AW134" i="1"/>
  <c r="AX134" i="1"/>
  <c r="AY134" i="1" s="1"/>
  <c r="BC134" i="1" s="1"/>
  <c r="BQ727" i="1" l="1"/>
  <c r="BH134" i="1"/>
  <c r="CJ133" i="1"/>
  <c r="CI133" i="1"/>
  <c r="CE133" i="1"/>
  <c r="G133" i="1"/>
  <c r="BK134" i="1"/>
  <c r="BL134" i="1" s="1"/>
  <c r="BD134" i="1"/>
  <c r="BQ728" i="1" l="1"/>
  <c r="C134" i="1"/>
  <c r="AP135" i="1"/>
  <c r="AU135" i="1"/>
  <c r="AZ135" i="1"/>
  <c r="BG134" i="1"/>
  <c r="BQ729" i="1" l="1"/>
  <c r="BI134" i="1"/>
  <c r="BM134" i="1" s="1"/>
  <c r="BN134" i="1" s="1"/>
  <c r="BR134" i="1" s="1"/>
  <c r="F134" i="1" s="1"/>
  <c r="H134" i="1" s="1"/>
  <c r="AQ135" i="1"/>
  <c r="BJ135" i="1"/>
  <c r="BO135" i="1"/>
  <c r="AS135" i="1"/>
  <c r="AT135" i="1" s="1"/>
  <c r="AV135" i="1"/>
  <c r="BP135" i="1"/>
  <c r="AX135" i="1"/>
  <c r="AY135" i="1" s="1"/>
  <c r="BC135" i="1" s="1"/>
  <c r="AW135" i="1"/>
  <c r="BQ730" i="1" l="1"/>
  <c r="BA135" i="1"/>
  <c r="BD135" i="1" s="1"/>
  <c r="BH135" i="1"/>
  <c r="CJ134" i="1"/>
  <c r="CI134" i="1"/>
  <c r="CE134" i="1"/>
  <c r="G134" i="1"/>
  <c r="BK135" i="1"/>
  <c r="BL135" i="1" s="1"/>
  <c r="BQ731" i="1" l="1"/>
  <c r="C135" i="1"/>
  <c r="AU136" i="1"/>
  <c r="AP136" i="1"/>
  <c r="AZ136" i="1"/>
  <c r="BG135" i="1"/>
  <c r="BQ732" i="1" l="1"/>
  <c r="BI135" i="1"/>
  <c r="BM135" i="1" s="1"/>
  <c r="BN135" i="1" s="1"/>
  <c r="BR135" i="1" s="1"/>
  <c r="F135" i="1" s="1"/>
  <c r="H135" i="1" s="1"/>
  <c r="AV136" i="1"/>
  <c r="BP136" i="1"/>
  <c r="AX136" i="1"/>
  <c r="AY136" i="1" s="1"/>
  <c r="BC136" i="1" s="1"/>
  <c r="AW136" i="1"/>
  <c r="BJ136" i="1"/>
  <c r="AQ136" i="1"/>
  <c r="BO136" i="1"/>
  <c r="AS136" i="1"/>
  <c r="AT136" i="1" s="1"/>
  <c r="BQ733" i="1" l="1"/>
  <c r="BA136" i="1"/>
  <c r="BD136" i="1" s="1"/>
  <c r="BH136" i="1"/>
  <c r="CI135" i="1"/>
  <c r="CJ135" i="1"/>
  <c r="CE135" i="1"/>
  <c r="G135" i="1"/>
  <c r="BK136" i="1"/>
  <c r="BL136" i="1" s="1"/>
  <c r="BQ734" i="1" l="1"/>
  <c r="C136" i="1"/>
  <c r="AZ137" i="1"/>
  <c r="AU137" i="1"/>
  <c r="AP137" i="1"/>
  <c r="BG136" i="1"/>
  <c r="BQ735" i="1" l="1"/>
  <c r="BI136" i="1"/>
  <c r="BM136" i="1" s="1"/>
  <c r="BN136" i="1" s="1"/>
  <c r="BR136" i="1" s="1"/>
  <c r="F136" i="1" s="1"/>
  <c r="H136" i="1" s="1"/>
  <c r="BJ137" i="1"/>
  <c r="AQ137" i="1"/>
  <c r="BO137" i="1"/>
  <c r="AS137" i="1"/>
  <c r="AT137" i="1" s="1"/>
  <c r="AV137" i="1"/>
  <c r="BP137" i="1"/>
  <c r="AX137" i="1"/>
  <c r="AY137" i="1" s="1"/>
  <c r="BC137" i="1" s="1"/>
  <c r="AW137" i="1"/>
  <c r="BQ736" i="1" l="1"/>
  <c r="BA137" i="1"/>
  <c r="BD137" i="1" s="1"/>
  <c r="BH137" i="1"/>
  <c r="CJ136" i="1"/>
  <c r="CI136" i="1"/>
  <c r="CE136" i="1"/>
  <c r="G136" i="1"/>
  <c r="BK137" i="1"/>
  <c r="BL137" i="1" s="1"/>
  <c r="BQ737" i="1" l="1"/>
  <c r="C137" i="1"/>
  <c r="AP138" i="1"/>
  <c r="AZ138" i="1"/>
  <c r="AU138" i="1"/>
  <c r="BG137" i="1"/>
  <c r="BQ738" i="1" l="1"/>
  <c r="BI137" i="1"/>
  <c r="BM137" i="1" s="1"/>
  <c r="BN137" i="1" s="1"/>
  <c r="BR137" i="1" s="1"/>
  <c r="F137" i="1" s="1"/>
  <c r="H137" i="1" s="1"/>
  <c r="AV138" i="1"/>
  <c r="BP138" i="1"/>
  <c r="AW138" i="1"/>
  <c r="AX138" i="1"/>
  <c r="AY138" i="1" s="1"/>
  <c r="BC138" i="1" s="1"/>
  <c r="BJ138" i="1"/>
  <c r="AQ138" i="1"/>
  <c r="BO138" i="1"/>
  <c r="AS138" i="1"/>
  <c r="AT138" i="1" s="1"/>
  <c r="BA138" i="1" s="1"/>
  <c r="BQ739" i="1" l="1"/>
  <c r="BH138" i="1"/>
  <c r="CI137" i="1"/>
  <c r="CJ137" i="1"/>
  <c r="CE137" i="1"/>
  <c r="G137" i="1"/>
  <c r="BK138" i="1"/>
  <c r="BL138" i="1" s="1"/>
  <c r="BD138" i="1"/>
  <c r="BQ740" i="1" l="1"/>
  <c r="C138" i="1"/>
  <c r="AP139" i="1"/>
  <c r="AZ139" i="1"/>
  <c r="AU139" i="1"/>
  <c r="BG138" i="1"/>
  <c r="BQ741" i="1" l="1"/>
  <c r="BI138" i="1"/>
  <c r="BM138" i="1" s="1"/>
  <c r="BN138" i="1" s="1"/>
  <c r="BR138" i="1" s="1"/>
  <c r="F138" i="1" s="1"/>
  <c r="H138" i="1" s="1"/>
  <c r="BJ139" i="1"/>
  <c r="AQ139" i="1"/>
  <c r="BO139" i="1"/>
  <c r="AS139" i="1"/>
  <c r="AT139" i="1" s="1"/>
  <c r="BA139" i="1" s="1"/>
  <c r="AV139" i="1"/>
  <c r="BP139" i="1"/>
  <c r="AX139" i="1"/>
  <c r="AY139" i="1" s="1"/>
  <c r="BC139" i="1" s="1"/>
  <c r="AW139" i="1"/>
  <c r="BQ742" i="1" l="1"/>
  <c r="BH139" i="1"/>
  <c r="CJ138" i="1"/>
  <c r="CI138" i="1"/>
  <c r="CE138" i="1"/>
  <c r="G138" i="1"/>
  <c r="BK139" i="1"/>
  <c r="BL139" i="1" s="1"/>
  <c r="BD139" i="1"/>
  <c r="BQ743" i="1" l="1"/>
  <c r="C139" i="1"/>
  <c r="AU140" i="1"/>
  <c r="AP140" i="1"/>
  <c r="AZ140" i="1"/>
  <c r="BG139" i="1"/>
  <c r="BQ744" i="1" l="1"/>
  <c r="BI139" i="1"/>
  <c r="BM139" i="1" s="1"/>
  <c r="BN139" i="1" s="1"/>
  <c r="BR139" i="1" s="1"/>
  <c r="F139" i="1" s="1"/>
  <c r="H139" i="1" s="1"/>
  <c r="AV140" i="1"/>
  <c r="BP140" i="1"/>
  <c r="AX140" i="1"/>
  <c r="AY140" i="1" s="1"/>
  <c r="BC140" i="1" s="1"/>
  <c r="AW140" i="1"/>
  <c r="BJ140" i="1"/>
  <c r="AQ140" i="1"/>
  <c r="BO140" i="1"/>
  <c r="AS140" i="1"/>
  <c r="AT140" i="1" s="1"/>
  <c r="BQ745" i="1" l="1"/>
  <c r="BA140" i="1"/>
  <c r="BD140" i="1" s="1"/>
  <c r="BH140" i="1"/>
  <c r="CJ139" i="1"/>
  <c r="CI139" i="1"/>
  <c r="CE139" i="1"/>
  <c r="G139" i="1"/>
  <c r="BK140" i="1"/>
  <c r="BL140" i="1" s="1"/>
  <c r="BQ746" i="1" l="1"/>
  <c r="C140" i="1"/>
  <c r="AP141" i="1"/>
  <c r="AZ141" i="1"/>
  <c r="AU141" i="1"/>
  <c r="BG140" i="1"/>
  <c r="BQ747" i="1" l="1"/>
  <c r="BI140" i="1"/>
  <c r="BM140" i="1" s="1"/>
  <c r="BN140" i="1" s="1"/>
  <c r="BR140" i="1" s="1"/>
  <c r="F140" i="1" s="1"/>
  <c r="H140" i="1" s="1"/>
  <c r="BJ141" i="1"/>
  <c r="AQ141" i="1"/>
  <c r="BO141" i="1"/>
  <c r="AS141" i="1"/>
  <c r="AT141" i="1" s="1"/>
  <c r="BA141" i="1" s="1"/>
  <c r="AV141" i="1"/>
  <c r="BP141" i="1"/>
  <c r="AX141" i="1"/>
  <c r="AY141" i="1" s="1"/>
  <c r="BC141" i="1" s="1"/>
  <c r="AW141" i="1"/>
  <c r="BQ748" i="1" l="1"/>
  <c r="BH141" i="1"/>
  <c r="CJ140" i="1"/>
  <c r="CI140" i="1"/>
  <c r="CE140" i="1"/>
  <c r="G140" i="1"/>
  <c r="BK141" i="1"/>
  <c r="BL141" i="1" s="1"/>
  <c r="BD141" i="1"/>
  <c r="BQ749" i="1" l="1"/>
  <c r="C141" i="1"/>
  <c r="AU142" i="1"/>
  <c r="AP142" i="1"/>
  <c r="AZ142" i="1"/>
  <c r="BG141" i="1"/>
  <c r="BQ750" i="1" l="1"/>
  <c r="BI141" i="1"/>
  <c r="BM141" i="1" s="1"/>
  <c r="BN141" i="1" s="1"/>
  <c r="BR141" i="1" s="1"/>
  <c r="F141" i="1" s="1"/>
  <c r="H141" i="1" s="1"/>
  <c r="BJ142" i="1"/>
  <c r="AQ142" i="1"/>
  <c r="BO142" i="1"/>
  <c r="AS142" i="1"/>
  <c r="AT142" i="1" s="1"/>
  <c r="AV142" i="1"/>
  <c r="BP142" i="1"/>
  <c r="AX142" i="1"/>
  <c r="AY142" i="1" s="1"/>
  <c r="BC142" i="1" s="1"/>
  <c r="AW142" i="1"/>
  <c r="BQ751" i="1" l="1"/>
  <c r="BA142" i="1"/>
  <c r="BD142" i="1" s="1"/>
  <c r="BH142" i="1"/>
  <c r="CI141" i="1"/>
  <c r="CJ141" i="1"/>
  <c r="CE141" i="1"/>
  <c r="G141" i="1"/>
  <c r="BK142" i="1"/>
  <c r="BL142" i="1" s="1"/>
  <c r="BQ752" i="1" l="1"/>
  <c r="C142" i="1"/>
  <c r="E143" i="1" s="1"/>
  <c r="AU143" i="1"/>
  <c r="AP143" i="1"/>
  <c r="AZ143" i="1"/>
  <c r="BG142" i="1"/>
  <c r="BQ753" i="1" l="1"/>
  <c r="BI142" i="1"/>
  <c r="BM142" i="1" s="1"/>
  <c r="BN142" i="1" s="1"/>
  <c r="BR142" i="1" s="1"/>
  <c r="F142" i="1" s="1"/>
  <c r="C143" i="1"/>
  <c r="AV143" i="1"/>
  <c r="BP143" i="1"/>
  <c r="AX143" i="1"/>
  <c r="AY143" i="1" s="1"/>
  <c r="BC143" i="1" s="1"/>
  <c r="AW143" i="1"/>
  <c r="AQ143" i="1"/>
  <c r="BJ143" i="1"/>
  <c r="BO143" i="1"/>
  <c r="AS143" i="1"/>
  <c r="AT143" i="1" s="1"/>
  <c r="BQ754" i="1" l="1"/>
  <c r="BA143" i="1"/>
  <c r="BD143" i="1" s="1"/>
  <c r="BH143" i="1"/>
  <c r="CJ142" i="1"/>
  <c r="CI142" i="1"/>
  <c r="CE142" i="1"/>
  <c r="H142" i="1"/>
  <c r="G142" i="1"/>
  <c r="BK143" i="1"/>
  <c r="BL143" i="1" s="1"/>
  <c r="BQ755" i="1" l="1"/>
  <c r="AU144" i="1"/>
  <c r="AZ144" i="1"/>
  <c r="AP144" i="1"/>
  <c r="BG143" i="1"/>
  <c r="BQ756" i="1" l="1"/>
  <c r="BI143" i="1"/>
  <c r="BM143" i="1" s="1"/>
  <c r="BN143" i="1" s="1"/>
  <c r="BR143" i="1" s="1"/>
  <c r="F143" i="1" s="1"/>
  <c r="AV144" i="1"/>
  <c r="BP144" i="1"/>
  <c r="AX144" i="1"/>
  <c r="AY144" i="1" s="1"/>
  <c r="BC144" i="1" s="1"/>
  <c r="AW144" i="1"/>
  <c r="BJ144" i="1"/>
  <c r="AQ144" i="1"/>
  <c r="BO144" i="1"/>
  <c r="AS144" i="1"/>
  <c r="AT144" i="1" s="1"/>
  <c r="BQ757" i="1" l="1"/>
  <c r="BA144" i="1"/>
  <c r="BD144" i="1" s="1"/>
  <c r="BH144" i="1"/>
  <c r="CI143" i="1"/>
  <c r="CJ143" i="1"/>
  <c r="CE143" i="1"/>
  <c r="H143" i="1"/>
  <c r="G143" i="1"/>
  <c r="BK144" i="1"/>
  <c r="BL144" i="1" s="1"/>
  <c r="BQ758" i="1" l="1"/>
  <c r="C144" i="1"/>
  <c r="AU145" i="1"/>
  <c r="AZ145" i="1"/>
  <c r="AP145" i="1"/>
  <c r="BG144" i="1"/>
  <c r="BQ759" i="1" l="1"/>
  <c r="BI144" i="1"/>
  <c r="BM144" i="1" s="1"/>
  <c r="BN144" i="1" s="1"/>
  <c r="BR144" i="1" s="1"/>
  <c r="F144" i="1" s="1"/>
  <c r="H144" i="1" s="1"/>
  <c r="AQ145" i="1"/>
  <c r="BJ145" i="1"/>
  <c r="BO145" i="1"/>
  <c r="AS145" i="1"/>
  <c r="AT145" i="1" s="1"/>
  <c r="BA145" i="1" s="1"/>
  <c r="AV145" i="1"/>
  <c r="BP145" i="1"/>
  <c r="AX145" i="1"/>
  <c r="AY145" i="1" s="1"/>
  <c r="BC145" i="1" s="1"/>
  <c r="AW145" i="1"/>
  <c r="BQ760" i="1" l="1"/>
  <c r="BH145" i="1"/>
  <c r="CJ144" i="1"/>
  <c r="CI144" i="1"/>
  <c r="CE144" i="1"/>
  <c r="G144" i="1"/>
  <c r="BK145" i="1"/>
  <c r="BL145" i="1" s="1"/>
  <c r="BD145" i="1"/>
  <c r="BQ761" i="1" l="1"/>
  <c r="C145" i="1"/>
  <c r="AZ146" i="1"/>
  <c r="AU146" i="1"/>
  <c r="AP146" i="1"/>
  <c r="BG145" i="1"/>
  <c r="BQ762" i="1" l="1"/>
  <c r="BI145" i="1"/>
  <c r="BM145" i="1" s="1"/>
  <c r="BN145" i="1" s="1"/>
  <c r="BR145" i="1" s="1"/>
  <c r="F145" i="1" s="1"/>
  <c r="H145" i="1" s="1"/>
  <c r="BJ146" i="1"/>
  <c r="AQ146" i="1"/>
  <c r="BO146" i="1"/>
  <c r="AS146" i="1"/>
  <c r="AT146" i="1" s="1"/>
  <c r="BA146" i="1" s="1"/>
  <c r="AV146" i="1"/>
  <c r="BP146" i="1"/>
  <c r="AX146" i="1"/>
  <c r="AY146" i="1" s="1"/>
  <c r="BC146" i="1" s="1"/>
  <c r="AW146" i="1"/>
  <c r="BQ763" i="1" l="1"/>
  <c r="BH146" i="1"/>
  <c r="CJ145" i="1"/>
  <c r="CI145" i="1"/>
  <c r="CE145" i="1"/>
  <c r="G145" i="1"/>
  <c r="BK146" i="1"/>
  <c r="BL146" i="1" s="1"/>
  <c r="BD146" i="1"/>
  <c r="BQ764" i="1" l="1"/>
  <c r="C146" i="1"/>
  <c r="AZ147" i="1"/>
  <c r="AU147" i="1"/>
  <c r="AP147" i="1"/>
  <c r="BG146" i="1"/>
  <c r="BQ765" i="1" l="1"/>
  <c r="BI146" i="1"/>
  <c r="BM146" i="1" s="1"/>
  <c r="BN146" i="1" s="1"/>
  <c r="BR146" i="1" s="1"/>
  <c r="F146" i="1" s="1"/>
  <c r="H146" i="1" s="1"/>
  <c r="BJ147" i="1"/>
  <c r="AQ147" i="1"/>
  <c r="BO147" i="1"/>
  <c r="AS147" i="1"/>
  <c r="AT147" i="1" s="1"/>
  <c r="AV147" i="1"/>
  <c r="BP147" i="1"/>
  <c r="AX147" i="1"/>
  <c r="AY147" i="1" s="1"/>
  <c r="BC147" i="1" s="1"/>
  <c r="AW147" i="1"/>
  <c r="BQ766" i="1" l="1"/>
  <c r="BA147" i="1"/>
  <c r="BD147" i="1" s="1"/>
  <c r="BH147" i="1"/>
  <c r="CJ146" i="1"/>
  <c r="CI146" i="1"/>
  <c r="CE146" i="1"/>
  <c r="G146" i="1"/>
  <c r="BK147" i="1"/>
  <c r="BL147" i="1" s="1"/>
  <c r="BQ767" i="1" l="1"/>
  <c r="C147" i="1"/>
  <c r="AU148" i="1"/>
  <c r="AZ148" i="1"/>
  <c r="AP148" i="1"/>
  <c r="BG147" i="1"/>
  <c r="BQ768" i="1" l="1"/>
  <c r="BI147" i="1"/>
  <c r="BM147" i="1" s="1"/>
  <c r="BN147" i="1" s="1"/>
  <c r="BR147" i="1" s="1"/>
  <c r="F147" i="1" s="1"/>
  <c r="H147" i="1" s="1"/>
  <c r="BJ148" i="1"/>
  <c r="AQ148" i="1"/>
  <c r="BO148" i="1"/>
  <c r="AS148" i="1"/>
  <c r="AT148" i="1" s="1"/>
  <c r="BA148" i="1" s="1"/>
  <c r="AV148" i="1"/>
  <c r="BP148" i="1"/>
  <c r="AW148" i="1"/>
  <c r="AX148" i="1"/>
  <c r="AY148" i="1" s="1"/>
  <c r="BC148" i="1" s="1"/>
  <c r="BQ769" i="1" l="1"/>
  <c r="BH148" i="1"/>
  <c r="CI147" i="1"/>
  <c r="CJ147" i="1"/>
  <c r="CE147" i="1"/>
  <c r="G147" i="1"/>
  <c r="BK148" i="1"/>
  <c r="BL148" i="1" s="1"/>
  <c r="BD148" i="1"/>
  <c r="BQ770" i="1" l="1"/>
  <c r="C148" i="1"/>
  <c r="AU149" i="1"/>
  <c r="AP149" i="1"/>
  <c r="AZ149" i="1"/>
  <c r="BG148" i="1"/>
  <c r="BQ771" i="1" l="1"/>
  <c r="BI148" i="1"/>
  <c r="BM148" i="1" s="1"/>
  <c r="BN148" i="1" s="1"/>
  <c r="BR148" i="1" s="1"/>
  <c r="F148" i="1" s="1"/>
  <c r="H148" i="1" s="1"/>
  <c r="BJ149" i="1"/>
  <c r="AQ149" i="1"/>
  <c r="BO149" i="1"/>
  <c r="AS149" i="1"/>
  <c r="AT149" i="1" s="1"/>
  <c r="AV149" i="1"/>
  <c r="BP149" i="1"/>
  <c r="AW149" i="1"/>
  <c r="AX149" i="1"/>
  <c r="AY149" i="1" s="1"/>
  <c r="BC149" i="1" s="1"/>
  <c r="BQ772" i="1" l="1"/>
  <c r="BA149" i="1"/>
  <c r="BD149" i="1" s="1"/>
  <c r="BH149" i="1"/>
  <c r="CJ148" i="1"/>
  <c r="CI148" i="1"/>
  <c r="CE148" i="1"/>
  <c r="G148" i="1"/>
  <c r="BK149" i="1"/>
  <c r="BL149" i="1" s="1"/>
  <c r="BQ773" i="1" l="1"/>
  <c r="C149" i="1"/>
  <c r="AP150" i="1"/>
  <c r="AZ150" i="1"/>
  <c r="AU150" i="1"/>
  <c r="BG149" i="1"/>
  <c r="BQ774" i="1" l="1"/>
  <c r="BI149" i="1"/>
  <c r="BM149" i="1" s="1"/>
  <c r="BN149" i="1" s="1"/>
  <c r="BR149" i="1" s="1"/>
  <c r="F149" i="1" s="1"/>
  <c r="H149" i="1" s="1"/>
  <c r="BJ150" i="1"/>
  <c r="AQ150" i="1"/>
  <c r="BO150" i="1"/>
  <c r="AS150" i="1"/>
  <c r="AT150" i="1" s="1"/>
  <c r="BA150" i="1" s="1"/>
  <c r="AV150" i="1"/>
  <c r="BP150" i="1"/>
  <c r="AW150" i="1"/>
  <c r="AX150" i="1"/>
  <c r="AY150" i="1" s="1"/>
  <c r="BC150" i="1" s="1"/>
  <c r="BQ775" i="1" l="1"/>
  <c r="BH150" i="1"/>
  <c r="CJ149" i="1"/>
  <c r="CI149" i="1"/>
  <c r="CE149" i="1"/>
  <c r="G149" i="1"/>
  <c r="BK150" i="1"/>
  <c r="BL150" i="1" s="1"/>
  <c r="BD150" i="1"/>
  <c r="BQ776" i="1" l="1"/>
  <c r="C150" i="1"/>
  <c r="AU151" i="1"/>
  <c r="AZ151" i="1"/>
  <c r="AP151" i="1"/>
  <c r="BG150" i="1"/>
  <c r="BQ777" i="1" l="1"/>
  <c r="BI150" i="1"/>
  <c r="BM150" i="1" s="1"/>
  <c r="BN150" i="1" s="1"/>
  <c r="BR150" i="1" s="1"/>
  <c r="F150" i="1" s="1"/>
  <c r="H150" i="1" s="1"/>
  <c r="BJ151" i="1"/>
  <c r="AQ151" i="1"/>
  <c r="BO151" i="1"/>
  <c r="AS151" i="1"/>
  <c r="AT151" i="1" s="1"/>
  <c r="BA151" i="1" s="1"/>
  <c r="AV151" i="1"/>
  <c r="BP151" i="1"/>
  <c r="AW151" i="1"/>
  <c r="AX151" i="1"/>
  <c r="AY151" i="1" s="1"/>
  <c r="BC151" i="1" s="1"/>
  <c r="BQ778" i="1" l="1"/>
  <c r="BH151" i="1"/>
  <c r="CI150" i="1"/>
  <c r="CJ150" i="1"/>
  <c r="CE150" i="1"/>
  <c r="G150" i="1"/>
  <c r="BK151" i="1"/>
  <c r="BL151" i="1" s="1"/>
  <c r="BD151" i="1"/>
  <c r="BQ779" i="1" l="1"/>
  <c r="C151" i="1"/>
  <c r="AP152" i="1"/>
  <c r="AZ152" i="1"/>
  <c r="AU152" i="1"/>
  <c r="BG151" i="1"/>
  <c r="BQ780" i="1" l="1"/>
  <c r="BI151" i="1"/>
  <c r="BM151" i="1" s="1"/>
  <c r="BN151" i="1" s="1"/>
  <c r="BR151" i="1" s="1"/>
  <c r="F151" i="1" s="1"/>
  <c r="H151" i="1" s="1"/>
  <c r="AQ152" i="1"/>
  <c r="BJ152" i="1"/>
  <c r="BO152" i="1"/>
  <c r="AS152" i="1"/>
  <c r="AT152" i="1" s="1"/>
  <c r="BA152" i="1" s="1"/>
  <c r="AV152" i="1"/>
  <c r="BP152" i="1"/>
  <c r="AW152" i="1"/>
  <c r="AX152" i="1"/>
  <c r="AY152" i="1" s="1"/>
  <c r="BC152" i="1" s="1"/>
  <c r="BQ781" i="1" l="1"/>
  <c r="BH152" i="1"/>
  <c r="CI151" i="1"/>
  <c r="CJ151" i="1"/>
  <c r="CE151" i="1"/>
  <c r="G151" i="1"/>
  <c r="BK152" i="1"/>
  <c r="BL152" i="1" s="1"/>
  <c r="BD152" i="1"/>
  <c r="BQ782" i="1" l="1"/>
  <c r="C152" i="1"/>
  <c r="AZ153" i="1"/>
  <c r="AU153" i="1"/>
  <c r="AP153" i="1"/>
  <c r="BG152" i="1"/>
  <c r="BQ783" i="1" l="1"/>
  <c r="BI152" i="1"/>
  <c r="BM152" i="1" s="1"/>
  <c r="BN152" i="1" s="1"/>
  <c r="BR152" i="1" s="1"/>
  <c r="F152" i="1" s="1"/>
  <c r="AQ153" i="1"/>
  <c r="BJ153" i="1"/>
  <c r="BO153" i="1"/>
  <c r="AS153" i="1"/>
  <c r="AT153" i="1" s="1"/>
  <c r="AV153" i="1"/>
  <c r="BP153" i="1"/>
  <c r="AW153" i="1"/>
  <c r="AX153" i="1"/>
  <c r="AY153" i="1" s="1"/>
  <c r="BC153" i="1" s="1"/>
  <c r="BQ784" i="1" l="1"/>
  <c r="BA153" i="1"/>
  <c r="BD153" i="1" s="1"/>
  <c r="BH153" i="1"/>
  <c r="CI152" i="1"/>
  <c r="CJ152" i="1"/>
  <c r="CE152" i="1"/>
  <c r="G152" i="1"/>
  <c r="H152" i="1"/>
  <c r="BK153" i="1"/>
  <c r="BL153" i="1" s="1"/>
  <c r="BQ785" i="1" l="1"/>
  <c r="C153" i="1"/>
  <c r="AZ154" i="1"/>
  <c r="AU154" i="1"/>
  <c r="AP154" i="1"/>
  <c r="BG153" i="1"/>
  <c r="BQ786" i="1" l="1"/>
  <c r="BI153" i="1"/>
  <c r="BM153" i="1" s="1"/>
  <c r="BN153" i="1" s="1"/>
  <c r="BR153" i="1" s="1"/>
  <c r="F153" i="1" s="1"/>
  <c r="H153" i="1" s="1"/>
  <c r="BJ154" i="1"/>
  <c r="AQ154" i="1"/>
  <c r="BO154" i="1"/>
  <c r="AS154" i="1"/>
  <c r="AT154" i="1" s="1"/>
  <c r="AV154" i="1"/>
  <c r="BP154" i="1"/>
  <c r="AX154" i="1"/>
  <c r="AY154" i="1" s="1"/>
  <c r="BC154" i="1" s="1"/>
  <c r="AW154" i="1"/>
  <c r="BQ787" i="1" l="1"/>
  <c r="BA154" i="1"/>
  <c r="BD154" i="1" s="1"/>
  <c r="BH154" i="1"/>
  <c r="CJ153" i="1"/>
  <c r="CI153" i="1"/>
  <c r="CE153" i="1"/>
  <c r="G153" i="1"/>
  <c r="BK154" i="1"/>
  <c r="BL154" i="1" s="1"/>
  <c r="BQ788" i="1" l="1"/>
  <c r="C154" i="1"/>
  <c r="AP155" i="1"/>
  <c r="AZ155" i="1"/>
  <c r="AU155" i="1"/>
  <c r="BG154" i="1"/>
  <c r="BQ789" i="1" l="1"/>
  <c r="BI154" i="1"/>
  <c r="BM154" i="1" s="1"/>
  <c r="BN154" i="1" s="1"/>
  <c r="BR154" i="1" s="1"/>
  <c r="F154" i="1" s="1"/>
  <c r="H154" i="1" s="1"/>
  <c r="BJ155" i="1"/>
  <c r="AQ155" i="1"/>
  <c r="BO155" i="1"/>
  <c r="AS155" i="1"/>
  <c r="AT155" i="1" s="1"/>
  <c r="BA155" i="1" s="1"/>
  <c r="AV155" i="1"/>
  <c r="BP155" i="1"/>
  <c r="AW155" i="1"/>
  <c r="AX155" i="1"/>
  <c r="AY155" i="1" s="1"/>
  <c r="BC155" i="1" s="1"/>
  <c r="BQ790" i="1" l="1"/>
  <c r="BH155" i="1"/>
  <c r="CI154" i="1"/>
  <c r="CJ154" i="1"/>
  <c r="CE154" i="1"/>
  <c r="G154" i="1"/>
  <c r="BK155" i="1"/>
  <c r="BL155" i="1" s="1"/>
  <c r="BD155" i="1"/>
  <c r="BQ791" i="1" l="1"/>
  <c r="C155" i="1"/>
  <c r="AZ156" i="1"/>
  <c r="AU156" i="1"/>
  <c r="AP156" i="1"/>
  <c r="BG155" i="1"/>
  <c r="BQ792" i="1" l="1"/>
  <c r="BI155" i="1"/>
  <c r="BM155" i="1" s="1"/>
  <c r="BN155" i="1" s="1"/>
  <c r="BR155" i="1" s="1"/>
  <c r="F155" i="1" s="1"/>
  <c r="H155" i="1" s="1"/>
  <c r="AQ156" i="1"/>
  <c r="BJ156" i="1"/>
  <c r="BO156" i="1"/>
  <c r="AS156" i="1"/>
  <c r="AT156" i="1" s="1"/>
  <c r="BA156" i="1" s="1"/>
  <c r="AV156" i="1"/>
  <c r="BP156" i="1"/>
  <c r="AX156" i="1"/>
  <c r="AY156" i="1" s="1"/>
  <c r="BC156" i="1" s="1"/>
  <c r="AW156" i="1"/>
  <c r="BQ793" i="1" l="1"/>
  <c r="BH156" i="1"/>
  <c r="CJ155" i="1"/>
  <c r="CI155" i="1"/>
  <c r="CE155" i="1"/>
  <c r="G155" i="1"/>
  <c r="BK156" i="1"/>
  <c r="BL156" i="1" s="1"/>
  <c r="BD156" i="1"/>
  <c r="BQ794" i="1" l="1"/>
  <c r="C156" i="1"/>
  <c r="AP157" i="1"/>
  <c r="AU157" i="1"/>
  <c r="AZ157" i="1"/>
  <c r="BG156" i="1"/>
  <c r="BQ795" i="1" l="1"/>
  <c r="BI156" i="1"/>
  <c r="BM156" i="1" s="1"/>
  <c r="BN156" i="1" s="1"/>
  <c r="BR156" i="1" s="1"/>
  <c r="F156" i="1" s="1"/>
  <c r="H156" i="1" s="1"/>
  <c r="AV157" i="1"/>
  <c r="BP157" i="1"/>
  <c r="AW157" i="1"/>
  <c r="AX157" i="1"/>
  <c r="AY157" i="1" s="1"/>
  <c r="BC157" i="1" s="1"/>
  <c r="AQ157" i="1"/>
  <c r="BJ157" i="1"/>
  <c r="BO157" i="1"/>
  <c r="AS157" i="1"/>
  <c r="AT157" i="1" s="1"/>
  <c r="BQ796" i="1" l="1"/>
  <c r="BA157" i="1"/>
  <c r="BD157" i="1" s="1"/>
  <c r="BH157" i="1"/>
  <c r="CJ156" i="1"/>
  <c r="CI156" i="1"/>
  <c r="CE156" i="1"/>
  <c r="G156" i="1"/>
  <c r="BK157" i="1"/>
  <c r="BL157" i="1" s="1"/>
  <c r="BQ797" i="1" l="1"/>
  <c r="C157" i="1"/>
  <c r="AU158" i="1"/>
  <c r="AP158" i="1"/>
  <c r="AZ158" i="1"/>
  <c r="BG157" i="1"/>
  <c r="BQ798" i="1" l="1"/>
  <c r="BI157" i="1"/>
  <c r="BM157" i="1" s="1"/>
  <c r="BN157" i="1" s="1"/>
  <c r="BR157" i="1" s="1"/>
  <c r="F157" i="1" s="1"/>
  <c r="H157" i="1" s="1"/>
  <c r="AV158" i="1"/>
  <c r="BP158" i="1"/>
  <c r="AW158" i="1"/>
  <c r="AX158" i="1"/>
  <c r="AY158" i="1" s="1"/>
  <c r="BC158" i="1" s="1"/>
  <c r="BJ158" i="1"/>
  <c r="AQ158" i="1"/>
  <c r="BO158" i="1"/>
  <c r="AS158" i="1"/>
  <c r="AT158" i="1" s="1"/>
  <c r="BA158" i="1" s="1"/>
  <c r="BQ799" i="1" l="1"/>
  <c r="BH158" i="1"/>
  <c r="CJ157" i="1"/>
  <c r="CI157" i="1"/>
  <c r="CE157" i="1"/>
  <c r="G157" i="1"/>
  <c r="BK158" i="1"/>
  <c r="BL158" i="1" s="1"/>
  <c r="BD158" i="1"/>
  <c r="BQ800" i="1" l="1"/>
  <c r="C158" i="1"/>
  <c r="AZ159" i="1"/>
  <c r="AU159" i="1"/>
  <c r="AP159" i="1"/>
  <c r="BG158" i="1"/>
  <c r="BQ801" i="1" l="1"/>
  <c r="BI158" i="1"/>
  <c r="BM158" i="1" s="1"/>
  <c r="BN158" i="1" s="1"/>
  <c r="BR158" i="1" s="1"/>
  <c r="F158" i="1" s="1"/>
  <c r="H158" i="1" s="1"/>
  <c r="BJ159" i="1"/>
  <c r="AQ159" i="1"/>
  <c r="BO159" i="1"/>
  <c r="AS159" i="1"/>
  <c r="AT159" i="1" s="1"/>
  <c r="BA159" i="1" s="1"/>
  <c r="AV159" i="1"/>
  <c r="BP159" i="1"/>
  <c r="AX159" i="1"/>
  <c r="AY159" i="1" s="1"/>
  <c r="BC159" i="1" s="1"/>
  <c r="AW159" i="1"/>
  <c r="BQ802" i="1" l="1"/>
  <c r="BH159" i="1"/>
  <c r="CJ158" i="1"/>
  <c r="CI158" i="1"/>
  <c r="CE158" i="1"/>
  <c r="G158" i="1"/>
  <c r="BK159" i="1"/>
  <c r="BL159" i="1" s="1"/>
  <c r="BD159" i="1"/>
  <c r="BQ803" i="1" l="1"/>
  <c r="C159" i="1"/>
  <c r="AU160" i="1"/>
  <c r="AP160" i="1"/>
  <c r="AZ160" i="1"/>
  <c r="BG159" i="1"/>
  <c r="BQ804" i="1" l="1"/>
  <c r="BI159" i="1"/>
  <c r="BM159" i="1" s="1"/>
  <c r="BN159" i="1" s="1"/>
  <c r="BR159" i="1" s="1"/>
  <c r="F159" i="1" s="1"/>
  <c r="H159" i="1" s="1"/>
  <c r="AV160" i="1"/>
  <c r="BP160" i="1"/>
  <c r="AX160" i="1"/>
  <c r="AY160" i="1" s="1"/>
  <c r="BC160" i="1" s="1"/>
  <c r="AW160" i="1"/>
  <c r="BJ160" i="1"/>
  <c r="AQ160" i="1"/>
  <c r="BO160" i="1"/>
  <c r="AS160" i="1"/>
  <c r="AT160" i="1" s="1"/>
  <c r="BA160" i="1" s="1"/>
  <c r="BQ805" i="1" l="1"/>
  <c r="BH160" i="1"/>
  <c r="CI159" i="1"/>
  <c r="CJ159" i="1"/>
  <c r="CE159" i="1"/>
  <c r="G159" i="1"/>
  <c r="BK160" i="1"/>
  <c r="BL160" i="1" s="1"/>
  <c r="BD160" i="1"/>
  <c r="BQ806" i="1" l="1"/>
  <c r="C160" i="1"/>
  <c r="AU161" i="1"/>
  <c r="AZ161" i="1"/>
  <c r="AP161" i="1"/>
  <c r="BG160" i="1"/>
  <c r="BQ807" i="1" l="1"/>
  <c r="BI160" i="1"/>
  <c r="BM160" i="1" s="1"/>
  <c r="BN160" i="1" s="1"/>
  <c r="BR160" i="1" s="1"/>
  <c r="F160" i="1" s="1"/>
  <c r="H160" i="1" s="1"/>
  <c r="AV161" i="1"/>
  <c r="BP161" i="1"/>
  <c r="AW161" i="1"/>
  <c r="AX161" i="1"/>
  <c r="AY161" i="1" s="1"/>
  <c r="BC161" i="1" s="1"/>
  <c r="BJ161" i="1"/>
  <c r="AQ161" i="1"/>
  <c r="BO161" i="1"/>
  <c r="AS161" i="1"/>
  <c r="AT161" i="1" s="1"/>
  <c r="BA161" i="1" s="1"/>
  <c r="BQ808" i="1" l="1"/>
  <c r="BH161" i="1"/>
  <c r="CJ160" i="1"/>
  <c r="CI160" i="1"/>
  <c r="CE160" i="1"/>
  <c r="G160" i="1"/>
  <c r="BK161" i="1"/>
  <c r="BL161" i="1" s="1"/>
  <c r="BD161" i="1"/>
  <c r="BQ809" i="1" l="1"/>
  <c r="C161" i="1"/>
  <c r="AU162" i="1"/>
  <c r="AZ162" i="1"/>
  <c r="AP162" i="1"/>
  <c r="BG161" i="1"/>
  <c r="BQ810" i="1" l="1"/>
  <c r="BI161" i="1"/>
  <c r="BM161" i="1" s="1"/>
  <c r="BN161" i="1" s="1"/>
  <c r="BR161" i="1" s="1"/>
  <c r="F161" i="1" s="1"/>
  <c r="AV162" i="1"/>
  <c r="BP162" i="1"/>
  <c r="AX162" i="1"/>
  <c r="AY162" i="1" s="1"/>
  <c r="BC162" i="1" s="1"/>
  <c r="AW162" i="1"/>
  <c r="AQ162" i="1"/>
  <c r="BJ162" i="1"/>
  <c r="BO162" i="1"/>
  <c r="AS162" i="1"/>
  <c r="AT162" i="1" s="1"/>
  <c r="BA162" i="1" s="1"/>
  <c r="BQ811" i="1" l="1"/>
  <c r="BH162" i="1"/>
  <c r="CI161" i="1"/>
  <c r="CJ161" i="1"/>
  <c r="CE161" i="1"/>
  <c r="G161" i="1"/>
  <c r="H161" i="1"/>
  <c r="BK162" i="1"/>
  <c r="BL162" i="1" s="1"/>
  <c r="BD162" i="1"/>
  <c r="BQ812" i="1" l="1"/>
  <c r="C162" i="1"/>
  <c r="AZ163" i="1"/>
  <c r="AU163" i="1"/>
  <c r="AP163" i="1"/>
  <c r="BG162" i="1"/>
  <c r="BQ813" i="1" l="1"/>
  <c r="BI162" i="1"/>
  <c r="BM162" i="1" s="1"/>
  <c r="BN162" i="1" s="1"/>
  <c r="BR162" i="1" s="1"/>
  <c r="F162" i="1" s="1"/>
  <c r="H162" i="1" s="1"/>
  <c r="BJ163" i="1"/>
  <c r="AQ163" i="1"/>
  <c r="BO163" i="1"/>
  <c r="AS163" i="1"/>
  <c r="AT163" i="1" s="1"/>
  <c r="AV163" i="1"/>
  <c r="BP163" i="1"/>
  <c r="AW163" i="1"/>
  <c r="AX163" i="1"/>
  <c r="AY163" i="1" s="1"/>
  <c r="BC163" i="1" s="1"/>
  <c r="BQ814" i="1" l="1"/>
  <c r="BA163" i="1"/>
  <c r="BD163" i="1" s="1"/>
  <c r="BH163" i="1"/>
  <c r="CJ162" i="1"/>
  <c r="CI162" i="1"/>
  <c r="CE162" i="1"/>
  <c r="G162" i="1"/>
  <c r="BK163" i="1"/>
  <c r="BL163" i="1" s="1"/>
  <c r="BQ815" i="1" l="1"/>
  <c r="C163" i="1"/>
  <c r="AZ164" i="1"/>
  <c r="AU164" i="1"/>
  <c r="AP164" i="1"/>
  <c r="BG163" i="1"/>
  <c r="BQ816" i="1" l="1"/>
  <c r="BI163" i="1"/>
  <c r="BM163" i="1" s="1"/>
  <c r="BN163" i="1" s="1"/>
  <c r="BR163" i="1" s="1"/>
  <c r="F163" i="1" s="1"/>
  <c r="H163" i="1" s="1"/>
  <c r="AV164" i="1"/>
  <c r="BP164" i="1"/>
  <c r="AX164" i="1"/>
  <c r="AY164" i="1" s="1"/>
  <c r="BC164" i="1" s="1"/>
  <c r="AW164" i="1"/>
  <c r="AQ164" i="1"/>
  <c r="BJ164" i="1"/>
  <c r="BO164" i="1"/>
  <c r="AS164" i="1"/>
  <c r="AT164" i="1" s="1"/>
  <c r="BQ817" i="1" l="1"/>
  <c r="BA164" i="1"/>
  <c r="BD164" i="1" s="1"/>
  <c r="BH164" i="1"/>
  <c r="CI163" i="1"/>
  <c r="CJ163" i="1"/>
  <c r="CE163" i="1"/>
  <c r="G163" i="1"/>
  <c r="BK164" i="1"/>
  <c r="BL164" i="1" s="1"/>
  <c r="BQ818" i="1" l="1"/>
  <c r="C164" i="1"/>
  <c r="AP165" i="1"/>
  <c r="AU165" i="1"/>
  <c r="AZ165" i="1"/>
  <c r="BG164" i="1"/>
  <c r="BQ819" i="1" l="1"/>
  <c r="BI164" i="1"/>
  <c r="BM164" i="1" s="1"/>
  <c r="BN164" i="1" s="1"/>
  <c r="BR164" i="1" s="1"/>
  <c r="F164" i="1" s="1"/>
  <c r="H164" i="1" s="1"/>
  <c r="AV165" i="1"/>
  <c r="BP165" i="1"/>
  <c r="AW165" i="1"/>
  <c r="AX165" i="1"/>
  <c r="AY165" i="1" s="1"/>
  <c r="BC165" i="1" s="1"/>
  <c r="BJ165" i="1"/>
  <c r="AQ165" i="1"/>
  <c r="BO165" i="1"/>
  <c r="AS165" i="1"/>
  <c r="AT165" i="1" s="1"/>
  <c r="BQ820" i="1" l="1"/>
  <c r="BA165" i="1"/>
  <c r="BD165" i="1" s="1"/>
  <c r="BH165" i="1"/>
  <c r="CJ164" i="1"/>
  <c r="CI164" i="1"/>
  <c r="CE164" i="1"/>
  <c r="G164" i="1"/>
  <c r="BK165" i="1"/>
  <c r="BL165" i="1" s="1"/>
  <c r="BQ821" i="1" l="1"/>
  <c r="C165" i="1"/>
  <c r="AZ166" i="1"/>
  <c r="AP166" i="1"/>
  <c r="AU166" i="1"/>
  <c r="BG165" i="1"/>
  <c r="BQ822" i="1" l="1"/>
  <c r="BI165" i="1"/>
  <c r="BM165" i="1" s="1"/>
  <c r="BN165" i="1" s="1"/>
  <c r="BR165" i="1" s="1"/>
  <c r="F165" i="1" s="1"/>
  <c r="H165" i="1" s="1"/>
  <c r="AV166" i="1"/>
  <c r="BP166" i="1"/>
  <c r="AX166" i="1"/>
  <c r="AY166" i="1" s="1"/>
  <c r="BC166" i="1" s="1"/>
  <c r="AW166" i="1"/>
  <c r="AQ166" i="1"/>
  <c r="BJ166" i="1"/>
  <c r="BO166" i="1"/>
  <c r="AS166" i="1"/>
  <c r="AT166" i="1" s="1"/>
  <c r="BQ823" i="1" l="1"/>
  <c r="BA166" i="1"/>
  <c r="BD166" i="1" s="1"/>
  <c r="BH166" i="1"/>
  <c r="CI165" i="1"/>
  <c r="CJ165" i="1"/>
  <c r="CE165" i="1"/>
  <c r="G165" i="1"/>
  <c r="BK166" i="1"/>
  <c r="BL166" i="1" s="1"/>
  <c r="BQ824" i="1" l="1"/>
  <c r="C166" i="1"/>
  <c r="AZ167" i="1"/>
  <c r="AU167" i="1"/>
  <c r="AP167" i="1"/>
  <c r="BG166" i="1"/>
  <c r="BQ825" i="1" l="1"/>
  <c r="BI166" i="1"/>
  <c r="BM166" i="1" s="1"/>
  <c r="BN166" i="1" s="1"/>
  <c r="BR166" i="1" s="1"/>
  <c r="F166" i="1" s="1"/>
  <c r="H166" i="1" s="1"/>
  <c r="BJ167" i="1"/>
  <c r="AQ167" i="1"/>
  <c r="BO167" i="1"/>
  <c r="AS167" i="1"/>
  <c r="AT167" i="1" s="1"/>
  <c r="AV167" i="1"/>
  <c r="BP167" i="1"/>
  <c r="AW167" i="1"/>
  <c r="AX167" i="1"/>
  <c r="AY167" i="1" s="1"/>
  <c r="BC167" i="1" s="1"/>
  <c r="BQ826" i="1" l="1"/>
  <c r="BA167" i="1"/>
  <c r="BD167" i="1" s="1"/>
  <c r="BH167" i="1"/>
  <c r="CJ166" i="1"/>
  <c r="CI166" i="1"/>
  <c r="CE166" i="1"/>
  <c r="G166" i="1"/>
  <c r="BK167" i="1"/>
  <c r="BL167" i="1" s="1"/>
  <c r="BQ827" i="1" l="1"/>
  <c r="C167" i="1"/>
  <c r="BG167" i="1"/>
  <c r="AZ168" i="1"/>
  <c r="AP168" i="1"/>
  <c r="AU168" i="1"/>
  <c r="BQ828" i="1" l="1"/>
  <c r="BI167" i="1"/>
  <c r="BM167" i="1" s="1"/>
  <c r="BN167" i="1" s="1"/>
  <c r="BR167" i="1" s="1"/>
  <c r="F167" i="1" s="1"/>
  <c r="H167" i="1" s="1"/>
  <c r="AV168" i="1"/>
  <c r="BP168" i="1"/>
  <c r="AX168" i="1"/>
  <c r="AY168" i="1" s="1"/>
  <c r="BC168" i="1" s="1"/>
  <c r="AW168" i="1"/>
  <c r="BJ168" i="1"/>
  <c r="AQ168" i="1"/>
  <c r="BO168" i="1"/>
  <c r="AS168" i="1"/>
  <c r="AT168" i="1" s="1"/>
  <c r="BA168" i="1" s="1"/>
  <c r="BQ829" i="1" l="1"/>
  <c r="BH168" i="1"/>
  <c r="CI167" i="1"/>
  <c r="CJ167" i="1"/>
  <c r="CE167" i="1"/>
  <c r="G167" i="1"/>
  <c r="BK168" i="1"/>
  <c r="BL168" i="1" s="1"/>
  <c r="BD168" i="1"/>
  <c r="BQ830" i="1" l="1"/>
  <c r="C168" i="1"/>
  <c r="BG168" i="1"/>
  <c r="AU169" i="1"/>
  <c r="AP169" i="1"/>
  <c r="AZ169" i="1"/>
  <c r="BQ831" i="1" l="1"/>
  <c r="BI168" i="1"/>
  <c r="BM168" i="1" s="1"/>
  <c r="BN168" i="1" s="1"/>
  <c r="BR168" i="1" s="1"/>
  <c r="F168" i="1" s="1"/>
  <c r="H168" i="1" s="1"/>
  <c r="BJ169" i="1"/>
  <c r="AQ169" i="1"/>
  <c r="BO169" i="1"/>
  <c r="AS169" i="1"/>
  <c r="AT169" i="1" s="1"/>
  <c r="BA169" i="1" s="1"/>
  <c r="AV169" i="1"/>
  <c r="BP169" i="1"/>
  <c r="AX169" i="1"/>
  <c r="AY169" i="1" s="1"/>
  <c r="BC169" i="1" s="1"/>
  <c r="AW169" i="1"/>
  <c r="BQ832" i="1" l="1"/>
  <c r="BH169" i="1"/>
  <c r="CJ168" i="1"/>
  <c r="CI168" i="1"/>
  <c r="CE168" i="1"/>
  <c r="G168" i="1"/>
  <c r="BK169" i="1"/>
  <c r="BL169" i="1" s="1"/>
  <c r="BD169" i="1"/>
  <c r="BQ833" i="1" l="1"/>
  <c r="C169" i="1"/>
  <c r="BG169" i="1"/>
  <c r="AZ170" i="1"/>
  <c r="AP170" i="1"/>
  <c r="AU170" i="1"/>
  <c r="BQ834" i="1" l="1"/>
  <c r="BI169" i="1"/>
  <c r="BM169" i="1" s="1"/>
  <c r="BN169" i="1" s="1"/>
  <c r="BR169" i="1" s="1"/>
  <c r="F169" i="1" s="1"/>
  <c r="H169" i="1" s="1"/>
  <c r="AV170" i="1"/>
  <c r="BP170" i="1"/>
  <c r="AW170" i="1"/>
  <c r="AX170" i="1"/>
  <c r="AY170" i="1" s="1"/>
  <c r="BC170" i="1" s="1"/>
  <c r="BJ170" i="1"/>
  <c r="AQ170" i="1"/>
  <c r="BO170" i="1"/>
  <c r="AS170" i="1"/>
  <c r="AT170" i="1" s="1"/>
  <c r="BA170" i="1" s="1"/>
  <c r="BQ835" i="1" l="1"/>
  <c r="BH170" i="1"/>
  <c r="CI169" i="1"/>
  <c r="CJ169" i="1"/>
  <c r="CE169" i="1"/>
  <c r="G169" i="1"/>
  <c r="BK170" i="1"/>
  <c r="BL170" i="1" s="1"/>
  <c r="BD170" i="1"/>
  <c r="BQ836" i="1" l="1"/>
  <c r="C170" i="1"/>
  <c r="BG170" i="1"/>
  <c r="AP171" i="1"/>
  <c r="AZ171" i="1"/>
  <c r="AU171" i="1"/>
  <c r="BQ837" i="1" l="1"/>
  <c r="BI170" i="1"/>
  <c r="BM170" i="1" s="1"/>
  <c r="BN170" i="1" s="1"/>
  <c r="BR170" i="1" s="1"/>
  <c r="F170" i="1" s="1"/>
  <c r="H170" i="1" s="1"/>
  <c r="AV171" i="1"/>
  <c r="BP171" i="1"/>
  <c r="AW171" i="1"/>
  <c r="AX171" i="1"/>
  <c r="AY171" i="1" s="1"/>
  <c r="BC171" i="1" s="1"/>
  <c r="BJ171" i="1"/>
  <c r="AQ171" i="1"/>
  <c r="BO171" i="1"/>
  <c r="AS171" i="1"/>
  <c r="AT171" i="1" s="1"/>
  <c r="BA171" i="1" s="1"/>
  <c r="BQ838" i="1" l="1"/>
  <c r="BH171" i="1"/>
  <c r="CI170" i="1"/>
  <c r="CJ170" i="1"/>
  <c r="CE170" i="1"/>
  <c r="G170" i="1"/>
  <c r="BK171" i="1"/>
  <c r="BL171" i="1" s="1"/>
  <c r="BD171" i="1"/>
  <c r="BQ839" i="1" l="1"/>
  <c r="C171" i="1"/>
  <c r="BG171" i="1"/>
  <c r="AZ172" i="1"/>
  <c r="AP172" i="1"/>
  <c r="AU172" i="1"/>
  <c r="BQ840" i="1" l="1"/>
  <c r="BI171" i="1"/>
  <c r="BM171" i="1" s="1"/>
  <c r="BN171" i="1" s="1"/>
  <c r="BR171" i="1" s="1"/>
  <c r="F171" i="1" s="1"/>
  <c r="H171" i="1" s="1"/>
  <c r="BJ172" i="1"/>
  <c r="AQ172" i="1"/>
  <c r="BO172" i="1"/>
  <c r="AS172" i="1"/>
  <c r="AT172" i="1" s="1"/>
  <c r="BA172" i="1" s="1"/>
  <c r="AV172" i="1"/>
  <c r="BP172" i="1"/>
  <c r="AX172" i="1"/>
  <c r="AY172" i="1" s="1"/>
  <c r="BC172" i="1" s="1"/>
  <c r="AW172" i="1"/>
  <c r="BQ841" i="1" l="1"/>
  <c r="BH172" i="1"/>
  <c r="CJ171" i="1"/>
  <c r="CI171" i="1"/>
  <c r="CE171" i="1"/>
  <c r="G171" i="1"/>
  <c r="BK172" i="1"/>
  <c r="BL172" i="1" s="1"/>
  <c r="BD172" i="1"/>
  <c r="BQ842" i="1" l="1"/>
  <c r="C172" i="1"/>
  <c r="BG172" i="1"/>
  <c r="AP173" i="1"/>
  <c r="AZ173" i="1"/>
  <c r="AU173" i="1"/>
  <c r="BQ843" i="1" l="1"/>
  <c r="BI172" i="1"/>
  <c r="BM172" i="1" s="1"/>
  <c r="BN172" i="1" s="1"/>
  <c r="BR172" i="1" s="1"/>
  <c r="F172" i="1" s="1"/>
  <c r="H172" i="1" s="1"/>
  <c r="AV173" i="1"/>
  <c r="BP173" i="1"/>
  <c r="AX173" i="1"/>
  <c r="AY173" i="1" s="1"/>
  <c r="BC173" i="1" s="1"/>
  <c r="AW173" i="1"/>
  <c r="BJ173" i="1"/>
  <c r="AQ173" i="1"/>
  <c r="BO173" i="1"/>
  <c r="AS173" i="1"/>
  <c r="AT173" i="1" s="1"/>
  <c r="BA173" i="1" s="1"/>
  <c r="BQ844" i="1" l="1"/>
  <c r="BH173" i="1"/>
  <c r="CJ172" i="1"/>
  <c r="CI172" i="1"/>
  <c r="CE172" i="1"/>
  <c r="G172" i="1"/>
  <c r="BK173" i="1"/>
  <c r="BL173" i="1" s="1"/>
  <c r="BD173" i="1"/>
  <c r="BQ845" i="1" l="1"/>
  <c r="C173" i="1"/>
  <c r="BG173" i="1"/>
  <c r="AZ174" i="1"/>
  <c r="AU174" i="1"/>
  <c r="AP174" i="1"/>
  <c r="BQ846" i="1" l="1"/>
  <c r="BI173" i="1"/>
  <c r="BM173" i="1" s="1"/>
  <c r="BN173" i="1" s="1"/>
  <c r="BR173" i="1" s="1"/>
  <c r="F173" i="1" s="1"/>
  <c r="H173" i="1" s="1"/>
  <c r="BJ174" i="1"/>
  <c r="AQ174" i="1"/>
  <c r="BO174" i="1"/>
  <c r="AS174" i="1"/>
  <c r="AT174" i="1" s="1"/>
  <c r="AV174" i="1"/>
  <c r="BP174" i="1"/>
  <c r="AX174" i="1"/>
  <c r="AY174" i="1" s="1"/>
  <c r="BC174" i="1" s="1"/>
  <c r="AW174" i="1"/>
  <c r="BQ847" i="1" l="1"/>
  <c r="BA174" i="1"/>
  <c r="BD174" i="1" s="1"/>
  <c r="BH174" i="1"/>
  <c r="CI173" i="1"/>
  <c r="CJ173" i="1"/>
  <c r="CE173" i="1"/>
  <c r="G173" i="1"/>
  <c r="BK174" i="1"/>
  <c r="BL174" i="1" s="1"/>
  <c r="BQ848" i="1" l="1"/>
  <c r="C174" i="1"/>
  <c r="BG174" i="1"/>
  <c r="AU175" i="1"/>
  <c r="AP175" i="1"/>
  <c r="AZ175" i="1"/>
  <c r="BQ849" i="1" l="1"/>
  <c r="BI174" i="1"/>
  <c r="BM174" i="1" s="1"/>
  <c r="BN174" i="1" s="1"/>
  <c r="BR174" i="1" s="1"/>
  <c r="F174" i="1" s="1"/>
  <c r="BJ175" i="1"/>
  <c r="AQ175" i="1"/>
  <c r="BO175" i="1"/>
  <c r="AS175" i="1"/>
  <c r="AT175" i="1" s="1"/>
  <c r="BA175" i="1" s="1"/>
  <c r="AV175" i="1"/>
  <c r="BP175" i="1"/>
  <c r="AX175" i="1"/>
  <c r="AY175" i="1" s="1"/>
  <c r="BC175" i="1" s="1"/>
  <c r="AW175" i="1"/>
  <c r="BQ850" i="1" l="1"/>
  <c r="BH175" i="1"/>
  <c r="CJ174" i="1"/>
  <c r="CI174" i="1"/>
  <c r="CE174" i="1"/>
  <c r="G174" i="1"/>
  <c r="H174" i="1"/>
  <c r="BK175" i="1"/>
  <c r="BL175" i="1" s="1"/>
  <c r="BD175" i="1"/>
  <c r="BQ851" i="1" l="1"/>
  <c r="C175" i="1"/>
  <c r="BG175" i="1"/>
  <c r="AZ176" i="1"/>
  <c r="AU176" i="1"/>
  <c r="AP176" i="1"/>
  <c r="BQ852" i="1" l="1"/>
  <c r="BI175" i="1"/>
  <c r="BM175" i="1" s="1"/>
  <c r="BN175" i="1" s="1"/>
  <c r="BR175" i="1" s="1"/>
  <c r="F175" i="1" s="1"/>
  <c r="H175" i="1" s="1"/>
  <c r="BJ176" i="1"/>
  <c r="AQ176" i="1"/>
  <c r="BO176" i="1"/>
  <c r="AS176" i="1"/>
  <c r="AT176" i="1" s="1"/>
  <c r="BA176" i="1" s="1"/>
  <c r="AV176" i="1"/>
  <c r="BP176" i="1"/>
  <c r="AX176" i="1"/>
  <c r="AY176" i="1" s="1"/>
  <c r="BC176" i="1" s="1"/>
  <c r="AW176" i="1"/>
  <c r="BQ853" i="1" l="1"/>
  <c r="BH176" i="1"/>
  <c r="CI175" i="1"/>
  <c r="CJ175" i="1"/>
  <c r="CE175" i="1"/>
  <c r="G175" i="1"/>
  <c r="BK176" i="1"/>
  <c r="BL176" i="1" s="1"/>
  <c r="BD176" i="1"/>
  <c r="BQ854" i="1" l="1"/>
  <c r="C176" i="1"/>
  <c r="BG176" i="1"/>
  <c r="AZ177" i="1"/>
  <c r="AP177" i="1"/>
  <c r="AU177" i="1"/>
  <c r="BQ855" i="1" l="1"/>
  <c r="BI176" i="1"/>
  <c r="BM176" i="1" s="1"/>
  <c r="BN176" i="1" s="1"/>
  <c r="BR176" i="1" s="1"/>
  <c r="F176" i="1" s="1"/>
  <c r="H176" i="1" s="1"/>
  <c r="BJ177" i="1"/>
  <c r="AQ177" i="1"/>
  <c r="BO177" i="1"/>
  <c r="AS177" i="1"/>
  <c r="AT177" i="1" s="1"/>
  <c r="BA177" i="1" s="1"/>
  <c r="AV177" i="1"/>
  <c r="BP177" i="1"/>
  <c r="AW177" i="1"/>
  <c r="AX177" i="1"/>
  <c r="AY177" i="1" s="1"/>
  <c r="BC177" i="1" s="1"/>
  <c r="BQ856" i="1" l="1"/>
  <c r="BH177" i="1"/>
  <c r="CJ176" i="1"/>
  <c r="CI176" i="1"/>
  <c r="CE176" i="1"/>
  <c r="G176" i="1"/>
  <c r="BK177" i="1"/>
  <c r="BL177" i="1" s="1"/>
  <c r="BD177" i="1"/>
  <c r="BQ857" i="1" l="1"/>
  <c r="C177" i="1"/>
  <c r="AU178" i="1"/>
  <c r="AP178" i="1"/>
  <c r="AZ178" i="1"/>
  <c r="BG177" i="1"/>
  <c r="BQ858" i="1" l="1"/>
  <c r="BI177" i="1"/>
  <c r="BM177" i="1" s="1"/>
  <c r="BN177" i="1" s="1"/>
  <c r="BR177" i="1" s="1"/>
  <c r="F177" i="1" s="1"/>
  <c r="H177" i="1" s="1"/>
  <c r="BJ178" i="1"/>
  <c r="AQ178" i="1"/>
  <c r="BO178" i="1"/>
  <c r="AS178" i="1"/>
  <c r="AT178" i="1" s="1"/>
  <c r="BA178" i="1" s="1"/>
  <c r="AV178" i="1"/>
  <c r="BP178" i="1"/>
  <c r="AX178" i="1"/>
  <c r="AY178" i="1" s="1"/>
  <c r="BC178" i="1" s="1"/>
  <c r="AW178" i="1"/>
  <c r="BQ859" i="1" l="1"/>
  <c r="BH178" i="1"/>
  <c r="CI177" i="1"/>
  <c r="CJ177" i="1"/>
  <c r="CE177" i="1"/>
  <c r="G177" i="1"/>
  <c r="BK178" i="1"/>
  <c r="BL178" i="1" s="1"/>
  <c r="BD178" i="1"/>
  <c r="BQ860" i="1" l="1"/>
  <c r="C178" i="1"/>
  <c r="AP179" i="1"/>
  <c r="AZ179" i="1"/>
  <c r="AU179" i="1"/>
  <c r="BG178" i="1"/>
  <c r="BQ861" i="1" l="1"/>
  <c r="BI178" i="1"/>
  <c r="BM178" i="1" s="1"/>
  <c r="BN178" i="1" s="1"/>
  <c r="BR178" i="1" s="1"/>
  <c r="F178" i="1" s="1"/>
  <c r="H178" i="1" s="1"/>
  <c r="AV179" i="1"/>
  <c r="BP179" i="1"/>
  <c r="AW179" i="1"/>
  <c r="AX179" i="1"/>
  <c r="AY179" i="1" s="1"/>
  <c r="BC179" i="1" s="1"/>
  <c r="BJ179" i="1"/>
  <c r="AQ179" i="1"/>
  <c r="BO179" i="1"/>
  <c r="AS179" i="1"/>
  <c r="AT179" i="1" s="1"/>
  <c r="BA179" i="1" s="1"/>
  <c r="BQ862" i="1" l="1"/>
  <c r="BH179" i="1"/>
  <c r="CJ178" i="1"/>
  <c r="CI178" i="1"/>
  <c r="CE178" i="1"/>
  <c r="G178" i="1"/>
  <c r="BK179" i="1"/>
  <c r="BL179" i="1" s="1"/>
  <c r="BD179" i="1"/>
  <c r="BQ863" i="1" l="1"/>
  <c r="C179" i="1"/>
  <c r="AU180" i="1"/>
  <c r="AP180" i="1"/>
  <c r="AZ180" i="1"/>
  <c r="BG179" i="1"/>
  <c r="BQ864" i="1" l="1"/>
  <c r="BI179" i="1"/>
  <c r="BM179" i="1" s="1"/>
  <c r="BN179" i="1" s="1"/>
  <c r="BR179" i="1" s="1"/>
  <c r="F179" i="1" s="1"/>
  <c r="H179" i="1" s="1"/>
  <c r="AV180" i="1"/>
  <c r="BP180" i="1"/>
  <c r="AX180" i="1"/>
  <c r="AY180" i="1" s="1"/>
  <c r="BC180" i="1" s="1"/>
  <c r="AW180" i="1"/>
  <c r="BJ180" i="1"/>
  <c r="AQ180" i="1"/>
  <c r="BO180" i="1"/>
  <c r="AS180" i="1"/>
  <c r="AT180" i="1" s="1"/>
  <c r="BA180" i="1" s="1"/>
  <c r="BQ865" i="1" l="1"/>
  <c r="BH180" i="1"/>
  <c r="CI179" i="1"/>
  <c r="CJ179" i="1"/>
  <c r="CE179" i="1"/>
  <c r="G179" i="1"/>
  <c r="BK180" i="1"/>
  <c r="BL180" i="1" s="1"/>
  <c r="BD180" i="1"/>
  <c r="BQ866" i="1" l="1"/>
  <c r="C180" i="1"/>
  <c r="AU181" i="1"/>
  <c r="AZ181" i="1"/>
  <c r="AP181" i="1"/>
  <c r="BG180" i="1"/>
  <c r="BQ867" i="1" l="1"/>
  <c r="BI180" i="1"/>
  <c r="BM180" i="1" s="1"/>
  <c r="BN180" i="1" s="1"/>
  <c r="BR180" i="1" s="1"/>
  <c r="F180" i="1" s="1"/>
  <c r="H180" i="1" s="1"/>
  <c r="AV181" i="1"/>
  <c r="BP181" i="1"/>
  <c r="AX181" i="1"/>
  <c r="AY181" i="1" s="1"/>
  <c r="BC181" i="1" s="1"/>
  <c r="AW181" i="1"/>
  <c r="AQ181" i="1"/>
  <c r="BJ181" i="1"/>
  <c r="BO181" i="1"/>
  <c r="AS181" i="1"/>
  <c r="AT181" i="1" s="1"/>
  <c r="BA181" i="1" s="1"/>
  <c r="BQ868" i="1" l="1"/>
  <c r="BH181" i="1"/>
  <c r="CI180" i="1"/>
  <c r="CJ180" i="1"/>
  <c r="CE180" i="1"/>
  <c r="G180" i="1"/>
  <c r="BK181" i="1"/>
  <c r="BL181" i="1" s="1"/>
  <c r="BD181" i="1"/>
  <c r="BQ869" i="1" l="1"/>
  <c r="C181" i="1"/>
  <c r="AP182" i="1"/>
  <c r="AZ182" i="1"/>
  <c r="AU182" i="1"/>
  <c r="BG181" i="1"/>
  <c r="BQ870" i="1" l="1"/>
  <c r="BI181" i="1"/>
  <c r="BM181" i="1" s="1"/>
  <c r="BN181" i="1" s="1"/>
  <c r="BR181" i="1" s="1"/>
  <c r="F181" i="1" s="1"/>
  <c r="H181" i="1" s="1"/>
  <c r="BJ182" i="1"/>
  <c r="AQ182" i="1"/>
  <c r="BO182" i="1"/>
  <c r="AS182" i="1"/>
  <c r="AT182" i="1" s="1"/>
  <c r="BA182" i="1" s="1"/>
  <c r="AV182" i="1"/>
  <c r="BP182" i="1"/>
  <c r="AW182" i="1"/>
  <c r="AX182" i="1"/>
  <c r="AY182" i="1" s="1"/>
  <c r="BC182" i="1" s="1"/>
  <c r="BQ871" i="1" l="1"/>
  <c r="BH182" i="1"/>
  <c r="CI181" i="1"/>
  <c r="CJ181" i="1"/>
  <c r="CE181" i="1"/>
  <c r="G181" i="1"/>
  <c r="BK182" i="1"/>
  <c r="BL182" i="1" s="1"/>
  <c r="BD182" i="1"/>
  <c r="BQ872" i="1" l="1"/>
  <c r="C182" i="1"/>
  <c r="AP183" i="1"/>
  <c r="AZ183" i="1"/>
  <c r="AU183" i="1"/>
  <c r="BG182" i="1"/>
  <c r="BQ873" i="1" l="1"/>
  <c r="BI182" i="1"/>
  <c r="BM182" i="1" s="1"/>
  <c r="BN182" i="1" s="1"/>
  <c r="BR182" i="1" s="1"/>
  <c r="F182" i="1" s="1"/>
  <c r="H182" i="1" s="1"/>
  <c r="AV183" i="1"/>
  <c r="BP183" i="1"/>
  <c r="AX183" i="1"/>
  <c r="AY183" i="1" s="1"/>
  <c r="BC183" i="1" s="1"/>
  <c r="AW183" i="1"/>
  <c r="AQ183" i="1"/>
  <c r="BJ183" i="1"/>
  <c r="BO183" i="1"/>
  <c r="AS183" i="1"/>
  <c r="AT183" i="1" s="1"/>
  <c r="BA183" i="1" s="1"/>
  <c r="BQ874" i="1" l="1"/>
  <c r="BH183" i="1"/>
  <c r="CJ182" i="1"/>
  <c r="CI182" i="1"/>
  <c r="CE182" i="1"/>
  <c r="G182" i="1"/>
  <c r="BK183" i="1"/>
  <c r="BL183" i="1" s="1"/>
  <c r="BD183" i="1"/>
  <c r="BQ875" i="1" l="1"/>
  <c r="C183" i="1"/>
  <c r="AU184" i="1"/>
  <c r="AZ184" i="1"/>
  <c r="AP184" i="1"/>
  <c r="BG183" i="1"/>
  <c r="BQ876" i="1" l="1"/>
  <c r="BI183" i="1"/>
  <c r="BM183" i="1" s="1"/>
  <c r="BN183" i="1" s="1"/>
  <c r="BR183" i="1" s="1"/>
  <c r="F183" i="1" s="1"/>
  <c r="H183" i="1" s="1"/>
  <c r="BJ184" i="1"/>
  <c r="AQ184" i="1"/>
  <c r="BO184" i="1"/>
  <c r="AS184" i="1"/>
  <c r="AT184" i="1" s="1"/>
  <c r="BA184" i="1" s="1"/>
  <c r="AV184" i="1"/>
  <c r="BP184" i="1"/>
  <c r="AX184" i="1"/>
  <c r="AY184" i="1" s="1"/>
  <c r="BC184" i="1" s="1"/>
  <c r="AW184" i="1"/>
  <c r="BQ877" i="1" l="1"/>
  <c r="BH184" i="1"/>
  <c r="CI183" i="1"/>
  <c r="CJ183" i="1"/>
  <c r="CE183" i="1"/>
  <c r="G183" i="1"/>
  <c r="BK184" i="1"/>
  <c r="BL184" i="1" s="1"/>
  <c r="BD184" i="1"/>
  <c r="BQ878" i="1" l="1"/>
  <c r="C184" i="1"/>
  <c r="AP185" i="1"/>
  <c r="AZ185" i="1"/>
  <c r="AU185" i="1"/>
  <c r="BG184" i="1"/>
  <c r="BQ879" i="1" l="1"/>
  <c r="BI184" i="1"/>
  <c r="BM184" i="1" s="1"/>
  <c r="BN184" i="1" s="1"/>
  <c r="BR184" i="1" s="1"/>
  <c r="F184" i="1" s="1"/>
  <c r="H184" i="1" s="1"/>
  <c r="AV185" i="1"/>
  <c r="BP185" i="1"/>
  <c r="AX185" i="1"/>
  <c r="AY185" i="1" s="1"/>
  <c r="BC185" i="1" s="1"/>
  <c r="AW185" i="1"/>
  <c r="BJ185" i="1"/>
  <c r="AQ185" i="1"/>
  <c r="BO185" i="1"/>
  <c r="AS185" i="1"/>
  <c r="AT185" i="1" s="1"/>
  <c r="BA185" i="1" s="1"/>
  <c r="BQ880" i="1" l="1"/>
  <c r="BH185" i="1"/>
  <c r="CJ184" i="1"/>
  <c r="CI184" i="1"/>
  <c r="CE184" i="1"/>
  <c r="G184" i="1"/>
  <c r="BK185" i="1"/>
  <c r="BL185" i="1" s="1"/>
  <c r="BD185" i="1"/>
  <c r="BQ881" i="1" l="1"/>
  <c r="C185" i="1"/>
  <c r="AP186" i="1"/>
  <c r="AU186" i="1"/>
  <c r="AZ186" i="1"/>
  <c r="BG185" i="1"/>
  <c r="BQ882" i="1" l="1"/>
  <c r="BI185" i="1"/>
  <c r="BM185" i="1" s="1"/>
  <c r="BN185" i="1" s="1"/>
  <c r="BR185" i="1" s="1"/>
  <c r="F185" i="1" s="1"/>
  <c r="H185" i="1" s="1"/>
  <c r="BJ186" i="1"/>
  <c r="AQ186" i="1"/>
  <c r="BO186" i="1"/>
  <c r="AS186" i="1"/>
  <c r="AT186" i="1" s="1"/>
  <c r="BA186" i="1" s="1"/>
  <c r="AV186" i="1"/>
  <c r="BP186" i="1"/>
  <c r="AX186" i="1"/>
  <c r="AY186" i="1" s="1"/>
  <c r="BC186" i="1" s="1"/>
  <c r="AW186" i="1"/>
  <c r="BQ883" i="1" l="1"/>
  <c r="BH186" i="1"/>
  <c r="CI185" i="1"/>
  <c r="CJ185" i="1"/>
  <c r="CE185" i="1"/>
  <c r="G185" i="1"/>
  <c r="BK186" i="1"/>
  <c r="BL186" i="1" s="1"/>
  <c r="BD186" i="1"/>
  <c r="BQ884" i="1" l="1"/>
  <c r="C186" i="1"/>
  <c r="AZ187" i="1"/>
  <c r="AU187" i="1"/>
  <c r="AP187" i="1"/>
  <c r="BG186" i="1"/>
  <c r="BQ885" i="1" l="1"/>
  <c r="BI186" i="1"/>
  <c r="BM186" i="1" s="1"/>
  <c r="BN186" i="1" s="1"/>
  <c r="BR186" i="1" s="1"/>
  <c r="F186" i="1" s="1"/>
  <c r="H186" i="1" s="1"/>
  <c r="BJ187" i="1"/>
  <c r="AQ187" i="1"/>
  <c r="BO187" i="1"/>
  <c r="AS187" i="1"/>
  <c r="AT187" i="1" s="1"/>
  <c r="AV187" i="1"/>
  <c r="BP187" i="1"/>
  <c r="AX187" i="1"/>
  <c r="AY187" i="1" s="1"/>
  <c r="BC187" i="1" s="1"/>
  <c r="AW187" i="1"/>
  <c r="BQ886" i="1" l="1"/>
  <c r="BA187" i="1"/>
  <c r="BD187" i="1" s="1"/>
  <c r="BH187" i="1"/>
  <c r="CJ186" i="1"/>
  <c r="CI186" i="1"/>
  <c r="CE186" i="1"/>
  <c r="G186" i="1"/>
  <c r="BK187" i="1"/>
  <c r="BL187" i="1" s="1"/>
  <c r="BQ887" i="1" l="1"/>
  <c r="C187" i="1"/>
  <c r="AU188" i="1"/>
  <c r="AP188" i="1"/>
  <c r="AZ188" i="1"/>
  <c r="BG187" i="1"/>
  <c r="BQ888" i="1" l="1"/>
  <c r="BI187" i="1"/>
  <c r="BM187" i="1" s="1"/>
  <c r="BN187" i="1" s="1"/>
  <c r="BR187" i="1" s="1"/>
  <c r="F187" i="1" s="1"/>
  <c r="H187" i="1" s="1"/>
  <c r="BJ188" i="1"/>
  <c r="AQ188" i="1"/>
  <c r="BO188" i="1"/>
  <c r="AS188" i="1"/>
  <c r="AT188" i="1" s="1"/>
  <c r="AV188" i="1"/>
  <c r="BP188" i="1"/>
  <c r="AW188" i="1"/>
  <c r="AX188" i="1"/>
  <c r="AY188" i="1" s="1"/>
  <c r="BC188" i="1" s="1"/>
  <c r="BQ889" i="1" l="1"/>
  <c r="BA188" i="1"/>
  <c r="BD188" i="1" s="1"/>
  <c r="BH188" i="1"/>
  <c r="CI187" i="1"/>
  <c r="CJ187" i="1"/>
  <c r="CE187" i="1"/>
  <c r="G187" i="1"/>
  <c r="BK188" i="1"/>
  <c r="BL188" i="1" s="1"/>
  <c r="BQ890" i="1" l="1"/>
  <c r="C188" i="1"/>
  <c r="AP189" i="1"/>
  <c r="AU189" i="1"/>
  <c r="AZ189" i="1"/>
  <c r="BG188" i="1"/>
  <c r="BQ891" i="1" l="1"/>
  <c r="BI188" i="1"/>
  <c r="BM188" i="1" s="1"/>
  <c r="BN188" i="1" s="1"/>
  <c r="BR188" i="1" s="1"/>
  <c r="F188" i="1" s="1"/>
  <c r="H188" i="1" s="1"/>
  <c r="AV189" i="1"/>
  <c r="BP189" i="1"/>
  <c r="AX189" i="1"/>
  <c r="AY189" i="1" s="1"/>
  <c r="BC189" i="1" s="1"/>
  <c r="AW189" i="1"/>
  <c r="AQ189" i="1"/>
  <c r="BJ189" i="1"/>
  <c r="BO189" i="1"/>
  <c r="AS189" i="1"/>
  <c r="AT189" i="1" s="1"/>
  <c r="BQ892" i="1" l="1"/>
  <c r="BA189" i="1"/>
  <c r="BD189" i="1" s="1"/>
  <c r="BH189" i="1"/>
  <c r="CJ188" i="1"/>
  <c r="CI188" i="1"/>
  <c r="CE188" i="1"/>
  <c r="G188" i="1"/>
  <c r="BK189" i="1"/>
  <c r="BL189" i="1" s="1"/>
  <c r="BQ893" i="1" l="1"/>
  <c r="C189" i="1"/>
  <c r="AZ190" i="1"/>
  <c r="AP190" i="1"/>
  <c r="AU190" i="1"/>
  <c r="BG189" i="1"/>
  <c r="BQ894" i="1" l="1"/>
  <c r="BI189" i="1"/>
  <c r="BM189" i="1" s="1"/>
  <c r="BN189" i="1" s="1"/>
  <c r="BR189" i="1" s="1"/>
  <c r="F189" i="1" s="1"/>
  <c r="H189" i="1" s="1"/>
  <c r="AV190" i="1"/>
  <c r="BP190" i="1"/>
  <c r="AW190" i="1"/>
  <c r="AX190" i="1"/>
  <c r="AY190" i="1" s="1"/>
  <c r="BC190" i="1" s="1"/>
  <c r="BJ190" i="1"/>
  <c r="AQ190" i="1"/>
  <c r="BO190" i="1"/>
  <c r="AS190" i="1"/>
  <c r="AT190" i="1" s="1"/>
  <c r="BQ895" i="1" l="1"/>
  <c r="BA190" i="1"/>
  <c r="BD190" i="1" s="1"/>
  <c r="BH190" i="1"/>
  <c r="CJ189" i="1"/>
  <c r="CI189" i="1"/>
  <c r="CE189" i="1"/>
  <c r="G189" i="1"/>
  <c r="BK190" i="1"/>
  <c r="BL190" i="1" s="1"/>
  <c r="BQ896" i="1" l="1"/>
  <c r="C190" i="1"/>
  <c r="AZ191" i="1"/>
  <c r="AP191" i="1"/>
  <c r="AU191" i="1"/>
  <c r="BG190" i="1"/>
  <c r="BQ897" i="1" l="1"/>
  <c r="BI190" i="1"/>
  <c r="BM190" i="1" s="1"/>
  <c r="BN190" i="1" s="1"/>
  <c r="BR190" i="1" s="1"/>
  <c r="F190" i="1" s="1"/>
  <c r="H190" i="1" s="1"/>
  <c r="AV191" i="1"/>
  <c r="BP191" i="1"/>
  <c r="AW191" i="1"/>
  <c r="AX191" i="1"/>
  <c r="AY191" i="1" s="1"/>
  <c r="BC191" i="1" s="1"/>
  <c r="AQ191" i="1"/>
  <c r="BJ191" i="1"/>
  <c r="BO191" i="1"/>
  <c r="AS191" i="1"/>
  <c r="AT191" i="1" s="1"/>
  <c r="BQ898" i="1" l="1"/>
  <c r="BA191" i="1"/>
  <c r="BD191" i="1" s="1"/>
  <c r="BH191" i="1"/>
  <c r="CI190" i="1"/>
  <c r="CJ190" i="1"/>
  <c r="CE190" i="1"/>
  <c r="G190" i="1"/>
  <c r="BK191" i="1"/>
  <c r="BL191" i="1" s="1"/>
  <c r="BQ899" i="1" l="1"/>
  <c r="C191" i="1"/>
  <c r="AU192" i="1"/>
  <c r="AP192" i="1"/>
  <c r="AZ192" i="1"/>
  <c r="BG191" i="1"/>
  <c r="BQ900" i="1" l="1"/>
  <c r="BI191" i="1"/>
  <c r="BM191" i="1" s="1"/>
  <c r="BN191" i="1" s="1"/>
  <c r="BR191" i="1" s="1"/>
  <c r="F191" i="1" s="1"/>
  <c r="H191" i="1" s="1"/>
  <c r="AQ192" i="1"/>
  <c r="BJ192" i="1"/>
  <c r="BO192" i="1"/>
  <c r="AS192" i="1"/>
  <c r="AT192" i="1" s="1"/>
  <c r="AV192" i="1"/>
  <c r="BP192" i="1"/>
  <c r="AW192" i="1"/>
  <c r="AX192" i="1"/>
  <c r="AY192" i="1" s="1"/>
  <c r="BC192" i="1" s="1"/>
  <c r="BQ901" i="1" l="1"/>
  <c r="BA192" i="1"/>
  <c r="BD192" i="1" s="1"/>
  <c r="BH192" i="1"/>
  <c r="CI191" i="1"/>
  <c r="CJ191" i="1"/>
  <c r="CE191" i="1"/>
  <c r="G191" i="1"/>
  <c r="BK192" i="1"/>
  <c r="BL192" i="1" s="1"/>
  <c r="BQ902" i="1" l="1"/>
  <c r="C192" i="1"/>
  <c r="AU193" i="1"/>
  <c r="AP193" i="1"/>
  <c r="AZ193" i="1"/>
  <c r="BG192" i="1"/>
  <c r="BQ903" i="1" l="1"/>
  <c r="BI192" i="1"/>
  <c r="BM192" i="1" s="1"/>
  <c r="BN192" i="1" s="1"/>
  <c r="BR192" i="1" s="1"/>
  <c r="F192" i="1" s="1"/>
  <c r="H192" i="1" s="1"/>
  <c r="AQ193" i="1"/>
  <c r="BJ193" i="1"/>
  <c r="BO193" i="1"/>
  <c r="AS193" i="1"/>
  <c r="AT193" i="1" s="1"/>
  <c r="BA193" i="1" s="1"/>
  <c r="AV193" i="1"/>
  <c r="BP193" i="1"/>
  <c r="AX193" i="1"/>
  <c r="AY193" i="1" s="1"/>
  <c r="BC193" i="1" s="1"/>
  <c r="AW193" i="1"/>
  <c r="BQ904" i="1" l="1"/>
  <c r="BH193" i="1"/>
  <c r="CJ192" i="1"/>
  <c r="CI192" i="1"/>
  <c r="CE192" i="1"/>
  <c r="G192" i="1"/>
  <c r="BK193" i="1"/>
  <c r="BL193" i="1" s="1"/>
  <c r="BD193" i="1"/>
  <c r="BQ905" i="1" l="1"/>
  <c r="C193" i="1"/>
  <c r="AZ194" i="1"/>
  <c r="AP194" i="1"/>
  <c r="AU194" i="1"/>
  <c r="BG193" i="1"/>
  <c r="BQ906" i="1" l="1"/>
  <c r="BI193" i="1"/>
  <c r="BM193" i="1" s="1"/>
  <c r="BN193" i="1" s="1"/>
  <c r="BR193" i="1" s="1"/>
  <c r="F193" i="1" s="1"/>
  <c r="AV194" i="1"/>
  <c r="BP194" i="1"/>
  <c r="AX194" i="1"/>
  <c r="AY194" i="1" s="1"/>
  <c r="BC194" i="1" s="1"/>
  <c r="AW194" i="1"/>
  <c r="BJ194" i="1"/>
  <c r="AQ194" i="1"/>
  <c r="BO194" i="1"/>
  <c r="AS194" i="1"/>
  <c r="AT194" i="1" s="1"/>
  <c r="BA194" i="1" s="1"/>
  <c r="BQ907" i="1" l="1"/>
  <c r="BH194" i="1"/>
  <c r="CI193" i="1"/>
  <c r="CJ193" i="1"/>
  <c r="CE193" i="1"/>
  <c r="G193" i="1"/>
  <c r="H193" i="1"/>
  <c r="BK194" i="1"/>
  <c r="BL194" i="1" s="1"/>
  <c r="BD194" i="1"/>
  <c r="BQ908" i="1" l="1"/>
  <c r="C194" i="1"/>
  <c r="E195" i="1" s="1"/>
  <c r="AP195" i="1"/>
  <c r="AU195" i="1"/>
  <c r="AZ195" i="1"/>
  <c r="BG194" i="1"/>
  <c r="BQ909" i="1" l="1"/>
  <c r="BI194" i="1"/>
  <c r="BM194" i="1" s="1"/>
  <c r="BN194" i="1" s="1"/>
  <c r="BR194" i="1" s="1"/>
  <c r="F194" i="1" s="1"/>
  <c r="C195" i="1"/>
  <c r="AV195" i="1"/>
  <c r="BP195" i="1"/>
  <c r="AX195" i="1"/>
  <c r="AY195" i="1" s="1"/>
  <c r="BC195" i="1" s="1"/>
  <c r="AW195" i="1"/>
  <c r="BJ195" i="1"/>
  <c r="AQ195" i="1"/>
  <c r="BO195" i="1"/>
  <c r="AS195" i="1"/>
  <c r="AT195" i="1" s="1"/>
  <c r="BA195" i="1" s="1"/>
  <c r="BQ910" i="1" l="1"/>
  <c r="BH195" i="1"/>
  <c r="CJ194" i="1"/>
  <c r="CI194" i="1"/>
  <c r="CE194" i="1"/>
  <c r="H194" i="1"/>
  <c r="G194" i="1"/>
  <c r="BK195" i="1"/>
  <c r="BL195" i="1" s="1"/>
  <c r="BD195" i="1"/>
  <c r="BQ911" i="1" l="1"/>
  <c r="AZ196" i="1"/>
  <c r="AP196" i="1"/>
  <c r="AU196" i="1"/>
  <c r="BG195" i="1"/>
  <c r="BQ912" i="1" l="1"/>
  <c r="BI195" i="1"/>
  <c r="BM195" i="1" s="1"/>
  <c r="BN195" i="1" s="1"/>
  <c r="BR195" i="1" s="1"/>
  <c r="F195" i="1" s="1"/>
  <c r="AV196" i="1"/>
  <c r="BP196" i="1"/>
  <c r="AX196" i="1"/>
  <c r="AY196" i="1" s="1"/>
  <c r="BC196" i="1" s="1"/>
  <c r="AW196" i="1"/>
  <c r="AQ196" i="1"/>
  <c r="BJ196" i="1"/>
  <c r="BO196" i="1"/>
  <c r="AS196" i="1"/>
  <c r="AT196" i="1" s="1"/>
  <c r="BA196" i="1" s="1"/>
  <c r="BQ913" i="1" l="1"/>
  <c r="BH196" i="1"/>
  <c r="CI195" i="1"/>
  <c r="CJ195" i="1"/>
  <c r="CE195" i="1"/>
  <c r="H195" i="1"/>
  <c r="G195" i="1"/>
  <c r="BK196" i="1"/>
  <c r="BL196" i="1" s="1"/>
  <c r="BD196" i="1"/>
  <c r="BQ914" i="1" l="1"/>
  <c r="C196" i="1"/>
  <c r="AZ197" i="1"/>
  <c r="AU197" i="1"/>
  <c r="AP197" i="1"/>
  <c r="BG196" i="1"/>
  <c r="BQ915" i="1" l="1"/>
  <c r="BI196" i="1"/>
  <c r="BM196" i="1" s="1"/>
  <c r="BN196" i="1" s="1"/>
  <c r="BR196" i="1" s="1"/>
  <c r="F196" i="1" s="1"/>
  <c r="AQ197" i="1"/>
  <c r="BJ197" i="1"/>
  <c r="BO197" i="1"/>
  <c r="AS197" i="1"/>
  <c r="AT197" i="1" s="1"/>
  <c r="AV197" i="1"/>
  <c r="BP197" i="1"/>
  <c r="AX197" i="1"/>
  <c r="AY197" i="1" s="1"/>
  <c r="BC197" i="1" s="1"/>
  <c r="AW197" i="1"/>
  <c r="BQ916" i="1" l="1"/>
  <c r="BA197" i="1"/>
  <c r="BH197" i="1"/>
  <c r="CJ196" i="1"/>
  <c r="CI196" i="1"/>
  <c r="CE196" i="1"/>
  <c r="G196" i="1"/>
  <c r="H196" i="1"/>
  <c r="BK197" i="1"/>
  <c r="BL197" i="1" s="1"/>
  <c r="BD197" i="1"/>
  <c r="BQ917" i="1" l="1"/>
  <c r="C197" i="1"/>
  <c r="AZ198" i="1"/>
  <c r="AU198" i="1"/>
  <c r="AP198" i="1"/>
  <c r="BG197" i="1"/>
  <c r="BQ918" i="1" l="1"/>
  <c r="BI197" i="1"/>
  <c r="BM197" i="1" s="1"/>
  <c r="BN197" i="1" s="1"/>
  <c r="BR197" i="1" s="1"/>
  <c r="F197" i="1" s="1"/>
  <c r="H197" i="1" s="1"/>
  <c r="AQ198" i="1"/>
  <c r="BJ198" i="1"/>
  <c r="BO198" i="1"/>
  <c r="AS198" i="1"/>
  <c r="AT198" i="1" s="1"/>
  <c r="AV198" i="1"/>
  <c r="BP198" i="1"/>
  <c r="AX198" i="1"/>
  <c r="AY198" i="1" s="1"/>
  <c r="BC198" i="1" s="1"/>
  <c r="AW198" i="1"/>
  <c r="BQ919" i="1" l="1"/>
  <c r="BA198" i="1"/>
  <c r="BD198" i="1" s="1"/>
  <c r="BH198" i="1"/>
  <c r="CI197" i="1"/>
  <c r="CJ197" i="1"/>
  <c r="CE197" i="1"/>
  <c r="G197" i="1"/>
  <c r="BK198" i="1"/>
  <c r="BL198" i="1" s="1"/>
  <c r="BQ920" i="1" l="1"/>
  <c r="C198" i="1"/>
  <c r="AP199" i="1"/>
  <c r="AU199" i="1"/>
  <c r="AZ199" i="1"/>
  <c r="BG198" i="1"/>
  <c r="BQ921" i="1" l="1"/>
  <c r="BI198" i="1"/>
  <c r="BM198" i="1" s="1"/>
  <c r="BN198" i="1" s="1"/>
  <c r="BR198" i="1" s="1"/>
  <c r="F198" i="1" s="1"/>
  <c r="H198" i="1" s="1"/>
  <c r="AV199" i="1"/>
  <c r="BP199" i="1"/>
  <c r="AW199" i="1"/>
  <c r="AX199" i="1"/>
  <c r="AY199" i="1" s="1"/>
  <c r="BC199" i="1" s="1"/>
  <c r="BJ199" i="1"/>
  <c r="AQ199" i="1"/>
  <c r="BO199" i="1"/>
  <c r="AS199" i="1"/>
  <c r="AT199" i="1" s="1"/>
  <c r="BQ922" i="1" l="1"/>
  <c r="BA199" i="1"/>
  <c r="BD199" i="1" s="1"/>
  <c r="BH199" i="1"/>
  <c r="CJ198" i="1"/>
  <c r="CI198" i="1"/>
  <c r="CE198" i="1"/>
  <c r="G198" i="1"/>
  <c r="BK199" i="1"/>
  <c r="BL199" i="1" s="1"/>
  <c r="BQ923" i="1" l="1"/>
  <c r="C199" i="1"/>
  <c r="AU200" i="1"/>
  <c r="AP200" i="1"/>
  <c r="AZ200" i="1"/>
  <c r="BG199" i="1"/>
  <c r="BQ924" i="1" l="1"/>
  <c r="BI199" i="1"/>
  <c r="BM199" i="1" s="1"/>
  <c r="BN199" i="1" s="1"/>
  <c r="BR199" i="1" s="1"/>
  <c r="F199" i="1" s="1"/>
  <c r="H199" i="1" s="1"/>
  <c r="BJ200" i="1"/>
  <c r="AQ200" i="1"/>
  <c r="BO200" i="1"/>
  <c r="AS200" i="1"/>
  <c r="AT200" i="1" s="1"/>
  <c r="AV200" i="1"/>
  <c r="BP200" i="1"/>
  <c r="AW200" i="1"/>
  <c r="AX200" i="1"/>
  <c r="AY200" i="1" s="1"/>
  <c r="BC200" i="1" s="1"/>
  <c r="BQ925" i="1" l="1"/>
  <c r="BA200" i="1"/>
  <c r="BD200" i="1" s="1"/>
  <c r="BH200" i="1"/>
  <c r="CI199" i="1"/>
  <c r="CJ199" i="1"/>
  <c r="CE199" i="1"/>
  <c r="G199" i="1"/>
  <c r="BK200" i="1"/>
  <c r="BL200" i="1" s="1"/>
  <c r="BQ926" i="1" l="1"/>
  <c r="C200" i="1"/>
  <c r="AU201" i="1"/>
  <c r="AZ201" i="1"/>
  <c r="AP201" i="1"/>
  <c r="BG200" i="1"/>
  <c r="BQ927" i="1" l="1"/>
  <c r="BI200" i="1"/>
  <c r="BM200" i="1" s="1"/>
  <c r="BN200" i="1" s="1"/>
  <c r="BR200" i="1" s="1"/>
  <c r="F200" i="1" s="1"/>
  <c r="H200" i="1" s="1"/>
  <c r="BJ201" i="1"/>
  <c r="AQ201" i="1"/>
  <c r="BO201" i="1"/>
  <c r="AS201" i="1"/>
  <c r="AT201" i="1" s="1"/>
  <c r="BA201" i="1" s="1"/>
  <c r="AV201" i="1"/>
  <c r="BP201" i="1"/>
  <c r="AX201" i="1"/>
  <c r="AY201" i="1" s="1"/>
  <c r="BC201" i="1" s="1"/>
  <c r="AW201" i="1"/>
  <c r="BQ928" i="1" l="1"/>
  <c r="BH201" i="1"/>
  <c r="CJ200" i="1"/>
  <c r="CI200" i="1"/>
  <c r="CE200" i="1"/>
  <c r="G200" i="1"/>
  <c r="BK201" i="1"/>
  <c r="BL201" i="1" s="1"/>
  <c r="BD201" i="1"/>
  <c r="BQ929" i="1" l="1"/>
  <c r="C201" i="1"/>
  <c r="AP202" i="1"/>
  <c r="AU202" i="1"/>
  <c r="AZ202" i="1"/>
  <c r="BG201" i="1"/>
  <c r="BQ930" i="1" l="1"/>
  <c r="BI201" i="1"/>
  <c r="BM201" i="1" s="1"/>
  <c r="BN201" i="1" s="1"/>
  <c r="BR201" i="1" s="1"/>
  <c r="F201" i="1" s="1"/>
  <c r="H201" i="1" s="1"/>
  <c r="AV202" i="1"/>
  <c r="BP202" i="1"/>
  <c r="AX202" i="1"/>
  <c r="AY202" i="1" s="1"/>
  <c r="BC202" i="1" s="1"/>
  <c r="AW202" i="1"/>
  <c r="AQ202" i="1"/>
  <c r="BJ202" i="1"/>
  <c r="BO202" i="1"/>
  <c r="AS202" i="1"/>
  <c r="AT202" i="1" s="1"/>
  <c r="BQ931" i="1" l="1"/>
  <c r="BA202" i="1"/>
  <c r="BD202" i="1" s="1"/>
  <c r="BH202" i="1"/>
  <c r="CJ201" i="1"/>
  <c r="CI201" i="1"/>
  <c r="CE201" i="1"/>
  <c r="G201" i="1"/>
  <c r="BK202" i="1"/>
  <c r="BL202" i="1" s="1"/>
  <c r="BQ932" i="1" l="1"/>
  <c r="C202" i="1"/>
  <c r="AU203" i="1"/>
  <c r="AP203" i="1"/>
  <c r="AZ203" i="1"/>
  <c r="BG202" i="1"/>
  <c r="BQ933" i="1" l="1"/>
  <c r="BI202" i="1"/>
  <c r="BM202" i="1" s="1"/>
  <c r="BN202" i="1" s="1"/>
  <c r="BR202" i="1" s="1"/>
  <c r="F202" i="1" s="1"/>
  <c r="H202" i="1" s="1"/>
  <c r="BJ203" i="1"/>
  <c r="AQ203" i="1"/>
  <c r="BO203" i="1"/>
  <c r="AS203" i="1"/>
  <c r="AT203" i="1" s="1"/>
  <c r="BA203" i="1" s="1"/>
  <c r="AV203" i="1"/>
  <c r="BP203" i="1"/>
  <c r="AX203" i="1"/>
  <c r="AY203" i="1" s="1"/>
  <c r="BC203" i="1" s="1"/>
  <c r="AW203" i="1"/>
  <c r="BQ934" i="1" l="1"/>
  <c r="BH203" i="1"/>
  <c r="CI202" i="1"/>
  <c r="CJ202" i="1"/>
  <c r="CE202" i="1"/>
  <c r="G202" i="1"/>
  <c r="BK203" i="1"/>
  <c r="BL203" i="1" s="1"/>
  <c r="BD203" i="1"/>
  <c r="BQ935" i="1" l="1"/>
  <c r="C203" i="1"/>
  <c r="AZ204" i="1"/>
  <c r="AP204" i="1"/>
  <c r="AU204" i="1"/>
  <c r="BG203" i="1"/>
  <c r="BQ936" i="1" l="1"/>
  <c r="BI203" i="1"/>
  <c r="BM203" i="1" s="1"/>
  <c r="BN203" i="1" s="1"/>
  <c r="BR203" i="1" s="1"/>
  <c r="F203" i="1" s="1"/>
  <c r="H203" i="1" s="1"/>
  <c r="AV204" i="1"/>
  <c r="BP204" i="1"/>
  <c r="AX204" i="1"/>
  <c r="AY204" i="1" s="1"/>
  <c r="BC204" i="1" s="1"/>
  <c r="AW204" i="1"/>
  <c r="AQ204" i="1"/>
  <c r="BJ204" i="1"/>
  <c r="BO204" i="1"/>
  <c r="AS204" i="1"/>
  <c r="AT204" i="1" s="1"/>
  <c r="BQ937" i="1" l="1"/>
  <c r="BA204" i="1"/>
  <c r="BD204" i="1" s="1"/>
  <c r="BH204" i="1"/>
  <c r="CI203" i="1"/>
  <c r="CJ203" i="1"/>
  <c r="CE203" i="1"/>
  <c r="G203" i="1"/>
  <c r="BK204" i="1"/>
  <c r="BL204" i="1" s="1"/>
  <c r="BQ938" i="1" l="1"/>
  <c r="C204" i="1"/>
  <c r="AP205" i="1"/>
  <c r="AZ205" i="1"/>
  <c r="AU205" i="1"/>
  <c r="BG204" i="1"/>
  <c r="BQ939" i="1" l="1"/>
  <c r="BI204" i="1"/>
  <c r="BM204" i="1" s="1"/>
  <c r="BN204" i="1" s="1"/>
  <c r="BR204" i="1" s="1"/>
  <c r="F204" i="1" s="1"/>
  <c r="H204" i="1" s="1"/>
  <c r="AV205" i="1"/>
  <c r="BP205" i="1"/>
  <c r="AW205" i="1"/>
  <c r="AX205" i="1"/>
  <c r="AY205" i="1" s="1"/>
  <c r="BC205" i="1" s="1"/>
  <c r="AQ205" i="1"/>
  <c r="BJ205" i="1"/>
  <c r="BO205" i="1"/>
  <c r="AS205" i="1"/>
  <c r="AT205" i="1" s="1"/>
  <c r="BA205" i="1" s="1"/>
  <c r="BQ940" i="1" l="1"/>
  <c r="BH205" i="1"/>
  <c r="CJ204" i="1"/>
  <c r="CI204" i="1"/>
  <c r="CE204" i="1"/>
  <c r="G204" i="1"/>
  <c r="BK205" i="1"/>
  <c r="BL205" i="1" s="1"/>
  <c r="BD205" i="1"/>
  <c r="BQ941" i="1" l="1"/>
  <c r="C205" i="1"/>
  <c r="AU206" i="1"/>
  <c r="AP206" i="1"/>
  <c r="AZ206" i="1"/>
  <c r="BG205" i="1"/>
  <c r="BQ942" i="1" l="1"/>
  <c r="BI205" i="1"/>
  <c r="BM205" i="1" s="1"/>
  <c r="BN205" i="1" s="1"/>
  <c r="BR205" i="1" s="1"/>
  <c r="F205" i="1" s="1"/>
  <c r="H205" i="1" s="1"/>
  <c r="BJ206" i="1"/>
  <c r="AQ206" i="1"/>
  <c r="BO206" i="1"/>
  <c r="AS206" i="1"/>
  <c r="AT206" i="1" s="1"/>
  <c r="AV206" i="1"/>
  <c r="BP206" i="1"/>
  <c r="AX206" i="1"/>
  <c r="AY206" i="1" s="1"/>
  <c r="BC206" i="1" s="1"/>
  <c r="AW206" i="1"/>
  <c r="BQ943" i="1" l="1"/>
  <c r="BA206" i="1"/>
  <c r="BD206" i="1" s="1"/>
  <c r="BH206" i="1"/>
  <c r="CI205" i="1"/>
  <c r="CJ205" i="1"/>
  <c r="CE205" i="1"/>
  <c r="G205" i="1"/>
  <c r="BK206" i="1"/>
  <c r="BL206" i="1" s="1"/>
  <c r="BQ944" i="1" l="1"/>
  <c r="C206" i="1"/>
  <c r="AP207" i="1"/>
  <c r="AU207" i="1"/>
  <c r="AZ207" i="1"/>
  <c r="BG206" i="1"/>
  <c r="BQ945" i="1" l="1"/>
  <c r="BI206" i="1"/>
  <c r="BM206" i="1" s="1"/>
  <c r="BN206" i="1" s="1"/>
  <c r="BR206" i="1" s="1"/>
  <c r="F206" i="1" s="1"/>
  <c r="H206" i="1" s="1"/>
  <c r="AV207" i="1"/>
  <c r="BP207" i="1"/>
  <c r="AW207" i="1"/>
  <c r="AX207" i="1"/>
  <c r="AY207" i="1" s="1"/>
  <c r="BC207" i="1" s="1"/>
  <c r="BJ207" i="1"/>
  <c r="AQ207" i="1"/>
  <c r="BO207" i="1"/>
  <c r="AS207" i="1"/>
  <c r="AT207" i="1" s="1"/>
  <c r="BA207" i="1" s="1"/>
  <c r="BQ946" i="1" l="1"/>
  <c r="BH207" i="1"/>
  <c r="CJ206" i="1"/>
  <c r="CI206" i="1"/>
  <c r="CE206" i="1"/>
  <c r="G206" i="1"/>
  <c r="BK207" i="1"/>
  <c r="BL207" i="1" s="1"/>
  <c r="BD207" i="1"/>
  <c r="BQ947" i="1" l="1"/>
  <c r="C207" i="1"/>
  <c r="AP208" i="1"/>
  <c r="AZ208" i="1"/>
  <c r="AU208" i="1"/>
  <c r="BG207" i="1"/>
  <c r="BQ948" i="1" l="1"/>
  <c r="BI207" i="1"/>
  <c r="BM207" i="1" s="1"/>
  <c r="BN207" i="1" s="1"/>
  <c r="BR207" i="1" s="1"/>
  <c r="F207" i="1" s="1"/>
  <c r="H207" i="1" s="1"/>
  <c r="AV208" i="1"/>
  <c r="BP208" i="1"/>
  <c r="AW208" i="1"/>
  <c r="AX208" i="1"/>
  <c r="AY208" i="1" s="1"/>
  <c r="BC208" i="1" s="1"/>
  <c r="BJ208" i="1"/>
  <c r="AQ208" i="1"/>
  <c r="BO208" i="1"/>
  <c r="AS208" i="1"/>
  <c r="AT208" i="1" s="1"/>
  <c r="BA208" i="1" s="1"/>
  <c r="BQ949" i="1" l="1"/>
  <c r="BH208" i="1"/>
  <c r="CI207" i="1"/>
  <c r="CJ207" i="1"/>
  <c r="CE207" i="1"/>
  <c r="G207" i="1"/>
  <c r="BK208" i="1"/>
  <c r="BL208" i="1" s="1"/>
  <c r="BD208" i="1"/>
  <c r="BQ950" i="1" l="1"/>
  <c r="C208" i="1"/>
  <c r="AZ209" i="1"/>
  <c r="AU209" i="1"/>
  <c r="AP209" i="1"/>
  <c r="BG208" i="1"/>
  <c r="BQ951" i="1" l="1"/>
  <c r="BI208" i="1"/>
  <c r="BM208" i="1" s="1"/>
  <c r="BN208" i="1" s="1"/>
  <c r="BR208" i="1" s="1"/>
  <c r="F208" i="1" s="1"/>
  <c r="H208" i="1" s="1"/>
  <c r="AQ209" i="1"/>
  <c r="BJ209" i="1"/>
  <c r="BO209" i="1"/>
  <c r="AS209" i="1"/>
  <c r="AT209" i="1" s="1"/>
  <c r="AV209" i="1"/>
  <c r="BP209" i="1"/>
  <c r="AW209" i="1"/>
  <c r="AX209" i="1"/>
  <c r="AY209" i="1" s="1"/>
  <c r="BC209" i="1" s="1"/>
  <c r="BQ952" i="1" l="1"/>
  <c r="BA209" i="1"/>
  <c r="BD209" i="1" s="1"/>
  <c r="BH209" i="1"/>
  <c r="CI208" i="1"/>
  <c r="CJ208" i="1"/>
  <c r="CE208" i="1"/>
  <c r="G208" i="1"/>
  <c r="BK209" i="1"/>
  <c r="BL209" i="1" s="1"/>
  <c r="BQ953" i="1" l="1"/>
  <c r="C209" i="1"/>
  <c r="AZ210" i="1"/>
  <c r="AU210" i="1"/>
  <c r="AP210" i="1"/>
  <c r="BG209" i="1"/>
  <c r="BQ954" i="1" l="1"/>
  <c r="BI209" i="1"/>
  <c r="BM209" i="1" s="1"/>
  <c r="BN209" i="1" s="1"/>
  <c r="BR209" i="1" s="1"/>
  <c r="F209" i="1" s="1"/>
  <c r="H209" i="1" s="1"/>
  <c r="BJ210" i="1"/>
  <c r="AQ210" i="1"/>
  <c r="BO210" i="1"/>
  <c r="AS210" i="1"/>
  <c r="AT210" i="1" s="1"/>
  <c r="AV210" i="1"/>
  <c r="BP210" i="1"/>
  <c r="AX210" i="1"/>
  <c r="AY210" i="1" s="1"/>
  <c r="BC210" i="1" s="1"/>
  <c r="AW210" i="1"/>
  <c r="BQ955" i="1" l="1"/>
  <c r="BA210" i="1"/>
  <c r="BD210" i="1" s="1"/>
  <c r="BH210" i="1"/>
  <c r="CI209" i="1"/>
  <c r="CJ209" i="1"/>
  <c r="CE209" i="1"/>
  <c r="G209" i="1"/>
  <c r="BK210" i="1"/>
  <c r="BL210" i="1" s="1"/>
  <c r="BQ956" i="1" l="1"/>
  <c r="C210" i="1"/>
  <c r="BG210" i="1"/>
  <c r="AZ211" i="1"/>
  <c r="AU211" i="1"/>
  <c r="AP211" i="1"/>
  <c r="BQ957" i="1" l="1"/>
  <c r="BI210" i="1"/>
  <c r="BM210" i="1" s="1"/>
  <c r="BN210" i="1" s="1"/>
  <c r="BR210" i="1" s="1"/>
  <c r="F210" i="1" s="1"/>
  <c r="H210" i="1" s="1"/>
  <c r="BJ211" i="1"/>
  <c r="AQ211" i="1"/>
  <c r="BO211" i="1"/>
  <c r="AS211" i="1"/>
  <c r="AT211" i="1" s="1"/>
  <c r="BA211" i="1" s="1"/>
  <c r="AV211" i="1"/>
  <c r="BP211" i="1"/>
  <c r="AX211" i="1"/>
  <c r="AY211" i="1" s="1"/>
  <c r="BC211" i="1" s="1"/>
  <c r="AW211" i="1"/>
  <c r="BQ958" i="1" l="1"/>
  <c r="BH211" i="1"/>
  <c r="CJ210" i="1"/>
  <c r="CI210" i="1"/>
  <c r="CE210" i="1"/>
  <c r="G210" i="1"/>
  <c r="BK211" i="1"/>
  <c r="BL211" i="1" s="1"/>
  <c r="BD211" i="1"/>
  <c r="BQ959" i="1" l="1"/>
  <c r="C211" i="1"/>
  <c r="BG211" i="1"/>
  <c r="BI211" i="1" s="1"/>
  <c r="BM211" i="1" s="1"/>
  <c r="BN211" i="1" s="1"/>
  <c r="BR211" i="1" s="1"/>
  <c r="F211" i="1" s="1"/>
  <c r="AZ212" i="1"/>
  <c r="AU212" i="1"/>
  <c r="AP212" i="1"/>
  <c r="BQ960" i="1" l="1"/>
  <c r="CI211" i="1"/>
  <c r="CJ211" i="1"/>
  <c r="CE211" i="1"/>
  <c r="G211" i="1"/>
  <c r="H211" i="1"/>
  <c r="BJ212" i="1"/>
  <c r="AQ212" i="1"/>
  <c r="BO212" i="1"/>
  <c r="AS212" i="1"/>
  <c r="AT212" i="1" s="1"/>
  <c r="BA212" i="1" s="1"/>
  <c r="AV212" i="1"/>
  <c r="BP212" i="1"/>
  <c r="AX212" i="1"/>
  <c r="AY212" i="1" s="1"/>
  <c r="BC212" i="1" s="1"/>
  <c r="AW212" i="1"/>
  <c r="BQ961" i="1" l="1"/>
  <c r="BH212" i="1"/>
  <c r="C212" i="1"/>
  <c r="BK212" i="1"/>
  <c r="BL212" i="1" s="1"/>
  <c r="BD212" i="1"/>
  <c r="BQ962" i="1" l="1"/>
  <c r="BG212" i="1"/>
  <c r="AZ213" i="1"/>
  <c r="AU213" i="1"/>
  <c r="AP213" i="1"/>
  <c r="BQ963" i="1" l="1"/>
  <c r="BI212" i="1"/>
  <c r="BM212" i="1" s="1"/>
  <c r="BN212" i="1" s="1"/>
  <c r="BR212" i="1" s="1"/>
  <c r="F212" i="1" s="1"/>
  <c r="BJ213" i="1"/>
  <c r="AQ213" i="1"/>
  <c r="BO213" i="1"/>
  <c r="AS213" i="1"/>
  <c r="AT213" i="1" s="1"/>
  <c r="BA213" i="1" s="1"/>
  <c r="AV213" i="1"/>
  <c r="BP213" i="1"/>
  <c r="AX213" i="1"/>
  <c r="AY213" i="1" s="1"/>
  <c r="BC213" i="1" s="1"/>
  <c r="AW213" i="1"/>
  <c r="BQ964" i="1" l="1"/>
  <c r="BH213" i="1"/>
  <c r="CJ212" i="1"/>
  <c r="CI212" i="1"/>
  <c r="CE212" i="1"/>
  <c r="G212" i="1"/>
  <c r="H212" i="1"/>
  <c r="BK213" i="1"/>
  <c r="BL213" i="1" s="1"/>
  <c r="BD213" i="1"/>
  <c r="BQ965" i="1" l="1"/>
  <c r="C213" i="1"/>
  <c r="BG213" i="1"/>
  <c r="AZ214" i="1"/>
  <c r="AU214" i="1"/>
  <c r="AP214" i="1"/>
  <c r="BQ966" i="1" l="1"/>
  <c r="BI213" i="1"/>
  <c r="BM213" i="1" s="1"/>
  <c r="BN213" i="1" s="1"/>
  <c r="BR213" i="1" s="1"/>
  <c r="F213" i="1" s="1"/>
  <c r="H213" i="1" s="1"/>
  <c r="BJ214" i="1"/>
  <c r="AQ214" i="1"/>
  <c r="BO214" i="1"/>
  <c r="AS214" i="1"/>
  <c r="AT214" i="1" s="1"/>
  <c r="BA214" i="1" s="1"/>
  <c r="AV214" i="1"/>
  <c r="BP214" i="1"/>
  <c r="AW214" i="1"/>
  <c r="AX214" i="1"/>
  <c r="AY214" i="1" s="1"/>
  <c r="BC214" i="1" s="1"/>
  <c r="BQ967" i="1" l="1"/>
  <c r="BH214" i="1"/>
  <c r="CI213" i="1"/>
  <c r="CJ213" i="1"/>
  <c r="CE213" i="1"/>
  <c r="G213" i="1"/>
  <c r="BK214" i="1"/>
  <c r="BL214" i="1" s="1"/>
  <c r="BD214" i="1"/>
  <c r="BQ968" i="1" l="1"/>
  <c r="C214" i="1"/>
  <c r="BG214" i="1"/>
  <c r="AU215" i="1"/>
  <c r="AP215" i="1"/>
  <c r="AZ215" i="1"/>
  <c r="BQ969" i="1" l="1"/>
  <c r="BI214" i="1"/>
  <c r="BM214" i="1" s="1"/>
  <c r="BN214" i="1" s="1"/>
  <c r="BR214" i="1" s="1"/>
  <c r="F214" i="1" s="1"/>
  <c r="H214" i="1" s="1"/>
  <c r="BJ215" i="1"/>
  <c r="AQ215" i="1"/>
  <c r="BO215" i="1"/>
  <c r="AS215" i="1"/>
  <c r="AT215" i="1" s="1"/>
  <c r="BA215" i="1" s="1"/>
  <c r="AV215" i="1"/>
  <c r="BP215" i="1"/>
  <c r="AX215" i="1"/>
  <c r="AY215" i="1" s="1"/>
  <c r="BC215" i="1" s="1"/>
  <c r="AW215" i="1"/>
  <c r="BQ970" i="1" l="1"/>
  <c r="BH215" i="1"/>
  <c r="CJ214" i="1"/>
  <c r="CI214" i="1"/>
  <c r="CE214" i="1"/>
  <c r="G214" i="1"/>
  <c r="BK215" i="1"/>
  <c r="BL215" i="1" s="1"/>
  <c r="BD215" i="1"/>
  <c r="BQ971" i="1" l="1"/>
  <c r="C215" i="1"/>
  <c r="BG215" i="1"/>
  <c r="AU216" i="1"/>
  <c r="AZ216" i="1"/>
  <c r="AP216" i="1"/>
  <c r="BQ972" i="1" l="1"/>
  <c r="BI215" i="1"/>
  <c r="BM215" i="1" s="1"/>
  <c r="BN215" i="1" s="1"/>
  <c r="BR215" i="1" s="1"/>
  <c r="F215" i="1" s="1"/>
  <c r="H215" i="1" s="1"/>
  <c r="BJ216" i="1"/>
  <c r="AQ216" i="1"/>
  <c r="BO216" i="1"/>
  <c r="AS216" i="1"/>
  <c r="AT216" i="1" s="1"/>
  <c r="AV216" i="1"/>
  <c r="BP216" i="1"/>
  <c r="AX216" i="1"/>
  <c r="AY216" i="1" s="1"/>
  <c r="BC216" i="1" s="1"/>
  <c r="AW216" i="1"/>
  <c r="BQ973" i="1" l="1"/>
  <c r="BA216" i="1"/>
  <c r="BD216" i="1" s="1"/>
  <c r="BH216" i="1"/>
  <c r="CI215" i="1"/>
  <c r="CJ215" i="1"/>
  <c r="CE215" i="1"/>
  <c r="G215" i="1"/>
  <c r="BK216" i="1"/>
  <c r="BL216" i="1" s="1"/>
  <c r="BQ974" i="1" l="1"/>
  <c r="C216" i="1"/>
  <c r="BG216" i="1"/>
  <c r="AP217" i="1"/>
  <c r="AZ217" i="1"/>
  <c r="AU217" i="1"/>
  <c r="BQ975" i="1" l="1"/>
  <c r="BI216" i="1"/>
  <c r="BM216" i="1" s="1"/>
  <c r="BN216" i="1" s="1"/>
  <c r="BR216" i="1" s="1"/>
  <c r="F216" i="1" s="1"/>
  <c r="H216" i="1" s="1"/>
  <c r="BJ217" i="1"/>
  <c r="AQ217" i="1"/>
  <c r="BO217" i="1"/>
  <c r="AS217" i="1"/>
  <c r="AT217" i="1" s="1"/>
  <c r="AV217" i="1"/>
  <c r="BP217" i="1"/>
  <c r="AX217" i="1"/>
  <c r="AY217" i="1" s="1"/>
  <c r="BC217" i="1" s="1"/>
  <c r="AW217" i="1"/>
  <c r="BQ976" i="1" l="1"/>
  <c r="BA217" i="1"/>
  <c r="BD217" i="1" s="1"/>
  <c r="BH217" i="1"/>
  <c r="CJ216" i="1"/>
  <c r="CI216" i="1"/>
  <c r="CE216" i="1"/>
  <c r="G216" i="1"/>
  <c r="BK217" i="1"/>
  <c r="BL217" i="1" s="1"/>
  <c r="BQ977" i="1" l="1"/>
  <c r="C217" i="1"/>
  <c r="BG217" i="1"/>
  <c r="AZ218" i="1"/>
  <c r="AP218" i="1"/>
  <c r="AU218" i="1"/>
  <c r="BQ978" i="1" l="1"/>
  <c r="BI217" i="1"/>
  <c r="BM217" i="1" s="1"/>
  <c r="BN217" i="1" s="1"/>
  <c r="BR217" i="1" s="1"/>
  <c r="F217" i="1" s="1"/>
  <c r="H217" i="1" s="1"/>
  <c r="AV218" i="1"/>
  <c r="BP218" i="1"/>
  <c r="AW218" i="1"/>
  <c r="AX218" i="1"/>
  <c r="AY218" i="1" s="1"/>
  <c r="BC218" i="1" s="1"/>
  <c r="BJ218" i="1"/>
  <c r="AQ218" i="1"/>
  <c r="BO218" i="1"/>
  <c r="AS218" i="1"/>
  <c r="AT218" i="1" s="1"/>
  <c r="BA218" i="1" s="1"/>
  <c r="BQ979" i="1" l="1"/>
  <c r="BH218" i="1"/>
  <c r="CI217" i="1"/>
  <c r="CJ217" i="1"/>
  <c r="CE217" i="1"/>
  <c r="G217" i="1"/>
  <c r="BK218" i="1"/>
  <c r="BL218" i="1" s="1"/>
  <c r="BD218" i="1"/>
  <c r="BQ980" i="1" l="1"/>
  <c r="C218" i="1"/>
  <c r="BG218" i="1"/>
  <c r="AU219" i="1"/>
  <c r="AP219" i="1"/>
  <c r="AZ219" i="1"/>
  <c r="BQ981" i="1" l="1"/>
  <c r="BI218" i="1"/>
  <c r="BM218" i="1" s="1"/>
  <c r="BN218" i="1" s="1"/>
  <c r="BR218" i="1" s="1"/>
  <c r="F218" i="1" s="1"/>
  <c r="H218" i="1" s="1"/>
  <c r="BJ219" i="1"/>
  <c r="AQ219" i="1"/>
  <c r="BO219" i="1"/>
  <c r="AS219" i="1"/>
  <c r="AT219" i="1" s="1"/>
  <c r="BA219" i="1" s="1"/>
  <c r="AV219" i="1"/>
  <c r="BP219" i="1"/>
  <c r="AX219" i="1"/>
  <c r="AY219" i="1" s="1"/>
  <c r="BC219" i="1" s="1"/>
  <c r="AW219" i="1"/>
  <c r="BQ982" i="1" l="1"/>
  <c r="BH219" i="1"/>
  <c r="CJ218" i="1"/>
  <c r="CI218" i="1"/>
  <c r="CE218" i="1"/>
  <c r="G218" i="1"/>
  <c r="BK219" i="1"/>
  <c r="BL219" i="1" s="1"/>
  <c r="BD219" i="1"/>
  <c r="BQ983" i="1" l="1"/>
  <c r="C219" i="1"/>
  <c r="BG219" i="1"/>
  <c r="AP220" i="1"/>
  <c r="AU220" i="1"/>
  <c r="AZ220" i="1"/>
  <c r="BQ984" i="1" l="1"/>
  <c r="BI219" i="1"/>
  <c r="BM219" i="1" s="1"/>
  <c r="BN219" i="1" s="1"/>
  <c r="BR219" i="1" s="1"/>
  <c r="F219" i="1" s="1"/>
  <c r="H219" i="1" s="1"/>
  <c r="AV220" i="1"/>
  <c r="BP220" i="1"/>
  <c r="AX220" i="1"/>
  <c r="AY220" i="1" s="1"/>
  <c r="BC220" i="1" s="1"/>
  <c r="AW220" i="1"/>
  <c r="BJ220" i="1"/>
  <c r="AQ220" i="1"/>
  <c r="BO220" i="1"/>
  <c r="AS220" i="1"/>
  <c r="AT220" i="1" s="1"/>
  <c r="BA220" i="1" s="1"/>
  <c r="BQ985" i="1" l="1"/>
  <c r="BH220" i="1"/>
  <c r="CJ219" i="1"/>
  <c r="CI219" i="1"/>
  <c r="CE219" i="1"/>
  <c r="G219" i="1"/>
  <c r="BK220" i="1"/>
  <c r="BL220" i="1" s="1"/>
  <c r="BD220" i="1"/>
  <c r="BQ986" i="1" l="1"/>
  <c r="C220" i="1"/>
  <c r="BG220" i="1"/>
  <c r="AU221" i="1"/>
  <c r="AZ221" i="1"/>
  <c r="AP221" i="1"/>
  <c r="BQ987" i="1" l="1"/>
  <c r="BI220" i="1"/>
  <c r="BM220" i="1" s="1"/>
  <c r="BN220" i="1" s="1"/>
  <c r="BR220" i="1" s="1"/>
  <c r="F220" i="1" s="1"/>
  <c r="H220" i="1" s="1"/>
  <c r="BJ221" i="1"/>
  <c r="AQ221" i="1"/>
  <c r="BO221" i="1"/>
  <c r="AS221" i="1"/>
  <c r="AT221" i="1" s="1"/>
  <c r="AV221" i="1"/>
  <c r="BP221" i="1"/>
  <c r="AX221" i="1"/>
  <c r="AY221" i="1" s="1"/>
  <c r="BC221" i="1" s="1"/>
  <c r="AW221" i="1"/>
  <c r="BQ988" i="1" l="1"/>
  <c r="BA221" i="1"/>
  <c r="BD221" i="1" s="1"/>
  <c r="BH221" i="1"/>
  <c r="CJ220" i="1"/>
  <c r="CI220" i="1"/>
  <c r="CE220" i="1"/>
  <c r="G220" i="1"/>
  <c r="BK221" i="1"/>
  <c r="BL221" i="1" s="1"/>
  <c r="BQ989" i="1" l="1"/>
  <c r="C221" i="1"/>
  <c r="BG221" i="1"/>
  <c r="AZ222" i="1"/>
  <c r="AU222" i="1"/>
  <c r="AP222" i="1"/>
  <c r="BQ990" i="1" l="1"/>
  <c r="BI221" i="1"/>
  <c r="BM221" i="1" s="1"/>
  <c r="BN221" i="1" s="1"/>
  <c r="BR221" i="1" s="1"/>
  <c r="F221" i="1" s="1"/>
  <c r="H221" i="1" s="1"/>
  <c r="BJ222" i="1"/>
  <c r="AQ222" i="1"/>
  <c r="BO222" i="1"/>
  <c r="AS222" i="1"/>
  <c r="AT222" i="1" s="1"/>
  <c r="BA222" i="1" s="1"/>
  <c r="AV222" i="1"/>
  <c r="BP222" i="1"/>
  <c r="AX222" i="1"/>
  <c r="AY222" i="1" s="1"/>
  <c r="BC222" i="1" s="1"/>
  <c r="AW222" i="1"/>
  <c r="BQ991" i="1" l="1"/>
  <c r="BH222" i="1"/>
  <c r="CI221" i="1"/>
  <c r="CJ221" i="1"/>
  <c r="CE221" i="1"/>
  <c r="G221" i="1"/>
  <c r="BK222" i="1"/>
  <c r="BL222" i="1" s="1"/>
  <c r="BD222" i="1"/>
  <c r="BQ992" i="1" l="1"/>
  <c r="C222" i="1"/>
  <c r="BG222" i="1"/>
  <c r="AU223" i="1"/>
  <c r="AZ223" i="1"/>
  <c r="AP223" i="1"/>
  <c r="BQ993" i="1" l="1"/>
  <c r="BI222" i="1"/>
  <c r="BM222" i="1" s="1"/>
  <c r="BN222" i="1" s="1"/>
  <c r="BR222" i="1" s="1"/>
  <c r="F222" i="1" s="1"/>
  <c r="H222" i="1" s="1"/>
  <c r="BJ223" i="1"/>
  <c r="AQ223" i="1"/>
  <c r="BO223" i="1"/>
  <c r="AS223" i="1"/>
  <c r="AT223" i="1" s="1"/>
  <c r="AV223" i="1"/>
  <c r="BP223" i="1"/>
  <c r="AX223" i="1"/>
  <c r="AY223" i="1" s="1"/>
  <c r="BC223" i="1" s="1"/>
  <c r="AW223" i="1"/>
  <c r="BQ994" i="1" l="1"/>
  <c r="BA223" i="1"/>
  <c r="BD223" i="1" s="1"/>
  <c r="BH223" i="1"/>
  <c r="CJ222" i="1"/>
  <c r="CI222" i="1"/>
  <c r="CE222" i="1"/>
  <c r="G222" i="1"/>
  <c r="BK223" i="1"/>
  <c r="BL223" i="1" s="1"/>
  <c r="BQ995" i="1" l="1"/>
  <c r="C223" i="1"/>
  <c r="BG223" i="1"/>
  <c r="AU224" i="1"/>
  <c r="AP224" i="1"/>
  <c r="AZ224" i="1"/>
  <c r="BQ996" i="1" l="1"/>
  <c r="BI223" i="1"/>
  <c r="BM223" i="1" s="1"/>
  <c r="BN223" i="1" s="1"/>
  <c r="BR223" i="1" s="1"/>
  <c r="F223" i="1" s="1"/>
  <c r="H223" i="1" s="1"/>
  <c r="BJ224" i="1"/>
  <c r="AQ224" i="1"/>
  <c r="BO224" i="1"/>
  <c r="AS224" i="1"/>
  <c r="AT224" i="1" s="1"/>
  <c r="BA224" i="1" s="1"/>
  <c r="AV224" i="1"/>
  <c r="BP224" i="1"/>
  <c r="AX224" i="1"/>
  <c r="AY224" i="1" s="1"/>
  <c r="BC224" i="1" s="1"/>
  <c r="AW224" i="1"/>
  <c r="BQ997" i="1" l="1"/>
  <c r="BH224" i="1"/>
  <c r="CJ223" i="1"/>
  <c r="CI223" i="1"/>
  <c r="CE223" i="1"/>
  <c r="G223" i="1"/>
  <c r="BK224" i="1"/>
  <c r="BL224" i="1" s="1"/>
  <c r="BD224" i="1"/>
  <c r="BQ998" i="1" l="1"/>
  <c r="C224" i="1"/>
  <c r="BG224" i="1"/>
  <c r="AP225" i="1"/>
  <c r="AU225" i="1"/>
  <c r="AZ225" i="1"/>
  <c r="BQ999" i="1" l="1"/>
  <c r="BI224" i="1"/>
  <c r="BM224" i="1" s="1"/>
  <c r="BN224" i="1" s="1"/>
  <c r="BR224" i="1" s="1"/>
  <c r="F224" i="1" s="1"/>
  <c r="H224" i="1" s="1"/>
  <c r="AV225" i="1"/>
  <c r="BP225" i="1"/>
  <c r="AW225" i="1"/>
  <c r="AX225" i="1"/>
  <c r="AY225" i="1" s="1"/>
  <c r="BC225" i="1" s="1"/>
  <c r="BJ225" i="1"/>
  <c r="AQ225" i="1"/>
  <c r="BO225" i="1"/>
  <c r="AS225" i="1"/>
  <c r="AT225" i="1" s="1"/>
  <c r="BA225" i="1" s="1"/>
  <c r="BQ1000" i="1" l="1"/>
  <c r="BH225" i="1"/>
  <c r="CJ224" i="1"/>
  <c r="CI224" i="1"/>
  <c r="CE224" i="1"/>
  <c r="G224" i="1"/>
  <c r="BK225" i="1"/>
  <c r="BL225" i="1" s="1"/>
  <c r="BD225" i="1"/>
  <c r="BQ1001" i="1" l="1"/>
  <c r="C225" i="1"/>
  <c r="BG225" i="1"/>
  <c r="AU226" i="1"/>
  <c r="AZ226" i="1"/>
  <c r="AP226" i="1"/>
  <c r="BQ1002" i="1" l="1"/>
  <c r="BI225" i="1"/>
  <c r="BM225" i="1" s="1"/>
  <c r="BN225" i="1" s="1"/>
  <c r="BR225" i="1" s="1"/>
  <c r="F225" i="1" s="1"/>
  <c r="H225" i="1" s="1"/>
  <c r="BJ226" i="1"/>
  <c r="AQ226" i="1"/>
  <c r="BO226" i="1"/>
  <c r="AS226" i="1"/>
  <c r="AT226" i="1" s="1"/>
  <c r="AV226" i="1"/>
  <c r="BP226" i="1"/>
  <c r="AW226" i="1"/>
  <c r="AX226" i="1"/>
  <c r="AY226" i="1" s="1"/>
  <c r="BC226" i="1" s="1"/>
  <c r="BQ1003" i="1" l="1"/>
  <c r="BA226" i="1"/>
  <c r="BD226" i="1" s="1"/>
  <c r="BH226" i="1"/>
  <c r="CI225" i="1"/>
  <c r="CJ225" i="1"/>
  <c r="CE225" i="1"/>
  <c r="G225" i="1"/>
  <c r="BK226" i="1"/>
  <c r="BL226" i="1" s="1"/>
  <c r="BQ1004" i="1" l="1"/>
  <c r="C226" i="1"/>
  <c r="BG226" i="1"/>
  <c r="AU227" i="1"/>
  <c r="AZ227" i="1"/>
  <c r="AP227" i="1"/>
  <c r="BQ1005" i="1" l="1"/>
  <c r="BI226" i="1"/>
  <c r="BM226" i="1" s="1"/>
  <c r="BN226" i="1" s="1"/>
  <c r="BR226" i="1" s="1"/>
  <c r="F226" i="1" s="1"/>
  <c r="H226" i="1" s="1"/>
  <c r="AV227" i="1"/>
  <c r="BP227" i="1"/>
  <c r="AX227" i="1"/>
  <c r="AY227" i="1" s="1"/>
  <c r="BC227" i="1" s="1"/>
  <c r="AW227" i="1"/>
  <c r="BJ227" i="1"/>
  <c r="AQ227" i="1"/>
  <c r="BO227" i="1"/>
  <c r="AS227" i="1"/>
  <c r="AT227" i="1" s="1"/>
  <c r="BQ1006" i="1" l="1"/>
  <c r="BA227" i="1"/>
  <c r="BD227" i="1" s="1"/>
  <c r="BH227" i="1"/>
  <c r="CJ226" i="1"/>
  <c r="CI226" i="1"/>
  <c r="CE226" i="1"/>
  <c r="G226" i="1"/>
  <c r="BK227" i="1"/>
  <c r="BL227" i="1" s="1"/>
  <c r="BQ1007" i="1" l="1"/>
  <c r="C227" i="1"/>
  <c r="BG227" i="1"/>
  <c r="AU228" i="1"/>
  <c r="AP228" i="1"/>
  <c r="AZ228" i="1"/>
  <c r="BQ1008" i="1" l="1"/>
  <c r="BI227" i="1"/>
  <c r="BM227" i="1" s="1"/>
  <c r="BN227" i="1" s="1"/>
  <c r="BR227" i="1" s="1"/>
  <c r="F227" i="1" s="1"/>
  <c r="H227" i="1" s="1"/>
  <c r="BJ228" i="1"/>
  <c r="AQ228" i="1"/>
  <c r="BO228" i="1"/>
  <c r="AS228" i="1"/>
  <c r="AT228" i="1" s="1"/>
  <c r="BA228" i="1" s="1"/>
  <c r="AV228" i="1"/>
  <c r="BP228" i="1"/>
  <c r="AX228" i="1"/>
  <c r="AY228" i="1" s="1"/>
  <c r="BC228" i="1" s="1"/>
  <c r="AW228" i="1"/>
  <c r="BQ1009" i="1" l="1"/>
  <c r="BH228" i="1"/>
  <c r="CI227" i="1"/>
  <c r="CJ227" i="1"/>
  <c r="CE227" i="1"/>
  <c r="G227" i="1"/>
  <c r="BK228" i="1"/>
  <c r="BL228" i="1" s="1"/>
  <c r="BD228" i="1"/>
  <c r="BQ1010" i="1" l="1"/>
  <c r="C228" i="1"/>
  <c r="BG228" i="1"/>
  <c r="AZ229" i="1"/>
  <c r="AU229" i="1"/>
  <c r="AP229" i="1"/>
  <c r="BQ1011" i="1" l="1"/>
  <c r="BI228" i="1"/>
  <c r="BM228" i="1" s="1"/>
  <c r="BN228" i="1" s="1"/>
  <c r="BR228" i="1" s="1"/>
  <c r="F228" i="1" s="1"/>
  <c r="H228" i="1" s="1"/>
  <c r="BJ229" i="1"/>
  <c r="AQ229" i="1"/>
  <c r="BO229" i="1"/>
  <c r="AS229" i="1"/>
  <c r="AT229" i="1" s="1"/>
  <c r="BA229" i="1" s="1"/>
  <c r="AV229" i="1"/>
  <c r="BP229" i="1"/>
  <c r="AW229" i="1"/>
  <c r="AX229" i="1"/>
  <c r="AY229" i="1" s="1"/>
  <c r="BC229" i="1" s="1"/>
  <c r="BQ1012" i="1" l="1"/>
  <c r="BH229" i="1"/>
  <c r="CJ228" i="1"/>
  <c r="CI228" i="1"/>
  <c r="CE228" i="1"/>
  <c r="G228" i="1"/>
  <c r="BK229" i="1"/>
  <c r="BL229" i="1" s="1"/>
  <c r="BD229" i="1"/>
  <c r="BQ1013" i="1" l="1"/>
  <c r="C229" i="1"/>
  <c r="BG229" i="1"/>
  <c r="AU230" i="1"/>
  <c r="AP230" i="1"/>
  <c r="AZ230" i="1"/>
  <c r="BQ1014" i="1" l="1"/>
  <c r="BI229" i="1"/>
  <c r="BM229" i="1" s="1"/>
  <c r="BN229" i="1" s="1"/>
  <c r="BR229" i="1" s="1"/>
  <c r="F229" i="1" s="1"/>
  <c r="H229" i="1" s="1"/>
  <c r="BJ230" i="1"/>
  <c r="AQ230" i="1"/>
  <c r="BO230" i="1"/>
  <c r="AS230" i="1"/>
  <c r="AT230" i="1" s="1"/>
  <c r="BA230" i="1" s="1"/>
  <c r="AV230" i="1"/>
  <c r="BP230" i="1"/>
  <c r="AW230" i="1"/>
  <c r="AX230" i="1"/>
  <c r="AY230" i="1" s="1"/>
  <c r="BC230" i="1" s="1"/>
  <c r="BQ1015" i="1" l="1"/>
  <c r="BH230" i="1"/>
  <c r="CI229" i="1"/>
  <c r="CJ229" i="1"/>
  <c r="CE229" i="1"/>
  <c r="G229" i="1"/>
  <c r="BK230" i="1"/>
  <c r="BL230" i="1" s="1"/>
  <c r="BD230" i="1"/>
  <c r="BQ1016" i="1" l="1"/>
  <c r="C230" i="1"/>
  <c r="BG230" i="1"/>
  <c r="AZ231" i="1"/>
  <c r="AU231" i="1"/>
  <c r="AP231" i="1"/>
  <c r="BQ1017" i="1" l="1"/>
  <c r="BI230" i="1"/>
  <c r="BM230" i="1" s="1"/>
  <c r="BN230" i="1" s="1"/>
  <c r="BR230" i="1" s="1"/>
  <c r="F230" i="1" s="1"/>
  <c r="H230" i="1" s="1"/>
  <c r="AV231" i="1"/>
  <c r="BP231" i="1"/>
  <c r="AW231" i="1"/>
  <c r="AX231" i="1"/>
  <c r="AY231" i="1" s="1"/>
  <c r="BC231" i="1" s="1"/>
  <c r="BJ231" i="1"/>
  <c r="AQ231" i="1"/>
  <c r="BO231" i="1"/>
  <c r="AS231" i="1"/>
  <c r="AT231" i="1" s="1"/>
  <c r="BA231" i="1" s="1"/>
  <c r="BQ1018" i="1" l="1"/>
  <c r="BH231" i="1"/>
  <c r="CJ230" i="1"/>
  <c r="CI230" i="1"/>
  <c r="CE230" i="1"/>
  <c r="G230" i="1"/>
  <c r="BK231" i="1"/>
  <c r="BL231" i="1" s="1"/>
  <c r="BD231" i="1"/>
  <c r="BQ1019" i="1" l="1"/>
  <c r="C231" i="1"/>
  <c r="BG231" i="1"/>
  <c r="AP232" i="1"/>
  <c r="AU232" i="1"/>
  <c r="AZ232" i="1"/>
  <c r="BQ1020" i="1" l="1"/>
  <c r="BI231" i="1"/>
  <c r="BM231" i="1" s="1"/>
  <c r="BN231" i="1" s="1"/>
  <c r="BR231" i="1" s="1"/>
  <c r="F231" i="1" s="1"/>
  <c r="H231" i="1" s="1"/>
  <c r="AW232" i="1"/>
  <c r="AV232" i="1"/>
  <c r="BP232" i="1"/>
  <c r="AX232" i="1"/>
  <c r="AY232" i="1" s="1"/>
  <c r="BC232" i="1" s="1"/>
  <c r="BJ232" i="1"/>
  <c r="AQ232" i="1"/>
  <c r="BO232" i="1"/>
  <c r="AS232" i="1"/>
  <c r="AT232" i="1" s="1"/>
  <c r="BA232" i="1" s="1"/>
  <c r="BQ1021" i="1" l="1"/>
  <c r="BH232" i="1"/>
  <c r="CI231" i="1"/>
  <c r="CJ231" i="1"/>
  <c r="CE231" i="1"/>
  <c r="G231" i="1"/>
  <c r="BK232" i="1"/>
  <c r="BL232" i="1" s="1"/>
  <c r="BD232" i="1"/>
  <c r="BQ1022" i="1" l="1"/>
  <c r="C232" i="1"/>
  <c r="AU233" i="1"/>
  <c r="AP233" i="1"/>
  <c r="AZ233" i="1"/>
  <c r="BG232" i="1"/>
  <c r="BQ1023" i="1" l="1"/>
  <c r="BI232" i="1"/>
  <c r="BM232" i="1" s="1"/>
  <c r="BN232" i="1" s="1"/>
  <c r="BR232" i="1" s="1"/>
  <c r="F232" i="1" s="1"/>
  <c r="H232" i="1" s="1"/>
  <c r="BJ233" i="1"/>
  <c r="AQ233" i="1"/>
  <c r="BO233" i="1"/>
  <c r="AS233" i="1"/>
  <c r="AT233" i="1" s="1"/>
  <c r="BA233" i="1" s="1"/>
  <c r="AV233" i="1"/>
  <c r="BP233" i="1"/>
  <c r="AW233" i="1"/>
  <c r="AX233" i="1"/>
  <c r="AY233" i="1" s="1"/>
  <c r="BC233" i="1" s="1"/>
  <c r="BQ1024" i="1" l="1"/>
  <c r="BH233" i="1"/>
  <c r="CJ232" i="1"/>
  <c r="CI232" i="1"/>
  <c r="CE232" i="1"/>
  <c r="G232" i="1"/>
  <c r="BK233" i="1"/>
  <c r="BL233" i="1" s="1"/>
  <c r="BD233" i="1"/>
  <c r="BQ1025" i="1" l="1"/>
  <c r="C233" i="1"/>
  <c r="AU234" i="1"/>
  <c r="AP234" i="1"/>
  <c r="AZ234" i="1"/>
  <c r="BG233" i="1"/>
  <c r="BQ1026" i="1" l="1"/>
  <c r="BI233" i="1"/>
  <c r="BM233" i="1" s="1"/>
  <c r="BN233" i="1" s="1"/>
  <c r="BR233" i="1" s="1"/>
  <c r="F233" i="1" s="1"/>
  <c r="H233" i="1" s="1"/>
  <c r="BJ234" i="1"/>
  <c r="AQ234" i="1"/>
  <c r="BO234" i="1"/>
  <c r="AS234" i="1"/>
  <c r="AT234" i="1" s="1"/>
  <c r="AV234" i="1"/>
  <c r="BP234" i="1"/>
  <c r="AX234" i="1"/>
  <c r="AY234" i="1" s="1"/>
  <c r="BC234" i="1" s="1"/>
  <c r="AW234" i="1"/>
  <c r="BQ1027" i="1" l="1"/>
  <c r="BA234" i="1"/>
  <c r="BD234" i="1" s="1"/>
  <c r="BH234" i="1"/>
  <c r="CI233" i="1"/>
  <c r="CJ233" i="1"/>
  <c r="CE233" i="1"/>
  <c r="G233" i="1"/>
  <c r="BK234" i="1"/>
  <c r="BL234" i="1" s="1"/>
  <c r="BQ1028" i="1" l="1"/>
  <c r="C234" i="1"/>
  <c r="AP235" i="1"/>
  <c r="AZ235" i="1"/>
  <c r="AU235" i="1"/>
  <c r="BG234" i="1"/>
  <c r="BQ1029" i="1" l="1"/>
  <c r="BI234" i="1"/>
  <c r="BM234" i="1" s="1"/>
  <c r="BN234" i="1" s="1"/>
  <c r="BR234" i="1" s="1"/>
  <c r="F234" i="1" s="1"/>
  <c r="H234" i="1" s="1"/>
  <c r="AV235" i="1"/>
  <c r="BP235" i="1"/>
  <c r="AW235" i="1"/>
  <c r="AX235" i="1"/>
  <c r="AY235" i="1" s="1"/>
  <c r="BC235" i="1" s="1"/>
  <c r="BJ235" i="1"/>
  <c r="AQ235" i="1"/>
  <c r="BO235" i="1"/>
  <c r="AS235" i="1"/>
  <c r="AT235" i="1" s="1"/>
  <c r="BA235" i="1" s="1"/>
  <c r="BQ1030" i="1" l="1"/>
  <c r="BH235" i="1"/>
  <c r="CJ234" i="1"/>
  <c r="CI234" i="1"/>
  <c r="CE234" i="1"/>
  <c r="G234" i="1"/>
  <c r="BK235" i="1"/>
  <c r="BL235" i="1" s="1"/>
  <c r="BD235" i="1"/>
  <c r="BQ1031" i="1" l="1"/>
  <c r="C235" i="1"/>
  <c r="AZ236" i="1"/>
  <c r="AU236" i="1"/>
  <c r="AP236" i="1"/>
  <c r="BG235" i="1"/>
  <c r="BQ1032" i="1" l="1"/>
  <c r="BI235" i="1"/>
  <c r="BM235" i="1" s="1"/>
  <c r="BN235" i="1" s="1"/>
  <c r="BR235" i="1" s="1"/>
  <c r="F235" i="1" s="1"/>
  <c r="BJ236" i="1"/>
  <c r="AQ236" i="1"/>
  <c r="BO236" i="1"/>
  <c r="AS236" i="1"/>
  <c r="AT236" i="1" s="1"/>
  <c r="AV236" i="1"/>
  <c r="BP236" i="1"/>
  <c r="AW236" i="1"/>
  <c r="AX236" i="1"/>
  <c r="AY236" i="1" s="1"/>
  <c r="BC236" i="1" s="1"/>
  <c r="BQ1033" i="1" l="1"/>
  <c r="BA236" i="1"/>
  <c r="BD236" i="1" s="1"/>
  <c r="BH236" i="1"/>
  <c r="CJ235" i="1"/>
  <c r="CI235" i="1"/>
  <c r="CE235" i="1"/>
  <c r="G235" i="1"/>
  <c r="H235" i="1"/>
  <c r="BK236" i="1"/>
  <c r="BL236" i="1" s="1"/>
  <c r="BQ1034" i="1" l="1"/>
  <c r="C236" i="1"/>
  <c r="AP237" i="1"/>
  <c r="AZ237" i="1"/>
  <c r="AU237" i="1"/>
  <c r="BG236" i="1"/>
  <c r="BQ1035" i="1" l="1"/>
  <c r="BI236" i="1"/>
  <c r="BM236" i="1" s="1"/>
  <c r="BN236" i="1" s="1"/>
  <c r="BR236" i="1" s="1"/>
  <c r="F236" i="1" s="1"/>
  <c r="AV237" i="1"/>
  <c r="BP237" i="1"/>
  <c r="AX237" i="1"/>
  <c r="AY237" i="1" s="1"/>
  <c r="BC237" i="1" s="1"/>
  <c r="AW237" i="1"/>
  <c r="AQ237" i="1"/>
  <c r="BJ237" i="1"/>
  <c r="BO237" i="1"/>
  <c r="AS237" i="1"/>
  <c r="AT237" i="1" s="1"/>
  <c r="BA237" i="1" s="1"/>
  <c r="BQ1036" i="1" l="1"/>
  <c r="BH237" i="1"/>
  <c r="CJ236" i="1"/>
  <c r="CI236" i="1"/>
  <c r="CE236" i="1"/>
  <c r="G236" i="1"/>
  <c r="H236" i="1"/>
  <c r="BK237" i="1"/>
  <c r="BL237" i="1" s="1"/>
  <c r="BD237" i="1"/>
  <c r="BQ1037" i="1" l="1"/>
  <c r="C237" i="1"/>
  <c r="AU238" i="1"/>
  <c r="AP238" i="1"/>
  <c r="AZ238" i="1"/>
  <c r="BG237" i="1"/>
  <c r="BQ1038" i="1" l="1"/>
  <c r="BI237" i="1"/>
  <c r="BM237" i="1" s="1"/>
  <c r="BN237" i="1" s="1"/>
  <c r="BR237" i="1" s="1"/>
  <c r="F237" i="1" s="1"/>
  <c r="H237" i="1" s="1"/>
  <c r="AQ238" i="1"/>
  <c r="BJ238" i="1"/>
  <c r="BO238" i="1"/>
  <c r="AS238" i="1"/>
  <c r="AT238" i="1" s="1"/>
  <c r="AV238" i="1"/>
  <c r="BP238" i="1"/>
  <c r="AW238" i="1"/>
  <c r="AX238" i="1"/>
  <c r="AY238" i="1" s="1"/>
  <c r="BC238" i="1" s="1"/>
  <c r="BQ1039" i="1" l="1"/>
  <c r="BA238" i="1"/>
  <c r="BD238" i="1" s="1"/>
  <c r="BH238" i="1"/>
  <c r="CI237" i="1"/>
  <c r="CJ237" i="1"/>
  <c r="CE237" i="1"/>
  <c r="G237" i="1"/>
  <c r="BK238" i="1"/>
  <c r="BL238" i="1" s="1"/>
  <c r="BQ1040" i="1" l="1"/>
  <c r="C238" i="1"/>
  <c r="AP239" i="1"/>
  <c r="AU239" i="1"/>
  <c r="AZ239" i="1"/>
  <c r="BG238" i="1"/>
  <c r="BQ1041" i="1" l="1"/>
  <c r="BI238" i="1"/>
  <c r="BM238" i="1" s="1"/>
  <c r="BN238" i="1" s="1"/>
  <c r="BR238" i="1" s="1"/>
  <c r="F238" i="1" s="1"/>
  <c r="H238" i="1" s="1"/>
  <c r="AV239" i="1"/>
  <c r="BP239" i="1"/>
  <c r="AX239" i="1"/>
  <c r="AY239" i="1" s="1"/>
  <c r="BC239" i="1" s="1"/>
  <c r="AW239" i="1"/>
  <c r="AQ239" i="1"/>
  <c r="BJ239" i="1"/>
  <c r="BO239" i="1"/>
  <c r="AS239" i="1"/>
  <c r="AT239" i="1" s="1"/>
  <c r="BQ1042" i="1" l="1"/>
  <c r="BA239" i="1"/>
  <c r="BD239" i="1" s="1"/>
  <c r="BH239" i="1"/>
  <c r="CJ238" i="1"/>
  <c r="CI238" i="1"/>
  <c r="CE238" i="1"/>
  <c r="G238" i="1"/>
  <c r="BK239" i="1"/>
  <c r="BL239" i="1" s="1"/>
  <c r="BQ1043" i="1" l="1"/>
  <c r="C239" i="1"/>
  <c r="AZ240" i="1"/>
  <c r="AP240" i="1"/>
  <c r="AU240" i="1"/>
  <c r="BG239" i="1"/>
  <c r="BQ1044" i="1" l="1"/>
  <c r="BI239" i="1"/>
  <c r="BM239" i="1" s="1"/>
  <c r="BN239" i="1" s="1"/>
  <c r="BR239" i="1" s="1"/>
  <c r="F239" i="1" s="1"/>
  <c r="AV240" i="1"/>
  <c r="BP240" i="1"/>
  <c r="AW240" i="1"/>
  <c r="AX240" i="1"/>
  <c r="AY240" i="1" s="1"/>
  <c r="BC240" i="1" s="1"/>
  <c r="AQ240" i="1"/>
  <c r="BJ240" i="1"/>
  <c r="BO240" i="1"/>
  <c r="AS240" i="1"/>
  <c r="AT240" i="1" s="1"/>
  <c r="BQ1045" i="1" l="1"/>
  <c r="BA240" i="1"/>
  <c r="BH240" i="1"/>
  <c r="CI239" i="1"/>
  <c r="CJ239" i="1"/>
  <c r="CE239" i="1"/>
  <c r="G239" i="1"/>
  <c r="H239" i="1"/>
  <c r="BK240" i="1"/>
  <c r="BL240" i="1" s="1"/>
  <c r="BD240" i="1"/>
  <c r="BQ1046" i="1" l="1"/>
  <c r="C240" i="1"/>
  <c r="AZ241" i="1"/>
  <c r="AU241" i="1"/>
  <c r="AP241" i="1"/>
  <c r="BG240" i="1"/>
  <c r="BQ1047" i="1" l="1"/>
  <c r="BI240" i="1"/>
  <c r="BM240" i="1" s="1"/>
  <c r="BN240" i="1" s="1"/>
  <c r="BR240" i="1" s="1"/>
  <c r="F240" i="1" s="1"/>
  <c r="H240" i="1" s="1"/>
  <c r="AQ241" i="1"/>
  <c r="BJ241" i="1"/>
  <c r="BO241" i="1"/>
  <c r="AS241" i="1"/>
  <c r="AT241" i="1" s="1"/>
  <c r="AV241" i="1"/>
  <c r="BP241" i="1"/>
  <c r="AX241" i="1"/>
  <c r="AY241" i="1" s="1"/>
  <c r="BC241" i="1" s="1"/>
  <c r="AW241" i="1"/>
  <c r="BQ1048" i="1" l="1"/>
  <c r="BA241" i="1"/>
  <c r="BD241" i="1" s="1"/>
  <c r="BH241" i="1"/>
  <c r="CJ240" i="1"/>
  <c r="CI240" i="1"/>
  <c r="CE240" i="1"/>
  <c r="G240" i="1"/>
  <c r="BK241" i="1"/>
  <c r="BL241" i="1" s="1"/>
  <c r="BQ1049" i="1" l="1"/>
  <c r="C241" i="1"/>
  <c r="AP242" i="1"/>
  <c r="AU242" i="1"/>
  <c r="AZ242" i="1"/>
  <c r="BG241" i="1"/>
  <c r="BQ1050" i="1" l="1"/>
  <c r="BI241" i="1"/>
  <c r="BM241" i="1" s="1"/>
  <c r="BN241" i="1" s="1"/>
  <c r="BR241" i="1" s="1"/>
  <c r="F241" i="1" s="1"/>
  <c r="H241" i="1" s="1"/>
  <c r="AV242" i="1"/>
  <c r="BP242" i="1"/>
  <c r="AW242" i="1"/>
  <c r="AX242" i="1"/>
  <c r="AY242" i="1" s="1"/>
  <c r="BC242" i="1" s="1"/>
  <c r="BJ242" i="1"/>
  <c r="AQ242" i="1"/>
  <c r="BO242" i="1"/>
  <c r="AS242" i="1"/>
  <c r="AT242" i="1" s="1"/>
  <c r="BQ1051" i="1" l="1"/>
  <c r="BA242" i="1"/>
  <c r="BD242" i="1" s="1"/>
  <c r="BH242" i="1"/>
  <c r="CI241" i="1"/>
  <c r="CJ241" i="1"/>
  <c r="CE241" i="1"/>
  <c r="G241" i="1"/>
  <c r="BK242" i="1"/>
  <c r="BL242" i="1" s="1"/>
  <c r="BQ1052" i="1" l="1"/>
  <c r="C242" i="1"/>
  <c r="AU243" i="1"/>
  <c r="AZ243" i="1"/>
  <c r="AP243" i="1"/>
  <c r="BG242" i="1"/>
  <c r="BQ1053" i="1" l="1"/>
  <c r="BI242" i="1"/>
  <c r="BM242" i="1" s="1"/>
  <c r="BN242" i="1" s="1"/>
  <c r="BR242" i="1" s="1"/>
  <c r="F242" i="1" s="1"/>
  <c r="H242" i="1" s="1"/>
  <c r="BJ243" i="1"/>
  <c r="AQ243" i="1"/>
  <c r="BO243" i="1"/>
  <c r="AS243" i="1"/>
  <c r="AT243" i="1" s="1"/>
  <c r="BA243" i="1" s="1"/>
  <c r="AV243" i="1"/>
  <c r="BP243" i="1"/>
  <c r="AX243" i="1"/>
  <c r="AY243" i="1" s="1"/>
  <c r="BC243" i="1" s="1"/>
  <c r="AW243" i="1"/>
  <c r="BQ1054" i="1" l="1"/>
  <c r="BH243" i="1"/>
  <c r="CI242" i="1"/>
  <c r="CJ242" i="1"/>
  <c r="CE242" i="1"/>
  <c r="G242" i="1"/>
  <c r="BK243" i="1"/>
  <c r="BL243" i="1" s="1"/>
  <c r="BD243" i="1"/>
  <c r="BQ1055" i="1" l="1"/>
  <c r="C243" i="1"/>
  <c r="AZ244" i="1"/>
  <c r="AU244" i="1"/>
  <c r="AP244" i="1"/>
  <c r="BG243" i="1"/>
  <c r="BQ1056" i="1" l="1"/>
  <c r="BI243" i="1"/>
  <c r="BM243" i="1" s="1"/>
  <c r="BN243" i="1" s="1"/>
  <c r="BR243" i="1" s="1"/>
  <c r="F243" i="1" s="1"/>
  <c r="H243" i="1" s="1"/>
  <c r="BJ244" i="1"/>
  <c r="AQ244" i="1"/>
  <c r="BO244" i="1"/>
  <c r="AS244" i="1"/>
  <c r="AT244" i="1" s="1"/>
  <c r="BA244" i="1" s="1"/>
  <c r="AV244" i="1"/>
  <c r="BP244" i="1"/>
  <c r="AW244" i="1"/>
  <c r="AX244" i="1"/>
  <c r="AY244" i="1" s="1"/>
  <c r="BC244" i="1" s="1"/>
  <c r="BQ1057" i="1" l="1"/>
  <c r="BH244" i="1"/>
  <c r="CI243" i="1"/>
  <c r="CJ243" i="1"/>
  <c r="CE243" i="1"/>
  <c r="G243" i="1"/>
  <c r="BK244" i="1"/>
  <c r="BL244" i="1" s="1"/>
  <c r="BD244" i="1"/>
  <c r="BQ1058" i="1" l="1"/>
  <c r="C244" i="1"/>
  <c r="AZ245" i="1"/>
  <c r="AU245" i="1"/>
  <c r="AP245" i="1"/>
  <c r="BG244" i="1"/>
  <c r="BQ1059" i="1" l="1"/>
  <c r="BI244" i="1"/>
  <c r="BM244" i="1" s="1"/>
  <c r="BN244" i="1" s="1"/>
  <c r="BR244" i="1" s="1"/>
  <c r="F244" i="1" s="1"/>
  <c r="H244" i="1" s="1"/>
  <c r="AQ245" i="1"/>
  <c r="BJ245" i="1"/>
  <c r="BO245" i="1"/>
  <c r="AS245" i="1"/>
  <c r="AT245" i="1" s="1"/>
  <c r="BA245" i="1" s="1"/>
  <c r="AV245" i="1"/>
  <c r="BP245" i="1"/>
  <c r="AW245" i="1"/>
  <c r="AX245" i="1"/>
  <c r="AY245" i="1" s="1"/>
  <c r="BC245" i="1" s="1"/>
  <c r="BQ1060" i="1" l="1"/>
  <c r="BH245" i="1"/>
  <c r="CJ244" i="1"/>
  <c r="CI244" i="1"/>
  <c r="CE244" i="1"/>
  <c r="G244" i="1"/>
  <c r="BK245" i="1"/>
  <c r="BL245" i="1" s="1"/>
  <c r="BD245" i="1"/>
  <c r="BQ1061" i="1" l="1"/>
  <c r="C245" i="1"/>
  <c r="AP246" i="1"/>
  <c r="AU246" i="1"/>
  <c r="AZ246" i="1"/>
  <c r="BG245" i="1"/>
  <c r="BQ1062" i="1" l="1"/>
  <c r="BI245" i="1"/>
  <c r="BM245" i="1" s="1"/>
  <c r="BN245" i="1" s="1"/>
  <c r="BR245" i="1" s="1"/>
  <c r="F245" i="1" s="1"/>
  <c r="H245" i="1" s="1"/>
  <c r="AV246" i="1"/>
  <c r="BP246" i="1"/>
  <c r="AW246" i="1"/>
  <c r="AX246" i="1"/>
  <c r="AY246" i="1" s="1"/>
  <c r="BC246" i="1" s="1"/>
  <c r="AQ246" i="1"/>
  <c r="BJ246" i="1"/>
  <c r="BO246" i="1"/>
  <c r="AS246" i="1"/>
  <c r="AT246" i="1" s="1"/>
  <c r="BA246" i="1" s="1"/>
  <c r="BQ1063" i="1" l="1"/>
  <c r="BH246" i="1"/>
  <c r="CJ245" i="1"/>
  <c r="CI245" i="1"/>
  <c r="CE245" i="1"/>
  <c r="G245" i="1"/>
  <c r="BK246" i="1"/>
  <c r="BL246" i="1" s="1"/>
  <c r="BD246" i="1"/>
  <c r="BQ1064" i="1" l="1"/>
  <c r="C246" i="1"/>
  <c r="AP247" i="1"/>
  <c r="AZ247" i="1"/>
  <c r="AU247" i="1"/>
  <c r="BG246" i="1"/>
  <c r="BQ1065" i="1" l="1"/>
  <c r="BI246" i="1"/>
  <c r="BM246" i="1" s="1"/>
  <c r="BN246" i="1" s="1"/>
  <c r="BR246" i="1" s="1"/>
  <c r="F246" i="1" s="1"/>
  <c r="E247" i="1"/>
  <c r="AV247" i="1"/>
  <c r="BP247" i="1"/>
  <c r="AX247" i="1"/>
  <c r="AY247" i="1" s="1"/>
  <c r="BC247" i="1" s="1"/>
  <c r="AW247" i="1"/>
  <c r="AQ247" i="1"/>
  <c r="BJ247" i="1"/>
  <c r="BO247" i="1"/>
  <c r="AS247" i="1"/>
  <c r="AT247" i="1" s="1"/>
  <c r="BA247" i="1" s="1"/>
  <c r="BQ1066" i="1" l="1"/>
  <c r="BH247" i="1"/>
  <c r="C247" i="1"/>
  <c r="CI246" i="1"/>
  <c r="CJ246" i="1"/>
  <c r="CE246" i="1"/>
  <c r="H246" i="1"/>
  <c r="G246" i="1"/>
  <c r="BK247" i="1"/>
  <c r="BL247" i="1" s="1"/>
  <c r="BD247" i="1"/>
  <c r="BQ1067" i="1" l="1"/>
  <c r="AU248" i="1"/>
  <c r="AP248" i="1"/>
  <c r="AZ248" i="1"/>
  <c r="BG247" i="1"/>
  <c r="BQ1068" i="1" l="1"/>
  <c r="BI247" i="1"/>
  <c r="BM247" i="1" s="1"/>
  <c r="BN247" i="1" s="1"/>
  <c r="BR247" i="1" s="1"/>
  <c r="F247" i="1" s="1"/>
  <c r="AQ248" i="1"/>
  <c r="BJ248" i="1"/>
  <c r="BO248" i="1"/>
  <c r="AS248" i="1"/>
  <c r="AT248" i="1" s="1"/>
  <c r="BA248" i="1" s="1"/>
  <c r="AV248" i="1"/>
  <c r="BP248" i="1"/>
  <c r="AW248" i="1"/>
  <c r="AX248" i="1"/>
  <c r="AY248" i="1" s="1"/>
  <c r="BC248" i="1" s="1"/>
  <c r="BQ1069" i="1" l="1"/>
  <c r="BH248" i="1"/>
  <c r="CI247" i="1"/>
  <c r="CJ247" i="1"/>
  <c r="CE247" i="1"/>
  <c r="H247" i="1"/>
  <c r="G247" i="1"/>
  <c r="BK248" i="1"/>
  <c r="BL248" i="1" s="1"/>
  <c r="BD248" i="1"/>
  <c r="BQ1070" i="1" l="1"/>
  <c r="C248" i="1"/>
  <c r="AU249" i="1"/>
  <c r="AP249" i="1"/>
  <c r="AZ249" i="1"/>
  <c r="BG248" i="1"/>
  <c r="BQ1071" i="1" l="1"/>
  <c r="BI248" i="1"/>
  <c r="BM248" i="1" s="1"/>
  <c r="BN248" i="1" s="1"/>
  <c r="BR248" i="1" s="1"/>
  <c r="F248" i="1" s="1"/>
  <c r="H248" i="1" s="1"/>
  <c r="BJ249" i="1"/>
  <c r="AQ249" i="1"/>
  <c r="BO249" i="1"/>
  <c r="AS249" i="1"/>
  <c r="AT249" i="1" s="1"/>
  <c r="BA249" i="1" s="1"/>
  <c r="AV249" i="1"/>
  <c r="BP249" i="1"/>
  <c r="AW249" i="1"/>
  <c r="AX249" i="1"/>
  <c r="AY249" i="1" s="1"/>
  <c r="BC249" i="1" s="1"/>
  <c r="BQ1072" i="1" l="1"/>
  <c r="BH249" i="1"/>
  <c r="CJ248" i="1"/>
  <c r="CI248" i="1"/>
  <c r="CE248" i="1"/>
  <c r="G248" i="1"/>
  <c r="BK249" i="1"/>
  <c r="BL249" i="1" s="1"/>
  <c r="BD249" i="1"/>
  <c r="BQ1073" i="1" l="1"/>
  <c r="C249" i="1"/>
  <c r="AZ250" i="1"/>
  <c r="AP250" i="1"/>
  <c r="AU250" i="1"/>
  <c r="BG249" i="1"/>
  <c r="BQ1074" i="1" l="1"/>
  <c r="BI249" i="1"/>
  <c r="BM249" i="1" s="1"/>
  <c r="BN249" i="1" s="1"/>
  <c r="BR249" i="1" s="1"/>
  <c r="F249" i="1" s="1"/>
  <c r="H249" i="1" s="1"/>
  <c r="AV250" i="1"/>
  <c r="BP250" i="1"/>
  <c r="AX250" i="1"/>
  <c r="AY250" i="1" s="1"/>
  <c r="BC250" i="1" s="1"/>
  <c r="AW250" i="1"/>
  <c r="BJ250" i="1"/>
  <c r="AQ250" i="1"/>
  <c r="BO250" i="1"/>
  <c r="AS250" i="1"/>
  <c r="AT250" i="1" s="1"/>
  <c r="BA250" i="1" s="1"/>
  <c r="BQ1075" i="1" l="1"/>
  <c r="BH250" i="1"/>
  <c r="CI249" i="1"/>
  <c r="CJ249" i="1"/>
  <c r="CE249" i="1"/>
  <c r="G249" i="1"/>
  <c r="BK250" i="1"/>
  <c r="BL250" i="1" s="1"/>
  <c r="BD250" i="1"/>
  <c r="BQ1076" i="1" l="1"/>
  <c r="C250" i="1"/>
  <c r="AP251" i="1"/>
  <c r="AZ251" i="1"/>
  <c r="AU251" i="1"/>
  <c r="BG250" i="1"/>
  <c r="BQ1077" i="1" l="1"/>
  <c r="BI250" i="1"/>
  <c r="BM250" i="1" s="1"/>
  <c r="BN250" i="1" s="1"/>
  <c r="BR250" i="1" s="1"/>
  <c r="F250" i="1" s="1"/>
  <c r="H250" i="1" s="1"/>
  <c r="AV251" i="1"/>
  <c r="BP251" i="1"/>
  <c r="AW251" i="1"/>
  <c r="AX251" i="1"/>
  <c r="AY251" i="1" s="1"/>
  <c r="BC251" i="1" s="1"/>
  <c r="BJ251" i="1"/>
  <c r="AQ251" i="1"/>
  <c r="BO251" i="1"/>
  <c r="AS251" i="1"/>
  <c r="AT251" i="1" s="1"/>
  <c r="BA251" i="1" s="1"/>
  <c r="BQ1078" i="1" l="1"/>
  <c r="BH251" i="1"/>
  <c r="CJ250" i="1"/>
  <c r="CI250" i="1"/>
  <c r="CE250" i="1"/>
  <c r="G250" i="1"/>
  <c r="BK251" i="1"/>
  <c r="BL251" i="1" s="1"/>
  <c r="BD251" i="1"/>
  <c r="BQ1079" i="1" l="1"/>
  <c r="C251" i="1"/>
  <c r="AZ252" i="1"/>
  <c r="AP252" i="1"/>
  <c r="AU252" i="1"/>
  <c r="BG251" i="1"/>
  <c r="BQ1080" i="1" l="1"/>
  <c r="BI251" i="1"/>
  <c r="BM251" i="1" s="1"/>
  <c r="BN251" i="1" s="1"/>
  <c r="BR251" i="1" s="1"/>
  <c r="F251" i="1" s="1"/>
  <c r="H251" i="1" s="1"/>
  <c r="AV252" i="1"/>
  <c r="BP252" i="1"/>
  <c r="AX252" i="1"/>
  <c r="AY252" i="1" s="1"/>
  <c r="BC252" i="1" s="1"/>
  <c r="AW252" i="1"/>
  <c r="BJ252" i="1"/>
  <c r="AQ252" i="1"/>
  <c r="BO252" i="1"/>
  <c r="AS252" i="1"/>
  <c r="AT252" i="1" s="1"/>
  <c r="BQ1081" i="1" l="1"/>
  <c r="BA252" i="1"/>
  <c r="BD252" i="1" s="1"/>
  <c r="BH252" i="1"/>
  <c r="CJ251" i="1"/>
  <c r="CI251" i="1"/>
  <c r="CE251" i="1"/>
  <c r="G251" i="1"/>
  <c r="BK252" i="1"/>
  <c r="BL252" i="1" s="1"/>
  <c r="BQ1082" i="1" l="1"/>
  <c r="C252" i="1"/>
  <c r="AU253" i="1"/>
  <c r="AZ253" i="1"/>
  <c r="AP253" i="1"/>
  <c r="BG252" i="1"/>
  <c r="BQ1083" i="1" l="1"/>
  <c r="BI252" i="1"/>
  <c r="BM252" i="1" s="1"/>
  <c r="BN252" i="1" s="1"/>
  <c r="BR252" i="1" s="1"/>
  <c r="F252" i="1" s="1"/>
  <c r="H252" i="1" s="1"/>
  <c r="BJ253" i="1"/>
  <c r="AQ253" i="1"/>
  <c r="BO253" i="1"/>
  <c r="AS253" i="1"/>
  <c r="AT253" i="1" s="1"/>
  <c r="AV253" i="1"/>
  <c r="BP253" i="1"/>
  <c r="AW253" i="1"/>
  <c r="AX253" i="1"/>
  <c r="AY253" i="1" s="1"/>
  <c r="BC253" i="1" s="1"/>
  <c r="BQ1084" i="1" l="1"/>
  <c r="BA253" i="1"/>
  <c r="BD253" i="1" s="1"/>
  <c r="BH253" i="1"/>
  <c r="CI252" i="1"/>
  <c r="CJ252" i="1"/>
  <c r="CE252" i="1"/>
  <c r="G252" i="1"/>
  <c r="BK253" i="1"/>
  <c r="BL253" i="1" s="1"/>
  <c r="BQ1085" i="1" l="1"/>
  <c r="C253" i="1"/>
  <c r="BG253" i="1"/>
  <c r="AP254" i="1"/>
  <c r="AU254" i="1"/>
  <c r="AZ254" i="1"/>
  <c r="BQ1086" i="1" l="1"/>
  <c r="BI253" i="1"/>
  <c r="BM253" i="1" s="1"/>
  <c r="BN253" i="1" s="1"/>
  <c r="BR253" i="1" s="1"/>
  <c r="F253" i="1" s="1"/>
  <c r="H253" i="1" s="1"/>
  <c r="AV254" i="1"/>
  <c r="BP254" i="1"/>
  <c r="AX254" i="1"/>
  <c r="AY254" i="1" s="1"/>
  <c r="BC254" i="1" s="1"/>
  <c r="AW254" i="1"/>
  <c r="BJ254" i="1"/>
  <c r="AQ254" i="1"/>
  <c r="BO254" i="1"/>
  <c r="AS254" i="1"/>
  <c r="AT254" i="1" s="1"/>
  <c r="BA254" i="1" s="1"/>
  <c r="BQ1087" i="1" l="1"/>
  <c r="BH254" i="1"/>
  <c r="CJ253" i="1"/>
  <c r="CI253" i="1"/>
  <c r="CE253" i="1"/>
  <c r="G253" i="1"/>
  <c r="BK254" i="1"/>
  <c r="BL254" i="1" s="1"/>
  <c r="BD254" i="1"/>
  <c r="BQ1088" i="1" l="1"/>
  <c r="C254" i="1"/>
  <c r="BG254" i="1"/>
  <c r="AZ255" i="1"/>
  <c r="AP255" i="1"/>
  <c r="AU255" i="1"/>
  <c r="BQ1089" i="1" l="1"/>
  <c r="BI254" i="1"/>
  <c r="BM254" i="1" s="1"/>
  <c r="BN254" i="1" s="1"/>
  <c r="BR254" i="1" s="1"/>
  <c r="F254" i="1" s="1"/>
  <c r="H254" i="1" s="1"/>
  <c r="AV255" i="1"/>
  <c r="BP255" i="1"/>
  <c r="AX255" i="1"/>
  <c r="AY255" i="1" s="1"/>
  <c r="BC255" i="1" s="1"/>
  <c r="AW255" i="1"/>
  <c r="BJ255" i="1"/>
  <c r="AQ255" i="1"/>
  <c r="BO255" i="1"/>
  <c r="AS255" i="1"/>
  <c r="AT255" i="1" s="1"/>
  <c r="BA255" i="1" s="1"/>
  <c r="BQ1090" i="1" l="1"/>
  <c r="BH255" i="1"/>
  <c r="CI254" i="1"/>
  <c r="CJ254" i="1"/>
  <c r="CE254" i="1"/>
  <c r="G254" i="1"/>
  <c r="BK255" i="1"/>
  <c r="BL255" i="1" s="1"/>
  <c r="BD255" i="1"/>
  <c r="BQ1091" i="1" l="1"/>
  <c r="C255" i="1"/>
  <c r="AP256" i="1"/>
  <c r="AU256" i="1"/>
  <c r="AZ256" i="1"/>
  <c r="BG255" i="1"/>
  <c r="BQ1092" i="1" l="1"/>
  <c r="BI255" i="1"/>
  <c r="BM255" i="1" s="1"/>
  <c r="BN255" i="1" s="1"/>
  <c r="BR255" i="1" s="1"/>
  <c r="F255" i="1" s="1"/>
  <c r="AV256" i="1"/>
  <c r="BP256" i="1"/>
  <c r="AX256" i="1"/>
  <c r="AY256" i="1" s="1"/>
  <c r="BC256" i="1" s="1"/>
  <c r="AW256" i="1"/>
  <c r="AQ256" i="1"/>
  <c r="BJ256" i="1"/>
  <c r="BO256" i="1"/>
  <c r="AS256" i="1"/>
  <c r="AT256" i="1" s="1"/>
  <c r="BQ1093" i="1" l="1"/>
  <c r="BA256" i="1"/>
  <c r="BD256" i="1" s="1"/>
  <c r="BH256" i="1"/>
  <c r="CJ255" i="1"/>
  <c r="CI255" i="1"/>
  <c r="CE255" i="1"/>
  <c r="G255" i="1"/>
  <c r="H255" i="1"/>
  <c r="BK256" i="1"/>
  <c r="BL256" i="1" s="1"/>
  <c r="BQ1094" i="1" l="1"/>
  <c r="C256" i="1"/>
  <c r="AU257" i="1"/>
  <c r="AP257" i="1"/>
  <c r="AZ257" i="1"/>
  <c r="BG256" i="1"/>
  <c r="BQ1095" i="1" l="1"/>
  <c r="BI256" i="1"/>
  <c r="BM256" i="1" s="1"/>
  <c r="BN256" i="1" s="1"/>
  <c r="BR256" i="1" s="1"/>
  <c r="F256" i="1" s="1"/>
  <c r="H256" i="1" s="1"/>
  <c r="AQ257" i="1"/>
  <c r="BJ257" i="1"/>
  <c r="BO257" i="1"/>
  <c r="AS257" i="1"/>
  <c r="AT257" i="1" s="1"/>
  <c r="BA257" i="1" s="1"/>
  <c r="AV257" i="1"/>
  <c r="BP257" i="1"/>
  <c r="AW257" i="1"/>
  <c r="AX257" i="1"/>
  <c r="AY257" i="1" s="1"/>
  <c r="BC257" i="1" s="1"/>
  <c r="BQ1096" i="1" l="1"/>
  <c r="BH257" i="1"/>
  <c r="CJ256" i="1"/>
  <c r="CI256" i="1"/>
  <c r="CE256" i="1"/>
  <c r="G256" i="1"/>
  <c r="BK257" i="1"/>
  <c r="BL257" i="1" s="1"/>
  <c r="BD257" i="1"/>
  <c r="BQ1097" i="1" l="1"/>
  <c r="C257" i="1"/>
  <c r="AU258" i="1"/>
  <c r="AP258" i="1"/>
  <c r="AZ258" i="1"/>
  <c r="BG257" i="1"/>
  <c r="BQ1098" i="1" l="1"/>
  <c r="BI257" i="1"/>
  <c r="BM257" i="1" s="1"/>
  <c r="BN257" i="1" s="1"/>
  <c r="BR257" i="1" s="1"/>
  <c r="F257" i="1" s="1"/>
  <c r="H257" i="1" s="1"/>
  <c r="BJ258" i="1"/>
  <c r="AQ258" i="1"/>
  <c r="BO258" i="1"/>
  <c r="AS258" i="1"/>
  <c r="AT258" i="1" s="1"/>
  <c r="AV258" i="1"/>
  <c r="BP258" i="1"/>
  <c r="AX258" i="1"/>
  <c r="AY258" i="1" s="1"/>
  <c r="BC258" i="1" s="1"/>
  <c r="AW258" i="1"/>
  <c r="BQ1099" i="1" l="1"/>
  <c r="BA258" i="1"/>
  <c r="BD258" i="1" s="1"/>
  <c r="BH258" i="1"/>
  <c r="CI257" i="1"/>
  <c r="CJ257" i="1"/>
  <c r="CE257" i="1"/>
  <c r="G257" i="1"/>
  <c r="BK258" i="1"/>
  <c r="BL258" i="1" s="1"/>
  <c r="BQ1100" i="1" l="1"/>
  <c r="C258" i="1"/>
  <c r="AP259" i="1"/>
  <c r="AU259" i="1"/>
  <c r="AZ259" i="1"/>
  <c r="BG258" i="1"/>
  <c r="BQ1101" i="1" l="1"/>
  <c r="BI258" i="1"/>
  <c r="BM258" i="1" s="1"/>
  <c r="BN258" i="1" s="1"/>
  <c r="BR258" i="1" s="1"/>
  <c r="F258" i="1" s="1"/>
  <c r="H258" i="1" s="1"/>
  <c r="AV259" i="1"/>
  <c r="BP259" i="1"/>
  <c r="AX259" i="1"/>
  <c r="AY259" i="1" s="1"/>
  <c r="BC259" i="1" s="1"/>
  <c r="AW259" i="1"/>
  <c r="BJ259" i="1"/>
  <c r="AQ259" i="1"/>
  <c r="BO259" i="1"/>
  <c r="AS259" i="1"/>
  <c r="AT259" i="1" s="1"/>
  <c r="BQ1102" i="1" l="1"/>
  <c r="BA259" i="1"/>
  <c r="BD259" i="1" s="1"/>
  <c r="BH259" i="1"/>
  <c r="CJ258" i="1"/>
  <c r="CI258" i="1"/>
  <c r="CE258" i="1"/>
  <c r="G258" i="1"/>
  <c r="BK259" i="1"/>
  <c r="BL259" i="1" s="1"/>
  <c r="BQ1103" i="1" l="1"/>
  <c r="C259" i="1"/>
  <c r="AU260" i="1"/>
  <c r="AZ260" i="1"/>
  <c r="AP260" i="1"/>
  <c r="BG259" i="1"/>
  <c r="BQ1104" i="1" l="1"/>
  <c r="BI259" i="1"/>
  <c r="BM259" i="1" s="1"/>
  <c r="BN259" i="1" s="1"/>
  <c r="BR259" i="1" s="1"/>
  <c r="F259" i="1" s="1"/>
  <c r="H259" i="1" s="1"/>
  <c r="AQ260" i="1"/>
  <c r="BJ260" i="1"/>
  <c r="BO260" i="1"/>
  <c r="AS260" i="1"/>
  <c r="AT260" i="1" s="1"/>
  <c r="BA260" i="1" s="1"/>
  <c r="AV260" i="1"/>
  <c r="BP260" i="1"/>
  <c r="AX260" i="1"/>
  <c r="AY260" i="1" s="1"/>
  <c r="BC260" i="1" s="1"/>
  <c r="AW260" i="1"/>
  <c r="BQ1105" i="1" l="1"/>
  <c r="BH260" i="1"/>
  <c r="CI259" i="1"/>
  <c r="CJ259" i="1"/>
  <c r="CE259" i="1"/>
  <c r="G259" i="1"/>
  <c r="BK260" i="1"/>
  <c r="BL260" i="1" s="1"/>
  <c r="BD260" i="1"/>
  <c r="BQ1106" i="1" l="1"/>
  <c r="C260" i="1"/>
  <c r="AU261" i="1"/>
  <c r="AZ261" i="1"/>
  <c r="AP261" i="1"/>
  <c r="BG260" i="1"/>
  <c r="BQ1107" i="1" l="1"/>
  <c r="BI260" i="1"/>
  <c r="BM260" i="1" s="1"/>
  <c r="BN260" i="1" s="1"/>
  <c r="BR260" i="1" s="1"/>
  <c r="F260" i="1" s="1"/>
  <c r="H260" i="1" s="1"/>
  <c r="AQ261" i="1"/>
  <c r="BJ261" i="1"/>
  <c r="BO261" i="1"/>
  <c r="AS261" i="1"/>
  <c r="AT261" i="1" s="1"/>
  <c r="BA261" i="1" s="1"/>
  <c r="AV261" i="1"/>
  <c r="BP261" i="1"/>
  <c r="AW261" i="1"/>
  <c r="AX261" i="1"/>
  <c r="AY261" i="1" s="1"/>
  <c r="BC261" i="1" s="1"/>
  <c r="BQ1108" i="1" l="1"/>
  <c r="BH261" i="1"/>
  <c r="CJ260" i="1"/>
  <c r="CI260" i="1"/>
  <c r="CE260" i="1"/>
  <c r="G260" i="1"/>
  <c r="BK261" i="1"/>
  <c r="BL261" i="1" s="1"/>
  <c r="BD261" i="1"/>
  <c r="BQ1109" i="1" l="1"/>
  <c r="C261" i="1"/>
  <c r="AZ262" i="1"/>
  <c r="AU262" i="1"/>
  <c r="AP262" i="1"/>
  <c r="BG261" i="1"/>
  <c r="BQ1110" i="1" l="1"/>
  <c r="BI261" i="1"/>
  <c r="BM261" i="1" s="1"/>
  <c r="BN261" i="1" s="1"/>
  <c r="BR261" i="1" s="1"/>
  <c r="F261" i="1" s="1"/>
  <c r="H261" i="1" s="1"/>
  <c r="BJ262" i="1"/>
  <c r="AQ262" i="1"/>
  <c r="BO262" i="1"/>
  <c r="AS262" i="1"/>
  <c r="AT262" i="1" s="1"/>
  <c r="AV262" i="1"/>
  <c r="BP262" i="1"/>
  <c r="AX262" i="1"/>
  <c r="AY262" i="1" s="1"/>
  <c r="BC262" i="1" s="1"/>
  <c r="AW262" i="1"/>
  <c r="BQ1111" i="1" l="1"/>
  <c r="BA262" i="1"/>
  <c r="BD262" i="1" s="1"/>
  <c r="BH262" i="1"/>
  <c r="CJ261" i="1"/>
  <c r="CI261" i="1"/>
  <c r="CE261" i="1"/>
  <c r="G261" i="1"/>
  <c r="BK262" i="1"/>
  <c r="BL262" i="1" s="1"/>
  <c r="BQ1112" i="1" l="1"/>
  <c r="C262" i="1"/>
  <c r="AZ263" i="1"/>
  <c r="AP263" i="1"/>
  <c r="AU263" i="1"/>
  <c r="BG262" i="1"/>
  <c r="BQ1113" i="1" l="1"/>
  <c r="BI262" i="1"/>
  <c r="BM262" i="1" s="1"/>
  <c r="BN262" i="1" s="1"/>
  <c r="BR262" i="1" s="1"/>
  <c r="F262" i="1" s="1"/>
  <c r="H262" i="1" s="1"/>
  <c r="AV263" i="1"/>
  <c r="BP263" i="1"/>
  <c r="AX263" i="1"/>
  <c r="AY263" i="1" s="1"/>
  <c r="BC263" i="1" s="1"/>
  <c r="AW263" i="1"/>
  <c r="AQ263" i="1"/>
  <c r="BJ263" i="1"/>
  <c r="BO263" i="1"/>
  <c r="AS263" i="1"/>
  <c r="AT263" i="1" s="1"/>
  <c r="BQ1114" i="1" l="1"/>
  <c r="BA263" i="1"/>
  <c r="BD263" i="1" s="1"/>
  <c r="BH263" i="1"/>
  <c r="CJ262" i="1"/>
  <c r="CI262" i="1"/>
  <c r="CE262" i="1"/>
  <c r="G262" i="1"/>
  <c r="BK263" i="1"/>
  <c r="BL263" i="1" s="1"/>
  <c r="BQ1115" i="1" l="1"/>
  <c r="C263" i="1"/>
  <c r="AP264" i="1"/>
  <c r="AU264" i="1"/>
  <c r="AZ264" i="1"/>
  <c r="BG263" i="1"/>
  <c r="BQ1116" i="1" l="1"/>
  <c r="BI263" i="1"/>
  <c r="BM263" i="1" s="1"/>
  <c r="BN263" i="1" s="1"/>
  <c r="BR263" i="1" s="1"/>
  <c r="F263" i="1" s="1"/>
  <c r="H263" i="1" s="1"/>
  <c r="AV264" i="1"/>
  <c r="BP264" i="1"/>
  <c r="AW264" i="1"/>
  <c r="AX264" i="1"/>
  <c r="AY264" i="1" s="1"/>
  <c r="BC264" i="1" s="1"/>
  <c r="AQ264" i="1"/>
  <c r="BJ264" i="1"/>
  <c r="BO264" i="1"/>
  <c r="AS264" i="1"/>
  <c r="AT264" i="1" s="1"/>
  <c r="BA264" i="1" s="1"/>
  <c r="BQ1117" i="1" l="1"/>
  <c r="BH264" i="1"/>
  <c r="CI263" i="1"/>
  <c r="CJ263" i="1"/>
  <c r="CE263" i="1"/>
  <c r="G263" i="1"/>
  <c r="BK264" i="1"/>
  <c r="BL264" i="1" s="1"/>
  <c r="BD264" i="1"/>
  <c r="BQ1118" i="1" l="1"/>
  <c r="C264" i="1"/>
  <c r="AP265" i="1"/>
  <c r="AZ265" i="1"/>
  <c r="AU265" i="1"/>
  <c r="BG264" i="1"/>
  <c r="BQ1119" i="1" l="1"/>
  <c r="BI264" i="1"/>
  <c r="BM264" i="1" s="1"/>
  <c r="BN264" i="1" s="1"/>
  <c r="BR264" i="1" s="1"/>
  <c r="F264" i="1" s="1"/>
  <c r="H264" i="1" s="1"/>
  <c r="AV265" i="1"/>
  <c r="BP265" i="1"/>
  <c r="AX265" i="1"/>
  <c r="AY265" i="1" s="1"/>
  <c r="BC265" i="1" s="1"/>
  <c r="AW265" i="1"/>
  <c r="BJ265" i="1"/>
  <c r="AQ265" i="1"/>
  <c r="BO265" i="1"/>
  <c r="AS265" i="1"/>
  <c r="AT265" i="1" s="1"/>
  <c r="BA265" i="1" s="1"/>
  <c r="BQ1120" i="1" l="1"/>
  <c r="BH265" i="1"/>
  <c r="CJ264" i="1"/>
  <c r="CI264" i="1"/>
  <c r="CE264" i="1"/>
  <c r="G264" i="1"/>
  <c r="BK265" i="1"/>
  <c r="BL265" i="1" s="1"/>
  <c r="BD265" i="1"/>
  <c r="BQ1121" i="1" l="1"/>
  <c r="C265" i="1"/>
  <c r="AU266" i="1"/>
  <c r="AZ266" i="1"/>
  <c r="AP266" i="1"/>
  <c r="BG265" i="1"/>
  <c r="BQ1122" i="1" l="1"/>
  <c r="BI265" i="1"/>
  <c r="BM265" i="1" s="1"/>
  <c r="BN265" i="1" s="1"/>
  <c r="BR265" i="1" s="1"/>
  <c r="F265" i="1" s="1"/>
  <c r="H265" i="1" s="1"/>
  <c r="AQ266" i="1"/>
  <c r="BJ266" i="1"/>
  <c r="BO266" i="1"/>
  <c r="AS266" i="1"/>
  <c r="AT266" i="1" s="1"/>
  <c r="BA266" i="1" s="1"/>
  <c r="AV266" i="1"/>
  <c r="BP266" i="1"/>
  <c r="AX266" i="1"/>
  <c r="AY266" i="1" s="1"/>
  <c r="BC266" i="1" s="1"/>
  <c r="AW266" i="1"/>
  <c r="BQ1123" i="1" l="1"/>
  <c r="BH266" i="1"/>
  <c r="CJ265" i="1"/>
  <c r="CI265" i="1"/>
  <c r="CE265" i="1"/>
  <c r="G265" i="1"/>
  <c r="BK266" i="1"/>
  <c r="BL266" i="1" s="1"/>
  <c r="BD266" i="1"/>
  <c r="BQ1124" i="1" l="1"/>
  <c r="C266" i="1"/>
  <c r="AU267" i="1"/>
  <c r="AP267" i="1"/>
  <c r="AZ267" i="1"/>
  <c r="BG266" i="1"/>
  <c r="BQ1125" i="1" l="1"/>
  <c r="BI266" i="1"/>
  <c r="BM266" i="1" s="1"/>
  <c r="BN266" i="1" s="1"/>
  <c r="BR266" i="1" s="1"/>
  <c r="F266" i="1" s="1"/>
  <c r="H266" i="1" s="1"/>
  <c r="BJ267" i="1"/>
  <c r="AQ267" i="1"/>
  <c r="BO267" i="1"/>
  <c r="AS267" i="1"/>
  <c r="AT267" i="1" s="1"/>
  <c r="AV267" i="1"/>
  <c r="BP267" i="1"/>
  <c r="AX267" i="1"/>
  <c r="AY267" i="1" s="1"/>
  <c r="BC267" i="1" s="1"/>
  <c r="AW267" i="1"/>
  <c r="BQ1126" i="1" l="1"/>
  <c r="BA267" i="1"/>
  <c r="BD267" i="1" s="1"/>
  <c r="BH267" i="1"/>
  <c r="CJ266" i="1"/>
  <c r="CI266" i="1"/>
  <c r="CE266" i="1"/>
  <c r="G266" i="1"/>
  <c r="BK267" i="1"/>
  <c r="BL267" i="1" s="1"/>
  <c r="BQ1127" i="1" l="1"/>
  <c r="C267" i="1"/>
  <c r="AZ268" i="1"/>
  <c r="AP268" i="1"/>
  <c r="AU268" i="1"/>
  <c r="BG267" i="1"/>
  <c r="BQ1128" i="1" l="1"/>
  <c r="BI267" i="1"/>
  <c r="BM267" i="1" s="1"/>
  <c r="BN267" i="1" s="1"/>
  <c r="BR267" i="1" s="1"/>
  <c r="F267" i="1" s="1"/>
  <c r="H267" i="1" s="1"/>
  <c r="AV268" i="1"/>
  <c r="BP268" i="1"/>
  <c r="AW268" i="1"/>
  <c r="AX268" i="1"/>
  <c r="AY268" i="1" s="1"/>
  <c r="BC268" i="1" s="1"/>
  <c r="BJ268" i="1"/>
  <c r="AQ268" i="1"/>
  <c r="BO268" i="1"/>
  <c r="AS268" i="1"/>
  <c r="AT268" i="1" s="1"/>
  <c r="BQ1129" i="1" l="1"/>
  <c r="BA268" i="1"/>
  <c r="BD268" i="1" s="1"/>
  <c r="BH268" i="1"/>
  <c r="CJ267" i="1"/>
  <c r="CI267" i="1"/>
  <c r="CE267" i="1"/>
  <c r="G267" i="1"/>
  <c r="BK268" i="1"/>
  <c r="BL268" i="1" s="1"/>
  <c r="BQ1130" i="1" l="1"/>
  <c r="C268" i="1"/>
  <c r="AZ269" i="1"/>
  <c r="AP269" i="1"/>
  <c r="AU269" i="1"/>
  <c r="BG268" i="1"/>
  <c r="BQ1131" i="1" l="1"/>
  <c r="BI268" i="1"/>
  <c r="BM268" i="1" s="1"/>
  <c r="BN268" i="1" s="1"/>
  <c r="BR268" i="1" s="1"/>
  <c r="F268" i="1" s="1"/>
  <c r="H268" i="1" s="1"/>
  <c r="AV269" i="1"/>
  <c r="BP269" i="1"/>
  <c r="AX269" i="1"/>
  <c r="AY269" i="1" s="1"/>
  <c r="BC269" i="1" s="1"/>
  <c r="AW269" i="1"/>
  <c r="BJ269" i="1"/>
  <c r="AQ269" i="1"/>
  <c r="BO269" i="1"/>
  <c r="AS269" i="1"/>
  <c r="AT269" i="1" s="1"/>
  <c r="BQ1132" i="1" l="1"/>
  <c r="BA269" i="1"/>
  <c r="BD269" i="1" s="1"/>
  <c r="BH269" i="1"/>
  <c r="CJ268" i="1"/>
  <c r="CI268" i="1"/>
  <c r="CE268" i="1"/>
  <c r="G268" i="1"/>
  <c r="BK269" i="1"/>
  <c r="BL269" i="1" s="1"/>
  <c r="BQ1133" i="1" l="1"/>
  <c r="C269" i="1"/>
  <c r="AU270" i="1"/>
  <c r="AZ270" i="1"/>
  <c r="AP270" i="1"/>
  <c r="BG269" i="1"/>
  <c r="BQ1134" i="1" l="1"/>
  <c r="BI269" i="1"/>
  <c r="BM269" i="1" s="1"/>
  <c r="BN269" i="1" s="1"/>
  <c r="BR269" i="1" s="1"/>
  <c r="F269" i="1" s="1"/>
  <c r="H269" i="1" s="1"/>
  <c r="AQ270" i="1"/>
  <c r="BJ270" i="1"/>
  <c r="BO270" i="1"/>
  <c r="AS270" i="1"/>
  <c r="AT270" i="1" s="1"/>
  <c r="BA270" i="1" s="1"/>
  <c r="AV270" i="1"/>
  <c r="BP270" i="1"/>
  <c r="AX270" i="1"/>
  <c r="AY270" i="1" s="1"/>
  <c r="BC270" i="1" s="1"/>
  <c r="AW270" i="1"/>
  <c r="BQ1135" i="1" l="1"/>
  <c r="BH270" i="1"/>
  <c r="CJ269" i="1"/>
  <c r="CI269" i="1"/>
  <c r="CE269" i="1"/>
  <c r="G269" i="1"/>
  <c r="BK270" i="1"/>
  <c r="BL270" i="1" s="1"/>
  <c r="BD270" i="1"/>
  <c r="BQ1136" i="1" l="1"/>
  <c r="C270" i="1"/>
  <c r="AP271" i="1"/>
  <c r="AU271" i="1"/>
  <c r="AZ271" i="1"/>
  <c r="BG270" i="1"/>
  <c r="BQ1137" i="1" l="1"/>
  <c r="BI270" i="1"/>
  <c r="BM270" i="1" s="1"/>
  <c r="BN270" i="1" s="1"/>
  <c r="BR270" i="1" s="1"/>
  <c r="F270" i="1" s="1"/>
  <c r="H270" i="1" s="1"/>
  <c r="AV271" i="1"/>
  <c r="BP271" i="1"/>
  <c r="AX271" i="1"/>
  <c r="AY271" i="1" s="1"/>
  <c r="BC271" i="1" s="1"/>
  <c r="AW271" i="1"/>
  <c r="BJ271" i="1"/>
  <c r="AQ271" i="1"/>
  <c r="BO271" i="1"/>
  <c r="AS271" i="1"/>
  <c r="AT271" i="1" s="1"/>
  <c r="BQ1138" i="1" l="1"/>
  <c r="BA271" i="1"/>
  <c r="BD271" i="1" s="1"/>
  <c r="BH271" i="1"/>
  <c r="CJ270" i="1"/>
  <c r="CI270" i="1"/>
  <c r="CE270" i="1"/>
  <c r="G270" i="1"/>
  <c r="BK271" i="1"/>
  <c r="BL271" i="1" s="1"/>
  <c r="BQ1139" i="1" l="1"/>
  <c r="C271" i="1"/>
  <c r="AZ272" i="1"/>
  <c r="AP272" i="1"/>
  <c r="AU272" i="1"/>
  <c r="BG271" i="1"/>
  <c r="BQ1140" i="1" l="1"/>
  <c r="BI271" i="1"/>
  <c r="BM271" i="1" s="1"/>
  <c r="BN271" i="1" s="1"/>
  <c r="BR271" i="1" s="1"/>
  <c r="F271" i="1" s="1"/>
  <c r="H271" i="1" s="1"/>
  <c r="AV272" i="1"/>
  <c r="BP272" i="1"/>
  <c r="AW272" i="1"/>
  <c r="AX272" i="1"/>
  <c r="AY272" i="1" s="1"/>
  <c r="BC272" i="1" s="1"/>
  <c r="AQ272" i="1"/>
  <c r="BJ272" i="1"/>
  <c r="BO272" i="1"/>
  <c r="AS272" i="1"/>
  <c r="AT272" i="1" s="1"/>
  <c r="BQ1141" i="1" l="1"/>
  <c r="BA272" i="1"/>
  <c r="BD272" i="1" s="1"/>
  <c r="BH272" i="1"/>
  <c r="CJ271" i="1"/>
  <c r="CI271" i="1"/>
  <c r="CE271" i="1"/>
  <c r="G271" i="1"/>
  <c r="BK272" i="1"/>
  <c r="BL272" i="1" s="1"/>
  <c r="BQ1142" i="1" l="1"/>
  <c r="C272" i="1"/>
  <c r="AU273" i="1"/>
  <c r="AZ273" i="1"/>
  <c r="AP273" i="1"/>
  <c r="BG272" i="1"/>
  <c r="BQ1143" i="1" l="1"/>
  <c r="BI272" i="1"/>
  <c r="BM272" i="1" s="1"/>
  <c r="BN272" i="1" s="1"/>
  <c r="BR272" i="1" s="1"/>
  <c r="F272" i="1" s="1"/>
  <c r="H272" i="1" s="1"/>
  <c r="AQ273" i="1"/>
  <c r="BJ273" i="1"/>
  <c r="BO273" i="1"/>
  <c r="AS273" i="1"/>
  <c r="AT273" i="1" s="1"/>
  <c r="BA273" i="1" s="1"/>
  <c r="AV273" i="1"/>
  <c r="BP273" i="1"/>
  <c r="AW273" i="1"/>
  <c r="AX273" i="1"/>
  <c r="AY273" i="1" s="1"/>
  <c r="BC273" i="1" s="1"/>
  <c r="BQ1144" i="1" l="1"/>
  <c r="BH273" i="1"/>
  <c r="CJ272" i="1"/>
  <c r="CI272" i="1"/>
  <c r="CE272" i="1"/>
  <c r="G272" i="1"/>
  <c r="BK273" i="1"/>
  <c r="BL273" i="1" s="1"/>
  <c r="BD273" i="1"/>
  <c r="BQ1145" i="1" l="1"/>
  <c r="C273" i="1"/>
  <c r="AZ274" i="1"/>
  <c r="AU274" i="1"/>
  <c r="AP274" i="1"/>
  <c r="BG273" i="1"/>
  <c r="BQ1146" i="1" l="1"/>
  <c r="BI273" i="1"/>
  <c r="BM273" i="1" s="1"/>
  <c r="BN273" i="1" s="1"/>
  <c r="BR273" i="1" s="1"/>
  <c r="F273" i="1" s="1"/>
  <c r="H273" i="1" s="1"/>
  <c r="AQ274" i="1"/>
  <c r="BJ274" i="1"/>
  <c r="BO274" i="1"/>
  <c r="AS274" i="1"/>
  <c r="AT274" i="1" s="1"/>
  <c r="AV274" i="1"/>
  <c r="BP274" i="1"/>
  <c r="AX274" i="1"/>
  <c r="AY274" i="1" s="1"/>
  <c r="BC274" i="1" s="1"/>
  <c r="AW274" i="1"/>
  <c r="BQ1147" i="1" l="1"/>
  <c r="BA274" i="1"/>
  <c r="BD274" i="1" s="1"/>
  <c r="BH274" i="1"/>
  <c r="CJ273" i="1"/>
  <c r="CI273" i="1"/>
  <c r="CE273" i="1"/>
  <c r="G273" i="1"/>
  <c r="BK274" i="1"/>
  <c r="BL274" i="1" s="1"/>
  <c r="BQ1148" i="1" l="1"/>
  <c r="C274" i="1"/>
  <c r="AP275" i="1"/>
  <c r="AZ275" i="1"/>
  <c r="AU275" i="1"/>
  <c r="BG274" i="1"/>
  <c r="BQ1149" i="1" l="1"/>
  <c r="BI274" i="1"/>
  <c r="BM274" i="1" s="1"/>
  <c r="BN274" i="1" s="1"/>
  <c r="BR274" i="1" s="1"/>
  <c r="F274" i="1" s="1"/>
  <c r="H274" i="1" s="1"/>
  <c r="AV275" i="1"/>
  <c r="BP275" i="1"/>
  <c r="AW275" i="1"/>
  <c r="AX275" i="1"/>
  <c r="AY275" i="1" s="1"/>
  <c r="BC275" i="1" s="1"/>
  <c r="BJ275" i="1"/>
  <c r="AQ275" i="1"/>
  <c r="BO275" i="1"/>
  <c r="AS275" i="1"/>
  <c r="AT275" i="1" s="1"/>
  <c r="BA275" i="1" s="1"/>
  <c r="BQ1150" i="1" l="1"/>
  <c r="BH275" i="1"/>
  <c r="CI274" i="1"/>
  <c r="CJ274" i="1"/>
  <c r="CE274" i="1"/>
  <c r="G274" i="1"/>
  <c r="BK275" i="1"/>
  <c r="BL275" i="1" s="1"/>
  <c r="BD275" i="1"/>
  <c r="BQ1151" i="1" l="1"/>
  <c r="C275" i="1"/>
  <c r="AZ276" i="1"/>
  <c r="AP276" i="1"/>
  <c r="AU276" i="1"/>
  <c r="BG275" i="1"/>
  <c r="BQ1152" i="1" l="1"/>
  <c r="BI275" i="1"/>
  <c r="BM275" i="1" s="1"/>
  <c r="BN275" i="1" s="1"/>
  <c r="BR275" i="1" s="1"/>
  <c r="F275" i="1" s="1"/>
  <c r="H275" i="1" s="1"/>
  <c r="AV276" i="1"/>
  <c r="BP276" i="1"/>
  <c r="AX276" i="1"/>
  <c r="AY276" i="1" s="1"/>
  <c r="BC276" i="1" s="1"/>
  <c r="AW276" i="1"/>
  <c r="BJ276" i="1"/>
  <c r="AQ276" i="1"/>
  <c r="BO276" i="1"/>
  <c r="AS276" i="1"/>
  <c r="AT276" i="1" s="1"/>
  <c r="BQ1153" i="1" l="1"/>
  <c r="BA276" i="1"/>
  <c r="BD276" i="1" s="1"/>
  <c r="BH276" i="1"/>
  <c r="CJ275" i="1"/>
  <c r="CI275" i="1"/>
  <c r="CE275" i="1"/>
  <c r="G275" i="1"/>
  <c r="BK276" i="1"/>
  <c r="BL276" i="1" s="1"/>
  <c r="BQ1154" i="1" l="1"/>
  <c r="C276" i="1"/>
  <c r="AZ277" i="1"/>
  <c r="AU277" i="1"/>
  <c r="AP277" i="1"/>
  <c r="BG276" i="1"/>
  <c r="BQ1155" i="1" l="1"/>
  <c r="BI276" i="1"/>
  <c r="BM276" i="1" s="1"/>
  <c r="BN276" i="1" s="1"/>
  <c r="BR276" i="1" s="1"/>
  <c r="F276" i="1" s="1"/>
  <c r="H276" i="1" s="1"/>
  <c r="AQ277" i="1"/>
  <c r="BJ277" i="1"/>
  <c r="BO277" i="1"/>
  <c r="AS277" i="1"/>
  <c r="AT277" i="1" s="1"/>
  <c r="BA277" i="1" s="1"/>
  <c r="AV277" i="1"/>
  <c r="BP277" i="1"/>
  <c r="AX277" i="1"/>
  <c r="AY277" i="1" s="1"/>
  <c r="BC277" i="1" s="1"/>
  <c r="AW277" i="1"/>
  <c r="BQ1156" i="1" l="1"/>
  <c r="BH277" i="1"/>
  <c r="CI276" i="1"/>
  <c r="CJ276" i="1"/>
  <c r="CE276" i="1"/>
  <c r="G276" i="1"/>
  <c r="BK277" i="1"/>
  <c r="BL277" i="1" s="1"/>
  <c r="BD277" i="1"/>
  <c r="BQ1157" i="1" l="1"/>
  <c r="C277" i="1"/>
  <c r="AU278" i="1"/>
  <c r="AP278" i="1"/>
  <c r="AZ278" i="1"/>
  <c r="BG277" i="1"/>
  <c r="BQ1158" i="1" l="1"/>
  <c r="BI277" i="1"/>
  <c r="BM277" i="1" s="1"/>
  <c r="BN277" i="1" s="1"/>
  <c r="BR277" i="1" s="1"/>
  <c r="F277" i="1" s="1"/>
  <c r="H277" i="1" s="1"/>
  <c r="AQ278" i="1"/>
  <c r="BJ278" i="1"/>
  <c r="BO278" i="1"/>
  <c r="AS278" i="1"/>
  <c r="AT278" i="1" s="1"/>
  <c r="AV278" i="1"/>
  <c r="BP278" i="1"/>
  <c r="AW278" i="1"/>
  <c r="AX278" i="1"/>
  <c r="AY278" i="1" s="1"/>
  <c r="BC278" i="1" s="1"/>
  <c r="BQ1159" i="1" l="1"/>
  <c r="BA278" i="1"/>
  <c r="BD278" i="1" s="1"/>
  <c r="BH278" i="1"/>
  <c r="CI277" i="1"/>
  <c r="CJ277" i="1"/>
  <c r="CE277" i="1"/>
  <c r="G277" i="1"/>
  <c r="BK278" i="1"/>
  <c r="BL278" i="1" s="1"/>
  <c r="BQ1160" i="1" l="1"/>
  <c r="C278" i="1"/>
  <c r="AP279" i="1"/>
  <c r="AZ279" i="1"/>
  <c r="AU279" i="1"/>
  <c r="BG278" i="1"/>
  <c r="BQ1161" i="1" l="1"/>
  <c r="BI278" i="1"/>
  <c r="BM278" i="1" s="1"/>
  <c r="BN278" i="1" s="1"/>
  <c r="BR278" i="1" s="1"/>
  <c r="F278" i="1" s="1"/>
  <c r="H278" i="1" s="1"/>
  <c r="AV279" i="1"/>
  <c r="BP279" i="1"/>
  <c r="AW279" i="1"/>
  <c r="AX279" i="1"/>
  <c r="AY279" i="1" s="1"/>
  <c r="BC279" i="1" s="1"/>
  <c r="BJ279" i="1"/>
  <c r="AQ279" i="1"/>
  <c r="BO279" i="1"/>
  <c r="AS279" i="1"/>
  <c r="AT279" i="1" s="1"/>
  <c r="BA279" i="1" s="1"/>
  <c r="BQ1162" i="1" l="1"/>
  <c r="BH279" i="1"/>
  <c r="CI278" i="1"/>
  <c r="CJ278" i="1"/>
  <c r="CE278" i="1"/>
  <c r="G278" i="1"/>
  <c r="BK279" i="1"/>
  <c r="BL279" i="1" s="1"/>
  <c r="BD279" i="1"/>
  <c r="BQ1163" i="1" l="1"/>
  <c r="C279" i="1"/>
  <c r="AP280" i="1"/>
  <c r="AZ280" i="1"/>
  <c r="AU280" i="1"/>
  <c r="BG279" i="1"/>
  <c r="BQ1164" i="1" l="1"/>
  <c r="BI279" i="1"/>
  <c r="BM279" i="1" s="1"/>
  <c r="BN279" i="1" s="1"/>
  <c r="BR279" i="1" s="1"/>
  <c r="F279" i="1" s="1"/>
  <c r="H279" i="1" s="1"/>
  <c r="AV280" i="1"/>
  <c r="BP280" i="1"/>
  <c r="AW280" i="1"/>
  <c r="AX280" i="1"/>
  <c r="AY280" i="1" s="1"/>
  <c r="BC280" i="1" s="1"/>
  <c r="BJ280" i="1"/>
  <c r="AQ280" i="1"/>
  <c r="BO280" i="1"/>
  <c r="AS280" i="1"/>
  <c r="AT280" i="1" s="1"/>
  <c r="BA280" i="1" s="1"/>
  <c r="BQ1165" i="1" l="1"/>
  <c r="BH280" i="1"/>
  <c r="CI279" i="1"/>
  <c r="CJ279" i="1"/>
  <c r="CE279" i="1"/>
  <c r="G279" i="1"/>
  <c r="BK280" i="1"/>
  <c r="BL280" i="1" s="1"/>
  <c r="BD280" i="1"/>
  <c r="BQ1166" i="1" l="1"/>
  <c r="C280" i="1"/>
  <c r="AP281" i="1"/>
  <c r="AU281" i="1"/>
  <c r="AZ281" i="1"/>
  <c r="BG280" i="1"/>
  <c r="BQ1167" i="1" l="1"/>
  <c r="BI280" i="1"/>
  <c r="BM280" i="1" s="1"/>
  <c r="BN280" i="1" s="1"/>
  <c r="BR280" i="1" s="1"/>
  <c r="F280" i="1" s="1"/>
  <c r="H280" i="1" s="1"/>
  <c r="AV281" i="1"/>
  <c r="BP281" i="1"/>
  <c r="AX281" i="1"/>
  <c r="AY281" i="1" s="1"/>
  <c r="BC281" i="1" s="1"/>
  <c r="AW281" i="1"/>
  <c r="AQ281" i="1"/>
  <c r="BJ281" i="1"/>
  <c r="BO281" i="1"/>
  <c r="AS281" i="1"/>
  <c r="AT281" i="1" s="1"/>
  <c r="BQ1168" i="1" l="1"/>
  <c r="BA281" i="1"/>
  <c r="BD281" i="1" s="1"/>
  <c r="BH281" i="1"/>
  <c r="CI280" i="1"/>
  <c r="CJ280" i="1"/>
  <c r="CE280" i="1"/>
  <c r="G280" i="1"/>
  <c r="BK281" i="1"/>
  <c r="BL281" i="1" s="1"/>
  <c r="BQ1169" i="1" l="1"/>
  <c r="C281" i="1"/>
  <c r="AZ282" i="1"/>
  <c r="AP282" i="1"/>
  <c r="AU282" i="1"/>
  <c r="BG281" i="1"/>
  <c r="BQ1170" i="1" l="1"/>
  <c r="BI281" i="1"/>
  <c r="BM281" i="1" s="1"/>
  <c r="BN281" i="1" s="1"/>
  <c r="BR281" i="1" s="1"/>
  <c r="F281" i="1" s="1"/>
  <c r="H281" i="1" s="1"/>
  <c r="AV282" i="1"/>
  <c r="BP282" i="1"/>
  <c r="AW282" i="1"/>
  <c r="AX282" i="1"/>
  <c r="AY282" i="1" s="1"/>
  <c r="BC282" i="1" s="1"/>
  <c r="AQ282" i="1"/>
  <c r="BJ282" i="1"/>
  <c r="BO282" i="1"/>
  <c r="AS282" i="1"/>
  <c r="AT282" i="1" s="1"/>
  <c r="BA282" i="1" s="1"/>
  <c r="BQ1171" i="1" l="1"/>
  <c r="BH282" i="1"/>
  <c r="CI281" i="1"/>
  <c r="CJ281" i="1"/>
  <c r="CE281" i="1"/>
  <c r="G281" i="1"/>
  <c r="BK282" i="1"/>
  <c r="BL282" i="1" s="1"/>
  <c r="BD282" i="1"/>
  <c r="BQ1172" i="1" l="1"/>
  <c r="C282" i="1"/>
  <c r="AZ283" i="1"/>
  <c r="AU283" i="1"/>
  <c r="AP283" i="1"/>
  <c r="BG282" i="1"/>
  <c r="BQ1173" i="1" l="1"/>
  <c r="BI282" i="1"/>
  <c r="BM282" i="1" s="1"/>
  <c r="BN282" i="1" s="1"/>
  <c r="BR282" i="1" s="1"/>
  <c r="F282" i="1" s="1"/>
  <c r="H282" i="1" s="1"/>
  <c r="BJ283" i="1"/>
  <c r="AQ283" i="1"/>
  <c r="BO283" i="1"/>
  <c r="AS283" i="1"/>
  <c r="AT283" i="1" s="1"/>
  <c r="AV283" i="1"/>
  <c r="BP283" i="1"/>
  <c r="AX283" i="1"/>
  <c r="AY283" i="1" s="1"/>
  <c r="BC283" i="1" s="1"/>
  <c r="AW283" i="1"/>
  <c r="BQ1174" i="1" l="1"/>
  <c r="BA283" i="1"/>
  <c r="BD283" i="1" s="1"/>
  <c r="BH283" i="1"/>
  <c r="CI282" i="1"/>
  <c r="CJ282" i="1"/>
  <c r="CE282" i="1"/>
  <c r="G282" i="1"/>
  <c r="BK283" i="1"/>
  <c r="BL283" i="1" s="1"/>
  <c r="BQ1175" i="1" l="1"/>
  <c r="C283" i="1"/>
  <c r="AZ284" i="1"/>
  <c r="AP284" i="1"/>
  <c r="AU284" i="1"/>
  <c r="BG283" i="1"/>
  <c r="BQ1176" i="1" l="1"/>
  <c r="BI283" i="1"/>
  <c r="BM283" i="1" s="1"/>
  <c r="BN283" i="1" s="1"/>
  <c r="BR283" i="1" s="1"/>
  <c r="F283" i="1" s="1"/>
  <c r="H283" i="1" s="1"/>
  <c r="AV284" i="1"/>
  <c r="BP284" i="1"/>
  <c r="AW284" i="1"/>
  <c r="AX284" i="1"/>
  <c r="AY284" i="1" s="1"/>
  <c r="BC284" i="1" s="1"/>
  <c r="AQ284" i="1"/>
  <c r="BJ284" i="1"/>
  <c r="BO284" i="1"/>
  <c r="AS284" i="1"/>
  <c r="AT284" i="1" s="1"/>
  <c r="BQ1177" i="1" l="1"/>
  <c r="BA284" i="1"/>
  <c r="BD284" i="1" s="1"/>
  <c r="BH284" i="1"/>
  <c r="CJ283" i="1"/>
  <c r="CI283" i="1"/>
  <c r="CE283" i="1"/>
  <c r="G283" i="1"/>
  <c r="BK284" i="1"/>
  <c r="BL284" i="1" s="1"/>
  <c r="BQ1178" i="1" l="1"/>
  <c r="C284" i="1"/>
  <c r="AZ285" i="1"/>
  <c r="AP285" i="1"/>
  <c r="AU285" i="1"/>
  <c r="BG284" i="1"/>
  <c r="BQ1179" i="1" l="1"/>
  <c r="BI284" i="1"/>
  <c r="BM284" i="1" s="1"/>
  <c r="BN284" i="1" s="1"/>
  <c r="BR284" i="1" s="1"/>
  <c r="F284" i="1" s="1"/>
  <c r="H284" i="1" s="1"/>
  <c r="AV285" i="1"/>
  <c r="BP285" i="1"/>
  <c r="AX285" i="1"/>
  <c r="AY285" i="1" s="1"/>
  <c r="BC285" i="1" s="1"/>
  <c r="AW285" i="1"/>
  <c r="AQ285" i="1"/>
  <c r="BJ285" i="1"/>
  <c r="BO285" i="1"/>
  <c r="AS285" i="1"/>
  <c r="AT285" i="1" s="1"/>
  <c r="BQ1180" i="1" l="1"/>
  <c r="BA285" i="1"/>
  <c r="BD285" i="1" s="1"/>
  <c r="BH285" i="1"/>
  <c r="CI284" i="1"/>
  <c r="CJ284" i="1"/>
  <c r="CE284" i="1"/>
  <c r="G284" i="1"/>
  <c r="BK285" i="1"/>
  <c r="BL285" i="1" s="1"/>
  <c r="BQ1181" i="1" l="1"/>
  <c r="C285" i="1"/>
  <c r="AZ286" i="1"/>
  <c r="AP286" i="1"/>
  <c r="AU286" i="1"/>
  <c r="BG285" i="1"/>
  <c r="BQ1182" i="1" l="1"/>
  <c r="BI285" i="1"/>
  <c r="BM285" i="1" s="1"/>
  <c r="BN285" i="1" s="1"/>
  <c r="BR285" i="1" s="1"/>
  <c r="F285" i="1" s="1"/>
  <c r="H285" i="1" s="1"/>
  <c r="AV286" i="1"/>
  <c r="BP286" i="1"/>
  <c r="AX286" i="1"/>
  <c r="AY286" i="1" s="1"/>
  <c r="BC286" i="1" s="1"/>
  <c r="AW286" i="1"/>
  <c r="AQ286" i="1"/>
  <c r="BJ286" i="1"/>
  <c r="BO286" i="1"/>
  <c r="AS286" i="1"/>
  <c r="AT286" i="1" s="1"/>
  <c r="BQ1183" i="1" l="1"/>
  <c r="BA286" i="1"/>
  <c r="BD286" i="1" s="1"/>
  <c r="BH286" i="1"/>
  <c r="CJ285" i="1"/>
  <c r="CI285" i="1"/>
  <c r="CE285" i="1"/>
  <c r="G285" i="1"/>
  <c r="BK286" i="1"/>
  <c r="BL286" i="1" s="1"/>
  <c r="BQ1184" i="1" l="1"/>
  <c r="C286" i="1"/>
  <c r="AU287" i="1"/>
  <c r="AZ287" i="1"/>
  <c r="AP287" i="1"/>
  <c r="BG286" i="1"/>
  <c r="BQ1185" i="1" l="1"/>
  <c r="BI286" i="1"/>
  <c r="BM286" i="1" s="1"/>
  <c r="BN286" i="1" s="1"/>
  <c r="BR286" i="1" s="1"/>
  <c r="F286" i="1" s="1"/>
  <c r="H286" i="1" s="1"/>
  <c r="BJ287" i="1"/>
  <c r="AQ287" i="1"/>
  <c r="BO287" i="1"/>
  <c r="AS287" i="1"/>
  <c r="AT287" i="1" s="1"/>
  <c r="BA287" i="1" s="1"/>
  <c r="AV287" i="1"/>
  <c r="BP287" i="1"/>
  <c r="AW287" i="1"/>
  <c r="AX287" i="1"/>
  <c r="AY287" i="1" s="1"/>
  <c r="BC287" i="1" s="1"/>
  <c r="BQ1186" i="1" l="1"/>
  <c r="BH287" i="1"/>
  <c r="CI286" i="1"/>
  <c r="CJ286" i="1"/>
  <c r="CE286" i="1"/>
  <c r="G286" i="1"/>
  <c r="BK287" i="1"/>
  <c r="BL287" i="1" s="1"/>
  <c r="BD287" i="1"/>
  <c r="BQ1187" i="1" l="1"/>
  <c r="C287" i="1"/>
  <c r="AZ288" i="1"/>
  <c r="AP288" i="1"/>
  <c r="AU288" i="1"/>
  <c r="BG287" i="1"/>
  <c r="BQ1188" i="1" l="1"/>
  <c r="BI287" i="1"/>
  <c r="BM287" i="1" s="1"/>
  <c r="BN287" i="1" s="1"/>
  <c r="BR287" i="1" s="1"/>
  <c r="F287" i="1" s="1"/>
  <c r="H287" i="1" s="1"/>
  <c r="AV288" i="1"/>
  <c r="BP288" i="1"/>
  <c r="AW288" i="1"/>
  <c r="AX288" i="1"/>
  <c r="AY288" i="1" s="1"/>
  <c r="BC288" i="1" s="1"/>
  <c r="BJ288" i="1"/>
  <c r="AQ288" i="1"/>
  <c r="BO288" i="1"/>
  <c r="AS288" i="1"/>
  <c r="AT288" i="1" s="1"/>
  <c r="BA288" i="1" s="1"/>
  <c r="BQ1189" i="1" l="1"/>
  <c r="BH288" i="1"/>
  <c r="CI287" i="1"/>
  <c r="CJ287" i="1"/>
  <c r="CE287" i="1"/>
  <c r="G287" i="1"/>
  <c r="BK288" i="1"/>
  <c r="BL288" i="1" s="1"/>
  <c r="BD288" i="1"/>
  <c r="BQ1190" i="1" l="1"/>
  <c r="C288" i="1"/>
  <c r="AZ289" i="1"/>
  <c r="AP289" i="1"/>
  <c r="AU289" i="1"/>
  <c r="BG288" i="1"/>
  <c r="BQ1191" i="1" l="1"/>
  <c r="BQ1192" i="1" s="1"/>
  <c r="BQ1193" i="1" s="1"/>
  <c r="BQ1194" i="1" s="1"/>
  <c r="BQ1195" i="1" s="1"/>
  <c r="BQ1196" i="1" s="1"/>
  <c r="BQ1197" i="1" s="1"/>
  <c r="BQ1198" i="1" s="1"/>
  <c r="BQ1199" i="1" s="1"/>
  <c r="BQ1200" i="1" s="1"/>
  <c r="BQ1201" i="1" s="1"/>
  <c r="BQ1202" i="1" s="1"/>
  <c r="BQ1203" i="1" s="1"/>
  <c r="BQ1204" i="1" s="1"/>
  <c r="BQ1205" i="1" s="1"/>
  <c r="BQ1206" i="1" s="1"/>
  <c r="BQ1207" i="1" s="1"/>
  <c r="BQ1208" i="1" s="1"/>
  <c r="BQ1209" i="1" s="1"/>
  <c r="BQ1210" i="1" s="1"/>
  <c r="BQ1211" i="1" s="1"/>
  <c r="BQ1212" i="1" s="1"/>
  <c r="BQ1213" i="1" s="1"/>
  <c r="BQ1214" i="1" s="1"/>
  <c r="BQ1215" i="1" s="1"/>
  <c r="BQ1216" i="1" s="1"/>
  <c r="BQ1217" i="1" s="1"/>
  <c r="BI288" i="1"/>
  <c r="BM288" i="1" s="1"/>
  <c r="BN288" i="1" s="1"/>
  <c r="BR288" i="1" s="1"/>
  <c r="F288" i="1" s="1"/>
  <c r="H288" i="1" s="1"/>
  <c r="AV289" i="1"/>
  <c r="BP289" i="1"/>
  <c r="AX289" i="1"/>
  <c r="AY289" i="1" s="1"/>
  <c r="BC289" i="1" s="1"/>
  <c r="AW289" i="1"/>
  <c r="BJ289" i="1"/>
  <c r="AQ289" i="1"/>
  <c r="BO289" i="1"/>
  <c r="AS289" i="1"/>
  <c r="AT289" i="1" s="1"/>
  <c r="BA289" i="1" l="1"/>
  <c r="BD289" i="1" s="1"/>
  <c r="BH289" i="1"/>
  <c r="CI288" i="1"/>
  <c r="CJ288" i="1"/>
  <c r="CE288" i="1"/>
  <c r="G288" i="1"/>
  <c r="BK289" i="1"/>
  <c r="BL289" i="1" s="1"/>
  <c r="C289" i="1" l="1"/>
  <c r="AZ290" i="1"/>
  <c r="AU290" i="1"/>
  <c r="AP290" i="1"/>
  <c r="BG289" i="1"/>
  <c r="BI289" i="1" l="1"/>
  <c r="BM289" i="1" s="1"/>
  <c r="BN289" i="1" s="1"/>
  <c r="BR289" i="1" s="1"/>
  <c r="F289" i="1" s="1"/>
  <c r="H289" i="1" s="1"/>
  <c r="AQ290" i="1"/>
  <c r="BJ290" i="1"/>
  <c r="BO290" i="1"/>
  <c r="AS290" i="1"/>
  <c r="AT290" i="1" s="1"/>
  <c r="BA290" i="1" s="1"/>
  <c r="AV290" i="1"/>
  <c r="BP290" i="1"/>
  <c r="AX290" i="1"/>
  <c r="AY290" i="1" s="1"/>
  <c r="BC290" i="1" s="1"/>
  <c r="AW290" i="1"/>
  <c r="BH290" i="1" l="1"/>
  <c r="CJ289" i="1"/>
  <c r="CI289" i="1"/>
  <c r="CE289" i="1"/>
  <c r="G289" i="1"/>
  <c r="BK290" i="1"/>
  <c r="BL290" i="1" s="1"/>
  <c r="BD290" i="1"/>
  <c r="C290" i="1" l="1"/>
  <c r="AU291" i="1"/>
  <c r="AP291" i="1"/>
  <c r="AZ291" i="1"/>
  <c r="BG290" i="1"/>
  <c r="BI290" i="1" l="1"/>
  <c r="BM290" i="1" s="1"/>
  <c r="BN290" i="1" s="1"/>
  <c r="BR290" i="1" s="1"/>
  <c r="F290" i="1" s="1"/>
  <c r="H290" i="1" s="1"/>
  <c r="BJ291" i="1"/>
  <c r="AQ291" i="1"/>
  <c r="BO291" i="1"/>
  <c r="AS291" i="1"/>
  <c r="AT291" i="1" s="1"/>
  <c r="AV291" i="1"/>
  <c r="BP291" i="1"/>
  <c r="AW291" i="1"/>
  <c r="AX291" i="1"/>
  <c r="AY291" i="1" s="1"/>
  <c r="BC291" i="1" s="1"/>
  <c r="BA291" i="1" l="1"/>
  <c r="BD291" i="1" s="1"/>
  <c r="BH291" i="1"/>
  <c r="CI290" i="1"/>
  <c r="CJ290" i="1"/>
  <c r="CE290" i="1"/>
  <c r="G290" i="1"/>
  <c r="BK291" i="1"/>
  <c r="BL291" i="1" s="1"/>
  <c r="C291" i="1" l="1"/>
  <c r="AZ292" i="1"/>
  <c r="AP292" i="1"/>
  <c r="AU292" i="1"/>
  <c r="BG291" i="1"/>
  <c r="BI291" i="1" l="1"/>
  <c r="BM291" i="1" s="1"/>
  <c r="BN291" i="1" s="1"/>
  <c r="BR291" i="1" s="1"/>
  <c r="F291" i="1" s="1"/>
  <c r="H291" i="1" s="1"/>
  <c r="AV292" i="1"/>
  <c r="BP292" i="1"/>
  <c r="AX292" i="1"/>
  <c r="AY292" i="1" s="1"/>
  <c r="BC292" i="1" s="1"/>
  <c r="AW292" i="1"/>
  <c r="AQ292" i="1"/>
  <c r="BJ292" i="1"/>
  <c r="BO292" i="1"/>
  <c r="AS292" i="1"/>
  <c r="AT292" i="1" s="1"/>
  <c r="BA292" i="1" l="1"/>
  <c r="BD292" i="1" s="1"/>
  <c r="BH292" i="1"/>
  <c r="CJ291" i="1"/>
  <c r="CI291" i="1"/>
  <c r="CE291" i="1"/>
  <c r="G291" i="1"/>
  <c r="BK292" i="1"/>
  <c r="BL292" i="1" s="1"/>
  <c r="C292" i="1" l="1"/>
  <c r="AP293" i="1"/>
  <c r="AZ293" i="1"/>
  <c r="AU293" i="1"/>
  <c r="BG292" i="1"/>
  <c r="BI292" i="1" l="1"/>
  <c r="BM292" i="1" s="1"/>
  <c r="BN292" i="1" s="1"/>
  <c r="BR292" i="1" s="1"/>
  <c r="F292" i="1" s="1"/>
  <c r="H292" i="1" s="1"/>
  <c r="AV293" i="1"/>
  <c r="BP293" i="1"/>
  <c r="AW293" i="1"/>
  <c r="AX293" i="1"/>
  <c r="AY293" i="1" s="1"/>
  <c r="BC293" i="1" s="1"/>
  <c r="AQ293" i="1"/>
  <c r="BJ293" i="1"/>
  <c r="BO293" i="1"/>
  <c r="AS293" i="1"/>
  <c r="AT293" i="1" s="1"/>
  <c r="BA293" i="1" s="1"/>
  <c r="BH293" i="1" l="1"/>
  <c r="CI292" i="1"/>
  <c r="CJ292" i="1"/>
  <c r="CE292" i="1"/>
  <c r="G292" i="1"/>
  <c r="BK293" i="1"/>
  <c r="BL293" i="1" s="1"/>
  <c r="BD293" i="1"/>
  <c r="C293" i="1" l="1"/>
  <c r="AP294" i="1"/>
  <c r="AU294" i="1"/>
  <c r="AZ294" i="1"/>
  <c r="BG293" i="1"/>
  <c r="BI293" i="1" l="1"/>
  <c r="BM293" i="1" s="1"/>
  <c r="BN293" i="1" s="1"/>
  <c r="BR293" i="1" s="1"/>
  <c r="F293" i="1" s="1"/>
  <c r="H293" i="1" s="1"/>
  <c r="AV294" i="1"/>
  <c r="BP294" i="1"/>
  <c r="AX294" i="1"/>
  <c r="AY294" i="1" s="1"/>
  <c r="BC294" i="1" s="1"/>
  <c r="AW294" i="1"/>
  <c r="BJ294" i="1"/>
  <c r="AQ294" i="1"/>
  <c r="BO294" i="1"/>
  <c r="AS294" i="1"/>
  <c r="AT294" i="1" s="1"/>
  <c r="BA294" i="1" s="1"/>
  <c r="BH294" i="1" l="1"/>
  <c r="CJ293" i="1"/>
  <c r="CI293" i="1"/>
  <c r="CE293" i="1"/>
  <c r="G293" i="1"/>
  <c r="BK294" i="1"/>
  <c r="BL294" i="1" s="1"/>
  <c r="BD294" i="1"/>
  <c r="C294" i="1" l="1"/>
  <c r="AU295" i="1"/>
  <c r="AZ295" i="1"/>
  <c r="AP295" i="1"/>
  <c r="BG294" i="1"/>
  <c r="BI294" i="1" l="1"/>
  <c r="BM294" i="1" s="1"/>
  <c r="BN294" i="1" s="1"/>
  <c r="BR294" i="1" s="1"/>
  <c r="F294" i="1" s="1"/>
  <c r="H294" i="1" s="1"/>
  <c r="AQ295" i="1"/>
  <c r="BJ295" i="1"/>
  <c r="BO295" i="1"/>
  <c r="AS295" i="1"/>
  <c r="AT295" i="1" s="1"/>
  <c r="BA295" i="1" s="1"/>
  <c r="AV295" i="1"/>
  <c r="BP295" i="1"/>
  <c r="AX295" i="1"/>
  <c r="AY295" i="1" s="1"/>
  <c r="BC295" i="1" s="1"/>
  <c r="AW295" i="1"/>
  <c r="BH295" i="1" l="1"/>
  <c r="CI294" i="1"/>
  <c r="CJ294" i="1"/>
  <c r="CE294" i="1"/>
  <c r="G294" i="1"/>
  <c r="BK295" i="1"/>
  <c r="BL295" i="1" s="1"/>
  <c r="BD295" i="1"/>
  <c r="C295" i="1" l="1"/>
  <c r="AU296" i="1"/>
  <c r="AP296" i="1"/>
  <c r="AZ296" i="1"/>
  <c r="BG295" i="1"/>
  <c r="BI295" i="1" l="1"/>
  <c r="BM295" i="1" s="1"/>
  <c r="BN295" i="1" s="1"/>
  <c r="BR295" i="1" s="1"/>
  <c r="F295" i="1" s="1"/>
  <c r="H295" i="1" s="1"/>
  <c r="BJ296" i="1"/>
  <c r="AQ296" i="1"/>
  <c r="BO296" i="1"/>
  <c r="AS296" i="1"/>
  <c r="AT296" i="1" s="1"/>
  <c r="BA296" i="1" s="1"/>
  <c r="AV296" i="1"/>
  <c r="BP296" i="1"/>
  <c r="AX296" i="1"/>
  <c r="AY296" i="1" s="1"/>
  <c r="BC296" i="1" s="1"/>
  <c r="AW296" i="1"/>
  <c r="BH296" i="1" l="1"/>
  <c r="CJ295" i="1"/>
  <c r="CI295" i="1"/>
  <c r="CE295" i="1"/>
  <c r="G295" i="1"/>
  <c r="BD296" i="1"/>
  <c r="BK296" i="1"/>
  <c r="BL296" i="1" s="1"/>
  <c r="C296" i="1" l="1"/>
  <c r="BG296" i="1"/>
  <c r="AZ297" i="1"/>
  <c r="AP297" i="1"/>
  <c r="AU297" i="1"/>
  <c r="BI296" i="1" l="1"/>
  <c r="BM296" i="1" s="1"/>
  <c r="BN296" i="1" s="1"/>
  <c r="BR296" i="1" s="1"/>
  <c r="F296" i="1" s="1"/>
  <c r="H296" i="1" s="1"/>
  <c r="AV297" i="1"/>
  <c r="BP297" i="1"/>
  <c r="AX297" i="1"/>
  <c r="AY297" i="1" s="1"/>
  <c r="BC297" i="1" s="1"/>
  <c r="AW297" i="1"/>
  <c r="BJ297" i="1"/>
  <c r="AQ297" i="1"/>
  <c r="BO297" i="1"/>
  <c r="AS297" i="1"/>
  <c r="AT297" i="1" s="1"/>
  <c r="BA297" i="1" s="1"/>
  <c r="BH297" i="1" l="1"/>
  <c r="CI296" i="1"/>
  <c r="CJ296" i="1"/>
  <c r="CE296" i="1"/>
  <c r="G296" i="1"/>
  <c r="BK297" i="1"/>
  <c r="BL297" i="1" s="1"/>
  <c r="BD297" i="1"/>
  <c r="C297" i="1" l="1"/>
  <c r="BG297" i="1"/>
  <c r="AP298" i="1"/>
  <c r="AZ298" i="1"/>
  <c r="AU298" i="1"/>
  <c r="BI297" i="1" l="1"/>
  <c r="BM297" i="1" s="1"/>
  <c r="BN297" i="1" s="1"/>
  <c r="BR297" i="1" s="1"/>
  <c r="F297" i="1" s="1"/>
  <c r="H297" i="1" s="1"/>
  <c r="AV298" i="1"/>
  <c r="BP298" i="1"/>
  <c r="AW298" i="1"/>
  <c r="AX298" i="1"/>
  <c r="AY298" i="1" s="1"/>
  <c r="BC298" i="1" s="1"/>
  <c r="BJ298" i="1"/>
  <c r="AQ298" i="1"/>
  <c r="BO298" i="1"/>
  <c r="AS298" i="1"/>
  <c r="AT298" i="1" s="1"/>
  <c r="BA298" i="1" s="1"/>
  <c r="BH298" i="1" l="1"/>
  <c r="CI297" i="1"/>
  <c r="CJ297" i="1"/>
  <c r="CE297" i="1"/>
  <c r="G297" i="1"/>
  <c r="BK298" i="1"/>
  <c r="BL298" i="1" s="1"/>
  <c r="BD298" i="1"/>
  <c r="C298" i="1" l="1"/>
  <c r="BG298" i="1"/>
  <c r="AP299" i="1"/>
  <c r="AU299" i="1"/>
  <c r="AZ299" i="1"/>
  <c r="BI298" i="1" l="1"/>
  <c r="BM298" i="1" s="1"/>
  <c r="BN298" i="1" s="1"/>
  <c r="BR298" i="1" s="1"/>
  <c r="F298" i="1" s="1"/>
  <c r="AV299" i="1"/>
  <c r="BP299" i="1"/>
  <c r="AX299" i="1"/>
  <c r="AY299" i="1" s="1"/>
  <c r="BC299" i="1" s="1"/>
  <c r="AW299" i="1"/>
  <c r="BJ299" i="1"/>
  <c r="AQ299" i="1"/>
  <c r="BO299" i="1"/>
  <c r="AS299" i="1"/>
  <c r="AT299" i="1" s="1"/>
  <c r="BA299" i="1" s="1"/>
  <c r="BH299" i="1" l="1"/>
  <c r="CI298" i="1"/>
  <c r="CJ298" i="1"/>
  <c r="CE298" i="1"/>
  <c r="H298" i="1"/>
  <c r="G298" i="1"/>
  <c r="BK299" i="1"/>
  <c r="BL299" i="1" s="1"/>
  <c r="BD299" i="1"/>
  <c r="AU300" i="1" l="1"/>
  <c r="AZ300" i="1"/>
  <c r="AP300" i="1"/>
  <c r="BG299" i="1"/>
  <c r="BI299" i="1" l="1"/>
  <c r="BM299" i="1" s="1"/>
  <c r="BN299" i="1" s="1"/>
  <c r="BR299" i="1" s="1"/>
  <c r="F299" i="1" s="1"/>
  <c r="G299" i="1" s="1"/>
  <c r="AQ300" i="1"/>
  <c r="BJ300" i="1"/>
  <c r="BO300" i="1"/>
  <c r="AS300" i="1"/>
  <c r="AT300" i="1" s="1"/>
  <c r="AV300" i="1"/>
  <c r="BP300" i="1"/>
  <c r="AX300" i="1"/>
  <c r="AY300" i="1" s="1"/>
  <c r="BC300" i="1" s="1"/>
  <c r="AW300" i="1"/>
  <c r="CE299" i="1" l="1"/>
  <c r="CB299" i="1" s="1"/>
  <c r="H299" i="1"/>
  <c r="BA300" i="1"/>
  <c r="BD300" i="1" s="1"/>
  <c r="BH300" i="1"/>
  <c r="CJ299" i="1"/>
  <c r="CI299" i="1"/>
  <c r="BK300" i="1"/>
  <c r="BL300" i="1" s="1"/>
  <c r="CG299" i="1" l="1"/>
  <c r="C300" i="1"/>
  <c r="AU301" i="1"/>
  <c r="AZ301" i="1"/>
  <c r="AP301" i="1"/>
  <c r="BG300" i="1"/>
  <c r="BI300" i="1" l="1"/>
  <c r="BM300" i="1" s="1"/>
  <c r="BN300" i="1" s="1"/>
  <c r="BR300" i="1" s="1"/>
  <c r="F300" i="1" s="1"/>
  <c r="AQ301" i="1"/>
  <c r="BJ301" i="1"/>
  <c r="BO301" i="1"/>
  <c r="AS301" i="1"/>
  <c r="AT301" i="1" s="1"/>
  <c r="BA301" i="1" s="1"/>
  <c r="AV301" i="1"/>
  <c r="BP301" i="1"/>
  <c r="AX301" i="1"/>
  <c r="AY301" i="1" s="1"/>
  <c r="BC301" i="1" s="1"/>
  <c r="AW301" i="1"/>
  <c r="CE300" i="1" l="1"/>
  <c r="CB300" i="1" s="1"/>
  <c r="H300" i="1"/>
  <c r="BH301" i="1"/>
  <c r="CI300" i="1"/>
  <c r="CJ300" i="1"/>
  <c r="G300" i="1"/>
  <c r="BK301" i="1"/>
  <c r="BL301" i="1" s="1"/>
  <c r="BD301" i="1"/>
  <c r="C301" i="1" l="1"/>
  <c r="AZ302" i="1"/>
  <c r="AP302" i="1"/>
  <c r="AU302" i="1"/>
  <c r="BG301" i="1"/>
  <c r="BI301" i="1" l="1"/>
  <c r="BM301" i="1" s="1"/>
  <c r="BN301" i="1" s="1"/>
  <c r="BR301" i="1" s="1"/>
  <c r="F301" i="1" s="1"/>
  <c r="AV302" i="1"/>
  <c r="BP302" i="1"/>
  <c r="AW302" i="1"/>
  <c r="AX302" i="1"/>
  <c r="AY302" i="1" s="1"/>
  <c r="BC302" i="1" s="1"/>
  <c r="BJ302" i="1"/>
  <c r="AQ302" i="1"/>
  <c r="BO302" i="1"/>
  <c r="AS302" i="1"/>
  <c r="AT302" i="1" s="1"/>
  <c r="BA302" i="1" s="1"/>
  <c r="CE301" i="1" l="1"/>
  <c r="CB301" i="1" s="1"/>
  <c r="H301" i="1"/>
  <c r="BH302" i="1"/>
  <c r="CJ301" i="1"/>
  <c r="CI301" i="1"/>
  <c r="G301" i="1"/>
  <c r="BK302" i="1"/>
  <c r="BL302" i="1" s="1"/>
  <c r="BD302" i="1"/>
  <c r="C302" i="1" l="1"/>
  <c r="AZ303" i="1"/>
  <c r="AP303" i="1"/>
  <c r="AU303" i="1"/>
  <c r="BG302" i="1"/>
  <c r="BI302" i="1" l="1"/>
  <c r="BM302" i="1" s="1"/>
  <c r="BN302" i="1" s="1"/>
  <c r="BR302" i="1" s="1"/>
  <c r="F302" i="1" s="1"/>
  <c r="AV303" i="1"/>
  <c r="BP303" i="1"/>
  <c r="AX303" i="1"/>
  <c r="AY303" i="1" s="1"/>
  <c r="BC303" i="1" s="1"/>
  <c r="AW303" i="1"/>
  <c r="AQ303" i="1"/>
  <c r="BJ303" i="1"/>
  <c r="BO303" i="1"/>
  <c r="AS303" i="1"/>
  <c r="AT303" i="1" s="1"/>
  <c r="CE302" i="1" l="1"/>
  <c r="CB302" i="1" s="1"/>
  <c r="BA303" i="1"/>
  <c r="BD303" i="1" s="1"/>
  <c r="BH303" i="1"/>
  <c r="CI302" i="1"/>
  <c r="CJ302" i="1"/>
  <c r="G302" i="1"/>
  <c r="H302" i="1"/>
  <c r="BK303" i="1"/>
  <c r="BL303" i="1" s="1"/>
  <c r="C303" i="1" l="1"/>
  <c r="AP304" i="1"/>
  <c r="AZ304" i="1"/>
  <c r="AU304" i="1"/>
  <c r="BG303" i="1"/>
  <c r="BI303" i="1" l="1"/>
  <c r="BM303" i="1" s="1"/>
  <c r="BN303" i="1" s="1"/>
  <c r="BR303" i="1" s="1"/>
  <c r="F303" i="1" s="1"/>
  <c r="AV304" i="1"/>
  <c r="BP304" i="1"/>
  <c r="AX304" i="1"/>
  <c r="AY304" i="1" s="1"/>
  <c r="BC304" i="1" s="1"/>
  <c r="AW304" i="1"/>
  <c r="BJ304" i="1"/>
  <c r="AQ304" i="1"/>
  <c r="BO304" i="1"/>
  <c r="AS304" i="1"/>
  <c r="AT304" i="1" s="1"/>
  <c r="BA304" i="1" s="1"/>
  <c r="CE303" i="1" l="1"/>
  <c r="CB303" i="1" s="1"/>
  <c r="H303" i="1"/>
  <c r="BH304" i="1"/>
  <c r="CJ303" i="1"/>
  <c r="CI303" i="1"/>
  <c r="G303" i="1"/>
  <c r="BK304" i="1"/>
  <c r="BL304" i="1" s="1"/>
  <c r="BD304" i="1"/>
  <c r="C304" i="1" l="1"/>
  <c r="AZ305" i="1"/>
  <c r="AU305" i="1"/>
  <c r="AP305" i="1"/>
  <c r="BG304" i="1"/>
  <c r="BI304" i="1" l="1"/>
  <c r="BM304" i="1" s="1"/>
  <c r="BN304" i="1" s="1"/>
  <c r="BR304" i="1" s="1"/>
  <c r="F304" i="1" s="1"/>
  <c r="CE304" i="1" s="1"/>
  <c r="CB304" i="1" s="1"/>
  <c r="AQ305" i="1"/>
  <c r="BJ305" i="1"/>
  <c r="BO305" i="1"/>
  <c r="AS305" i="1"/>
  <c r="AT305" i="1" s="1"/>
  <c r="AV305" i="1"/>
  <c r="BP305" i="1"/>
  <c r="AX305" i="1"/>
  <c r="AY305" i="1" s="1"/>
  <c r="BC305" i="1" s="1"/>
  <c r="AW305" i="1"/>
  <c r="H304" i="1" l="1"/>
  <c r="BA305" i="1"/>
  <c r="BD305" i="1" s="1"/>
  <c r="BH305" i="1"/>
  <c r="CI304" i="1"/>
  <c r="CJ304" i="1"/>
  <c r="G304" i="1"/>
  <c r="BK305" i="1"/>
  <c r="BL305" i="1" s="1"/>
  <c r="C305" i="1" l="1"/>
  <c r="AZ306" i="1"/>
  <c r="AU306" i="1"/>
  <c r="AP306" i="1"/>
  <c r="BG305" i="1"/>
  <c r="BI305" i="1" l="1"/>
  <c r="BM305" i="1" s="1"/>
  <c r="BN305" i="1" s="1"/>
  <c r="BR305" i="1" s="1"/>
  <c r="F305" i="1" s="1"/>
  <c r="CE305" i="1" s="1"/>
  <c r="CB305" i="1" s="1"/>
  <c r="BJ306" i="1"/>
  <c r="AQ306" i="1"/>
  <c r="BO306" i="1"/>
  <c r="AS306" i="1"/>
  <c r="AT306" i="1" s="1"/>
  <c r="AV306" i="1"/>
  <c r="BP306" i="1"/>
  <c r="AW306" i="1"/>
  <c r="AX306" i="1"/>
  <c r="AY306" i="1" s="1"/>
  <c r="BC306" i="1" s="1"/>
  <c r="H305" i="1" l="1"/>
  <c r="BA306" i="1"/>
  <c r="BD306" i="1" s="1"/>
  <c r="BH306" i="1"/>
  <c r="CJ305" i="1"/>
  <c r="CI305" i="1"/>
  <c r="G305" i="1"/>
  <c r="BK306" i="1"/>
  <c r="BL306" i="1" s="1"/>
  <c r="C306" i="1" l="1"/>
  <c r="AP307" i="1"/>
  <c r="AU307" i="1"/>
  <c r="AZ307" i="1"/>
  <c r="BG306" i="1"/>
  <c r="BI306" i="1" l="1"/>
  <c r="BM306" i="1" s="1"/>
  <c r="BN306" i="1" s="1"/>
  <c r="BR306" i="1" s="1"/>
  <c r="F306" i="1" s="1"/>
  <c r="CE306" i="1" s="1"/>
  <c r="CB306" i="1" s="1"/>
  <c r="AV307" i="1"/>
  <c r="BP307" i="1"/>
  <c r="AW307" i="1"/>
  <c r="AX307" i="1"/>
  <c r="AY307" i="1" s="1"/>
  <c r="BC307" i="1" s="1"/>
  <c r="AQ307" i="1"/>
  <c r="BJ307" i="1"/>
  <c r="BO307" i="1"/>
  <c r="AS307" i="1"/>
  <c r="AT307" i="1" s="1"/>
  <c r="BA307" i="1" s="1"/>
  <c r="H306" i="1" l="1"/>
  <c r="BH307" i="1"/>
  <c r="CI306" i="1"/>
  <c r="CJ306" i="1"/>
  <c r="G306" i="1"/>
  <c r="BK307" i="1"/>
  <c r="BL307" i="1" s="1"/>
  <c r="BD307" i="1"/>
  <c r="C307" i="1" l="1"/>
  <c r="AP308" i="1"/>
  <c r="AU308" i="1"/>
  <c r="AZ308" i="1"/>
  <c r="BG307" i="1"/>
  <c r="BI307" i="1" l="1"/>
  <c r="BM307" i="1" s="1"/>
  <c r="BN307" i="1" s="1"/>
  <c r="BR307" i="1" s="1"/>
  <c r="F307" i="1" s="1"/>
  <c r="CE307" i="1" s="1"/>
  <c r="CB307" i="1" s="1"/>
  <c r="AV308" i="1"/>
  <c r="BP308" i="1"/>
  <c r="AX308" i="1"/>
  <c r="AY308" i="1" s="1"/>
  <c r="BC308" i="1" s="1"/>
  <c r="AW308" i="1"/>
  <c r="AQ308" i="1"/>
  <c r="BJ308" i="1"/>
  <c r="BO308" i="1"/>
  <c r="AS308" i="1"/>
  <c r="AT308" i="1" s="1"/>
  <c r="BA308" i="1" s="1"/>
  <c r="H307" i="1" l="1"/>
  <c r="BH308" i="1"/>
  <c r="CJ307" i="1"/>
  <c r="CI307" i="1"/>
  <c r="G307" i="1"/>
  <c r="BK308" i="1"/>
  <c r="BL308" i="1" s="1"/>
  <c r="BD308" i="1"/>
  <c r="C308" i="1" l="1"/>
  <c r="AZ309" i="1"/>
  <c r="AP309" i="1"/>
  <c r="AU309" i="1"/>
  <c r="BG308" i="1"/>
  <c r="BI308" i="1" l="1"/>
  <c r="BM308" i="1" s="1"/>
  <c r="BN308" i="1" s="1"/>
  <c r="BR308" i="1" s="1"/>
  <c r="F308" i="1" s="1"/>
  <c r="CE308" i="1" s="1"/>
  <c r="CB308" i="1" s="1"/>
  <c r="AV309" i="1"/>
  <c r="BP309" i="1"/>
  <c r="AW309" i="1"/>
  <c r="AX309" i="1"/>
  <c r="AY309" i="1" s="1"/>
  <c r="BC309" i="1" s="1"/>
  <c r="AQ309" i="1"/>
  <c r="BJ309" i="1"/>
  <c r="BO309" i="1"/>
  <c r="AS309" i="1"/>
  <c r="AT309" i="1" s="1"/>
  <c r="BA309" i="1" s="1"/>
  <c r="H308" i="1" l="1"/>
  <c r="BH309" i="1"/>
  <c r="CI308" i="1"/>
  <c r="CJ308" i="1"/>
  <c r="G308" i="1"/>
  <c r="BK309" i="1"/>
  <c r="BL309" i="1" s="1"/>
  <c r="BD309" i="1"/>
  <c r="C309" i="1" l="1"/>
  <c r="AU310" i="1"/>
  <c r="AZ310" i="1"/>
  <c r="AP310" i="1"/>
  <c r="BG309" i="1"/>
  <c r="BI309" i="1" l="1"/>
  <c r="BM309" i="1" s="1"/>
  <c r="BN309" i="1" s="1"/>
  <c r="BR309" i="1" s="1"/>
  <c r="F309" i="1" s="1"/>
  <c r="CE309" i="1" s="1"/>
  <c r="CB309" i="1" s="1"/>
  <c r="AQ310" i="1"/>
  <c r="BJ310" i="1"/>
  <c r="BO310" i="1"/>
  <c r="AS310" i="1"/>
  <c r="AT310" i="1" s="1"/>
  <c r="BA310" i="1" s="1"/>
  <c r="AV310" i="1"/>
  <c r="BP310" i="1"/>
  <c r="AX310" i="1"/>
  <c r="AY310" i="1" s="1"/>
  <c r="BC310" i="1" s="1"/>
  <c r="AW310" i="1"/>
  <c r="H309" i="1" l="1"/>
  <c r="BH310" i="1"/>
  <c r="CI309" i="1"/>
  <c r="CJ309" i="1"/>
  <c r="G309" i="1"/>
  <c r="BK310" i="1"/>
  <c r="BL310" i="1" s="1"/>
  <c r="BD310" i="1"/>
  <c r="C310" i="1" l="1"/>
  <c r="AZ311" i="1"/>
  <c r="AP311" i="1"/>
  <c r="AU311" i="1"/>
  <c r="BG310" i="1"/>
  <c r="BI310" i="1" l="1"/>
  <c r="BM310" i="1" s="1"/>
  <c r="BN310" i="1" s="1"/>
  <c r="BR310" i="1" s="1"/>
  <c r="F310" i="1" s="1"/>
  <c r="CE310" i="1" s="1"/>
  <c r="CB310" i="1" s="1"/>
  <c r="AV311" i="1"/>
  <c r="BP311" i="1"/>
  <c r="AX311" i="1"/>
  <c r="AY311" i="1" s="1"/>
  <c r="BC311" i="1" s="1"/>
  <c r="AW311" i="1"/>
  <c r="AQ311" i="1"/>
  <c r="BJ311" i="1"/>
  <c r="BO311" i="1"/>
  <c r="AS311" i="1"/>
  <c r="AT311" i="1" s="1"/>
  <c r="H310" i="1" l="1"/>
  <c r="BA311" i="1"/>
  <c r="BD311" i="1" s="1"/>
  <c r="BH311" i="1"/>
  <c r="CI310" i="1"/>
  <c r="CJ310" i="1"/>
  <c r="G310" i="1"/>
  <c r="BK311" i="1"/>
  <c r="BL311" i="1" s="1"/>
  <c r="C311" i="1" l="1"/>
  <c r="AZ312" i="1"/>
  <c r="AP312" i="1"/>
  <c r="AU312" i="1"/>
  <c r="BG311" i="1"/>
  <c r="BI311" i="1" l="1"/>
  <c r="BM311" i="1" s="1"/>
  <c r="BN311" i="1" s="1"/>
  <c r="BR311" i="1" s="1"/>
  <c r="F311" i="1" s="1"/>
  <c r="CE311" i="1" s="1"/>
  <c r="CB311" i="1" s="1"/>
  <c r="AV312" i="1"/>
  <c r="BP312" i="1"/>
  <c r="AX312" i="1"/>
  <c r="AY312" i="1" s="1"/>
  <c r="BC312" i="1" s="1"/>
  <c r="AW312" i="1"/>
  <c r="AQ312" i="1"/>
  <c r="BJ312" i="1"/>
  <c r="BO312" i="1"/>
  <c r="AS312" i="1"/>
  <c r="AT312" i="1" s="1"/>
  <c r="H311" i="1" l="1"/>
  <c r="BA312" i="1"/>
  <c r="BD312" i="1" s="1"/>
  <c r="BH312" i="1"/>
  <c r="CJ311" i="1"/>
  <c r="CI311" i="1"/>
  <c r="G311" i="1"/>
  <c r="BK312" i="1"/>
  <c r="BL312" i="1" s="1"/>
  <c r="C312" i="1" l="1"/>
  <c r="AU313" i="1"/>
  <c r="AP313" i="1"/>
  <c r="AZ313" i="1"/>
  <c r="BG312" i="1"/>
  <c r="BI312" i="1" l="1"/>
  <c r="BM312" i="1" s="1"/>
  <c r="BN312" i="1" s="1"/>
  <c r="BR312" i="1" s="1"/>
  <c r="F312" i="1" s="1"/>
  <c r="CE312" i="1" s="1"/>
  <c r="CB312" i="1" s="1"/>
  <c r="AQ313" i="1"/>
  <c r="BJ313" i="1"/>
  <c r="BO313" i="1"/>
  <c r="AS313" i="1"/>
  <c r="AT313" i="1" s="1"/>
  <c r="AV313" i="1"/>
  <c r="BP313" i="1"/>
  <c r="AW313" i="1"/>
  <c r="AX313" i="1"/>
  <c r="AY313" i="1" s="1"/>
  <c r="BC313" i="1" s="1"/>
  <c r="H312" i="1" l="1"/>
  <c r="BA313" i="1"/>
  <c r="BD313" i="1" s="1"/>
  <c r="BH313" i="1"/>
  <c r="CI312" i="1"/>
  <c r="CJ312" i="1"/>
  <c r="G312" i="1"/>
  <c r="BK313" i="1"/>
  <c r="BL313" i="1" s="1"/>
  <c r="C313" i="1" l="1"/>
  <c r="AP314" i="1"/>
  <c r="AZ314" i="1"/>
  <c r="AU314" i="1"/>
  <c r="BG313" i="1"/>
  <c r="BI313" i="1" l="1"/>
  <c r="BM313" i="1" s="1"/>
  <c r="BN313" i="1" s="1"/>
  <c r="BR313" i="1" s="1"/>
  <c r="F313" i="1" s="1"/>
  <c r="CE313" i="1" s="1"/>
  <c r="CB313" i="1" s="1"/>
  <c r="AV314" i="1"/>
  <c r="BP314" i="1"/>
  <c r="AX314" i="1"/>
  <c r="AY314" i="1" s="1"/>
  <c r="BC314" i="1" s="1"/>
  <c r="AW314" i="1"/>
  <c r="BJ314" i="1"/>
  <c r="AQ314" i="1"/>
  <c r="BO314" i="1"/>
  <c r="AS314" i="1"/>
  <c r="AT314" i="1" s="1"/>
  <c r="BA314" i="1" s="1"/>
  <c r="H313" i="1" l="1"/>
  <c r="BH314" i="1"/>
  <c r="CJ313" i="1"/>
  <c r="CI313" i="1"/>
  <c r="G313" i="1"/>
  <c r="BK314" i="1"/>
  <c r="BL314" i="1" s="1"/>
  <c r="BD314" i="1"/>
  <c r="C314" i="1" l="1"/>
  <c r="AP315" i="1"/>
  <c r="AU315" i="1"/>
  <c r="AZ315" i="1"/>
  <c r="BG314" i="1"/>
  <c r="BI314" i="1" l="1"/>
  <c r="BM314" i="1" s="1"/>
  <c r="BN314" i="1" s="1"/>
  <c r="BR314" i="1" s="1"/>
  <c r="F314" i="1" s="1"/>
  <c r="CE314" i="1" s="1"/>
  <c r="CB314" i="1" s="1"/>
  <c r="AV315" i="1"/>
  <c r="BP315" i="1"/>
  <c r="AW315" i="1"/>
  <c r="AX315" i="1"/>
  <c r="AY315" i="1" s="1"/>
  <c r="BC315" i="1" s="1"/>
  <c r="BJ315" i="1"/>
  <c r="AQ315" i="1"/>
  <c r="BO315" i="1"/>
  <c r="AS315" i="1"/>
  <c r="AT315" i="1" s="1"/>
  <c r="H314" i="1" l="1"/>
  <c r="BA315" i="1"/>
  <c r="BD315" i="1" s="1"/>
  <c r="BH315" i="1"/>
  <c r="CI314" i="1"/>
  <c r="CJ314" i="1"/>
  <c r="G314" i="1"/>
  <c r="BK315" i="1"/>
  <c r="BL315" i="1" s="1"/>
  <c r="C315" i="1" l="1"/>
  <c r="AP316" i="1"/>
  <c r="AZ316" i="1"/>
  <c r="AU316" i="1"/>
  <c r="BG315" i="1"/>
  <c r="BI315" i="1" l="1"/>
  <c r="BM315" i="1" s="1"/>
  <c r="BN315" i="1" s="1"/>
  <c r="BR315" i="1" s="1"/>
  <c r="F315" i="1" s="1"/>
  <c r="CE315" i="1" s="1"/>
  <c r="CB315" i="1" s="1"/>
  <c r="AV316" i="1"/>
  <c r="BP316" i="1"/>
  <c r="AW316" i="1"/>
  <c r="AX316" i="1"/>
  <c r="AY316" i="1" s="1"/>
  <c r="BC316" i="1" s="1"/>
  <c r="BJ316" i="1"/>
  <c r="AQ316" i="1"/>
  <c r="BO316" i="1"/>
  <c r="AS316" i="1"/>
  <c r="AT316" i="1" s="1"/>
  <c r="BA316" i="1" s="1"/>
  <c r="H315" i="1" l="1"/>
  <c r="BH316" i="1"/>
  <c r="CJ315" i="1"/>
  <c r="CI315" i="1"/>
  <c r="G315" i="1"/>
  <c r="BK316" i="1"/>
  <c r="BL316" i="1" s="1"/>
  <c r="BD316" i="1"/>
  <c r="C316" i="1" l="1"/>
  <c r="AP317" i="1"/>
  <c r="AZ317" i="1"/>
  <c r="AU317" i="1"/>
  <c r="BG316" i="1"/>
  <c r="BI316" i="1" l="1"/>
  <c r="BM316" i="1" s="1"/>
  <c r="BN316" i="1" s="1"/>
  <c r="BR316" i="1" s="1"/>
  <c r="F316" i="1" s="1"/>
  <c r="CE316" i="1" s="1"/>
  <c r="CB316" i="1" s="1"/>
  <c r="AV317" i="1"/>
  <c r="BP317" i="1"/>
  <c r="AX317" i="1"/>
  <c r="AY317" i="1" s="1"/>
  <c r="BC317" i="1" s="1"/>
  <c r="AW317" i="1"/>
  <c r="AQ317" i="1"/>
  <c r="BJ317" i="1"/>
  <c r="BO317" i="1"/>
  <c r="AS317" i="1"/>
  <c r="AT317" i="1" s="1"/>
  <c r="BA317" i="1" s="1"/>
  <c r="H316" i="1" l="1"/>
  <c r="BH317" i="1"/>
  <c r="CI316" i="1"/>
  <c r="CJ316" i="1"/>
  <c r="G316" i="1"/>
  <c r="BK317" i="1"/>
  <c r="BL317" i="1" s="1"/>
  <c r="BD317" i="1"/>
  <c r="C317" i="1" l="1"/>
  <c r="AP318" i="1"/>
  <c r="AU318" i="1"/>
  <c r="AZ318" i="1"/>
  <c r="BG317" i="1"/>
  <c r="BI317" i="1" l="1"/>
  <c r="BM317" i="1" s="1"/>
  <c r="BN317" i="1" s="1"/>
  <c r="BR317" i="1" s="1"/>
  <c r="F317" i="1" s="1"/>
  <c r="CE317" i="1" s="1"/>
  <c r="CB317" i="1" s="1"/>
  <c r="AV318" i="1"/>
  <c r="BP318" i="1"/>
  <c r="AW318" i="1"/>
  <c r="AX318" i="1"/>
  <c r="AY318" i="1" s="1"/>
  <c r="BC318" i="1" s="1"/>
  <c r="BJ318" i="1"/>
  <c r="AQ318" i="1"/>
  <c r="BO318" i="1"/>
  <c r="AS318" i="1"/>
  <c r="AT318" i="1" s="1"/>
  <c r="H317" i="1" l="1"/>
  <c r="BA318" i="1"/>
  <c r="BD318" i="1" s="1"/>
  <c r="BH318" i="1"/>
  <c r="CJ317" i="1"/>
  <c r="CI317" i="1"/>
  <c r="G317" i="1"/>
  <c r="BK318" i="1"/>
  <c r="BL318" i="1" s="1"/>
  <c r="C318" i="1" l="1"/>
  <c r="AZ319" i="1"/>
  <c r="AP319" i="1"/>
  <c r="AU319" i="1"/>
  <c r="BG318" i="1"/>
  <c r="BI318" i="1" l="1"/>
  <c r="BM318" i="1" s="1"/>
  <c r="BN318" i="1" s="1"/>
  <c r="BR318" i="1" s="1"/>
  <c r="F318" i="1" s="1"/>
  <c r="CE318" i="1" s="1"/>
  <c r="CB318" i="1" s="1"/>
  <c r="AV319" i="1"/>
  <c r="BP319" i="1"/>
  <c r="AW319" i="1"/>
  <c r="AX319" i="1"/>
  <c r="AY319" i="1" s="1"/>
  <c r="BC319" i="1" s="1"/>
  <c r="BJ319" i="1"/>
  <c r="AQ319" i="1"/>
  <c r="BO319" i="1"/>
  <c r="AS319" i="1"/>
  <c r="AT319" i="1" s="1"/>
  <c r="H318" i="1" l="1"/>
  <c r="BA319" i="1"/>
  <c r="BD319" i="1" s="1"/>
  <c r="BH319" i="1"/>
  <c r="CI318" i="1"/>
  <c r="CJ318" i="1"/>
  <c r="G318" i="1"/>
  <c r="BK319" i="1"/>
  <c r="BL319" i="1" s="1"/>
  <c r="C319" i="1" l="1"/>
  <c r="AP320" i="1"/>
  <c r="AU320" i="1"/>
  <c r="AZ320" i="1"/>
  <c r="BG319" i="1"/>
  <c r="BI319" i="1" l="1"/>
  <c r="BM319" i="1" s="1"/>
  <c r="BN319" i="1" s="1"/>
  <c r="BR319" i="1" s="1"/>
  <c r="F319" i="1" s="1"/>
  <c r="CE319" i="1" s="1"/>
  <c r="CB319" i="1" s="1"/>
  <c r="AV320" i="1"/>
  <c r="BP320" i="1"/>
  <c r="AX320" i="1"/>
  <c r="AY320" i="1" s="1"/>
  <c r="BC320" i="1" s="1"/>
  <c r="AW320" i="1"/>
  <c r="BJ320" i="1"/>
  <c r="AQ320" i="1"/>
  <c r="BO320" i="1"/>
  <c r="AS320" i="1"/>
  <c r="AT320" i="1" s="1"/>
  <c r="BA320" i="1" s="1"/>
  <c r="H319" i="1" l="1"/>
  <c r="BH320" i="1"/>
  <c r="CJ319" i="1"/>
  <c r="CI319" i="1"/>
  <c r="G319" i="1"/>
  <c r="BK320" i="1"/>
  <c r="BL320" i="1" s="1"/>
  <c r="BD320" i="1"/>
  <c r="C320" i="1" l="1"/>
  <c r="AP321" i="1"/>
  <c r="AU321" i="1"/>
  <c r="AZ321" i="1"/>
  <c r="BG320" i="1"/>
  <c r="BI320" i="1" l="1"/>
  <c r="BM320" i="1" s="1"/>
  <c r="BN320" i="1" s="1"/>
  <c r="BR320" i="1" s="1"/>
  <c r="F320" i="1" s="1"/>
  <c r="CE320" i="1" s="1"/>
  <c r="CB320" i="1" s="1"/>
  <c r="AV321" i="1"/>
  <c r="BP321" i="1"/>
  <c r="AX321" i="1"/>
  <c r="AY321" i="1" s="1"/>
  <c r="BC321" i="1" s="1"/>
  <c r="AW321" i="1"/>
  <c r="BJ321" i="1"/>
  <c r="AQ321" i="1"/>
  <c r="BO321" i="1"/>
  <c r="AS321" i="1"/>
  <c r="AT321" i="1" s="1"/>
  <c r="H320" i="1" l="1"/>
  <c r="BA321" i="1"/>
  <c r="BD321" i="1" s="1"/>
  <c r="BH321" i="1"/>
  <c r="CI320" i="1"/>
  <c r="CJ320" i="1"/>
  <c r="G320" i="1"/>
  <c r="BK321" i="1"/>
  <c r="BL321" i="1" s="1"/>
  <c r="C321" i="1" l="1"/>
  <c r="AP322" i="1"/>
  <c r="AZ322" i="1"/>
  <c r="AU322" i="1"/>
  <c r="BG321" i="1"/>
  <c r="BI321" i="1" l="1"/>
  <c r="BM321" i="1" s="1"/>
  <c r="BN321" i="1" s="1"/>
  <c r="BR321" i="1" s="1"/>
  <c r="F321" i="1" s="1"/>
  <c r="CE321" i="1" s="1"/>
  <c r="CB321" i="1" s="1"/>
  <c r="AV322" i="1"/>
  <c r="BP322" i="1"/>
  <c r="AW322" i="1"/>
  <c r="AX322" i="1"/>
  <c r="AY322" i="1" s="1"/>
  <c r="BC322" i="1" s="1"/>
  <c r="BJ322" i="1"/>
  <c r="AQ322" i="1"/>
  <c r="BO322" i="1"/>
  <c r="AS322" i="1"/>
  <c r="AT322" i="1" s="1"/>
  <c r="BA322" i="1" s="1"/>
  <c r="H321" i="1" l="1"/>
  <c r="BH322" i="1"/>
  <c r="CJ321" i="1"/>
  <c r="CI321" i="1"/>
  <c r="G321" i="1"/>
  <c r="BK322" i="1"/>
  <c r="BL322" i="1" s="1"/>
  <c r="BD322" i="1"/>
  <c r="C322" i="1" l="1"/>
  <c r="AZ323" i="1"/>
  <c r="AP323" i="1"/>
  <c r="AU323" i="1"/>
  <c r="BG322" i="1"/>
  <c r="BI322" i="1" l="1"/>
  <c r="BM322" i="1" s="1"/>
  <c r="BN322" i="1" s="1"/>
  <c r="BR322" i="1" s="1"/>
  <c r="F322" i="1" s="1"/>
  <c r="CE322" i="1" s="1"/>
  <c r="CB322" i="1" s="1"/>
  <c r="AV323" i="1"/>
  <c r="BP323" i="1"/>
  <c r="AX323" i="1"/>
  <c r="AY323" i="1" s="1"/>
  <c r="BC323" i="1" s="1"/>
  <c r="AW323" i="1"/>
  <c r="AQ323" i="1"/>
  <c r="BJ323" i="1"/>
  <c r="BO323" i="1"/>
  <c r="AS323" i="1"/>
  <c r="AT323" i="1" s="1"/>
  <c r="H322" i="1" l="1"/>
  <c r="BA323" i="1"/>
  <c r="BD323" i="1" s="1"/>
  <c r="BH323" i="1"/>
  <c r="CI322" i="1"/>
  <c r="CJ322" i="1"/>
  <c r="G322" i="1"/>
  <c r="BK323" i="1"/>
  <c r="BL323" i="1" s="1"/>
  <c r="C323" i="1" l="1"/>
  <c r="AP324" i="1"/>
  <c r="AU324" i="1"/>
  <c r="AZ324" i="1"/>
  <c r="BG323" i="1"/>
  <c r="BI323" i="1" l="1"/>
  <c r="BM323" i="1" s="1"/>
  <c r="BN323" i="1" s="1"/>
  <c r="BR323" i="1" s="1"/>
  <c r="F323" i="1" s="1"/>
  <c r="CE323" i="1" s="1"/>
  <c r="CB323" i="1" s="1"/>
  <c r="AV324" i="1"/>
  <c r="BP324" i="1"/>
  <c r="AX324" i="1"/>
  <c r="AY324" i="1" s="1"/>
  <c r="BC324" i="1" s="1"/>
  <c r="AW324" i="1"/>
  <c r="BJ324" i="1"/>
  <c r="AQ324" i="1"/>
  <c r="BO324" i="1"/>
  <c r="AS324" i="1"/>
  <c r="AT324" i="1" s="1"/>
  <c r="BA324" i="1" s="1"/>
  <c r="H323" i="1" l="1"/>
  <c r="BH324" i="1"/>
  <c r="CJ323" i="1"/>
  <c r="CI323" i="1"/>
  <c r="G323" i="1"/>
  <c r="BK324" i="1"/>
  <c r="BL324" i="1" s="1"/>
  <c r="BD324" i="1"/>
  <c r="C324" i="1" l="1"/>
  <c r="AP325" i="1"/>
  <c r="AZ325" i="1"/>
  <c r="AU325" i="1"/>
  <c r="BG324" i="1"/>
  <c r="BI324" i="1" l="1"/>
  <c r="BM324" i="1" s="1"/>
  <c r="BN324" i="1" s="1"/>
  <c r="BR324" i="1" s="1"/>
  <c r="F324" i="1" s="1"/>
  <c r="CE324" i="1" s="1"/>
  <c r="CB324" i="1" s="1"/>
  <c r="AV325" i="1"/>
  <c r="BP325" i="1"/>
  <c r="AX325" i="1"/>
  <c r="AY325" i="1" s="1"/>
  <c r="BC325" i="1" s="1"/>
  <c r="AW325" i="1"/>
  <c r="AQ325" i="1"/>
  <c r="BJ325" i="1"/>
  <c r="BO325" i="1"/>
  <c r="AS325" i="1"/>
  <c r="AT325" i="1" s="1"/>
  <c r="BA325" i="1" s="1"/>
  <c r="H324" i="1" l="1"/>
  <c r="BH325" i="1"/>
  <c r="CI324" i="1"/>
  <c r="CJ324" i="1"/>
  <c r="G324" i="1"/>
  <c r="BK325" i="1"/>
  <c r="BL325" i="1" s="1"/>
  <c r="BD325" i="1"/>
  <c r="C325" i="1" l="1"/>
  <c r="AZ326" i="1"/>
  <c r="AP326" i="1"/>
  <c r="AU326" i="1"/>
  <c r="BG325" i="1"/>
  <c r="BI325" i="1" l="1"/>
  <c r="BM325" i="1" s="1"/>
  <c r="BN325" i="1" s="1"/>
  <c r="BR325" i="1" s="1"/>
  <c r="F325" i="1" s="1"/>
  <c r="CE325" i="1" s="1"/>
  <c r="CB325" i="1" s="1"/>
  <c r="AV326" i="1"/>
  <c r="BP326" i="1"/>
  <c r="AW326" i="1"/>
  <c r="AX326" i="1"/>
  <c r="AY326" i="1" s="1"/>
  <c r="BC326" i="1" s="1"/>
  <c r="BJ326" i="1"/>
  <c r="AQ326" i="1"/>
  <c r="BO326" i="1"/>
  <c r="AS326" i="1"/>
  <c r="AT326" i="1" s="1"/>
  <c r="H325" i="1" l="1"/>
  <c r="BA326" i="1"/>
  <c r="BD326" i="1" s="1"/>
  <c r="BH326" i="1"/>
  <c r="CJ325" i="1"/>
  <c r="CI325" i="1"/>
  <c r="G325" i="1"/>
  <c r="BK326" i="1"/>
  <c r="BL326" i="1" s="1"/>
  <c r="C326" i="1" l="1"/>
  <c r="AU327" i="1"/>
  <c r="AP327" i="1"/>
  <c r="AZ327" i="1"/>
  <c r="BG326" i="1"/>
  <c r="BI326" i="1" l="1"/>
  <c r="BM326" i="1" s="1"/>
  <c r="BN326" i="1" s="1"/>
  <c r="BR326" i="1" s="1"/>
  <c r="F326" i="1" s="1"/>
  <c r="CE326" i="1" s="1"/>
  <c r="CB326" i="1" s="1"/>
  <c r="AQ327" i="1"/>
  <c r="BJ327" i="1"/>
  <c r="BO327" i="1"/>
  <c r="AS327" i="1"/>
  <c r="AT327" i="1" s="1"/>
  <c r="AV327" i="1"/>
  <c r="BP327" i="1"/>
  <c r="AW327" i="1"/>
  <c r="AX327" i="1"/>
  <c r="AY327" i="1" s="1"/>
  <c r="BC327" i="1" s="1"/>
  <c r="H326" i="1" l="1"/>
  <c r="BA327" i="1"/>
  <c r="BD327" i="1" s="1"/>
  <c r="BH327" i="1"/>
  <c r="CI326" i="1"/>
  <c r="CJ326" i="1"/>
  <c r="G326" i="1"/>
  <c r="BK327" i="1"/>
  <c r="BL327" i="1" s="1"/>
  <c r="C327" i="1" l="1"/>
  <c r="AP328" i="1"/>
  <c r="AZ328" i="1"/>
  <c r="AU328" i="1"/>
  <c r="BG327" i="1"/>
  <c r="BI327" i="1" l="1"/>
  <c r="BM327" i="1" s="1"/>
  <c r="BN327" i="1" s="1"/>
  <c r="BR327" i="1" s="1"/>
  <c r="F327" i="1" s="1"/>
  <c r="CE327" i="1" s="1"/>
  <c r="CB327" i="1" s="1"/>
  <c r="AV328" i="1"/>
  <c r="BP328" i="1"/>
  <c r="AW328" i="1"/>
  <c r="AX328" i="1"/>
  <c r="AY328" i="1" s="1"/>
  <c r="BC328" i="1" s="1"/>
  <c r="BJ328" i="1"/>
  <c r="AQ328" i="1"/>
  <c r="BO328" i="1"/>
  <c r="AS328" i="1"/>
  <c r="AT328" i="1" s="1"/>
  <c r="BA328" i="1" s="1"/>
  <c r="H327" i="1" l="1"/>
  <c r="BH328" i="1"/>
  <c r="CJ327" i="1"/>
  <c r="CI327" i="1"/>
  <c r="G327" i="1"/>
  <c r="BK328" i="1"/>
  <c r="BL328" i="1" s="1"/>
  <c r="BD328" i="1"/>
  <c r="C328" i="1" l="1"/>
  <c r="AZ329" i="1"/>
  <c r="AP329" i="1"/>
  <c r="AU329" i="1"/>
  <c r="BG328" i="1"/>
  <c r="BI328" i="1" l="1"/>
  <c r="BM328" i="1" s="1"/>
  <c r="BN328" i="1" s="1"/>
  <c r="BR328" i="1" s="1"/>
  <c r="F328" i="1" s="1"/>
  <c r="CE328" i="1" s="1"/>
  <c r="CB328" i="1" s="1"/>
  <c r="AV329" i="1"/>
  <c r="BP329" i="1"/>
  <c r="AW329" i="1"/>
  <c r="AX329" i="1"/>
  <c r="AY329" i="1" s="1"/>
  <c r="BC329" i="1" s="1"/>
  <c r="BJ329" i="1"/>
  <c r="AQ329" i="1"/>
  <c r="BO329" i="1"/>
  <c r="AS329" i="1"/>
  <c r="AT329" i="1" s="1"/>
  <c r="BA329" i="1" s="1"/>
  <c r="H328" i="1" l="1"/>
  <c r="BH329" i="1"/>
  <c r="CI328" i="1"/>
  <c r="CJ328" i="1"/>
  <c r="G328" i="1"/>
  <c r="BK329" i="1"/>
  <c r="BL329" i="1" s="1"/>
  <c r="BD329" i="1"/>
  <c r="C329" i="1" l="1"/>
  <c r="AU330" i="1"/>
  <c r="AP330" i="1"/>
  <c r="AZ330" i="1"/>
  <c r="BG329" i="1"/>
  <c r="BI329" i="1" l="1"/>
  <c r="BM329" i="1" s="1"/>
  <c r="BN329" i="1" s="1"/>
  <c r="BR329" i="1" s="1"/>
  <c r="F329" i="1" s="1"/>
  <c r="CE329" i="1" s="1"/>
  <c r="CB329" i="1" s="1"/>
  <c r="BJ330" i="1"/>
  <c r="AQ330" i="1"/>
  <c r="BO330" i="1"/>
  <c r="AS330" i="1"/>
  <c r="AT330" i="1" s="1"/>
  <c r="AV330" i="1"/>
  <c r="BP330" i="1"/>
  <c r="AX330" i="1"/>
  <c r="AY330" i="1" s="1"/>
  <c r="BC330" i="1" s="1"/>
  <c r="AW330" i="1"/>
  <c r="H329" i="1" l="1"/>
  <c r="BA330" i="1"/>
  <c r="BD330" i="1" s="1"/>
  <c r="BH330" i="1"/>
  <c r="CJ329" i="1"/>
  <c r="CI329" i="1"/>
  <c r="G329" i="1"/>
  <c r="BK330" i="1"/>
  <c r="BL330" i="1" s="1"/>
  <c r="C330" i="1" l="1"/>
  <c r="AU331" i="1"/>
  <c r="AZ331" i="1"/>
  <c r="AP331" i="1"/>
  <c r="BG330" i="1"/>
  <c r="BI330" i="1" l="1"/>
  <c r="BM330" i="1" s="1"/>
  <c r="BN330" i="1" s="1"/>
  <c r="BR330" i="1" s="1"/>
  <c r="F330" i="1" s="1"/>
  <c r="CE330" i="1" s="1"/>
  <c r="CB330" i="1" s="1"/>
  <c r="BJ331" i="1"/>
  <c r="AQ331" i="1"/>
  <c r="BO331" i="1"/>
  <c r="AS331" i="1"/>
  <c r="AT331" i="1" s="1"/>
  <c r="BA331" i="1" s="1"/>
  <c r="AV331" i="1"/>
  <c r="BP331" i="1"/>
  <c r="AW331" i="1"/>
  <c r="AX331" i="1"/>
  <c r="AY331" i="1" s="1"/>
  <c r="BC331" i="1" s="1"/>
  <c r="H330" i="1" l="1"/>
  <c r="BH331" i="1"/>
  <c r="CI330" i="1"/>
  <c r="CJ330" i="1"/>
  <c r="G330" i="1"/>
  <c r="BK331" i="1"/>
  <c r="BL331" i="1" s="1"/>
  <c r="BD331" i="1"/>
  <c r="C331" i="1" l="1"/>
  <c r="AZ332" i="1"/>
  <c r="AU332" i="1"/>
  <c r="AP332" i="1"/>
  <c r="BG331" i="1"/>
  <c r="BI331" i="1" l="1"/>
  <c r="BM331" i="1" s="1"/>
  <c r="BN331" i="1" s="1"/>
  <c r="BR331" i="1" s="1"/>
  <c r="F331" i="1" s="1"/>
  <c r="CE331" i="1" s="1"/>
  <c r="CB331" i="1" s="1"/>
  <c r="BJ332" i="1"/>
  <c r="AQ332" i="1"/>
  <c r="BO332" i="1"/>
  <c r="AS332" i="1"/>
  <c r="AT332" i="1" s="1"/>
  <c r="AV332" i="1"/>
  <c r="BP332" i="1"/>
  <c r="AX332" i="1"/>
  <c r="AY332" i="1" s="1"/>
  <c r="BC332" i="1" s="1"/>
  <c r="AW332" i="1"/>
  <c r="H331" i="1" l="1"/>
  <c r="BA332" i="1"/>
  <c r="BD332" i="1" s="1"/>
  <c r="BH332" i="1"/>
  <c r="CJ331" i="1"/>
  <c r="CI331" i="1"/>
  <c r="G331" i="1"/>
  <c r="BK332" i="1"/>
  <c r="BL332" i="1" s="1"/>
  <c r="C332" i="1" l="1"/>
  <c r="AP333" i="1"/>
  <c r="AU333" i="1"/>
  <c r="AZ333" i="1"/>
  <c r="BG332" i="1"/>
  <c r="BI332" i="1" l="1"/>
  <c r="BM332" i="1" s="1"/>
  <c r="BN332" i="1" s="1"/>
  <c r="BR332" i="1" s="1"/>
  <c r="F332" i="1" s="1"/>
  <c r="CE332" i="1" s="1"/>
  <c r="CB332" i="1" s="1"/>
  <c r="AV333" i="1"/>
  <c r="BP333" i="1"/>
  <c r="AX333" i="1"/>
  <c r="AY333" i="1" s="1"/>
  <c r="BC333" i="1" s="1"/>
  <c r="AW333" i="1"/>
  <c r="AQ333" i="1"/>
  <c r="BJ333" i="1"/>
  <c r="BO333" i="1"/>
  <c r="AS333" i="1"/>
  <c r="AT333" i="1" s="1"/>
  <c r="H332" i="1" l="1"/>
  <c r="BA333" i="1"/>
  <c r="BD333" i="1" s="1"/>
  <c r="BH333" i="1"/>
  <c r="CI332" i="1"/>
  <c r="CJ332" i="1"/>
  <c r="G332" i="1"/>
  <c r="BK333" i="1"/>
  <c r="BL333" i="1" s="1"/>
  <c r="C333" i="1" l="1"/>
  <c r="AP334" i="1"/>
  <c r="AZ334" i="1"/>
  <c r="AU334" i="1"/>
  <c r="BG333" i="1"/>
  <c r="BI333" i="1" l="1"/>
  <c r="BM333" i="1" s="1"/>
  <c r="BN333" i="1" s="1"/>
  <c r="BR333" i="1" s="1"/>
  <c r="F333" i="1" s="1"/>
  <c r="CE333" i="1" s="1"/>
  <c r="CB333" i="1" s="1"/>
  <c r="AV334" i="1"/>
  <c r="BP334" i="1"/>
  <c r="AW334" i="1"/>
  <c r="AX334" i="1"/>
  <c r="AY334" i="1" s="1"/>
  <c r="BC334" i="1" s="1"/>
  <c r="BJ334" i="1"/>
  <c r="AQ334" i="1"/>
  <c r="BO334" i="1"/>
  <c r="AS334" i="1"/>
  <c r="AT334" i="1" s="1"/>
  <c r="BA334" i="1" s="1"/>
  <c r="H333" i="1" l="1"/>
  <c r="BH334" i="1"/>
  <c r="CJ333" i="1"/>
  <c r="CI333" i="1"/>
  <c r="G333" i="1"/>
  <c r="BK334" i="1"/>
  <c r="BL334" i="1" s="1"/>
  <c r="BD334" i="1"/>
  <c r="C334" i="1" l="1"/>
  <c r="AU335" i="1"/>
  <c r="AZ335" i="1"/>
  <c r="AP335" i="1"/>
  <c r="BG334" i="1"/>
  <c r="BI334" i="1" l="1"/>
  <c r="BM334" i="1" s="1"/>
  <c r="BN334" i="1" s="1"/>
  <c r="BR334" i="1" s="1"/>
  <c r="F334" i="1" s="1"/>
  <c r="CE334" i="1" s="1"/>
  <c r="CB334" i="1" s="1"/>
  <c r="AQ335" i="1"/>
  <c r="BJ335" i="1"/>
  <c r="BO335" i="1"/>
  <c r="AS335" i="1"/>
  <c r="AT335" i="1" s="1"/>
  <c r="BA335" i="1" s="1"/>
  <c r="AV335" i="1"/>
  <c r="BP335" i="1"/>
  <c r="AW335" i="1"/>
  <c r="AX335" i="1"/>
  <c r="AY335" i="1" s="1"/>
  <c r="BC335" i="1" s="1"/>
  <c r="H334" i="1" l="1"/>
  <c r="BH335" i="1"/>
  <c r="CI334" i="1"/>
  <c r="CJ334" i="1"/>
  <c r="G334" i="1"/>
  <c r="BK335" i="1"/>
  <c r="BL335" i="1" s="1"/>
  <c r="BD335" i="1"/>
  <c r="C335" i="1" l="1"/>
  <c r="AZ336" i="1"/>
  <c r="AP336" i="1"/>
  <c r="AU336" i="1"/>
  <c r="BG335" i="1"/>
  <c r="BI335" i="1" l="1"/>
  <c r="BM335" i="1" s="1"/>
  <c r="BN335" i="1" s="1"/>
  <c r="BR335" i="1" s="1"/>
  <c r="AV336" i="1"/>
  <c r="BP336" i="1"/>
  <c r="AW336" i="1"/>
  <c r="AX336" i="1"/>
  <c r="AY336" i="1" s="1"/>
  <c r="BC336" i="1" s="1"/>
  <c r="AQ336" i="1"/>
  <c r="BJ336" i="1"/>
  <c r="BO336" i="1"/>
  <c r="AS336" i="1"/>
  <c r="AT336" i="1" s="1"/>
  <c r="BH336" i="1" s="1"/>
  <c r="F335" i="1" l="1"/>
  <c r="CE335" i="1" s="1"/>
  <c r="CB335" i="1" s="1"/>
  <c r="BA336" i="1"/>
  <c r="BD336" i="1" s="1"/>
  <c r="BK336" i="1"/>
  <c r="BL336" i="1" s="1"/>
  <c r="G335" i="1" l="1"/>
  <c r="C336" i="1" s="1"/>
  <c r="H335" i="1"/>
  <c r="CI335" i="1"/>
  <c r="CJ335" i="1"/>
  <c r="AU337" i="1"/>
  <c r="AP337" i="1"/>
  <c r="AZ337" i="1"/>
  <c r="BG336" i="1"/>
  <c r="BI336" i="1" l="1"/>
  <c r="BM336" i="1" s="1"/>
  <c r="BN336" i="1" s="1"/>
  <c r="BR336" i="1" s="1"/>
  <c r="F336" i="1" s="1"/>
  <c r="CE336" i="1" s="1"/>
  <c r="CB336" i="1" s="1"/>
  <c r="AQ337" i="1"/>
  <c r="BJ337" i="1"/>
  <c r="BO337" i="1"/>
  <c r="AS337" i="1"/>
  <c r="AT337" i="1" s="1"/>
  <c r="BA337" i="1" s="1"/>
  <c r="AV337" i="1"/>
  <c r="BP337" i="1"/>
  <c r="AW337" i="1"/>
  <c r="AX337" i="1"/>
  <c r="AY337" i="1" s="1"/>
  <c r="BC337" i="1" s="1"/>
  <c r="H336" i="1" l="1"/>
  <c r="BH337" i="1"/>
  <c r="CJ336" i="1"/>
  <c r="CI336" i="1"/>
  <c r="G336" i="1"/>
  <c r="BK337" i="1"/>
  <c r="BL337" i="1" s="1"/>
  <c r="BD337" i="1"/>
  <c r="C337" i="1" l="1"/>
  <c r="AZ338" i="1"/>
  <c r="AU338" i="1"/>
  <c r="AP338" i="1"/>
  <c r="BG337" i="1"/>
  <c r="BI337" i="1" l="1"/>
  <c r="BM337" i="1" s="1"/>
  <c r="BN337" i="1" s="1"/>
  <c r="BR337" i="1" s="1"/>
  <c r="F337" i="1" s="1"/>
  <c r="CE337" i="1" s="1"/>
  <c r="CB337" i="1" s="1"/>
  <c r="BJ338" i="1"/>
  <c r="AQ338" i="1"/>
  <c r="BO338" i="1"/>
  <c r="AS338" i="1"/>
  <c r="AT338" i="1" s="1"/>
  <c r="AV338" i="1"/>
  <c r="BP338" i="1"/>
  <c r="AW338" i="1"/>
  <c r="AX338" i="1"/>
  <c r="AY338" i="1" s="1"/>
  <c r="BC338" i="1" s="1"/>
  <c r="H337" i="1" l="1"/>
  <c r="BA338" i="1"/>
  <c r="BD338" i="1" s="1"/>
  <c r="BH338" i="1"/>
  <c r="CJ337" i="1"/>
  <c r="CI337" i="1"/>
  <c r="G337" i="1"/>
  <c r="BK338" i="1"/>
  <c r="BL338" i="1" s="1"/>
  <c r="C338" i="1" l="1"/>
  <c r="AU339" i="1"/>
  <c r="AP339" i="1"/>
  <c r="AZ339" i="1"/>
  <c r="BG338" i="1"/>
  <c r="BI338" i="1" l="1"/>
  <c r="BM338" i="1" s="1"/>
  <c r="BN338" i="1" s="1"/>
  <c r="BR338" i="1" s="1"/>
  <c r="F338" i="1" s="1"/>
  <c r="CE338" i="1" s="1"/>
  <c r="CB338" i="1" s="1"/>
  <c r="BJ339" i="1"/>
  <c r="AQ339" i="1"/>
  <c r="BO339" i="1"/>
  <c r="AS339" i="1"/>
  <c r="AT339" i="1" s="1"/>
  <c r="BA339" i="1" s="1"/>
  <c r="AV339" i="1"/>
  <c r="BP339" i="1"/>
  <c r="AW339" i="1"/>
  <c r="AX339" i="1"/>
  <c r="AY339" i="1" s="1"/>
  <c r="BC339" i="1" s="1"/>
  <c r="H338" i="1" l="1"/>
  <c r="BH339" i="1"/>
  <c r="CI338" i="1"/>
  <c r="CJ338" i="1"/>
  <c r="G338" i="1"/>
  <c r="BK339" i="1"/>
  <c r="BL339" i="1" s="1"/>
  <c r="BD339" i="1"/>
  <c r="C339" i="1" l="1"/>
  <c r="BG339" i="1"/>
  <c r="AZ340" i="1"/>
  <c r="AU340" i="1"/>
  <c r="AP340" i="1"/>
  <c r="BI339" i="1" l="1"/>
  <c r="BM339" i="1" s="1"/>
  <c r="BN339" i="1" s="1"/>
  <c r="BR339" i="1" s="1"/>
  <c r="F339" i="1" s="1"/>
  <c r="CE339" i="1" s="1"/>
  <c r="CB339" i="1" s="1"/>
  <c r="BJ340" i="1"/>
  <c r="AQ340" i="1"/>
  <c r="BO340" i="1"/>
  <c r="AS340" i="1"/>
  <c r="AT340" i="1" s="1"/>
  <c r="AV340" i="1"/>
  <c r="BP340" i="1"/>
  <c r="AW340" i="1"/>
  <c r="AX340" i="1"/>
  <c r="AY340" i="1" s="1"/>
  <c r="BC340" i="1" s="1"/>
  <c r="H339" i="1" l="1"/>
  <c r="BA340" i="1"/>
  <c r="BD340" i="1" s="1"/>
  <c r="BH340" i="1"/>
  <c r="CJ339" i="1"/>
  <c r="CI339" i="1"/>
  <c r="G339" i="1"/>
  <c r="BK340" i="1"/>
  <c r="BL340" i="1" s="1"/>
  <c r="C340" i="1" l="1"/>
  <c r="BG340" i="1"/>
  <c r="AU341" i="1"/>
  <c r="AP341" i="1"/>
  <c r="AZ341" i="1"/>
  <c r="BI340" i="1" l="1"/>
  <c r="BM340" i="1" s="1"/>
  <c r="BN340" i="1" s="1"/>
  <c r="BR340" i="1" s="1"/>
  <c r="F340" i="1" s="1"/>
  <c r="CE340" i="1" s="1"/>
  <c r="CB340" i="1" s="1"/>
  <c r="BJ341" i="1"/>
  <c r="AQ341" i="1"/>
  <c r="BO341" i="1"/>
  <c r="AS341" i="1"/>
  <c r="AT341" i="1" s="1"/>
  <c r="BH341" i="1" s="1"/>
  <c r="AV341" i="1"/>
  <c r="BP341" i="1"/>
  <c r="AX341" i="1"/>
  <c r="AY341" i="1" s="1"/>
  <c r="BC341" i="1" s="1"/>
  <c r="AW341" i="1"/>
  <c r="H340" i="1" l="1"/>
  <c r="BA341" i="1"/>
  <c r="BD341" i="1" s="1"/>
  <c r="CI340" i="1"/>
  <c r="CJ340" i="1"/>
  <c r="G340" i="1"/>
  <c r="BK341" i="1"/>
  <c r="BL341" i="1" s="1"/>
  <c r="C341" i="1" l="1"/>
  <c r="BG341" i="1"/>
  <c r="BI341" i="1" s="1"/>
  <c r="BM341" i="1" s="1"/>
  <c r="BN341" i="1" s="1"/>
  <c r="BR341" i="1" s="1"/>
  <c r="F341" i="1" s="1"/>
  <c r="CE341" i="1" s="1"/>
  <c r="CB341" i="1" s="1"/>
  <c r="AP342" i="1"/>
  <c r="AU342" i="1"/>
  <c r="AZ342" i="1"/>
  <c r="CJ341" i="1" l="1"/>
  <c r="CI341" i="1"/>
  <c r="G341" i="1"/>
  <c r="H341" i="1"/>
  <c r="AV342" i="1"/>
  <c r="BP342" i="1"/>
  <c r="AX342" i="1"/>
  <c r="AY342" i="1" s="1"/>
  <c r="BC342" i="1" s="1"/>
  <c r="AW342" i="1"/>
  <c r="BJ342" i="1"/>
  <c r="AQ342" i="1"/>
  <c r="BO342" i="1"/>
  <c r="AS342" i="1"/>
  <c r="AT342" i="1" s="1"/>
  <c r="BA342" i="1" s="1"/>
  <c r="BH342" i="1" l="1"/>
  <c r="C342" i="1"/>
  <c r="BK342" i="1"/>
  <c r="BL342" i="1" s="1"/>
  <c r="BD342" i="1"/>
  <c r="BG342" i="1" l="1"/>
  <c r="AU343" i="1"/>
  <c r="AZ343" i="1"/>
  <c r="AP343" i="1"/>
  <c r="BI342" i="1" l="1"/>
  <c r="BM342" i="1" s="1"/>
  <c r="BN342" i="1" s="1"/>
  <c r="BR342" i="1" s="1"/>
  <c r="F342" i="1" s="1"/>
  <c r="CE342" i="1" s="1"/>
  <c r="CB342" i="1" s="1"/>
  <c r="BJ343" i="1"/>
  <c r="AQ343" i="1"/>
  <c r="BO343" i="1"/>
  <c r="AS343" i="1"/>
  <c r="AT343" i="1" s="1"/>
  <c r="BH343" i="1" s="1"/>
  <c r="AV343" i="1"/>
  <c r="BP343" i="1"/>
  <c r="AX343" i="1"/>
  <c r="AY343" i="1" s="1"/>
  <c r="BC343" i="1" s="1"/>
  <c r="AW343" i="1"/>
  <c r="BA343" i="1" l="1"/>
  <c r="BD343" i="1" s="1"/>
  <c r="CI342" i="1"/>
  <c r="CJ342" i="1"/>
  <c r="G342" i="1"/>
  <c r="H342" i="1"/>
  <c r="BK343" i="1"/>
  <c r="BL343" i="1" s="1"/>
  <c r="C343" i="1" l="1"/>
  <c r="BG343" i="1"/>
  <c r="AZ344" i="1"/>
  <c r="AU344" i="1"/>
  <c r="AP344" i="1"/>
  <c r="BI343" i="1" l="1"/>
  <c r="BM343" i="1" s="1"/>
  <c r="BN343" i="1" s="1"/>
  <c r="BR343" i="1" s="1"/>
  <c r="F343" i="1" s="1"/>
  <c r="CE343" i="1" s="1"/>
  <c r="CB343" i="1" s="1"/>
  <c r="BJ344" i="1"/>
  <c r="AQ344" i="1"/>
  <c r="BO344" i="1"/>
  <c r="AS344" i="1"/>
  <c r="AT344" i="1" s="1"/>
  <c r="BA344" i="1" s="1"/>
  <c r="AV344" i="1"/>
  <c r="BP344" i="1"/>
  <c r="AW344" i="1"/>
  <c r="AX344" i="1"/>
  <c r="AY344" i="1" s="1"/>
  <c r="BC344" i="1" s="1"/>
  <c r="H343" i="1" l="1"/>
  <c r="BH344" i="1"/>
  <c r="CJ343" i="1"/>
  <c r="CI343" i="1"/>
  <c r="G343" i="1"/>
  <c r="BK344" i="1"/>
  <c r="BL344" i="1" s="1"/>
  <c r="BD344" i="1"/>
  <c r="C344" i="1" l="1"/>
  <c r="BG344" i="1"/>
  <c r="AU345" i="1"/>
  <c r="AP345" i="1"/>
  <c r="AZ345" i="1"/>
  <c r="BI344" i="1" l="1"/>
  <c r="BM344" i="1" s="1"/>
  <c r="BN344" i="1" s="1"/>
  <c r="BR344" i="1" s="1"/>
  <c r="F344" i="1" s="1"/>
  <c r="CE344" i="1" s="1"/>
  <c r="CB344" i="1" s="1"/>
  <c r="BJ345" i="1"/>
  <c r="AQ345" i="1"/>
  <c r="BO345" i="1"/>
  <c r="AS345" i="1"/>
  <c r="AT345" i="1" s="1"/>
  <c r="BA345" i="1" s="1"/>
  <c r="AV345" i="1"/>
  <c r="BP345" i="1"/>
  <c r="AW345" i="1"/>
  <c r="AX345" i="1"/>
  <c r="AY345" i="1" s="1"/>
  <c r="BC345" i="1" s="1"/>
  <c r="H344" i="1" l="1"/>
  <c r="BH345" i="1"/>
  <c r="CJ344" i="1"/>
  <c r="CI344" i="1"/>
  <c r="G344" i="1"/>
  <c r="BK345" i="1"/>
  <c r="BL345" i="1" s="1"/>
  <c r="BD345" i="1"/>
  <c r="C345" i="1" l="1"/>
  <c r="BG345" i="1"/>
  <c r="AP346" i="1"/>
  <c r="AU346" i="1"/>
  <c r="AZ346" i="1"/>
  <c r="BI345" i="1" l="1"/>
  <c r="BM345" i="1" s="1"/>
  <c r="BN345" i="1" s="1"/>
  <c r="BR345" i="1" s="1"/>
  <c r="F345" i="1" s="1"/>
  <c r="CE345" i="1" s="1"/>
  <c r="CB345" i="1" s="1"/>
  <c r="AV346" i="1"/>
  <c r="BP346" i="1"/>
  <c r="AW346" i="1"/>
  <c r="AX346" i="1"/>
  <c r="AY346" i="1" s="1"/>
  <c r="BC346" i="1" s="1"/>
  <c r="BJ346" i="1"/>
  <c r="AQ346" i="1"/>
  <c r="BO346" i="1"/>
  <c r="AS346" i="1"/>
  <c r="AT346" i="1" s="1"/>
  <c r="BA346" i="1" s="1"/>
  <c r="H345" i="1" l="1"/>
  <c r="BH346" i="1"/>
  <c r="CJ345" i="1"/>
  <c r="CI345" i="1"/>
  <c r="G345" i="1"/>
  <c r="BK346" i="1"/>
  <c r="BL346" i="1" s="1"/>
  <c r="BD346" i="1"/>
  <c r="C346" i="1" l="1"/>
  <c r="BG346" i="1"/>
  <c r="BI346" i="1" s="1"/>
  <c r="BM346" i="1" s="1"/>
  <c r="BN346" i="1" s="1"/>
  <c r="BR346" i="1" s="1"/>
  <c r="F346" i="1" s="1"/>
  <c r="CE346" i="1" s="1"/>
  <c r="CB346" i="1" s="1"/>
  <c r="AZ347" i="1"/>
  <c r="AU347" i="1"/>
  <c r="AP347" i="1"/>
  <c r="CJ346" i="1" l="1"/>
  <c r="CI346" i="1"/>
  <c r="G346" i="1"/>
  <c r="H346" i="1"/>
  <c r="BJ347" i="1"/>
  <c r="AQ347" i="1"/>
  <c r="BO347" i="1"/>
  <c r="AS347" i="1"/>
  <c r="AT347" i="1" s="1"/>
  <c r="BH347" i="1" s="1"/>
  <c r="AV347" i="1"/>
  <c r="BP347" i="1"/>
  <c r="AX347" i="1"/>
  <c r="AY347" i="1" s="1"/>
  <c r="BC347" i="1" s="1"/>
  <c r="AW347" i="1"/>
  <c r="BA347" i="1" l="1"/>
  <c r="BD347" i="1" s="1"/>
  <c r="C347" i="1"/>
  <c r="BK347" i="1"/>
  <c r="BL347" i="1" s="1"/>
  <c r="BG347" i="1" l="1"/>
  <c r="AU348" i="1"/>
  <c r="AP348" i="1"/>
  <c r="AZ348" i="1"/>
  <c r="BI347" i="1" l="1"/>
  <c r="BM347" i="1" s="1"/>
  <c r="BN347" i="1" s="1"/>
  <c r="BR347" i="1" s="1"/>
  <c r="F347" i="1" s="1"/>
  <c r="CE347" i="1" s="1"/>
  <c r="CB347" i="1" s="1"/>
  <c r="BJ348" i="1"/>
  <c r="AQ348" i="1"/>
  <c r="BO348" i="1"/>
  <c r="AS348" i="1"/>
  <c r="AT348" i="1" s="1"/>
  <c r="BH348" i="1" s="1"/>
  <c r="AV348" i="1"/>
  <c r="BP348" i="1"/>
  <c r="AX348" i="1"/>
  <c r="AY348" i="1" s="1"/>
  <c r="BC348" i="1" s="1"/>
  <c r="AW348" i="1"/>
  <c r="BA348" i="1" l="1"/>
  <c r="BD348" i="1" s="1"/>
  <c r="CJ347" i="1"/>
  <c r="CI347" i="1"/>
  <c r="G347" i="1"/>
  <c r="H347" i="1"/>
  <c r="BK348" i="1"/>
  <c r="BL348" i="1" s="1"/>
  <c r="C348" i="1" l="1"/>
  <c r="BG348" i="1"/>
  <c r="AP349" i="1"/>
  <c r="AU349" i="1"/>
  <c r="AZ349" i="1"/>
  <c r="BI348" i="1" l="1"/>
  <c r="BM348" i="1" s="1"/>
  <c r="BN348" i="1" s="1"/>
  <c r="BR348" i="1" s="1"/>
  <c r="F348" i="1" s="1"/>
  <c r="CE348" i="1" s="1"/>
  <c r="CB348" i="1" s="1"/>
  <c r="AV349" i="1"/>
  <c r="BP349" i="1"/>
  <c r="AX349" i="1"/>
  <c r="AY349" i="1" s="1"/>
  <c r="BC349" i="1" s="1"/>
  <c r="AW349" i="1"/>
  <c r="BJ349" i="1"/>
  <c r="AQ349" i="1"/>
  <c r="BO349" i="1"/>
  <c r="AS349" i="1"/>
  <c r="AT349" i="1" s="1"/>
  <c r="BA349" i="1" l="1"/>
  <c r="BD349" i="1" s="1"/>
  <c r="BH349" i="1"/>
  <c r="CI348" i="1"/>
  <c r="CJ348" i="1"/>
  <c r="G348" i="1"/>
  <c r="H348" i="1"/>
  <c r="BK349" i="1"/>
  <c r="BL349" i="1" s="1"/>
  <c r="C349" i="1" l="1"/>
  <c r="BG349" i="1"/>
  <c r="AU350" i="1"/>
  <c r="AP350" i="1"/>
  <c r="AZ350" i="1"/>
  <c r="BI349" i="1" l="1"/>
  <c r="BM349" i="1" s="1"/>
  <c r="BN349" i="1" s="1"/>
  <c r="BR349" i="1" s="1"/>
  <c r="F349" i="1" s="1"/>
  <c r="CE349" i="1" s="1"/>
  <c r="CB349" i="1" s="1"/>
  <c r="BJ350" i="1"/>
  <c r="AQ350" i="1"/>
  <c r="BO350" i="1"/>
  <c r="AS350" i="1"/>
  <c r="AT350" i="1" s="1"/>
  <c r="BA350" i="1" s="1"/>
  <c r="AV350" i="1"/>
  <c r="BP350" i="1"/>
  <c r="AX350" i="1"/>
  <c r="AY350" i="1" s="1"/>
  <c r="BC350" i="1" s="1"/>
  <c r="AW350" i="1"/>
  <c r="H349" i="1" l="1"/>
  <c r="BH350" i="1"/>
  <c r="CJ349" i="1"/>
  <c r="CI349" i="1"/>
  <c r="G349" i="1"/>
  <c r="BK350" i="1"/>
  <c r="BL350" i="1" s="1"/>
  <c r="BD350" i="1"/>
  <c r="C350" i="1" l="1"/>
  <c r="BG350" i="1"/>
  <c r="AZ351" i="1"/>
  <c r="AP351" i="1"/>
  <c r="AU351" i="1"/>
  <c r="BI350" i="1" l="1"/>
  <c r="BM350" i="1" s="1"/>
  <c r="BN350" i="1" s="1"/>
  <c r="BR350" i="1" s="1"/>
  <c r="F350" i="1" s="1"/>
  <c r="AV351" i="1"/>
  <c r="BP351" i="1"/>
  <c r="AX351" i="1"/>
  <c r="AY351" i="1" s="1"/>
  <c r="BC351" i="1" s="1"/>
  <c r="AW351" i="1"/>
  <c r="BJ351" i="1"/>
  <c r="AQ351" i="1"/>
  <c r="BO351" i="1"/>
  <c r="AS351" i="1"/>
  <c r="AT351" i="1" s="1"/>
  <c r="BA351" i="1" s="1"/>
  <c r="CE350" i="1" l="1"/>
  <c r="CB350" i="1" s="1"/>
  <c r="F352" i="1"/>
  <c r="BH351" i="1"/>
  <c r="CJ350" i="1"/>
  <c r="CI350" i="1"/>
  <c r="H350" i="1"/>
  <c r="G350" i="1"/>
  <c r="BK351" i="1"/>
  <c r="BL351" i="1" s="1"/>
  <c r="BD351" i="1"/>
  <c r="H352" i="1" l="1"/>
  <c r="E354" i="1"/>
  <c r="C354" i="1" s="1"/>
  <c r="BG351" i="1"/>
  <c r="AP352" i="1"/>
  <c r="AU352" i="1"/>
  <c r="AZ352" i="1"/>
  <c r="BI351" i="1" l="1"/>
  <c r="BM351" i="1" s="1"/>
  <c r="BN351" i="1" s="1"/>
  <c r="BR351" i="1" s="1"/>
  <c r="F354" i="1" s="1"/>
  <c r="AV352" i="1"/>
  <c r="BP352" i="1"/>
  <c r="AX352" i="1"/>
  <c r="AY352" i="1" s="1"/>
  <c r="BC352" i="1" s="1"/>
  <c r="AW352" i="1"/>
  <c r="BJ352" i="1"/>
  <c r="AQ352" i="1"/>
  <c r="BO352" i="1"/>
  <c r="AS352" i="1"/>
  <c r="AT352" i="1" s="1"/>
  <c r="BA352" i="1" s="1"/>
  <c r="CE351" i="1" l="1"/>
  <c r="CB351" i="1" s="1"/>
  <c r="BH352" i="1"/>
  <c r="CI351" i="1"/>
  <c r="CJ351" i="1"/>
  <c r="H354" i="1"/>
  <c r="G354" i="1"/>
  <c r="BK352" i="1"/>
  <c r="BL352" i="1" s="1"/>
  <c r="BD352" i="1"/>
  <c r="C355" i="1" l="1"/>
  <c r="BG352" i="1"/>
  <c r="BI352" i="1" s="1"/>
  <c r="BM352" i="1" s="1"/>
  <c r="BN352" i="1" s="1"/>
  <c r="BR352" i="1" s="1"/>
  <c r="F355" i="1" s="1"/>
  <c r="AP353" i="1"/>
  <c r="AU353" i="1"/>
  <c r="AZ353" i="1"/>
  <c r="CE352" i="1" l="1"/>
  <c r="CB352" i="1" s="1"/>
  <c r="CJ352" i="1"/>
  <c r="CI352" i="1"/>
  <c r="G355" i="1"/>
  <c r="H355" i="1"/>
  <c r="AV353" i="1"/>
  <c r="BP353" i="1"/>
  <c r="AX353" i="1"/>
  <c r="AY353" i="1" s="1"/>
  <c r="BC353" i="1" s="1"/>
  <c r="AW353" i="1"/>
  <c r="BJ353" i="1"/>
  <c r="AQ353" i="1"/>
  <c r="BO353" i="1"/>
  <c r="AS353" i="1"/>
  <c r="AT353" i="1" s="1"/>
  <c r="BA353" i="1" s="1"/>
  <c r="BH353" i="1" l="1"/>
  <c r="C356" i="1"/>
  <c r="BK353" i="1"/>
  <c r="BL353" i="1" s="1"/>
  <c r="BD353" i="1"/>
  <c r="BG353" i="1" l="1"/>
  <c r="AP354" i="1"/>
  <c r="AU354" i="1"/>
  <c r="AZ354" i="1"/>
  <c r="BI353" i="1" l="1"/>
  <c r="BM353" i="1" s="1"/>
  <c r="BN353" i="1" s="1"/>
  <c r="BR353" i="1" s="1"/>
  <c r="F356" i="1" s="1"/>
  <c r="AV354" i="1"/>
  <c r="BP354" i="1"/>
  <c r="AX354" i="1"/>
  <c r="AY354" i="1" s="1"/>
  <c r="BC354" i="1" s="1"/>
  <c r="AW354" i="1"/>
  <c r="BJ354" i="1"/>
  <c r="AQ354" i="1"/>
  <c r="BO354" i="1"/>
  <c r="AS354" i="1"/>
  <c r="AT354" i="1" s="1"/>
  <c r="BA354" i="1" s="1"/>
  <c r="CE353" i="1" l="1"/>
  <c r="CB353" i="1" s="1"/>
  <c r="BH354" i="1"/>
  <c r="CJ353" i="1"/>
  <c r="CI353" i="1"/>
  <c r="G356" i="1"/>
  <c r="H356" i="1"/>
  <c r="BK354" i="1"/>
  <c r="BL354" i="1" s="1"/>
  <c r="BD354" i="1"/>
  <c r="C357" i="1" l="1"/>
  <c r="BG354" i="1"/>
  <c r="AZ355" i="1"/>
  <c r="AU355" i="1"/>
  <c r="AP355" i="1"/>
  <c r="BI354" i="1" l="1"/>
  <c r="BM354" i="1" s="1"/>
  <c r="BN354" i="1" s="1"/>
  <c r="BR354" i="1" s="1"/>
  <c r="F357" i="1" s="1"/>
  <c r="BJ355" i="1"/>
  <c r="AQ355" i="1"/>
  <c r="BO355" i="1"/>
  <c r="AS355" i="1"/>
  <c r="AT355" i="1" s="1"/>
  <c r="BA355" i="1" s="1"/>
  <c r="AV355" i="1"/>
  <c r="BP355" i="1"/>
  <c r="AX355" i="1"/>
  <c r="AY355" i="1" s="1"/>
  <c r="BC355" i="1" s="1"/>
  <c r="AW355" i="1"/>
  <c r="CE354" i="1" l="1"/>
  <c r="CB354" i="1" s="1"/>
  <c r="H357" i="1"/>
  <c r="BH355" i="1"/>
  <c r="CI354" i="1"/>
  <c r="CJ354" i="1"/>
  <c r="G357" i="1"/>
  <c r="BK355" i="1"/>
  <c r="BL355" i="1" s="1"/>
  <c r="BD355" i="1"/>
  <c r="C358" i="1" l="1"/>
  <c r="BG355" i="1"/>
  <c r="AU356" i="1"/>
  <c r="AZ356" i="1"/>
  <c r="AP356" i="1"/>
  <c r="BI355" i="1" l="1"/>
  <c r="BM355" i="1" s="1"/>
  <c r="BN355" i="1" s="1"/>
  <c r="BR355" i="1" s="1"/>
  <c r="F358" i="1" s="1"/>
  <c r="BJ356" i="1"/>
  <c r="AQ356" i="1"/>
  <c r="BO356" i="1"/>
  <c r="AS356" i="1"/>
  <c r="AT356" i="1" s="1"/>
  <c r="AV356" i="1"/>
  <c r="BP356" i="1"/>
  <c r="AW356" i="1"/>
  <c r="AX356" i="1"/>
  <c r="AY356" i="1" s="1"/>
  <c r="BC356" i="1" s="1"/>
  <c r="CE355" i="1" l="1"/>
  <c r="CB355" i="1" s="1"/>
  <c r="H358" i="1"/>
  <c r="BA356" i="1"/>
  <c r="BD356" i="1" s="1"/>
  <c r="BH356" i="1"/>
  <c r="CI355" i="1"/>
  <c r="CJ355" i="1"/>
  <c r="G358" i="1"/>
  <c r="BK356" i="1"/>
  <c r="BL356" i="1" s="1"/>
  <c r="C359" i="1" l="1"/>
  <c r="BG356" i="1"/>
  <c r="BI356" i="1" s="1"/>
  <c r="BM356" i="1" s="1"/>
  <c r="BN356" i="1" s="1"/>
  <c r="BR356" i="1" s="1"/>
  <c r="F359" i="1" s="1"/>
  <c r="CE356" i="1" s="1"/>
  <c r="CB356" i="1" s="1"/>
  <c r="AZ357" i="1"/>
  <c r="AU357" i="1"/>
  <c r="AP357" i="1"/>
  <c r="CI356" i="1" l="1"/>
  <c r="CJ356" i="1"/>
  <c r="H359" i="1"/>
  <c r="G359" i="1"/>
  <c r="BJ357" i="1"/>
  <c r="AQ357" i="1"/>
  <c r="BO357" i="1"/>
  <c r="AS357" i="1"/>
  <c r="AT357" i="1" s="1"/>
  <c r="BA357" i="1" s="1"/>
  <c r="AV357" i="1"/>
  <c r="BP357" i="1"/>
  <c r="AW357" i="1"/>
  <c r="AX357" i="1"/>
  <c r="AY357" i="1" s="1"/>
  <c r="BC357" i="1" s="1"/>
  <c r="BH357" i="1" l="1"/>
  <c r="C360" i="1"/>
  <c r="BK357" i="1"/>
  <c r="BL357" i="1" s="1"/>
  <c r="BD357" i="1"/>
  <c r="BG357" i="1" l="1"/>
  <c r="AP358" i="1"/>
  <c r="AZ358" i="1"/>
  <c r="AU358" i="1"/>
  <c r="BI357" i="1" l="1"/>
  <c r="BM357" i="1" s="1"/>
  <c r="BN357" i="1" s="1"/>
  <c r="BR357" i="1" s="1"/>
  <c r="F360" i="1" s="1"/>
  <c r="CE357" i="1" s="1"/>
  <c r="CB357" i="1" s="1"/>
  <c r="BJ358" i="1"/>
  <c r="AQ358" i="1"/>
  <c r="BO358" i="1"/>
  <c r="AS358" i="1"/>
  <c r="AT358" i="1" s="1"/>
  <c r="BA358" i="1" s="1"/>
  <c r="AV358" i="1"/>
  <c r="BP358" i="1"/>
  <c r="AX358" i="1"/>
  <c r="AY358" i="1" s="1"/>
  <c r="BC358" i="1" s="1"/>
  <c r="AW358" i="1"/>
  <c r="BH358" i="1" l="1"/>
  <c r="CI357" i="1"/>
  <c r="CJ357" i="1"/>
  <c r="G360" i="1"/>
  <c r="H360" i="1"/>
  <c r="BK358" i="1"/>
  <c r="BL358" i="1" s="1"/>
  <c r="BD358" i="1"/>
  <c r="C361" i="1" l="1"/>
  <c r="BG358" i="1"/>
  <c r="AP359" i="1"/>
  <c r="AZ359" i="1"/>
  <c r="AU359" i="1"/>
  <c r="BI358" i="1" l="1"/>
  <c r="BM358" i="1" s="1"/>
  <c r="BN358" i="1" s="1"/>
  <c r="BR358" i="1" s="1"/>
  <c r="F361" i="1" s="1"/>
  <c r="CE358" i="1" s="1"/>
  <c r="CB358" i="1" s="1"/>
  <c r="AV359" i="1"/>
  <c r="BP359" i="1"/>
  <c r="AW359" i="1"/>
  <c r="AX359" i="1"/>
  <c r="AY359" i="1" s="1"/>
  <c r="BC359" i="1" s="1"/>
  <c r="BJ359" i="1"/>
  <c r="AQ359" i="1"/>
  <c r="BO359" i="1"/>
  <c r="AS359" i="1"/>
  <c r="AT359" i="1" s="1"/>
  <c r="H361" i="1" l="1"/>
  <c r="BA359" i="1"/>
  <c r="BD359" i="1" s="1"/>
  <c r="BH359" i="1"/>
  <c r="CI358" i="1"/>
  <c r="CJ358" i="1"/>
  <c r="G361" i="1"/>
  <c r="BK359" i="1"/>
  <c r="BL359" i="1" s="1"/>
  <c r="C362" i="1" l="1"/>
  <c r="BG359" i="1"/>
  <c r="AP360" i="1"/>
  <c r="AU360" i="1"/>
  <c r="AZ360" i="1"/>
  <c r="BI359" i="1" l="1"/>
  <c r="BM359" i="1" s="1"/>
  <c r="BN359" i="1" s="1"/>
  <c r="BR359" i="1" s="1"/>
  <c r="F362" i="1" s="1"/>
  <c r="CE359" i="1" s="1"/>
  <c r="CB359" i="1" s="1"/>
  <c r="AV360" i="1"/>
  <c r="BP360" i="1"/>
  <c r="AX360" i="1"/>
  <c r="AY360" i="1" s="1"/>
  <c r="BC360" i="1" s="1"/>
  <c r="AW360" i="1"/>
  <c r="BJ360" i="1"/>
  <c r="AQ360" i="1"/>
  <c r="BO360" i="1"/>
  <c r="AS360" i="1"/>
  <c r="AT360" i="1" s="1"/>
  <c r="BA360" i="1" s="1"/>
  <c r="H362" i="1" l="1"/>
  <c r="BH360" i="1"/>
  <c r="CJ359" i="1"/>
  <c r="CI359" i="1"/>
  <c r="G362" i="1"/>
  <c r="BK360" i="1"/>
  <c r="BL360" i="1" s="1"/>
  <c r="BD360" i="1"/>
  <c r="C363" i="1" l="1"/>
  <c r="BG360" i="1"/>
  <c r="AZ361" i="1"/>
  <c r="AU361" i="1"/>
  <c r="AP361" i="1"/>
  <c r="BI360" i="1" l="1"/>
  <c r="BM360" i="1" s="1"/>
  <c r="BN360" i="1" s="1"/>
  <c r="BR360" i="1" s="1"/>
  <c r="F363" i="1" s="1"/>
  <c r="CE360" i="1" s="1"/>
  <c r="CB360" i="1" s="1"/>
  <c r="BJ361" i="1"/>
  <c r="AQ361" i="1"/>
  <c r="BO361" i="1"/>
  <c r="AS361" i="1"/>
  <c r="AT361" i="1" s="1"/>
  <c r="BA361" i="1" s="1"/>
  <c r="AV361" i="1"/>
  <c r="BP361" i="1"/>
  <c r="AW361" i="1"/>
  <c r="AX361" i="1"/>
  <c r="AY361" i="1" s="1"/>
  <c r="BC361" i="1" s="1"/>
  <c r="H363" i="1" l="1"/>
  <c r="BH361" i="1"/>
  <c r="CI360" i="1"/>
  <c r="CJ360" i="1"/>
  <c r="G363" i="1"/>
  <c r="BK361" i="1"/>
  <c r="BL361" i="1" s="1"/>
  <c r="BD361" i="1"/>
  <c r="C364" i="1" l="1"/>
  <c r="BG361" i="1"/>
  <c r="AP362" i="1"/>
  <c r="AZ362" i="1"/>
  <c r="AU362" i="1"/>
  <c r="BI361" i="1" l="1"/>
  <c r="BM361" i="1" s="1"/>
  <c r="BN361" i="1" s="1"/>
  <c r="BR361" i="1" s="1"/>
  <c r="F364" i="1" s="1"/>
  <c r="CE361" i="1" s="1"/>
  <c r="CB361" i="1" s="1"/>
  <c r="BJ362" i="1"/>
  <c r="AQ362" i="1"/>
  <c r="BO362" i="1"/>
  <c r="AS362" i="1"/>
  <c r="AT362" i="1" s="1"/>
  <c r="AV362" i="1"/>
  <c r="BP362" i="1"/>
  <c r="AW362" i="1"/>
  <c r="AX362" i="1"/>
  <c r="AY362" i="1" s="1"/>
  <c r="BC362" i="1" s="1"/>
  <c r="H364" i="1" l="1"/>
  <c r="BA362" i="1"/>
  <c r="BD362" i="1" s="1"/>
  <c r="BH362" i="1"/>
  <c r="CJ361" i="1"/>
  <c r="CI361" i="1"/>
  <c r="G364" i="1"/>
  <c r="BK362" i="1"/>
  <c r="BL362" i="1" s="1"/>
  <c r="C365" i="1" l="1"/>
  <c r="AU363" i="1"/>
  <c r="AP363" i="1"/>
  <c r="AZ363" i="1"/>
  <c r="BG362" i="1"/>
  <c r="BI362" i="1" l="1"/>
  <c r="BM362" i="1" s="1"/>
  <c r="BN362" i="1" s="1"/>
  <c r="BR362" i="1" s="1"/>
  <c r="F365" i="1" s="1"/>
  <c r="CE362" i="1" s="1"/>
  <c r="CB362" i="1" s="1"/>
  <c r="BJ363" i="1"/>
  <c r="AQ363" i="1"/>
  <c r="BO363" i="1"/>
  <c r="AS363" i="1"/>
  <c r="AT363" i="1" s="1"/>
  <c r="AV363" i="1"/>
  <c r="BP363" i="1"/>
  <c r="AX363" i="1"/>
  <c r="AY363" i="1" s="1"/>
  <c r="BC363" i="1" s="1"/>
  <c r="AW363" i="1"/>
  <c r="H365" i="1" l="1"/>
  <c r="BA363" i="1"/>
  <c r="BD363" i="1" s="1"/>
  <c r="BH363" i="1"/>
  <c r="CI362" i="1"/>
  <c r="CJ362" i="1"/>
  <c r="G365" i="1"/>
  <c r="BK363" i="1"/>
  <c r="BL363" i="1" s="1"/>
  <c r="C366" i="1" l="1"/>
  <c r="AU364" i="1"/>
  <c r="AP364" i="1"/>
  <c r="AZ364" i="1"/>
  <c r="BG363" i="1"/>
  <c r="BI363" i="1" l="1"/>
  <c r="BM363" i="1" s="1"/>
  <c r="BN363" i="1" s="1"/>
  <c r="BR363" i="1" s="1"/>
  <c r="F366" i="1" s="1"/>
  <c r="CE363" i="1" s="1"/>
  <c r="CB363" i="1" s="1"/>
  <c r="AQ364" i="1"/>
  <c r="BJ364" i="1"/>
  <c r="BO364" i="1"/>
  <c r="AS364" i="1"/>
  <c r="AT364" i="1" s="1"/>
  <c r="AV364" i="1"/>
  <c r="BP364" i="1"/>
  <c r="AW364" i="1"/>
  <c r="AX364" i="1"/>
  <c r="AY364" i="1" s="1"/>
  <c r="BC364" i="1" s="1"/>
  <c r="H366" i="1" l="1"/>
  <c r="BA364" i="1"/>
  <c r="BD364" i="1" s="1"/>
  <c r="BH364" i="1"/>
  <c r="CJ363" i="1"/>
  <c r="CI363" i="1"/>
  <c r="G366" i="1"/>
  <c r="BK364" i="1"/>
  <c r="BL364" i="1" s="1"/>
  <c r="C367" i="1" l="1"/>
  <c r="AP365" i="1"/>
  <c r="AU365" i="1"/>
  <c r="AZ365" i="1"/>
  <c r="BG364" i="1"/>
  <c r="BI364" i="1" l="1"/>
  <c r="BM364" i="1" s="1"/>
  <c r="BN364" i="1" s="1"/>
  <c r="BR364" i="1" s="1"/>
  <c r="F367" i="1" s="1"/>
  <c r="CE364" i="1" s="1"/>
  <c r="CB364" i="1" s="1"/>
  <c r="AV365" i="1"/>
  <c r="BP365" i="1"/>
  <c r="AX365" i="1"/>
  <c r="AY365" i="1" s="1"/>
  <c r="BC365" i="1" s="1"/>
  <c r="AW365" i="1"/>
  <c r="AQ365" i="1"/>
  <c r="BJ365" i="1"/>
  <c r="BO365" i="1"/>
  <c r="AS365" i="1"/>
  <c r="AT365" i="1" s="1"/>
  <c r="H367" i="1" l="1"/>
  <c r="BA365" i="1"/>
  <c r="BD365" i="1" s="1"/>
  <c r="BH365" i="1"/>
  <c r="CI364" i="1"/>
  <c r="CJ364" i="1"/>
  <c r="G367" i="1"/>
  <c r="BK365" i="1"/>
  <c r="BL365" i="1" s="1"/>
  <c r="C368" i="1" l="1"/>
  <c r="AP366" i="1"/>
  <c r="AU366" i="1"/>
  <c r="AZ366" i="1"/>
  <c r="BG365" i="1"/>
  <c r="BI365" i="1" l="1"/>
  <c r="BM365" i="1" s="1"/>
  <c r="BN365" i="1" s="1"/>
  <c r="BR365" i="1" s="1"/>
  <c r="F368" i="1" s="1"/>
  <c r="CE365" i="1" s="1"/>
  <c r="CB365" i="1" s="1"/>
  <c r="AV366" i="1"/>
  <c r="BP366" i="1"/>
  <c r="AW366" i="1"/>
  <c r="AX366" i="1"/>
  <c r="AY366" i="1" s="1"/>
  <c r="BC366" i="1" s="1"/>
  <c r="BJ366" i="1"/>
  <c r="AQ366" i="1"/>
  <c r="BO366" i="1"/>
  <c r="AS366" i="1"/>
  <c r="AT366" i="1" s="1"/>
  <c r="H368" i="1" l="1"/>
  <c r="BA366" i="1"/>
  <c r="BD366" i="1" s="1"/>
  <c r="BH366" i="1"/>
  <c r="CJ365" i="1"/>
  <c r="CI365" i="1"/>
  <c r="G368" i="1"/>
  <c r="BK366" i="1"/>
  <c r="BL366" i="1" s="1"/>
  <c r="C369" i="1" l="1"/>
  <c r="AZ367" i="1"/>
  <c r="AP367" i="1"/>
  <c r="AU367" i="1"/>
  <c r="BG366" i="1"/>
  <c r="BI366" i="1" l="1"/>
  <c r="BM366" i="1" s="1"/>
  <c r="BN366" i="1" s="1"/>
  <c r="BR366" i="1" s="1"/>
  <c r="F369" i="1" s="1"/>
  <c r="CE366" i="1" s="1"/>
  <c r="CB366" i="1" s="1"/>
  <c r="AV367" i="1"/>
  <c r="BP367" i="1"/>
  <c r="AW367" i="1"/>
  <c r="AX367" i="1"/>
  <c r="AY367" i="1" s="1"/>
  <c r="BC367" i="1" s="1"/>
  <c r="BJ367" i="1"/>
  <c r="AQ367" i="1"/>
  <c r="BO367" i="1"/>
  <c r="AS367" i="1"/>
  <c r="AT367" i="1" s="1"/>
  <c r="H369" i="1" l="1"/>
  <c r="BA367" i="1"/>
  <c r="BD367" i="1" s="1"/>
  <c r="BH367" i="1"/>
  <c r="CI366" i="1"/>
  <c r="CJ366" i="1"/>
  <c r="G369" i="1"/>
  <c r="BK367" i="1"/>
  <c r="BL367" i="1" s="1"/>
  <c r="C370" i="1" l="1"/>
  <c r="AP368" i="1"/>
  <c r="AU368" i="1"/>
  <c r="AZ368" i="1"/>
  <c r="BG367" i="1"/>
  <c r="BI367" i="1" l="1"/>
  <c r="BM367" i="1" s="1"/>
  <c r="BN367" i="1" s="1"/>
  <c r="BR367" i="1" s="1"/>
  <c r="F370" i="1" s="1"/>
  <c r="CE367" i="1" s="1"/>
  <c r="CB367" i="1" s="1"/>
  <c r="AV368" i="1"/>
  <c r="BP368" i="1"/>
  <c r="AW368" i="1"/>
  <c r="AX368" i="1"/>
  <c r="AY368" i="1" s="1"/>
  <c r="BC368" i="1" s="1"/>
  <c r="AQ368" i="1"/>
  <c r="BJ368" i="1"/>
  <c r="BO368" i="1"/>
  <c r="AS368" i="1"/>
  <c r="AT368" i="1" s="1"/>
  <c r="H370" i="1" l="1"/>
  <c r="BA368" i="1"/>
  <c r="BD368" i="1" s="1"/>
  <c r="BH368" i="1"/>
  <c r="CJ367" i="1"/>
  <c r="CI367" i="1"/>
  <c r="G370" i="1"/>
  <c r="BK368" i="1"/>
  <c r="BL368" i="1" s="1"/>
  <c r="C371" i="1" l="1"/>
  <c r="AZ369" i="1"/>
  <c r="AU369" i="1"/>
  <c r="AP369" i="1"/>
  <c r="BG368" i="1"/>
  <c r="BI368" i="1" l="1"/>
  <c r="BM368" i="1" s="1"/>
  <c r="BN368" i="1" s="1"/>
  <c r="BR368" i="1" s="1"/>
  <c r="F371" i="1" s="1"/>
  <c r="CE368" i="1" s="1"/>
  <c r="CB368" i="1" s="1"/>
  <c r="AQ369" i="1"/>
  <c r="BJ369" i="1"/>
  <c r="BO369" i="1"/>
  <c r="AS369" i="1"/>
  <c r="AT369" i="1" s="1"/>
  <c r="BA369" i="1" s="1"/>
  <c r="AV369" i="1"/>
  <c r="BP369" i="1"/>
  <c r="AX369" i="1"/>
  <c r="AY369" i="1" s="1"/>
  <c r="BC369" i="1" s="1"/>
  <c r="AW369" i="1"/>
  <c r="H371" i="1" l="1"/>
  <c r="BH369" i="1"/>
  <c r="CI368" i="1"/>
  <c r="CJ368" i="1"/>
  <c r="G371" i="1"/>
  <c r="BK369" i="1"/>
  <c r="BL369" i="1" s="1"/>
  <c r="BD369" i="1"/>
  <c r="C372" i="1" l="1"/>
  <c r="AP370" i="1"/>
  <c r="AU370" i="1"/>
  <c r="AZ370" i="1"/>
  <c r="BG369" i="1"/>
  <c r="BI369" i="1" l="1"/>
  <c r="BM369" i="1" s="1"/>
  <c r="BN369" i="1" s="1"/>
  <c r="BR369" i="1" s="1"/>
  <c r="F372" i="1" s="1"/>
  <c r="CE369" i="1" s="1"/>
  <c r="CB369" i="1" s="1"/>
  <c r="AV370" i="1"/>
  <c r="BP370" i="1"/>
  <c r="AW370" i="1"/>
  <c r="AX370" i="1"/>
  <c r="AY370" i="1" s="1"/>
  <c r="BC370" i="1" s="1"/>
  <c r="BJ370" i="1"/>
  <c r="AQ370" i="1"/>
  <c r="BO370" i="1"/>
  <c r="AS370" i="1"/>
  <c r="AT370" i="1" s="1"/>
  <c r="BA370" i="1" s="1"/>
  <c r="H372" i="1" l="1"/>
  <c r="BH370" i="1"/>
  <c r="CI369" i="1"/>
  <c r="CJ369" i="1"/>
  <c r="G372" i="1"/>
  <c r="BK370" i="1"/>
  <c r="BL370" i="1" s="1"/>
  <c r="BD370" i="1"/>
  <c r="C373" i="1" l="1"/>
  <c r="AP371" i="1"/>
  <c r="AU371" i="1"/>
  <c r="AZ371" i="1"/>
  <c r="BG370" i="1"/>
  <c r="BI370" i="1" l="1"/>
  <c r="BM370" i="1" s="1"/>
  <c r="BN370" i="1" s="1"/>
  <c r="BR370" i="1" s="1"/>
  <c r="F373" i="1" s="1"/>
  <c r="CE370" i="1" s="1"/>
  <c r="CB370" i="1" s="1"/>
  <c r="AV371" i="1"/>
  <c r="BP371" i="1"/>
  <c r="AX371" i="1"/>
  <c r="AY371" i="1" s="1"/>
  <c r="BC371" i="1" s="1"/>
  <c r="AW371" i="1"/>
  <c r="BJ371" i="1"/>
  <c r="AQ371" i="1"/>
  <c r="BO371" i="1"/>
  <c r="AS371" i="1"/>
  <c r="AT371" i="1" s="1"/>
  <c r="H373" i="1" l="1"/>
  <c r="BA371" i="1"/>
  <c r="BD371" i="1" s="1"/>
  <c r="BH371" i="1"/>
  <c r="CJ370" i="1"/>
  <c r="CI370" i="1"/>
  <c r="G373" i="1"/>
  <c r="BK371" i="1"/>
  <c r="BL371" i="1" s="1"/>
  <c r="C374" i="1" l="1"/>
  <c r="AZ372" i="1"/>
  <c r="AU372" i="1"/>
  <c r="AP372" i="1"/>
  <c r="BG371" i="1"/>
  <c r="BI371" i="1" l="1"/>
  <c r="BM371" i="1" s="1"/>
  <c r="BN371" i="1" s="1"/>
  <c r="BR371" i="1" s="1"/>
  <c r="F374" i="1" s="1"/>
  <c r="CE371" i="1" s="1"/>
  <c r="CB371" i="1" s="1"/>
  <c r="AQ372" i="1"/>
  <c r="BJ372" i="1"/>
  <c r="BO372" i="1"/>
  <c r="AS372" i="1"/>
  <c r="AT372" i="1" s="1"/>
  <c r="AV372" i="1"/>
  <c r="BP372" i="1"/>
  <c r="AX372" i="1"/>
  <c r="AY372" i="1" s="1"/>
  <c r="BC372" i="1" s="1"/>
  <c r="AW372" i="1"/>
  <c r="H374" i="1" l="1"/>
  <c r="BA372" i="1"/>
  <c r="BD372" i="1" s="1"/>
  <c r="BH372" i="1"/>
  <c r="CI371" i="1"/>
  <c r="CJ371" i="1"/>
  <c r="G374" i="1"/>
  <c r="BK372" i="1"/>
  <c r="BL372" i="1" s="1"/>
  <c r="C375" i="1" l="1"/>
  <c r="AU373" i="1"/>
  <c r="AP373" i="1"/>
  <c r="AZ373" i="1"/>
  <c r="BG372" i="1"/>
  <c r="BI372" i="1" l="1"/>
  <c r="BM372" i="1" s="1"/>
  <c r="BN372" i="1" s="1"/>
  <c r="BR372" i="1" s="1"/>
  <c r="F375" i="1" s="1"/>
  <c r="CE372" i="1" s="1"/>
  <c r="CB372" i="1" s="1"/>
  <c r="AQ373" i="1"/>
  <c r="BJ373" i="1"/>
  <c r="BO373" i="1"/>
  <c r="AS373" i="1"/>
  <c r="AT373" i="1" s="1"/>
  <c r="AV373" i="1"/>
  <c r="BP373" i="1"/>
  <c r="AX373" i="1"/>
  <c r="AY373" i="1" s="1"/>
  <c r="BC373" i="1" s="1"/>
  <c r="AW373" i="1"/>
  <c r="H375" i="1" l="1"/>
  <c r="BA373" i="1"/>
  <c r="BD373" i="1" s="1"/>
  <c r="BH373" i="1"/>
  <c r="CI372" i="1"/>
  <c r="CJ372" i="1"/>
  <c r="G375" i="1"/>
  <c r="BK373" i="1"/>
  <c r="BL373" i="1" s="1"/>
  <c r="C376" i="1" l="1"/>
  <c r="AZ374" i="1"/>
  <c r="AU374" i="1"/>
  <c r="AP374" i="1"/>
  <c r="BG373" i="1"/>
  <c r="BI373" i="1" l="1"/>
  <c r="BM373" i="1" s="1"/>
  <c r="BN373" i="1" s="1"/>
  <c r="BR373" i="1" s="1"/>
  <c r="F376" i="1" s="1"/>
  <c r="CE373" i="1" s="1"/>
  <c r="CB373" i="1" s="1"/>
  <c r="AQ374" i="1"/>
  <c r="BJ374" i="1"/>
  <c r="BO374" i="1"/>
  <c r="AS374" i="1"/>
  <c r="AT374" i="1" s="1"/>
  <c r="AV374" i="1"/>
  <c r="BP374" i="1"/>
  <c r="AX374" i="1"/>
  <c r="AY374" i="1" s="1"/>
  <c r="BC374" i="1" s="1"/>
  <c r="AW374" i="1"/>
  <c r="H376" i="1" l="1"/>
  <c r="BA374" i="1"/>
  <c r="BD374" i="1" s="1"/>
  <c r="BH374" i="1"/>
  <c r="CI373" i="1"/>
  <c r="CJ373" i="1"/>
  <c r="G376" i="1"/>
  <c r="BK374" i="1"/>
  <c r="BL374" i="1" s="1"/>
  <c r="C377" i="1" l="1"/>
  <c r="AU375" i="1"/>
  <c r="AZ375" i="1"/>
  <c r="AP375" i="1"/>
  <c r="BG374" i="1"/>
  <c r="BI374" i="1" l="1"/>
  <c r="BM374" i="1" s="1"/>
  <c r="BN374" i="1" s="1"/>
  <c r="BR374" i="1" s="1"/>
  <c r="F377" i="1" s="1"/>
  <c r="CE374" i="1" s="1"/>
  <c r="CB374" i="1" s="1"/>
  <c r="AQ375" i="1"/>
  <c r="BJ375" i="1"/>
  <c r="BO375" i="1"/>
  <c r="AS375" i="1"/>
  <c r="AT375" i="1" s="1"/>
  <c r="BA375" i="1" s="1"/>
  <c r="AV375" i="1"/>
  <c r="BP375" i="1"/>
  <c r="AW375" i="1"/>
  <c r="AX375" i="1"/>
  <c r="AY375" i="1" s="1"/>
  <c r="BC375" i="1" s="1"/>
  <c r="H377" i="1" l="1"/>
  <c r="BH375" i="1"/>
  <c r="CI374" i="1"/>
  <c r="CJ374" i="1"/>
  <c r="G377" i="1"/>
  <c r="BK375" i="1"/>
  <c r="BL375" i="1" s="1"/>
  <c r="BD375" i="1"/>
  <c r="C378" i="1" l="1"/>
  <c r="AU376" i="1"/>
  <c r="AZ376" i="1"/>
  <c r="AP376" i="1"/>
  <c r="BG375" i="1"/>
  <c r="BI375" i="1" l="1"/>
  <c r="BM375" i="1" s="1"/>
  <c r="BN375" i="1" s="1"/>
  <c r="BR375" i="1" s="1"/>
  <c r="F378" i="1" s="1"/>
  <c r="CE375" i="1" s="1"/>
  <c r="CB375" i="1" s="1"/>
  <c r="AQ376" i="1"/>
  <c r="BJ376" i="1"/>
  <c r="BO376" i="1"/>
  <c r="AS376" i="1"/>
  <c r="AT376" i="1" s="1"/>
  <c r="BA376" i="1" s="1"/>
  <c r="AV376" i="1"/>
  <c r="BP376" i="1"/>
  <c r="AX376" i="1"/>
  <c r="AY376" i="1" s="1"/>
  <c r="BC376" i="1" s="1"/>
  <c r="AW376" i="1"/>
  <c r="H378" i="1" l="1"/>
  <c r="BH376" i="1"/>
  <c r="CI375" i="1"/>
  <c r="CJ375" i="1"/>
  <c r="G378" i="1"/>
  <c r="BK376" i="1"/>
  <c r="BL376" i="1" s="1"/>
  <c r="BD376" i="1"/>
  <c r="C379" i="1" l="1"/>
  <c r="AU377" i="1"/>
  <c r="AZ377" i="1"/>
  <c r="AP377" i="1"/>
  <c r="BG376" i="1"/>
  <c r="BI376" i="1" l="1"/>
  <c r="BM376" i="1" s="1"/>
  <c r="BN376" i="1" s="1"/>
  <c r="BR376" i="1" s="1"/>
  <c r="F379" i="1" s="1"/>
  <c r="CE376" i="1" s="1"/>
  <c r="CB376" i="1" s="1"/>
  <c r="AQ377" i="1"/>
  <c r="BJ377" i="1"/>
  <c r="BO377" i="1"/>
  <c r="AS377" i="1"/>
  <c r="AT377" i="1" s="1"/>
  <c r="BA377" i="1" s="1"/>
  <c r="AV377" i="1"/>
  <c r="BP377" i="1"/>
  <c r="AX377" i="1"/>
  <c r="AY377" i="1" s="1"/>
  <c r="BC377" i="1" s="1"/>
  <c r="AW377" i="1"/>
  <c r="H379" i="1" l="1"/>
  <c r="BH377" i="1"/>
  <c r="CI376" i="1"/>
  <c r="CJ376" i="1"/>
  <c r="G379" i="1"/>
  <c r="BK377" i="1"/>
  <c r="BL377" i="1" s="1"/>
  <c r="BD377" i="1"/>
  <c r="C380" i="1" l="1"/>
  <c r="AP378" i="1"/>
  <c r="AZ378" i="1"/>
  <c r="AU378" i="1"/>
  <c r="BG377" i="1"/>
  <c r="BI377" i="1" l="1"/>
  <c r="BM377" i="1" s="1"/>
  <c r="BN377" i="1" s="1"/>
  <c r="BR377" i="1" s="1"/>
  <c r="F380" i="1" s="1"/>
  <c r="CE377" i="1" s="1"/>
  <c r="CB377" i="1" s="1"/>
  <c r="AV378" i="1"/>
  <c r="BP378" i="1"/>
  <c r="AW378" i="1"/>
  <c r="AX378" i="1"/>
  <c r="AY378" i="1" s="1"/>
  <c r="BC378" i="1" s="1"/>
  <c r="BJ378" i="1"/>
  <c r="AQ378" i="1"/>
  <c r="BO378" i="1"/>
  <c r="AS378" i="1"/>
  <c r="AT378" i="1" s="1"/>
  <c r="H380" i="1" l="1"/>
  <c r="BA378" i="1"/>
  <c r="BD378" i="1" s="1"/>
  <c r="BH378" i="1"/>
  <c r="CJ377" i="1"/>
  <c r="CI377" i="1"/>
  <c r="G380" i="1"/>
  <c r="BK378" i="1"/>
  <c r="BL378" i="1" s="1"/>
  <c r="C381" i="1" l="1"/>
  <c r="AZ379" i="1"/>
  <c r="AU379" i="1"/>
  <c r="AP379" i="1"/>
  <c r="BG378" i="1"/>
  <c r="BI378" i="1" l="1"/>
  <c r="BM378" i="1" s="1"/>
  <c r="BN378" i="1" s="1"/>
  <c r="BR378" i="1" s="1"/>
  <c r="F381" i="1" s="1"/>
  <c r="CE378" i="1" s="1"/>
  <c r="CB378" i="1" s="1"/>
  <c r="AQ379" i="1"/>
  <c r="BJ379" i="1"/>
  <c r="BO379" i="1"/>
  <c r="AS379" i="1"/>
  <c r="AT379" i="1" s="1"/>
  <c r="BA379" i="1" s="1"/>
  <c r="AV379" i="1"/>
  <c r="BP379" i="1"/>
  <c r="AX379" i="1"/>
  <c r="AY379" i="1" s="1"/>
  <c r="BC379" i="1" s="1"/>
  <c r="AW379" i="1"/>
  <c r="H381" i="1" l="1"/>
  <c r="BH379" i="1"/>
  <c r="CI378" i="1"/>
  <c r="CJ378" i="1"/>
  <c r="G381" i="1"/>
  <c r="BK379" i="1"/>
  <c r="BL379" i="1" s="1"/>
  <c r="BD379" i="1"/>
  <c r="C382" i="1" l="1"/>
  <c r="AP380" i="1"/>
  <c r="AU380" i="1"/>
  <c r="AZ380" i="1"/>
  <c r="BG379" i="1"/>
  <c r="BI379" i="1" l="1"/>
  <c r="BM379" i="1" s="1"/>
  <c r="BN379" i="1" s="1"/>
  <c r="BR379" i="1" s="1"/>
  <c r="F382" i="1" s="1"/>
  <c r="CE379" i="1" s="1"/>
  <c r="CB379" i="1" s="1"/>
  <c r="AV380" i="1"/>
  <c r="BP380" i="1"/>
  <c r="AX380" i="1"/>
  <c r="AY380" i="1" s="1"/>
  <c r="BC380" i="1" s="1"/>
  <c r="AW380" i="1"/>
  <c r="BJ380" i="1"/>
  <c r="AQ380" i="1"/>
  <c r="BO380" i="1"/>
  <c r="AS380" i="1"/>
  <c r="AT380" i="1" s="1"/>
  <c r="BA380" i="1" s="1"/>
  <c r="H382" i="1" l="1"/>
  <c r="BH380" i="1"/>
  <c r="CI379" i="1"/>
  <c r="CJ379" i="1"/>
  <c r="G382" i="1"/>
  <c r="BK380" i="1"/>
  <c r="BL380" i="1" s="1"/>
  <c r="BD380" i="1"/>
  <c r="C383" i="1" l="1"/>
  <c r="AP381" i="1"/>
  <c r="AZ381" i="1"/>
  <c r="AU381" i="1"/>
  <c r="BG380" i="1"/>
  <c r="BI380" i="1" l="1"/>
  <c r="BM380" i="1" s="1"/>
  <c r="BN380" i="1" s="1"/>
  <c r="BR380" i="1" s="1"/>
  <c r="F383" i="1" s="1"/>
  <c r="CE380" i="1" s="1"/>
  <c r="CB380" i="1" s="1"/>
  <c r="AV381" i="1"/>
  <c r="BP381" i="1"/>
  <c r="AW381" i="1"/>
  <c r="AX381" i="1"/>
  <c r="AY381" i="1" s="1"/>
  <c r="BC381" i="1" s="1"/>
  <c r="BJ381" i="1"/>
  <c r="AQ381" i="1"/>
  <c r="BO381" i="1"/>
  <c r="AS381" i="1"/>
  <c r="AT381" i="1" s="1"/>
  <c r="BA381" i="1" s="1"/>
  <c r="H383" i="1" l="1"/>
  <c r="BH381" i="1"/>
  <c r="CI380" i="1"/>
  <c r="CJ380" i="1"/>
  <c r="G383" i="1"/>
  <c r="BK381" i="1"/>
  <c r="BL381" i="1" s="1"/>
  <c r="BD381" i="1"/>
  <c r="C384" i="1" l="1"/>
  <c r="AZ382" i="1"/>
  <c r="AU382" i="1"/>
  <c r="AP382" i="1"/>
  <c r="BG381" i="1"/>
  <c r="BI381" i="1" l="1"/>
  <c r="BM381" i="1" s="1"/>
  <c r="BN381" i="1" s="1"/>
  <c r="BR381" i="1" s="1"/>
  <c r="F384" i="1" s="1"/>
  <c r="CE381" i="1" s="1"/>
  <c r="CB381" i="1" s="1"/>
  <c r="BJ382" i="1"/>
  <c r="AQ382" i="1"/>
  <c r="BO382" i="1"/>
  <c r="AS382" i="1"/>
  <c r="AT382" i="1" s="1"/>
  <c r="AV382" i="1"/>
  <c r="BP382" i="1"/>
  <c r="AW382" i="1"/>
  <c r="AX382" i="1"/>
  <c r="AY382" i="1" s="1"/>
  <c r="BC382" i="1" s="1"/>
  <c r="H384" i="1" l="1"/>
  <c r="BA382" i="1"/>
  <c r="BD382" i="1" s="1"/>
  <c r="BH382" i="1"/>
  <c r="CI381" i="1"/>
  <c r="CJ381" i="1"/>
  <c r="G384" i="1"/>
  <c r="BK382" i="1"/>
  <c r="BL382" i="1" s="1"/>
  <c r="C385" i="1" l="1"/>
  <c r="BG382" i="1"/>
  <c r="AZ383" i="1"/>
  <c r="AU383" i="1"/>
  <c r="AP383" i="1"/>
  <c r="BI382" i="1" l="1"/>
  <c r="BM382" i="1" s="1"/>
  <c r="BN382" i="1" s="1"/>
  <c r="BR382" i="1" s="1"/>
  <c r="F385" i="1" s="1"/>
  <c r="CE382" i="1" s="1"/>
  <c r="CB382" i="1" s="1"/>
  <c r="BJ383" i="1"/>
  <c r="AQ383" i="1"/>
  <c r="BO383" i="1"/>
  <c r="AS383" i="1"/>
  <c r="AT383" i="1" s="1"/>
  <c r="BA383" i="1" s="1"/>
  <c r="AV383" i="1"/>
  <c r="BP383" i="1"/>
  <c r="AW383" i="1"/>
  <c r="AX383" i="1"/>
  <c r="AY383" i="1" s="1"/>
  <c r="BC383" i="1" s="1"/>
  <c r="H385" i="1" l="1"/>
  <c r="BH383" i="1"/>
  <c r="CJ382" i="1"/>
  <c r="CI382" i="1"/>
  <c r="G385" i="1"/>
  <c r="BK383" i="1"/>
  <c r="BL383" i="1" s="1"/>
  <c r="BD383" i="1"/>
  <c r="C386" i="1" l="1"/>
  <c r="BG383" i="1"/>
  <c r="AZ384" i="1"/>
  <c r="AP384" i="1"/>
  <c r="AU384" i="1"/>
  <c r="BI383" i="1" l="1"/>
  <c r="BM383" i="1" s="1"/>
  <c r="BN383" i="1" s="1"/>
  <c r="BR383" i="1" s="1"/>
  <c r="F386" i="1" s="1"/>
  <c r="CE383" i="1" s="1"/>
  <c r="CB383" i="1" s="1"/>
  <c r="BJ384" i="1"/>
  <c r="AQ384" i="1"/>
  <c r="BO384" i="1"/>
  <c r="AS384" i="1"/>
  <c r="AT384" i="1" s="1"/>
  <c r="BA384" i="1" s="1"/>
  <c r="AW384" i="1"/>
  <c r="AV384" i="1"/>
  <c r="BP384" i="1"/>
  <c r="AX384" i="1"/>
  <c r="AY384" i="1" s="1"/>
  <c r="BC384" i="1" s="1"/>
  <c r="H386" i="1" l="1"/>
  <c r="BH384" i="1"/>
  <c r="CJ383" i="1"/>
  <c r="CI383" i="1"/>
  <c r="G386" i="1"/>
  <c r="BK384" i="1"/>
  <c r="BL384" i="1" s="1"/>
  <c r="BD384" i="1"/>
  <c r="C387" i="1" l="1"/>
  <c r="BG384" i="1"/>
  <c r="AP385" i="1"/>
  <c r="AZ385" i="1"/>
  <c r="AU385" i="1"/>
  <c r="BI384" i="1" l="1"/>
  <c r="BM384" i="1" s="1"/>
  <c r="BN384" i="1" s="1"/>
  <c r="BR384" i="1" s="1"/>
  <c r="F387" i="1" s="1"/>
  <c r="CE384" i="1" s="1"/>
  <c r="CB384" i="1" s="1"/>
  <c r="BJ385" i="1"/>
  <c r="AQ385" i="1"/>
  <c r="BO385" i="1"/>
  <c r="AS385" i="1"/>
  <c r="AT385" i="1" s="1"/>
  <c r="AV385" i="1"/>
  <c r="BP385" i="1"/>
  <c r="AX385" i="1"/>
  <c r="AY385" i="1" s="1"/>
  <c r="BC385" i="1" s="1"/>
  <c r="AW385" i="1"/>
  <c r="H387" i="1" l="1"/>
  <c r="BA385" i="1"/>
  <c r="BD385" i="1" s="1"/>
  <c r="BH385" i="1"/>
  <c r="CI384" i="1"/>
  <c r="CJ384" i="1"/>
  <c r="G387" i="1"/>
  <c r="BK385" i="1"/>
  <c r="BL385" i="1" s="1"/>
  <c r="C388" i="1" l="1"/>
  <c r="BG385" i="1"/>
  <c r="AP386" i="1"/>
  <c r="AZ386" i="1"/>
  <c r="AU386" i="1"/>
  <c r="BI385" i="1" l="1"/>
  <c r="BM385" i="1" s="1"/>
  <c r="BN385" i="1" s="1"/>
  <c r="BR385" i="1" s="1"/>
  <c r="F388" i="1" s="1"/>
  <c r="CE385" i="1" s="1"/>
  <c r="CB385" i="1" s="1"/>
  <c r="AV386" i="1"/>
  <c r="BP386" i="1"/>
  <c r="AW386" i="1"/>
  <c r="AX386" i="1"/>
  <c r="AY386" i="1" s="1"/>
  <c r="BC386" i="1" s="1"/>
  <c r="BJ386" i="1"/>
  <c r="AQ386" i="1"/>
  <c r="BO386" i="1"/>
  <c r="AS386" i="1"/>
  <c r="AT386" i="1" s="1"/>
  <c r="H388" i="1" l="1"/>
  <c r="BA386" i="1"/>
  <c r="BD386" i="1" s="1"/>
  <c r="BH386" i="1"/>
  <c r="CJ385" i="1"/>
  <c r="CI385" i="1"/>
  <c r="G388" i="1"/>
  <c r="BK386" i="1"/>
  <c r="BL386" i="1" s="1"/>
  <c r="C389" i="1" l="1"/>
  <c r="BG386" i="1"/>
  <c r="AU387" i="1"/>
  <c r="AZ387" i="1"/>
  <c r="AP387" i="1"/>
  <c r="BI386" i="1" l="1"/>
  <c r="BM386" i="1" s="1"/>
  <c r="BN386" i="1" s="1"/>
  <c r="BR386" i="1" s="1"/>
  <c r="F389" i="1" s="1"/>
  <c r="CE386" i="1" s="1"/>
  <c r="CB386" i="1" s="1"/>
  <c r="BJ387" i="1"/>
  <c r="AQ387" i="1"/>
  <c r="BO387" i="1"/>
  <c r="AS387" i="1"/>
  <c r="AT387" i="1" s="1"/>
  <c r="AV387" i="1"/>
  <c r="BP387" i="1"/>
  <c r="AX387" i="1"/>
  <c r="AY387" i="1" s="1"/>
  <c r="BC387" i="1" s="1"/>
  <c r="AW387" i="1"/>
  <c r="H389" i="1" l="1"/>
  <c r="BA387" i="1"/>
  <c r="BD387" i="1" s="1"/>
  <c r="BH387" i="1"/>
  <c r="CJ386" i="1"/>
  <c r="CI386" i="1"/>
  <c r="G389" i="1"/>
  <c r="BK387" i="1"/>
  <c r="BL387" i="1" s="1"/>
  <c r="C390" i="1" l="1"/>
  <c r="BG387" i="1"/>
  <c r="AZ388" i="1"/>
  <c r="AU388" i="1"/>
  <c r="AP388" i="1"/>
  <c r="BI387" i="1" l="1"/>
  <c r="BM387" i="1" s="1"/>
  <c r="BN387" i="1" s="1"/>
  <c r="BR387" i="1" s="1"/>
  <c r="F390" i="1" s="1"/>
  <c r="CE387" i="1" s="1"/>
  <c r="CB387" i="1" s="1"/>
  <c r="BJ388" i="1"/>
  <c r="AQ388" i="1"/>
  <c r="BO388" i="1"/>
  <c r="AS388" i="1"/>
  <c r="AT388" i="1" s="1"/>
  <c r="BA388" i="1" s="1"/>
  <c r="AV388" i="1"/>
  <c r="BP388" i="1"/>
  <c r="AW388" i="1"/>
  <c r="AX388" i="1"/>
  <c r="AY388" i="1" s="1"/>
  <c r="BC388" i="1" s="1"/>
  <c r="CI387" i="1" l="1"/>
  <c r="CJ387" i="1"/>
  <c r="G390" i="1"/>
  <c r="H390" i="1"/>
  <c r="BH388" i="1"/>
  <c r="BK388" i="1"/>
  <c r="BL388" i="1" s="1"/>
  <c r="BD388" i="1"/>
  <c r="C391" i="1" l="1"/>
  <c r="BG388" i="1"/>
  <c r="AU389" i="1"/>
  <c r="AZ389" i="1"/>
  <c r="AP389" i="1"/>
  <c r="BI388" i="1" l="1"/>
  <c r="BM388" i="1" s="1"/>
  <c r="BN388" i="1" s="1"/>
  <c r="BR388" i="1" s="1"/>
  <c r="F391" i="1" s="1"/>
  <c r="CE388" i="1" s="1"/>
  <c r="CB388" i="1" s="1"/>
  <c r="AV389" i="1"/>
  <c r="BP389" i="1"/>
  <c r="AW389" i="1"/>
  <c r="AX389" i="1"/>
  <c r="AY389" i="1" s="1"/>
  <c r="BC389" i="1" s="1"/>
  <c r="BJ389" i="1"/>
  <c r="AQ389" i="1"/>
  <c r="BO389" i="1"/>
  <c r="AS389" i="1"/>
  <c r="AT389" i="1" s="1"/>
  <c r="BA389" i="1" s="1"/>
  <c r="CJ388" i="1" l="1"/>
  <c r="CI388" i="1"/>
  <c r="G391" i="1"/>
  <c r="BH389" i="1"/>
  <c r="H391" i="1"/>
  <c r="BK389" i="1"/>
  <c r="BL389" i="1" s="1"/>
  <c r="BD389" i="1"/>
  <c r="C392" i="1" l="1"/>
  <c r="BG389" i="1"/>
  <c r="AU390" i="1"/>
  <c r="AZ390" i="1"/>
  <c r="AP390" i="1"/>
  <c r="BI389" i="1" l="1"/>
  <c r="BM389" i="1" s="1"/>
  <c r="BN389" i="1" s="1"/>
  <c r="BR389" i="1" s="1"/>
  <c r="F392" i="1" s="1"/>
  <c r="CE389" i="1" s="1"/>
  <c r="CB389" i="1" s="1"/>
  <c r="BJ390" i="1"/>
  <c r="AQ390" i="1"/>
  <c r="BO390" i="1"/>
  <c r="AS390" i="1"/>
  <c r="AT390" i="1" s="1"/>
  <c r="BA390" i="1" s="1"/>
  <c r="AV390" i="1"/>
  <c r="BP390" i="1"/>
  <c r="AX390" i="1"/>
  <c r="AY390" i="1" s="1"/>
  <c r="BC390" i="1" s="1"/>
  <c r="AW390" i="1"/>
  <c r="BH390" i="1" l="1"/>
  <c r="CI389" i="1"/>
  <c r="CJ389" i="1"/>
  <c r="G392" i="1"/>
  <c r="H392" i="1"/>
  <c r="BK390" i="1"/>
  <c r="BL390" i="1" s="1"/>
  <c r="BD390" i="1"/>
  <c r="C393" i="1" l="1"/>
  <c r="BG390" i="1"/>
  <c r="AP391" i="1"/>
  <c r="AZ391" i="1"/>
  <c r="AU391" i="1"/>
  <c r="BI390" i="1" l="1"/>
  <c r="BM390" i="1" s="1"/>
  <c r="BN390" i="1" s="1"/>
  <c r="BR390" i="1" s="1"/>
  <c r="F393" i="1" s="1"/>
  <c r="CE390" i="1" s="1"/>
  <c r="CB390" i="1" s="1"/>
  <c r="AV391" i="1"/>
  <c r="BP391" i="1"/>
  <c r="AX391" i="1"/>
  <c r="AY391" i="1" s="1"/>
  <c r="BC391" i="1" s="1"/>
  <c r="AW391" i="1"/>
  <c r="BJ391" i="1"/>
  <c r="AQ391" i="1"/>
  <c r="BO391" i="1"/>
  <c r="AS391" i="1"/>
  <c r="AT391" i="1" s="1"/>
  <c r="BA391" i="1" s="1"/>
  <c r="CJ390" i="1" l="1"/>
  <c r="CI390" i="1"/>
  <c r="G393" i="1"/>
  <c r="H393" i="1"/>
  <c r="BH391" i="1"/>
  <c r="BK391" i="1"/>
  <c r="BL391" i="1" s="1"/>
  <c r="BD391" i="1"/>
  <c r="C394" i="1" l="1"/>
  <c r="BG391" i="1"/>
  <c r="BI391" i="1" s="1"/>
  <c r="BM391" i="1" s="1"/>
  <c r="BN391" i="1" s="1"/>
  <c r="BR391" i="1" s="1"/>
  <c r="F394" i="1" s="1"/>
  <c r="CE391" i="1" s="1"/>
  <c r="CB391" i="1" s="1"/>
  <c r="AZ392" i="1"/>
  <c r="AP392" i="1"/>
  <c r="AU392" i="1"/>
  <c r="G394" i="1" l="1"/>
  <c r="C395" i="1" s="1"/>
  <c r="CI391" i="1"/>
  <c r="CJ391" i="1"/>
  <c r="H394" i="1"/>
  <c r="AV392" i="1"/>
  <c r="BP392" i="1"/>
  <c r="AX392" i="1"/>
  <c r="AY392" i="1" s="1"/>
  <c r="BC392" i="1" s="1"/>
  <c r="AW392" i="1"/>
  <c r="BJ392" i="1"/>
  <c r="AQ392" i="1"/>
  <c r="BO392" i="1"/>
  <c r="AS392" i="1"/>
  <c r="AT392" i="1" s="1"/>
  <c r="BA392" i="1" s="1"/>
  <c r="BH392" i="1" l="1"/>
  <c r="BK392" i="1"/>
  <c r="BL392" i="1" s="1"/>
  <c r="BD392" i="1"/>
  <c r="BG392" i="1" l="1"/>
  <c r="AZ393" i="1"/>
  <c r="AP393" i="1"/>
  <c r="AU393" i="1"/>
  <c r="BI392" i="1" l="1"/>
  <c r="BM392" i="1" s="1"/>
  <c r="BN392" i="1" s="1"/>
  <c r="BR392" i="1" s="1"/>
  <c r="F395" i="1" s="1"/>
  <c r="CE392" i="1" s="1"/>
  <c r="CB392" i="1" s="1"/>
  <c r="AV393" i="1"/>
  <c r="BP393" i="1"/>
  <c r="AX393" i="1"/>
  <c r="AY393" i="1" s="1"/>
  <c r="BC393" i="1" s="1"/>
  <c r="AW393" i="1"/>
  <c r="BJ393" i="1"/>
  <c r="AQ393" i="1"/>
  <c r="BO393" i="1"/>
  <c r="AS393" i="1"/>
  <c r="AT393" i="1" s="1"/>
  <c r="BA393" i="1" l="1"/>
  <c r="BD393" i="1" s="1"/>
  <c r="BH393" i="1"/>
  <c r="CJ392" i="1"/>
  <c r="CI392" i="1"/>
  <c r="G395" i="1"/>
  <c r="H395" i="1"/>
  <c r="BK393" i="1"/>
  <c r="BL393" i="1" s="1"/>
  <c r="C396" i="1" l="1"/>
  <c r="BG393" i="1"/>
  <c r="AZ394" i="1"/>
  <c r="AU394" i="1"/>
  <c r="AP394" i="1"/>
  <c r="BI393" i="1" l="1"/>
  <c r="BM393" i="1" s="1"/>
  <c r="BN393" i="1" s="1"/>
  <c r="BR393" i="1" s="1"/>
  <c r="F396" i="1" s="1"/>
  <c r="CE393" i="1" s="1"/>
  <c r="CB393" i="1" s="1"/>
  <c r="BJ394" i="1"/>
  <c r="AQ394" i="1"/>
  <c r="BO394" i="1"/>
  <c r="AS394" i="1"/>
  <c r="AT394" i="1" s="1"/>
  <c r="BA394" i="1" s="1"/>
  <c r="AV394" i="1"/>
  <c r="BP394" i="1"/>
  <c r="AX394" i="1"/>
  <c r="AY394" i="1" s="1"/>
  <c r="BC394" i="1" s="1"/>
  <c r="AW394" i="1"/>
  <c r="BH394" i="1" l="1"/>
  <c r="CI393" i="1"/>
  <c r="CJ393" i="1"/>
  <c r="G396" i="1"/>
  <c r="H396" i="1"/>
  <c r="BK394" i="1"/>
  <c r="BL394" i="1" s="1"/>
  <c r="BD394" i="1"/>
  <c r="C397" i="1" l="1"/>
  <c r="BG394" i="1"/>
  <c r="AU395" i="1"/>
  <c r="AZ395" i="1"/>
  <c r="AP395" i="1"/>
  <c r="BI394" i="1" l="1"/>
  <c r="BM394" i="1" s="1"/>
  <c r="BN394" i="1" s="1"/>
  <c r="BR394" i="1" s="1"/>
  <c r="F397" i="1" s="1"/>
  <c r="CE394" i="1" s="1"/>
  <c r="CB394" i="1" s="1"/>
  <c r="BJ395" i="1"/>
  <c r="AQ395" i="1"/>
  <c r="BO395" i="1"/>
  <c r="AS395" i="1"/>
  <c r="AT395" i="1" s="1"/>
  <c r="BA395" i="1" s="1"/>
  <c r="AV395" i="1"/>
  <c r="BP395" i="1"/>
  <c r="AW395" i="1"/>
  <c r="AX395" i="1"/>
  <c r="AY395" i="1" s="1"/>
  <c r="BC395" i="1" s="1"/>
  <c r="CJ394" i="1" l="1"/>
  <c r="CI394" i="1"/>
  <c r="G397" i="1"/>
  <c r="H397" i="1"/>
  <c r="BH395" i="1"/>
  <c r="BK395" i="1"/>
  <c r="BL395" i="1" s="1"/>
  <c r="BD395" i="1"/>
  <c r="C398" i="1" l="1"/>
  <c r="AP396" i="1"/>
  <c r="AZ396" i="1"/>
  <c r="AU396" i="1"/>
  <c r="BG395" i="1"/>
  <c r="BI395" i="1" l="1"/>
  <c r="BM395" i="1" s="1"/>
  <c r="BN395" i="1" s="1"/>
  <c r="BR395" i="1" s="1"/>
  <c r="F398" i="1" s="1"/>
  <c r="CE395" i="1" s="1"/>
  <c r="CB395" i="1" s="1"/>
  <c r="AV396" i="1"/>
  <c r="BP396" i="1"/>
  <c r="AW396" i="1"/>
  <c r="AX396" i="1"/>
  <c r="AY396" i="1" s="1"/>
  <c r="BC396" i="1" s="1"/>
  <c r="AQ396" i="1"/>
  <c r="BJ396" i="1"/>
  <c r="BO396" i="1"/>
  <c r="AS396" i="1"/>
  <c r="AT396" i="1" s="1"/>
  <c r="BA396" i="1" s="1"/>
  <c r="H398" i="1" l="1"/>
  <c r="BH396" i="1"/>
  <c r="CI395" i="1"/>
  <c r="CJ395" i="1"/>
  <c r="G398" i="1"/>
  <c r="BK396" i="1"/>
  <c r="BL396" i="1" s="1"/>
  <c r="BD396" i="1"/>
  <c r="C399" i="1" l="1"/>
  <c r="AP397" i="1"/>
  <c r="AU397" i="1"/>
  <c r="AZ397" i="1"/>
  <c r="BG396" i="1"/>
  <c r="BI396" i="1" l="1"/>
  <c r="BM396" i="1" s="1"/>
  <c r="BN396" i="1" s="1"/>
  <c r="BR396" i="1" s="1"/>
  <c r="F399" i="1" s="1"/>
  <c r="CE396" i="1" s="1"/>
  <c r="CB396" i="1" s="1"/>
  <c r="AV397" i="1"/>
  <c r="BP397" i="1"/>
  <c r="AW397" i="1"/>
  <c r="AX397" i="1"/>
  <c r="AY397" i="1" s="1"/>
  <c r="BC397" i="1" s="1"/>
  <c r="BJ397" i="1"/>
  <c r="AQ397" i="1"/>
  <c r="BO397" i="1"/>
  <c r="AS397" i="1"/>
  <c r="AT397" i="1" s="1"/>
  <c r="H399" i="1" l="1"/>
  <c r="CJ396" i="1"/>
  <c r="CI396" i="1"/>
  <c r="G399" i="1"/>
  <c r="BA397" i="1"/>
  <c r="BD397" i="1" s="1"/>
  <c r="BH397" i="1"/>
  <c r="BK397" i="1"/>
  <c r="BL397" i="1" s="1"/>
  <c r="C400" i="1" l="1"/>
  <c r="AZ398" i="1"/>
  <c r="AU398" i="1"/>
  <c r="AP398" i="1"/>
  <c r="BG397" i="1"/>
  <c r="BI397" i="1" l="1"/>
  <c r="BM397" i="1" s="1"/>
  <c r="BN397" i="1" s="1"/>
  <c r="BR397" i="1" s="1"/>
  <c r="F400" i="1" s="1"/>
  <c r="CE397" i="1" s="1"/>
  <c r="CB397" i="1" s="1"/>
  <c r="AQ398" i="1"/>
  <c r="BJ398" i="1"/>
  <c r="BO398" i="1"/>
  <c r="AS398" i="1"/>
  <c r="AT398" i="1" s="1"/>
  <c r="BA398" i="1" s="1"/>
  <c r="AV398" i="1"/>
  <c r="BP398" i="1"/>
  <c r="AX398" i="1"/>
  <c r="AY398" i="1" s="1"/>
  <c r="BC398" i="1" s="1"/>
  <c r="AW398" i="1"/>
  <c r="CI397" i="1" l="1"/>
  <c r="CJ397" i="1"/>
  <c r="G400" i="1"/>
  <c r="H400" i="1"/>
  <c r="BH398" i="1"/>
  <c r="BK398" i="1"/>
  <c r="BL398" i="1" s="1"/>
  <c r="BD398" i="1"/>
  <c r="C401" i="1" l="1"/>
  <c r="AZ399" i="1"/>
  <c r="AU399" i="1"/>
  <c r="AP399" i="1"/>
  <c r="BG398" i="1"/>
  <c r="BI398" i="1" l="1"/>
  <c r="BM398" i="1" s="1"/>
  <c r="BN398" i="1" s="1"/>
  <c r="BR398" i="1" s="1"/>
  <c r="F401" i="1" s="1"/>
  <c r="CE398" i="1" s="1"/>
  <c r="CB398" i="1" s="1"/>
  <c r="BJ399" i="1"/>
  <c r="AQ399" i="1"/>
  <c r="BO399" i="1"/>
  <c r="AS399" i="1"/>
  <c r="AT399" i="1" s="1"/>
  <c r="BA399" i="1" s="1"/>
  <c r="AV399" i="1"/>
  <c r="BP399" i="1"/>
  <c r="AW399" i="1"/>
  <c r="AX399" i="1"/>
  <c r="AY399" i="1" s="1"/>
  <c r="BC399" i="1" s="1"/>
  <c r="CJ398" i="1" l="1"/>
  <c r="CI398" i="1"/>
  <c r="G401" i="1"/>
  <c r="H401" i="1"/>
  <c r="BH399" i="1"/>
  <c r="BK399" i="1"/>
  <c r="BL399" i="1" s="1"/>
  <c r="BD399" i="1"/>
  <c r="C402" i="1" l="1"/>
  <c r="AZ400" i="1"/>
  <c r="AU400" i="1"/>
  <c r="AP400" i="1"/>
  <c r="BG399" i="1"/>
  <c r="BI399" i="1" l="1"/>
  <c r="BM399" i="1" s="1"/>
  <c r="BN399" i="1" s="1"/>
  <c r="BR399" i="1" s="1"/>
  <c r="F402" i="1" s="1"/>
  <c r="CE399" i="1" s="1"/>
  <c r="CB399" i="1" s="1"/>
  <c r="BJ400" i="1"/>
  <c r="AQ400" i="1"/>
  <c r="BO400" i="1"/>
  <c r="AS400" i="1"/>
  <c r="AT400" i="1" s="1"/>
  <c r="BA400" i="1" s="1"/>
  <c r="AV400" i="1"/>
  <c r="BP400" i="1"/>
  <c r="AX400" i="1"/>
  <c r="AY400" i="1" s="1"/>
  <c r="BC400" i="1" s="1"/>
  <c r="AW400" i="1"/>
  <c r="BH400" i="1" l="1"/>
  <c r="CI399" i="1"/>
  <c r="CJ399" i="1"/>
  <c r="G402" i="1"/>
  <c r="H402" i="1"/>
  <c r="BK400" i="1"/>
  <c r="BL400" i="1" s="1"/>
  <c r="BD400" i="1"/>
  <c r="AZ401" i="1" l="1"/>
  <c r="AU401" i="1"/>
  <c r="AP401" i="1"/>
  <c r="BG400" i="1"/>
  <c r="BI400" i="1" l="1"/>
  <c r="BM400" i="1" s="1"/>
  <c r="BN400" i="1" s="1"/>
  <c r="BR400" i="1" s="1"/>
  <c r="CE400" i="1" s="1"/>
  <c r="CB400" i="1" s="1"/>
  <c r="AQ401" i="1"/>
  <c r="BJ401" i="1"/>
  <c r="BO401" i="1"/>
  <c r="AS401" i="1"/>
  <c r="AT401" i="1" s="1"/>
  <c r="BA401" i="1" s="1"/>
  <c r="AV401" i="1"/>
  <c r="BP401" i="1"/>
  <c r="AX401" i="1"/>
  <c r="AY401" i="1" s="1"/>
  <c r="BC401" i="1" s="1"/>
  <c r="AW401" i="1"/>
  <c r="CF400" i="1" l="1"/>
  <c r="CG400" i="1" s="1"/>
  <c r="CF399" i="1"/>
  <c r="CG399" i="1" s="1"/>
  <c r="CF397" i="1"/>
  <c r="CG397" i="1" s="1"/>
  <c r="CF396" i="1"/>
  <c r="CG396" i="1" s="1"/>
  <c r="CF398" i="1"/>
  <c r="CG398" i="1" s="1"/>
  <c r="CJ400" i="1"/>
  <c r="CI400" i="1"/>
  <c r="BH401" i="1"/>
  <c r="BK401" i="1"/>
  <c r="BL401" i="1" s="1"/>
  <c r="BD401" i="1"/>
  <c r="AZ402" i="1" l="1"/>
  <c r="AP402" i="1"/>
  <c r="AU402" i="1"/>
  <c r="BG401" i="1"/>
  <c r="BI401" i="1" l="1"/>
  <c r="BM401" i="1" s="1"/>
  <c r="BN401" i="1" s="1"/>
  <c r="BR401" i="1" s="1"/>
  <c r="CE401" i="1" s="1"/>
  <c r="CB401" i="1" s="1"/>
  <c r="AV402" i="1"/>
  <c r="BP402" i="1"/>
  <c r="AX402" i="1"/>
  <c r="AY402" i="1" s="1"/>
  <c r="BC402" i="1" s="1"/>
  <c r="AW402" i="1"/>
  <c r="BJ402" i="1"/>
  <c r="AQ402" i="1"/>
  <c r="BO402" i="1"/>
  <c r="AS402" i="1"/>
  <c r="AT402" i="1" s="1"/>
  <c r="CF401" i="1" l="1"/>
  <c r="CG401" i="1" s="1"/>
  <c r="CI401" i="1"/>
  <c r="CJ401" i="1"/>
  <c r="BA402" i="1"/>
  <c r="BD402" i="1" s="1"/>
  <c r="BH402" i="1"/>
  <c r="BK402" i="1"/>
  <c r="BL402" i="1" s="1"/>
  <c r="AP404" i="1" l="1"/>
  <c r="BO404" i="1" s="1"/>
  <c r="AZ404" i="1"/>
  <c r="AU404" i="1"/>
  <c r="BP404" i="1" s="1"/>
  <c r="BG402" i="1"/>
  <c r="AV404" i="1" l="1"/>
  <c r="AW404" i="1"/>
  <c r="AX404" i="1"/>
  <c r="AY404" i="1" s="1"/>
  <c r="BC404" i="1" s="1"/>
  <c r="AQ404" i="1"/>
  <c r="BJ404" i="1"/>
  <c r="AS404" i="1"/>
  <c r="AT404" i="1" s="1"/>
  <c r="BI402" i="1"/>
  <c r="BM402" i="1" s="1"/>
  <c r="BN402" i="1" s="1"/>
  <c r="BR402" i="1" s="1"/>
  <c r="BA404" i="1" l="1"/>
  <c r="BD404" i="1" s="1"/>
  <c r="BH404" i="1"/>
  <c r="BK404" i="1"/>
  <c r="BL404" i="1" s="1"/>
  <c r="CE402" i="1"/>
  <c r="CB402" i="1" s="1"/>
  <c r="CJ402" i="1"/>
  <c r="CI402" i="1"/>
  <c r="AP405" i="1" l="1"/>
  <c r="AZ405" i="1"/>
  <c r="AU405" i="1"/>
  <c r="BG404" i="1"/>
  <c r="BI404" i="1" s="1"/>
  <c r="BM404" i="1" s="1"/>
  <c r="BN404" i="1" s="1"/>
  <c r="BR404" i="1" s="1"/>
  <c r="CF402" i="1"/>
  <c r="CG402" i="1" s="1"/>
  <c r="CF39" i="1"/>
  <c r="CG39" i="1" s="1"/>
  <c r="CF40" i="1"/>
  <c r="CG40" i="1" s="1"/>
  <c r="CF41" i="1"/>
  <c r="CG41" i="1" s="1"/>
  <c r="CF42" i="1"/>
  <c r="CG42" i="1" s="1"/>
  <c r="CF43" i="1"/>
  <c r="CG43" i="1" s="1"/>
  <c r="CF44" i="1"/>
  <c r="CG44" i="1" s="1"/>
  <c r="CF45" i="1"/>
  <c r="CG45" i="1" s="1"/>
  <c r="CF46" i="1"/>
  <c r="CG46" i="1" s="1"/>
  <c r="CF47" i="1"/>
  <c r="CG47" i="1" s="1"/>
  <c r="CF48" i="1"/>
  <c r="CG48" i="1" s="1"/>
  <c r="CF49" i="1"/>
  <c r="CG49" i="1" s="1"/>
  <c r="CF50" i="1"/>
  <c r="CG50" i="1" s="1"/>
  <c r="CF51" i="1"/>
  <c r="CG51" i="1" s="1"/>
  <c r="CF52" i="1"/>
  <c r="CG52" i="1" s="1"/>
  <c r="CF53" i="1"/>
  <c r="CG53" i="1" s="1"/>
  <c r="CF54" i="1"/>
  <c r="CG54" i="1" s="1"/>
  <c r="CF55" i="1"/>
  <c r="CG55" i="1" s="1"/>
  <c r="CF56" i="1"/>
  <c r="CG56" i="1" s="1"/>
  <c r="CF57" i="1"/>
  <c r="CG57" i="1" s="1"/>
  <c r="CF58" i="1"/>
  <c r="CG58" i="1" s="1"/>
  <c r="CF59" i="1"/>
  <c r="CG59" i="1" s="1"/>
  <c r="CF60" i="1"/>
  <c r="CG60" i="1" s="1"/>
  <c r="CF61" i="1"/>
  <c r="CG61" i="1" s="1"/>
  <c r="CF62" i="1"/>
  <c r="CG62" i="1" s="1"/>
  <c r="CF63" i="1"/>
  <c r="CG63" i="1" s="1"/>
  <c r="CF64" i="1"/>
  <c r="CG64" i="1" s="1"/>
  <c r="CF65" i="1"/>
  <c r="CG65" i="1" s="1"/>
  <c r="CF66" i="1"/>
  <c r="CG66" i="1" s="1"/>
  <c r="CF67" i="1"/>
  <c r="CG67" i="1" s="1"/>
  <c r="CF68" i="1"/>
  <c r="CG68" i="1" s="1"/>
  <c r="CF69" i="1"/>
  <c r="CG69" i="1" s="1"/>
  <c r="CF70" i="1"/>
  <c r="CG70" i="1" s="1"/>
  <c r="CF71" i="1"/>
  <c r="CG71" i="1" s="1"/>
  <c r="CF72" i="1"/>
  <c r="CG72" i="1" s="1"/>
  <c r="CF73" i="1"/>
  <c r="CG73" i="1" s="1"/>
  <c r="CF74" i="1"/>
  <c r="CG74" i="1" s="1"/>
  <c r="CF75" i="1"/>
  <c r="CG75" i="1" s="1"/>
  <c r="CF76" i="1"/>
  <c r="CG76" i="1" s="1"/>
  <c r="CF77" i="1"/>
  <c r="CG77" i="1" s="1"/>
  <c r="CF78" i="1"/>
  <c r="CG78" i="1" s="1"/>
  <c r="CF79" i="1"/>
  <c r="CG79" i="1" s="1"/>
  <c r="CF80" i="1"/>
  <c r="CG80" i="1" s="1"/>
  <c r="CF81" i="1"/>
  <c r="CG81" i="1" s="1"/>
  <c r="CF82" i="1"/>
  <c r="CG82" i="1" s="1"/>
  <c r="CF83" i="1"/>
  <c r="CG83" i="1" s="1"/>
  <c r="CF84" i="1"/>
  <c r="CG84" i="1" s="1"/>
  <c r="CF85" i="1"/>
  <c r="CG85" i="1" s="1"/>
  <c r="CF86" i="1"/>
  <c r="CG86" i="1" s="1"/>
  <c r="CF87" i="1"/>
  <c r="CG87" i="1" s="1"/>
  <c r="CF88" i="1"/>
  <c r="CG88" i="1" s="1"/>
  <c r="CF89" i="1"/>
  <c r="CG89" i="1" s="1"/>
  <c r="CF90" i="1"/>
  <c r="CG90" i="1" s="1"/>
  <c r="CF91" i="1"/>
  <c r="CG91" i="1" s="1"/>
  <c r="CF92" i="1"/>
  <c r="CG92" i="1" s="1"/>
  <c r="CF93" i="1"/>
  <c r="CG93" i="1" s="1"/>
  <c r="CF94" i="1"/>
  <c r="CG94" i="1" s="1"/>
  <c r="CF95" i="1"/>
  <c r="CG95" i="1" s="1"/>
  <c r="CF96" i="1"/>
  <c r="CG96" i="1" s="1"/>
  <c r="CF97" i="1"/>
  <c r="CG97" i="1" s="1"/>
  <c r="CF98" i="1"/>
  <c r="CG98" i="1" s="1"/>
  <c r="CF99" i="1"/>
  <c r="CG99" i="1" s="1"/>
  <c r="CF100" i="1"/>
  <c r="CG100" i="1" s="1"/>
  <c r="CF101" i="1"/>
  <c r="CG101" i="1" s="1"/>
  <c r="CF102" i="1"/>
  <c r="CG102" i="1" s="1"/>
  <c r="CF103" i="1"/>
  <c r="CG103" i="1" s="1"/>
  <c r="CF104" i="1"/>
  <c r="CG104" i="1" s="1"/>
  <c r="CF105" i="1"/>
  <c r="CG105" i="1" s="1"/>
  <c r="CF106" i="1"/>
  <c r="CG106" i="1" s="1"/>
  <c r="CF107" i="1"/>
  <c r="CG107" i="1" s="1"/>
  <c r="CF108" i="1"/>
  <c r="CG108" i="1" s="1"/>
  <c r="CF109" i="1"/>
  <c r="CG109" i="1" s="1"/>
  <c r="CF110" i="1"/>
  <c r="CG110" i="1" s="1"/>
  <c r="CF111" i="1"/>
  <c r="CG111" i="1" s="1"/>
  <c r="CF112" i="1"/>
  <c r="CG112" i="1" s="1"/>
  <c r="CF113" i="1"/>
  <c r="CG113" i="1" s="1"/>
  <c r="CF114" i="1"/>
  <c r="CG114" i="1" s="1"/>
  <c r="CF115" i="1"/>
  <c r="CG115" i="1" s="1"/>
  <c r="CF116" i="1"/>
  <c r="CG116" i="1" s="1"/>
  <c r="CF117" i="1"/>
  <c r="CG117" i="1" s="1"/>
  <c r="CF118" i="1"/>
  <c r="CG118" i="1" s="1"/>
  <c r="CF119" i="1"/>
  <c r="CG119" i="1" s="1"/>
  <c r="CF120" i="1"/>
  <c r="CG120" i="1" s="1"/>
  <c r="CF121" i="1"/>
  <c r="CG121" i="1" s="1"/>
  <c r="CF122" i="1"/>
  <c r="CG122" i="1" s="1"/>
  <c r="CF123" i="1"/>
  <c r="CG123" i="1" s="1"/>
  <c r="CF124" i="1"/>
  <c r="CG124" i="1" s="1"/>
  <c r="CF125" i="1"/>
  <c r="CG125" i="1" s="1"/>
  <c r="CF126" i="1"/>
  <c r="CG126" i="1" s="1"/>
  <c r="CF127" i="1"/>
  <c r="CG127" i="1" s="1"/>
  <c r="CF128" i="1"/>
  <c r="CG128" i="1" s="1"/>
  <c r="CF129" i="1"/>
  <c r="CG129" i="1" s="1"/>
  <c r="CF130" i="1"/>
  <c r="CG130" i="1" s="1"/>
  <c r="CF131" i="1"/>
  <c r="CG131" i="1" s="1"/>
  <c r="CF132" i="1"/>
  <c r="CG132" i="1" s="1"/>
  <c r="CF133" i="1"/>
  <c r="CG133" i="1" s="1"/>
  <c r="CF134" i="1"/>
  <c r="CG134" i="1" s="1"/>
  <c r="CF135" i="1"/>
  <c r="CG135" i="1" s="1"/>
  <c r="CF136" i="1"/>
  <c r="CG136" i="1" s="1"/>
  <c r="CF137" i="1"/>
  <c r="CG137" i="1" s="1"/>
  <c r="CF138" i="1"/>
  <c r="CG138" i="1" s="1"/>
  <c r="CF139" i="1"/>
  <c r="CG139" i="1" s="1"/>
  <c r="CF140" i="1"/>
  <c r="CG140" i="1" s="1"/>
  <c r="CF141" i="1"/>
  <c r="CG141" i="1" s="1"/>
  <c r="CF142" i="1"/>
  <c r="CG142" i="1" s="1"/>
  <c r="CF143" i="1"/>
  <c r="CG143" i="1" s="1"/>
  <c r="CF144" i="1"/>
  <c r="CG144" i="1" s="1"/>
  <c r="CF145" i="1"/>
  <c r="CG145" i="1" s="1"/>
  <c r="CF146" i="1"/>
  <c r="CG146" i="1" s="1"/>
  <c r="CF147" i="1"/>
  <c r="CG147" i="1" s="1"/>
  <c r="CF148" i="1"/>
  <c r="CG148" i="1" s="1"/>
  <c r="CF149" i="1"/>
  <c r="CG149" i="1" s="1"/>
  <c r="CF150" i="1"/>
  <c r="CG150" i="1" s="1"/>
  <c r="CF151" i="1"/>
  <c r="CG151" i="1" s="1"/>
  <c r="CF152" i="1"/>
  <c r="CG152" i="1" s="1"/>
  <c r="CF153" i="1"/>
  <c r="CG153" i="1" s="1"/>
  <c r="CF154" i="1"/>
  <c r="CG154" i="1" s="1"/>
  <c r="CF155" i="1"/>
  <c r="CG155" i="1" s="1"/>
  <c r="CF156" i="1"/>
  <c r="CG156" i="1" s="1"/>
  <c r="CF157" i="1"/>
  <c r="CG157" i="1" s="1"/>
  <c r="CF158" i="1"/>
  <c r="CG158" i="1" s="1"/>
  <c r="CF159" i="1"/>
  <c r="CG159" i="1" s="1"/>
  <c r="CF160" i="1"/>
  <c r="CG160" i="1" s="1"/>
  <c r="CF161" i="1"/>
  <c r="CG161" i="1" s="1"/>
  <c r="CF162" i="1"/>
  <c r="CG162" i="1" s="1"/>
  <c r="CF163" i="1"/>
  <c r="CG163" i="1" s="1"/>
  <c r="CF164" i="1"/>
  <c r="CG164" i="1" s="1"/>
  <c r="CF165" i="1"/>
  <c r="CG165" i="1" s="1"/>
  <c r="CF166" i="1"/>
  <c r="CG166" i="1" s="1"/>
  <c r="CF167" i="1"/>
  <c r="CG167" i="1" s="1"/>
  <c r="CF168" i="1"/>
  <c r="CG168" i="1" s="1"/>
  <c r="CF169" i="1"/>
  <c r="CG169" i="1" s="1"/>
  <c r="CF170" i="1"/>
  <c r="CG170" i="1" s="1"/>
  <c r="CF171" i="1"/>
  <c r="CG171" i="1" s="1"/>
  <c r="CF172" i="1"/>
  <c r="CG172" i="1" s="1"/>
  <c r="CF173" i="1"/>
  <c r="CG173" i="1" s="1"/>
  <c r="CF174" i="1"/>
  <c r="CG174" i="1" s="1"/>
  <c r="CF175" i="1"/>
  <c r="CG175" i="1" s="1"/>
  <c r="CF176" i="1"/>
  <c r="CG176" i="1" s="1"/>
  <c r="CF177" i="1"/>
  <c r="CG177" i="1" s="1"/>
  <c r="CF178" i="1"/>
  <c r="CG178" i="1" s="1"/>
  <c r="CF179" i="1"/>
  <c r="CG179" i="1" s="1"/>
  <c r="CF180" i="1"/>
  <c r="CG180" i="1" s="1"/>
  <c r="CF181" i="1"/>
  <c r="CG181" i="1" s="1"/>
  <c r="CF182" i="1"/>
  <c r="CG182" i="1" s="1"/>
  <c r="CF183" i="1"/>
  <c r="CG183" i="1" s="1"/>
  <c r="CF184" i="1"/>
  <c r="CG184" i="1" s="1"/>
  <c r="CF185" i="1"/>
  <c r="CG185" i="1" s="1"/>
  <c r="CF186" i="1"/>
  <c r="CG186" i="1" s="1"/>
  <c r="CF187" i="1"/>
  <c r="CG187" i="1" s="1"/>
  <c r="CF188" i="1"/>
  <c r="CG188" i="1" s="1"/>
  <c r="CF189" i="1"/>
  <c r="CG189" i="1" s="1"/>
  <c r="CF190" i="1"/>
  <c r="CG190" i="1" s="1"/>
  <c r="CF191" i="1"/>
  <c r="CG191" i="1" s="1"/>
  <c r="CF192" i="1"/>
  <c r="CG192" i="1" s="1"/>
  <c r="CF193" i="1"/>
  <c r="CG193" i="1" s="1"/>
  <c r="CF194" i="1"/>
  <c r="CG194" i="1" s="1"/>
  <c r="CF195" i="1"/>
  <c r="CG195" i="1" s="1"/>
  <c r="CF196" i="1"/>
  <c r="CG196" i="1" s="1"/>
  <c r="CF197" i="1"/>
  <c r="CG197" i="1" s="1"/>
  <c r="CF198" i="1"/>
  <c r="CG198" i="1" s="1"/>
  <c r="CF199" i="1"/>
  <c r="CG199" i="1" s="1"/>
  <c r="CF200" i="1"/>
  <c r="CG200" i="1" s="1"/>
  <c r="CF201" i="1"/>
  <c r="CG201" i="1" s="1"/>
  <c r="CF202" i="1"/>
  <c r="CG202" i="1" s="1"/>
  <c r="CF203" i="1"/>
  <c r="CG203" i="1" s="1"/>
  <c r="CF204" i="1"/>
  <c r="CG204" i="1" s="1"/>
  <c r="CF205" i="1"/>
  <c r="CG205" i="1" s="1"/>
  <c r="CF206" i="1"/>
  <c r="CG206" i="1" s="1"/>
  <c r="CF207" i="1"/>
  <c r="CG207" i="1" s="1"/>
  <c r="CF208" i="1"/>
  <c r="CG208" i="1" s="1"/>
  <c r="CF209" i="1"/>
  <c r="CG209" i="1" s="1"/>
  <c r="CF210" i="1"/>
  <c r="CG210" i="1" s="1"/>
  <c r="CF211" i="1"/>
  <c r="CG211" i="1" s="1"/>
  <c r="CF212" i="1"/>
  <c r="CG212" i="1" s="1"/>
  <c r="CF213" i="1"/>
  <c r="CG213" i="1" s="1"/>
  <c r="CF214" i="1"/>
  <c r="CG214" i="1" s="1"/>
  <c r="CF215" i="1"/>
  <c r="CG215" i="1" s="1"/>
  <c r="CF216" i="1"/>
  <c r="CG216" i="1" s="1"/>
  <c r="CF217" i="1"/>
  <c r="CG217" i="1" s="1"/>
  <c r="CF218" i="1"/>
  <c r="CG218" i="1" s="1"/>
  <c r="CF219" i="1"/>
  <c r="CG219" i="1" s="1"/>
  <c r="CF220" i="1"/>
  <c r="CG220" i="1" s="1"/>
  <c r="CF221" i="1"/>
  <c r="CG221" i="1" s="1"/>
  <c r="CF222" i="1"/>
  <c r="CG222" i="1" s="1"/>
  <c r="CF223" i="1"/>
  <c r="CG223" i="1" s="1"/>
  <c r="CF224" i="1"/>
  <c r="CG224" i="1" s="1"/>
  <c r="CF225" i="1"/>
  <c r="CG225" i="1" s="1"/>
  <c r="CF226" i="1"/>
  <c r="CG226" i="1" s="1"/>
  <c r="CF227" i="1"/>
  <c r="CG227" i="1" s="1"/>
  <c r="CF228" i="1"/>
  <c r="CG228" i="1" s="1"/>
  <c r="CF229" i="1"/>
  <c r="CG229" i="1" s="1"/>
  <c r="CF230" i="1"/>
  <c r="CG230" i="1" s="1"/>
  <c r="CF231" i="1"/>
  <c r="CG231" i="1" s="1"/>
  <c r="CF232" i="1"/>
  <c r="CG232" i="1" s="1"/>
  <c r="CF233" i="1"/>
  <c r="CG233" i="1" s="1"/>
  <c r="CF234" i="1"/>
  <c r="CG234" i="1" s="1"/>
  <c r="CF235" i="1"/>
  <c r="CG235" i="1" s="1"/>
  <c r="CF236" i="1"/>
  <c r="CG236" i="1" s="1"/>
  <c r="CF237" i="1"/>
  <c r="CG237" i="1" s="1"/>
  <c r="CF238" i="1"/>
  <c r="CG238" i="1" s="1"/>
  <c r="CF239" i="1"/>
  <c r="CG239" i="1" s="1"/>
  <c r="CF240" i="1"/>
  <c r="CG240" i="1" s="1"/>
  <c r="CF241" i="1"/>
  <c r="CG241" i="1" s="1"/>
  <c r="CF242" i="1"/>
  <c r="CG242" i="1" s="1"/>
  <c r="CF243" i="1"/>
  <c r="CG243" i="1" s="1"/>
  <c r="CF244" i="1"/>
  <c r="CG244" i="1" s="1"/>
  <c r="CF245" i="1"/>
  <c r="CG245" i="1" s="1"/>
  <c r="CF246" i="1"/>
  <c r="CG246" i="1" s="1"/>
  <c r="CF247" i="1"/>
  <c r="CG247" i="1" s="1"/>
  <c r="CF248" i="1"/>
  <c r="CG248" i="1" s="1"/>
  <c r="CF249" i="1"/>
  <c r="CG249" i="1" s="1"/>
  <c r="CF250" i="1"/>
  <c r="CG250" i="1" s="1"/>
  <c r="CF251" i="1"/>
  <c r="CG251" i="1" s="1"/>
  <c r="CF252" i="1"/>
  <c r="CG252" i="1" s="1"/>
  <c r="CF253" i="1"/>
  <c r="CG253" i="1" s="1"/>
  <c r="CF254" i="1"/>
  <c r="CG254" i="1" s="1"/>
  <c r="CF255" i="1"/>
  <c r="CG255" i="1" s="1"/>
  <c r="CF256" i="1"/>
  <c r="CG256" i="1" s="1"/>
  <c r="CF257" i="1"/>
  <c r="CG257" i="1" s="1"/>
  <c r="CF258" i="1"/>
  <c r="CG258" i="1" s="1"/>
  <c r="CF259" i="1"/>
  <c r="CG259" i="1" s="1"/>
  <c r="CF260" i="1"/>
  <c r="CG260" i="1" s="1"/>
  <c r="CF261" i="1"/>
  <c r="CG261" i="1" s="1"/>
  <c r="CF262" i="1"/>
  <c r="CG262" i="1" s="1"/>
  <c r="CF263" i="1"/>
  <c r="CG263" i="1" s="1"/>
  <c r="CF264" i="1"/>
  <c r="CG264" i="1" s="1"/>
  <c r="CF265" i="1"/>
  <c r="CG265" i="1" s="1"/>
  <c r="CF266" i="1"/>
  <c r="CG266" i="1" s="1"/>
  <c r="CF267" i="1"/>
  <c r="CG267" i="1" s="1"/>
  <c r="CF268" i="1"/>
  <c r="CG268" i="1" s="1"/>
  <c r="CF269" i="1"/>
  <c r="CG269" i="1" s="1"/>
  <c r="CF270" i="1"/>
  <c r="CG270" i="1" s="1"/>
  <c r="CF271" i="1"/>
  <c r="CG271" i="1" s="1"/>
  <c r="CF272" i="1"/>
  <c r="CG272" i="1" s="1"/>
  <c r="CF273" i="1"/>
  <c r="CG273" i="1" s="1"/>
  <c r="CF274" i="1"/>
  <c r="CG274" i="1" s="1"/>
  <c r="CF275" i="1"/>
  <c r="CG275" i="1" s="1"/>
  <c r="CF276" i="1"/>
  <c r="CG276" i="1" s="1"/>
  <c r="CF277" i="1"/>
  <c r="CG277" i="1" s="1"/>
  <c r="CF278" i="1"/>
  <c r="CG278" i="1" s="1"/>
  <c r="CF279" i="1"/>
  <c r="CG279" i="1" s="1"/>
  <c r="CF280" i="1"/>
  <c r="CG280" i="1" s="1"/>
  <c r="CF281" i="1"/>
  <c r="CG281" i="1" s="1"/>
  <c r="CF282" i="1"/>
  <c r="CG282" i="1" s="1"/>
  <c r="CF283" i="1"/>
  <c r="CG283" i="1" s="1"/>
  <c r="CF284" i="1"/>
  <c r="CG284" i="1" s="1"/>
  <c r="CF285" i="1"/>
  <c r="CG285" i="1" s="1"/>
  <c r="CF286" i="1"/>
  <c r="CG286" i="1" s="1"/>
  <c r="CF287" i="1"/>
  <c r="CG287" i="1" s="1"/>
  <c r="CF288" i="1"/>
  <c r="CG288" i="1" s="1"/>
  <c r="CF289" i="1"/>
  <c r="CG289" i="1" s="1"/>
  <c r="CF290" i="1"/>
  <c r="CG290" i="1" s="1"/>
  <c r="CF291" i="1"/>
  <c r="CG291" i="1" s="1"/>
  <c r="CF292" i="1"/>
  <c r="CG292" i="1" s="1"/>
  <c r="CF293" i="1"/>
  <c r="CG293" i="1" s="1"/>
  <c r="CF294" i="1"/>
  <c r="CG294" i="1" s="1"/>
  <c r="CF295" i="1"/>
  <c r="CG295" i="1" s="1"/>
  <c r="CF296" i="1"/>
  <c r="CG296" i="1" s="1"/>
  <c r="CF297" i="1"/>
  <c r="CG297" i="1" s="1"/>
  <c r="CF298" i="1"/>
  <c r="CG298" i="1" s="1"/>
  <c r="CF300" i="1"/>
  <c r="CG300" i="1" s="1"/>
  <c r="CF301" i="1"/>
  <c r="CG301" i="1" s="1"/>
  <c r="CF302" i="1"/>
  <c r="CG302" i="1" s="1"/>
  <c r="CF303" i="1"/>
  <c r="CG303" i="1" s="1"/>
  <c r="CF304" i="1"/>
  <c r="CG304" i="1" s="1"/>
  <c r="CF305" i="1"/>
  <c r="CG305" i="1" s="1"/>
  <c r="CF306" i="1"/>
  <c r="CG306" i="1" s="1"/>
  <c r="CF307" i="1"/>
  <c r="CG307" i="1" s="1"/>
  <c r="CF308" i="1"/>
  <c r="CG308" i="1" s="1"/>
  <c r="CF309" i="1"/>
  <c r="CG309" i="1" s="1"/>
  <c r="CF310" i="1"/>
  <c r="CG310" i="1" s="1"/>
  <c r="CF311" i="1"/>
  <c r="CG311" i="1" s="1"/>
  <c r="CF312" i="1"/>
  <c r="CG312" i="1" s="1"/>
  <c r="CF313" i="1"/>
  <c r="CG313" i="1" s="1"/>
  <c r="CF314" i="1"/>
  <c r="CG314" i="1" s="1"/>
  <c r="CF315" i="1"/>
  <c r="CG315" i="1" s="1"/>
  <c r="CF316" i="1"/>
  <c r="CG316" i="1" s="1"/>
  <c r="CF317" i="1"/>
  <c r="CG317" i="1" s="1"/>
  <c r="CF318" i="1"/>
  <c r="CG318" i="1" s="1"/>
  <c r="CF319" i="1"/>
  <c r="CG319" i="1" s="1"/>
  <c r="CF320" i="1"/>
  <c r="CG320" i="1" s="1"/>
  <c r="CF321" i="1"/>
  <c r="CG321" i="1" s="1"/>
  <c r="CF322" i="1"/>
  <c r="CG322" i="1" s="1"/>
  <c r="CF323" i="1"/>
  <c r="CG323" i="1" s="1"/>
  <c r="CF324" i="1"/>
  <c r="CG324" i="1" s="1"/>
  <c r="CF325" i="1"/>
  <c r="CG325" i="1" s="1"/>
  <c r="CF326" i="1"/>
  <c r="CG326" i="1" s="1"/>
  <c r="CF327" i="1"/>
  <c r="CG327" i="1" s="1"/>
  <c r="CF328" i="1"/>
  <c r="CG328" i="1" s="1"/>
  <c r="CF329" i="1"/>
  <c r="CG329" i="1" s="1"/>
  <c r="CF330" i="1"/>
  <c r="CG330" i="1" s="1"/>
  <c r="CF331" i="1"/>
  <c r="CG331" i="1" s="1"/>
  <c r="CF332" i="1"/>
  <c r="CG332" i="1" s="1"/>
  <c r="CF333" i="1"/>
  <c r="CG333" i="1" s="1"/>
  <c r="CF334" i="1"/>
  <c r="CG334" i="1" s="1"/>
  <c r="CF335" i="1"/>
  <c r="CG335" i="1" s="1"/>
  <c r="CF336" i="1"/>
  <c r="CG336" i="1" s="1"/>
  <c r="CF337" i="1"/>
  <c r="CG337" i="1" s="1"/>
  <c r="CF338" i="1"/>
  <c r="CG338" i="1" s="1"/>
  <c r="CF339" i="1"/>
  <c r="CG339" i="1" s="1"/>
  <c r="CF340" i="1"/>
  <c r="CG340" i="1" s="1"/>
  <c r="CF341" i="1"/>
  <c r="CG341" i="1" s="1"/>
  <c r="CF342" i="1"/>
  <c r="CG342" i="1" s="1"/>
  <c r="CF343" i="1"/>
  <c r="CG343" i="1" s="1"/>
  <c r="CF344" i="1"/>
  <c r="CG344" i="1" s="1"/>
  <c r="CF345" i="1"/>
  <c r="CG345" i="1" s="1"/>
  <c r="CF346" i="1"/>
  <c r="CG346" i="1" s="1"/>
  <c r="CF347" i="1"/>
  <c r="CG347" i="1" s="1"/>
  <c r="CF348" i="1"/>
  <c r="CG348" i="1" s="1"/>
  <c r="CF349" i="1"/>
  <c r="CG349" i="1" s="1"/>
  <c r="CF350" i="1"/>
  <c r="CG350" i="1" s="1"/>
  <c r="CF351" i="1"/>
  <c r="CG351" i="1" s="1"/>
  <c r="CF352" i="1"/>
  <c r="CG352" i="1" s="1"/>
  <c r="CF353" i="1"/>
  <c r="CG353" i="1" s="1"/>
  <c r="CF354" i="1"/>
  <c r="CG354" i="1" s="1"/>
  <c r="CF355" i="1"/>
  <c r="CG355" i="1" s="1"/>
  <c r="CF356" i="1"/>
  <c r="CG356" i="1" s="1"/>
  <c r="CF357" i="1"/>
  <c r="CG357" i="1" s="1"/>
  <c r="CF358" i="1"/>
  <c r="CG358" i="1" s="1"/>
  <c r="CF359" i="1"/>
  <c r="CG359" i="1" s="1"/>
  <c r="CF360" i="1"/>
  <c r="CG360" i="1" s="1"/>
  <c r="CF361" i="1"/>
  <c r="CG361" i="1" s="1"/>
  <c r="CF362" i="1"/>
  <c r="CG362" i="1" s="1"/>
  <c r="CF363" i="1"/>
  <c r="CG363" i="1" s="1"/>
  <c r="CF364" i="1"/>
  <c r="CG364" i="1" s="1"/>
  <c r="CF365" i="1"/>
  <c r="CG365" i="1" s="1"/>
  <c r="CF366" i="1"/>
  <c r="CG366" i="1" s="1"/>
  <c r="CF367" i="1"/>
  <c r="CG367" i="1" s="1"/>
  <c r="CF368" i="1"/>
  <c r="CG368" i="1" s="1"/>
  <c r="CF369" i="1"/>
  <c r="CG369" i="1" s="1"/>
  <c r="CF370" i="1"/>
  <c r="CG370" i="1" s="1"/>
  <c r="CF371" i="1"/>
  <c r="CG371" i="1" s="1"/>
  <c r="CF372" i="1"/>
  <c r="CG372" i="1" s="1"/>
  <c r="CF373" i="1"/>
  <c r="CG373" i="1" s="1"/>
  <c r="CF374" i="1"/>
  <c r="CG374" i="1" s="1"/>
  <c r="CF375" i="1"/>
  <c r="CG375" i="1" s="1"/>
  <c r="CF376" i="1"/>
  <c r="CG376" i="1" s="1"/>
  <c r="CF377" i="1"/>
  <c r="CG377" i="1" s="1"/>
  <c r="CF378" i="1"/>
  <c r="CG378" i="1" s="1"/>
  <c r="CF379" i="1"/>
  <c r="CG379" i="1" s="1"/>
  <c r="CF380" i="1"/>
  <c r="CG380" i="1" s="1"/>
  <c r="CF381" i="1"/>
  <c r="CG381" i="1" s="1"/>
  <c r="CF382" i="1"/>
  <c r="CG382" i="1" s="1"/>
  <c r="CF383" i="1"/>
  <c r="CG383" i="1" s="1"/>
  <c r="CF384" i="1"/>
  <c r="CG384" i="1" s="1"/>
  <c r="CF385" i="1"/>
  <c r="CG385" i="1" s="1"/>
  <c r="CF386" i="1"/>
  <c r="CG386" i="1" s="1"/>
  <c r="CF387" i="1"/>
  <c r="CG387" i="1" s="1"/>
  <c r="CF388" i="1"/>
  <c r="CG388" i="1" s="1"/>
  <c r="CF389" i="1"/>
  <c r="CG389" i="1" s="1"/>
  <c r="CF390" i="1"/>
  <c r="CG390" i="1" s="1"/>
  <c r="CF391" i="1"/>
  <c r="CG391" i="1" s="1"/>
  <c r="CF392" i="1"/>
  <c r="CG392" i="1" s="1"/>
  <c r="CF393" i="1"/>
  <c r="CG393" i="1" s="1"/>
  <c r="CF394" i="1"/>
  <c r="CG394" i="1" s="1"/>
  <c r="CF395" i="1"/>
  <c r="CG395" i="1" s="1"/>
  <c r="CE404" i="1" l="1"/>
  <c r="BP405" i="1"/>
  <c r="AV405" i="1"/>
  <c r="AX405" i="1"/>
  <c r="AY405" i="1" s="1"/>
  <c r="BC405" i="1" s="1"/>
  <c r="AW405" i="1"/>
  <c r="BO405" i="1"/>
  <c r="BJ405" i="1"/>
  <c r="AQ405" i="1"/>
  <c r="AS405" i="1"/>
  <c r="AT405" i="1" s="1"/>
  <c r="F404" i="1"/>
  <c r="CB404" i="1" l="1"/>
  <c r="CF404" i="1"/>
  <c r="BK405" i="1"/>
  <c r="BL405" i="1" s="1"/>
  <c r="BA405" i="1"/>
  <c r="BD405" i="1" s="1"/>
  <c r="BH405" i="1"/>
  <c r="CI404" i="1"/>
  <c r="CJ404" i="1"/>
  <c r="H404" i="1"/>
  <c r="G404" i="1"/>
  <c r="BG405" i="1" l="1"/>
  <c r="BI405" i="1" s="1"/>
  <c r="BM405" i="1" s="1"/>
  <c r="AZ406" i="1"/>
  <c r="AU406" i="1"/>
  <c r="AP406" i="1"/>
  <c r="CG404" i="1"/>
  <c r="C405" i="1"/>
  <c r="BN405" i="1" l="1"/>
  <c r="BR405" i="1" s="1"/>
  <c r="BP406" i="1"/>
  <c r="AV406" i="1"/>
  <c r="AX406" i="1"/>
  <c r="AY406" i="1" s="1"/>
  <c r="BC406" i="1" s="1"/>
  <c r="AW406" i="1"/>
  <c r="BO406" i="1"/>
  <c r="BJ406" i="1"/>
  <c r="AQ406" i="1"/>
  <c r="AS406" i="1"/>
  <c r="AT406" i="1" s="1"/>
  <c r="CE405" i="1" l="1"/>
  <c r="F405" i="1"/>
  <c r="H405" i="1" s="1"/>
  <c r="BA406" i="1"/>
  <c r="BD406" i="1" s="1"/>
  <c r="BH406" i="1"/>
  <c r="BK406" i="1"/>
  <c r="BL406" i="1" s="1"/>
  <c r="CJ405" i="1"/>
  <c r="CI405" i="1"/>
  <c r="G405" i="1"/>
  <c r="CB405" i="1" l="1"/>
  <c r="CF405" i="1"/>
  <c r="BG406" i="1"/>
  <c r="BI406" i="1" s="1"/>
  <c r="BM406" i="1" s="1"/>
  <c r="BN406" i="1" s="1"/>
  <c r="BR406" i="1" s="1"/>
  <c r="CE406" i="1" s="1"/>
  <c r="AP407" i="1"/>
  <c r="AU407" i="1"/>
  <c r="AZ407" i="1"/>
  <c r="CG405" i="1"/>
  <c r="CA405" i="1"/>
  <c r="C406" i="1"/>
  <c r="CB406" i="1" l="1"/>
  <c r="CF406" i="1"/>
  <c r="BO407" i="1"/>
  <c r="AQ407" i="1"/>
  <c r="BJ407" i="1"/>
  <c r="AS407" i="1"/>
  <c r="AT407" i="1" s="1"/>
  <c r="AX407" i="1"/>
  <c r="AY407" i="1" s="1"/>
  <c r="BC407" i="1" s="1"/>
  <c r="BK407" i="1" s="1"/>
  <c r="BL407" i="1" s="1"/>
  <c r="BP407" i="1"/>
  <c r="AV407" i="1"/>
  <c r="AW407" i="1"/>
  <c r="F406" i="1"/>
  <c r="BA407" i="1" l="1"/>
  <c r="BD407" i="1" s="1"/>
  <c r="BH407" i="1"/>
  <c r="H406" i="1"/>
  <c r="CJ406" i="1"/>
  <c r="G406" i="1"/>
  <c r="BG407" i="1" l="1"/>
  <c r="BI407" i="1" s="1"/>
  <c r="BM407" i="1" s="1"/>
  <c r="BN407" i="1" s="1"/>
  <c r="BR407" i="1" s="1"/>
  <c r="CE407" i="1" s="1"/>
  <c r="AZ408" i="1"/>
  <c r="AU408" i="1"/>
  <c r="AP408" i="1"/>
  <c r="CA406" i="1"/>
  <c r="CG406" i="1"/>
  <c r="C407" i="1"/>
  <c r="CB407" i="1" l="1"/>
  <c r="CF407" i="1"/>
  <c r="AV408" i="1"/>
  <c r="BP408" i="1"/>
  <c r="AX408" i="1"/>
  <c r="AY408" i="1" s="1"/>
  <c r="BC408" i="1" s="1"/>
  <c r="BK408" i="1" s="1"/>
  <c r="BL408" i="1" s="1"/>
  <c r="AW408" i="1"/>
  <c r="BO408" i="1"/>
  <c r="BJ408" i="1"/>
  <c r="AQ408" i="1"/>
  <c r="AS408" i="1"/>
  <c r="AT408" i="1" s="1"/>
  <c r="BA408" i="1" s="1"/>
  <c r="F407" i="1"/>
  <c r="BD408" i="1" l="1"/>
  <c r="AZ409" i="1" s="1"/>
  <c r="BH408" i="1"/>
  <c r="CJ407" i="1"/>
  <c r="CI407" i="1"/>
  <c r="G407" i="1"/>
  <c r="H407" i="1"/>
  <c r="BG408" i="1" l="1"/>
  <c r="BI408" i="1" s="1"/>
  <c r="BM408" i="1" s="1"/>
  <c r="BN408" i="1" s="1"/>
  <c r="BR408" i="1" s="1"/>
  <c r="CE408" i="1" s="1"/>
  <c r="AU409" i="1"/>
  <c r="AP409" i="1"/>
  <c r="AS409" i="1" s="1"/>
  <c r="AT409" i="1" s="1"/>
  <c r="CA407" i="1"/>
  <c r="CG407" i="1"/>
  <c r="C408" i="1"/>
  <c r="CB408" i="1" l="1"/>
  <c r="CF408" i="1"/>
  <c r="AW409" i="1"/>
  <c r="BP409" i="1"/>
  <c r="AV409" i="1"/>
  <c r="AQ409" i="1"/>
  <c r="AX409" i="1"/>
  <c r="AY409" i="1" s="1"/>
  <c r="BC409" i="1" s="1"/>
  <c r="BK409" i="1" s="1"/>
  <c r="BL409" i="1" s="1"/>
  <c r="BO409" i="1"/>
  <c r="BJ409" i="1"/>
  <c r="BA409" i="1"/>
  <c r="BH409" i="1"/>
  <c r="F408" i="1"/>
  <c r="BD409" i="1" l="1"/>
  <c r="AP410" i="1" s="1"/>
  <c r="CI408" i="1"/>
  <c r="CJ408" i="1"/>
  <c r="G408" i="1"/>
  <c r="H408" i="1"/>
  <c r="BG409" i="1" l="1"/>
  <c r="BI409" i="1" s="1"/>
  <c r="BM409" i="1" s="1"/>
  <c r="BN409" i="1" s="1"/>
  <c r="BR409" i="1" s="1"/>
  <c r="CE409" i="1" s="1"/>
  <c r="AZ410" i="1"/>
  <c r="AU410" i="1"/>
  <c r="BP410" i="1" s="1"/>
  <c r="BO410" i="1"/>
  <c r="AQ410" i="1"/>
  <c r="BJ410" i="1"/>
  <c r="AS410" i="1"/>
  <c r="AT410" i="1" s="1"/>
  <c r="BA410" i="1" s="1"/>
  <c r="CA408" i="1"/>
  <c r="CG408" i="1"/>
  <c r="C409" i="1"/>
  <c r="CB409" i="1" l="1"/>
  <c r="CF409" i="1"/>
  <c r="AW410" i="1"/>
  <c r="AV410" i="1"/>
  <c r="AX410" i="1"/>
  <c r="AY410" i="1" s="1"/>
  <c r="BC410" i="1" s="1"/>
  <c r="BK410" i="1" s="1"/>
  <c r="BL410" i="1" s="1"/>
  <c r="BH410" i="1"/>
  <c r="F409" i="1"/>
  <c r="BD410" i="1" l="1"/>
  <c r="AU411" i="1" s="1"/>
  <c r="CA409" i="1"/>
  <c r="CG409" i="1"/>
  <c r="CJ409" i="1"/>
  <c r="CI409" i="1"/>
  <c r="G409" i="1"/>
  <c r="H409" i="1"/>
  <c r="AZ411" i="1" l="1"/>
  <c r="BG410" i="1"/>
  <c r="BI410" i="1" s="1"/>
  <c r="BM410" i="1" s="1"/>
  <c r="BN410" i="1" s="1"/>
  <c r="BR410" i="1" s="1"/>
  <c r="CE410" i="1" s="1"/>
  <c r="AP411" i="1"/>
  <c r="AQ411" i="1" s="1"/>
  <c r="AX411" i="1"/>
  <c r="AY411" i="1" s="1"/>
  <c r="BC411" i="1" s="1"/>
  <c r="BP411" i="1"/>
  <c r="AV411" i="1"/>
  <c r="AW411" i="1"/>
  <c r="C410" i="1"/>
  <c r="CB410" i="1" l="1"/>
  <c r="CF410" i="1"/>
  <c r="BK411" i="1"/>
  <c r="BL411" i="1" s="1"/>
  <c r="AS411" i="1"/>
  <c r="AT411" i="1" s="1"/>
  <c r="BA411" i="1" s="1"/>
  <c r="BD411" i="1" s="1"/>
  <c r="BG411" i="1" s="1"/>
  <c r="BO411" i="1"/>
  <c r="BJ411" i="1"/>
  <c r="F410" i="1"/>
  <c r="BH411" i="1" l="1"/>
  <c r="BI411" i="1" s="1"/>
  <c r="BM411" i="1" s="1"/>
  <c r="BN411" i="1" s="1"/>
  <c r="BR411" i="1" s="1"/>
  <c r="CE411" i="1" s="1"/>
  <c r="AP412" i="1"/>
  <c r="BJ412" i="1" s="1"/>
  <c r="AZ412" i="1"/>
  <c r="AU412" i="1"/>
  <c r="AV412" i="1" s="1"/>
  <c r="CA410" i="1"/>
  <c r="CG410" i="1"/>
  <c r="CI410" i="1"/>
  <c r="CJ410" i="1"/>
  <c r="G410" i="1"/>
  <c r="H410" i="1"/>
  <c r="CB411" i="1" l="1"/>
  <c r="CF411" i="1"/>
  <c r="AX412" i="1"/>
  <c r="AY412" i="1" s="1"/>
  <c r="BC412" i="1" s="1"/>
  <c r="BK412" i="1" s="1"/>
  <c r="BL412" i="1" s="1"/>
  <c r="AQ412" i="1"/>
  <c r="BO412" i="1"/>
  <c r="AS412" i="1"/>
  <c r="AT412" i="1" s="1"/>
  <c r="BH412" i="1" s="1"/>
  <c r="AW412" i="1"/>
  <c r="BP412" i="1"/>
  <c r="C411" i="1"/>
  <c r="BA412" i="1" l="1"/>
  <c r="BD412" i="1" s="1"/>
  <c r="BG412" i="1" s="1"/>
  <c r="BI412" i="1" s="1"/>
  <c r="BM412" i="1" s="1"/>
  <c r="BN412" i="1" s="1"/>
  <c r="BR412" i="1" s="1"/>
  <c r="CE412" i="1" s="1"/>
  <c r="F411" i="1"/>
  <c r="CB412" i="1" l="1"/>
  <c r="CF412" i="1"/>
  <c r="AP413" i="1"/>
  <c r="AQ413" i="1" s="1"/>
  <c r="AU413" i="1"/>
  <c r="AW413" i="1" s="1"/>
  <c r="AZ413" i="1"/>
  <c r="F412" i="1"/>
  <c r="CA411" i="1"/>
  <c r="CG411" i="1"/>
  <c r="CJ411" i="1"/>
  <c r="CI411" i="1"/>
  <c r="G411" i="1"/>
  <c r="H411" i="1"/>
  <c r="BO413" i="1" l="1"/>
  <c r="BJ413" i="1"/>
  <c r="AV413" i="1"/>
  <c r="AS413" i="1"/>
  <c r="AT413" i="1" s="1"/>
  <c r="BA413" i="1" s="1"/>
  <c r="AX413" i="1"/>
  <c r="AY413" i="1" s="1"/>
  <c r="BC413" i="1" s="1"/>
  <c r="BK413" i="1" s="1"/>
  <c r="BL413" i="1" s="1"/>
  <c r="BP413" i="1"/>
  <c r="C412" i="1"/>
  <c r="BH413" i="1" l="1"/>
  <c r="BD413" i="1"/>
  <c r="AZ414" i="1" s="1"/>
  <c r="AU414" i="1" l="1"/>
  <c r="AV414" i="1" s="1"/>
  <c r="BG413" i="1"/>
  <c r="BI413" i="1" s="1"/>
  <c r="BM413" i="1" s="1"/>
  <c r="BN413" i="1" s="1"/>
  <c r="BR413" i="1" s="1"/>
  <c r="CE413" i="1" s="1"/>
  <c r="AP414" i="1"/>
  <c r="BJ414" i="1" s="1"/>
  <c r="CA412" i="1"/>
  <c r="CG412" i="1"/>
  <c r="CI412" i="1"/>
  <c r="CJ412" i="1"/>
  <c r="G412" i="1"/>
  <c r="H412" i="1"/>
  <c r="CB413" i="1" l="1"/>
  <c r="CF413" i="1"/>
  <c r="AW414" i="1"/>
  <c r="BP414" i="1"/>
  <c r="AX414" i="1"/>
  <c r="AY414" i="1" s="1"/>
  <c r="BC414" i="1" s="1"/>
  <c r="BK414" i="1" s="1"/>
  <c r="BL414" i="1" s="1"/>
  <c r="BO414" i="1"/>
  <c r="AS414" i="1"/>
  <c r="AT414" i="1" s="1"/>
  <c r="BH414" i="1" s="1"/>
  <c r="AQ414" i="1"/>
  <c r="C413" i="1"/>
  <c r="BA414" i="1" l="1"/>
  <c r="BD414" i="1" s="1"/>
  <c r="BG414" i="1" s="1"/>
  <c r="BI414" i="1" s="1"/>
  <c r="BM414" i="1" s="1"/>
  <c r="BN414" i="1" s="1"/>
  <c r="BR414" i="1" s="1"/>
  <c r="CE414" i="1" s="1"/>
  <c r="F413" i="1"/>
  <c r="CB414" i="1" l="1"/>
  <c r="CF414" i="1"/>
  <c r="AZ415" i="1"/>
  <c r="AP415" i="1"/>
  <c r="BO415" i="1" s="1"/>
  <c r="AU415" i="1"/>
  <c r="AX415" i="1" s="1"/>
  <c r="AY415" i="1" s="1"/>
  <c r="BC415" i="1" s="1"/>
  <c r="CA413" i="1"/>
  <c r="CG413" i="1"/>
  <c r="CJ413" i="1"/>
  <c r="CI413" i="1"/>
  <c r="G413" i="1"/>
  <c r="H413" i="1"/>
  <c r="BP415" i="1" l="1"/>
  <c r="AS415" i="1"/>
  <c r="AT415" i="1" s="1"/>
  <c r="BA415" i="1" s="1"/>
  <c r="BD415" i="1" s="1"/>
  <c r="AV415" i="1"/>
  <c r="BJ415" i="1"/>
  <c r="AW415" i="1"/>
  <c r="AQ415" i="1"/>
  <c r="BK415" i="1"/>
  <c r="BL415" i="1" s="1"/>
  <c r="C414" i="1"/>
  <c r="BH415" i="1" l="1"/>
  <c r="BG415" i="1"/>
  <c r="AP416" i="1"/>
  <c r="AU416" i="1"/>
  <c r="AZ416" i="1"/>
  <c r="F414" i="1"/>
  <c r="BI415" i="1" l="1"/>
  <c r="BM415" i="1" s="1"/>
  <c r="BN415" i="1" s="1"/>
  <c r="BR415" i="1" s="1"/>
  <c r="CE415" i="1" s="1"/>
  <c r="AX416" i="1"/>
  <c r="AY416" i="1" s="1"/>
  <c r="BC416" i="1" s="1"/>
  <c r="AV416" i="1"/>
  <c r="BP416" i="1"/>
  <c r="AW416" i="1"/>
  <c r="BO416" i="1"/>
  <c r="AQ416" i="1"/>
  <c r="BJ416" i="1"/>
  <c r="AS416" i="1"/>
  <c r="AT416" i="1" s="1"/>
  <c r="CA414" i="1"/>
  <c r="CG414" i="1"/>
  <c r="CI414" i="1"/>
  <c r="CJ414" i="1"/>
  <c r="G414" i="1"/>
  <c r="H414" i="1"/>
  <c r="CB415" i="1" l="1"/>
  <c r="CF415" i="1"/>
  <c r="BA416" i="1"/>
  <c r="BD416" i="1" s="1"/>
  <c r="BH416" i="1"/>
  <c r="BK416" i="1"/>
  <c r="BL416" i="1" s="1"/>
  <c r="C415" i="1"/>
  <c r="AU417" i="1" l="1"/>
  <c r="AZ417" i="1"/>
  <c r="AP417" i="1"/>
  <c r="BG416" i="1"/>
  <c r="BI416" i="1" s="1"/>
  <c r="BM416" i="1" s="1"/>
  <c r="BN416" i="1" s="1"/>
  <c r="BR416" i="1" s="1"/>
  <c r="CE416" i="1" s="1"/>
  <c r="F415" i="1"/>
  <c r="CB416" i="1" l="1"/>
  <c r="CF416" i="1"/>
  <c r="BO417" i="1"/>
  <c r="BJ417" i="1"/>
  <c r="AQ417" i="1"/>
  <c r="AS417" i="1"/>
  <c r="AT417" i="1" s="1"/>
  <c r="BA417" i="1" s="1"/>
  <c r="BP417" i="1"/>
  <c r="AV417" i="1"/>
  <c r="AW417" i="1"/>
  <c r="AX417" i="1"/>
  <c r="AY417" i="1" s="1"/>
  <c r="BC417" i="1" s="1"/>
  <c r="CA415" i="1"/>
  <c r="CG415" i="1"/>
  <c r="CJ415" i="1"/>
  <c r="CI415" i="1"/>
  <c r="G415" i="1"/>
  <c r="H415" i="1"/>
  <c r="BK417" i="1" l="1"/>
  <c r="BL417" i="1" s="1"/>
  <c r="BD417" i="1"/>
  <c r="BH417" i="1"/>
  <c r="C416" i="1"/>
  <c r="BG417" i="1" l="1"/>
  <c r="BI417" i="1" s="1"/>
  <c r="BM417" i="1" s="1"/>
  <c r="BN417" i="1" s="1"/>
  <c r="BR417" i="1" s="1"/>
  <c r="CE417" i="1" s="1"/>
  <c r="AU418" i="1"/>
  <c r="AP418" i="1"/>
  <c r="AZ418" i="1"/>
  <c r="F416" i="1"/>
  <c r="CB417" i="1" l="1"/>
  <c r="CF417" i="1"/>
  <c r="AQ418" i="1"/>
  <c r="BJ418" i="1"/>
  <c r="BO418" i="1"/>
  <c r="AS418" i="1"/>
  <c r="AT418" i="1" s="1"/>
  <c r="BP418" i="1"/>
  <c r="AV418" i="1"/>
  <c r="AX418" i="1"/>
  <c r="AY418" i="1" s="1"/>
  <c r="BC418" i="1" s="1"/>
  <c r="BK418" i="1" s="1"/>
  <c r="BL418" i="1" s="1"/>
  <c r="AW418" i="1"/>
  <c r="CA416" i="1"/>
  <c r="CG416" i="1"/>
  <c r="H416" i="1"/>
  <c r="CI416" i="1"/>
  <c r="CJ416" i="1"/>
  <c r="G416" i="1"/>
  <c r="BA418" i="1" l="1"/>
  <c r="BD418" i="1" s="1"/>
  <c r="BH418" i="1"/>
  <c r="C417" i="1"/>
  <c r="AZ419" i="1" l="1"/>
  <c r="AP419" i="1"/>
  <c r="AU419" i="1"/>
  <c r="BG418" i="1"/>
  <c r="BI418" i="1" s="1"/>
  <c r="BM418" i="1" s="1"/>
  <c r="BN418" i="1" s="1"/>
  <c r="BR418" i="1" s="1"/>
  <c r="CE418" i="1" s="1"/>
  <c r="F417" i="1"/>
  <c r="CB418" i="1" l="1"/>
  <c r="CF418" i="1"/>
  <c r="BP419" i="1"/>
  <c r="AV419" i="1"/>
  <c r="AW419" i="1"/>
  <c r="AX419" i="1"/>
  <c r="AY419" i="1" s="1"/>
  <c r="BC419" i="1" s="1"/>
  <c r="BJ419" i="1"/>
  <c r="AQ419" i="1"/>
  <c r="BO419" i="1"/>
  <c r="AS419" i="1"/>
  <c r="AT419" i="1" s="1"/>
  <c r="CA417" i="1"/>
  <c r="CG417" i="1"/>
  <c r="CJ417" i="1"/>
  <c r="CI417" i="1"/>
  <c r="G417" i="1"/>
  <c r="H417" i="1"/>
  <c r="BA419" i="1" l="1"/>
  <c r="BD419" i="1" s="1"/>
  <c r="BH419" i="1"/>
  <c r="BK419" i="1"/>
  <c r="BL419" i="1" s="1"/>
  <c r="C418" i="1"/>
  <c r="BG419" i="1" l="1"/>
  <c r="BI419" i="1" s="1"/>
  <c r="BM419" i="1" s="1"/>
  <c r="BN419" i="1" s="1"/>
  <c r="BR419" i="1" s="1"/>
  <c r="CE419" i="1" s="1"/>
  <c r="AZ420" i="1"/>
  <c r="AU420" i="1"/>
  <c r="AP420" i="1"/>
  <c r="F418" i="1"/>
  <c r="CB419" i="1" l="1"/>
  <c r="CF419" i="1"/>
  <c r="AQ420" i="1"/>
  <c r="BO420" i="1"/>
  <c r="BJ420" i="1"/>
  <c r="AS420" i="1"/>
  <c r="AT420" i="1" s="1"/>
  <c r="BP420" i="1"/>
  <c r="AV420" i="1"/>
  <c r="AW420" i="1"/>
  <c r="AX420" i="1"/>
  <c r="AY420" i="1" s="1"/>
  <c r="BC420" i="1" s="1"/>
  <c r="BK420" i="1" s="1"/>
  <c r="BL420" i="1" s="1"/>
  <c r="CA418" i="1"/>
  <c r="H418" i="1"/>
  <c r="CI418" i="1"/>
  <c r="CJ418" i="1"/>
  <c r="G418" i="1"/>
  <c r="BA420" i="1" l="1"/>
  <c r="BD420" i="1" s="1"/>
  <c r="BH420" i="1"/>
  <c r="CG418" i="1"/>
  <c r="C419" i="1"/>
  <c r="AZ421" i="1" l="1"/>
  <c r="AU421" i="1"/>
  <c r="AP421" i="1"/>
  <c r="BG420" i="1"/>
  <c r="BI420" i="1" s="1"/>
  <c r="BM420" i="1" s="1"/>
  <c r="BN420" i="1" s="1"/>
  <c r="BR420" i="1" s="1"/>
  <c r="CE420" i="1" s="1"/>
  <c r="F419" i="1"/>
  <c r="CB420" i="1" l="1"/>
  <c r="CF420" i="1"/>
  <c r="BO421" i="1"/>
  <c r="BJ421" i="1"/>
  <c r="AQ421" i="1"/>
  <c r="AS421" i="1"/>
  <c r="AT421" i="1" s="1"/>
  <c r="BP421" i="1"/>
  <c r="AV421" i="1"/>
  <c r="AX421" i="1"/>
  <c r="AY421" i="1" s="1"/>
  <c r="BC421" i="1" s="1"/>
  <c r="BK421" i="1" s="1"/>
  <c r="BL421" i="1" s="1"/>
  <c r="AW421" i="1"/>
  <c r="CA419" i="1"/>
  <c r="CG419" i="1"/>
  <c r="H419" i="1"/>
  <c r="CJ419" i="1"/>
  <c r="CI419" i="1"/>
  <c r="G419" i="1"/>
  <c r="BA421" i="1" l="1"/>
  <c r="BD421" i="1" s="1"/>
  <c r="BH421" i="1"/>
  <c r="C420" i="1"/>
  <c r="AZ422" i="1" l="1"/>
  <c r="AU422" i="1"/>
  <c r="AP422" i="1"/>
  <c r="BG421" i="1"/>
  <c r="BI421" i="1" s="1"/>
  <c r="BM421" i="1" s="1"/>
  <c r="BN421" i="1" s="1"/>
  <c r="BR421" i="1" s="1"/>
  <c r="CE421" i="1" s="1"/>
  <c r="F420" i="1"/>
  <c r="CB421" i="1" l="1"/>
  <c r="CF421" i="1"/>
  <c r="BJ422" i="1"/>
  <c r="AQ422" i="1"/>
  <c r="BO422" i="1"/>
  <c r="AS422" i="1"/>
  <c r="AT422" i="1" s="1"/>
  <c r="BP422" i="1"/>
  <c r="AV422" i="1"/>
  <c r="AX422" i="1"/>
  <c r="AY422" i="1" s="1"/>
  <c r="BC422" i="1" s="1"/>
  <c r="BK422" i="1" s="1"/>
  <c r="BL422" i="1" s="1"/>
  <c r="AW422" i="1"/>
  <c r="CA420" i="1"/>
  <c r="CG420" i="1"/>
  <c r="CI420" i="1"/>
  <c r="CJ420" i="1"/>
  <c r="G420" i="1"/>
  <c r="H420" i="1"/>
  <c r="BA422" i="1" l="1"/>
  <c r="BD422" i="1" s="1"/>
  <c r="BH422" i="1"/>
  <c r="C421" i="1"/>
  <c r="AP423" i="1" l="1"/>
  <c r="AZ423" i="1"/>
  <c r="AU423" i="1"/>
  <c r="BG422" i="1"/>
  <c r="BI422" i="1" s="1"/>
  <c r="BM422" i="1" s="1"/>
  <c r="BN422" i="1" s="1"/>
  <c r="BR422" i="1" s="1"/>
  <c r="CE422" i="1" s="1"/>
  <c r="F421" i="1"/>
  <c r="CB422" i="1" l="1"/>
  <c r="CF422" i="1"/>
  <c r="BP423" i="1"/>
  <c r="AV423" i="1"/>
  <c r="AX423" i="1"/>
  <c r="AY423" i="1" s="1"/>
  <c r="BC423" i="1" s="1"/>
  <c r="BK423" i="1" s="1"/>
  <c r="BL423" i="1" s="1"/>
  <c r="AW423" i="1"/>
  <c r="AQ423" i="1"/>
  <c r="BJ423" i="1"/>
  <c r="BO423" i="1"/>
  <c r="AS423" i="1"/>
  <c r="AT423" i="1" s="1"/>
  <c r="CA421" i="1"/>
  <c r="CG421" i="1"/>
  <c r="H421" i="1"/>
  <c r="CJ421" i="1"/>
  <c r="CI421" i="1"/>
  <c r="G421" i="1"/>
  <c r="BA423" i="1" l="1"/>
  <c r="BD423" i="1" s="1"/>
  <c r="BH423" i="1"/>
  <c r="C422" i="1"/>
  <c r="AP424" i="1" l="1"/>
  <c r="AZ424" i="1"/>
  <c r="AU424" i="1"/>
  <c r="BG423" i="1"/>
  <c r="BI423" i="1" s="1"/>
  <c r="BM423" i="1" s="1"/>
  <c r="BN423" i="1" s="1"/>
  <c r="BR423" i="1" s="1"/>
  <c r="CE423" i="1" s="1"/>
  <c r="F422" i="1"/>
  <c r="CB423" i="1" l="1"/>
  <c r="CF423" i="1"/>
  <c r="BJ424" i="1"/>
  <c r="BO424" i="1"/>
  <c r="AQ424" i="1"/>
  <c r="AS424" i="1"/>
  <c r="AT424" i="1" s="1"/>
  <c r="BP424" i="1"/>
  <c r="AV424" i="1"/>
  <c r="AW424" i="1"/>
  <c r="AX424" i="1"/>
  <c r="AY424" i="1" s="1"/>
  <c r="BC424" i="1" s="1"/>
  <c r="BK424" i="1" s="1"/>
  <c r="BL424" i="1" s="1"/>
  <c r="CA422" i="1"/>
  <c r="CG422" i="1"/>
  <c r="CI422" i="1"/>
  <c r="CJ422" i="1"/>
  <c r="G422" i="1"/>
  <c r="H422" i="1"/>
  <c r="BA424" i="1" l="1"/>
  <c r="BD424" i="1" s="1"/>
  <c r="BH424" i="1"/>
  <c r="C423" i="1"/>
  <c r="AP425" i="1" l="1"/>
  <c r="AU425" i="1"/>
  <c r="AZ425" i="1"/>
  <c r="BG424" i="1"/>
  <c r="BI424" i="1" s="1"/>
  <c r="BM424" i="1" s="1"/>
  <c r="BN424" i="1" s="1"/>
  <c r="BR424" i="1" s="1"/>
  <c r="CE424" i="1" s="1"/>
  <c r="F423" i="1"/>
  <c r="CB424" i="1" l="1"/>
  <c r="CF424" i="1"/>
  <c r="BP425" i="1"/>
  <c r="AX425" i="1"/>
  <c r="AY425" i="1" s="1"/>
  <c r="BC425" i="1" s="1"/>
  <c r="BK425" i="1" s="1"/>
  <c r="BL425" i="1" s="1"/>
  <c r="AW425" i="1"/>
  <c r="AV425" i="1"/>
  <c r="AQ425" i="1"/>
  <c r="BO425" i="1"/>
  <c r="AS425" i="1"/>
  <c r="AT425" i="1" s="1"/>
  <c r="BJ425" i="1"/>
  <c r="CA423" i="1"/>
  <c r="CG423" i="1"/>
  <c r="CJ423" i="1"/>
  <c r="CI423" i="1"/>
  <c r="G423" i="1"/>
  <c r="H423" i="1"/>
  <c r="BA425" i="1" l="1"/>
  <c r="BD425" i="1" s="1"/>
  <c r="BH425" i="1"/>
  <c r="C424" i="1"/>
  <c r="BG425" i="1" l="1"/>
  <c r="BI425" i="1" s="1"/>
  <c r="BM425" i="1" s="1"/>
  <c r="BN425" i="1" s="1"/>
  <c r="BR425" i="1" s="1"/>
  <c r="CE425" i="1" s="1"/>
  <c r="AU426" i="1"/>
  <c r="AP426" i="1"/>
  <c r="AZ426" i="1"/>
  <c r="F424" i="1"/>
  <c r="CB425" i="1" l="1"/>
  <c r="CF425" i="1"/>
  <c r="BJ426" i="1"/>
  <c r="BO426" i="1"/>
  <c r="AQ426" i="1"/>
  <c r="AS426" i="1"/>
  <c r="AT426" i="1" s="1"/>
  <c r="BP426" i="1"/>
  <c r="AV426" i="1"/>
  <c r="AW426" i="1"/>
  <c r="AX426" i="1"/>
  <c r="AY426" i="1" s="1"/>
  <c r="BC426" i="1" s="1"/>
  <c r="CA424" i="1"/>
  <c r="CG424" i="1"/>
  <c r="CI424" i="1"/>
  <c r="CJ424" i="1"/>
  <c r="G424" i="1"/>
  <c r="H424" i="1"/>
  <c r="BK426" i="1" l="1"/>
  <c r="BL426" i="1" s="1"/>
  <c r="BA426" i="1"/>
  <c r="BD426" i="1" s="1"/>
  <c r="BH426" i="1"/>
  <c r="C425" i="1"/>
  <c r="AP427" i="1" l="1"/>
  <c r="AZ427" i="1"/>
  <c r="AU427" i="1"/>
  <c r="BG426" i="1"/>
  <c r="BI426" i="1" s="1"/>
  <c r="BM426" i="1" s="1"/>
  <c r="BN426" i="1" s="1"/>
  <c r="BR426" i="1" s="1"/>
  <c r="CE426" i="1" s="1"/>
  <c r="F425" i="1"/>
  <c r="CB426" i="1" l="1"/>
  <c r="CF426" i="1"/>
  <c r="BJ427" i="1"/>
  <c r="BO427" i="1"/>
  <c r="AQ427" i="1"/>
  <c r="AS427" i="1"/>
  <c r="AT427" i="1" s="1"/>
  <c r="AV427" i="1"/>
  <c r="BP427" i="1"/>
  <c r="AX427" i="1"/>
  <c r="AY427" i="1" s="1"/>
  <c r="BC427" i="1" s="1"/>
  <c r="AW427" i="1"/>
  <c r="CA425" i="1"/>
  <c r="CG425" i="1"/>
  <c r="CJ425" i="1"/>
  <c r="CI425" i="1"/>
  <c r="G425" i="1"/>
  <c r="H425" i="1"/>
  <c r="BK427" i="1" l="1"/>
  <c r="BL427" i="1" s="1"/>
  <c r="BA427" i="1"/>
  <c r="BD427" i="1" s="1"/>
  <c r="BH427" i="1"/>
  <c r="C426" i="1"/>
  <c r="AZ428" i="1" l="1"/>
  <c r="AU428" i="1"/>
  <c r="AP428" i="1"/>
  <c r="BG427" i="1"/>
  <c r="BI427" i="1" s="1"/>
  <c r="BM427" i="1" s="1"/>
  <c r="BN427" i="1" s="1"/>
  <c r="BR427" i="1" s="1"/>
  <c r="CE427" i="1" s="1"/>
  <c r="F426" i="1"/>
  <c r="CB427" i="1" l="1"/>
  <c r="CF427" i="1"/>
  <c r="BJ428" i="1"/>
  <c r="BO428" i="1"/>
  <c r="AQ428" i="1"/>
  <c r="AS428" i="1"/>
  <c r="AT428" i="1" s="1"/>
  <c r="BP428" i="1"/>
  <c r="AV428" i="1"/>
  <c r="AX428" i="1"/>
  <c r="AY428" i="1" s="1"/>
  <c r="BC428" i="1" s="1"/>
  <c r="BK428" i="1" s="1"/>
  <c r="BL428" i="1" s="1"/>
  <c r="AW428" i="1"/>
  <c r="CA426" i="1"/>
  <c r="CG426" i="1"/>
  <c r="CI426" i="1"/>
  <c r="CJ426" i="1"/>
  <c r="G426" i="1"/>
  <c r="H426" i="1"/>
  <c r="BA428" i="1" l="1"/>
  <c r="BD428" i="1" s="1"/>
  <c r="BH428" i="1"/>
  <c r="C427" i="1"/>
  <c r="AZ429" i="1" l="1"/>
  <c r="AP429" i="1"/>
  <c r="AU429" i="1"/>
  <c r="BG428" i="1"/>
  <c r="BI428" i="1" s="1"/>
  <c r="BM428" i="1" s="1"/>
  <c r="BN428" i="1" s="1"/>
  <c r="BR428" i="1" s="1"/>
  <c r="CE428" i="1" s="1"/>
  <c r="F427" i="1"/>
  <c r="CB428" i="1" l="1"/>
  <c r="CF428" i="1"/>
  <c r="BP429" i="1"/>
  <c r="AV429" i="1"/>
  <c r="AX429" i="1"/>
  <c r="AY429" i="1" s="1"/>
  <c r="BC429" i="1" s="1"/>
  <c r="AW429" i="1"/>
  <c r="BJ429" i="1"/>
  <c r="BO429" i="1"/>
  <c r="AQ429" i="1"/>
  <c r="AS429" i="1"/>
  <c r="AT429" i="1" s="1"/>
  <c r="CA427" i="1"/>
  <c r="CG427" i="1"/>
  <c r="H427" i="1"/>
  <c r="CJ427" i="1"/>
  <c r="CI427" i="1"/>
  <c r="G427" i="1"/>
  <c r="BA429" i="1" l="1"/>
  <c r="BD429" i="1" s="1"/>
  <c r="BH429" i="1"/>
  <c r="BK429" i="1"/>
  <c r="BL429" i="1" s="1"/>
  <c r="C428" i="1"/>
  <c r="AU430" i="1" l="1"/>
  <c r="AP430" i="1"/>
  <c r="AZ430" i="1"/>
  <c r="BG429" i="1"/>
  <c r="BI429" i="1" s="1"/>
  <c r="BM429" i="1" s="1"/>
  <c r="BN429" i="1" s="1"/>
  <c r="BR429" i="1" s="1"/>
  <c r="CE429" i="1" s="1"/>
  <c r="F428" i="1"/>
  <c r="CB429" i="1" l="1"/>
  <c r="CF429" i="1"/>
  <c r="AV430" i="1"/>
  <c r="BP430" i="1"/>
  <c r="AX430" i="1"/>
  <c r="AY430" i="1" s="1"/>
  <c r="BC430" i="1" s="1"/>
  <c r="BK430" i="1" s="1"/>
  <c r="BL430" i="1" s="1"/>
  <c r="AW430" i="1"/>
  <c r="BJ430" i="1"/>
  <c r="AQ430" i="1"/>
  <c r="BO430" i="1"/>
  <c r="AS430" i="1"/>
  <c r="AT430" i="1" s="1"/>
  <c r="CA428" i="1"/>
  <c r="CG428" i="1"/>
  <c r="CI428" i="1"/>
  <c r="CJ428" i="1"/>
  <c r="G428" i="1"/>
  <c r="H428" i="1"/>
  <c r="BA430" i="1" l="1"/>
  <c r="BD430" i="1" s="1"/>
  <c r="BH430" i="1"/>
  <c r="C429" i="1"/>
  <c r="AP431" i="1" l="1"/>
  <c r="AZ431" i="1"/>
  <c r="AU431" i="1"/>
  <c r="BG430" i="1"/>
  <c r="BI430" i="1" s="1"/>
  <c r="BM430" i="1" s="1"/>
  <c r="BN430" i="1" s="1"/>
  <c r="BR430" i="1" s="1"/>
  <c r="CE430" i="1" s="1"/>
  <c r="F429" i="1"/>
  <c r="CB430" i="1" l="1"/>
  <c r="CF430" i="1"/>
  <c r="AQ431" i="1"/>
  <c r="BJ431" i="1"/>
  <c r="BO431" i="1"/>
  <c r="AS431" i="1"/>
  <c r="AT431" i="1" s="1"/>
  <c r="BP431" i="1"/>
  <c r="AV431" i="1"/>
  <c r="AW431" i="1"/>
  <c r="AX431" i="1"/>
  <c r="AY431" i="1" s="1"/>
  <c r="BC431" i="1" s="1"/>
  <c r="BK431" i="1" s="1"/>
  <c r="BL431" i="1" s="1"/>
  <c r="CA429" i="1"/>
  <c r="CG429" i="1"/>
  <c r="CJ429" i="1"/>
  <c r="CI429" i="1"/>
  <c r="G429" i="1"/>
  <c r="H429" i="1"/>
  <c r="BA431" i="1" l="1"/>
  <c r="BD431" i="1" s="1"/>
  <c r="BH431" i="1"/>
  <c r="C430" i="1"/>
  <c r="AP432" i="1" l="1"/>
  <c r="AZ432" i="1"/>
  <c r="AU432" i="1"/>
  <c r="BG431" i="1"/>
  <c r="BI431" i="1" s="1"/>
  <c r="BM431" i="1" s="1"/>
  <c r="BN431" i="1" s="1"/>
  <c r="BR431" i="1" s="1"/>
  <c r="CE431" i="1" s="1"/>
  <c r="F430" i="1"/>
  <c r="CB431" i="1" l="1"/>
  <c r="CF431" i="1"/>
  <c r="BJ432" i="1"/>
  <c r="BO432" i="1"/>
  <c r="AQ432" i="1"/>
  <c r="AS432" i="1"/>
  <c r="AT432" i="1" s="1"/>
  <c r="BP432" i="1"/>
  <c r="AV432" i="1"/>
  <c r="AX432" i="1"/>
  <c r="AY432" i="1" s="1"/>
  <c r="BC432" i="1" s="1"/>
  <c r="AW432" i="1"/>
  <c r="CA430" i="1"/>
  <c r="CG430" i="1"/>
  <c r="CI430" i="1"/>
  <c r="CJ430" i="1"/>
  <c r="G430" i="1"/>
  <c r="H430" i="1"/>
  <c r="BA432" i="1" l="1"/>
  <c r="BD432" i="1" s="1"/>
  <c r="BH432" i="1"/>
  <c r="BK432" i="1"/>
  <c r="BL432" i="1" s="1"/>
  <c r="C431" i="1"/>
  <c r="AU433" i="1" l="1"/>
  <c r="AP433" i="1"/>
  <c r="AZ433" i="1"/>
  <c r="BG432" i="1"/>
  <c r="BI432" i="1" s="1"/>
  <c r="BM432" i="1" s="1"/>
  <c r="BN432" i="1" s="1"/>
  <c r="BR432" i="1" s="1"/>
  <c r="CE432" i="1" s="1"/>
  <c r="F431" i="1"/>
  <c r="CB432" i="1" l="1"/>
  <c r="CF432" i="1"/>
  <c r="BO433" i="1"/>
  <c r="AQ433" i="1"/>
  <c r="BJ433" i="1"/>
  <c r="AS433" i="1"/>
  <c r="AT433" i="1" s="1"/>
  <c r="AW433" i="1"/>
  <c r="AV433" i="1"/>
  <c r="AX433" i="1"/>
  <c r="AY433" i="1" s="1"/>
  <c r="BC433" i="1" s="1"/>
  <c r="BP433" i="1"/>
  <c r="CA431" i="1"/>
  <c r="CG431" i="1"/>
  <c r="CI431" i="1"/>
  <c r="CJ431" i="1"/>
  <c r="G431" i="1"/>
  <c r="H431" i="1"/>
  <c r="BA433" i="1" l="1"/>
  <c r="BD433" i="1" s="1"/>
  <c r="BH433" i="1"/>
  <c r="BK433" i="1"/>
  <c r="BL433" i="1" s="1"/>
  <c r="C432" i="1"/>
  <c r="AZ434" i="1" l="1"/>
  <c r="AU434" i="1"/>
  <c r="AP434" i="1"/>
  <c r="BG433" i="1"/>
  <c r="BI433" i="1" s="1"/>
  <c r="BM433" i="1" s="1"/>
  <c r="BN433" i="1" s="1"/>
  <c r="BR433" i="1" s="1"/>
  <c r="CE433" i="1" s="1"/>
  <c r="F432" i="1"/>
  <c r="CB433" i="1" l="1"/>
  <c r="CF433" i="1"/>
  <c r="BO434" i="1"/>
  <c r="AQ434" i="1"/>
  <c r="BJ434" i="1"/>
  <c r="AS434" i="1"/>
  <c r="AT434" i="1" s="1"/>
  <c r="BA434" i="1" s="1"/>
  <c r="AX434" i="1"/>
  <c r="AY434" i="1" s="1"/>
  <c r="BC434" i="1" s="1"/>
  <c r="AW434" i="1"/>
  <c r="BP434" i="1"/>
  <c r="AV434" i="1"/>
  <c r="CA432" i="1"/>
  <c r="CG432" i="1"/>
  <c r="CJ432" i="1"/>
  <c r="CI432" i="1"/>
  <c r="G432" i="1"/>
  <c r="H432" i="1"/>
  <c r="BH434" i="1" l="1"/>
  <c r="BD434" i="1"/>
  <c r="BK434" i="1"/>
  <c r="BL434" i="1" s="1"/>
  <c r="C433" i="1"/>
  <c r="AU435" i="1" l="1"/>
  <c r="AP435" i="1"/>
  <c r="BG434" i="1"/>
  <c r="BI434" i="1" s="1"/>
  <c r="BM434" i="1" s="1"/>
  <c r="BN434" i="1" s="1"/>
  <c r="BR434" i="1" s="1"/>
  <c r="CE434" i="1" s="1"/>
  <c r="AZ435" i="1"/>
  <c r="F433" i="1"/>
  <c r="CB434" i="1" l="1"/>
  <c r="CF434" i="1"/>
  <c r="BJ435" i="1"/>
  <c r="AS435" i="1"/>
  <c r="AT435" i="1" s="1"/>
  <c r="BA435" i="1" s="1"/>
  <c r="BO435" i="1"/>
  <c r="AQ435" i="1"/>
  <c r="AW435" i="1"/>
  <c r="AV435" i="1"/>
  <c r="BP435" i="1"/>
  <c r="AX435" i="1"/>
  <c r="AY435" i="1" s="1"/>
  <c r="BC435" i="1" s="1"/>
  <c r="CA433" i="1"/>
  <c r="CG433" i="1"/>
  <c r="CI433" i="1"/>
  <c r="CJ433" i="1"/>
  <c r="G433" i="1"/>
  <c r="H433" i="1"/>
  <c r="BD435" i="1" l="1"/>
  <c r="BK435" i="1"/>
  <c r="BL435" i="1" s="1"/>
  <c r="BH435" i="1"/>
  <c r="C434" i="1"/>
  <c r="AU436" i="1" l="1"/>
  <c r="AP436" i="1"/>
  <c r="AZ436" i="1"/>
  <c r="BG435" i="1"/>
  <c r="BI435" i="1" s="1"/>
  <c r="BM435" i="1" s="1"/>
  <c r="BN435" i="1" s="1"/>
  <c r="BR435" i="1" s="1"/>
  <c r="CE435" i="1" s="1"/>
  <c r="F434" i="1"/>
  <c r="CB435" i="1" l="1"/>
  <c r="CF435" i="1"/>
  <c r="AV436" i="1"/>
  <c r="BP436" i="1"/>
  <c r="AX436" i="1"/>
  <c r="AY436" i="1" s="1"/>
  <c r="BC436" i="1" s="1"/>
  <c r="AW436" i="1"/>
  <c r="BJ436" i="1"/>
  <c r="AS436" i="1"/>
  <c r="AT436" i="1" s="1"/>
  <c r="BA436" i="1" s="1"/>
  <c r="AQ436" i="1"/>
  <c r="BO436" i="1"/>
  <c r="CA434" i="1"/>
  <c r="CG434" i="1"/>
  <c r="CJ434" i="1"/>
  <c r="CI434" i="1"/>
  <c r="G434" i="1"/>
  <c r="H434" i="1"/>
  <c r="BH436" i="1" l="1"/>
  <c r="BK436" i="1"/>
  <c r="BL436" i="1" s="1"/>
  <c r="BD436" i="1"/>
  <c r="C435" i="1"/>
  <c r="BG436" i="1" l="1"/>
  <c r="BI436" i="1" s="1"/>
  <c r="BM436" i="1" s="1"/>
  <c r="BN436" i="1" s="1"/>
  <c r="BR436" i="1" s="1"/>
  <c r="CE436" i="1" s="1"/>
  <c r="AZ437" i="1"/>
  <c r="AU437" i="1"/>
  <c r="AP437" i="1"/>
  <c r="F435" i="1"/>
  <c r="CB436" i="1" l="1"/>
  <c r="CF436" i="1"/>
  <c r="BJ437" i="1"/>
  <c r="AS437" i="1"/>
  <c r="AT437" i="1" s="1"/>
  <c r="BO437" i="1"/>
  <c r="AQ437" i="1"/>
  <c r="AV437" i="1"/>
  <c r="AX437" i="1"/>
  <c r="AY437" i="1" s="1"/>
  <c r="BC437" i="1" s="1"/>
  <c r="BK437" i="1" s="1"/>
  <c r="BL437" i="1" s="1"/>
  <c r="BP437" i="1"/>
  <c r="AW437" i="1"/>
  <c r="CA435" i="1"/>
  <c r="CG435" i="1"/>
  <c r="CI435" i="1"/>
  <c r="CJ435" i="1"/>
  <c r="G435" i="1"/>
  <c r="H435" i="1"/>
  <c r="BA437" i="1" l="1"/>
  <c r="BD437" i="1" s="1"/>
  <c r="BH437" i="1"/>
  <c r="C436" i="1"/>
  <c r="AP438" i="1" l="1"/>
  <c r="AZ438" i="1"/>
  <c r="AU438" i="1"/>
  <c r="BG437" i="1"/>
  <c r="BI437" i="1" s="1"/>
  <c r="BM437" i="1" s="1"/>
  <c r="BN437" i="1" s="1"/>
  <c r="BR437" i="1" s="1"/>
  <c r="CE437" i="1" s="1"/>
  <c r="F436" i="1"/>
  <c r="CB437" i="1" l="1"/>
  <c r="CF437" i="1"/>
  <c r="BO438" i="1"/>
  <c r="AQ438" i="1"/>
  <c r="BJ438" i="1"/>
  <c r="AS438" i="1"/>
  <c r="AT438" i="1" s="1"/>
  <c r="AX438" i="1"/>
  <c r="AY438" i="1" s="1"/>
  <c r="BC438" i="1" s="1"/>
  <c r="AW438" i="1"/>
  <c r="AV438" i="1"/>
  <c r="BP438" i="1"/>
  <c r="CA436" i="1"/>
  <c r="CG436" i="1"/>
  <c r="CJ436" i="1"/>
  <c r="CI436" i="1"/>
  <c r="G436" i="1"/>
  <c r="H436" i="1"/>
  <c r="BK438" i="1" l="1"/>
  <c r="BL438" i="1" s="1"/>
  <c r="BA438" i="1"/>
  <c r="BD438" i="1" s="1"/>
  <c r="BH438" i="1"/>
  <c r="C437" i="1"/>
  <c r="AZ439" i="1" l="1"/>
  <c r="AU439" i="1"/>
  <c r="BG438" i="1"/>
  <c r="BI438" i="1" s="1"/>
  <c r="BM438" i="1" s="1"/>
  <c r="BN438" i="1" s="1"/>
  <c r="BR438" i="1" s="1"/>
  <c r="CE438" i="1" s="1"/>
  <c r="AP439" i="1"/>
  <c r="F437" i="1"/>
  <c r="CB438" i="1" l="1"/>
  <c r="CF438" i="1"/>
  <c r="BJ439" i="1"/>
  <c r="AS439" i="1"/>
  <c r="AT439" i="1" s="1"/>
  <c r="AQ439" i="1"/>
  <c r="BO439" i="1"/>
  <c r="BP439" i="1"/>
  <c r="AX439" i="1"/>
  <c r="AY439" i="1" s="1"/>
  <c r="BC439" i="1" s="1"/>
  <c r="BK439" i="1" s="1"/>
  <c r="BL439" i="1" s="1"/>
  <c r="AW439" i="1"/>
  <c r="AV439" i="1"/>
  <c r="CA437" i="1"/>
  <c r="CG437" i="1"/>
  <c r="CI437" i="1"/>
  <c r="CJ437" i="1"/>
  <c r="G437" i="1"/>
  <c r="H437" i="1"/>
  <c r="BA439" i="1" l="1"/>
  <c r="BD439" i="1" s="1"/>
  <c r="BH439" i="1"/>
  <c r="C438" i="1"/>
  <c r="AP440" i="1" l="1"/>
  <c r="AU440" i="1"/>
  <c r="BG439" i="1"/>
  <c r="BI439" i="1" s="1"/>
  <c r="BM439" i="1" s="1"/>
  <c r="BN439" i="1" s="1"/>
  <c r="BR439" i="1" s="1"/>
  <c r="CE439" i="1" s="1"/>
  <c r="AZ440" i="1"/>
  <c r="F438" i="1"/>
  <c r="CB439" i="1" l="1"/>
  <c r="CF439" i="1"/>
  <c r="BJ440" i="1"/>
  <c r="AS440" i="1"/>
  <c r="AT440" i="1" s="1"/>
  <c r="AQ440" i="1"/>
  <c r="BO440" i="1"/>
  <c r="AV440" i="1"/>
  <c r="BP440" i="1"/>
  <c r="AW440" i="1"/>
  <c r="AX440" i="1"/>
  <c r="AY440" i="1" s="1"/>
  <c r="BC440" i="1" s="1"/>
  <c r="CA438" i="1"/>
  <c r="CG438" i="1"/>
  <c r="CJ438" i="1"/>
  <c r="CI438" i="1"/>
  <c r="G438" i="1"/>
  <c r="H438" i="1"/>
  <c r="BK440" i="1" l="1"/>
  <c r="BL440" i="1" s="1"/>
  <c r="BA440" i="1"/>
  <c r="BD440" i="1" s="1"/>
  <c r="BH440" i="1"/>
  <c r="C439" i="1"/>
  <c r="AP441" i="1" l="1"/>
  <c r="BG440" i="1"/>
  <c r="BI440" i="1" s="1"/>
  <c r="BM440" i="1" s="1"/>
  <c r="BN440" i="1" s="1"/>
  <c r="BR440" i="1" s="1"/>
  <c r="CE440" i="1" s="1"/>
  <c r="AZ441" i="1"/>
  <c r="AU441" i="1"/>
  <c r="F439" i="1"/>
  <c r="CB440" i="1" l="1"/>
  <c r="CF440" i="1"/>
  <c r="AS441" i="1"/>
  <c r="AT441" i="1" s="1"/>
  <c r="BA441" i="1" s="1"/>
  <c r="BO441" i="1"/>
  <c r="AQ441" i="1"/>
  <c r="BJ441" i="1"/>
  <c r="BP441" i="1"/>
  <c r="AV441" i="1"/>
  <c r="AX441" i="1"/>
  <c r="AY441" i="1" s="1"/>
  <c r="BC441" i="1" s="1"/>
  <c r="AW441" i="1"/>
  <c r="CA439" i="1"/>
  <c r="CG439" i="1"/>
  <c r="CI439" i="1"/>
  <c r="CJ439" i="1"/>
  <c r="G439" i="1"/>
  <c r="H439" i="1"/>
  <c r="BH441" i="1" l="1"/>
  <c r="BK441" i="1"/>
  <c r="BL441" i="1" s="1"/>
  <c r="BD441" i="1"/>
  <c r="C440" i="1"/>
  <c r="AP442" i="1" l="1"/>
  <c r="BG441" i="1"/>
  <c r="BI441" i="1" s="1"/>
  <c r="BM441" i="1" s="1"/>
  <c r="BN441" i="1" s="1"/>
  <c r="BR441" i="1" s="1"/>
  <c r="CE441" i="1" s="1"/>
  <c r="AZ442" i="1"/>
  <c r="AU442" i="1"/>
  <c r="F440" i="1"/>
  <c r="CB441" i="1" l="1"/>
  <c r="CF441" i="1"/>
  <c r="AV442" i="1"/>
  <c r="AW442" i="1"/>
  <c r="AX442" i="1"/>
  <c r="AY442" i="1" s="1"/>
  <c r="BC442" i="1" s="1"/>
  <c r="BP442" i="1"/>
  <c r="AQ442" i="1"/>
  <c r="BJ442" i="1"/>
  <c r="AS442" i="1"/>
  <c r="AT442" i="1" s="1"/>
  <c r="BA442" i="1" s="1"/>
  <c r="BO442" i="1"/>
  <c r="CA440" i="1"/>
  <c r="CG440" i="1"/>
  <c r="CJ440" i="1"/>
  <c r="CI440" i="1"/>
  <c r="G440" i="1"/>
  <c r="H440" i="1"/>
  <c r="BH442" i="1" l="1"/>
  <c r="BD442" i="1"/>
  <c r="BK442" i="1"/>
  <c r="BL442" i="1" s="1"/>
  <c r="C441" i="1"/>
  <c r="AU443" i="1" l="1"/>
  <c r="AP443" i="1"/>
  <c r="AZ443" i="1"/>
  <c r="BG442" i="1"/>
  <c r="BI442" i="1" s="1"/>
  <c r="BM442" i="1" s="1"/>
  <c r="BN442" i="1" s="1"/>
  <c r="BR442" i="1" s="1"/>
  <c r="CE442" i="1" s="1"/>
  <c r="F441" i="1"/>
  <c r="CB442" i="1" l="1"/>
  <c r="CF442" i="1"/>
  <c r="BP443" i="1"/>
  <c r="AW443" i="1"/>
  <c r="AV443" i="1"/>
  <c r="AX443" i="1"/>
  <c r="AY443" i="1" s="1"/>
  <c r="BC443" i="1" s="1"/>
  <c r="AQ443" i="1"/>
  <c r="BJ443" i="1"/>
  <c r="AS443" i="1"/>
  <c r="AT443" i="1" s="1"/>
  <c r="BA443" i="1" s="1"/>
  <c r="BO443" i="1"/>
  <c r="CA441" i="1"/>
  <c r="CG441" i="1"/>
  <c r="CJ441" i="1"/>
  <c r="CI441" i="1"/>
  <c r="G441" i="1"/>
  <c r="H441" i="1"/>
  <c r="BH443" i="1" l="1"/>
  <c r="BD443" i="1"/>
  <c r="BK443" i="1"/>
  <c r="BL443" i="1" s="1"/>
  <c r="C442" i="1"/>
  <c r="BG443" i="1" l="1"/>
  <c r="BI443" i="1" s="1"/>
  <c r="BM443" i="1" s="1"/>
  <c r="BN443" i="1" s="1"/>
  <c r="BR443" i="1" s="1"/>
  <c r="CE443" i="1" s="1"/>
  <c r="AU444" i="1"/>
  <c r="AP444" i="1"/>
  <c r="AZ444" i="1"/>
  <c r="F442" i="1"/>
  <c r="CB443" i="1" l="1"/>
  <c r="CF443" i="1"/>
  <c r="BJ444" i="1"/>
  <c r="AS444" i="1"/>
  <c r="AT444" i="1" s="1"/>
  <c r="BO444" i="1"/>
  <c r="AQ444" i="1"/>
  <c r="AV444" i="1"/>
  <c r="AW444" i="1"/>
  <c r="BP444" i="1"/>
  <c r="AX444" i="1"/>
  <c r="AY444" i="1" s="1"/>
  <c r="BC444" i="1" s="1"/>
  <c r="CA442" i="1"/>
  <c r="CG442" i="1"/>
  <c r="CI442" i="1"/>
  <c r="CJ442" i="1"/>
  <c r="G442" i="1"/>
  <c r="H442" i="1"/>
  <c r="BK444" i="1" l="1"/>
  <c r="BL444" i="1" s="1"/>
  <c r="BA444" i="1"/>
  <c r="BD444" i="1" s="1"/>
  <c r="BH444" i="1"/>
  <c r="C443" i="1"/>
  <c r="BG444" i="1" l="1"/>
  <c r="BI444" i="1" s="1"/>
  <c r="BM444" i="1" s="1"/>
  <c r="BN444" i="1" s="1"/>
  <c r="BR444" i="1" s="1"/>
  <c r="CE444" i="1" s="1"/>
  <c r="AZ445" i="1"/>
  <c r="AU445" i="1"/>
  <c r="AP445" i="1"/>
  <c r="F443" i="1"/>
  <c r="CB444" i="1" l="1"/>
  <c r="CF444" i="1"/>
  <c r="BJ445" i="1"/>
  <c r="BO445" i="1"/>
  <c r="AQ445" i="1"/>
  <c r="AS445" i="1"/>
  <c r="AT445" i="1" s="1"/>
  <c r="BP445" i="1"/>
  <c r="AV445" i="1"/>
  <c r="AW445" i="1"/>
  <c r="AX445" i="1"/>
  <c r="AY445" i="1" s="1"/>
  <c r="BC445" i="1" s="1"/>
  <c r="CA443" i="1"/>
  <c r="CG443" i="1"/>
  <c r="H443" i="1"/>
  <c r="CJ443" i="1"/>
  <c r="CI443" i="1"/>
  <c r="G443" i="1"/>
  <c r="BK445" i="1" l="1"/>
  <c r="BL445" i="1" s="1"/>
  <c r="BA445" i="1"/>
  <c r="BD445" i="1" s="1"/>
  <c r="BH445" i="1"/>
  <c r="C444" i="1"/>
  <c r="AP446" i="1" l="1"/>
  <c r="AZ446" i="1"/>
  <c r="AU446" i="1"/>
  <c r="BG445" i="1"/>
  <c r="BI445" i="1" s="1"/>
  <c r="BM445" i="1" s="1"/>
  <c r="BN445" i="1" s="1"/>
  <c r="BR445" i="1" s="1"/>
  <c r="CE445" i="1" s="1"/>
  <c r="F444" i="1"/>
  <c r="CB445" i="1" l="1"/>
  <c r="CF445" i="1"/>
  <c r="BO446" i="1"/>
  <c r="BJ446" i="1"/>
  <c r="AQ446" i="1"/>
  <c r="AS446" i="1"/>
  <c r="AT446" i="1" s="1"/>
  <c r="AV446" i="1"/>
  <c r="BP446" i="1"/>
  <c r="AW446" i="1"/>
  <c r="AX446" i="1"/>
  <c r="AY446" i="1" s="1"/>
  <c r="BC446" i="1" s="1"/>
  <c r="CA444" i="1"/>
  <c r="CG444" i="1"/>
  <c r="CI444" i="1"/>
  <c r="CJ444" i="1"/>
  <c r="G444" i="1"/>
  <c r="H444" i="1"/>
  <c r="BK446" i="1" l="1"/>
  <c r="BL446" i="1" s="1"/>
  <c r="BA446" i="1"/>
  <c r="BD446" i="1" s="1"/>
  <c r="BH446" i="1"/>
  <c r="C445" i="1"/>
  <c r="AU447" i="1" l="1"/>
  <c r="AP447" i="1"/>
  <c r="AZ447" i="1"/>
  <c r="BG446" i="1"/>
  <c r="BI446" i="1" s="1"/>
  <c r="BM446" i="1" s="1"/>
  <c r="BN446" i="1" s="1"/>
  <c r="BR446" i="1" s="1"/>
  <c r="CE446" i="1" s="1"/>
  <c r="F445" i="1"/>
  <c r="CB446" i="1" l="1"/>
  <c r="CF446" i="1"/>
  <c r="BP447" i="1"/>
  <c r="AV447" i="1"/>
  <c r="AX447" i="1"/>
  <c r="AY447" i="1" s="1"/>
  <c r="BC447" i="1" s="1"/>
  <c r="AW447" i="1"/>
  <c r="BO447" i="1"/>
  <c r="AQ447" i="1"/>
  <c r="BJ447" i="1"/>
  <c r="AS447" i="1"/>
  <c r="AT447" i="1" s="1"/>
  <c r="CA445" i="1"/>
  <c r="CG445" i="1"/>
  <c r="CJ445" i="1"/>
  <c r="CI445" i="1"/>
  <c r="G445" i="1"/>
  <c r="H445" i="1"/>
  <c r="BA447" i="1" l="1"/>
  <c r="BD447" i="1" s="1"/>
  <c r="BH447" i="1"/>
  <c r="BK447" i="1"/>
  <c r="BL447" i="1" s="1"/>
  <c r="C446" i="1"/>
  <c r="AZ448" i="1" l="1"/>
  <c r="AP448" i="1"/>
  <c r="AU448" i="1"/>
  <c r="BG447" i="1"/>
  <c r="BI447" i="1" s="1"/>
  <c r="BM447" i="1" s="1"/>
  <c r="BN447" i="1" s="1"/>
  <c r="BR447" i="1" s="1"/>
  <c r="CE447" i="1" s="1"/>
  <c r="F446" i="1"/>
  <c r="CB447" i="1" l="1"/>
  <c r="CF447" i="1"/>
  <c r="AV448" i="1"/>
  <c r="BP448" i="1"/>
  <c r="AX448" i="1"/>
  <c r="AY448" i="1" s="1"/>
  <c r="BC448" i="1" s="1"/>
  <c r="AW448" i="1"/>
  <c r="BJ448" i="1"/>
  <c r="BO448" i="1"/>
  <c r="AQ448" i="1"/>
  <c r="AS448" i="1"/>
  <c r="AT448" i="1" s="1"/>
  <c r="CA446" i="1"/>
  <c r="CG446" i="1"/>
  <c r="CI446" i="1"/>
  <c r="CJ446" i="1"/>
  <c r="G446" i="1"/>
  <c r="H446" i="1"/>
  <c r="BA448" i="1" l="1"/>
  <c r="BD448" i="1" s="1"/>
  <c r="BH448" i="1"/>
  <c r="BK448" i="1"/>
  <c r="BL448" i="1" s="1"/>
  <c r="C447" i="1"/>
  <c r="AP449" i="1" l="1"/>
  <c r="AZ449" i="1"/>
  <c r="AU449" i="1"/>
  <c r="BG448" i="1"/>
  <c r="BI448" i="1" s="1"/>
  <c r="BM448" i="1" s="1"/>
  <c r="BN448" i="1" s="1"/>
  <c r="BR448" i="1" s="1"/>
  <c r="CE448" i="1" s="1"/>
  <c r="F447" i="1"/>
  <c r="CB448" i="1" l="1"/>
  <c r="CF448" i="1"/>
  <c r="BJ449" i="1"/>
  <c r="BO449" i="1"/>
  <c r="AQ449" i="1"/>
  <c r="AS449" i="1"/>
  <c r="AT449" i="1" s="1"/>
  <c r="AV449" i="1"/>
  <c r="BP449" i="1"/>
  <c r="AX449" i="1"/>
  <c r="AY449" i="1" s="1"/>
  <c r="BC449" i="1" s="1"/>
  <c r="AW449" i="1"/>
  <c r="CA447" i="1"/>
  <c r="CG447" i="1"/>
  <c r="CJ447" i="1"/>
  <c r="CI447" i="1"/>
  <c r="G447" i="1"/>
  <c r="H447" i="1"/>
  <c r="BK449" i="1" l="1"/>
  <c r="BL449" i="1" s="1"/>
  <c r="BA449" i="1"/>
  <c r="BD449" i="1" s="1"/>
  <c r="BH449" i="1"/>
  <c r="C448" i="1"/>
  <c r="AU450" i="1" l="1"/>
  <c r="AZ450" i="1"/>
  <c r="AP450" i="1"/>
  <c r="BG449" i="1"/>
  <c r="BI449" i="1" s="1"/>
  <c r="BM449" i="1" s="1"/>
  <c r="BN449" i="1" s="1"/>
  <c r="BR449" i="1" s="1"/>
  <c r="CE449" i="1" s="1"/>
  <c r="F448" i="1"/>
  <c r="CB449" i="1" l="1"/>
  <c r="CF449" i="1"/>
  <c r="BP450" i="1"/>
  <c r="AV450" i="1"/>
  <c r="AX450" i="1"/>
  <c r="AY450" i="1" s="1"/>
  <c r="BC450" i="1" s="1"/>
  <c r="AW450" i="1"/>
  <c r="AQ450" i="1"/>
  <c r="BO450" i="1"/>
  <c r="BJ450" i="1"/>
  <c r="AS450" i="1"/>
  <c r="AT450" i="1" s="1"/>
  <c r="CA448" i="1"/>
  <c r="CG448" i="1"/>
  <c r="H448" i="1"/>
  <c r="CI448" i="1"/>
  <c r="CJ448" i="1"/>
  <c r="G448" i="1"/>
  <c r="BA450" i="1" l="1"/>
  <c r="BD450" i="1" s="1"/>
  <c r="BH450" i="1"/>
  <c r="BK450" i="1"/>
  <c r="BL450" i="1" s="1"/>
  <c r="C449" i="1"/>
  <c r="AZ451" i="1" l="1"/>
  <c r="AU451" i="1"/>
  <c r="AP451" i="1"/>
  <c r="BG450" i="1"/>
  <c r="BI450" i="1" s="1"/>
  <c r="BM450" i="1" s="1"/>
  <c r="BN450" i="1" s="1"/>
  <c r="BR450" i="1" s="1"/>
  <c r="CE450" i="1" s="1"/>
  <c r="F449" i="1"/>
  <c r="CB450" i="1" l="1"/>
  <c r="CF450" i="1"/>
  <c r="BO451" i="1"/>
  <c r="BJ451" i="1"/>
  <c r="AQ451" i="1"/>
  <c r="AS451" i="1"/>
  <c r="AT451" i="1" s="1"/>
  <c r="AV451" i="1"/>
  <c r="BP451" i="1"/>
  <c r="AX451" i="1"/>
  <c r="AY451" i="1" s="1"/>
  <c r="BC451" i="1" s="1"/>
  <c r="AW451" i="1"/>
  <c r="CA449" i="1"/>
  <c r="CG449" i="1"/>
  <c r="CJ449" i="1"/>
  <c r="CI449" i="1"/>
  <c r="G449" i="1"/>
  <c r="H449" i="1"/>
  <c r="BK451" i="1" l="1"/>
  <c r="BL451" i="1" s="1"/>
  <c r="BA451" i="1"/>
  <c r="BD451" i="1" s="1"/>
  <c r="BH451" i="1"/>
  <c r="C450" i="1"/>
  <c r="AU452" i="1" l="1"/>
  <c r="AP452" i="1"/>
  <c r="AZ452" i="1"/>
  <c r="BG451" i="1"/>
  <c r="BI451" i="1" s="1"/>
  <c r="BM451" i="1" s="1"/>
  <c r="BN451" i="1" s="1"/>
  <c r="BR451" i="1" s="1"/>
  <c r="CE451" i="1" s="1"/>
  <c r="F450" i="1"/>
  <c r="CB451" i="1" l="1"/>
  <c r="CF451" i="1"/>
  <c r="AW452" i="1"/>
  <c r="AV452" i="1"/>
  <c r="AX452" i="1"/>
  <c r="AY452" i="1" s="1"/>
  <c r="BC452" i="1" s="1"/>
  <c r="BP452" i="1"/>
  <c r="BO452" i="1"/>
  <c r="AQ452" i="1"/>
  <c r="BJ452" i="1"/>
  <c r="AS452" i="1"/>
  <c r="AT452" i="1" s="1"/>
  <c r="CA450" i="1"/>
  <c r="CG450" i="1"/>
  <c r="CI450" i="1"/>
  <c r="CJ450" i="1"/>
  <c r="G450" i="1"/>
  <c r="H450" i="1"/>
  <c r="BA452" i="1" l="1"/>
  <c r="BD452" i="1" s="1"/>
  <c r="BH452" i="1"/>
  <c r="BK452" i="1"/>
  <c r="BL452" i="1" s="1"/>
  <c r="C451" i="1"/>
  <c r="AU453" i="1" l="1"/>
  <c r="AP453" i="1"/>
  <c r="BG452" i="1"/>
  <c r="BI452" i="1" s="1"/>
  <c r="BM452" i="1" s="1"/>
  <c r="BN452" i="1" s="1"/>
  <c r="BR452" i="1" s="1"/>
  <c r="CE452" i="1" s="1"/>
  <c r="AZ453" i="1"/>
  <c r="F451" i="1"/>
  <c r="CB452" i="1" l="1"/>
  <c r="CF452" i="1"/>
  <c r="AX453" i="1"/>
  <c r="AY453" i="1" s="1"/>
  <c r="BC453" i="1" s="1"/>
  <c r="AW453" i="1"/>
  <c r="AV453" i="1"/>
  <c r="BP453" i="1"/>
  <c r="BO453" i="1"/>
  <c r="AQ453" i="1"/>
  <c r="BJ453" i="1"/>
  <c r="AS453" i="1"/>
  <c r="AT453" i="1" s="1"/>
  <c r="CA451" i="1"/>
  <c r="CG451" i="1"/>
  <c r="CJ451" i="1"/>
  <c r="CI451" i="1"/>
  <c r="G451" i="1"/>
  <c r="H451" i="1"/>
  <c r="BK453" i="1" l="1"/>
  <c r="BL453" i="1" s="1"/>
  <c r="BA453" i="1"/>
  <c r="BD453" i="1" s="1"/>
  <c r="BH453" i="1"/>
  <c r="C452" i="1"/>
  <c r="AU454" i="1" l="1"/>
  <c r="AP454" i="1"/>
  <c r="BG453" i="1"/>
  <c r="BI453" i="1" s="1"/>
  <c r="BM453" i="1" s="1"/>
  <c r="BN453" i="1" s="1"/>
  <c r="BR453" i="1" s="1"/>
  <c r="CE453" i="1" s="1"/>
  <c r="AZ454" i="1"/>
  <c r="F452" i="1"/>
  <c r="CB453" i="1" l="1"/>
  <c r="CF453" i="1"/>
  <c r="AW454" i="1"/>
  <c r="AV454" i="1"/>
  <c r="AX454" i="1"/>
  <c r="AY454" i="1" s="1"/>
  <c r="BC454" i="1" s="1"/>
  <c r="BP454" i="1"/>
  <c r="BJ454" i="1"/>
  <c r="AS454" i="1"/>
  <c r="AT454" i="1" s="1"/>
  <c r="BO454" i="1"/>
  <c r="AQ454" i="1"/>
  <c r="CA452" i="1"/>
  <c r="CG452" i="1"/>
  <c r="H452" i="1"/>
  <c r="CI452" i="1"/>
  <c r="CJ452" i="1"/>
  <c r="G452" i="1"/>
  <c r="BK454" i="1" l="1"/>
  <c r="BL454" i="1" s="1"/>
  <c r="BA454" i="1"/>
  <c r="BD454" i="1" s="1"/>
  <c r="BH454" i="1"/>
  <c r="C453" i="1"/>
  <c r="AU455" i="1" l="1"/>
  <c r="AP455" i="1"/>
  <c r="AZ455" i="1"/>
  <c r="BG454" i="1"/>
  <c r="BI454" i="1" s="1"/>
  <c r="BM454" i="1" s="1"/>
  <c r="BN454" i="1" s="1"/>
  <c r="BR454" i="1" s="1"/>
  <c r="CE454" i="1" s="1"/>
  <c r="F453" i="1"/>
  <c r="CB454" i="1" l="1"/>
  <c r="CF454" i="1"/>
  <c r="BP455" i="1"/>
  <c r="AV455" i="1"/>
  <c r="AX455" i="1"/>
  <c r="AY455" i="1" s="1"/>
  <c r="BC455" i="1" s="1"/>
  <c r="AW455" i="1"/>
  <c r="BJ455" i="1"/>
  <c r="AS455" i="1"/>
  <c r="AT455" i="1" s="1"/>
  <c r="BO455" i="1"/>
  <c r="AQ455" i="1"/>
  <c r="CA453" i="1"/>
  <c r="CG453" i="1"/>
  <c r="CJ453" i="1"/>
  <c r="CI453" i="1"/>
  <c r="G453" i="1"/>
  <c r="H453" i="1"/>
  <c r="BK455" i="1" l="1"/>
  <c r="BL455" i="1" s="1"/>
  <c r="BA455" i="1"/>
  <c r="BD455" i="1" s="1"/>
  <c r="BH455" i="1"/>
  <c r="C454" i="1"/>
  <c r="AZ456" i="1" l="1"/>
  <c r="AU456" i="1"/>
  <c r="AP456" i="1"/>
  <c r="BG455" i="1"/>
  <c r="BI455" i="1" s="1"/>
  <c r="BM455" i="1" s="1"/>
  <c r="BN455" i="1" s="1"/>
  <c r="BR455" i="1" s="1"/>
  <c r="CE455" i="1" s="1"/>
  <c r="F454" i="1"/>
  <c r="CB455" i="1" l="1"/>
  <c r="CF455" i="1"/>
  <c r="BJ456" i="1"/>
  <c r="AS456" i="1"/>
  <c r="AT456" i="1" s="1"/>
  <c r="BO456" i="1"/>
  <c r="AQ456" i="1"/>
  <c r="BP456" i="1"/>
  <c r="AW456" i="1"/>
  <c r="AV456" i="1"/>
  <c r="AX456" i="1"/>
  <c r="AY456" i="1" s="1"/>
  <c r="BC456" i="1" s="1"/>
  <c r="CA454" i="1"/>
  <c r="CG454" i="1"/>
  <c r="CI454" i="1"/>
  <c r="CJ454" i="1"/>
  <c r="G454" i="1"/>
  <c r="H454" i="1"/>
  <c r="BK456" i="1" l="1"/>
  <c r="BL456" i="1" s="1"/>
  <c r="BA456" i="1"/>
  <c r="BD456" i="1" s="1"/>
  <c r="BH456" i="1"/>
  <c r="C455" i="1"/>
  <c r="BG456" i="1" l="1"/>
  <c r="BI456" i="1" s="1"/>
  <c r="BM456" i="1" s="1"/>
  <c r="BN456" i="1" s="1"/>
  <c r="BR456" i="1" s="1"/>
  <c r="CE456" i="1" s="1"/>
  <c r="AU457" i="1"/>
  <c r="AP457" i="1"/>
  <c r="AZ457" i="1"/>
  <c r="F455" i="1"/>
  <c r="CB456" i="1" l="1"/>
  <c r="CF456" i="1"/>
  <c r="BO457" i="1"/>
  <c r="AQ457" i="1"/>
  <c r="AS457" i="1"/>
  <c r="AT457" i="1" s="1"/>
  <c r="BJ457" i="1"/>
  <c r="AX457" i="1"/>
  <c r="AY457" i="1" s="1"/>
  <c r="BC457" i="1" s="1"/>
  <c r="AW457" i="1"/>
  <c r="AV457" i="1"/>
  <c r="BP457" i="1"/>
  <c r="CA455" i="1"/>
  <c r="CG455" i="1"/>
  <c r="H455" i="1"/>
  <c r="CJ455" i="1"/>
  <c r="CI455" i="1"/>
  <c r="G455" i="1"/>
  <c r="BK457" i="1" l="1"/>
  <c r="BL457" i="1" s="1"/>
  <c r="BA457" i="1"/>
  <c r="BD457" i="1" s="1"/>
  <c r="BH457" i="1"/>
  <c r="C456" i="1"/>
  <c r="AZ458" i="1" l="1"/>
  <c r="AU458" i="1"/>
  <c r="AP458" i="1"/>
  <c r="BG457" i="1"/>
  <c r="BI457" i="1" s="1"/>
  <c r="BM457" i="1" s="1"/>
  <c r="BN457" i="1" s="1"/>
  <c r="BR457" i="1" s="1"/>
  <c r="CE457" i="1" s="1"/>
  <c r="F456" i="1"/>
  <c r="CB457" i="1" l="1"/>
  <c r="CF457" i="1"/>
  <c r="BJ458" i="1"/>
  <c r="AQ458" i="1"/>
  <c r="AS458" i="1"/>
  <c r="AT458" i="1" s="1"/>
  <c r="BO458" i="1"/>
  <c r="BP458" i="1"/>
  <c r="AW458" i="1"/>
  <c r="AV458" i="1"/>
  <c r="AX458" i="1"/>
  <c r="AY458" i="1" s="1"/>
  <c r="BC458" i="1" s="1"/>
  <c r="F458" i="1"/>
  <c r="K3" i="1" s="1"/>
  <c r="CI456" i="1"/>
  <c r="CJ456" i="1"/>
  <c r="H456" i="1"/>
  <c r="G456" i="1"/>
  <c r="BA458" i="1" l="1"/>
  <c r="BD458" i="1" s="1"/>
  <c r="BH458" i="1"/>
  <c r="BK458" i="1"/>
  <c r="BL458" i="1" s="1"/>
  <c r="CA456" i="1"/>
  <c r="CG456" i="1"/>
  <c r="H458" i="1"/>
  <c r="L3" i="1" s="1"/>
  <c r="E460" i="1"/>
  <c r="C460" i="1" s="1"/>
  <c r="AP459" i="1" l="1"/>
  <c r="BG458" i="1"/>
  <c r="BI458" i="1" s="1"/>
  <c r="BM458" i="1" s="1"/>
  <c r="BN458" i="1" s="1"/>
  <c r="BR458" i="1" s="1"/>
  <c r="CE458" i="1" s="1"/>
  <c r="AU459" i="1"/>
  <c r="AZ459" i="1"/>
  <c r="F460" i="1"/>
  <c r="CB458" i="1" l="1"/>
  <c r="CF458" i="1"/>
  <c r="BP459" i="1"/>
  <c r="AV459" i="1"/>
  <c r="AX459" i="1"/>
  <c r="AY459" i="1" s="1"/>
  <c r="BC459" i="1" s="1"/>
  <c r="AW459" i="1"/>
  <c r="BJ459" i="1"/>
  <c r="AS459" i="1"/>
  <c r="AT459" i="1" s="1"/>
  <c r="AQ459" i="1"/>
  <c r="BO459" i="1"/>
  <c r="CJ457" i="1"/>
  <c r="CI457" i="1"/>
  <c r="G460" i="1"/>
  <c r="H460" i="1"/>
  <c r="BK459" i="1" l="1"/>
  <c r="BL459" i="1" s="1"/>
  <c r="BA459" i="1"/>
  <c r="BD459" i="1" s="1"/>
  <c r="BH459" i="1"/>
  <c r="CA457" i="1"/>
  <c r="CG457" i="1"/>
  <c r="C461" i="1"/>
  <c r="AP460" i="1" l="1"/>
  <c r="BG459" i="1"/>
  <c r="BI459" i="1" s="1"/>
  <c r="BM459" i="1" s="1"/>
  <c r="BN459" i="1" s="1"/>
  <c r="BR459" i="1" s="1"/>
  <c r="CE459" i="1" s="1"/>
  <c r="AU460" i="1"/>
  <c r="AZ460" i="1"/>
  <c r="F461" i="1"/>
  <c r="CB459" i="1" l="1"/>
  <c r="CF459" i="1"/>
  <c r="AV460" i="1"/>
  <c r="AW460" i="1"/>
  <c r="AX460" i="1"/>
  <c r="AY460" i="1" s="1"/>
  <c r="BC460" i="1" s="1"/>
  <c r="BP460" i="1"/>
  <c r="AS460" i="1"/>
  <c r="AT460" i="1" s="1"/>
  <c r="BO460" i="1"/>
  <c r="BJ460" i="1"/>
  <c r="AQ460" i="1"/>
  <c r="CI458" i="1"/>
  <c r="CJ458" i="1"/>
  <c r="G461" i="1"/>
  <c r="H461" i="1"/>
  <c r="BA460" i="1" l="1"/>
  <c r="BD460" i="1" s="1"/>
  <c r="BH460" i="1"/>
  <c r="BK460" i="1"/>
  <c r="BL460" i="1" s="1"/>
  <c r="CG458" i="1"/>
  <c r="CA458" i="1"/>
  <c r="C462" i="1"/>
  <c r="AP461" i="1" l="1"/>
  <c r="BG460" i="1"/>
  <c r="BI460" i="1" s="1"/>
  <c r="BM460" i="1" s="1"/>
  <c r="BN460" i="1" s="1"/>
  <c r="BR460" i="1" s="1"/>
  <c r="CE460" i="1" s="1"/>
  <c r="AZ461" i="1"/>
  <c r="AU461" i="1"/>
  <c r="F462" i="1"/>
  <c r="CB460" i="1" l="1"/>
  <c r="CF460" i="1"/>
  <c r="AQ461" i="1"/>
  <c r="AS461" i="1"/>
  <c r="AT461" i="1" s="1"/>
  <c r="BA461" i="1" s="1"/>
  <c r="BO461" i="1"/>
  <c r="BJ461" i="1"/>
  <c r="AX461" i="1"/>
  <c r="AY461" i="1" s="1"/>
  <c r="BC461" i="1" s="1"/>
  <c r="AW461" i="1"/>
  <c r="BP461" i="1"/>
  <c r="AV461" i="1"/>
  <c r="CJ459" i="1"/>
  <c r="CI459" i="1"/>
  <c r="G462" i="1"/>
  <c r="H462" i="1"/>
  <c r="BH461" i="1" l="1"/>
  <c r="BK461" i="1"/>
  <c r="BL461" i="1" s="1"/>
  <c r="BD461" i="1"/>
  <c r="CA459" i="1"/>
  <c r="CG459" i="1"/>
  <c r="C463" i="1"/>
  <c r="BG461" i="1" l="1"/>
  <c r="BI461" i="1" s="1"/>
  <c r="BM461" i="1" s="1"/>
  <c r="BN461" i="1" s="1"/>
  <c r="BR461" i="1" s="1"/>
  <c r="CE461" i="1" s="1"/>
  <c r="AZ462" i="1"/>
  <c r="AU462" i="1"/>
  <c r="AP462" i="1"/>
  <c r="F463" i="1"/>
  <c r="CB461" i="1" l="1"/>
  <c r="CF461" i="1"/>
  <c r="AQ462" i="1"/>
  <c r="AS462" i="1"/>
  <c r="AT462" i="1" s="1"/>
  <c r="BO462" i="1"/>
  <c r="BJ462" i="1"/>
  <c r="AX462" i="1"/>
  <c r="AY462" i="1" s="1"/>
  <c r="BC462" i="1" s="1"/>
  <c r="BP462" i="1"/>
  <c r="AW462" i="1"/>
  <c r="AV462" i="1"/>
  <c r="CI460" i="1"/>
  <c r="CJ460" i="1"/>
  <c r="G463" i="1"/>
  <c r="H463" i="1"/>
  <c r="BK462" i="1" l="1"/>
  <c r="BL462" i="1" s="1"/>
  <c r="BA462" i="1"/>
  <c r="BD462" i="1" s="1"/>
  <c r="BH462" i="1"/>
  <c r="CA460" i="1"/>
  <c r="CG460" i="1"/>
  <c r="C464" i="1"/>
  <c r="AP463" i="1" l="1"/>
  <c r="BG462" i="1"/>
  <c r="BI462" i="1" s="1"/>
  <c r="BM462" i="1" s="1"/>
  <c r="BN462" i="1" s="1"/>
  <c r="BR462" i="1" s="1"/>
  <c r="CE462" i="1" s="1"/>
  <c r="AU463" i="1"/>
  <c r="AZ463" i="1"/>
  <c r="F464" i="1"/>
  <c r="CB462" i="1" l="1"/>
  <c r="CF462" i="1"/>
  <c r="AW463" i="1"/>
  <c r="AV463" i="1"/>
  <c r="AX463" i="1"/>
  <c r="AY463" i="1" s="1"/>
  <c r="BC463" i="1" s="1"/>
  <c r="BP463" i="1"/>
  <c r="BJ463" i="1"/>
  <c r="AS463" i="1"/>
  <c r="AT463" i="1" s="1"/>
  <c r="BO463" i="1"/>
  <c r="AQ463" i="1"/>
  <c r="CJ461" i="1"/>
  <c r="CI461" i="1"/>
  <c r="G464" i="1"/>
  <c r="H464" i="1"/>
  <c r="BK463" i="1" l="1"/>
  <c r="BL463" i="1" s="1"/>
  <c r="BA463" i="1"/>
  <c r="BD463" i="1" s="1"/>
  <c r="BH463" i="1"/>
  <c r="CG461" i="1"/>
  <c r="CA461" i="1"/>
  <c r="C465" i="1"/>
  <c r="BG463" i="1" l="1"/>
  <c r="BI463" i="1" s="1"/>
  <c r="BM463" i="1" s="1"/>
  <c r="BN463" i="1" s="1"/>
  <c r="BR463" i="1" s="1"/>
  <c r="CE463" i="1" s="1"/>
  <c r="AP464" i="1"/>
  <c r="AZ464" i="1"/>
  <c r="AU464" i="1"/>
  <c r="F465" i="1"/>
  <c r="CB463" i="1" l="1"/>
  <c r="CF463" i="1"/>
  <c r="BP464" i="1"/>
  <c r="AV464" i="1"/>
  <c r="AX464" i="1"/>
  <c r="AY464" i="1" s="1"/>
  <c r="BC464" i="1" s="1"/>
  <c r="BK464" i="1" s="1"/>
  <c r="BL464" i="1" s="1"/>
  <c r="AW464" i="1"/>
  <c r="BO464" i="1"/>
  <c r="BJ464" i="1"/>
  <c r="AQ464" i="1"/>
  <c r="AS464" i="1"/>
  <c r="AT464" i="1" s="1"/>
  <c r="CA462" i="1"/>
  <c r="CG462" i="1"/>
  <c r="CI462" i="1"/>
  <c r="CJ462" i="1"/>
  <c r="G465" i="1"/>
  <c r="H465" i="1"/>
  <c r="BA464" i="1" l="1"/>
  <c r="BD464" i="1" s="1"/>
  <c r="BH464" i="1"/>
  <c r="C466" i="1"/>
  <c r="AP465" i="1" l="1"/>
  <c r="AZ465" i="1"/>
  <c r="AU465" i="1"/>
  <c r="BG464" i="1"/>
  <c r="BI464" i="1" s="1"/>
  <c r="BM464" i="1" s="1"/>
  <c r="BN464" i="1" s="1"/>
  <c r="BR464" i="1" s="1"/>
  <c r="CE464" i="1" s="1"/>
  <c r="F466" i="1"/>
  <c r="CB464" i="1" l="1"/>
  <c r="CF464" i="1"/>
  <c r="AQ465" i="1"/>
  <c r="BJ465" i="1"/>
  <c r="BO465" i="1"/>
  <c r="AS465" i="1"/>
  <c r="AT465" i="1" s="1"/>
  <c r="BP465" i="1"/>
  <c r="AV465" i="1"/>
  <c r="AW465" i="1"/>
  <c r="AX465" i="1"/>
  <c r="AY465" i="1" s="1"/>
  <c r="BC465" i="1" s="1"/>
  <c r="CA463" i="1"/>
  <c r="CG463" i="1"/>
  <c r="CJ463" i="1"/>
  <c r="CI463" i="1"/>
  <c r="G466" i="1"/>
  <c r="H466" i="1"/>
  <c r="BK465" i="1" l="1"/>
  <c r="BL465" i="1" s="1"/>
  <c r="BA465" i="1"/>
  <c r="BD465" i="1" s="1"/>
  <c r="BH465" i="1"/>
  <c r="C467" i="1"/>
  <c r="AU466" i="1" l="1"/>
  <c r="AP466" i="1"/>
  <c r="AZ466" i="1"/>
  <c r="BG465" i="1"/>
  <c r="BI465" i="1" s="1"/>
  <c r="BM465" i="1" s="1"/>
  <c r="BN465" i="1" s="1"/>
  <c r="BR465" i="1" s="1"/>
  <c r="CE465" i="1" s="1"/>
  <c r="F467" i="1"/>
  <c r="CB465" i="1" l="1"/>
  <c r="CF465" i="1"/>
  <c r="BO466" i="1"/>
  <c r="AQ466" i="1"/>
  <c r="BJ466" i="1"/>
  <c r="AS466" i="1"/>
  <c r="AT466" i="1" s="1"/>
  <c r="BP466" i="1"/>
  <c r="AV466" i="1"/>
  <c r="AW466" i="1"/>
  <c r="AX466" i="1"/>
  <c r="AY466" i="1" s="1"/>
  <c r="BC466" i="1" s="1"/>
  <c r="CA464" i="1"/>
  <c r="CG464" i="1"/>
  <c r="CI464" i="1"/>
  <c r="CJ464" i="1"/>
  <c r="G467" i="1"/>
  <c r="H467" i="1"/>
  <c r="BK466" i="1" l="1"/>
  <c r="BL466" i="1" s="1"/>
  <c r="BA466" i="1"/>
  <c r="BD466" i="1" s="1"/>
  <c r="BH466" i="1"/>
  <c r="C468" i="1"/>
  <c r="AU467" i="1" l="1"/>
  <c r="AP467" i="1"/>
  <c r="AZ467" i="1"/>
  <c r="BG466" i="1"/>
  <c r="BI466" i="1" s="1"/>
  <c r="BM466" i="1" s="1"/>
  <c r="BN466" i="1" s="1"/>
  <c r="BR466" i="1" s="1"/>
  <c r="CE466" i="1" s="1"/>
  <c r="F468" i="1"/>
  <c r="CB466" i="1" l="1"/>
  <c r="CF466" i="1"/>
  <c r="AQ467" i="1"/>
  <c r="BO467" i="1"/>
  <c r="BJ467" i="1"/>
  <c r="AS467" i="1"/>
  <c r="AT467" i="1" s="1"/>
  <c r="BP467" i="1"/>
  <c r="AV467" i="1"/>
  <c r="AX467" i="1"/>
  <c r="AY467" i="1" s="1"/>
  <c r="BC467" i="1" s="1"/>
  <c r="AW467" i="1"/>
  <c r="CA465" i="1"/>
  <c r="CG465" i="1"/>
  <c r="CJ465" i="1"/>
  <c r="CI465" i="1"/>
  <c r="G468" i="1"/>
  <c r="H468" i="1"/>
  <c r="BK467" i="1" l="1"/>
  <c r="BL467" i="1" s="1"/>
  <c r="BA467" i="1"/>
  <c r="BD467" i="1" s="1"/>
  <c r="BH467" i="1"/>
  <c r="C469" i="1"/>
  <c r="AU468" i="1" l="1"/>
  <c r="AZ468" i="1"/>
  <c r="AP468" i="1"/>
  <c r="BG467" i="1"/>
  <c r="BI467" i="1" s="1"/>
  <c r="BM467" i="1" s="1"/>
  <c r="BN467" i="1" s="1"/>
  <c r="BR467" i="1" s="1"/>
  <c r="CE467" i="1" s="1"/>
  <c r="F469" i="1"/>
  <c r="CB467" i="1" l="1"/>
  <c r="CF467" i="1"/>
  <c r="BO468" i="1"/>
  <c r="BJ468" i="1"/>
  <c r="AQ468" i="1"/>
  <c r="AS468" i="1"/>
  <c r="AT468" i="1" s="1"/>
  <c r="BA468" i="1" s="1"/>
  <c r="BP468" i="1"/>
  <c r="AV468" i="1"/>
  <c r="AW468" i="1"/>
  <c r="AX468" i="1"/>
  <c r="AY468" i="1" s="1"/>
  <c r="BC468" i="1" s="1"/>
  <c r="BK468" i="1" s="1"/>
  <c r="BL468" i="1" s="1"/>
  <c r="CA466" i="1"/>
  <c r="CG466" i="1"/>
  <c r="CI466" i="1"/>
  <c r="CJ466" i="1"/>
  <c r="G469" i="1"/>
  <c r="H469" i="1"/>
  <c r="BD468" i="1" l="1"/>
  <c r="AZ469" i="1" s="1"/>
  <c r="BH468" i="1"/>
  <c r="C470" i="1"/>
  <c r="BG468" i="1" l="1"/>
  <c r="BI468" i="1" s="1"/>
  <c r="BM468" i="1" s="1"/>
  <c r="BN468" i="1" s="1"/>
  <c r="BR468" i="1" s="1"/>
  <c r="CE468" i="1" s="1"/>
  <c r="AP469" i="1"/>
  <c r="AQ469" i="1" s="1"/>
  <c r="AU469" i="1"/>
  <c r="AV469" i="1" s="1"/>
  <c r="F470" i="1"/>
  <c r="CB468" i="1" l="1"/>
  <c r="CF468" i="1"/>
  <c r="AS469" i="1"/>
  <c r="AT469" i="1" s="1"/>
  <c r="BA469" i="1" s="1"/>
  <c r="BJ469" i="1"/>
  <c r="BO469" i="1"/>
  <c r="BP469" i="1"/>
  <c r="AW469" i="1"/>
  <c r="AX469" i="1"/>
  <c r="AY469" i="1" s="1"/>
  <c r="BC469" i="1" s="1"/>
  <c r="BK469" i="1" s="1"/>
  <c r="BL469" i="1" s="1"/>
  <c r="CA467" i="1"/>
  <c r="CG467" i="1"/>
  <c r="CJ467" i="1"/>
  <c r="CI467" i="1"/>
  <c r="G470" i="1"/>
  <c r="H470" i="1"/>
  <c r="BH469" i="1" l="1"/>
  <c r="BD469" i="1"/>
  <c r="AZ470" i="1" s="1"/>
  <c r="C471" i="1"/>
  <c r="AU470" i="1" l="1"/>
  <c r="AW470" i="1" s="1"/>
  <c r="BG469" i="1"/>
  <c r="BI469" i="1" s="1"/>
  <c r="BM469" i="1" s="1"/>
  <c r="BN469" i="1" s="1"/>
  <c r="BR469" i="1" s="1"/>
  <c r="CE469" i="1" s="1"/>
  <c r="AP470" i="1"/>
  <c r="BO470" i="1" s="1"/>
  <c r="F471" i="1"/>
  <c r="CB469" i="1" l="1"/>
  <c r="CF469" i="1"/>
  <c r="AX470" i="1"/>
  <c r="AY470" i="1" s="1"/>
  <c r="BC470" i="1" s="1"/>
  <c r="BK470" i="1" s="1"/>
  <c r="BL470" i="1" s="1"/>
  <c r="AS470" i="1"/>
  <c r="AT470" i="1" s="1"/>
  <c r="BA470" i="1" s="1"/>
  <c r="AV470" i="1"/>
  <c r="AQ470" i="1"/>
  <c r="BP470" i="1"/>
  <c r="BJ470" i="1"/>
  <c r="CA468" i="1"/>
  <c r="CG468" i="1"/>
  <c r="CI468" i="1"/>
  <c r="CJ468" i="1"/>
  <c r="G471" i="1"/>
  <c r="H471" i="1"/>
  <c r="BD470" i="1" l="1"/>
  <c r="BG470" i="1" s="1"/>
  <c r="BH470" i="1"/>
  <c r="C472" i="1"/>
  <c r="AU471" i="1" l="1"/>
  <c r="AX471" i="1" s="1"/>
  <c r="AY471" i="1" s="1"/>
  <c r="BC471" i="1" s="1"/>
  <c r="AZ471" i="1"/>
  <c r="AP471" i="1"/>
  <c r="BJ471" i="1" s="1"/>
  <c r="BI470" i="1"/>
  <c r="BM470" i="1" s="1"/>
  <c r="BN470" i="1" s="1"/>
  <c r="BR470" i="1" s="1"/>
  <c r="CE470" i="1" s="1"/>
  <c r="F472" i="1"/>
  <c r="CB470" i="1" l="1"/>
  <c r="CF470" i="1"/>
  <c r="AW471" i="1"/>
  <c r="AQ471" i="1"/>
  <c r="BP471" i="1"/>
  <c r="AS471" i="1"/>
  <c r="AT471" i="1" s="1"/>
  <c r="BH471" i="1" s="1"/>
  <c r="AV471" i="1"/>
  <c r="BO471" i="1"/>
  <c r="BK471" i="1"/>
  <c r="BL471" i="1" s="1"/>
  <c r="CA469" i="1"/>
  <c r="CG469" i="1"/>
  <c r="CJ469" i="1"/>
  <c r="CI469" i="1"/>
  <c r="G472" i="1"/>
  <c r="H472" i="1"/>
  <c r="BA471" i="1" l="1"/>
  <c r="BD471" i="1" s="1"/>
  <c r="AZ472" i="1" s="1"/>
  <c r="C473" i="1"/>
  <c r="BG471" i="1" l="1"/>
  <c r="BI471" i="1" s="1"/>
  <c r="BM471" i="1" s="1"/>
  <c r="BN471" i="1" s="1"/>
  <c r="BR471" i="1" s="1"/>
  <c r="CE471" i="1" s="1"/>
  <c r="AP472" i="1"/>
  <c r="AS472" i="1" s="1"/>
  <c r="AT472" i="1" s="1"/>
  <c r="AU472" i="1"/>
  <c r="AW472" i="1" s="1"/>
  <c r="F473" i="1"/>
  <c r="CB471" i="1" l="1"/>
  <c r="CF471" i="1"/>
  <c r="AV472" i="1"/>
  <c r="AX472" i="1"/>
  <c r="AY472" i="1" s="1"/>
  <c r="BC472" i="1" s="1"/>
  <c r="BK472" i="1" s="1"/>
  <c r="BL472" i="1" s="1"/>
  <c r="BJ472" i="1"/>
  <c r="BP472" i="1"/>
  <c r="AQ472" i="1"/>
  <c r="BO472" i="1"/>
  <c r="BA472" i="1"/>
  <c r="BH472" i="1"/>
  <c r="CA470" i="1"/>
  <c r="CG470" i="1"/>
  <c r="H473" i="1"/>
  <c r="CI470" i="1"/>
  <c r="CJ470" i="1"/>
  <c r="G473" i="1"/>
  <c r="BD472" i="1" l="1"/>
  <c r="AU473" i="1" s="1"/>
  <c r="C474" i="1"/>
  <c r="AZ473" i="1" l="1"/>
  <c r="BG472" i="1"/>
  <c r="BI472" i="1" s="1"/>
  <c r="BM472" i="1" s="1"/>
  <c r="BN472" i="1" s="1"/>
  <c r="BR472" i="1" s="1"/>
  <c r="CE472" i="1" s="1"/>
  <c r="AP473" i="1"/>
  <c r="AQ473" i="1" s="1"/>
  <c r="BP473" i="1"/>
  <c r="AX473" i="1"/>
  <c r="AY473" i="1" s="1"/>
  <c r="BC473" i="1" s="1"/>
  <c r="AW473" i="1"/>
  <c r="AV473" i="1"/>
  <c r="F474" i="1"/>
  <c r="CB472" i="1" l="1"/>
  <c r="CF472" i="1"/>
  <c r="BO473" i="1"/>
  <c r="BJ473" i="1"/>
  <c r="AS473" i="1"/>
  <c r="AT473" i="1" s="1"/>
  <c r="BH473" i="1" s="1"/>
  <c r="BK473" i="1"/>
  <c r="BL473" i="1" s="1"/>
  <c r="CA471" i="1"/>
  <c r="CG471" i="1"/>
  <c r="CJ471" i="1"/>
  <c r="CI471" i="1"/>
  <c r="G474" i="1"/>
  <c r="H474" i="1"/>
  <c r="BA473" i="1" l="1"/>
  <c r="BD473" i="1" s="1"/>
  <c r="AZ474" i="1" s="1"/>
  <c r="C475" i="1"/>
  <c r="AU474" i="1" l="1"/>
  <c r="AW474" i="1" s="1"/>
  <c r="BG473" i="1"/>
  <c r="BI473" i="1" s="1"/>
  <c r="BM473" i="1" s="1"/>
  <c r="BN473" i="1" s="1"/>
  <c r="BR473" i="1" s="1"/>
  <c r="CE473" i="1" s="1"/>
  <c r="AP474" i="1"/>
  <c r="AQ474" i="1" s="1"/>
  <c r="F475" i="1"/>
  <c r="CB473" i="1" l="1"/>
  <c r="CF473" i="1"/>
  <c r="AV474" i="1"/>
  <c r="AX474" i="1"/>
  <c r="AY474" i="1" s="1"/>
  <c r="BC474" i="1" s="1"/>
  <c r="BK474" i="1" s="1"/>
  <c r="BL474" i="1" s="1"/>
  <c r="AS474" i="1"/>
  <c r="AT474" i="1" s="1"/>
  <c r="BA474" i="1" s="1"/>
  <c r="BP474" i="1"/>
  <c r="BO474" i="1"/>
  <c r="BJ474" i="1"/>
  <c r="CA472" i="1"/>
  <c r="CG472" i="1"/>
  <c r="CI472" i="1"/>
  <c r="CJ472" i="1"/>
  <c r="G475" i="1"/>
  <c r="H475" i="1"/>
  <c r="BD474" i="1" l="1"/>
  <c r="AP475" i="1" s="1"/>
  <c r="BH474" i="1"/>
  <c r="C476" i="1"/>
  <c r="AU475" i="1" l="1"/>
  <c r="BG474" i="1"/>
  <c r="BI474" i="1" s="1"/>
  <c r="BM474" i="1" s="1"/>
  <c r="BN474" i="1" s="1"/>
  <c r="BR474" i="1" s="1"/>
  <c r="CE474" i="1" s="1"/>
  <c r="AZ475" i="1"/>
  <c r="BO475" i="1"/>
  <c r="AQ475" i="1"/>
  <c r="BJ475" i="1"/>
  <c r="AS475" i="1"/>
  <c r="AT475" i="1" s="1"/>
  <c r="BA475" i="1" s="1"/>
  <c r="AV475" i="1"/>
  <c r="AX475" i="1"/>
  <c r="AY475" i="1" s="1"/>
  <c r="BC475" i="1" s="1"/>
  <c r="BP475" i="1"/>
  <c r="AW475" i="1"/>
  <c r="F476" i="1"/>
  <c r="CB474" i="1" l="1"/>
  <c r="CF474" i="1"/>
  <c r="BH475" i="1"/>
  <c r="BK475" i="1"/>
  <c r="BL475" i="1" s="1"/>
  <c r="BD475" i="1"/>
  <c r="CA473" i="1"/>
  <c r="CG473" i="1"/>
  <c r="CJ473" i="1"/>
  <c r="CI473" i="1"/>
  <c r="G476" i="1"/>
  <c r="H476" i="1"/>
  <c r="AU476" i="1" l="1"/>
  <c r="AP476" i="1"/>
  <c r="BG475" i="1"/>
  <c r="BI475" i="1" s="1"/>
  <c r="BM475" i="1" s="1"/>
  <c r="BN475" i="1" s="1"/>
  <c r="BR475" i="1" s="1"/>
  <c r="CE475" i="1" s="1"/>
  <c r="AZ476" i="1"/>
  <c r="C477" i="1"/>
  <c r="CB475" i="1" l="1"/>
  <c r="CF475" i="1"/>
  <c r="AW476" i="1"/>
  <c r="AV476" i="1"/>
  <c r="AX476" i="1"/>
  <c r="AY476" i="1" s="1"/>
  <c r="BC476" i="1" s="1"/>
  <c r="BP476" i="1"/>
  <c r="AQ476" i="1"/>
  <c r="BJ476" i="1"/>
  <c r="AS476" i="1"/>
  <c r="AT476" i="1" s="1"/>
  <c r="BO476" i="1"/>
  <c r="F477" i="1"/>
  <c r="BA476" i="1" l="1"/>
  <c r="BD476" i="1" s="1"/>
  <c r="BH476" i="1"/>
  <c r="BK476" i="1"/>
  <c r="BL476" i="1" s="1"/>
  <c r="CA474" i="1"/>
  <c r="CG474" i="1"/>
  <c r="CI474" i="1"/>
  <c r="CJ474" i="1"/>
  <c r="G477" i="1"/>
  <c r="H477" i="1"/>
  <c r="BG476" i="1" l="1"/>
  <c r="BI476" i="1" s="1"/>
  <c r="BM476" i="1" s="1"/>
  <c r="BN476" i="1" s="1"/>
  <c r="BR476" i="1" s="1"/>
  <c r="CE476" i="1" s="1"/>
  <c r="AZ477" i="1"/>
  <c r="AU477" i="1"/>
  <c r="AP477" i="1"/>
  <c r="C478" i="1"/>
  <c r="CB476" i="1" l="1"/>
  <c r="CF476" i="1"/>
  <c r="BO477" i="1"/>
  <c r="AQ477" i="1"/>
  <c r="AS477" i="1"/>
  <c r="AT477" i="1" s="1"/>
  <c r="BJ477" i="1"/>
  <c r="AV477" i="1"/>
  <c r="BP477" i="1"/>
  <c r="AX477" i="1"/>
  <c r="AY477" i="1" s="1"/>
  <c r="BC477" i="1" s="1"/>
  <c r="AW477" i="1"/>
  <c r="F478" i="1"/>
  <c r="BK477" i="1" l="1"/>
  <c r="BL477" i="1" s="1"/>
  <c r="BA477" i="1"/>
  <c r="BD477" i="1" s="1"/>
  <c r="BH477" i="1"/>
  <c r="CA475" i="1"/>
  <c r="CG475" i="1"/>
  <c r="CJ475" i="1"/>
  <c r="CI475" i="1"/>
  <c r="G478" i="1"/>
  <c r="H478" i="1"/>
  <c r="AU478" i="1" l="1"/>
  <c r="AZ478" i="1"/>
  <c r="AP478" i="1"/>
  <c r="BG477" i="1"/>
  <c r="BI477" i="1" s="1"/>
  <c r="BM477" i="1" s="1"/>
  <c r="BN477" i="1" s="1"/>
  <c r="BR477" i="1" s="1"/>
  <c r="CE477" i="1" s="1"/>
  <c r="C479" i="1"/>
  <c r="CB477" i="1" l="1"/>
  <c r="CF477" i="1"/>
  <c r="AQ478" i="1"/>
  <c r="BJ478" i="1"/>
  <c r="BO478" i="1"/>
  <c r="AS478" i="1"/>
  <c r="AT478" i="1" s="1"/>
  <c r="BA478" i="1" s="1"/>
  <c r="AW478" i="1"/>
  <c r="AV478" i="1"/>
  <c r="BP478" i="1"/>
  <c r="AX478" i="1"/>
  <c r="AY478" i="1" s="1"/>
  <c r="BC478" i="1" s="1"/>
  <c r="F479" i="1"/>
  <c r="BD478" i="1" l="1"/>
  <c r="BK478" i="1"/>
  <c r="BL478" i="1" s="1"/>
  <c r="BH478" i="1"/>
  <c r="CA476" i="1"/>
  <c r="CG476" i="1"/>
  <c r="CI476" i="1"/>
  <c r="CJ476" i="1"/>
  <c r="G479" i="1"/>
  <c r="H479" i="1"/>
  <c r="AU479" i="1" l="1"/>
  <c r="AP479" i="1"/>
  <c r="AZ479" i="1"/>
  <c r="BG478" i="1"/>
  <c r="BI478" i="1" s="1"/>
  <c r="BM478" i="1" s="1"/>
  <c r="BN478" i="1" s="1"/>
  <c r="BR478" i="1" s="1"/>
  <c r="CE478" i="1" s="1"/>
  <c r="C480" i="1"/>
  <c r="CB478" i="1" l="1"/>
  <c r="CF478" i="1"/>
  <c r="BP479" i="1"/>
  <c r="AW479" i="1"/>
  <c r="AX479" i="1"/>
  <c r="AY479" i="1" s="1"/>
  <c r="BC479" i="1" s="1"/>
  <c r="BK479" i="1" s="1"/>
  <c r="BL479" i="1" s="1"/>
  <c r="AV479" i="1"/>
  <c r="BJ479" i="1"/>
  <c r="AS479" i="1"/>
  <c r="AT479" i="1" s="1"/>
  <c r="BO479" i="1"/>
  <c r="AQ479" i="1"/>
  <c r="F480" i="1"/>
  <c r="BA479" i="1" l="1"/>
  <c r="BD479" i="1" s="1"/>
  <c r="BH479" i="1"/>
  <c r="CA477" i="1"/>
  <c r="CG477" i="1"/>
  <c r="CJ477" i="1"/>
  <c r="CI477" i="1"/>
  <c r="G480" i="1"/>
  <c r="H480" i="1"/>
  <c r="BG479" i="1" l="1"/>
  <c r="BI479" i="1" s="1"/>
  <c r="BM479" i="1" s="1"/>
  <c r="BN479" i="1" s="1"/>
  <c r="BR479" i="1" s="1"/>
  <c r="CE479" i="1" s="1"/>
  <c r="AZ480" i="1"/>
  <c r="AP480" i="1"/>
  <c r="AU480" i="1"/>
  <c r="C481" i="1"/>
  <c r="CB479" i="1" l="1"/>
  <c r="CF479" i="1"/>
  <c r="AW480" i="1"/>
  <c r="AV480" i="1"/>
  <c r="BP480" i="1"/>
  <c r="AX480" i="1"/>
  <c r="AY480" i="1" s="1"/>
  <c r="BC480" i="1" s="1"/>
  <c r="AQ480" i="1"/>
  <c r="BJ480" i="1"/>
  <c r="AS480" i="1"/>
  <c r="AT480" i="1" s="1"/>
  <c r="BO480" i="1"/>
  <c r="F481" i="1"/>
  <c r="BK480" i="1" l="1"/>
  <c r="BL480" i="1" s="1"/>
  <c r="BA480" i="1"/>
  <c r="BD480" i="1" s="1"/>
  <c r="BH480" i="1"/>
  <c r="CA478" i="1"/>
  <c r="CG478" i="1"/>
  <c r="CI478" i="1"/>
  <c r="CJ478" i="1"/>
  <c r="G481" i="1"/>
  <c r="H481" i="1"/>
  <c r="AU481" i="1" l="1"/>
  <c r="AP481" i="1"/>
  <c r="BG480" i="1"/>
  <c r="BI480" i="1" s="1"/>
  <c r="BM480" i="1" s="1"/>
  <c r="BN480" i="1" s="1"/>
  <c r="BR480" i="1" s="1"/>
  <c r="CE480" i="1" s="1"/>
  <c r="AZ481" i="1"/>
  <c r="C482" i="1"/>
  <c r="CB480" i="1" l="1"/>
  <c r="CF480" i="1"/>
  <c r="AW481" i="1"/>
  <c r="BP481" i="1"/>
  <c r="AX481" i="1"/>
  <c r="AY481" i="1" s="1"/>
  <c r="BC481" i="1" s="1"/>
  <c r="AV481" i="1"/>
  <c r="AS481" i="1"/>
  <c r="AT481" i="1" s="1"/>
  <c r="BO481" i="1"/>
  <c r="AQ481" i="1"/>
  <c r="BJ481" i="1"/>
  <c r="F482" i="1"/>
  <c r="BA481" i="1" l="1"/>
  <c r="BD481" i="1" s="1"/>
  <c r="BH481" i="1"/>
  <c r="BK481" i="1"/>
  <c r="BL481" i="1" s="1"/>
  <c r="CA479" i="1"/>
  <c r="CG479" i="1"/>
  <c r="CJ479" i="1"/>
  <c r="CI479" i="1"/>
  <c r="G482" i="1"/>
  <c r="H482" i="1"/>
  <c r="AZ482" i="1" l="1"/>
  <c r="AU482" i="1"/>
  <c r="BG481" i="1"/>
  <c r="BI481" i="1" s="1"/>
  <c r="BM481" i="1" s="1"/>
  <c r="BN481" i="1" s="1"/>
  <c r="BR481" i="1" s="1"/>
  <c r="CE481" i="1" s="1"/>
  <c r="AP482" i="1"/>
  <c r="C483" i="1"/>
  <c r="CB481" i="1" l="1"/>
  <c r="CF481" i="1"/>
  <c r="BJ482" i="1"/>
  <c r="AS482" i="1"/>
  <c r="AT482" i="1" s="1"/>
  <c r="BO482" i="1"/>
  <c r="AQ482" i="1"/>
  <c r="AV482" i="1"/>
  <c r="BP482" i="1"/>
  <c r="AX482" i="1"/>
  <c r="AY482" i="1" s="1"/>
  <c r="BC482" i="1" s="1"/>
  <c r="AW482" i="1"/>
  <c r="F483" i="1"/>
  <c r="BK482" i="1" l="1"/>
  <c r="BL482" i="1" s="1"/>
  <c r="BA482" i="1"/>
  <c r="BD482" i="1" s="1"/>
  <c r="BH482" i="1"/>
  <c r="CA480" i="1"/>
  <c r="CG480" i="1"/>
  <c r="CI480" i="1"/>
  <c r="CJ480" i="1"/>
  <c r="G483" i="1"/>
  <c r="H483" i="1"/>
  <c r="BG482" i="1" l="1"/>
  <c r="BI482" i="1" s="1"/>
  <c r="BM482" i="1" s="1"/>
  <c r="BN482" i="1" s="1"/>
  <c r="BR482" i="1" s="1"/>
  <c r="CE482" i="1" s="1"/>
  <c r="AP483" i="1"/>
  <c r="AU483" i="1"/>
  <c r="AZ483" i="1"/>
  <c r="C484" i="1"/>
  <c r="CB482" i="1" l="1"/>
  <c r="CF482" i="1"/>
  <c r="AV483" i="1"/>
  <c r="BP483" i="1"/>
  <c r="AX483" i="1"/>
  <c r="AY483" i="1" s="1"/>
  <c r="BC483" i="1" s="1"/>
  <c r="AW483" i="1"/>
  <c r="BJ483" i="1"/>
  <c r="AQ483" i="1"/>
  <c r="BO483" i="1"/>
  <c r="AS483" i="1"/>
  <c r="AT483" i="1" s="1"/>
  <c r="F484" i="1"/>
  <c r="BA483" i="1" l="1"/>
  <c r="BD483" i="1" s="1"/>
  <c r="BH483" i="1"/>
  <c r="BK483" i="1"/>
  <c r="BL483" i="1" s="1"/>
  <c r="CA481" i="1"/>
  <c r="CG481" i="1"/>
  <c r="CJ481" i="1"/>
  <c r="CI481" i="1"/>
  <c r="G484" i="1"/>
  <c r="H484" i="1"/>
  <c r="AP484" i="1" l="1"/>
  <c r="AZ484" i="1"/>
  <c r="AU484" i="1"/>
  <c r="BG483" i="1"/>
  <c r="BI483" i="1" s="1"/>
  <c r="BM483" i="1" s="1"/>
  <c r="BN483" i="1" s="1"/>
  <c r="BR483" i="1" s="1"/>
  <c r="CE483" i="1" s="1"/>
  <c r="C485" i="1"/>
  <c r="CB483" i="1" l="1"/>
  <c r="CF483" i="1"/>
  <c r="BJ484" i="1"/>
  <c r="AQ484" i="1"/>
  <c r="BO484" i="1"/>
  <c r="AS484" i="1"/>
  <c r="AT484" i="1" s="1"/>
  <c r="BP484" i="1"/>
  <c r="AV484" i="1"/>
  <c r="AX484" i="1"/>
  <c r="AY484" i="1" s="1"/>
  <c r="BC484" i="1" s="1"/>
  <c r="BK484" i="1" s="1"/>
  <c r="BL484" i="1" s="1"/>
  <c r="AW484" i="1"/>
  <c r="F485" i="1"/>
  <c r="BA484" i="1" l="1"/>
  <c r="BD484" i="1" s="1"/>
  <c r="BH484" i="1"/>
  <c r="CA482" i="1"/>
  <c r="CG482" i="1"/>
  <c r="CI482" i="1"/>
  <c r="CJ482" i="1"/>
  <c r="G485" i="1"/>
  <c r="H485" i="1"/>
  <c r="AU485" i="1" l="1"/>
  <c r="AP485" i="1"/>
  <c r="AZ485" i="1"/>
  <c r="BG484" i="1"/>
  <c r="BI484" i="1" s="1"/>
  <c r="BM484" i="1" s="1"/>
  <c r="BN484" i="1" s="1"/>
  <c r="BR484" i="1" s="1"/>
  <c r="CE484" i="1" s="1"/>
  <c r="C486" i="1"/>
  <c r="CB484" i="1" l="1"/>
  <c r="CF484" i="1"/>
  <c r="BP485" i="1"/>
  <c r="AV485" i="1"/>
  <c r="AW485" i="1"/>
  <c r="AX485" i="1"/>
  <c r="AY485" i="1" s="1"/>
  <c r="BC485" i="1" s="1"/>
  <c r="BJ485" i="1"/>
  <c r="BO485" i="1"/>
  <c r="AQ485" i="1"/>
  <c r="AS485" i="1"/>
  <c r="AT485" i="1" s="1"/>
  <c r="F486" i="1"/>
  <c r="BA485" i="1" l="1"/>
  <c r="BD485" i="1" s="1"/>
  <c r="BH485" i="1"/>
  <c r="BK485" i="1"/>
  <c r="BL485" i="1" s="1"/>
  <c r="CA483" i="1"/>
  <c r="CG483" i="1"/>
  <c r="H486" i="1"/>
  <c r="CJ483" i="1"/>
  <c r="CI483" i="1"/>
  <c r="G486" i="1"/>
  <c r="AU486" i="1" l="1"/>
  <c r="AP486" i="1"/>
  <c r="AZ486" i="1"/>
  <c r="BG485" i="1"/>
  <c r="BI485" i="1" s="1"/>
  <c r="BM485" i="1" s="1"/>
  <c r="BN485" i="1" s="1"/>
  <c r="BR485" i="1" s="1"/>
  <c r="CE485" i="1" s="1"/>
  <c r="C487" i="1"/>
  <c r="CB485" i="1" l="1"/>
  <c r="CF485" i="1"/>
  <c r="BP486" i="1"/>
  <c r="AV486" i="1"/>
  <c r="AX486" i="1"/>
  <c r="AY486" i="1" s="1"/>
  <c r="BC486" i="1" s="1"/>
  <c r="AW486" i="1"/>
  <c r="BO486" i="1"/>
  <c r="AQ486" i="1"/>
  <c r="BJ486" i="1"/>
  <c r="AS486" i="1"/>
  <c r="AT486" i="1" s="1"/>
  <c r="F487" i="1"/>
  <c r="BA486" i="1" l="1"/>
  <c r="BD486" i="1" s="1"/>
  <c r="BH486" i="1"/>
  <c r="BK486" i="1"/>
  <c r="BL486" i="1" s="1"/>
  <c r="CA484" i="1"/>
  <c r="CG484" i="1"/>
  <c r="CI484" i="1"/>
  <c r="CJ484" i="1"/>
  <c r="G487" i="1"/>
  <c r="H487" i="1"/>
  <c r="AZ487" i="1" l="1"/>
  <c r="AU487" i="1"/>
  <c r="AP487" i="1"/>
  <c r="BG486" i="1"/>
  <c r="BI486" i="1" s="1"/>
  <c r="BM486" i="1" s="1"/>
  <c r="BN486" i="1" s="1"/>
  <c r="BR486" i="1" s="1"/>
  <c r="CE486" i="1" s="1"/>
  <c r="C488" i="1"/>
  <c r="CB486" i="1" l="1"/>
  <c r="CF486" i="1"/>
  <c r="BJ487" i="1"/>
  <c r="AQ487" i="1"/>
  <c r="BO487" i="1"/>
  <c r="AS487" i="1"/>
  <c r="AT487" i="1" s="1"/>
  <c r="BP487" i="1"/>
  <c r="AV487" i="1"/>
  <c r="AX487" i="1"/>
  <c r="AY487" i="1" s="1"/>
  <c r="BC487" i="1" s="1"/>
  <c r="AW487" i="1"/>
  <c r="F488" i="1"/>
  <c r="BA487" i="1" l="1"/>
  <c r="BD487" i="1" s="1"/>
  <c r="BH487" i="1"/>
  <c r="BK487" i="1"/>
  <c r="BL487" i="1" s="1"/>
  <c r="CA485" i="1"/>
  <c r="CG485" i="1"/>
  <c r="CJ485" i="1"/>
  <c r="CI485" i="1"/>
  <c r="G488" i="1"/>
  <c r="H488" i="1"/>
  <c r="AP488" i="1" l="1"/>
  <c r="AZ488" i="1"/>
  <c r="AU488" i="1"/>
  <c r="BG487" i="1"/>
  <c r="BI487" i="1" s="1"/>
  <c r="BM487" i="1" s="1"/>
  <c r="BN487" i="1" s="1"/>
  <c r="BR487" i="1" s="1"/>
  <c r="CE487" i="1" s="1"/>
  <c r="C489" i="1"/>
  <c r="CB487" i="1" l="1"/>
  <c r="CF487" i="1"/>
  <c r="AQ488" i="1"/>
  <c r="BJ488" i="1"/>
  <c r="BO488" i="1"/>
  <c r="AS488" i="1"/>
  <c r="AT488" i="1" s="1"/>
  <c r="AV488" i="1"/>
  <c r="BP488" i="1"/>
  <c r="AW488" i="1"/>
  <c r="AX488" i="1"/>
  <c r="AY488" i="1" s="1"/>
  <c r="BC488" i="1" s="1"/>
  <c r="F489" i="1"/>
  <c r="BK488" i="1" l="1"/>
  <c r="BL488" i="1" s="1"/>
  <c r="BA488" i="1"/>
  <c r="BD488" i="1" s="1"/>
  <c r="BH488" i="1"/>
  <c r="CA486" i="1"/>
  <c r="CG486" i="1"/>
  <c r="H489" i="1"/>
  <c r="CI486" i="1"/>
  <c r="CJ486" i="1"/>
  <c r="G489" i="1"/>
  <c r="AZ489" i="1" l="1"/>
  <c r="AU489" i="1"/>
  <c r="AP489" i="1"/>
  <c r="BG488" i="1"/>
  <c r="BI488" i="1" s="1"/>
  <c r="BM488" i="1" s="1"/>
  <c r="BN488" i="1" s="1"/>
  <c r="BR488" i="1" s="1"/>
  <c r="CE488" i="1" s="1"/>
  <c r="C490" i="1"/>
  <c r="CB488" i="1" l="1"/>
  <c r="CF488" i="1"/>
  <c r="AQ489" i="1"/>
  <c r="BJ489" i="1"/>
  <c r="BO489" i="1"/>
  <c r="AS489" i="1"/>
  <c r="AT489" i="1" s="1"/>
  <c r="AV489" i="1"/>
  <c r="BP489" i="1"/>
  <c r="AX489" i="1"/>
  <c r="AY489" i="1" s="1"/>
  <c r="BC489" i="1" s="1"/>
  <c r="AW489" i="1"/>
  <c r="F490" i="1"/>
  <c r="BA489" i="1" l="1"/>
  <c r="BD489" i="1" s="1"/>
  <c r="BH489" i="1"/>
  <c r="BK489" i="1"/>
  <c r="BL489" i="1" s="1"/>
  <c r="CA487" i="1"/>
  <c r="CG487" i="1"/>
  <c r="CJ487" i="1"/>
  <c r="CI487" i="1"/>
  <c r="G490" i="1"/>
  <c r="H490" i="1"/>
  <c r="AZ490" i="1" l="1"/>
  <c r="AU490" i="1"/>
  <c r="AP490" i="1"/>
  <c r="BG489" i="1"/>
  <c r="BI489" i="1" s="1"/>
  <c r="BM489" i="1" s="1"/>
  <c r="BN489" i="1" s="1"/>
  <c r="BR489" i="1" s="1"/>
  <c r="C491" i="1"/>
  <c r="F492" i="1" l="1"/>
  <c r="CE489" i="1"/>
  <c r="AW490" i="1"/>
  <c r="AX490" i="1"/>
  <c r="AY490" i="1" s="1"/>
  <c r="BC490" i="1" s="1"/>
  <c r="AV490" i="1"/>
  <c r="BP490" i="1"/>
  <c r="BO490" i="1"/>
  <c r="AQ490" i="1"/>
  <c r="BJ490" i="1"/>
  <c r="AS490" i="1"/>
  <c r="AT490" i="1" s="1"/>
  <c r="F491" i="1"/>
  <c r="CB489" i="1" l="1"/>
  <c r="CF489" i="1"/>
  <c r="BA490" i="1"/>
  <c r="BD490" i="1" s="1"/>
  <c r="BH490" i="1"/>
  <c r="BK490" i="1"/>
  <c r="BL490" i="1" s="1"/>
  <c r="CA488" i="1"/>
  <c r="CG488" i="1"/>
  <c r="CI488" i="1"/>
  <c r="CJ488" i="1"/>
  <c r="G491" i="1"/>
  <c r="H491" i="1"/>
  <c r="BG490" i="1" l="1"/>
  <c r="BI490" i="1" s="1"/>
  <c r="BM490" i="1" s="1"/>
  <c r="BN490" i="1" s="1"/>
  <c r="BR490" i="1" s="1"/>
  <c r="CE490" i="1" s="1"/>
  <c r="AZ491" i="1"/>
  <c r="AU491" i="1"/>
  <c r="AP491" i="1"/>
  <c r="C492" i="1"/>
  <c r="CB490" i="1" l="1"/>
  <c r="CF490" i="1"/>
  <c r="BO491" i="1"/>
  <c r="AS491" i="1"/>
  <c r="AT491" i="1" s="1"/>
  <c r="AQ491" i="1"/>
  <c r="BJ491" i="1"/>
  <c r="BP491" i="1"/>
  <c r="AW491" i="1"/>
  <c r="AV491" i="1"/>
  <c r="AX491" i="1"/>
  <c r="AY491" i="1" s="1"/>
  <c r="BC491" i="1" s="1"/>
  <c r="BK491" i="1" s="1"/>
  <c r="BL491" i="1" s="1"/>
  <c r="BA491" i="1" l="1"/>
  <c r="BD491" i="1" s="1"/>
  <c r="BH491" i="1"/>
  <c r="CA489" i="1"/>
  <c r="CG489" i="1"/>
  <c r="CJ489" i="1"/>
  <c r="CI489" i="1"/>
  <c r="G492" i="1"/>
  <c r="H492" i="1"/>
  <c r="BG491" i="1" l="1"/>
  <c r="BI491" i="1" s="1"/>
  <c r="BM491" i="1" s="1"/>
  <c r="BN491" i="1" s="1"/>
  <c r="BR491" i="1" s="1"/>
  <c r="CE491" i="1" s="1"/>
  <c r="AU492" i="1"/>
  <c r="AP492" i="1"/>
  <c r="AZ492" i="1"/>
  <c r="C493" i="1"/>
  <c r="CB491" i="1" l="1"/>
  <c r="CF491" i="1"/>
  <c r="AS492" i="1"/>
  <c r="AT492" i="1" s="1"/>
  <c r="BO492" i="1"/>
  <c r="AQ492" i="1"/>
  <c r="BJ492" i="1"/>
  <c r="BP492" i="1"/>
  <c r="AX492" i="1"/>
  <c r="AY492" i="1" s="1"/>
  <c r="BC492" i="1" s="1"/>
  <c r="AW492" i="1"/>
  <c r="AV492" i="1"/>
  <c r="F493" i="1"/>
  <c r="BA492" i="1" l="1"/>
  <c r="BD492" i="1" s="1"/>
  <c r="BH492" i="1"/>
  <c r="BK492" i="1"/>
  <c r="BL492" i="1" s="1"/>
  <c r="CA490" i="1"/>
  <c r="CG490" i="1"/>
  <c r="H493" i="1"/>
  <c r="CJ490" i="1"/>
  <c r="CI490" i="1"/>
  <c r="G493" i="1"/>
  <c r="AU493" i="1" l="1"/>
  <c r="AP493" i="1"/>
  <c r="BG492" i="1"/>
  <c r="BI492" i="1" s="1"/>
  <c r="BM492" i="1" s="1"/>
  <c r="BN492" i="1" s="1"/>
  <c r="BR492" i="1" s="1"/>
  <c r="CE492" i="1" s="1"/>
  <c r="AZ493" i="1"/>
  <c r="C494" i="1"/>
  <c r="CB492" i="1" l="1"/>
  <c r="CF492" i="1"/>
  <c r="AV493" i="1"/>
  <c r="BP493" i="1"/>
  <c r="AX493" i="1"/>
  <c r="AY493" i="1" s="1"/>
  <c r="BC493" i="1" s="1"/>
  <c r="AW493" i="1"/>
  <c r="AQ493" i="1"/>
  <c r="BJ493" i="1"/>
  <c r="AS493" i="1"/>
  <c r="AT493" i="1" s="1"/>
  <c r="BO493" i="1"/>
  <c r="F494" i="1"/>
  <c r="BA493" i="1" l="1"/>
  <c r="BD493" i="1" s="1"/>
  <c r="BH493" i="1"/>
  <c r="BK493" i="1"/>
  <c r="BL493" i="1" s="1"/>
  <c r="CA491" i="1"/>
  <c r="CG491" i="1"/>
  <c r="CJ491" i="1"/>
  <c r="CI491" i="1"/>
  <c r="G494" i="1"/>
  <c r="H494" i="1"/>
  <c r="AU494" i="1" l="1"/>
  <c r="AP494" i="1"/>
  <c r="BG493" i="1"/>
  <c r="BI493" i="1" s="1"/>
  <c r="BM493" i="1" s="1"/>
  <c r="BN493" i="1" s="1"/>
  <c r="BR493" i="1" s="1"/>
  <c r="CE493" i="1" s="1"/>
  <c r="AZ494" i="1"/>
  <c r="C495" i="1"/>
  <c r="CB493" i="1" l="1"/>
  <c r="CF493" i="1"/>
  <c r="BP494" i="1"/>
  <c r="AW494" i="1"/>
  <c r="AV494" i="1"/>
  <c r="AX494" i="1"/>
  <c r="AY494" i="1" s="1"/>
  <c r="BC494" i="1" s="1"/>
  <c r="BJ494" i="1"/>
  <c r="AS494" i="1"/>
  <c r="AT494" i="1" s="1"/>
  <c r="BO494" i="1"/>
  <c r="AQ494" i="1"/>
  <c r="F495" i="1"/>
  <c r="BK494" i="1" l="1"/>
  <c r="BL494" i="1" s="1"/>
  <c r="BA494" i="1"/>
  <c r="BD494" i="1" s="1"/>
  <c r="BH494" i="1"/>
  <c r="CA492" i="1"/>
  <c r="CG492" i="1"/>
  <c r="CI492" i="1"/>
  <c r="CJ492" i="1"/>
  <c r="G495" i="1"/>
  <c r="H495" i="1"/>
  <c r="BG494" i="1" l="1"/>
  <c r="BI494" i="1" s="1"/>
  <c r="BM494" i="1" s="1"/>
  <c r="BN494" i="1" s="1"/>
  <c r="BR494" i="1" s="1"/>
  <c r="CE494" i="1" s="1"/>
  <c r="AZ495" i="1"/>
  <c r="AP495" i="1"/>
  <c r="AU495" i="1"/>
  <c r="C496" i="1"/>
  <c r="CB494" i="1" l="1"/>
  <c r="CF494" i="1"/>
  <c r="AX495" i="1"/>
  <c r="AY495" i="1" s="1"/>
  <c r="BC495" i="1" s="1"/>
  <c r="AW495" i="1"/>
  <c r="BP495" i="1"/>
  <c r="AV495" i="1"/>
  <c r="BO495" i="1"/>
  <c r="AQ495" i="1"/>
  <c r="BJ495" i="1"/>
  <c r="AS495" i="1"/>
  <c r="AT495" i="1" s="1"/>
  <c r="F496" i="1"/>
  <c r="BA495" i="1" l="1"/>
  <c r="BD495" i="1" s="1"/>
  <c r="BH495" i="1"/>
  <c r="BK495" i="1"/>
  <c r="BL495" i="1" s="1"/>
  <c r="CA493" i="1"/>
  <c r="CG493" i="1"/>
  <c r="CI493" i="1"/>
  <c r="CJ493" i="1"/>
  <c r="G496" i="1"/>
  <c r="H496" i="1"/>
  <c r="AU496" i="1" l="1"/>
  <c r="AP496" i="1"/>
  <c r="BG495" i="1"/>
  <c r="BI495" i="1" s="1"/>
  <c r="BM495" i="1" s="1"/>
  <c r="BN495" i="1" s="1"/>
  <c r="BR495" i="1" s="1"/>
  <c r="CE495" i="1" s="1"/>
  <c r="AZ496" i="1"/>
  <c r="C497" i="1"/>
  <c r="CB495" i="1" l="1"/>
  <c r="CF495" i="1"/>
  <c r="BP496" i="1"/>
  <c r="AW496" i="1"/>
  <c r="AX496" i="1"/>
  <c r="AY496" i="1" s="1"/>
  <c r="BC496" i="1" s="1"/>
  <c r="AV496" i="1"/>
  <c r="BJ496" i="1"/>
  <c r="AQ496" i="1"/>
  <c r="AS496" i="1"/>
  <c r="AT496" i="1" s="1"/>
  <c r="BO496" i="1"/>
  <c r="F497" i="1"/>
  <c r="BK496" i="1" l="1"/>
  <c r="BL496" i="1" s="1"/>
  <c r="BA496" i="1"/>
  <c r="BD496" i="1" s="1"/>
  <c r="BH496" i="1"/>
  <c r="CA494" i="1"/>
  <c r="CG494" i="1"/>
  <c r="H497" i="1"/>
  <c r="CJ494" i="1"/>
  <c r="CI494" i="1"/>
  <c r="G497" i="1"/>
  <c r="AP497" i="1" l="1"/>
  <c r="BG496" i="1"/>
  <c r="BI496" i="1" s="1"/>
  <c r="BM496" i="1" s="1"/>
  <c r="BN496" i="1" s="1"/>
  <c r="BR496" i="1" s="1"/>
  <c r="CE496" i="1" s="1"/>
  <c r="AZ497" i="1"/>
  <c r="AU497" i="1"/>
  <c r="C498" i="1"/>
  <c r="CB496" i="1" l="1"/>
  <c r="CF496" i="1"/>
  <c r="AW497" i="1"/>
  <c r="AV497" i="1"/>
  <c r="BP497" i="1"/>
  <c r="AX497" i="1"/>
  <c r="AY497" i="1" s="1"/>
  <c r="BC497" i="1" s="1"/>
  <c r="AQ497" i="1"/>
  <c r="BJ497" i="1"/>
  <c r="BO497" i="1"/>
  <c r="AS497" i="1"/>
  <c r="AT497" i="1" s="1"/>
  <c r="BA497" i="1" s="1"/>
  <c r="F498" i="1"/>
  <c r="BK497" i="1" l="1"/>
  <c r="BL497" i="1" s="1"/>
  <c r="BD497" i="1"/>
  <c r="BH497" i="1"/>
  <c r="CA495" i="1"/>
  <c r="CG495" i="1"/>
  <c r="CI495" i="1"/>
  <c r="CJ495" i="1"/>
  <c r="G498" i="1"/>
  <c r="H498" i="1"/>
  <c r="AP498" i="1" l="1"/>
  <c r="BG497" i="1"/>
  <c r="BI497" i="1" s="1"/>
  <c r="BM497" i="1" s="1"/>
  <c r="BN497" i="1" s="1"/>
  <c r="BR497" i="1" s="1"/>
  <c r="CE497" i="1" s="1"/>
  <c r="AU498" i="1"/>
  <c r="AZ498" i="1"/>
  <c r="C499" i="1"/>
  <c r="CB497" i="1" l="1"/>
  <c r="CF497" i="1"/>
  <c r="BP498" i="1"/>
  <c r="AW498" i="1"/>
  <c r="AX498" i="1"/>
  <c r="AY498" i="1" s="1"/>
  <c r="BC498" i="1" s="1"/>
  <c r="AV498" i="1"/>
  <c r="BJ498" i="1"/>
  <c r="AS498" i="1"/>
  <c r="AT498" i="1" s="1"/>
  <c r="BO498" i="1"/>
  <c r="AQ498" i="1"/>
  <c r="F499" i="1"/>
  <c r="BK498" i="1" l="1"/>
  <c r="BL498" i="1" s="1"/>
  <c r="BA498" i="1"/>
  <c r="BD498" i="1" s="1"/>
  <c r="BH498" i="1"/>
  <c r="CA496" i="1"/>
  <c r="CG496" i="1"/>
  <c r="CJ496" i="1"/>
  <c r="CI496" i="1"/>
  <c r="G499" i="1"/>
  <c r="H499" i="1"/>
  <c r="BG498" i="1" l="1"/>
  <c r="BI498" i="1" s="1"/>
  <c r="BM498" i="1" s="1"/>
  <c r="BN498" i="1" s="1"/>
  <c r="BR498" i="1" s="1"/>
  <c r="CE498" i="1" s="1"/>
  <c r="AZ499" i="1"/>
  <c r="AU499" i="1"/>
  <c r="AP499" i="1"/>
  <c r="C500" i="1"/>
  <c r="CB498" i="1" l="1"/>
  <c r="CF498" i="1"/>
  <c r="AQ499" i="1"/>
  <c r="AS499" i="1"/>
  <c r="AT499" i="1" s="1"/>
  <c r="BO499" i="1"/>
  <c r="BJ499" i="1"/>
  <c r="AW499" i="1"/>
  <c r="AV499" i="1"/>
  <c r="BP499" i="1"/>
  <c r="AX499" i="1"/>
  <c r="AY499" i="1" s="1"/>
  <c r="BC499" i="1" s="1"/>
  <c r="F500" i="1"/>
  <c r="BK499" i="1" l="1"/>
  <c r="BL499" i="1" s="1"/>
  <c r="BA499" i="1"/>
  <c r="BD499" i="1" s="1"/>
  <c r="BH499" i="1"/>
  <c r="CA497" i="1"/>
  <c r="CG497" i="1"/>
  <c r="CJ497" i="1"/>
  <c r="CI497" i="1"/>
  <c r="G500" i="1"/>
  <c r="H500" i="1"/>
  <c r="BG499" i="1" l="1"/>
  <c r="BI499" i="1" s="1"/>
  <c r="BM499" i="1" s="1"/>
  <c r="BN499" i="1" s="1"/>
  <c r="BR499" i="1" s="1"/>
  <c r="CE499" i="1" s="1"/>
  <c r="AZ500" i="1"/>
  <c r="AP500" i="1"/>
  <c r="AU500" i="1"/>
  <c r="C501" i="1"/>
  <c r="CB499" i="1" l="1"/>
  <c r="CF499" i="1"/>
  <c r="AX500" i="1"/>
  <c r="AY500" i="1" s="1"/>
  <c r="BC500" i="1" s="1"/>
  <c r="AW500" i="1"/>
  <c r="BP500" i="1"/>
  <c r="AV500" i="1"/>
  <c r="AQ500" i="1"/>
  <c r="BO500" i="1"/>
  <c r="BJ500" i="1"/>
  <c r="AS500" i="1"/>
  <c r="AT500" i="1" s="1"/>
  <c r="F501" i="1"/>
  <c r="BK500" i="1" l="1"/>
  <c r="BL500" i="1" s="1"/>
  <c r="BA500" i="1"/>
  <c r="BD500" i="1" s="1"/>
  <c r="BH500" i="1"/>
  <c r="CA498" i="1"/>
  <c r="CG498" i="1"/>
  <c r="CI498" i="1"/>
  <c r="CJ498" i="1"/>
  <c r="G501" i="1"/>
  <c r="H501" i="1"/>
  <c r="AP501" i="1" l="1"/>
  <c r="AZ501" i="1"/>
  <c r="BG500" i="1"/>
  <c r="BI500" i="1" s="1"/>
  <c r="BM500" i="1" s="1"/>
  <c r="BN500" i="1" s="1"/>
  <c r="BR500" i="1" s="1"/>
  <c r="CE500" i="1" s="1"/>
  <c r="AU501" i="1"/>
  <c r="C502" i="1"/>
  <c r="CB500" i="1" l="1"/>
  <c r="CF500" i="1"/>
  <c r="AV501" i="1"/>
  <c r="AW501" i="1"/>
  <c r="BP501" i="1"/>
  <c r="AX501" i="1"/>
  <c r="AY501" i="1" s="1"/>
  <c r="BC501" i="1" s="1"/>
  <c r="BO501" i="1"/>
  <c r="AQ501" i="1"/>
  <c r="BJ501" i="1"/>
  <c r="AS501" i="1"/>
  <c r="AT501" i="1" s="1"/>
  <c r="BA501" i="1" s="1"/>
  <c r="F502" i="1"/>
  <c r="BH501" i="1" l="1"/>
  <c r="BK501" i="1"/>
  <c r="BL501" i="1" s="1"/>
  <c r="BD501" i="1"/>
  <c r="CA499" i="1"/>
  <c r="CG499" i="1"/>
  <c r="CJ499" i="1"/>
  <c r="CI499" i="1"/>
  <c r="G502" i="1"/>
  <c r="H502" i="1"/>
  <c r="BG501" i="1" l="1"/>
  <c r="BI501" i="1" s="1"/>
  <c r="BM501" i="1" s="1"/>
  <c r="BN501" i="1" s="1"/>
  <c r="BR501" i="1" s="1"/>
  <c r="CE501" i="1" s="1"/>
  <c r="AZ502" i="1"/>
  <c r="AP502" i="1"/>
  <c r="AU502" i="1"/>
  <c r="C503" i="1"/>
  <c r="CB501" i="1" l="1"/>
  <c r="CF501" i="1"/>
  <c r="AW502" i="1"/>
  <c r="BP502" i="1"/>
  <c r="AV502" i="1"/>
  <c r="AX502" i="1"/>
  <c r="AY502" i="1" s="1"/>
  <c r="BC502" i="1" s="1"/>
  <c r="BK502" i="1" s="1"/>
  <c r="BL502" i="1" s="1"/>
  <c r="BO502" i="1"/>
  <c r="BJ502" i="1"/>
  <c r="AQ502" i="1"/>
  <c r="AS502" i="1"/>
  <c r="AT502" i="1" s="1"/>
  <c r="F503" i="1"/>
  <c r="BA502" i="1" l="1"/>
  <c r="BD502" i="1" s="1"/>
  <c r="BH502" i="1"/>
  <c r="CA500" i="1"/>
  <c r="CG500" i="1"/>
  <c r="CI500" i="1"/>
  <c r="CJ500" i="1"/>
  <c r="G503" i="1"/>
  <c r="H503" i="1"/>
  <c r="AZ503" i="1" l="1"/>
  <c r="AU503" i="1"/>
  <c r="AP503" i="1"/>
  <c r="BG502" i="1"/>
  <c r="BI502" i="1" s="1"/>
  <c r="BM502" i="1" s="1"/>
  <c r="BN502" i="1" s="1"/>
  <c r="BR502" i="1" s="1"/>
  <c r="CE502" i="1" s="1"/>
  <c r="C504" i="1"/>
  <c r="CB502" i="1" l="1"/>
  <c r="CF502" i="1"/>
  <c r="BO503" i="1"/>
  <c r="BJ503" i="1"/>
  <c r="AQ503" i="1"/>
  <c r="AS503" i="1"/>
  <c r="AT503" i="1" s="1"/>
  <c r="BP503" i="1"/>
  <c r="AV503" i="1"/>
  <c r="AW503" i="1"/>
  <c r="AX503" i="1"/>
  <c r="AY503" i="1" s="1"/>
  <c r="BC503" i="1" s="1"/>
  <c r="F504" i="1"/>
  <c r="BK503" i="1" l="1"/>
  <c r="BL503" i="1" s="1"/>
  <c r="BA503" i="1"/>
  <c r="BD503" i="1" s="1"/>
  <c r="BH503" i="1"/>
  <c r="CA501" i="1"/>
  <c r="CG501" i="1"/>
  <c r="H504" i="1"/>
  <c r="CJ501" i="1"/>
  <c r="CI501" i="1"/>
  <c r="G504" i="1"/>
  <c r="AZ504" i="1" l="1"/>
  <c r="AU504" i="1"/>
  <c r="AP504" i="1"/>
  <c r="BG503" i="1"/>
  <c r="BI503" i="1" s="1"/>
  <c r="BM503" i="1" s="1"/>
  <c r="BN503" i="1" s="1"/>
  <c r="BR503" i="1" s="1"/>
  <c r="CE503" i="1" s="1"/>
  <c r="C505" i="1"/>
  <c r="CB503" i="1" l="1"/>
  <c r="CF503" i="1"/>
  <c r="AQ504" i="1"/>
  <c r="BJ504" i="1"/>
  <c r="BO504" i="1"/>
  <c r="AS504" i="1"/>
  <c r="AT504" i="1" s="1"/>
  <c r="BP504" i="1"/>
  <c r="AV504" i="1"/>
  <c r="AW504" i="1"/>
  <c r="AX504" i="1"/>
  <c r="AY504" i="1" s="1"/>
  <c r="BC504" i="1" s="1"/>
  <c r="BK504" i="1" s="1"/>
  <c r="BL504" i="1" s="1"/>
  <c r="F505" i="1"/>
  <c r="BA504" i="1" l="1"/>
  <c r="BD504" i="1" s="1"/>
  <c r="BH504" i="1"/>
  <c r="CA502" i="1"/>
  <c r="CG502" i="1"/>
  <c r="CI502" i="1"/>
  <c r="CJ502" i="1"/>
  <c r="G505" i="1"/>
  <c r="H505" i="1"/>
  <c r="AU505" i="1" l="1"/>
  <c r="AP505" i="1"/>
  <c r="AZ505" i="1"/>
  <c r="BG504" i="1"/>
  <c r="BI504" i="1" s="1"/>
  <c r="BM504" i="1" s="1"/>
  <c r="BN504" i="1" s="1"/>
  <c r="BR504" i="1" s="1"/>
  <c r="CE504" i="1" s="1"/>
  <c r="C506" i="1"/>
  <c r="CB504" i="1" l="1"/>
  <c r="CF504" i="1"/>
  <c r="BJ505" i="1"/>
  <c r="AQ505" i="1"/>
  <c r="BO505" i="1"/>
  <c r="AS505" i="1"/>
  <c r="AT505" i="1" s="1"/>
  <c r="BP505" i="1"/>
  <c r="AV505" i="1"/>
  <c r="AX505" i="1"/>
  <c r="AY505" i="1" s="1"/>
  <c r="BC505" i="1" s="1"/>
  <c r="AW505" i="1"/>
  <c r="F506" i="1"/>
  <c r="BA505" i="1" l="1"/>
  <c r="BD505" i="1" s="1"/>
  <c r="BH505" i="1"/>
  <c r="BK505" i="1"/>
  <c r="BL505" i="1" s="1"/>
  <c r="CA503" i="1"/>
  <c r="CG503" i="1"/>
  <c r="CJ503" i="1"/>
  <c r="CI503" i="1"/>
  <c r="G506" i="1"/>
  <c r="H506" i="1"/>
  <c r="AZ506" i="1" l="1"/>
  <c r="AU506" i="1"/>
  <c r="AP506" i="1"/>
  <c r="BG505" i="1"/>
  <c r="BI505" i="1" s="1"/>
  <c r="BM505" i="1" s="1"/>
  <c r="BN505" i="1" s="1"/>
  <c r="BR505" i="1" s="1"/>
  <c r="CE505" i="1" s="1"/>
  <c r="C507" i="1"/>
  <c r="CB505" i="1" l="1"/>
  <c r="CF505" i="1"/>
  <c r="BO506" i="1"/>
  <c r="BJ506" i="1"/>
  <c r="AQ506" i="1"/>
  <c r="AS506" i="1"/>
  <c r="AT506" i="1" s="1"/>
  <c r="AV506" i="1"/>
  <c r="BP506" i="1"/>
  <c r="AX506" i="1"/>
  <c r="AY506" i="1" s="1"/>
  <c r="BC506" i="1" s="1"/>
  <c r="AW506" i="1"/>
  <c r="F507" i="1"/>
  <c r="BA506" i="1" l="1"/>
  <c r="BD506" i="1" s="1"/>
  <c r="BH506" i="1"/>
  <c r="BK506" i="1"/>
  <c r="BL506" i="1" s="1"/>
  <c r="CA504" i="1"/>
  <c r="CG504" i="1"/>
  <c r="CI504" i="1"/>
  <c r="CJ504" i="1"/>
  <c r="G507" i="1"/>
  <c r="H507" i="1"/>
  <c r="AP507" i="1" l="1"/>
  <c r="AZ507" i="1"/>
  <c r="AU507" i="1"/>
  <c r="BG506" i="1"/>
  <c r="BI506" i="1" s="1"/>
  <c r="BM506" i="1" s="1"/>
  <c r="BN506" i="1" s="1"/>
  <c r="BR506" i="1" s="1"/>
  <c r="CE506" i="1" s="1"/>
  <c r="C508" i="1"/>
  <c r="CB506" i="1" l="1"/>
  <c r="CF506" i="1"/>
  <c r="AV507" i="1"/>
  <c r="BP507" i="1"/>
  <c r="AW507" i="1"/>
  <c r="AX507" i="1"/>
  <c r="AY507" i="1" s="1"/>
  <c r="BC507" i="1" s="1"/>
  <c r="BO507" i="1"/>
  <c r="AQ507" i="1"/>
  <c r="BJ507" i="1"/>
  <c r="AS507" i="1"/>
  <c r="AT507" i="1" s="1"/>
  <c r="BA507" i="1" s="1"/>
  <c r="F508" i="1"/>
  <c r="BK507" i="1" l="1"/>
  <c r="BL507" i="1" s="1"/>
  <c r="BD507" i="1"/>
  <c r="BH507" i="1"/>
  <c r="CA505" i="1"/>
  <c r="CG505" i="1"/>
  <c r="CJ505" i="1"/>
  <c r="CI505" i="1"/>
  <c r="G508" i="1"/>
  <c r="H508" i="1"/>
  <c r="AP508" i="1" l="1"/>
  <c r="AZ508" i="1"/>
  <c r="AU508" i="1"/>
  <c r="BG507" i="1"/>
  <c r="BI507" i="1" s="1"/>
  <c r="BM507" i="1" s="1"/>
  <c r="BN507" i="1" s="1"/>
  <c r="BR507" i="1" s="1"/>
  <c r="CE507" i="1" s="1"/>
  <c r="C509" i="1"/>
  <c r="CB507" i="1" l="1"/>
  <c r="CF507" i="1"/>
  <c r="BO508" i="1"/>
  <c r="AQ508" i="1"/>
  <c r="BJ508" i="1"/>
  <c r="AS508" i="1"/>
  <c r="AT508" i="1" s="1"/>
  <c r="BP508" i="1"/>
  <c r="AV508" i="1"/>
  <c r="AX508" i="1"/>
  <c r="AY508" i="1" s="1"/>
  <c r="BC508" i="1" s="1"/>
  <c r="AW508" i="1"/>
  <c r="F509" i="1"/>
  <c r="BA508" i="1" l="1"/>
  <c r="BD508" i="1" s="1"/>
  <c r="BH508" i="1"/>
  <c r="BK508" i="1"/>
  <c r="BL508" i="1" s="1"/>
  <c r="CA506" i="1"/>
  <c r="CG506" i="1"/>
  <c r="CI506" i="1"/>
  <c r="CJ506" i="1"/>
  <c r="G509" i="1"/>
  <c r="H509" i="1"/>
  <c r="AU509" i="1" l="1"/>
  <c r="AP509" i="1"/>
  <c r="AZ509" i="1"/>
  <c r="BG508" i="1"/>
  <c r="BI508" i="1" s="1"/>
  <c r="BM508" i="1" s="1"/>
  <c r="BN508" i="1" s="1"/>
  <c r="BR508" i="1" s="1"/>
  <c r="CE508" i="1" s="1"/>
  <c r="C510" i="1"/>
  <c r="CB508" i="1" l="1"/>
  <c r="CF508" i="1"/>
  <c r="BP509" i="1"/>
  <c r="AV509" i="1"/>
  <c r="AX509" i="1"/>
  <c r="AY509" i="1" s="1"/>
  <c r="BC509" i="1" s="1"/>
  <c r="AW509" i="1"/>
  <c r="AQ509" i="1"/>
  <c r="BJ509" i="1"/>
  <c r="BO509" i="1"/>
  <c r="AS509" i="1"/>
  <c r="AT509" i="1" s="1"/>
  <c r="F510" i="1"/>
  <c r="BA509" i="1" l="1"/>
  <c r="BD509" i="1" s="1"/>
  <c r="BH509" i="1"/>
  <c r="BK509" i="1"/>
  <c r="BL509" i="1" s="1"/>
  <c r="CA507" i="1"/>
  <c r="CG507" i="1"/>
  <c r="CJ507" i="1"/>
  <c r="CI507" i="1"/>
  <c r="G510" i="1"/>
  <c r="H510" i="1"/>
  <c r="AP510" i="1" l="1"/>
  <c r="BG509" i="1"/>
  <c r="BI509" i="1" s="1"/>
  <c r="BM509" i="1" s="1"/>
  <c r="BN509" i="1" s="1"/>
  <c r="BR509" i="1" s="1"/>
  <c r="CE509" i="1" s="1"/>
  <c r="AZ510" i="1"/>
  <c r="AU510" i="1"/>
  <c r="C511" i="1"/>
  <c r="CB509" i="1" l="1"/>
  <c r="CF509" i="1"/>
  <c r="AX510" i="1"/>
  <c r="AY510" i="1" s="1"/>
  <c r="BC510" i="1" s="1"/>
  <c r="AW510" i="1"/>
  <c r="AV510" i="1"/>
  <c r="BP510" i="1"/>
  <c r="BO510" i="1"/>
  <c r="AQ510" i="1"/>
  <c r="BJ510" i="1"/>
  <c r="AS510" i="1"/>
  <c r="AT510" i="1" s="1"/>
  <c r="BA510" i="1" s="1"/>
  <c r="F511" i="1"/>
  <c r="F513" i="1" s="1"/>
  <c r="K4" i="1" s="1"/>
  <c r="BH510" i="1" l="1"/>
  <c r="BD510" i="1"/>
  <c r="BK510" i="1"/>
  <c r="BL510" i="1" s="1"/>
  <c r="H513" i="1"/>
  <c r="L4" i="1" s="1"/>
  <c r="E515" i="1"/>
  <c r="CI508" i="1"/>
  <c r="CJ508" i="1"/>
  <c r="H511" i="1"/>
  <c r="G511" i="1"/>
  <c r="AU511" i="1" l="1"/>
  <c r="BG510" i="1"/>
  <c r="BI510" i="1" s="1"/>
  <c r="BM510" i="1" s="1"/>
  <c r="BN510" i="1" s="1"/>
  <c r="BR510" i="1" s="1"/>
  <c r="CE510" i="1" s="1"/>
  <c r="AP511" i="1"/>
  <c r="AZ511" i="1"/>
  <c r="CA508" i="1"/>
  <c r="CG508" i="1"/>
  <c r="C515" i="1"/>
  <c r="CB510" i="1" l="1"/>
  <c r="CF510" i="1"/>
  <c r="BP511" i="1"/>
  <c r="AW511" i="1"/>
  <c r="AV511" i="1"/>
  <c r="AX511" i="1"/>
  <c r="AY511" i="1" s="1"/>
  <c r="BC511" i="1" s="1"/>
  <c r="BJ511" i="1"/>
  <c r="AS511" i="1"/>
  <c r="AT511" i="1" s="1"/>
  <c r="BO511" i="1"/>
  <c r="AQ511" i="1"/>
  <c r="F515" i="1"/>
  <c r="BK511" i="1" l="1"/>
  <c r="BL511" i="1" s="1"/>
  <c r="BA511" i="1"/>
  <c r="BD511" i="1" s="1"/>
  <c r="BH511" i="1"/>
  <c r="CJ509" i="1"/>
  <c r="CI509" i="1"/>
  <c r="H515" i="1"/>
  <c r="G515" i="1"/>
  <c r="BG511" i="1" l="1"/>
  <c r="BI511" i="1" s="1"/>
  <c r="BM511" i="1" s="1"/>
  <c r="BN511" i="1" s="1"/>
  <c r="BR511" i="1" s="1"/>
  <c r="CE511" i="1" s="1"/>
  <c r="AP512" i="1"/>
  <c r="AZ512" i="1"/>
  <c r="AU512" i="1"/>
  <c r="CA509" i="1"/>
  <c r="CG509" i="1"/>
  <c r="C516" i="1"/>
  <c r="CB511" i="1" l="1"/>
  <c r="CF511" i="1"/>
  <c r="AX512" i="1"/>
  <c r="AY512" i="1" s="1"/>
  <c r="BC512" i="1" s="1"/>
  <c r="BK512" i="1" s="1"/>
  <c r="BL512" i="1" s="1"/>
  <c r="AW512" i="1"/>
  <c r="BP512" i="1"/>
  <c r="AV512" i="1"/>
  <c r="BO512" i="1"/>
  <c r="AQ512" i="1"/>
  <c r="BJ512" i="1"/>
  <c r="AS512" i="1"/>
  <c r="AT512" i="1" s="1"/>
  <c r="F516" i="1"/>
  <c r="BA512" i="1" l="1"/>
  <c r="BD512" i="1" s="1"/>
  <c r="BH512" i="1"/>
  <c r="CI510" i="1"/>
  <c r="CJ510" i="1"/>
  <c r="G516" i="1"/>
  <c r="H516" i="1"/>
  <c r="AZ513" i="1" l="1"/>
  <c r="AU513" i="1"/>
  <c r="AP513" i="1"/>
  <c r="BG512" i="1"/>
  <c r="BI512" i="1" s="1"/>
  <c r="BM512" i="1" s="1"/>
  <c r="BN512" i="1" s="1"/>
  <c r="BR512" i="1" s="1"/>
  <c r="CE512" i="1" s="1"/>
  <c r="CA510" i="1"/>
  <c r="CG510" i="1"/>
  <c r="C517" i="1"/>
  <c r="CB512" i="1" l="1"/>
  <c r="CF512" i="1"/>
  <c r="AQ513" i="1"/>
  <c r="BJ513" i="1"/>
  <c r="AS513" i="1"/>
  <c r="AT513" i="1" s="1"/>
  <c r="BO513" i="1"/>
  <c r="AX513" i="1"/>
  <c r="AY513" i="1" s="1"/>
  <c r="BC513" i="1" s="1"/>
  <c r="BP513" i="1"/>
  <c r="AW513" i="1"/>
  <c r="AV513" i="1"/>
  <c r="F517" i="1"/>
  <c r="BK513" i="1" l="1"/>
  <c r="BL513" i="1" s="1"/>
  <c r="BA513" i="1"/>
  <c r="BD513" i="1" s="1"/>
  <c r="BH513" i="1"/>
  <c r="CJ511" i="1"/>
  <c r="CI511" i="1"/>
  <c r="G517" i="1"/>
  <c r="H517" i="1"/>
  <c r="AU514" i="1" l="1"/>
  <c r="AP514" i="1"/>
  <c r="BG513" i="1"/>
  <c r="BI513" i="1" s="1"/>
  <c r="BM513" i="1" s="1"/>
  <c r="BN513" i="1" s="1"/>
  <c r="BR513" i="1" s="1"/>
  <c r="CE513" i="1" s="1"/>
  <c r="AZ514" i="1"/>
  <c r="CA511" i="1"/>
  <c r="CG511" i="1"/>
  <c r="C518" i="1"/>
  <c r="CB513" i="1" l="1"/>
  <c r="CF513" i="1"/>
  <c r="AV514" i="1"/>
  <c r="BP514" i="1"/>
  <c r="AX514" i="1"/>
  <c r="AY514" i="1" s="1"/>
  <c r="BC514" i="1" s="1"/>
  <c r="AW514" i="1"/>
  <c r="BJ514" i="1"/>
  <c r="AS514" i="1"/>
  <c r="AT514" i="1" s="1"/>
  <c r="AQ514" i="1"/>
  <c r="BO514" i="1"/>
  <c r="F518" i="1"/>
  <c r="BK514" i="1" l="1"/>
  <c r="BL514" i="1" s="1"/>
  <c r="BA514" i="1"/>
  <c r="BD514" i="1" s="1"/>
  <c r="BH514" i="1"/>
  <c r="CI512" i="1"/>
  <c r="CJ512" i="1"/>
  <c r="G518" i="1"/>
  <c r="H518" i="1"/>
  <c r="BG514" i="1" l="1"/>
  <c r="BI514" i="1" s="1"/>
  <c r="BM514" i="1" s="1"/>
  <c r="BN514" i="1" s="1"/>
  <c r="BR514" i="1" s="1"/>
  <c r="CE514" i="1" s="1"/>
  <c r="AZ515" i="1"/>
  <c r="AU515" i="1"/>
  <c r="AP515" i="1"/>
  <c r="CA512" i="1"/>
  <c r="CG512" i="1"/>
  <c r="C519" i="1"/>
  <c r="CB514" i="1" l="1"/>
  <c r="CF514" i="1"/>
  <c r="AQ515" i="1"/>
  <c r="BJ515" i="1"/>
  <c r="BO515" i="1"/>
  <c r="AS515" i="1"/>
  <c r="AT515" i="1" s="1"/>
  <c r="AX515" i="1"/>
  <c r="AY515" i="1" s="1"/>
  <c r="BC515" i="1" s="1"/>
  <c r="BK515" i="1" s="1"/>
  <c r="BL515" i="1" s="1"/>
  <c r="BP515" i="1"/>
  <c r="AW515" i="1"/>
  <c r="AV515" i="1"/>
  <c r="F519" i="1"/>
  <c r="BA515" i="1" l="1"/>
  <c r="BD515" i="1" s="1"/>
  <c r="BH515" i="1"/>
  <c r="CJ513" i="1"/>
  <c r="CI513" i="1"/>
  <c r="G519" i="1"/>
  <c r="H519" i="1"/>
  <c r="AU516" i="1" l="1"/>
  <c r="AZ516" i="1"/>
  <c r="AP516" i="1"/>
  <c r="BG515" i="1"/>
  <c r="BI515" i="1" s="1"/>
  <c r="BM515" i="1" s="1"/>
  <c r="BN515" i="1" s="1"/>
  <c r="BR515" i="1" s="1"/>
  <c r="CE515" i="1" s="1"/>
  <c r="CA513" i="1"/>
  <c r="CG513" i="1"/>
  <c r="C520" i="1"/>
  <c r="CB515" i="1" l="1"/>
  <c r="CF515" i="1"/>
  <c r="AQ516" i="1"/>
  <c r="BJ516" i="1"/>
  <c r="BO516" i="1"/>
  <c r="AS516" i="1"/>
  <c r="AT516" i="1" s="1"/>
  <c r="AW516" i="1"/>
  <c r="AX516" i="1"/>
  <c r="AY516" i="1" s="1"/>
  <c r="BC516" i="1" s="1"/>
  <c r="AV516" i="1"/>
  <c r="BP516" i="1"/>
  <c r="F520" i="1"/>
  <c r="BA516" i="1" l="1"/>
  <c r="BD516" i="1" s="1"/>
  <c r="BH516" i="1"/>
  <c r="BK516" i="1"/>
  <c r="BL516" i="1" s="1"/>
  <c r="CA514" i="1"/>
  <c r="CG514" i="1"/>
  <c r="CI514" i="1"/>
  <c r="CJ514" i="1"/>
  <c r="G520" i="1"/>
  <c r="H520" i="1"/>
  <c r="AU517" i="1" l="1"/>
  <c r="AP517" i="1"/>
  <c r="AZ517" i="1"/>
  <c r="BG516" i="1"/>
  <c r="BI516" i="1" s="1"/>
  <c r="BM516" i="1" s="1"/>
  <c r="BN516" i="1" s="1"/>
  <c r="BR516" i="1" s="1"/>
  <c r="CE516" i="1" s="1"/>
  <c r="C521" i="1"/>
  <c r="CB516" i="1" l="1"/>
  <c r="CF516" i="1"/>
  <c r="BP517" i="1"/>
  <c r="AW517" i="1"/>
  <c r="AV517" i="1"/>
  <c r="AX517" i="1"/>
  <c r="AY517" i="1" s="1"/>
  <c r="BC517" i="1" s="1"/>
  <c r="BK517" i="1" s="1"/>
  <c r="BL517" i="1" s="1"/>
  <c r="BJ517" i="1"/>
  <c r="AS517" i="1"/>
  <c r="AT517" i="1" s="1"/>
  <c r="AQ517" i="1"/>
  <c r="BO517" i="1"/>
  <c r="F521" i="1"/>
  <c r="BA517" i="1" l="1"/>
  <c r="BD517" i="1" s="1"/>
  <c r="BH517" i="1"/>
  <c r="CA515" i="1"/>
  <c r="CG515" i="1"/>
  <c r="CJ515" i="1"/>
  <c r="CI515" i="1"/>
  <c r="G521" i="1"/>
  <c r="H521" i="1"/>
  <c r="AZ518" i="1" l="1"/>
  <c r="BG517" i="1"/>
  <c r="BI517" i="1" s="1"/>
  <c r="BM517" i="1" s="1"/>
  <c r="BN517" i="1" s="1"/>
  <c r="BR517" i="1" s="1"/>
  <c r="CE517" i="1" s="1"/>
  <c r="AU518" i="1"/>
  <c r="AP518" i="1"/>
  <c r="C522" i="1"/>
  <c r="CB517" i="1" l="1"/>
  <c r="CF517" i="1"/>
  <c r="BJ518" i="1"/>
  <c r="AS518" i="1"/>
  <c r="AT518" i="1" s="1"/>
  <c r="BO518" i="1"/>
  <c r="AQ518" i="1"/>
  <c r="AV518" i="1"/>
  <c r="BP518" i="1"/>
  <c r="AX518" i="1"/>
  <c r="AY518" i="1" s="1"/>
  <c r="BC518" i="1" s="1"/>
  <c r="AW518" i="1"/>
  <c r="F522" i="1"/>
  <c r="BK518" i="1" l="1"/>
  <c r="BL518" i="1" s="1"/>
  <c r="BA518" i="1"/>
  <c r="BD518" i="1" s="1"/>
  <c r="BH518" i="1"/>
  <c r="CA516" i="1"/>
  <c r="CG516" i="1"/>
  <c r="CI516" i="1"/>
  <c r="CJ516" i="1"/>
  <c r="G522" i="1"/>
  <c r="H522" i="1"/>
  <c r="AP519" i="1" l="1"/>
  <c r="BG518" i="1"/>
  <c r="BI518" i="1" s="1"/>
  <c r="BM518" i="1" s="1"/>
  <c r="BN518" i="1" s="1"/>
  <c r="BR518" i="1" s="1"/>
  <c r="CE518" i="1" s="1"/>
  <c r="AZ519" i="1"/>
  <c r="AU519" i="1"/>
  <c r="C523" i="1"/>
  <c r="CB518" i="1" l="1"/>
  <c r="CF518" i="1"/>
  <c r="AV519" i="1"/>
  <c r="AW519" i="1"/>
  <c r="AX519" i="1"/>
  <c r="AY519" i="1" s="1"/>
  <c r="BC519" i="1" s="1"/>
  <c r="BP519" i="1"/>
  <c r="BO519" i="1"/>
  <c r="AQ519" i="1"/>
  <c r="BJ519" i="1"/>
  <c r="AS519" i="1"/>
  <c r="AT519" i="1" s="1"/>
  <c r="F523" i="1"/>
  <c r="BA519" i="1" l="1"/>
  <c r="BD519" i="1" s="1"/>
  <c r="BH519" i="1"/>
  <c r="BK519" i="1"/>
  <c r="BL519" i="1" s="1"/>
  <c r="CA517" i="1"/>
  <c r="CG517" i="1"/>
  <c r="CJ517" i="1"/>
  <c r="CI517" i="1"/>
  <c r="G523" i="1"/>
  <c r="H523" i="1"/>
  <c r="BG519" i="1" l="1"/>
  <c r="BI519" i="1" s="1"/>
  <c r="BM519" i="1" s="1"/>
  <c r="BN519" i="1" s="1"/>
  <c r="BR519" i="1" s="1"/>
  <c r="CE519" i="1" s="1"/>
  <c r="AU520" i="1"/>
  <c r="AZ520" i="1"/>
  <c r="AP520" i="1"/>
  <c r="C524" i="1"/>
  <c r="CB519" i="1" l="1"/>
  <c r="CF519" i="1"/>
  <c r="AS520" i="1"/>
  <c r="AT520" i="1" s="1"/>
  <c r="BO520" i="1"/>
  <c r="AQ520" i="1"/>
  <c r="BJ520" i="1"/>
  <c r="AV520" i="1"/>
  <c r="BP520" i="1"/>
  <c r="AW520" i="1"/>
  <c r="AX520" i="1"/>
  <c r="AY520" i="1" s="1"/>
  <c r="BC520" i="1" s="1"/>
  <c r="F524" i="1"/>
  <c r="BA520" i="1" l="1"/>
  <c r="BD520" i="1" s="1"/>
  <c r="BH520" i="1"/>
  <c r="BK520" i="1"/>
  <c r="BL520" i="1" s="1"/>
  <c r="CA518" i="1"/>
  <c r="CG518" i="1"/>
  <c r="CI518" i="1"/>
  <c r="CJ518" i="1"/>
  <c r="G524" i="1"/>
  <c r="H524" i="1"/>
  <c r="BG520" i="1" l="1"/>
  <c r="BI520" i="1" s="1"/>
  <c r="BM520" i="1" s="1"/>
  <c r="BN520" i="1" s="1"/>
  <c r="BR520" i="1" s="1"/>
  <c r="CE520" i="1" s="1"/>
  <c r="AU521" i="1"/>
  <c r="AZ521" i="1"/>
  <c r="AP521" i="1"/>
  <c r="C525" i="1"/>
  <c r="CB520" i="1" l="1"/>
  <c r="CF520" i="1"/>
  <c r="BO521" i="1"/>
  <c r="AQ521" i="1"/>
  <c r="BJ521" i="1"/>
  <c r="AS521" i="1"/>
  <c r="AT521" i="1" s="1"/>
  <c r="AW521" i="1"/>
  <c r="AV521" i="1"/>
  <c r="BP521" i="1"/>
  <c r="AX521" i="1"/>
  <c r="AY521" i="1" s="1"/>
  <c r="BC521" i="1" s="1"/>
  <c r="BK521" i="1" s="1"/>
  <c r="BL521" i="1" s="1"/>
  <c r="F525" i="1"/>
  <c r="BA521" i="1" l="1"/>
  <c r="BD521" i="1" s="1"/>
  <c r="BH521" i="1"/>
  <c r="CA519" i="1"/>
  <c r="CG519" i="1"/>
  <c r="CJ519" i="1"/>
  <c r="CI519" i="1"/>
  <c r="G525" i="1"/>
  <c r="H525" i="1"/>
  <c r="AU522" i="1" l="1"/>
  <c r="AP522" i="1"/>
  <c r="AZ522" i="1"/>
  <c r="BG521" i="1"/>
  <c r="BI521" i="1" s="1"/>
  <c r="BM521" i="1" s="1"/>
  <c r="BN521" i="1" s="1"/>
  <c r="BR521" i="1" s="1"/>
  <c r="CE521" i="1" s="1"/>
  <c r="C526" i="1"/>
  <c r="CB521" i="1" l="1"/>
  <c r="CF521" i="1"/>
  <c r="BJ522" i="1"/>
  <c r="BO522" i="1"/>
  <c r="AQ522" i="1"/>
  <c r="AS522" i="1"/>
  <c r="AT522" i="1" s="1"/>
  <c r="BP522" i="1"/>
  <c r="AV522" i="1"/>
  <c r="AX522" i="1"/>
  <c r="AY522" i="1" s="1"/>
  <c r="BC522" i="1" s="1"/>
  <c r="AW522" i="1"/>
  <c r="F526" i="1"/>
  <c r="BA522" i="1" l="1"/>
  <c r="BD522" i="1" s="1"/>
  <c r="BH522" i="1"/>
  <c r="BK522" i="1"/>
  <c r="BL522" i="1" s="1"/>
  <c r="CA520" i="1"/>
  <c r="CG520" i="1"/>
  <c r="CI520" i="1"/>
  <c r="CJ520" i="1"/>
  <c r="G526" i="1"/>
  <c r="H526" i="1"/>
  <c r="AP523" i="1" l="1"/>
  <c r="AZ523" i="1"/>
  <c r="AU523" i="1"/>
  <c r="BG522" i="1"/>
  <c r="BI522" i="1" s="1"/>
  <c r="BM522" i="1" s="1"/>
  <c r="BN522" i="1" s="1"/>
  <c r="BR522" i="1" s="1"/>
  <c r="CE522" i="1" s="1"/>
  <c r="C527" i="1"/>
  <c r="CB522" i="1" l="1"/>
  <c r="CF522" i="1"/>
  <c r="BP523" i="1"/>
  <c r="AV523" i="1"/>
  <c r="AX523" i="1"/>
  <c r="AY523" i="1" s="1"/>
  <c r="BC523" i="1" s="1"/>
  <c r="AW523" i="1"/>
  <c r="BJ523" i="1"/>
  <c r="BO523" i="1"/>
  <c r="AQ523" i="1"/>
  <c r="AS523" i="1"/>
  <c r="AT523" i="1" s="1"/>
  <c r="BA523" i="1" s="1"/>
  <c r="F527" i="1"/>
  <c r="BK523" i="1" l="1"/>
  <c r="BL523" i="1" s="1"/>
  <c r="BD523" i="1"/>
  <c r="BH523" i="1"/>
  <c r="CA521" i="1"/>
  <c r="CG521" i="1"/>
  <c r="CJ521" i="1"/>
  <c r="CI521" i="1"/>
  <c r="G527" i="1"/>
  <c r="H527" i="1"/>
  <c r="AU524" i="1" l="1"/>
  <c r="AP524" i="1"/>
  <c r="AZ524" i="1"/>
  <c r="BG523" i="1"/>
  <c r="BI523" i="1" s="1"/>
  <c r="BM523" i="1" s="1"/>
  <c r="BN523" i="1" s="1"/>
  <c r="BR523" i="1" s="1"/>
  <c r="CE523" i="1" s="1"/>
  <c r="C528" i="1"/>
  <c r="CB523" i="1" l="1"/>
  <c r="CF523" i="1"/>
  <c r="BJ524" i="1"/>
  <c r="BO524" i="1"/>
  <c r="AQ524" i="1"/>
  <c r="AS524" i="1"/>
  <c r="AT524" i="1" s="1"/>
  <c r="BA524" i="1" s="1"/>
  <c r="AV524" i="1"/>
  <c r="BP524" i="1"/>
  <c r="AW524" i="1"/>
  <c r="AX524" i="1"/>
  <c r="AY524" i="1" s="1"/>
  <c r="BC524" i="1" s="1"/>
  <c r="F528" i="1"/>
  <c r="BK524" i="1" l="1"/>
  <c r="BL524" i="1" s="1"/>
  <c r="BD524" i="1"/>
  <c r="BH524" i="1"/>
  <c r="CA522" i="1"/>
  <c r="CG522" i="1"/>
  <c r="CI522" i="1"/>
  <c r="CJ522" i="1"/>
  <c r="G528" i="1"/>
  <c r="H528" i="1"/>
  <c r="AZ525" i="1" l="1"/>
  <c r="AU525" i="1"/>
  <c r="AP525" i="1"/>
  <c r="BG524" i="1"/>
  <c r="BI524" i="1" s="1"/>
  <c r="BM524" i="1" s="1"/>
  <c r="BN524" i="1" s="1"/>
  <c r="BR524" i="1" s="1"/>
  <c r="CE524" i="1" s="1"/>
  <c r="C529" i="1"/>
  <c r="CB524" i="1" l="1"/>
  <c r="CF524" i="1"/>
  <c r="BJ525" i="1"/>
  <c r="AQ525" i="1"/>
  <c r="BO525" i="1"/>
  <c r="AS525" i="1"/>
  <c r="AT525" i="1" s="1"/>
  <c r="AV525" i="1"/>
  <c r="BP525" i="1"/>
  <c r="AX525" i="1"/>
  <c r="AY525" i="1" s="1"/>
  <c r="BC525" i="1" s="1"/>
  <c r="AW525" i="1"/>
  <c r="F529" i="1"/>
  <c r="BK525" i="1" l="1"/>
  <c r="BL525" i="1" s="1"/>
  <c r="BA525" i="1"/>
  <c r="BD525" i="1" s="1"/>
  <c r="BH525" i="1"/>
  <c r="CA523" i="1"/>
  <c r="CG523" i="1"/>
  <c r="CJ523" i="1"/>
  <c r="CI523" i="1"/>
  <c r="G529" i="1"/>
  <c r="H529" i="1"/>
  <c r="AZ526" i="1" l="1"/>
  <c r="AP526" i="1"/>
  <c r="AU526" i="1"/>
  <c r="BG525" i="1"/>
  <c r="BI525" i="1" s="1"/>
  <c r="BM525" i="1" s="1"/>
  <c r="BN525" i="1" s="1"/>
  <c r="BR525" i="1" s="1"/>
  <c r="CE525" i="1" s="1"/>
  <c r="C530" i="1"/>
  <c r="CB525" i="1" l="1"/>
  <c r="CF525" i="1"/>
  <c r="BP526" i="1"/>
  <c r="AV526" i="1"/>
  <c r="AX526" i="1"/>
  <c r="AY526" i="1" s="1"/>
  <c r="BC526" i="1" s="1"/>
  <c r="AW526" i="1"/>
  <c r="BO526" i="1"/>
  <c r="AQ526" i="1"/>
  <c r="BJ526" i="1"/>
  <c r="AS526" i="1"/>
  <c r="AT526" i="1" s="1"/>
  <c r="F530" i="1"/>
  <c r="BK526" i="1" l="1"/>
  <c r="BL526" i="1" s="1"/>
  <c r="BA526" i="1"/>
  <c r="BD526" i="1" s="1"/>
  <c r="BH526" i="1"/>
  <c r="CA524" i="1"/>
  <c r="CG524" i="1"/>
  <c r="CI524" i="1"/>
  <c r="CJ524" i="1"/>
  <c r="G530" i="1"/>
  <c r="H530" i="1"/>
  <c r="AU527" i="1" l="1"/>
  <c r="AZ527" i="1"/>
  <c r="AP527" i="1"/>
  <c r="BG526" i="1"/>
  <c r="BI526" i="1" s="1"/>
  <c r="BM526" i="1" s="1"/>
  <c r="BN526" i="1" s="1"/>
  <c r="BR526" i="1" s="1"/>
  <c r="CE526" i="1" s="1"/>
  <c r="C531" i="1"/>
  <c r="CB526" i="1" l="1"/>
  <c r="CF526" i="1"/>
  <c r="AQ527" i="1"/>
  <c r="BJ527" i="1"/>
  <c r="BO527" i="1"/>
  <c r="AS527" i="1"/>
  <c r="AT527" i="1" s="1"/>
  <c r="BA527" i="1" s="1"/>
  <c r="AV527" i="1"/>
  <c r="BP527" i="1"/>
  <c r="AW527" i="1"/>
  <c r="AX527" i="1"/>
  <c r="AY527" i="1" s="1"/>
  <c r="BC527" i="1" s="1"/>
  <c r="F531" i="1"/>
  <c r="BK527" i="1" l="1"/>
  <c r="BL527" i="1" s="1"/>
  <c r="BD527" i="1"/>
  <c r="BH527" i="1"/>
  <c r="CA525" i="1"/>
  <c r="CG525" i="1"/>
  <c r="CJ525" i="1"/>
  <c r="CI525" i="1"/>
  <c r="G531" i="1"/>
  <c r="H531" i="1"/>
  <c r="AP528" i="1" l="1"/>
  <c r="AU528" i="1"/>
  <c r="AZ528" i="1"/>
  <c r="BG527" i="1"/>
  <c r="BI527" i="1" s="1"/>
  <c r="BM527" i="1" s="1"/>
  <c r="BN527" i="1" s="1"/>
  <c r="BR527" i="1" s="1"/>
  <c r="CE527" i="1" s="1"/>
  <c r="C532" i="1"/>
  <c r="CB527" i="1" l="1"/>
  <c r="CF527" i="1"/>
  <c r="AV528" i="1"/>
  <c r="AW528" i="1"/>
  <c r="BP528" i="1"/>
  <c r="AX528" i="1"/>
  <c r="AY528" i="1" s="1"/>
  <c r="BC528" i="1" s="1"/>
  <c r="BJ528" i="1"/>
  <c r="BO528" i="1"/>
  <c r="AQ528" i="1"/>
  <c r="AS528" i="1"/>
  <c r="AT528" i="1" s="1"/>
  <c r="BA528" i="1" s="1"/>
  <c r="F532" i="1"/>
  <c r="BK528" i="1" l="1"/>
  <c r="BL528" i="1" s="1"/>
  <c r="BD528" i="1"/>
  <c r="BH528" i="1"/>
  <c r="CA526" i="1"/>
  <c r="CG526" i="1"/>
  <c r="CI526" i="1"/>
  <c r="CJ526" i="1"/>
  <c r="G532" i="1"/>
  <c r="H532" i="1"/>
  <c r="BG528" i="1" l="1"/>
  <c r="BI528" i="1" s="1"/>
  <c r="BM528" i="1" s="1"/>
  <c r="BN528" i="1" s="1"/>
  <c r="BR528" i="1" s="1"/>
  <c r="CE528" i="1" s="1"/>
  <c r="AZ529" i="1"/>
  <c r="AP529" i="1"/>
  <c r="AU529" i="1"/>
  <c r="C533" i="1"/>
  <c r="CB528" i="1" l="1"/>
  <c r="CF528" i="1"/>
  <c r="BP529" i="1"/>
  <c r="AX529" i="1"/>
  <c r="AY529" i="1" s="1"/>
  <c r="BC529" i="1" s="1"/>
  <c r="AW529" i="1"/>
  <c r="AV529" i="1"/>
  <c r="AS529" i="1"/>
  <c r="AT529" i="1" s="1"/>
  <c r="BO529" i="1"/>
  <c r="AQ529" i="1"/>
  <c r="BJ529" i="1"/>
  <c r="F533" i="1"/>
  <c r="BA529" i="1" l="1"/>
  <c r="BD529" i="1" s="1"/>
  <c r="BH529" i="1"/>
  <c r="BK529" i="1"/>
  <c r="BL529" i="1" s="1"/>
  <c r="CA527" i="1"/>
  <c r="CG527" i="1"/>
  <c r="CJ527" i="1"/>
  <c r="CI527" i="1"/>
  <c r="G533" i="1"/>
  <c r="H533" i="1"/>
  <c r="BG529" i="1" l="1"/>
  <c r="BI529" i="1" s="1"/>
  <c r="BM529" i="1" s="1"/>
  <c r="BN529" i="1" s="1"/>
  <c r="BR529" i="1" s="1"/>
  <c r="CE529" i="1" s="1"/>
  <c r="AZ530" i="1"/>
  <c r="AU530" i="1"/>
  <c r="AP530" i="1"/>
  <c r="C534" i="1"/>
  <c r="CB529" i="1" l="1"/>
  <c r="CF529" i="1"/>
  <c r="AS530" i="1"/>
  <c r="AT530" i="1" s="1"/>
  <c r="BO530" i="1"/>
  <c r="AQ530" i="1"/>
  <c r="BJ530" i="1"/>
  <c r="AW530" i="1"/>
  <c r="AV530" i="1"/>
  <c r="BP530" i="1"/>
  <c r="AX530" i="1"/>
  <c r="AY530" i="1" s="1"/>
  <c r="BC530" i="1" s="1"/>
  <c r="F534" i="1"/>
  <c r="BA530" i="1" l="1"/>
  <c r="BD530" i="1" s="1"/>
  <c r="BH530" i="1"/>
  <c r="BK530" i="1"/>
  <c r="BL530" i="1" s="1"/>
  <c r="CA528" i="1"/>
  <c r="CG528" i="1"/>
  <c r="CI528" i="1"/>
  <c r="CJ528" i="1"/>
  <c r="G534" i="1"/>
  <c r="H534" i="1"/>
  <c r="AP531" i="1" l="1"/>
  <c r="BG530" i="1"/>
  <c r="BI530" i="1" s="1"/>
  <c r="BM530" i="1" s="1"/>
  <c r="BN530" i="1" s="1"/>
  <c r="BR530" i="1" s="1"/>
  <c r="CE530" i="1" s="1"/>
  <c r="AZ531" i="1"/>
  <c r="AU531" i="1"/>
  <c r="C535" i="1"/>
  <c r="CB530" i="1" l="1"/>
  <c r="CF530" i="1"/>
  <c r="AQ531" i="1"/>
  <c r="BJ531" i="1"/>
  <c r="AS531" i="1"/>
  <c r="AT531" i="1" s="1"/>
  <c r="BA531" i="1" s="1"/>
  <c r="BO531" i="1"/>
  <c r="AW531" i="1"/>
  <c r="BP531" i="1"/>
  <c r="AV531" i="1"/>
  <c r="AX531" i="1"/>
  <c r="AY531" i="1" s="1"/>
  <c r="BC531" i="1" s="1"/>
  <c r="F535" i="1"/>
  <c r="BH531" i="1" l="1"/>
  <c r="BK531" i="1"/>
  <c r="BL531" i="1" s="1"/>
  <c r="BD531" i="1"/>
  <c r="CA529" i="1"/>
  <c r="CG529" i="1"/>
  <c r="CJ529" i="1"/>
  <c r="CI529" i="1"/>
  <c r="G535" i="1"/>
  <c r="H535" i="1"/>
  <c r="AP532" i="1" l="1"/>
  <c r="BG531" i="1"/>
  <c r="BI531" i="1" s="1"/>
  <c r="BM531" i="1" s="1"/>
  <c r="BN531" i="1" s="1"/>
  <c r="BR531" i="1" s="1"/>
  <c r="CE531" i="1" s="1"/>
  <c r="AZ532" i="1"/>
  <c r="AU532" i="1"/>
  <c r="C536" i="1"/>
  <c r="CB531" i="1" l="1"/>
  <c r="CF531" i="1"/>
  <c r="BP532" i="1"/>
  <c r="AW532" i="1"/>
  <c r="AV532" i="1"/>
  <c r="AX532" i="1"/>
  <c r="AY532" i="1" s="1"/>
  <c r="BC532" i="1" s="1"/>
  <c r="BJ532" i="1"/>
  <c r="AS532" i="1"/>
  <c r="AT532" i="1" s="1"/>
  <c r="BO532" i="1"/>
  <c r="AQ532" i="1"/>
  <c r="F536" i="1"/>
  <c r="BK532" i="1" l="1"/>
  <c r="BL532" i="1" s="1"/>
  <c r="BA532" i="1"/>
  <c r="BD532" i="1" s="1"/>
  <c r="BH532" i="1"/>
  <c r="CA530" i="1"/>
  <c r="CG530" i="1"/>
  <c r="CI530" i="1"/>
  <c r="CJ530" i="1"/>
  <c r="G536" i="1"/>
  <c r="H536" i="1"/>
  <c r="AZ533" i="1" l="1"/>
  <c r="AU533" i="1"/>
  <c r="AP533" i="1"/>
  <c r="BG532" i="1"/>
  <c r="BI532" i="1" s="1"/>
  <c r="BM532" i="1" s="1"/>
  <c r="BN532" i="1" s="1"/>
  <c r="BR532" i="1" s="1"/>
  <c r="CE532" i="1" s="1"/>
  <c r="C537" i="1"/>
  <c r="CB532" i="1" l="1"/>
  <c r="CF532" i="1"/>
  <c r="AS533" i="1"/>
  <c r="AT533" i="1" s="1"/>
  <c r="BO533" i="1"/>
  <c r="AQ533" i="1"/>
  <c r="BJ533" i="1"/>
  <c r="BP533" i="1"/>
  <c r="AX533" i="1"/>
  <c r="AY533" i="1" s="1"/>
  <c r="BC533" i="1" s="1"/>
  <c r="AV533" i="1"/>
  <c r="AW533" i="1"/>
  <c r="F537" i="1"/>
  <c r="BA533" i="1" l="1"/>
  <c r="BD533" i="1" s="1"/>
  <c r="BH533" i="1"/>
  <c r="BK533" i="1"/>
  <c r="BL533" i="1" s="1"/>
  <c r="CA531" i="1"/>
  <c r="CG531" i="1"/>
  <c r="CJ531" i="1"/>
  <c r="CI531" i="1"/>
  <c r="G537" i="1"/>
  <c r="H537" i="1"/>
  <c r="AP534" i="1" l="1"/>
  <c r="BG533" i="1"/>
  <c r="BI533" i="1" s="1"/>
  <c r="BM533" i="1" s="1"/>
  <c r="BN533" i="1" s="1"/>
  <c r="BR533" i="1" s="1"/>
  <c r="CE533" i="1" s="1"/>
  <c r="AZ534" i="1"/>
  <c r="AU534" i="1"/>
  <c r="C538" i="1"/>
  <c r="CB533" i="1" l="1"/>
  <c r="CF533" i="1"/>
  <c r="AQ534" i="1"/>
  <c r="BJ534" i="1"/>
  <c r="AS534" i="1"/>
  <c r="AT534" i="1" s="1"/>
  <c r="BO534" i="1"/>
  <c r="BP534" i="1"/>
  <c r="AV534" i="1"/>
  <c r="AX534" i="1"/>
  <c r="AY534" i="1" s="1"/>
  <c r="BC534" i="1" s="1"/>
  <c r="AW534" i="1"/>
  <c r="F538" i="1"/>
  <c r="BK534" i="1" l="1"/>
  <c r="BL534" i="1" s="1"/>
  <c r="BA534" i="1"/>
  <c r="BD534" i="1" s="1"/>
  <c r="BH534" i="1"/>
  <c r="CA532" i="1"/>
  <c r="CG532" i="1"/>
  <c r="CI532" i="1"/>
  <c r="CJ532" i="1"/>
  <c r="G538" i="1"/>
  <c r="H538" i="1"/>
  <c r="BG534" i="1" l="1"/>
  <c r="BI534" i="1" s="1"/>
  <c r="BM534" i="1" s="1"/>
  <c r="BN534" i="1" s="1"/>
  <c r="BR534" i="1" s="1"/>
  <c r="CE534" i="1" s="1"/>
  <c r="AZ535" i="1"/>
  <c r="AU535" i="1"/>
  <c r="AP535" i="1"/>
  <c r="C539" i="1"/>
  <c r="CB534" i="1" l="1"/>
  <c r="CF534" i="1"/>
  <c r="BO535" i="1"/>
  <c r="AQ535" i="1"/>
  <c r="AS535" i="1"/>
  <c r="AT535" i="1" s="1"/>
  <c r="BJ535" i="1"/>
  <c r="AX535" i="1"/>
  <c r="AY535" i="1" s="1"/>
  <c r="BC535" i="1" s="1"/>
  <c r="AW535" i="1"/>
  <c r="BP535" i="1"/>
  <c r="AV535" i="1"/>
  <c r="F539" i="1"/>
  <c r="BA535" i="1" l="1"/>
  <c r="BD535" i="1" s="1"/>
  <c r="BH535" i="1"/>
  <c r="BK535" i="1"/>
  <c r="BL535" i="1" s="1"/>
  <c r="CA533" i="1"/>
  <c r="CG533" i="1"/>
  <c r="CJ533" i="1"/>
  <c r="CI533" i="1"/>
  <c r="G539" i="1"/>
  <c r="H539" i="1"/>
  <c r="BG535" i="1" l="1"/>
  <c r="BI535" i="1" s="1"/>
  <c r="BM535" i="1" s="1"/>
  <c r="BN535" i="1" s="1"/>
  <c r="BR535" i="1" s="1"/>
  <c r="CE535" i="1" s="1"/>
  <c r="AZ536" i="1"/>
  <c r="AU536" i="1"/>
  <c r="AP536" i="1"/>
  <c r="C540" i="1"/>
  <c r="CB535" i="1" l="1"/>
  <c r="CF535" i="1"/>
  <c r="BO536" i="1"/>
  <c r="AQ536" i="1"/>
  <c r="BJ536" i="1"/>
  <c r="AS536" i="1"/>
  <c r="AT536" i="1" s="1"/>
  <c r="BP536" i="1"/>
  <c r="AX536" i="1"/>
  <c r="AY536" i="1" s="1"/>
  <c r="BC536" i="1" s="1"/>
  <c r="AW536" i="1"/>
  <c r="AV536" i="1"/>
  <c r="F540" i="1"/>
  <c r="BA536" i="1" l="1"/>
  <c r="BD536" i="1" s="1"/>
  <c r="BH536" i="1"/>
  <c r="BK536" i="1"/>
  <c r="BL536" i="1" s="1"/>
  <c r="CA534" i="1"/>
  <c r="CG534" i="1"/>
  <c r="CI534" i="1"/>
  <c r="CJ534" i="1"/>
  <c r="G540" i="1"/>
  <c r="H540" i="1"/>
  <c r="AZ537" i="1" l="1"/>
  <c r="AU537" i="1"/>
  <c r="AP537" i="1"/>
  <c r="BG536" i="1"/>
  <c r="BI536" i="1" s="1"/>
  <c r="BM536" i="1" s="1"/>
  <c r="BN536" i="1" s="1"/>
  <c r="BR536" i="1" s="1"/>
  <c r="CE536" i="1" s="1"/>
  <c r="C541" i="1"/>
  <c r="CB536" i="1" l="1"/>
  <c r="CF536" i="1"/>
  <c r="BO537" i="1"/>
  <c r="AQ537" i="1"/>
  <c r="BJ537" i="1"/>
  <c r="AS537" i="1"/>
  <c r="AT537" i="1" s="1"/>
  <c r="AX537" i="1"/>
  <c r="AY537" i="1" s="1"/>
  <c r="BC537" i="1" s="1"/>
  <c r="AW537" i="1"/>
  <c r="BP537" i="1"/>
  <c r="AV537" i="1"/>
  <c r="F541" i="1"/>
  <c r="BK537" i="1" l="1"/>
  <c r="BL537" i="1" s="1"/>
  <c r="BA537" i="1"/>
  <c r="BD537" i="1" s="1"/>
  <c r="BH537" i="1"/>
  <c r="CA535" i="1"/>
  <c r="CG535" i="1"/>
  <c r="CJ535" i="1"/>
  <c r="CI535" i="1"/>
  <c r="G541" i="1"/>
  <c r="H541" i="1"/>
  <c r="AU538" i="1" l="1"/>
  <c r="AZ538" i="1"/>
  <c r="AP538" i="1"/>
  <c r="BG537" i="1"/>
  <c r="BI537" i="1" s="1"/>
  <c r="BM537" i="1" s="1"/>
  <c r="BN537" i="1" s="1"/>
  <c r="BR537" i="1" s="1"/>
  <c r="CE537" i="1" s="1"/>
  <c r="C542" i="1"/>
  <c r="CB537" i="1" l="1"/>
  <c r="CF537" i="1"/>
  <c r="AQ538" i="1"/>
  <c r="AS538" i="1"/>
  <c r="AT538" i="1" s="1"/>
  <c r="BA538" i="1" s="1"/>
  <c r="BO538" i="1"/>
  <c r="BJ538" i="1"/>
  <c r="AV538" i="1"/>
  <c r="BP538" i="1"/>
  <c r="AX538" i="1"/>
  <c r="AY538" i="1" s="1"/>
  <c r="BC538" i="1" s="1"/>
  <c r="AW538" i="1"/>
  <c r="F542" i="1"/>
  <c r="BH538" i="1" l="1"/>
  <c r="BD538" i="1"/>
  <c r="BK538" i="1"/>
  <c r="BL538" i="1" s="1"/>
  <c r="CA536" i="1"/>
  <c r="CG536" i="1"/>
  <c r="CI536" i="1"/>
  <c r="CJ536" i="1"/>
  <c r="G542" i="1"/>
  <c r="H542" i="1"/>
  <c r="AZ539" i="1" l="1"/>
  <c r="AU539" i="1"/>
  <c r="AP539" i="1"/>
  <c r="BG538" i="1"/>
  <c r="BI538" i="1" s="1"/>
  <c r="BM538" i="1" s="1"/>
  <c r="BN538" i="1" s="1"/>
  <c r="BR538" i="1" s="1"/>
  <c r="CE538" i="1" s="1"/>
  <c r="C543" i="1"/>
  <c r="CB538" i="1" l="1"/>
  <c r="CF538" i="1"/>
  <c r="BP539" i="1"/>
  <c r="AX539" i="1"/>
  <c r="AY539" i="1" s="1"/>
  <c r="BC539" i="1" s="1"/>
  <c r="AW539" i="1"/>
  <c r="AV539" i="1"/>
  <c r="BJ539" i="1"/>
  <c r="AQ539" i="1"/>
  <c r="AS539" i="1"/>
  <c r="AT539" i="1" s="1"/>
  <c r="BO539" i="1"/>
  <c r="F543" i="1"/>
  <c r="BA539" i="1" l="1"/>
  <c r="BD539" i="1" s="1"/>
  <c r="BH539" i="1"/>
  <c r="BK539" i="1"/>
  <c r="BL539" i="1" s="1"/>
  <c r="CA537" i="1"/>
  <c r="CG537" i="1"/>
  <c r="CJ537" i="1"/>
  <c r="CI537" i="1"/>
  <c r="G543" i="1"/>
  <c r="H543" i="1"/>
  <c r="BG539" i="1" l="1"/>
  <c r="BI539" i="1" s="1"/>
  <c r="BM539" i="1" s="1"/>
  <c r="BN539" i="1" s="1"/>
  <c r="BR539" i="1" s="1"/>
  <c r="CE539" i="1" s="1"/>
  <c r="AU540" i="1"/>
  <c r="AZ540" i="1"/>
  <c r="AP540" i="1"/>
  <c r="C544" i="1"/>
  <c r="CB539" i="1" l="1"/>
  <c r="CF539" i="1"/>
  <c r="BJ540" i="1"/>
  <c r="AQ540" i="1"/>
  <c r="BO540" i="1"/>
  <c r="AS540" i="1"/>
  <c r="AT540" i="1" s="1"/>
  <c r="AX540" i="1"/>
  <c r="AY540" i="1" s="1"/>
  <c r="BC540" i="1" s="1"/>
  <c r="BK540" i="1" s="1"/>
  <c r="BL540" i="1" s="1"/>
  <c r="BP540" i="1"/>
  <c r="AV540" i="1"/>
  <c r="AW540" i="1"/>
  <c r="F544" i="1"/>
  <c r="BA540" i="1" l="1"/>
  <c r="BD540" i="1" s="1"/>
  <c r="BH540" i="1"/>
  <c r="CA538" i="1"/>
  <c r="CG538" i="1"/>
  <c r="CI538" i="1"/>
  <c r="CJ538" i="1"/>
  <c r="G544" i="1"/>
  <c r="H544" i="1"/>
  <c r="AZ541" i="1" l="1"/>
  <c r="AP541" i="1"/>
  <c r="AU541" i="1"/>
  <c r="BG540" i="1"/>
  <c r="BI540" i="1" s="1"/>
  <c r="BM540" i="1" s="1"/>
  <c r="BN540" i="1" s="1"/>
  <c r="BR540" i="1" s="1"/>
  <c r="CE540" i="1" s="1"/>
  <c r="C545" i="1"/>
  <c r="CB540" i="1" l="1"/>
  <c r="CF540" i="1"/>
  <c r="AV541" i="1"/>
  <c r="BP541" i="1"/>
  <c r="AW541" i="1"/>
  <c r="AX541" i="1"/>
  <c r="AY541" i="1" s="1"/>
  <c r="BC541" i="1" s="1"/>
  <c r="BO541" i="1"/>
  <c r="BJ541" i="1"/>
  <c r="AQ541" i="1"/>
  <c r="AS541" i="1"/>
  <c r="AT541" i="1" s="1"/>
  <c r="F545" i="1"/>
  <c r="BA541" i="1" l="1"/>
  <c r="BD541" i="1" s="1"/>
  <c r="BH541" i="1"/>
  <c r="BK541" i="1"/>
  <c r="BL541" i="1" s="1"/>
  <c r="CA539" i="1"/>
  <c r="CG539" i="1"/>
  <c r="CJ539" i="1"/>
  <c r="CI539" i="1"/>
  <c r="G545" i="1"/>
  <c r="H545" i="1"/>
  <c r="AP542" i="1" l="1"/>
  <c r="AU542" i="1"/>
  <c r="AZ542" i="1"/>
  <c r="BG541" i="1"/>
  <c r="BI541" i="1" s="1"/>
  <c r="BM541" i="1" s="1"/>
  <c r="BN541" i="1" s="1"/>
  <c r="BR541" i="1" s="1"/>
  <c r="CE541" i="1" s="1"/>
  <c r="C546" i="1"/>
  <c r="CB541" i="1" l="1"/>
  <c r="CF541" i="1"/>
  <c r="BO542" i="1"/>
  <c r="AQ542" i="1"/>
  <c r="BJ542" i="1"/>
  <c r="AS542" i="1"/>
  <c r="AT542" i="1" s="1"/>
  <c r="BP542" i="1"/>
  <c r="AV542" i="1"/>
  <c r="AX542" i="1"/>
  <c r="AY542" i="1" s="1"/>
  <c r="BC542" i="1" s="1"/>
  <c r="AW542" i="1"/>
  <c r="F546" i="1"/>
  <c r="BA542" i="1" l="1"/>
  <c r="BD542" i="1" s="1"/>
  <c r="BH542" i="1"/>
  <c r="BK542" i="1"/>
  <c r="BL542" i="1" s="1"/>
  <c r="CA540" i="1"/>
  <c r="CG540" i="1"/>
  <c r="CI540" i="1"/>
  <c r="CJ540" i="1"/>
  <c r="G546" i="1"/>
  <c r="H546" i="1"/>
  <c r="AU543" i="1" l="1"/>
  <c r="AP543" i="1"/>
  <c r="AZ543" i="1"/>
  <c r="BG542" i="1"/>
  <c r="BI542" i="1" s="1"/>
  <c r="BM542" i="1" s="1"/>
  <c r="BN542" i="1" s="1"/>
  <c r="BR542" i="1" s="1"/>
  <c r="CE542" i="1" s="1"/>
  <c r="C547" i="1"/>
  <c r="CB542" i="1" l="1"/>
  <c r="CF542" i="1"/>
  <c r="BO543" i="1"/>
  <c r="AQ543" i="1"/>
  <c r="BJ543" i="1"/>
  <c r="AS543" i="1"/>
  <c r="AT543" i="1" s="1"/>
  <c r="AV543" i="1"/>
  <c r="BP543" i="1"/>
  <c r="AW543" i="1"/>
  <c r="AX543" i="1"/>
  <c r="AY543" i="1" s="1"/>
  <c r="BC543" i="1" s="1"/>
  <c r="F547" i="1"/>
  <c r="BK543" i="1" l="1"/>
  <c r="BL543" i="1" s="1"/>
  <c r="BA543" i="1"/>
  <c r="BD543" i="1" s="1"/>
  <c r="BH543" i="1"/>
  <c r="CA541" i="1"/>
  <c r="CG541" i="1"/>
  <c r="CJ541" i="1"/>
  <c r="CI541" i="1"/>
  <c r="G547" i="1"/>
  <c r="H547" i="1"/>
  <c r="AZ544" i="1" l="1"/>
  <c r="AP544" i="1"/>
  <c r="AU544" i="1"/>
  <c r="BG543" i="1"/>
  <c r="BI543" i="1" s="1"/>
  <c r="BM543" i="1" s="1"/>
  <c r="BN543" i="1" s="1"/>
  <c r="BR543" i="1" s="1"/>
  <c r="CE543" i="1" s="1"/>
  <c r="C548" i="1"/>
  <c r="CB543" i="1" l="1"/>
  <c r="CF543" i="1"/>
  <c r="BP544" i="1"/>
  <c r="AV544" i="1"/>
  <c r="AX544" i="1"/>
  <c r="AY544" i="1" s="1"/>
  <c r="BC544" i="1" s="1"/>
  <c r="AW544" i="1"/>
  <c r="BO544" i="1"/>
  <c r="BJ544" i="1"/>
  <c r="AQ544" i="1"/>
  <c r="AS544" i="1"/>
  <c r="AT544" i="1" s="1"/>
  <c r="BA544" i="1" s="1"/>
  <c r="F548" i="1"/>
  <c r="BH544" i="1" l="1"/>
  <c r="BK544" i="1"/>
  <c r="BL544" i="1" s="1"/>
  <c r="BD544" i="1"/>
  <c r="CA542" i="1"/>
  <c r="CG542" i="1"/>
  <c r="CI542" i="1"/>
  <c r="CJ542" i="1"/>
  <c r="G548" i="1"/>
  <c r="H548" i="1"/>
  <c r="AZ545" i="1" l="1"/>
  <c r="AP545" i="1"/>
  <c r="AU545" i="1"/>
  <c r="BG544" i="1"/>
  <c r="BI544" i="1" s="1"/>
  <c r="BM544" i="1" s="1"/>
  <c r="BN544" i="1" s="1"/>
  <c r="BR544" i="1" s="1"/>
  <c r="CE544" i="1" s="1"/>
  <c r="C549" i="1"/>
  <c r="CB544" i="1" l="1"/>
  <c r="CF544" i="1"/>
  <c r="AV545" i="1"/>
  <c r="BP545" i="1"/>
  <c r="AW545" i="1"/>
  <c r="AX545" i="1"/>
  <c r="AY545" i="1" s="1"/>
  <c r="BC545" i="1" s="1"/>
  <c r="BO545" i="1"/>
  <c r="AQ545" i="1"/>
  <c r="BJ545" i="1"/>
  <c r="AS545" i="1"/>
  <c r="AT545" i="1" s="1"/>
  <c r="F549" i="1"/>
  <c r="BA545" i="1" l="1"/>
  <c r="BD545" i="1" s="1"/>
  <c r="BH545" i="1"/>
  <c r="BK545" i="1"/>
  <c r="BL545" i="1" s="1"/>
  <c r="CA543" i="1"/>
  <c r="CG543" i="1"/>
  <c r="CJ543" i="1"/>
  <c r="CI543" i="1"/>
  <c r="G549" i="1"/>
  <c r="H549" i="1"/>
  <c r="AZ546" i="1" l="1"/>
  <c r="AP546" i="1"/>
  <c r="AU546" i="1"/>
  <c r="BG545" i="1"/>
  <c r="BI545" i="1" s="1"/>
  <c r="BM545" i="1" s="1"/>
  <c r="BN545" i="1" s="1"/>
  <c r="BR545" i="1" s="1"/>
  <c r="CE545" i="1" s="1"/>
  <c r="C550" i="1"/>
  <c r="CB545" i="1" l="1"/>
  <c r="CF545" i="1"/>
  <c r="BP546" i="1"/>
  <c r="AV546" i="1"/>
  <c r="AX546" i="1"/>
  <c r="AY546" i="1" s="1"/>
  <c r="BC546" i="1" s="1"/>
  <c r="AW546" i="1"/>
  <c r="AQ546" i="1"/>
  <c r="BO546" i="1"/>
  <c r="BJ546" i="1"/>
  <c r="AS546" i="1"/>
  <c r="AT546" i="1" s="1"/>
  <c r="F550" i="1"/>
  <c r="BA546" i="1" l="1"/>
  <c r="BD546" i="1" s="1"/>
  <c r="BH546" i="1"/>
  <c r="BK546" i="1"/>
  <c r="BL546" i="1" s="1"/>
  <c r="CA544" i="1"/>
  <c r="CG544" i="1"/>
  <c r="CI544" i="1"/>
  <c r="CJ544" i="1"/>
  <c r="G550" i="1"/>
  <c r="H550" i="1"/>
  <c r="AU547" i="1" l="1"/>
  <c r="AP547" i="1"/>
  <c r="AZ547" i="1"/>
  <c r="BG546" i="1"/>
  <c r="BI546" i="1" s="1"/>
  <c r="BM546" i="1" s="1"/>
  <c r="BN546" i="1" s="1"/>
  <c r="BR546" i="1" s="1"/>
  <c r="CE546" i="1" s="1"/>
  <c r="C551" i="1"/>
  <c r="CB546" i="1" l="1"/>
  <c r="CF546" i="1"/>
  <c r="BP547" i="1"/>
  <c r="AV547" i="1"/>
  <c r="AX547" i="1"/>
  <c r="AY547" i="1" s="1"/>
  <c r="BC547" i="1" s="1"/>
  <c r="AW547" i="1"/>
  <c r="BJ547" i="1"/>
  <c r="BO547" i="1"/>
  <c r="AQ547" i="1"/>
  <c r="AS547" i="1"/>
  <c r="AT547" i="1" s="1"/>
  <c r="F551" i="1"/>
  <c r="BA547" i="1" l="1"/>
  <c r="BD547" i="1" s="1"/>
  <c r="BH547" i="1"/>
  <c r="BK547" i="1"/>
  <c r="BL547" i="1" s="1"/>
  <c r="CA545" i="1"/>
  <c r="CG545" i="1"/>
  <c r="CI545" i="1"/>
  <c r="CJ545" i="1"/>
  <c r="G551" i="1"/>
  <c r="H551" i="1"/>
  <c r="AP548" i="1" l="1"/>
  <c r="AZ548" i="1"/>
  <c r="AU548" i="1"/>
  <c r="BG547" i="1"/>
  <c r="BI547" i="1" s="1"/>
  <c r="BM547" i="1" s="1"/>
  <c r="BN547" i="1" s="1"/>
  <c r="BR547" i="1" s="1"/>
  <c r="CE547" i="1" s="1"/>
  <c r="C552" i="1"/>
  <c r="CB547" i="1" l="1"/>
  <c r="CF547" i="1"/>
  <c r="AQ548" i="1"/>
  <c r="BJ548" i="1"/>
  <c r="AS548" i="1"/>
  <c r="AT548" i="1" s="1"/>
  <c r="BO548" i="1"/>
  <c r="AW548" i="1"/>
  <c r="AV548" i="1"/>
  <c r="BP548" i="1"/>
  <c r="AX548" i="1"/>
  <c r="AY548" i="1" s="1"/>
  <c r="BC548" i="1" s="1"/>
  <c r="F552" i="1"/>
  <c r="BK548" i="1" l="1"/>
  <c r="BL548" i="1" s="1"/>
  <c r="BA548" i="1"/>
  <c r="BD548" i="1" s="1"/>
  <c r="BH548" i="1"/>
  <c r="CA546" i="1"/>
  <c r="CG546" i="1"/>
  <c r="CJ546" i="1"/>
  <c r="CI546" i="1"/>
  <c r="G552" i="1"/>
  <c r="H552" i="1"/>
  <c r="AP549" i="1" l="1"/>
  <c r="AZ549" i="1"/>
  <c r="BG548" i="1"/>
  <c r="BI548" i="1" s="1"/>
  <c r="BM548" i="1" s="1"/>
  <c r="BN548" i="1" s="1"/>
  <c r="BR548" i="1" s="1"/>
  <c r="CE548" i="1" s="1"/>
  <c r="AU549" i="1"/>
  <c r="C553" i="1"/>
  <c r="CB548" i="1" l="1"/>
  <c r="CF548" i="1"/>
  <c r="AS549" i="1"/>
  <c r="AT549" i="1" s="1"/>
  <c r="BA549" i="1" s="1"/>
  <c r="BO549" i="1"/>
  <c r="AQ549" i="1"/>
  <c r="BJ549" i="1"/>
  <c r="AW549" i="1"/>
  <c r="AV549" i="1"/>
  <c r="BP549" i="1"/>
  <c r="AX549" i="1"/>
  <c r="AY549" i="1" s="1"/>
  <c r="BC549" i="1" s="1"/>
  <c r="F553" i="1"/>
  <c r="BK549" i="1" l="1"/>
  <c r="BL549" i="1" s="1"/>
  <c r="BD549" i="1"/>
  <c r="BH549" i="1"/>
  <c r="CA547" i="1"/>
  <c r="CG547" i="1"/>
  <c r="CJ547" i="1"/>
  <c r="CI547" i="1"/>
  <c r="G553" i="1"/>
  <c r="H553" i="1"/>
  <c r="BG549" i="1" l="1"/>
  <c r="BI549" i="1" s="1"/>
  <c r="BM549" i="1" s="1"/>
  <c r="BN549" i="1" s="1"/>
  <c r="BR549" i="1" s="1"/>
  <c r="CE549" i="1" s="1"/>
  <c r="AZ550" i="1"/>
  <c r="AP550" i="1"/>
  <c r="AU550" i="1"/>
  <c r="C554" i="1"/>
  <c r="CB549" i="1" l="1"/>
  <c r="CF549" i="1"/>
  <c r="AW550" i="1"/>
  <c r="AX550" i="1"/>
  <c r="AY550" i="1" s="1"/>
  <c r="BC550" i="1" s="1"/>
  <c r="BP550" i="1"/>
  <c r="AV550" i="1"/>
  <c r="AQ550" i="1"/>
  <c r="BJ550" i="1"/>
  <c r="AS550" i="1"/>
  <c r="AT550" i="1" s="1"/>
  <c r="BO550" i="1"/>
  <c r="F554" i="1"/>
  <c r="BK550" i="1" l="1"/>
  <c r="BL550" i="1" s="1"/>
  <c r="BA550" i="1"/>
  <c r="BD550" i="1" s="1"/>
  <c r="BH550" i="1"/>
  <c r="CA548" i="1"/>
  <c r="CG548" i="1"/>
  <c r="CI548" i="1"/>
  <c r="CJ548" i="1"/>
  <c r="G554" i="1"/>
  <c r="H554" i="1"/>
  <c r="AZ551" i="1" l="1"/>
  <c r="AU551" i="1"/>
  <c r="AP551" i="1"/>
  <c r="BG550" i="1"/>
  <c r="BI550" i="1" s="1"/>
  <c r="BM550" i="1" s="1"/>
  <c r="BN550" i="1" s="1"/>
  <c r="BR550" i="1" s="1"/>
  <c r="CE550" i="1" s="1"/>
  <c r="C555" i="1"/>
  <c r="CB550" i="1" l="1"/>
  <c r="CF550" i="1"/>
  <c r="BJ551" i="1"/>
  <c r="AS551" i="1"/>
  <c r="AT551" i="1" s="1"/>
  <c r="BO551" i="1"/>
  <c r="AQ551" i="1"/>
  <c r="BP551" i="1"/>
  <c r="AW551" i="1"/>
  <c r="AV551" i="1"/>
  <c r="AX551" i="1"/>
  <c r="AY551" i="1" s="1"/>
  <c r="BC551" i="1" s="1"/>
  <c r="F555" i="1"/>
  <c r="BK551" i="1" l="1"/>
  <c r="BL551" i="1" s="1"/>
  <c r="BA551" i="1"/>
  <c r="BD551" i="1" s="1"/>
  <c r="BH551" i="1"/>
  <c r="CA549" i="1"/>
  <c r="CG549" i="1"/>
  <c r="CI549" i="1"/>
  <c r="CJ549" i="1"/>
  <c r="G555" i="1"/>
  <c r="H555" i="1"/>
  <c r="AZ552" i="1" l="1"/>
  <c r="AU552" i="1"/>
  <c r="AP552" i="1"/>
  <c r="BG551" i="1"/>
  <c r="BI551" i="1" s="1"/>
  <c r="BM551" i="1" s="1"/>
  <c r="BN551" i="1" s="1"/>
  <c r="BR551" i="1" s="1"/>
  <c r="CE551" i="1" s="1"/>
  <c r="C556" i="1"/>
  <c r="CB551" i="1" l="1"/>
  <c r="CF551" i="1"/>
  <c r="AS552" i="1"/>
  <c r="AT552" i="1" s="1"/>
  <c r="BO552" i="1"/>
  <c r="BJ552" i="1"/>
  <c r="AQ552" i="1"/>
  <c r="BP552" i="1"/>
  <c r="AX552" i="1"/>
  <c r="AY552" i="1" s="1"/>
  <c r="BC552" i="1" s="1"/>
  <c r="AV552" i="1"/>
  <c r="AW552" i="1"/>
  <c r="F556" i="1"/>
  <c r="BA552" i="1" l="1"/>
  <c r="BD552" i="1" s="1"/>
  <c r="BH552" i="1"/>
  <c r="BK552" i="1"/>
  <c r="BL552" i="1" s="1"/>
  <c r="CA550" i="1"/>
  <c r="CG550" i="1"/>
  <c r="CI550" i="1"/>
  <c r="CJ550" i="1"/>
  <c r="G556" i="1"/>
  <c r="H556" i="1"/>
  <c r="AZ553" i="1" l="1"/>
  <c r="AU553" i="1"/>
  <c r="BG552" i="1"/>
  <c r="BI552" i="1" s="1"/>
  <c r="BM552" i="1" s="1"/>
  <c r="BN552" i="1" s="1"/>
  <c r="BR552" i="1" s="1"/>
  <c r="CE552" i="1" s="1"/>
  <c r="AP553" i="1"/>
  <c r="C557" i="1"/>
  <c r="CB552" i="1" l="1"/>
  <c r="CF552" i="1"/>
  <c r="BJ553" i="1"/>
  <c r="AS553" i="1"/>
  <c r="AT553" i="1" s="1"/>
  <c r="AQ553" i="1"/>
  <c r="BO553" i="1"/>
  <c r="AX553" i="1"/>
  <c r="AY553" i="1" s="1"/>
  <c r="BC553" i="1" s="1"/>
  <c r="AW553" i="1"/>
  <c r="BP553" i="1"/>
  <c r="AV553" i="1"/>
  <c r="F557" i="1"/>
  <c r="BK553" i="1" l="1"/>
  <c r="BL553" i="1" s="1"/>
  <c r="BA553" i="1"/>
  <c r="BD553" i="1" s="1"/>
  <c r="BH553" i="1"/>
  <c r="CA551" i="1"/>
  <c r="CG551" i="1"/>
  <c r="CI551" i="1"/>
  <c r="CJ551" i="1"/>
  <c r="G557" i="1"/>
  <c r="H557" i="1"/>
  <c r="AU554" i="1" l="1"/>
  <c r="AZ554" i="1"/>
  <c r="AP554" i="1"/>
  <c r="BG553" i="1"/>
  <c r="BI553" i="1" s="1"/>
  <c r="BM553" i="1" s="1"/>
  <c r="BN553" i="1" s="1"/>
  <c r="BR553" i="1" s="1"/>
  <c r="CE553" i="1" s="1"/>
  <c r="C558" i="1"/>
  <c r="CB553" i="1" l="1"/>
  <c r="CF553" i="1"/>
  <c r="BP554" i="1"/>
  <c r="AV554" i="1"/>
  <c r="AW554" i="1"/>
  <c r="AX554" i="1"/>
  <c r="AY554" i="1" s="1"/>
  <c r="BC554" i="1" s="1"/>
  <c r="BJ554" i="1"/>
  <c r="AS554" i="1"/>
  <c r="AT554" i="1" s="1"/>
  <c r="BO554" i="1"/>
  <c r="AQ554" i="1"/>
  <c r="F558" i="1"/>
  <c r="BK554" i="1" l="1"/>
  <c r="BL554" i="1" s="1"/>
  <c r="BA554" i="1"/>
  <c r="BD554" i="1" s="1"/>
  <c r="BH554" i="1"/>
  <c r="CA552" i="1"/>
  <c r="CG552" i="1"/>
  <c r="CJ552" i="1"/>
  <c r="CI552" i="1"/>
  <c r="G558" i="1"/>
  <c r="H558" i="1"/>
  <c r="AU555" i="1" l="1"/>
  <c r="AP555" i="1"/>
  <c r="BG554" i="1"/>
  <c r="BI554" i="1" s="1"/>
  <c r="BM554" i="1" s="1"/>
  <c r="BN554" i="1" s="1"/>
  <c r="BR554" i="1" s="1"/>
  <c r="CE554" i="1" s="1"/>
  <c r="AZ555" i="1"/>
  <c r="C559" i="1"/>
  <c r="CB554" i="1" l="1"/>
  <c r="CF554" i="1"/>
  <c r="AW555" i="1"/>
  <c r="AV555" i="1"/>
  <c r="AX555" i="1"/>
  <c r="AY555" i="1" s="1"/>
  <c r="BC555" i="1" s="1"/>
  <c r="BP555" i="1"/>
  <c r="AS555" i="1"/>
  <c r="AT555" i="1" s="1"/>
  <c r="BO555" i="1"/>
  <c r="BJ555" i="1"/>
  <c r="AQ555" i="1"/>
  <c r="F559" i="1"/>
  <c r="BA555" i="1" l="1"/>
  <c r="BD555" i="1" s="1"/>
  <c r="BH555" i="1"/>
  <c r="BK555" i="1"/>
  <c r="BL555" i="1" s="1"/>
  <c r="CA553" i="1"/>
  <c r="CG553" i="1"/>
  <c r="CJ553" i="1"/>
  <c r="CI553" i="1"/>
  <c r="G559" i="1"/>
  <c r="H559" i="1"/>
  <c r="AU556" i="1" l="1"/>
  <c r="AP556" i="1"/>
  <c r="BG555" i="1"/>
  <c r="BI555" i="1" s="1"/>
  <c r="BM555" i="1" s="1"/>
  <c r="BN555" i="1" s="1"/>
  <c r="BR555" i="1" s="1"/>
  <c r="CE555" i="1" s="1"/>
  <c r="AZ556" i="1"/>
  <c r="C560" i="1"/>
  <c r="CB555" i="1" l="1"/>
  <c r="CF555" i="1"/>
  <c r="BP556" i="1"/>
  <c r="AX556" i="1"/>
  <c r="AY556" i="1" s="1"/>
  <c r="BC556" i="1" s="1"/>
  <c r="AW556" i="1"/>
  <c r="AV556" i="1"/>
  <c r="AS556" i="1"/>
  <c r="AT556" i="1" s="1"/>
  <c r="BO556" i="1"/>
  <c r="AQ556" i="1"/>
  <c r="BJ556" i="1"/>
  <c r="F560" i="1"/>
  <c r="BA556" i="1" l="1"/>
  <c r="BD556" i="1" s="1"/>
  <c r="BH556" i="1"/>
  <c r="BK556" i="1"/>
  <c r="BL556" i="1" s="1"/>
  <c r="CA554" i="1"/>
  <c r="CG554" i="1"/>
  <c r="CI554" i="1"/>
  <c r="CJ554" i="1"/>
  <c r="G560" i="1"/>
  <c r="H560" i="1"/>
  <c r="AU557" i="1" l="1"/>
  <c r="BG556" i="1"/>
  <c r="BI556" i="1" s="1"/>
  <c r="BM556" i="1" s="1"/>
  <c r="BN556" i="1" s="1"/>
  <c r="BR556" i="1" s="1"/>
  <c r="CE556" i="1" s="1"/>
  <c r="AP557" i="1"/>
  <c r="AZ557" i="1"/>
  <c r="C561" i="1"/>
  <c r="CB556" i="1" l="1"/>
  <c r="CF556" i="1"/>
  <c r="AV557" i="1"/>
  <c r="BP557" i="1"/>
  <c r="AX557" i="1"/>
  <c r="AY557" i="1" s="1"/>
  <c r="BC557" i="1" s="1"/>
  <c r="AW557" i="1"/>
  <c r="AQ557" i="1"/>
  <c r="AS557" i="1"/>
  <c r="AT557" i="1" s="1"/>
  <c r="BJ557" i="1"/>
  <c r="BO557" i="1"/>
  <c r="F561" i="1"/>
  <c r="BK557" i="1" l="1"/>
  <c r="BL557" i="1" s="1"/>
  <c r="BA557" i="1"/>
  <c r="BD557" i="1" s="1"/>
  <c r="BH557" i="1"/>
  <c r="CA555" i="1"/>
  <c r="CG555" i="1"/>
  <c r="CJ555" i="1"/>
  <c r="CI555" i="1"/>
  <c r="G561" i="1"/>
  <c r="H561" i="1"/>
  <c r="AU558" i="1" l="1"/>
  <c r="AP558" i="1"/>
  <c r="BG557" i="1"/>
  <c r="BI557" i="1" s="1"/>
  <c r="BM557" i="1" s="1"/>
  <c r="BN557" i="1" s="1"/>
  <c r="BR557" i="1" s="1"/>
  <c r="CE557" i="1" s="1"/>
  <c r="AZ558" i="1"/>
  <c r="C562" i="1"/>
  <c r="CB557" i="1" l="1"/>
  <c r="CF557" i="1"/>
  <c r="AX558" i="1"/>
  <c r="AY558" i="1" s="1"/>
  <c r="BC558" i="1" s="1"/>
  <c r="BP558" i="1"/>
  <c r="AW558" i="1"/>
  <c r="AV558" i="1"/>
  <c r="BJ558" i="1"/>
  <c r="AS558" i="1"/>
  <c r="AT558" i="1" s="1"/>
  <c r="BO558" i="1"/>
  <c r="AQ558" i="1"/>
  <c r="F562" i="1"/>
  <c r="BA558" i="1" l="1"/>
  <c r="BD558" i="1" s="1"/>
  <c r="BH558" i="1"/>
  <c r="BK558" i="1"/>
  <c r="BL558" i="1" s="1"/>
  <c r="CA556" i="1"/>
  <c r="CG556" i="1"/>
  <c r="H562" i="1"/>
  <c r="CI556" i="1"/>
  <c r="CJ556" i="1"/>
  <c r="G562" i="1"/>
  <c r="BG558" i="1" l="1"/>
  <c r="BI558" i="1" s="1"/>
  <c r="BM558" i="1" s="1"/>
  <c r="BN558" i="1" s="1"/>
  <c r="BR558" i="1" s="1"/>
  <c r="CE558" i="1" s="1"/>
  <c r="AZ559" i="1"/>
  <c r="AP559" i="1"/>
  <c r="AU559" i="1"/>
  <c r="C563" i="1"/>
  <c r="CB558" i="1" l="1"/>
  <c r="CF558" i="1"/>
  <c r="BJ559" i="1"/>
  <c r="AQ559" i="1"/>
  <c r="BO559" i="1"/>
  <c r="AS559" i="1"/>
  <c r="AT559" i="1" s="1"/>
  <c r="AX559" i="1"/>
  <c r="AY559" i="1" s="1"/>
  <c r="BC559" i="1" s="1"/>
  <c r="BK559" i="1" s="1"/>
  <c r="BL559" i="1" s="1"/>
  <c r="AV559" i="1"/>
  <c r="BP559" i="1"/>
  <c r="AW559" i="1"/>
  <c r="F563" i="1"/>
  <c r="BA559" i="1" l="1"/>
  <c r="BD559" i="1" s="1"/>
  <c r="BH559" i="1"/>
  <c r="CA557" i="1"/>
  <c r="CG557" i="1"/>
  <c r="CJ557" i="1"/>
  <c r="CI557" i="1"/>
  <c r="G563" i="1"/>
  <c r="H563" i="1"/>
  <c r="AZ560" i="1" l="1"/>
  <c r="AU560" i="1"/>
  <c r="AP560" i="1"/>
  <c r="BG559" i="1"/>
  <c r="BI559" i="1" s="1"/>
  <c r="BM559" i="1" s="1"/>
  <c r="BN559" i="1" s="1"/>
  <c r="BR559" i="1" s="1"/>
  <c r="CE559" i="1" s="1"/>
  <c r="C564" i="1"/>
  <c r="CB559" i="1" l="1"/>
  <c r="CF559" i="1"/>
  <c r="BO560" i="1"/>
  <c r="AQ560" i="1"/>
  <c r="BJ560" i="1"/>
  <c r="AS560" i="1"/>
  <c r="AT560" i="1" s="1"/>
  <c r="AV560" i="1"/>
  <c r="BP560" i="1"/>
  <c r="AW560" i="1"/>
  <c r="AX560" i="1"/>
  <c r="AY560" i="1" s="1"/>
  <c r="BC560" i="1" s="1"/>
  <c r="F564" i="1"/>
  <c r="BK560" i="1" l="1"/>
  <c r="BL560" i="1" s="1"/>
  <c r="BA560" i="1"/>
  <c r="BD560" i="1" s="1"/>
  <c r="BH560" i="1"/>
  <c r="CA558" i="1"/>
  <c r="CG558" i="1"/>
  <c r="H564" i="1"/>
  <c r="CI558" i="1"/>
  <c r="CJ558" i="1"/>
  <c r="G564" i="1"/>
  <c r="AP561" i="1" l="1"/>
  <c r="AZ561" i="1"/>
  <c r="AU561" i="1"/>
  <c r="BG560" i="1"/>
  <c r="BI560" i="1" s="1"/>
  <c r="BM560" i="1" s="1"/>
  <c r="BN560" i="1" s="1"/>
  <c r="BR560" i="1" s="1"/>
  <c r="CE560" i="1" s="1"/>
  <c r="C565" i="1"/>
  <c r="CB560" i="1" l="1"/>
  <c r="CF560" i="1"/>
  <c r="BO561" i="1"/>
  <c r="AQ561" i="1"/>
  <c r="BJ561" i="1"/>
  <c r="AS561" i="1"/>
  <c r="AT561" i="1" s="1"/>
  <c r="AV561" i="1"/>
  <c r="BP561" i="1"/>
  <c r="AX561" i="1"/>
  <c r="AY561" i="1" s="1"/>
  <c r="BC561" i="1" s="1"/>
  <c r="AW561" i="1"/>
  <c r="F565" i="1"/>
  <c r="BA561" i="1" l="1"/>
  <c r="BD561" i="1" s="1"/>
  <c r="BH561" i="1"/>
  <c r="BK561" i="1"/>
  <c r="BL561" i="1" s="1"/>
  <c r="CA559" i="1"/>
  <c r="CG559" i="1"/>
  <c r="H565" i="1"/>
  <c r="CJ559" i="1"/>
  <c r="CI559" i="1"/>
  <c r="G565" i="1"/>
  <c r="AU562" i="1" l="1"/>
  <c r="AP562" i="1"/>
  <c r="AZ562" i="1"/>
  <c r="BG561" i="1"/>
  <c r="BI561" i="1" s="1"/>
  <c r="BM561" i="1" s="1"/>
  <c r="BN561" i="1" s="1"/>
  <c r="BR561" i="1" s="1"/>
  <c r="CE561" i="1" s="1"/>
  <c r="C566" i="1"/>
  <c r="CB561" i="1" l="1"/>
  <c r="CF561" i="1"/>
  <c r="BO562" i="1"/>
  <c r="AQ562" i="1"/>
  <c r="BJ562" i="1"/>
  <c r="AS562" i="1"/>
  <c r="AT562" i="1" s="1"/>
  <c r="BA562" i="1" s="1"/>
  <c r="AV562" i="1"/>
  <c r="BP562" i="1"/>
  <c r="AX562" i="1"/>
  <c r="AY562" i="1" s="1"/>
  <c r="BC562" i="1" s="1"/>
  <c r="AW562" i="1"/>
  <c r="F566" i="1"/>
  <c r="BH562" i="1" l="1"/>
  <c r="BK562" i="1"/>
  <c r="BL562" i="1" s="1"/>
  <c r="BD562" i="1"/>
  <c r="F568" i="1"/>
  <c r="K5" i="1" s="1"/>
  <c r="CI560" i="1"/>
  <c r="CJ560" i="1"/>
  <c r="H566" i="1"/>
  <c r="G566" i="1"/>
  <c r="AZ563" i="1" l="1"/>
  <c r="AP563" i="1"/>
  <c r="AU563" i="1"/>
  <c r="BG562" i="1"/>
  <c r="BI562" i="1" s="1"/>
  <c r="BM562" i="1" s="1"/>
  <c r="BN562" i="1" s="1"/>
  <c r="BR562" i="1" s="1"/>
  <c r="CE562" i="1" s="1"/>
  <c r="CA560" i="1"/>
  <c r="CG560" i="1"/>
  <c r="H568" i="1"/>
  <c r="L5" i="1" s="1"/>
  <c r="E570" i="1"/>
  <c r="C570" i="1" s="1"/>
  <c r="CB562" i="1" l="1"/>
  <c r="CF562" i="1"/>
  <c r="BP563" i="1"/>
  <c r="AV563" i="1"/>
  <c r="AX563" i="1"/>
  <c r="AY563" i="1" s="1"/>
  <c r="BC563" i="1" s="1"/>
  <c r="AW563" i="1"/>
  <c r="BO563" i="1"/>
  <c r="BJ563" i="1"/>
  <c r="AQ563" i="1"/>
  <c r="AS563" i="1"/>
  <c r="AT563" i="1" s="1"/>
  <c r="F570" i="1"/>
  <c r="BA563" i="1" l="1"/>
  <c r="BD563" i="1" s="1"/>
  <c r="BH563" i="1"/>
  <c r="BK563" i="1"/>
  <c r="BL563" i="1" s="1"/>
  <c r="CJ561" i="1"/>
  <c r="CI561" i="1"/>
  <c r="G570" i="1"/>
  <c r="H570" i="1"/>
  <c r="AZ564" i="1" l="1"/>
  <c r="AU564" i="1"/>
  <c r="AP564" i="1"/>
  <c r="BG563" i="1"/>
  <c r="BI563" i="1" s="1"/>
  <c r="BM563" i="1" s="1"/>
  <c r="BN563" i="1" s="1"/>
  <c r="BR563" i="1" s="1"/>
  <c r="CE563" i="1" s="1"/>
  <c r="CA561" i="1"/>
  <c r="CG561" i="1"/>
  <c r="C571" i="1"/>
  <c r="CB563" i="1" l="1"/>
  <c r="CF563" i="1"/>
  <c r="BJ564" i="1"/>
  <c r="BO564" i="1"/>
  <c r="AQ564" i="1"/>
  <c r="AS564" i="1"/>
  <c r="AT564" i="1" s="1"/>
  <c r="AV564" i="1"/>
  <c r="BP564" i="1"/>
  <c r="AW564" i="1"/>
  <c r="AX564" i="1"/>
  <c r="AY564" i="1" s="1"/>
  <c r="BC564" i="1" s="1"/>
  <c r="F571" i="1"/>
  <c r="BK564" i="1" l="1"/>
  <c r="BL564" i="1" s="1"/>
  <c r="BA564" i="1"/>
  <c r="BD564" i="1" s="1"/>
  <c r="BH564" i="1"/>
  <c r="CI562" i="1"/>
  <c r="CJ562" i="1"/>
  <c r="G571" i="1"/>
  <c r="H571" i="1"/>
  <c r="AZ565" i="1" l="1"/>
  <c r="AU565" i="1"/>
  <c r="AP565" i="1"/>
  <c r="BG564" i="1"/>
  <c r="BI564" i="1" s="1"/>
  <c r="BM564" i="1" s="1"/>
  <c r="BN564" i="1" s="1"/>
  <c r="BR564" i="1" s="1"/>
  <c r="CE564" i="1" s="1"/>
  <c r="CA562" i="1"/>
  <c r="CG562" i="1"/>
  <c r="C572" i="1"/>
  <c r="CB564" i="1" l="1"/>
  <c r="CF564" i="1"/>
  <c r="AQ565" i="1"/>
  <c r="BO565" i="1"/>
  <c r="BJ565" i="1"/>
  <c r="AS565" i="1"/>
  <c r="AT565" i="1" s="1"/>
  <c r="AV565" i="1"/>
  <c r="BP565" i="1"/>
  <c r="AW565" i="1"/>
  <c r="AX565" i="1"/>
  <c r="AY565" i="1" s="1"/>
  <c r="BC565" i="1" s="1"/>
  <c r="F572" i="1"/>
  <c r="BK565" i="1" l="1"/>
  <c r="BL565" i="1" s="1"/>
  <c r="BA565" i="1"/>
  <c r="BD565" i="1" s="1"/>
  <c r="BH565" i="1"/>
  <c r="H572" i="1"/>
  <c r="CJ563" i="1"/>
  <c r="CI563" i="1"/>
  <c r="G572" i="1"/>
  <c r="AU566" i="1" l="1"/>
  <c r="AP566" i="1"/>
  <c r="AZ566" i="1"/>
  <c r="BG565" i="1"/>
  <c r="BI565" i="1" s="1"/>
  <c r="BM565" i="1" s="1"/>
  <c r="BN565" i="1" s="1"/>
  <c r="BR565" i="1" s="1"/>
  <c r="CE565" i="1" s="1"/>
  <c r="CA563" i="1"/>
  <c r="CG563" i="1"/>
  <c r="C573" i="1"/>
  <c r="CB565" i="1" l="1"/>
  <c r="CF565" i="1"/>
  <c r="BP566" i="1"/>
  <c r="AV566" i="1"/>
  <c r="AX566" i="1"/>
  <c r="AY566" i="1" s="1"/>
  <c r="BC566" i="1" s="1"/>
  <c r="AW566" i="1"/>
  <c r="BJ566" i="1"/>
  <c r="BO566" i="1"/>
  <c r="AQ566" i="1"/>
  <c r="AS566" i="1"/>
  <c r="AT566" i="1" s="1"/>
  <c r="F573" i="1"/>
  <c r="BA566" i="1" l="1"/>
  <c r="BD566" i="1" s="1"/>
  <c r="BH566" i="1"/>
  <c r="BK566" i="1"/>
  <c r="BL566" i="1" s="1"/>
  <c r="CI564" i="1"/>
  <c r="CJ564" i="1"/>
  <c r="G573" i="1"/>
  <c r="H573" i="1"/>
  <c r="AP567" i="1" l="1"/>
  <c r="AZ567" i="1"/>
  <c r="AU567" i="1"/>
  <c r="BG566" i="1"/>
  <c r="BI566" i="1" s="1"/>
  <c r="BM566" i="1" s="1"/>
  <c r="BN566" i="1" s="1"/>
  <c r="BR566" i="1" s="1"/>
  <c r="CE566" i="1" s="1"/>
  <c r="CA564" i="1"/>
  <c r="CG564" i="1"/>
  <c r="C574" i="1"/>
  <c r="CB566" i="1" l="1"/>
  <c r="CF566" i="1"/>
  <c r="AQ567" i="1"/>
  <c r="BJ567" i="1"/>
  <c r="AS567" i="1"/>
  <c r="AT567" i="1" s="1"/>
  <c r="BO567" i="1"/>
  <c r="AW567" i="1"/>
  <c r="AV567" i="1"/>
  <c r="BP567" i="1"/>
  <c r="AX567" i="1"/>
  <c r="AY567" i="1" s="1"/>
  <c r="BC567" i="1" s="1"/>
  <c r="F574" i="1"/>
  <c r="BK567" i="1" l="1"/>
  <c r="BL567" i="1" s="1"/>
  <c r="BA567" i="1"/>
  <c r="BD567" i="1" s="1"/>
  <c r="BH567" i="1"/>
  <c r="H574" i="1"/>
  <c r="CJ565" i="1"/>
  <c r="CI565" i="1"/>
  <c r="G574" i="1"/>
  <c r="BG567" i="1" l="1"/>
  <c r="BI567" i="1" s="1"/>
  <c r="BM567" i="1" s="1"/>
  <c r="BN567" i="1" s="1"/>
  <c r="BR567" i="1" s="1"/>
  <c r="CE567" i="1" s="1"/>
  <c r="AP568" i="1"/>
  <c r="AZ568" i="1"/>
  <c r="AU568" i="1"/>
  <c r="CA565" i="1"/>
  <c r="CG565" i="1"/>
  <c r="C575" i="1"/>
  <c r="CB567" i="1" l="1"/>
  <c r="CF567" i="1"/>
  <c r="AW568" i="1"/>
  <c r="AV568" i="1"/>
  <c r="AX568" i="1"/>
  <c r="AY568" i="1" s="1"/>
  <c r="BC568" i="1" s="1"/>
  <c r="BP568" i="1"/>
  <c r="AS568" i="1"/>
  <c r="AT568" i="1" s="1"/>
  <c r="BO568" i="1"/>
  <c r="AQ568" i="1"/>
  <c r="BJ568" i="1"/>
  <c r="F575" i="1"/>
  <c r="BK568" i="1" l="1"/>
  <c r="BL568" i="1" s="1"/>
  <c r="BA568" i="1"/>
  <c r="BD568" i="1" s="1"/>
  <c r="BH568" i="1"/>
  <c r="CA566" i="1"/>
  <c r="CG566" i="1"/>
  <c r="H575" i="1"/>
  <c r="CI566" i="1"/>
  <c r="CJ566" i="1"/>
  <c r="G575" i="1"/>
  <c r="BG568" i="1" l="1"/>
  <c r="BI568" i="1" s="1"/>
  <c r="BM568" i="1" s="1"/>
  <c r="BN568" i="1" s="1"/>
  <c r="BR568" i="1" s="1"/>
  <c r="CE568" i="1" s="1"/>
  <c r="AZ569" i="1"/>
  <c r="AP569" i="1"/>
  <c r="AU569" i="1"/>
  <c r="C576" i="1"/>
  <c r="CB568" i="1" l="1"/>
  <c r="CF568" i="1"/>
  <c r="AW569" i="1"/>
  <c r="BP569" i="1"/>
  <c r="AX569" i="1"/>
  <c r="AY569" i="1" s="1"/>
  <c r="BC569" i="1" s="1"/>
  <c r="AV569" i="1"/>
  <c r="AQ569" i="1"/>
  <c r="BO569" i="1"/>
  <c r="BJ569" i="1"/>
  <c r="AS569" i="1"/>
  <c r="AT569" i="1" s="1"/>
  <c r="F576" i="1"/>
  <c r="BA569" i="1" l="1"/>
  <c r="BD569" i="1" s="1"/>
  <c r="BH569" i="1"/>
  <c r="BK569" i="1"/>
  <c r="BL569" i="1" s="1"/>
  <c r="CA567" i="1"/>
  <c r="CG567" i="1"/>
  <c r="H576" i="1"/>
  <c r="CJ567" i="1"/>
  <c r="CI567" i="1"/>
  <c r="G576" i="1"/>
  <c r="AU570" i="1" l="1"/>
  <c r="AP570" i="1"/>
  <c r="BG569" i="1"/>
  <c r="BI569" i="1" s="1"/>
  <c r="BM569" i="1" s="1"/>
  <c r="BN569" i="1" s="1"/>
  <c r="BR569" i="1" s="1"/>
  <c r="CE569" i="1" s="1"/>
  <c r="AZ570" i="1"/>
  <c r="C577" i="1"/>
  <c r="CB569" i="1" l="1"/>
  <c r="CF569" i="1"/>
  <c r="BJ570" i="1"/>
  <c r="AS570" i="1"/>
  <c r="AT570" i="1" s="1"/>
  <c r="BO570" i="1"/>
  <c r="AQ570" i="1"/>
  <c r="BP570" i="1"/>
  <c r="AW570" i="1"/>
  <c r="AV570" i="1"/>
  <c r="AX570" i="1"/>
  <c r="AY570" i="1" s="1"/>
  <c r="BC570" i="1" s="1"/>
  <c r="F577" i="1"/>
  <c r="BK570" i="1" l="1"/>
  <c r="BL570" i="1" s="1"/>
  <c r="BA570" i="1"/>
  <c r="BD570" i="1" s="1"/>
  <c r="BH570" i="1"/>
  <c r="CA568" i="1"/>
  <c r="CG568" i="1"/>
  <c r="CI568" i="1"/>
  <c r="CJ568" i="1"/>
  <c r="G577" i="1"/>
  <c r="H577" i="1"/>
  <c r="AZ571" i="1" l="1"/>
  <c r="AU571" i="1"/>
  <c r="AP571" i="1"/>
  <c r="BG570" i="1"/>
  <c r="BI570" i="1" s="1"/>
  <c r="BM570" i="1" s="1"/>
  <c r="BN570" i="1" s="1"/>
  <c r="BR570" i="1" s="1"/>
  <c r="CE570" i="1" s="1"/>
  <c r="C578" i="1"/>
  <c r="CB570" i="1" l="1"/>
  <c r="CF570" i="1"/>
  <c r="AS571" i="1"/>
  <c r="AT571" i="1" s="1"/>
  <c r="BO571" i="1"/>
  <c r="BJ571" i="1"/>
  <c r="AQ571" i="1"/>
  <c r="AV571" i="1"/>
  <c r="AX571" i="1"/>
  <c r="AY571" i="1" s="1"/>
  <c r="BC571" i="1" s="1"/>
  <c r="AW571" i="1"/>
  <c r="BP571" i="1"/>
  <c r="F578" i="1"/>
  <c r="BA571" i="1" l="1"/>
  <c r="BD571" i="1" s="1"/>
  <c r="BH571" i="1"/>
  <c r="BK571" i="1"/>
  <c r="BL571" i="1" s="1"/>
  <c r="CA569" i="1"/>
  <c r="CG569" i="1"/>
  <c r="H578" i="1"/>
  <c r="CJ569" i="1"/>
  <c r="CI569" i="1"/>
  <c r="G578" i="1"/>
  <c r="AZ572" i="1" l="1"/>
  <c r="AU572" i="1"/>
  <c r="BG571" i="1"/>
  <c r="BI571" i="1" s="1"/>
  <c r="BM571" i="1" s="1"/>
  <c r="BN571" i="1" s="1"/>
  <c r="BR571" i="1" s="1"/>
  <c r="CE571" i="1" s="1"/>
  <c r="AP572" i="1"/>
  <c r="C579" i="1"/>
  <c r="CB571" i="1" l="1"/>
  <c r="CF571" i="1"/>
  <c r="BJ572" i="1"/>
  <c r="AS572" i="1"/>
  <c r="AT572" i="1" s="1"/>
  <c r="AQ572" i="1"/>
  <c r="BO572" i="1"/>
  <c r="BP572" i="1"/>
  <c r="AW572" i="1"/>
  <c r="AV572" i="1"/>
  <c r="AX572" i="1"/>
  <c r="AY572" i="1" s="1"/>
  <c r="BC572" i="1" s="1"/>
  <c r="F579" i="1"/>
  <c r="BK572" i="1" l="1"/>
  <c r="BL572" i="1" s="1"/>
  <c r="BA572" i="1"/>
  <c r="BD572" i="1" s="1"/>
  <c r="BH572" i="1"/>
  <c r="CA570" i="1"/>
  <c r="CG570" i="1"/>
  <c r="CI570" i="1"/>
  <c r="CJ570" i="1"/>
  <c r="G579" i="1"/>
  <c r="H579" i="1"/>
  <c r="AU573" i="1" l="1"/>
  <c r="AP573" i="1"/>
  <c r="BG572" i="1"/>
  <c r="BI572" i="1" s="1"/>
  <c r="BM572" i="1" s="1"/>
  <c r="BN572" i="1" s="1"/>
  <c r="BR572" i="1" s="1"/>
  <c r="CE572" i="1" s="1"/>
  <c r="AZ573" i="1"/>
  <c r="C580" i="1"/>
  <c r="CB572" i="1" l="1"/>
  <c r="CF572" i="1"/>
  <c r="AV573" i="1"/>
  <c r="AW573" i="1"/>
  <c r="BP573" i="1"/>
  <c r="AX573" i="1"/>
  <c r="AY573" i="1" s="1"/>
  <c r="BC573" i="1" s="1"/>
  <c r="BJ573" i="1"/>
  <c r="AS573" i="1"/>
  <c r="AT573" i="1" s="1"/>
  <c r="BO573" i="1"/>
  <c r="AQ573" i="1"/>
  <c r="F580" i="1"/>
  <c r="BK573" i="1" l="1"/>
  <c r="BL573" i="1" s="1"/>
  <c r="BA573" i="1"/>
  <c r="BD573" i="1" s="1"/>
  <c r="BH573" i="1"/>
  <c r="CA571" i="1"/>
  <c r="CG571" i="1"/>
  <c r="CJ571" i="1"/>
  <c r="CI571" i="1"/>
  <c r="G580" i="1"/>
  <c r="H580" i="1"/>
  <c r="AU574" i="1" l="1"/>
  <c r="AZ574" i="1"/>
  <c r="AP574" i="1"/>
  <c r="BG573" i="1"/>
  <c r="BI573" i="1" s="1"/>
  <c r="BM573" i="1" s="1"/>
  <c r="BN573" i="1" s="1"/>
  <c r="BR573" i="1" s="1"/>
  <c r="CE573" i="1" s="1"/>
  <c r="C581" i="1"/>
  <c r="CB573" i="1" l="1"/>
  <c r="CF573" i="1"/>
  <c r="AW574" i="1"/>
  <c r="AV574" i="1"/>
  <c r="BP574" i="1"/>
  <c r="AX574" i="1"/>
  <c r="AY574" i="1" s="1"/>
  <c r="BC574" i="1" s="1"/>
  <c r="AS574" i="1"/>
  <c r="AT574" i="1" s="1"/>
  <c r="BO574" i="1"/>
  <c r="BJ574" i="1"/>
  <c r="AQ574" i="1"/>
  <c r="F581" i="1"/>
  <c r="BA574" i="1" l="1"/>
  <c r="BD574" i="1" s="1"/>
  <c r="BH574" i="1"/>
  <c r="BK574" i="1"/>
  <c r="BL574" i="1" s="1"/>
  <c r="CA572" i="1"/>
  <c r="CG572" i="1"/>
  <c r="H581" i="1"/>
  <c r="CI572" i="1"/>
  <c r="CJ572" i="1"/>
  <c r="G581" i="1"/>
  <c r="AZ575" i="1" l="1"/>
  <c r="AU575" i="1"/>
  <c r="BG574" i="1"/>
  <c r="BI574" i="1" s="1"/>
  <c r="BM574" i="1" s="1"/>
  <c r="BN574" i="1" s="1"/>
  <c r="BR574" i="1" s="1"/>
  <c r="CE574" i="1" s="1"/>
  <c r="AP575" i="1"/>
  <c r="C582" i="1"/>
  <c r="CB574" i="1" l="1"/>
  <c r="CF574" i="1"/>
  <c r="AS575" i="1"/>
  <c r="AT575" i="1" s="1"/>
  <c r="BO575" i="1"/>
  <c r="AQ575" i="1"/>
  <c r="BJ575" i="1"/>
  <c r="BP575" i="1"/>
  <c r="AX575" i="1"/>
  <c r="AY575" i="1" s="1"/>
  <c r="BC575" i="1" s="1"/>
  <c r="AW575" i="1"/>
  <c r="AV575" i="1"/>
  <c r="F582" i="1"/>
  <c r="BA575" i="1" l="1"/>
  <c r="BD575" i="1" s="1"/>
  <c r="BH575" i="1"/>
  <c r="BK575" i="1"/>
  <c r="BL575" i="1" s="1"/>
  <c r="CA573" i="1"/>
  <c r="CG573" i="1"/>
  <c r="CJ573" i="1"/>
  <c r="CI573" i="1"/>
  <c r="G582" i="1"/>
  <c r="H582" i="1"/>
  <c r="AP576" i="1" l="1"/>
  <c r="AU576" i="1"/>
  <c r="BG575" i="1"/>
  <c r="BI575" i="1" s="1"/>
  <c r="BM575" i="1" s="1"/>
  <c r="BN575" i="1" s="1"/>
  <c r="BR575" i="1" s="1"/>
  <c r="CE575" i="1" s="1"/>
  <c r="AZ576" i="1"/>
  <c r="C583" i="1"/>
  <c r="CB575" i="1" l="1"/>
  <c r="CF575" i="1"/>
  <c r="BO576" i="1"/>
  <c r="AQ576" i="1"/>
  <c r="BJ576" i="1"/>
  <c r="AS576" i="1"/>
  <c r="AT576" i="1" s="1"/>
  <c r="AV576" i="1"/>
  <c r="AX576" i="1"/>
  <c r="AY576" i="1" s="1"/>
  <c r="BC576" i="1" s="1"/>
  <c r="AW576" i="1"/>
  <c r="BP576" i="1"/>
  <c r="F583" i="1"/>
  <c r="BA576" i="1" l="1"/>
  <c r="BD576" i="1" s="1"/>
  <c r="BH576" i="1"/>
  <c r="BK576" i="1"/>
  <c r="BL576" i="1" s="1"/>
  <c r="CA574" i="1"/>
  <c r="CG574" i="1"/>
  <c r="CI574" i="1"/>
  <c r="CJ574" i="1"/>
  <c r="G583" i="1"/>
  <c r="H583" i="1"/>
  <c r="AZ577" i="1" l="1"/>
  <c r="AU577" i="1"/>
  <c r="BG576" i="1"/>
  <c r="BI576" i="1" s="1"/>
  <c r="BM576" i="1" s="1"/>
  <c r="BN576" i="1" s="1"/>
  <c r="BR576" i="1" s="1"/>
  <c r="CE576" i="1" s="1"/>
  <c r="AP577" i="1"/>
  <c r="C584" i="1"/>
  <c r="CB576" i="1" l="1"/>
  <c r="CF576" i="1"/>
  <c r="AS577" i="1"/>
  <c r="AT577" i="1" s="1"/>
  <c r="BO577" i="1"/>
  <c r="AQ577" i="1"/>
  <c r="BJ577" i="1"/>
  <c r="AV577" i="1"/>
  <c r="AX577" i="1"/>
  <c r="AY577" i="1" s="1"/>
  <c r="BC577" i="1" s="1"/>
  <c r="AW577" i="1"/>
  <c r="BP577" i="1"/>
  <c r="F584" i="1"/>
  <c r="BA577" i="1" l="1"/>
  <c r="BD577" i="1" s="1"/>
  <c r="BH577" i="1"/>
  <c r="BK577" i="1"/>
  <c r="BL577" i="1" s="1"/>
  <c r="CA575" i="1"/>
  <c r="CG575" i="1"/>
  <c r="CJ575" i="1"/>
  <c r="CI575" i="1"/>
  <c r="G584" i="1"/>
  <c r="H584" i="1"/>
  <c r="BG577" i="1" l="1"/>
  <c r="BI577" i="1" s="1"/>
  <c r="BM577" i="1" s="1"/>
  <c r="BN577" i="1" s="1"/>
  <c r="BR577" i="1" s="1"/>
  <c r="CE577" i="1" s="1"/>
  <c r="AZ578" i="1"/>
  <c r="AU578" i="1"/>
  <c r="AP578" i="1"/>
  <c r="C585" i="1"/>
  <c r="CB577" i="1" l="1"/>
  <c r="CF577" i="1"/>
  <c r="AS578" i="1"/>
  <c r="AT578" i="1" s="1"/>
  <c r="BO578" i="1"/>
  <c r="BJ578" i="1"/>
  <c r="AQ578" i="1"/>
  <c r="AV578" i="1"/>
  <c r="BP578" i="1"/>
  <c r="AX578" i="1"/>
  <c r="AY578" i="1" s="1"/>
  <c r="BC578" i="1" s="1"/>
  <c r="AW578" i="1"/>
  <c r="F585" i="1"/>
  <c r="BA578" i="1" l="1"/>
  <c r="BD578" i="1" s="1"/>
  <c r="BH578" i="1"/>
  <c r="BK578" i="1"/>
  <c r="BL578" i="1" s="1"/>
  <c r="CA576" i="1"/>
  <c r="CG576" i="1"/>
  <c r="CI576" i="1"/>
  <c r="CJ576" i="1"/>
  <c r="G585" i="1"/>
  <c r="H585" i="1"/>
  <c r="AU579" i="1" l="1"/>
  <c r="AP579" i="1"/>
  <c r="AZ579" i="1"/>
  <c r="BG578" i="1"/>
  <c r="BI578" i="1" s="1"/>
  <c r="BM578" i="1" s="1"/>
  <c r="BN578" i="1" s="1"/>
  <c r="BR578" i="1" s="1"/>
  <c r="CE578" i="1" s="1"/>
  <c r="C586" i="1"/>
  <c r="CB578" i="1" l="1"/>
  <c r="CF578" i="1"/>
  <c r="AV579" i="1"/>
  <c r="BP579" i="1"/>
  <c r="AX579" i="1"/>
  <c r="AY579" i="1" s="1"/>
  <c r="BC579" i="1" s="1"/>
  <c r="AW579" i="1"/>
  <c r="AQ579" i="1"/>
  <c r="BO579" i="1"/>
  <c r="BJ579" i="1"/>
  <c r="AS579" i="1"/>
  <c r="AT579" i="1" s="1"/>
  <c r="F586" i="1"/>
  <c r="BA579" i="1" l="1"/>
  <c r="BD579" i="1" s="1"/>
  <c r="BH579" i="1"/>
  <c r="BK579" i="1"/>
  <c r="BL579" i="1" s="1"/>
  <c r="CA577" i="1"/>
  <c r="CG577" i="1"/>
  <c r="CJ577" i="1"/>
  <c r="CI577" i="1"/>
  <c r="G586" i="1"/>
  <c r="H586" i="1"/>
  <c r="AP580" i="1" l="1"/>
  <c r="AZ580" i="1"/>
  <c r="AU580" i="1"/>
  <c r="BG579" i="1"/>
  <c r="BI579" i="1" s="1"/>
  <c r="BM579" i="1" s="1"/>
  <c r="BN579" i="1" s="1"/>
  <c r="BR579" i="1" s="1"/>
  <c r="CE579" i="1" s="1"/>
  <c r="C587" i="1"/>
  <c r="CB579" i="1" l="1"/>
  <c r="CF579" i="1"/>
  <c r="BJ580" i="1"/>
  <c r="BO580" i="1"/>
  <c r="AQ580" i="1"/>
  <c r="AS580" i="1"/>
  <c r="AT580" i="1" s="1"/>
  <c r="AV580" i="1"/>
  <c r="BP580" i="1"/>
  <c r="AX580" i="1"/>
  <c r="AY580" i="1" s="1"/>
  <c r="BC580" i="1" s="1"/>
  <c r="BK580" i="1" s="1"/>
  <c r="BL580" i="1" s="1"/>
  <c r="AW580" i="1"/>
  <c r="F587" i="1"/>
  <c r="BA580" i="1" l="1"/>
  <c r="BD580" i="1" s="1"/>
  <c r="BH580" i="1"/>
  <c r="CA578" i="1"/>
  <c r="CG578" i="1"/>
  <c r="CI578" i="1"/>
  <c r="CJ578" i="1"/>
  <c r="G587" i="1"/>
  <c r="H587" i="1"/>
  <c r="AZ581" i="1" l="1"/>
  <c r="AP581" i="1"/>
  <c r="AU581" i="1"/>
  <c r="BG580" i="1"/>
  <c r="BI580" i="1" s="1"/>
  <c r="BM580" i="1" s="1"/>
  <c r="BN580" i="1" s="1"/>
  <c r="BR580" i="1" s="1"/>
  <c r="CE580" i="1" s="1"/>
  <c r="C588" i="1"/>
  <c r="CB580" i="1" l="1"/>
  <c r="CF580" i="1"/>
  <c r="AV581" i="1"/>
  <c r="BP581" i="1"/>
  <c r="AX581" i="1"/>
  <c r="AY581" i="1" s="1"/>
  <c r="BC581" i="1" s="1"/>
  <c r="AW581" i="1"/>
  <c r="BO581" i="1"/>
  <c r="AQ581" i="1"/>
  <c r="BJ581" i="1"/>
  <c r="AS581" i="1"/>
  <c r="AT581" i="1" s="1"/>
  <c r="F588" i="1"/>
  <c r="BA581" i="1" l="1"/>
  <c r="BD581" i="1" s="1"/>
  <c r="BH581" i="1"/>
  <c r="BK581" i="1"/>
  <c r="BL581" i="1" s="1"/>
  <c r="CA579" i="1"/>
  <c r="CG579" i="1"/>
  <c r="CJ579" i="1"/>
  <c r="CI579" i="1"/>
  <c r="G588" i="1"/>
  <c r="H588" i="1"/>
  <c r="AZ582" i="1" l="1"/>
  <c r="AP582" i="1"/>
  <c r="AU582" i="1"/>
  <c r="BG581" i="1"/>
  <c r="BI581" i="1" s="1"/>
  <c r="BM581" i="1" s="1"/>
  <c r="BN581" i="1" s="1"/>
  <c r="BR581" i="1" s="1"/>
  <c r="CE581" i="1" s="1"/>
  <c r="C589" i="1"/>
  <c r="CB581" i="1" l="1"/>
  <c r="CF581" i="1"/>
  <c r="AV582" i="1"/>
  <c r="BP582" i="1"/>
  <c r="AX582" i="1"/>
  <c r="AY582" i="1" s="1"/>
  <c r="BC582" i="1" s="1"/>
  <c r="AW582" i="1"/>
  <c r="BO582" i="1"/>
  <c r="BJ582" i="1"/>
  <c r="AQ582" i="1"/>
  <c r="AS582" i="1"/>
  <c r="AT582" i="1" s="1"/>
  <c r="F589" i="1"/>
  <c r="BA582" i="1" l="1"/>
  <c r="BD582" i="1" s="1"/>
  <c r="BH582" i="1"/>
  <c r="BK582" i="1"/>
  <c r="BL582" i="1" s="1"/>
  <c r="CA580" i="1"/>
  <c r="CG580" i="1"/>
  <c r="CI580" i="1"/>
  <c r="CJ580" i="1"/>
  <c r="G589" i="1"/>
  <c r="H589" i="1"/>
  <c r="AP583" i="1" l="1"/>
  <c r="AZ583" i="1"/>
  <c r="AU583" i="1"/>
  <c r="BG582" i="1"/>
  <c r="BI582" i="1" s="1"/>
  <c r="BM582" i="1" s="1"/>
  <c r="BN582" i="1" s="1"/>
  <c r="BR582" i="1" s="1"/>
  <c r="CE582" i="1" s="1"/>
  <c r="C590" i="1"/>
  <c r="CB582" i="1" l="1"/>
  <c r="CF582" i="1"/>
  <c r="AQ583" i="1"/>
  <c r="BJ583" i="1"/>
  <c r="BO583" i="1"/>
  <c r="AS583" i="1"/>
  <c r="AT583" i="1" s="1"/>
  <c r="AV583" i="1"/>
  <c r="BP583" i="1"/>
  <c r="AX583" i="1"/>
  <c r="AY583" i="1" s="1"/>
  <c r="BC583" i="1" s="1"/>
  <c r="AW583" i="1"/>
  <c r="F590" i="1"/>
  <c r="BA583" i="1" l="1"/>
  <c r="BD583" i="1" s="1"/>
  <c r="BH583" i="1"/>
  <c r="BK583" i="1"/>
  <c r="BL583" i="1" s="1"/>
  <c r="CA581" i="1"/>
  <c r="CG581" i="1"/>
  <c r="H590" i="1"/>
  <c r="CJ581" i="1"/>
  <c r="CI581" i="1"/>
  <c r="G590" i="1"/>
  <c r="AZ584" i="1" l="1"/>
  <c r="AU584" i="1"/>
  <c r="AP584" i="1"/>
  <c r="BG583" i="1"/>
  <c r="BI583" i="1" s="1"/>
  <c r="BM583" i="1" s="1"/>
  <c r="BN583" i="1" s="1"/>
  <c r="BR583" i="1" s="1"/>
  <c r="CE583" i="1" s="1"/>
  <c r="C591" i="1"/>
  <c r="CB583" i="1" l="1"/>
  <c r="CF583" i="1"/>
  <c r="AQ584" i="1"/>
  <c r="BJ584" i="1"/>
  <c r="BO584" i="1"/>
  <c r="AS584" i="1"/>
  <c r="AT584" i="1" s="1"/>
  <c r="AV584" i="1"/>
  <c r="BP584" i="1"/>
  <c r="AX584" i="1"/>
  <c r="AY584" i="1" s="1"/>
  <c r="BC584" i="1" s="1"/>
  <c r="AW584" i="1"/>
  <c r="F591" i="1"/>
  <c r="BA584" i="1" l="1"/>
  <c r="BD584" i="1" s="1"/>
  <c r="BH584" i="1"/>
  <c r="BK584" i="1"/>
  <c r="BL584" i="1" s="1"/>
  <c r="CA582" i="1"/>
  <c r="CG582" i="1"/>
  <c r="H591" i="1"/>
  <c r="CI582" i="1"/>
  <c r="CJ582" i="1"/>
  <c r="G591" i="1"/>
  <c r="AU585" i="1" l="1"/>
  <c r="AP585" i="1"/>
  <c r="AZ585" i="1"/>
  <c r="BG584" i="1"/>
  <c r="BI584" i="1" s="1"/>
  <c r="BM584" i="1" s="1"/>
  <c r="BN584" i="1" s="1"/>
  <c r="BR584" i="1" s="1"/>
  <c r="CE584" i="1" s="1"/>
  <c r="C592" i="1"/>
  <c r="CB584" i="1" l="1"/>
  <c r="CF584" i="1"/>
  <c r="BJ585" i="1"/>
  <c r="BO585" i="1"/>
  <c r="AQ585" i="1"/>
  <c r="AS585" i="1"/>
  <c r="AT585" i="1" s="1"/>
  <c r="BA585" i="1" s="1"/>
  <c r="BP585" i="1"/>
  <c r="AV585" i="1"/>
  <c r="AW585" i="1"/>
  <c r="AX585" i="1"/>
  <c r="AY585" i="1" s="1"/>
  <c r="BC585" i="1" s="1"/>
  <c r="F592" i="1"/>
  <c r="BK585" i="1" l="1"/>
  <c r="BL585" i="1" s="1"/>
  <c r="BD585" i="1"/>
  <c r="BH585" i="1"/>
  <c r="CA583" i="1"/>
  <c r="CG583" i="1"/>
  <c r="CJ583" i="1"/>
  <c r="CI583" i="1"/>
  <c r="G592" i="1"/>
  <c r="H592" i="1"/>
  <c r="AP586" i="1" l="1"/>
  <c r="AZ586" i="1"/>
  <c r="AU586" i="1"/>
  <c r="BG585" i="1"/>
  <c r="BI585" i="1" s="1"/>
  <c r="BM585" i="1" s="1"/>
  <c r="BN585" i="1" s="1"/>
  <c r="BR585" i="1" s="1"/>
  <c r="CE585" i="1" s="1"/>
  <c r="C593" i="1"/>
  <c r="CB585" i="1" l="1"/>
  <c r="CF585" i="1"/>
  <c r="AW586" i="1"/>
  <c r="AV586" i="1"/>
  <c r="BP586" i="1"/>
  <c r="AX586" i="1"/>
  <c r="AY586" i="1" s="1"/>
  <c r="BC586" i="1" s="1"/>
  <c r="AQ586" i="1"/>
  <c r="BJ586" i="1"/>
  <c r="AS586" i="1"/>
  <c r="AT586" i="1" s="1"/>
  <c r="BA586" i="1" s="1"/>
  <c r="BO586" i="1"/>
  <c r="F593" i="1"/>
  <c r="BK586" i="1" l="1"/>
  <c r="BL586" i="1" s="1"/>
  <c r="BD586" i="1"/>
  <c r="BH586" i="1"/>
  <c r="CA584" i="1"/>
  <c r="CG584" i="1"/>
  <c r="CI584" i="1"/>
  <c r="CJ584" i="1"/>
  <c r="G593" i="1"/>
  <c r="H593" i="1"/>
  <c r="AZ587" i="1" l="1"/>
  <c r="AU587" i="1"/>
  <c r="AP587" i="1"/>
  <c r="BG586" i="1"/>
  <c r="BI586" i="1" s="1"/>
  <c r="BM586" i="1" s="1"/>
  <c r="BN586" i="1" s="1"/>
  <c r="BR586" i="1" s="1"/>
  <c r="CE586" i="1" s="1"/>
  <c r="C594" i="1"/>
  <c r="CB586" i="1" l="1"/>
  <c r="CF586" i="1"/>
  <c r="AW587" i="1"/>
  <c r="AV587" i="1"/>
  <c r="BP587" i="1"/>
  <c r="AX587" i="1"/>
  <c r="AY587" i="1" s="1"/>
  <c r="BC587" i="1" s="1"/>
  <c r="AS587" i="1"/>
  <c r="AT587" i="1" s="1"/>
  <c r="BO587" i="1"/>
  <c r="AQ587" i="1"/>
  <c r="BJ587" i="1"/>
  <c r="F594" i="1"/>
  <c r="BK587" i="1" l="1"/>
  <c r="BL587" i="1" s="1"/>
  <c r="BA587" i="1"/>
  <c r="BD587" i="1" s="1"/>
  <c r="BH587" i="1"/>
  <c r="CA585" i="1"/>
  <c r="CG585" i="1"/>
  <c r="CJ585" i="1"/>
  <c r="CI585" i="1"/>
  <c r="G594" i="1"/>
  <c r="H594" i="1"/>
  <c r="BG587" i="1" l="1"/>
  <c r="BI587" i="1" s="1"/>
  <c r="BM587" i="1" s="1"/>
  <c r="BN587" i="1" s="1"/>
  <c r="BR587" i="1" s="1"/>
  <c r="CE587" i="1" s="1"/>
  <c r="AZ588" i="1"/>
  <c r="AU588" i="1"/>
  <c r="AP588" i="1"/>
  <c r="C595" i="1"/>
  <c r="CB587" i="1" l="1"/>
  <c r="CF587" i="1"/>
  <c r="AQ588" i="1"/>
  <c r="BJ588" i="1"/>
  <c r="AS588" i="1"/>
  <c r="AT588" i="1" s="1"/>
  <c r="BA588" i="1" s="1"/>
  <c r="BO588" i="1"/>
  <c r="AW588" i="1"/>
  <c r="AV588" i="1"/>
  <c r="BP588" i="1"/>
  <c r="AX588" i="1"/>
  <c r="AY588" i="1" s="1"/>
  <c r="BC588" i="1" s="1"/>
  <c r="BK588" i="1" s="1"/>
  <c r="BL588" i="1" s="1"/>
  <c r="F595" i="1"/>
  <c r="BH588" i="1" l="1"/>
  <c r="BD588" i="1"/>
  <c r="CA586" i="1"/>
  <c r="CG586" i="1"/>
  <c r="H595" i="1"/>
  <c r="CI586" i="1"/>
  <c r="CJ586" i="1"/>
  <c r="G595" i="1"/>
  <c r="AP589" i="1" l="1"/>
  <c r="BG588" i="1"/>
  <c r="BI588" i="1" s="1"/>
  <c r="BM588" i="1" s="1"/>
  <c r="BN588" i="1" s="1"/>
  <c r="BR588" i="1" s="1"/>
  <c r="CE588" i="1" s="1"/>
  <c r="AZ589" i="1"/>
  <c r="AU589" i="1"/>
  <c r="C596" i="1"/>
  <c r="CB588" i="1" l="1"/>
  <c r="CF588" i="1"/>
  <c r="AS589" i="1"/>
  <c r="AT589" i="1" s="1"/>
  <c r="BA589" i="1" s="1"/>
  <c r="BO589" i="1"/>
  <c r="AQ589" i="1"/>
  <c r="BJ589" i="1"/>
  <c r="AW589" i="1"/>
  <c r="AV589" i="1"/>
  <c r="AX589" i="1"/>
  <c r="AY589" i="1" s="1"/>
  <c r="BC589" i="1" s="1"/>
  <c r="BP589" i="1"/>
  <c r="F596" i="1"/>
  <c r="BH589" i="1" l="1"/>
  <c r="BK589" i="1"/>
  <c r="BL589" i="1" s="1"/>
  <c r="BD589" i="1"/>
  <c r="CA587" i="1"/>
  <c r="CG587" i="1"/>
  <c r="CJ587" i="1"/>
  <c r="CI587" i="1"/>
  <c r="G596" i="1"/>
  <c r="H596" i="1"/>
  <c r="AU590" i="1" l="1"/>
  <c r="AP590" i="1"/>
  <c r="BG589" i="1"/>
  <c r="BI589" i="1" s="1"/>
  <c r="BM589" i="1" s="1"/>
  <c r="BN589" i="1" s="1"/>
  <c r="BR589" i="1" s="1"/>
  <c r="CE589" i="1" s="1"/>
  <c r="AZ590" i="1"/>
  <c r="C597" i="1"/>
  <c r="CB589" i="1" l="1"/>
  <c r="CF589" i="1"/>
  <c r="BP590" i="1"/>
  <c r="AX590" i="1"/>
  <c r="AY590" i="1" s="1"/>
  <c r="BC590" i="1" s="1"/>
  <c r="AV590" i="1"/>
  <c r="AW590" i="1"/>
  <c r="AS590" i="1"/>
  <c r="AT590" i="1" s="1"/>
  <c r="BO590" i="1"/>
  <c r="AQ590" i="1"/>
  <c r="BJ590" i="1"/>
  <c r="F597" i="1"/>
  <c r="BA590" i="1" l="1"/>
  <c r="BD590" i="1" s="1"/>
  <c r="BH590" i="1"/>
  <c r="BK590" i="1"/>
  <c r="BL590" i="1" s="1"/>
  <c r="CA588" i="1"/>
  <c r="CG588" i="1"/>
  <c r="CI588" i="1"/>
  <c r="CJ588" i="1"/>
  <c r="G597" i="1"/>
  <c r="H597" i="1"/>
  <c r="AZ591" i="1" l="1"/>
  <c r="BG590" i="1"/>
  <c r="BI590" i="1" s="1"/>
  <c r="BM590" i="1" s="1"/>
  <c r="BN590" i="1" s="1"/>
  <c r="BR590" i="1" s="1"/>
  <c r="CE590" i="1" s="1"/>
  <c r="AU591" i="1"/>
  <c r="AP591" i="1"/>
  <c r="C598" i="1"/>
  <c r="CB590" i="1" l="1"/>
  <c r="CF590" i="1"/>
  <c r="BJ591" i="1"/>
  <c r="AQ591" i="1"/>
  <c r="AS591" i="1"/>
  <c r="AT591" i="1" s="1"/>
  <c r="BO591" i="1"/>
  <c r="AX591" i="1"/>
  <c r="AY591" i="1" s="1"/>
  <c r="BC591" i="1" s="1"/>
  <c r="AW591" i="1"/>
  <c r="AV591" i="1"/>
  <c r="BP591" i="1"/>
  <c r="F598" i="1"/>
  <c r="BA591" i="1" l="1"/>
  <c r="BD591" i="1" s="1"/>
  <c r="BH591" i="1"/>
  <c r="BK591" i="1"/>
  <c r="BL591" i="1" s="1"/>
  <c r="CA589" i="1"/>
  <c r="CG589" i="1"/>
  <c r="CJ589" i="1"/>
  <c r="CI589" i="1"/>
  <c r="G598" i="1"/>
  <c r="H598" i="1"/>
  <c r="AU592" i="1" l="1"/>
  <c r="AP592" i="1"/>
  <c r="AZ592" i="1"/>
  <c r="BG591" i="1"/>
  <c r="BI591" i="1" s="1"/>
  <c r="BM591" i="1" s="1"/>
  <c r="BN591" i="1" s="1"/>
  <c r="BR591" i="1" s="1"/>
  <c r="CE591" i="1" s="1"/>
  <c r="C599" i="1"/>
  <c r="CB591" i="1" l="1"/>
  <c r="CF591" i="1"/>
  <c r="BJ592" i="1"/>
  <c r="AQ592" i="1"/>
  <c r="AS592" i="1"/>
  <c r="AT592" i="1" s="1"/>
  <c r="BO592" i="1"/>
  <c r="AV592" i="1"/>
  <c r="BP592" i="1"/>
  <c r="AW592" i="1"/>
  <c r="AX592" i="1"/>
  <c r="AY592" i="1" s="1"/>
  <c r="BC592" i="1" s="1"/>
  <c r="F599" i="1"/>
  <c r="BK592" i="1" l="1"/>
  <c r="BL592" i="1" s="1"/>
  <c r="BA592" i="1"/>
  <c r="BD592" i="1" s="1"/>
  <c r="BH592" i="1"/>
  <c r="CA590" i="1"/>
  <c r="CG590" i="1"/>
  <c r="CI590" i="1"/>
  <c r="CJ590" i="1"/>
  <c r="G599" i="1"/>
  <c r="H599" i="1"/>
  <c r="AP593" i="1" l="1"/>
  <c r="BG592" i="1"/>
  <c r="BI592" i="1" s="1"/>
  <c r="BM592" i="1" s="1"/>
  <c r="BN592" i="1" s="1"/>
  <c r="BR592" i="1" s="1"/>
  <c r="CE592" i="1" s="1"/>
  <c r="AU593" i="1"/>
  <c r="AZ593" i="1"/>
  <c r="C600" i="1"/>
  <c r="CB592" i="1" l="1"/>
  <c r="CF592" i="1"/>
  <c r="AS593" i="1"/>
  <c r="AT593" i="1" s="1"/>
  <c r="BO593" i="1"/>
  <c r="AQ593" i="1"/>
  <c r="BJ593" i="1"/>
  <c r="AW593" i="1"/>
  <c r="AV593" i="1"/>
  <c r="AX593" i="1"/>
  <c r="AY593" i="1" s="1"/>
  <c r="BC593" i="1" s="1"/>
  <c r="BP593" i="1"/>
  <c r="F600" i="1"/>
  <c r="BA593" i="1" l="1"/>
  <c r="BD593" i="1" s="1"/>
  <c r="BH593" i="1"/>
  <c r="BK593" i="1"/>
  <c r="BL593" i="1" s="1"/>
  <c r="CA591" i="1"/>
  <c r="CG591" i="1"/>
  <c r="CJ591" i="1"/>
  <c r="CI591" i="1"/>
  <c r="G600" i="1"/>
  <c r="H600" i="1"/>
  <c r="BG593" i="1" l="1"/>
  <c r="BI593" i="1" s="1"/>
  <c r="BM593" i="1" s="1"/>
  <c r="BN593" i="1" s="1"/>
  <c r="BR593" i="1" s="1"/>
  <c r="CE593" i="1" s="1"/>
  <c r="AZ594" i="1"/>
  <c r="AU594" i="1"/>
  <c r="AP594" i="1"/>
  <c r="C601" i="1"/>
  <c r="CB593" i="1" l="1"/>
  <c r="CF593" i="1"/>
  <c r="AS594" i="1"/>
  <c r="AT594" i="1" s="1"/>
  <c r="BO594" i="1"/>
  <c r="AQ594" i="1"/>
  <c r="BJ594" i="1"/>
  <c r="BP594" i="1"/>
  <c r="AX594" i="1"/>
  <c r="AY594" i="1" s="1"/>
  <c r="BC594" i="1" s="1"/>
  <c r="AW594" i="1"/>
  <c r="AV594" i="1"/>
  <c r="F601" i="1"/>
  <c r="BA594" i="1" l="1"/>
  <c r="BH594" i="1"/>
  <c r="BD594" i="1"/>
  <c r="BK594" i="1"/>
  <c r="BL594" i="1" s="1"/>
  <c r="CA592" i="1"/>
  <c r="CG592" i="1"/>
  <c r="CI592" i="1"/>
  <c r="CJ592" i="1"/>
  <c r="G601" i="1"/>
  <c r="H601" i="1"/>
  <c r="BG594" i="1" l="1"/>
  <c r="BI594" i="1" s="1"/>
  <c r="BM594" i="1" s="1"/>
  <c r="BN594" i="1" s="1"/>
  <c r="BR594" i="1" s="1"/>
  <c r="CE594" i="1" s="1"/>
  <c r="AU595" i="1"/>
  <c r="AP595" i="1"/>
  <c r="AZ595" i="1"/>
  <c r="C602" i="1"/>
  <c r="CB594" i="1" l="1"/>
  <c r="CF594" i="1"/>
  <c r="BO595" i="1"/>
  <c r="AQ595" i="1"/>
  <c r="AS595" i="1"/>
  <c r="AT595" i="1" s="1"/>
  <c r="BJ595" i="1"/>
  <c r="AV595" i="1"/>
  <c r="BP595" i="1"/>
  <c r="AX595" i="1"/>
  <c r="AY595" i="1" s="1"/>
  <c r="BC595" i="1" s="1"/>
  <c r="AW595" i="1"/>
  <c r="F602" i="1"/>
  <c r="BK595" i="1" l="1"/>
  <c r="BL595" i="1" s="1"/>
  <c r="BA595" i="1"/>
  <c r="BD595" i="1" s="1"/>
  <c r="BH595" i="1"/>
  <c r="CA593" i="1"/>
  <c r="CG593" i="1"/>
  <c r="CJ593" i="1"/>
  <c r="CI593" i="1"/>
  <c r="G602" i="1"/>
  <c r="H602" i="1"/>
  <c r="AU596" i="1" l="1"/>
  <c r="AP596" i="1"/>
  <c r="BG595" i="1"/>
  <c r="BI595" i="1" s="1"/>
  <c r="BM595" i="1" s="1"/>
  <c r="BN595" i="1" s="1"/>
  <c r="BR595" i="1" s="1"/>
  <c r="CE595" i="1" s="1"/>
  <c r="AZ596" i="1"/>
  <c r="C603" i="1"/>
  <c r="CB595" i="1" l="1"/>
  <c r="CF595" i="1"/>
  <c r="AV596" i="1"/>
  <c r="BP596" i="1"/>
  <c r="AX596" i="1"/>
  <c r="AY596" i="1" s="1"/>
  <c r="BC596" i="1" s="1"/>
  <c r="BK596" i="1" s="1"/>
  <c r="BL596" i="1" s="1"/>
  <c r="AW596" i="1"/>
  <c r="AS596" i="1"/>
  <c r="AT596" i="1" s="1"/>
  <c r="BO596" i="1"/>
  <c r="AQ596" i="1"/>
  <c r="BJ596" i="1"/>
  <c r="F603" i="1"/>
  <c r="BA596" i="1" l="1"/>
  <c r="BD596" i="1" s="1"/>
  <c r="BH596" i="1"/>
  <c r="CA594" i="1"/>
  <c r="CG594" i="1"/>
  <c r="CI594" i="1"/>
  <c r="CJ594" i="1"/>
  <c r="G603" i="1"/>
  <c r="H603" i="1"/>
  <c r="BG596" i="1" l="1"/>
  <c r="BI596" i="1" s="1"/>
  <c r="BM596" i="1" s="1"/>
  <c r="BN596" i="1" s="1"/>
  <c r="BR596" i="1" s="1"/>
  <c r="CE596" i="1" s="1"/>
  <c r="AU597" i="1"/>
  <c r="AP597" i="1"/>
  <c r="AZ597" i="1"/>
  <c r="C604" i="1"/>
  <c r="CB596" i="1" l="1"/>
  <c r="CF596" i="1"/>
  <c r="BJ597" i="1"/>
  <c r="BO597" i="1"/>
  <c r="AQ597" i="1"/>
  <c r="AS597" i="1"/>
  <c r="AT597" i="1" s="1"/>
  <c r="BP597" i="1"/>
  <c r="AV597" i="1"/>
  <c r="AX597" i="1"/>
  <c r="AY597" i="1" s="1"/>
  <c r="BC597" i="1" s="1"/>
  <c r="AW597" i="1"/>
  <c r="F604" i="1"/>
  <c r="BA597" i="1" l="1"/>
  <c r="BD597" i="1" s="1"/>
  <c r="BH597" i="1"/>
  <c r="BK597" i="1"/>
  <c r="BL597" i="1" s="1"/>
  <c r="CA595" i="1"/>
  <c r="CG595" i="1"/>
  <c r="CJ595" i="1"/>
  <c r="CI595" i="1"/>
  <c r="G604" i="1"/>
  <c r="H604" i="1"/>
  <c r="AU598" i="1" l="1"/>
  <c r="AZ598" i="1"/>
  <c r="AP598" i="1"/>
  <c r="BG597" i="1"/>
  <c r="BI597" i="1" s="1"/>
  <c r="BM597" i="1" s="1"/>
  <c r="BN597" i="1" s="1"/>
  <c r="BR597" i="1" s="1"/>
  <c r="CE597" i="1" s="1"/>
  <c r="C605" i="1"/>
  <c r="CB597" i="1" l="1"/>
  <c r="CF597" i="1"/>
  <c r="AV598" i="1"/>
  <c r="BP598" i="1"/>
  <c r="AX598" i="1"/>
  <c r="AY598" i="1" s="1"/>
  <c r="BC598" i="1" s="1"/>
  <c r="AW598" i="1"/>
  <c r="AQ598" i="1"/>
  <c r="BJ598" i="1"/>
  <c r="BO598" i="1"/>
  <c r="AS598" i="1"/>
  <c r="AT598" i="1" s="1"/>
  <c r="F605" i="1"/>
  <c r="BA598" i="1" l="1"/>
  <c r="BD598" i="1" s="1"/>
  <c r="BH598" i="1"/>
  <c r="BK598" i="1"/>
  <c r="BL598" i="1" s="1"/>
  <c r="CA596" i="1"/>
  <c r="CG596" i="1"/>
  <c r="CI596" i="1"/>
  <c r="CJ596" i="1"/>
  <c r="G605" i="1"/>
  <c r="H605" i="1"/>
  <c r="AP599" i="1" l="1"/>
  <c r="AZ599" i="1"/>
  <c r="AU599" i="1"/>
  <c r="BG598" i="1"/>
  <c r="BI598" i="1" s="1"/>
  <c r="BM598" i="1" s="1"/>
  <c r="BN598" i="1" s="1"/>
  <c r="BR598" i="1" s="1"/>
  <c r="CE598" i="1" s="1"/>
  <c r="C606" i="1"/>
  <c r="CB598" i="1" l="1"/>
  <c r="CF598" i="1"/>
  <c r="BP599" i="1"/>
  <c r="AV599" i="1"/>
  <c r="AW599" i="1"/>
  <c r="AX599" i="1"/>
  <c r="AY599" i="1" s="1"/>
  <c r="BC599" i="1" s="1"/>
  <c r="AQ599" i="1"/>
  <c r="BJ599" i="1"/>
  <c r="BO599" i="1"/>
  <c r="AS599" i="1"/>
  <c r="AT599" i="1" s="1"/>
  <c r="BA599" i="1" s="1"/>
  <c r="F606" i="1"/>
  <c r="BH599" i="1" l="1"/>
  <c r="BK599" i="1"/>
  <c r="BL599" i="1" s="1"/>
  <c r="BD599" i="1"/>
  <c r="CA597" i="1"/>
  <c r="CG597" i="1"/>
  <c r="CJ597" i="1"/>
  <c r="CI597" i="1"/>
  <c r="G606" i="1"/>
  <c r="H606" i="1"/>
  <c r="AP600" i="1" l="1"/>
  <c r="AU600" i="1"/>
  <c r="AZ600" i="1"/>
  <c r="BG599" i="1"/>
  <c r="BI599" i="1" s="1"/>
  <c r="BM599" i="1" s="1"/>
  <c r="BN599" i="1" s="1"/>
  <c r="BR599" i="1" s="1"/>
  <c r="CE599" i="1" s="1"/>
  <c r="C607" i="1"/>
  <c r="F607" i="1"/>
  <c r="CB599" i="1" l="1"/>
  <c r="CF599" i="1"/>
  <c r="BO600" i="1"/>
  <c r="AQ600" i="1"/>
  <c r="BJ600" i="1"/>
  <c r="AS600" i="1"/>
  <c r="AT600" i="1" s="1"/>
  <c r="BP600" i="1"/>
  <c r="AV600" i="1"/>
  <c r="AX600" i="1"/>
  <c r="AY600" i="1" s="1"/>
  <c r="BC600" i="1" s="1"/>
  <c r="AW600" i="1"/>
  <c r="CA598" i="1"/>
  <c r="CG598" i="1"/>
  <c r="H607" i="1"/>
  <c r="CI598" i="1"/>
  <c r="CJ598" i="1"/>
  <c r="G607" i="1"/>
  <c r="BK600" i="1" l="1"/>
  <c r="BL600" i="1" s="1"/>
  <c r="BA600" i="1"/>
  <c r="BD600" i="1" s="1"/>
  <c r="BH600" i="1"/>
  <c r="C608" i="1"/>
  <c r="AU601" i="1" l="1"/>
  <c r="AP601" i="1"/>
  <c r="AZ601" i="1"/>
  <c r="BG600" i="1"/>
  <c r="BI600" i="1" s="1"/>
  <c r="BM600" i="1" s="1"/>
  <c r="BN600" i="1" s="1"/>
  <c r="BR600" i="1" s="1"/>
  <c r="CE600" i="1" s="1"/>
  <c r="F608" i="1"/>
  <c r="CB600" i="1" l="1"/>
  <c r="CF600" i="1"/>
  <c r="AV601" i="1"/>
  <c r="BP601" i="1"/>
  <c r="AX601" i="1"/>
  <c r="AY601" i="1" s="1"/>
  <c r="BC601" i="1" s="1"/>
  <c r="AW601" i="1"/>
  <c r="BO601" i="1"/>
  <c r="AQ601" i="1"/>
  <c r="BJ601" i="1"/>
  <c r="AS601" i="1"/>
  <c r="AT601" i="1" s="1"/>
  <c r="CA599" i="1"/>
  <c r="CG599" i="1"/>
  <c r="CJ599" i="1"/>
  <c r="CI599" i="1"/>
  <c r="G608" i="1"/>
  <c r="H608" i="1"/>
  <c r="BK601" i="1" l="1"/>
  <c r="BL601" i="1" s="1"/>
  <c r="BA601" i="1"/>
  <c r="BD601" i="1" s="1"/>
  <c r="BH601" i="1"/>
  <c r="C609" i="1"/>
  <c r="AZ602" i="1" l="1"/>
  <c r="AP602" i="1"/>
  <c r="AU602" i="1"/>
  <c r="BG601" i="1"/>
  <c r="BI601" i="1" s="1"/>
  <c r="BM601" i="1" s="1"/>
  <c r="BN601" i="1" s="1"/>
  <c r="BR601" i="1" s="1"/>
  <c r="CE601" i="1" s="1"/>
  <c r="F609" i="1"/>
  <c r="CB601" i="1" l="1"/>
  <c r="CF601" i="1"/>
  <c r="AV602" i="1"/>
  <c r="BP602" i="1"/>
  <c r="AX602" i="1"/>
  <c r="AY602" i="1" s="1"/>
  <c r="BC602" i="1" s="1"/>
  <c r="AW602" i="1"/>
  <c r="BO602" i="1"/>
  <c r="AQ602" i="1"/>
  <c r="BJ602" i="1"/>
  <c r="AS602" i="1"/>
  <c r="AT602" i="1" s="1"/>
  <c r="CA600" i="1"/>
  <c r="CG600" i="1"/>
  <c r="CJ600" i="1"/>
  <c r="G609" i="1"/>
  <c r="C610" i="1" s="1"/>
  <c r="CI600" i="1"/>
  <c r="H609" i="1"/>
  <c r="BA602" i="1" l="1"/>
  <c r="BD602" i="1" s="1"/>
  <c r="BH602" i="1"/>
  <c r="BK602" i="1"/>
  <c r="BL602" i="1" s="1"/>
  <c r="F610" i="1"/>
  <c r="AZ603" i="1" l="1"/>
  <c r="AP603" i="1"/>
  <c r="AU603" i="1"/>
  <c r="BG602" i="1"/>
  <c r="BI602" i="1" s="1"/>
  <c r="BM602" i="1" s="1"/>
  <c r="BN602" i="1" s="1"/>
  <c r="BR602" i="1" s="1"/>
  <c r="CE602" i="1" s="1"/>
  <c r="CA601" i="1"/>
  <c r="CG601" i="1"/>
  <c r="G610" i="1"/>
  <c r="C611" i="1" s="1"/>
  <c r="H610" i="1"/>
  <c r="CJ601" i="1"/>
  <c r="CI601" i="1"/>
  <c r="CB602" i="1" l="1"/>
  <c r="CF602" i="1"/>
  <c r="AV603" i="1"/>
  <c r="BP603" i="1"/>
  <c r="AW603" i="1"/>
  <c r="AX603" i="1"/>
  <c r="AY603" i="1" s="1"/>
  <c r="BC603" i="1" s="1"/>
  <c r="BO603" i="1"/>
  <c r="AQ603" i="1"/>
  <c r="BJ603" i="1"/>
  <c r="AS603" i="1"/>
  <c r="AT603" i="1" s="1"/>
  <c r="F611" i="1"/>
  <c r="CA602" i="1" s="1"/>
  <c r="BA603" i="1" l="1"/>
  <c r="BD603" i="1" s="1"/>
  <c r="BH603" i="1"/>
  <c r="BK603" i="1"/>
  <c r="BL603" i="1" s="1"/>
  <c r="CG602" i="1"/>
  <c r="CJ602" i="1"/>
  <c r="H611" i="1"/>
  <c r="CI602" i="1"/>
  <c r="G611" i="1"/>
  <c r="C612" i="1" s="1"/>
  <c r="AZ604" i="1" l="1"/>
  <c r="AU604" i="1"/>
  <c r="AP604" i="1"/>
  <c r="BG603" i="1"/>
  <c r="BI603" i="1" s="1"/>
  <c r="BM603" i="1" s="1"/>
  <c r="BN603" i="1" s="1"/>
  <c r="BR603" i="1" s="1"/>
  <c r="CE603" i="1" s="1"/>
  <c r="CB603" i="1" l="1"/>
  <c r="CF603" i="1"/>
  <c r="CG603" i="1" s="1"/>
  <c r="F612" i="1"/>
  <c r="CI603" i="1" s="1"/>
  <c r="CA603" i="1"/>
  <c r="BJ604" i="1"/>
  <c r="BO604" i="1"/>
  <c r="AQ604" i="1"/>
  <c r="AS604" i="1"/>
  <c r="AT604" i="1" s="1"/>
  <c r="BP604" i="1"/>
  <c r="AW604" i="1"/>
  <c r="AV604" i="1"/>
  <c r="AX604" i="1"/>
  <c r="AY604" i="1" s="1"/>
  <c r="BC604" i="1" s="1"/>
  <c r="CJ603" i="1" l="1"/>
  <c r="H612" i="1"/>
  <c r="G612" i="1"/>
  <c r="C613" i="1" s="1"/>
  <c r="BK604" i="1"/>
  <c r="BL604" i="1" s="1"/>
  <c r="BA604" i="1"/>
  <c r="BD604" i="1" s="1"/>
  <c r="BH604" i="1"/>
  <c r="BG604" i="1" l="1"/>
  <c r="BI604" i="1" s="1"/>
  <c r="BM604" i="1" s="1"/>
  <c r="BN604" i="1" s="1"/>
  <c r="BR604" i="1" s="1"/>
  <c r="CE604" i="1" s="1"/>
  <c r="AZ605" i="1"/>
  <c r="AU605" i="1"/>
  <c r="AP605" i="1"/>
  <c r="CB604" i="1" l="1"/>
  <c r="CF604" i="1"/>
  <c r="CG604" i="1" s="1"/>
  <c r="F613" i="1"/>
  <c r="CI604" i="1" s="1"/>
  <c r="CA604" i="1"/>
  <c r="BO605" i="1"/>
  <c r="AQ605" i="1"/>
  <c r="BJ605" i="1"/>
  <c r="AS605" i="1"/>
  <c r="AT605" i="1" s="1"/>
  <c r="AX605" i="1"/>
  <c r="AY605" i="1" s="1"/>
  <c r="BC605" i="1" s="1"/>
  <c r="AW605" i="1"/>
  <c r="BP605" i="1"/>
  <c r="AV605" i="1"/>
  <c r="CJ604" i="1" l="1"/>
  <c r="H613" i="1"/>
  <c r="G613" i="1"/>
  <c r="C614" i="1" s="1"/>
  <c r="BK605" i="1"/>
  <c r="BL605" i="1" s="1"/>
  <c r="BA605" i="1"/>
  <c r="BD605" i="1" s="1"/>
  <c r="BH605" i="1"/>
  <c r="AZ606" i="1" l="1"/>
  <c r="AU606" i="1"/>
  <c r="AP606" i="1"/>
  <c r="BG605" i="1"/>
  <c r="BI605" i="1" s="1"/>
  <c r="BM605" i="1" s="1"/>
  <c r="BN605" i="1" s="1"/>
  <c r="BR605" i="1" s="1"/>
  <c r="CE605" i="1" s="1"/>
  <c r="CB605" i="1" l="1"/>
  <c r="CF605" i="1"/>
  <c r="F614" i="1"/>
  <c r="CI605" i="1" s="1"/>
  <c r="BO606" i="1"/>
  <c r="AQ606" i="1"/>
  <c r="BJ606" i="1"/>
  <c r="AS606" i="1"/>
  <c r="AT606" i="1" s="1"/>
  <c r="AW606" i="1"/>
  <c r="AV606" i="1"/>
  <c r="BP606" i="1"/>
  <c r="AX606" i="1"/>
  <c r="AY606" i="1" s="1"/>
  <c r="BC606" i="1" s="1"/>
  <c r="H614" i="1" l="1"/>
  <c r="G614" i="1"/>
  <c r="C615" i="1" s="1"/>
  <c r="CJ605" i="1"/>
  <c r="BK606" i="1"/>
  <c r="BL606" i="1" s="1"/>
  <c r="BA606" i="1"/>
  <c r="BD606" i="1" s="1"/>
  <c r="BH606" i="1"/>
  <c r="CA605" i="1"/>
  <c r="CG605" i="1"/>
  <c r="BG606" i="1" l="1"/>
  <c r="BI606" i="1" s="1"/>
  <c r="BM606" i="1" s="1"/>
  <c r="BN606" i="1" s="1"/>
  <c r="BR606" i="1" s="1"/>
  <c r="CE606" i="1" s="1"/>
  <c r="AP607" i="1"/>
  <c r="AZ607" i="1"/>
  <c r="AU607" i="1"/>
  <c r="CB606" i="1" l="1"/>
  <c r="CF606" i="1"/>
  <c r="F615" i="1"/>
  <c r="CI606" i="1" s="1"/>
  <c r="AS607" i="1"/>
  <c r="AT607" i="1" s="1"/>
  <c r="BO607" i="1"/>
  <c r="AQ607" i="1"/>
  <c r="BJ607" i="1"/>
  <c r="BP607" i="1"/>
  <c r="AX607" i="1"/>
  <c r="AY607" i="1" s="1"/>
  <c r="BC607" i="1" s="1"/>
  <c r="AW607" i="1"/>
  <c r="AV607" i="1"/>
  <c r="CJ606" i="1" l="1"/>
  <c r="H615" i="1"/>
  <c r="G615" i="1"/>
  <c r="C616" i="1" s="1"/>
  <c r="CA606" i="1"/>
  <c r="CG606" i="1"/>
  <c r="BK607" i="1"/>
  <c r="BL607" i="1" s="1"/>
  <c r="BA607" i="1"/>
  <c r="BD607" i="1" s="1"/>
  <c r="BH607" i="1"/>
  <c r="BG607" i="1" l="1"/>
  <c r="BI607" i="1" s="1"/>
  <c r="BM607" i="1" s="1"/>
  <c r="BN607" i="1" s="1"/>
  <c r="BR607" i="1" s="1"/>
  <c r="CE607" i="1" s="1"/>
  <c r="AZ608" i="1"/>
  <c r="AU608" i="1"/>
  <c r="AP608" i="1"/>
  <c r="CB607" i="1" l="1"/>
  <c r="CF607" i="1"/>
  <c r="F616" i="1"/>
  <c r="CJ607" i="1" s="1"/>
  <c r="AS608" i="1"/>
  <c r="AT608" i="1" s="1"/>
  <c r="BO608" i="1"/>
  <c r="AQ608" i="1"/>
  <c r="BJ608" i="1"/>
  <c r="AW608" i="1"/>
  <c r="AV608" i="1"/>
  <c r="AX608" i="1"/>
  <c r="AY608" i="1" s="1"/>
  <c r="BC608" i="1" s="1"/>
  <c r="BP608" i="1"/>
  <c r="G616" i="1" l="1"/>
  <c r="C617" i="1" s="1"/>
  <c r="CI607" i="1"/>
  <c r="H616" i="1"/>
  <c r="CA607" i="1"/>
  <c r="CG607" i="1"/>
  <c r="BK608" i="1"/>
  <c r="BL608" i="1" s="1"/>
  <c r="BA608" i="1"/>
  <c r="BD608" i="1" s="1"/>
  <c r="BH608" i="1"/>
  <c r="AZ609" i="1" l="1"/>
  <c r="AU609" i="1"/>
  <c r="AP609" i="1"/>
  <c r="BG608" i="1"/>
  <c r="BI608" i="1" s="1"/>
  <c r="BM608" i="1" s="1"/>
  <c r="BN608" i="1" s="1"/>
  <c r="BR608" i="1" s="1"/>
  <c r="CE608" i="1" s="1"/>
  <c r="CB608" i="1" l="1"/>
  <c r="CF608" i="1"/>
  <c r="F617" i="1"/>
  <c r="G617" i="1" s="1"/>
  <c r="BJ609" i="1"/>
  <c r="AS609" i="1"/>
  <c r="AT609" i="1" s="1"/>
  <c r="BO609" i="1"/>
  <c r="AQ609" i="1"/>
  <c r="BP609" i="1"/>
  <c r="AV609" i="1"/>
  <c r="AX609" i="1"/>
  <c r="AY609" i="1" s="1"/>
  <c r="BC609" i="1" s="1"/>
  <c r="AW609" i="1"/>
  <c r="CJ608" i="1" l="1"/>
  <c r="CI608" i="1"/>
  <c r="H617" i="1"/>
  <c r="CA608" i="1"/>
  <c r="CG608" i="1"/>
  <c r="BK609" i="1"/>
  <c r="BL609" i="1" s="1"/>
  <c r="BA609" i="1"/>
  <c r="BD609" i="1" s="1"/>
  <c r="BH609" i="1"/>
  <c r="C618" i="1"/>
  <c r="BG609" i="1" l="1"/>
  <c r="BI609" i="1" s="1"/>
  <c r="BM609" i="1" s="1"/>
  <c r="BN609" i="1" s="1"/>
  <c r="BR609" i="1" s="1"/>
  <c r="CE609" i="1" s="1"/>
  <c r="AP610" i="1"/>
  <c r="AZ610" i="1"/>
  <c r="AU610" i="1"/>
  <c r="CB609" i="1" l="1"/>
  <c r="CF609" i="1"/>
  <c r="F618" i="1"/>
  <c r="G618" i="1" s="1"/>
  <c r="BP610" i="1"/>
  <c r="AV610" i="1"/>
  <c r="AX610" i="1"/>
  <c r="AY610" i="1" s="1"/>
  <c r="BC610" i="1" s="1"/>
  <c r="AW610" i="1"/>
  <c r="AQ610" i="1"/>
  <c r="BJ610" i="1"/>
  <c r="BO610" i="1"/>
  <c r="AS610" i="1"/>
  <c r="AT610" i="1" s="1"/>
  <c r="CI609" i="1" l="1"/>
  <c r="H618" i="1"/>
  <c r="CJ609" i="1"/>
  <c r="C619" i="1"/>
  <c r="CA609" i="1"/>
  <c r="CG609" i="1"/>
  <c r="BK610" i="1"/>
  <c r="BL610" i="1" s="1"/>
  <c r="BA610" i="1"/>
  <c r="BD610" i="1" s="1"/>
  <c r="BH610" i="1"/>
  <c r="AZ611" i="1" l="1"/>
  <c r="AU611" i="1"/>
  <c r="AP611" i="1"/>
  <c r="BG610" i="1"/>
  <c r="BI610" i="1" s="1"/>
  <c r="BM610" i="1" s="1"/>
  <c r="BN610" i="1" s="1"/>
  <c r="BR610" i="1" s="1"/>
  <c r="CE610" i="1" s="1"/>
  <c r="CB610" i="1" l="1"/>
  <c r="CF610" i="1"/>
  <c r="F619" i="1"/>
  <c r="CI610" i="1" s="1"/>
  <c r="BO611" i="1"/>
  <c r="AQ611" i="1"/>
  <c r="BJ611" i="1"/>
  <c r="AS611" i="1"/>
  <c r="AT611" i="1" s="1"/>
  <c r="AX611" i="1"/>
  <c r="AY611" i="1" s="1"/>
  <c r="BC611" i="1" s="1"/>
  <c r="AV611" i="1"/>
  <c r="AW611" i="1"/>
  <c r="BP611" i="1"/>
  <c r="G619" i="1" l="1"/>
  <c r="C620" i="1" s="1"/>
  <c r="H619" i="1"/>
  <c r="CJ610" i="1"/>
  <c r="BA611" i="1"/>
  <c r="BD611" i="1" s="1"/>
  <c r="BH611" i="1"/>
  <c r="BK611" i="1"/>
  <c r="BL611" i="1" s="1"/>
  <c r="CA610" i="1"/>
  <c r="CG610" i="1"/>
  <c r="BG611" i="1" l="1"/>
  <c r="BI611" i="1" s="1"/>
  <c r="BM611" i="1" s="1"/>
  <c r="BN611" i="1" s="1"/>
  <c r="BR611" i="1" s="1"/>
  <c r="CE611" i="1" s="1"/>
  <c r="AZ612" i="1"/>
  <c r="AU612" i="1"/>
  <c r="AP612" i="1"/>
  <c r="CB611" i="1" l="1"/>
  <c r="CF611" i="1"/>
  <c r="F620" i="1"/>
  <c r="CJ611" i="1" s="1"/>
  <c r="AQ612" i="1"/>
  <c r="BJ612" i="1"/>
  <c r="BO612" i="1"/>
  <c r="AS612" i="1"/>
  <c r="AT612" i="1" s="1"/>
  <c r="AX612" i="1"/>
  <c r="AY612" i="1" s="1"/>
  <c r="BC612" i="1" s="1"/>
  <c r="BK612" i="1" s="1"/>
  <c r="BL612" i="1" s="1"/>
  <c r="BP612" i="1"/>
  <c r="AW612" i="1"/>
  <c r="AV612" i="1"/>
  <c r="G620" i="1" l="1"/>
  <c r="C621" i="1" s="1"/>
  <c r="CI611" i="1"/>
  <c r="H620" i="1"/>
  <c r="CA611" i="1"/>
  <c r="CG611" i="1"/>
  <c r="BA612" i="1"/>
  <c r="BD612" i="1" s="1"/>
  <c r="BH612" i="1"/>
  <c r="AZ613" i="1" l="1"/>
  <c r="AU613" i="1"/>
  <c r="AP613" i="1"/>
  <c r="BG612" i="1"/>
  <c r="BI612" i="1" s="1"/>
  <c r="BM612" i="1" s="1"/>
  <c r="BN612" i="1" s="1"/>
  <c r="BR612" i="1" s="1"/>
  <c r="CE612" i="1" s="1"/>
  <c r="CB612" i="1" l="1"/>
  <c r="CF612" i="1"/>
  <c r="F621" i="1"/>
  <c r="H621" i="1" s="1"/>
  <c r="BJ613" i="1"/>
  <c r="AS613" i="1"/>
  <c r="AT613" i="1" s="1"/>
  <c r="AQ613" i="1"/>
  <c r="BO613" i="1"/>
  <c r="BP613" i="1"/>
  <c r="AV613" i="1"/>
  <c r="AX613" i="1"/>
  <c r="AY613" i="1" s="1"/>
  <c r="BC613" i="1" s="1"/>
  <c r="AW613" i="1"/>
  <c r="F623" i="1" l="1"/>
  <c r="H623" i="1" s="1"/>
  <c r="L6" i="1" s="1"/>
  <c r="CI612" i="1"/>
  <c r="CJ612" i="1"/>
  <c r="G621" i="1"/>
  <c r="BA613" i="1"/>
  <c r="BD613" i="1" s="1"/>
  <c r="BH613" i="1"/>
  <c r="CA612" i="1"/>
  <c r="CG612" i="1"/>
  <c r="BK613" i="1"/>
  <c r="BL613" i="1" s="1"/>
  <c r="K6" i="1" l="1"/>
  <c r="E625" i="1"/>
  <c r="C625" i="1" s="1"/>
  <c r="AZ614" i="1"/>
  <c r="AU614" i="1"/>
  <c r="AP614" i="1"/>
  <c r="BG613" i="1"/>
  <c r="BI613" i="1" s="1"/>
  <c r="BM613" i="1" s="1"/>
  <c r="BN613" i="1" s="1"/>
  <c r="BR613" i="1" s="1"/>
  <c r="CE613" i="1" s="1"/>
  <c r="CB613" i="1" l="1"/>
  <c r="CF613" i="1"/>
  <c r="F625" i="1"/>
  <c r="G625" i="1" s="1"/>
  <c r="AS614" i="1"/>
  <c r="AT614" i="1" s="1"/>
  <c r="BO614" i="1"/>
  <c r="AQ614" i="1"/>
  <c r="BJ614" i="1"/>
  <c r="AW614" i="1"/>
  <c r="AX614" i="1"/>
  <c r="AY614" i="1" s="1"/>
  <c r="BC614" i="1" s="1"/>
  <c r="BK614" i="1" s="1"/>
  <c r="BL614" i="1" s="1"/>
  <c r="BP614" i="1"/>
  <c r="AV614" i="1"/>
  <c r="CI613" i="1" l="1"/>
  <c r="H625" i="1"/>
  <c r="CJ613" i="1"/>
  <c r="C626" i="1"/>
  <c r="BA614" i="1"/>
  <c r="BD614" i="1" s="1"/>
  <c r="BH614" i="1"/>
  <c r="CA613" i="1"/>
  <c r="CG613" i="1"/>
  <c r="BG614" i="1" l="1"/>
  <c r="BI614" i="1" s="1"/>
  <c r="BM614" i="1" s="1"/>
  <c r="BN614" i="1" s="1"/>
  <c r="BR614" i="1" s="1"/>
  <c r="CE614" i="1" s="1"/>
  <c r="AZ615" i="1"/>
  <c r="AU615" i="1"/>
  <c r="AP615" i="1"/>
  <c r="CB614" i="1" l="1"/>
  <c r="CF614" i="1"/>
  <c r="F626" i="1"/>
  <c r="CI614" i="1" s="1"/>
  <c r="BO615" i="1"/>
  <c r="AQ615" i="1"/>
  <c r="AS615" i="1"/>
  <c r="AT615" i="1" s="1"/>
  <c r="BJ615" i="1"/>
  <c r="AX615" i="1"/>
  <c r="AY615" i="1" s="1"/>
  <c r="BC615" i="1" s="1"/>
  <c r="AW615" i="1"/>
  <c r="AV615" i="1"/>
  <c r="BP615" i="1"/>
  <c r="G626" i="1" l="1"/>
  <c r="C627" i="1" s="1"/>
  <c r="H626" i="1"/>
  <c r="CJ614" i="1"/>
  <c r="BA615" i="1"/>
  <c r="BD615" i="1" s="1"/>
  <c r="BH615" i="1"/>
  <c r="BK615" i="1"/>
  <c r="BL615" i="1" s="1"/>
  <c r="CA614" i="1"/>
  <c r="CG614" i="1"/>
  <c r="BG615" i="1" l="1"/>
  <c r="BI615" i="1" s="1"/>
  <c r="BM615" i="1" s="1"/>
  <c r="BN615" i="1" s="1"/>
  <c r="BR615" i="1" s="1"/>
  <c r="CE615" i="1" s="1"/>
  <c r="AZ616" i="1"/>
  <c r="AP616" i="1"/>
  <c r="AU616" i="1"/>
  <c r="CB615" i="1" l="1"/>
  <c r="CF615" i="1"/>
  <c r="F627" i="1"/>
  <c r="G627" i="1" s="1"/>
  <c r="AW616" i="1"/>
  <c r="AV616" i="1"/>
  <c r="BP616" i="1"/>
  <c r="AX616" i="1"/>
  <c r="AY616" i="1" s="1"/>
  <c r="BC616" i="1" s="1"/>
  <c r="BK616" i="1" s="1"/>
  <c r="BL616" i="1" s="1"/>
  <c r="BO616" i="1"/>
  <c r="BJ616" i="1"/>
  <c r="AQ616" i="1"/>
  <c r="AS616" i="1"/>
  <c r="AT616" i="1" s="1"/>
  <c r="H627" i="1" l="1"/>
  <c r="CI615" i="1"/>
  <c r="CJ615" i="1"/>
  <c r="C628" i="1"/>
  <c r="CA615" i="1"/>
  <c r="CG615" i="1"/>
  <c r="BA616" i="1"/>
  <c r="BD616" i="1" s="1"/>
  <c r="BH616" i="1"/>
  <c r="AP617" i="1" l="1"/>
  <c r="AZ617" i="1"/>
  <c r="AU617" i="1"/>
  <c r="BG616" i="1"/>
  <c r="BI616" i="1" s="1"/>
  <c r="BM616" i="1" s="1"/>
  <c r="BN616" i="1" s="1"/>
  <c r="BR616" i="1" s="1"/>
  <c r="CE616" i="1" s="1"/>
  <c r="CB616" i="1" l="1"/>
  <c r="CF616" i="1"/>
  <c r="F628" i="1"/>
  <c r="G628" i="1" s="1"/>
  <c r="AQ617" i="1"/>
  <c r="BJ617" i="1"/>
  <c r="BO617" i="1"/>
  <c r="AS617" i="1"/>
  <c r="AT617" i="1" s="1"/>
  <c r="BP617" i="1"/>
  <c r="AV617" i="1"/>
  <c r="AX617" i="1"/>
  <c r="AY617" i="1" s="1"/>
  <c r="BC617" i="1" s="1"/>
  <c r="AW617" i="1"/>
  <c r="CI616" i="1" l="1"/>
  <c r="H628" i="1"/>
  <c r="CJ616" i="1"/>
  <c r="BA617" i="1"/>
  <c r="BD617" i="1" s="1"/>
  <c r="BH617" i="1"/>
  <c r="C629" i="1"/>
  <c r="CA616" i="1"/>
  <c r="CG616" i="1"/>
  <c r="BK617" i="1"/>
  <c r="BL617" i="1" s="1"/>
  <c r="AZ618" i="1" l="1"/>
  <c r="AU618" i="1"/>
  <c r="AP618" i="1"/>
  <c r="BG617" i="1"/>
  <c r="BI617" i="1" s="1"/>
  <c r="BM617" i="1" s="1"/>
  <c r="BN617" i="1" s="1"/>
  <c r="BR617" i="1" s="1"/>
  <c r="CE617" i="1" s="1"/>
  <c r="CB617" i="1" l="1"/>
  <c r="CF617" i="1"/>
  <c r="F629" i="1"/>
  <c r="H629" i="1" s="1"/>
  <c r="AQ618" i="1"/>
  <c r="BJ618" i="1"/>
  <c r="BO618" i="1"/>
  <c r="AS618" i="1"/>
  <c r="AT618" i="1" s="1"/>
  <c r="BP618" i="1"/>
  <c r="AV618" i="1"/>
  <c r="AX618" i="1"/>
  <c r="AY618" i="1" s="1"/>
  <c r="BC618" i="1" s="1"/>
  <c r="AW618" i="1"/>
  <c r="G629" i="1" l="1"/>
  <c r="C630" i="1" s="1"/>
  <c r="CJ617" i="1"/>
  <c r="CI617" i="1"/>
  <c r="BA618" i="1"/>
  <c r="BD618" i="1" s="1"/>
  <c r="BH618" i="1"/>
  <c r="CA617" i="1"/>
  <c r="CG617" i="1"/>
  <c r="BK618" i="1"/>
  <c r="BL618" i="1" s="1"/>
  <c r="AZ619" i="1" l="1"/>
  <c r="AU619" i="1"/>
  <c r="AP619" i="1"/>
  <c r="BG618" i="1"/>
  <c r="BI618" i="1" s="1"/>
  <c r="BM618" i="1" s="1"/>
  <c r="BN618" i="1" s="1"/>
  <c r="BR618" i="1" s="1"/>
  <c r="CE618" i="1" s="1"/>
  <c r="CB618" i="1" l="1"/>
  <c r="CF618" i="1"/>
  <c r="F630" i="1"/>
  <c r="G630" i="1" s="1"/>
  <c r="BO619" i="1"/>
  <c r="AQ619" i="1"/>
  <c r="BJ619" i="1"/>
  <c r="AS619" i="1"/>
  <c r="AT619" i="1" s="1"/>
  <c r="BP619" i="1"/>
  <c r="AV619" i="1"/>
  <c r="AW619" i="1"/>
  <c r="AX619" i="1"/>
  <c r="AY619" i="1" s="1"/>
  <c r="BC619" i="1" s="1"/>
  <c r="CI618" i="1" l="1"/>
  <c r="H630" i="1"/>
  <c r="CJ618" i="1"/>
  <c r="CA618" i="1"/>
  <c r="CG618" i="1"/>
  <c r="BK619" i="1"/>
  <c r="BL619" i="1" s="1"/>
  <c r="BA619" i="1"/>
  <c r="BD619" i="1" s="1"/>
  <c r="BH619" i="1"/>
  <c r="C631" i="1"/>
  <c r="AP620" i="1" l="1"/>
  <c r="AZ620" i="1"/>
  <c r="AU620" i="1"/>
  <c r="BG619" i="1"/>
  <c r="BI619" i="1" s="1"/>
  <c r="BM619" i="1" s="1"/>
  <c r="BN619" i="1" s="1"/>
  <c r="BR619" i="1" s="1"/>
  <c r="CE619" i="1" s="1"/>
  <c r="CB619" i="1" l="1"/>
  <c r="CF619" i="1"/>
  <c r="F631" i="1"/>
  <c r="CI619" i="1" s="1"/>
  <c r="BO620" i="1"/>
  <c r="AQ620" i="1"/>
  <c r="BJ620" i="1"/>
  <c r="AS620" i="1"/>
  <c r="AT620" i="1" s="1"/>
  <c r="AV620" i="1"/>
  <c r="BP620" i="1"/>
  <c r="AX620" i="1"/>
  <c r="AY620" i="1" s="1"/>
  <c r="BC620" i="1" s="1"/>
  <c r="AW620" i="1"/>
  <c r="G631" i="1" l="1"/>
  <c r="C632" i="1" s="1"/>
  <c r="H631" i="1"/>
  <c r="CJ619" i="1"/>
  <c r="CA619" i="1"/>
  <c r="CG619" i="1"/>
  <c r="BK620" i="1"/>
  <c r="BL620" i="1" s="1"/>
  <c r="BA620" i="1"/>
  <c r="BD620" i="1" s="1"/>
  <c r="BH620" i="1"/>
  <c r="AZ621" i="1" l="1"/>
  <c r="AU621" i="1"/>
  <c r="AP621" i="1"/>
  <c r="BG620" i="1"/>
  <c r="BI620" i="1" s="1"/>
  <c r="BM620" i="1" s="1"/>
  <c r="BN620" i="1" s="1"/>
  <c r="BR620" i="1" s="1"/>
  <c r="CE620" i="1" s="1"/>
  <c r="CB620" i="1" l="1"/>
  <c r="CF620" i="1"/>
  <c r="F632" i="1"/>
  <c r="H632" i="1" s="1"/>
  <c r="BO621" i="1"/>
  <c r="BJ621" i="1"/>
  <c r="AQ621" i="1"/>
  <c r="AS621" i="1"/>
  <c r="AT621" i="1" s="1"/>
  <c r="AV621" i="1"/>
  <c r="BP621" i="1"/>
  <c r="AX621" i="1"/>
  <c r="AY621" i="1" s="1"/>
  <c r="BC621" i="1" s="1"/>
  <c r="AW621" i="1"/>
  <c r="G632" i="1" l="1"/>
  <c r="C633" i="1" s="1"/>
  <c r="CI620" i="1"/>
  <c r="CJ620" i="1"/>
  <c r="BK621" i="1"/>
  <c r="BL621" i="1" s="1"/>
  <c r="BA621" i="1"/>
  <c r="BD621" i="1" s="1"/>
  <c r="BH621" i="1"/>
  <c r="CA620" i="1"/>
  <c r="CG620" i="1"/>
  <c r="AP622" i="1" l="1"/>
  <c r="AU622" i="1"/>
  <c r="AZ622" i="1"/>
  <c r="BG621" i="1"/>
  <c r="BI621" i="1" s="1"/>
  <c r="BM621" i="1" s="1"/>
  <c r="BN621" i="1" s="1"/>
  <c r="BR621" i="1" s="1"/>
  <c r="CE621" i="1" s="1"/>
  <c r="CB621" i="1" l="1"/>
  <c r="CF621" i="1"/>
  <c r="F633" i="1"/>
  <c r="G633" i="1" s="1"/>
  <c r="BP622" i="1"/>
  <c r="AV622" i="1"/>
  <c r="AW622" i="1"/>
  <c r="AX622" i="1"/>
  <c r="AY622" i="1" s="1"/>
  <c r="BC622" i="1" s="1"/>
  <c r="BO622" i="1"/>
  <c r="AQ622" i="1"/>
  <c r="BJ622" i="1"/>
  <c r="AS622" i="1"/>
  <c r="AT622" i="1" s="1"/>
  <c r="BA622" i="1" s="1"/>
  <c r="H633" i="1" l="1"/>
  <c r="CI621" i="1"/>
  <c r="CJ621" i="1"/>
  <c r="BH622" i="1"/>
  <c r="BK622" i="1"/>
  <c r="BL622" i="1" s="1"/>
  <c r="BD622" i="1"/>
  <c r="C634" i="1"/>
  <c r="CA621" i="1"/>
  <c r="CG621" i="1"/>
  <c r="AZ623" i="1" l="1"/>
  <c r="AU623" i="1"/>
  <c r="AP623" i="1"/>
  <c r="BG622" i="1"/>
  <c r="BI622" i="1" s="1"/>
  <c r="BM622" i="1" s="1"/>
  <c r="BN622" i="1" s="1"/>
  <c r="BR622" i="1" s="1"/>
  <c r="CE622" i="1" s="1"/>
  <c r="CB622" i="1" l="1"/>
  <c r="CF622" i="1"/>
  <c r="F634" i="1"/>
  <c r="CJ622" i="1" s="1"/>
  <c r="BJ623" i="1"/>
  <c r="BO623" i="1"/>
  <c r="AQ623" i="1"/>
  <c r="AS623" i="1"/>
  <c r="AT623" i="1" s="1"/>
  <c r="BP623" i="1"/>
  <c r="AW623" i="1"/>
  <c r="AV623" i="1"/>
  <c r="AX623" i="1"/>
  <c r="AY623" i="1" s="1"/>
  <c r="BC623" i="1" s="1"/>
  <c r="G634" i="1" l="1"/>
  <c r="C635" i="1" s="1"/>
  <c r="CI622" i="1"/>
  <c r="H634" i="1"/>
  <c r="BK623" i="1"/>
  <c r="BL623" i="1" s="1"/>
  <c r="CA622" i="1"/>
  <c r="CG622" i="1"/>
  <c r="BA623" i="1"/>
  <c r="BD623" i="1" s="1"/>
  <c r="BH623" i="1"/>
  <c r="AZ624" i="1" l="1"/>
  <c r="AU624" i="1"/>
  <c r="AP624" i="1"/>
  <c r="BG623" i="1"/>
  <c r="BI623" i="1" s="1"/>
  <c r="BM623" i="1" s="1"/>
  <c r="BN623" i="1" s="1"/>
  <c r="BR623" i="1" s="1"/>
  <c r="CE623" i="1" s="1"/>
  <c r="CB623" i="1" l="1"/>
  <c r="CF623" i="1"/>
  <c r="F635" i="1"/>
  <c r="H635" i="1" s="1"/>
  <c r="BO624" i="1"/>
  <c r="AQ624" i="1"/>
  <c r="BJ624" i="1"/>
  <c r="AS624" i="1"/>
  <c r="AT624" i="1" s="1"/>
  <c r="AX624" i="1"/>
  <c r="AY624" i="1" s="1"/>
  <c r="BC624" i="1" s="1"/>
  <c r="AW624" i="1"/>
  <c r="AV624" i="1"/>
  <c r="BP624" i="1"/>
  <c r="G635" i="1" l="1"/>
  <c r="C636" i="1" s="1"/>
  <c r="CI623" i="1"/>
  <c r="CJ623" i="1"/>
  <c r="CA623" i="1"/>
  <c r="CG623" i="1"/>
  <c r="BA624" i="1"/>
  <c r="BD624" i="1" s="1"/>
  <c r="BH624" i="1"/>
  <c r="BK624" i="1"/>
  <c r="BL624" i="1" s="1"/>
  <c r="AU625" i="1" l="1"/>
  <c r="AP625" i="1"/>
  <c r="BG624" i="1"/>
  <c r="BI624" i="1" s="1"/>
  <c r="BM624" i="1" s="1"/>
  <c r="BN624" i="1" s="1"/>
  <c r="BR624" i="1" s="1"/>
  <c r="CE624" i="1" s="1"/>
  <c r="AZ625" i="1"/>
  <c r="CB624" i="1" l="1"/>
  <c r="CF624" i="1"/>
  <c r="F636" i="1"/>
  <c r="G636" i="1" s="1"/>
  <c r="AV625" i="1"/>
  <c r="AX625" i="1"/>
  <c r="AY625" i="1" s="1"/>
  <c r="BC625" i="1" s="1"/>
  <c r="BP625" i="1"/>
  <c r="AW625" i="1"/>
  <c r="AQ625" i="1"/>
  <c r="BJ625" i="1"/>
  <c r="AS625" i="1"/>
  <c r="AT625" i="1" s="1"/>
  <c r="BO625" i="1"/>
  <c r="CJ624" i="1" l="1"/>
  <c r="CI624" i="1"/>
  <c r="H636" i="1"/>
  <c r="C637" i="1"/>
  <c r="CA624" i="1"/>
  <c r="CG624" i="1"/>
  <c r="BA625" i="1"/>
  <c r="BD625" i="1" s="1"/>
  <c r="BH625" i="1"/>
  <c r="BK625" i="1"/>
  <c r="BL625" i="1" s="1"/>
  <c r="AZ626" i="1" l="1"/>
  <c r="AU626" i="1"/>
  <c r="BG625" i="1"/>
  <c r="BI625" i="1" s="1"/>
  <c r="BM625" i="1" s="1"/>
  <c r="BN625" i="1" s="1"/>
  <c r="BR625" i="1" s="1"/>
  <c r="CE625" i="1" s="1"/>
  <c r="AP626" i="1"/>
  <c r="CB625" i="1" l="1"/>
  <c r="CF625" i="1"/>
  <c r="F637" i="1"/>
  <c r="H637" i="1" s="1"/>
  <c r="AS626" i="1"/>
  <c r="AT626" i="1" s="1"/>
  <c r="BO626" i="1"/>
  <c r="AQ626" i="1"/>
  <c r="BJ626" i="1"/>
  <c r="AV626" i="1"/>
  <c r="AX626" i="1"/>
  <c r="AY626" i="1" s="1"/>
  <c r="BC626" i="1" s="1"/>
  <c r="AW626" i="1"/>
  <c r="BP626" i="1"/>
  <c r="CJ625" i="1" l="1"/>
  <c r="G637" i="1"/>
  <c r="C638" i="1" s="1"/>
  <c r="CI625" i="1"/>
  <c r="BK626" i="1"/>
  <c r="BL626" i="1" s="1"/>
  <c r="BA626" i="1"/>
  <c r="BD626" i="1" s="1"/>
  <c r="BH626" i="1"/>
  <c r="CA625" i="1"/>
  <c r="CG625" i="1"/>
  <c r="AZ627" i="1" l="1"/>
  <c r="AU627" i="1"/>
  <c r="AP627" i="1"/>
  <c r="BG626" i="1"/>
  <c r="BI626" i="1" s="1"/>
  <c r="BM626" i="1" s="1"/>
  <c r="BN626" i="1" s="1"/>
  <c r="BR626" i="1" s="1"/>
  <c r="CE626" i="1" s="1"/>
  <c r="CB626" i="1" l="1"/>
  <c r="CF626" i="1"/>
  <c r="F638" i="1"/>
  <c r="H638" i="1" s="1"/>
  <c r="AS627" i="1"/>
  <c r="AT627" i="1" s="1"/>
  <c r="BO627" i="1"/>
  <c r="AQ627" i="1"/>
  <c r="BJ627" i="1"/>
  <c r="AW627" i="1"/>
  <c r="AV627" i="1"/>
  <c r="AX627" i="1"/>
  <c r="AY627" i="1" s="1"/>
  <c r="BC627" i="1" s="1"/>
  <c r="BP627" i="1"/>
  <c r="G638" i="1" l="1"/>
  <c r="C639" i="1" s="1"/>
  <c r="CI626" i="1"/>
  <c r="CJ626" i="1"/>
  <c r="CA626" i="1"/>
  <c r="CG626" i="1"/>
  <c r="BK627" i="1"/>
  <c r="BL627" i="1" s="1"/>
  <c r="BA627" i="1"/>
  <c r="BD627" i="1" s="1"/>
  <c r="BH627" i="1"/>
  <c r="AU628" i="1" l="1"/>
  <c r="AP628" i="1"/>
  <c r="AZ628" i="1"/>
  <c r="BG627" i="1"/>
  <c r="BI627" i="1" s="1"/>
  <c r="BM627" i="1" s="1"/>
  <c r="BN627" i="1" s="1"/>
  <c r="BR627" i="1" s="1"/>
  <c r="CE627" i="1" s="1"/>
  <c r="CB627" i="1" l="1"/>
  <c r="CF627" i="1"/>
  <c r="F639" i="1"/>
  <c r="CI627" i="1" s="1"/>
  <c r="BP628" i="1"/>
  <c r="AW628" i="1"/>
  <c r="AV628" i="1"/>
  <c r="AX628" i="1"/>
  <c r="AY628" i="1" s="1"/>
  <c r="BC628" i="1" s="1"/>
  <c r="BJ628" i="1"/>
  <c r="AS628" i="1"/>
  <c r="AT628" i="1" s="1"/>
  <c r="BO628" i="1"/>
  <c r="AQ628" i="1"/>
  <c r="G639" i="1" l="1"/>
  <c r="C640" i="1" s="1"/>
  <c r="CJ627" i="1"/>
  <c r="H639" i="1"/>
  <c r="CA627" i="1"/>
  <c r="CG627" i="1"/>
  <c r="BK628" i="1"/>
  <c r="BL628" i="1" s="1"/>
  <c r="BA628" i="1"/>
  <c r="BD628" i="1" s="1"/>
  <c r="BH628" i="1"/>
  <c r="AZ629" i="1" l="1"/>
  <c r="AU629" i="1"/>
  <c r="AP629" i="1"/>
  <c r="BG628" i="1"/>
  <c r="BI628" i="1" s="1"/>
  <c r="BM628" i="1" s="1"/>
  <c r="BN628" i="1" s="1"/>
  <c r="BR628" i="1" s="1"/>
  <c r="CE628" i="1" s="1"/>
  <c r="CB628" i="1" l="1"/>
  <c r="CF628" i="1"/>
  <c r="F640" i="1"/>
  <c r="H640" i="1" s="1"/>
  <c r="AQ629" i="1"/>
  <c r="BO629" i="1"/>
  <c r="BJ629" i="1"/>
  <c r="AS629" i="1"/>
  <c r="AT629" i="1" s="1"/>
  <c r="AX629" i="1"/>
  <c r="AY629" i="1" s="1"/>
  <c r="BC629" i="1" s="1"/>
  <c r="BP629" i="1"/>
  <c r="AW629" i="1"/>
  <c r="AV629" i="1"/>
  <c r="G640" i="1" l="1"/>
  <c r="C641" i="1" s="1"/>
  <c r="CJ628" i="1"/>
  <c r="CI628" i="1"/>
  <c r="BK629" i="1"/>
  <c r="BL629" i="1" s="1"/>
  <c r="BA629" i="1"/>
  <c r="BD629" i="1" s="1"/>
  <c r="BH629" i="1"/>
  <c r="CA628" i="1"/>
  <c r="CG628" i="1"/>
  <c r="AU630" i="1" l="1"/>
  <c r="AP630" i="1"/>
  <c r="AZ630" i="1"/>
  <c r="BG629" i="1"/>
  <c r="BI629" i="1" s="1"/>
  <c r="BM629" i="1" s="1"/>
  <c r="BN629" i="1" s="1"/>
  <c r="BR629" i="1" s="1"/>
  <c r="CE629" i="1" s="1"/>
  <c r="CB629" i="1" l="1"/>
  <c r="CF629" i="1"/>
  <c r="F641" i="1"/>
  <c r="H641" i="1" s="1"/>
  <c r="BO630" i="1"/>
  <c r="AQ630" i="1"/>
  <c r="BJ630" i="1"/>
  <c r="AS630" i="1"/>
  <c r="AT630" i="1" s="1"/>
  <c r="BA630" i="1" s="1"/>
  <c r="AX630" i="1"/>
  <c r="AY630" i="1" s="1"/>
  <c r="BC630" i="1" s="1"/>
  <c r="AW630" i="1"/>
  <c r="BP630" i="1"/>
  <c r="AV630" i="1"/>
  <c r="G641" i="1" l="1"/>
  <c r="C642" i="1" s="1"/>
  <c r="CI629" i="1"/>
  <c r="CJ629" i="1"/>
  <c r="BD630" i="1"/>
  <c r="BK630" i="1"/>
  <c r="BL630" i="1" s="1"/>
  <c r="BH630" i="1"/>
  <c r="CA629" i="1"/>
  <c r="CG629" i="1"/>
  <c r="AZ631" i="1" l="1"/>
  <c r="AU631" i="1"/>
  <c r="AP631" i="1"/>
  <c r="BG630" i="1"/>
  <c r="BI630" i="1" s="1"/>
  <c r="BM630" i="1" s="1"/>
  <c r="BN630" i="1" s="1"/>
  <c r="BR630" i="1" s="1"/>
  <c r="CE630" i="1" s="1"/>
  <c r="CB630" i="1" l="1"/>
  <c r="CF630" i="1"/>
  <c r="F642" i="1"/>
  <c r="H642" i="1" s="1"/>
  <c r="BJ631" i="1"/>
  <c r="AQ631" i="1"/>
  <c r="AS631" i="1"/>
  <c r="AT631" i="1" s="1"/>
  <c r="BO631" i="1"/>
  <c r="BP631" i="1"/>
  <c r="AW631" i="1"/>
  <c r="AV631" i="1"/>
  <c r="AX631" i="1"/>
  <c r="AY631" i="1" s="1"/>
  <c r="BC631" i="1" s="1"/>
  <c r="G642" i="1" l="1"/>
  <c r="C643" i="1" s="1"/>
  <c r="CI630" i="1"/>
  <c r="CJ630" i="1"/>
  <c r="BA631" i="1"/>
  <c r="BD631" i="1" s="1"/>
  <c r="BH631" i="1"/>
  <c r="BK631" i="1"/>
  <c r="BL631" i="1" s="1"/>
  <c r="CA630" i="1"/>
  <c r="CG630" i="1"/>
  <c r="AU632" i="1" l="1"/>
  <c r="AP632" i="1"/>
  <c r="BG631" i="1"/>
  <c r="BI631" i="1" s="1"/>
  <c r="BM631" i="1" s="1"/>
  <c r="BN631" i="1" s="1"/>
  <c r="BR631" i="1" s="1"/>
  <c r="CE631" i="1" s="1"/>
  <c r="AZ632" i="1"/>
  <c r="CB631" i="1" l="1"/>
  <c r="CF631" i="1"/>
  <c r="F643" i="1"/>
  <c r="CI631" i="1" s="1"/>
  <c r="AS632" i="1"/>
  <c r="AT632" i="1" s="1"/>
  <c r="AQ632" i="1"/>
  <c r="BJ632" i="1"/>
  <c r="BO632" i="1"/>
  <c r="BP632" i="1"/>
  <c r="AX632" i="1"/>
  <c r="AY632" i="1" s="1"/>
  <c r="BC632" i="1" s="1"/>
  <c r="AW632" i="1"/>
  <c r="AV632" i="1"/>
  <c r="G643" i="1" l="1"/>
  <c r="C644" i="1" s="1"/>
  <c r="H643" i="1"/>
  <c r="CJ631" i="1"/>
  <c r="BK632" i="1"/>
  <c r="BL632" i="1" s="1"/>
  <c r="BA632" i="1"/>
  <c r="BD632" i="1" s="1"/>
  <c r="BH632" i="1"/>
  <c r="CA631" i="1"/>
  <c r="CG631" i="1"/>
  <c r="AU633" i="1" l="1"/>
  <c r="AP633" i="1"/>
  <c r="AZ633" i="1"/>
  <c r="BG632" i="1"/>
  <c r="BI632" i="1" s="1"/>
  <c r="BM632" i="1" s="1"/>
  <c r="BN632" i="1" s="1"/>
  <c r="BR632" i="1" s="1"/>
  <c r="CE632" i="1" s="1"/>
  <c r="CB632" i="1" l="1"/>
  <c r="CF632" i="1"/>
  <c r="F644" i="1"/>
  <c r="CI632" i="1" s="1"/>
  <c r="AW633" i="1"/>
  <c r="AX633" i="1"/>
  <c r="AY633" i="1" s="1"/>
  <c r="BC633" i="1" s="1"/>
  <c r="BP633" i="1"/>
  <c r="AV633" i="1"/>
  <c r="AS633" i="1"/>
  <c r="AT633" i="1" s="1"/>
  <c r="AQ633" i="1"/>
  <c r="BJ633" i="1"/>
  <c r="BO633" i="1"/>
  <c r="CJ632" i="1" l="1"/>
  <c r="G644" i="1"/>
  <c r="C645" i="1" s="1"/>
  <c r="H644" i="1"/>
  <c r="CA632" i="1"/>
  <c r="CG632" i="1"/>
  <c r="BA633" i="1"/>
  <c r="BD633" i="1" s="1"/>
  <c r="BH633" i="1"/>
  <c r="BK633" i="1"/>
  <c r="BL633" i="1" s="1"/>
  <c r="BG633" i="1" l="1"/>
  <c r="BI633" i="1" s="1"/>
  <c r="BM633" i="1" s="1"/>
  <c r="BN633" i="1" s="1"/>
  <c r="BR633" i="1" s="1"/>
  <c r="CE633" i="1" s="1"/>
  <c r="AZ634" i="1"/>
  <c r="AU634" i="1"/>
  <c r="AP634" i="1"/>
  <c r="CB633" i="1" l="1"/>
  <c r="CF633" i="1"/>
  <c r="F645" i="1"/>
  <c r="H645" i="1" s="1"/>
  <c r="BO634" i="1"/>
  <c r="AQ634" i="1"/>
  <c r="BJ634" i="1"/>
  <c r="AS634" i="1"/>
  <c r="AT634" i="1" s="1"/>
  <c r="AV634" i="1"/>
  <c r="AX634" i="1"/>
  <c r="AY634" i="1" s="1"/>
  <c r="BC634" i="1" s="1"/>
  <c r="AW634" i="1"/>
  <c r="BP634" i="1"/>
  <c r="G645" i="1" l="1"/>
  <c r="C646" i="1" s="1"/>
  <c r="CJ633" i="1"/>
  <c r="CI633" i="1"/>
  <c r="BK634" i="1"/>
  <c r="BL634" i="1" s="1"/>
  <c r="BA634" i="1"/>
  <c r="BD634" i="1" s="1"/>
  <c r="BH634" i="1"/>
  <c r="CA633" i="1"/>
  <c r="CG633" i="1"/>
  <c r="BG634" i="1" l="1"/>
  <c r="BI634" i="1" s="1"/>
  <c r="BM634" i="1" s="1"/>
  <c r="BN634" i="1" s="1"/>
  <c r="BR634" i="1" s="1"/>
  <c r="CE634" i="1" s="1"/>
  <c r="AP635" i="1"/>
  <c r="AU635" i="1"/>
  <c r="AZ635" i="1"/>
  <c r="CB634" i="1" l="1"/>
  <c r="CF634" i="1"/>
  <c r="F646" i="1"/>
  <c r="H646" i="1" s="1"/>
  <c r="BP635" i="1"/>
  <c r="AV635" i="1"/>
  <c r="AX635" i="1"/>
  <c r="AY635" i="1" s="1"/>
  <c r="BC635" i="1" s="1"/>
  <c r="AW635" i="1"/>
  <c r="BO635" i="1"/>
  <c r="AQ635" i="1"/>
  <c r="BJ635" i="1"/>
  <c r="AS635" i="1"/>
  <c r="AT635" i="1" s="1"/>
  <c r="G646" i="1" l="1"/>
  <c r="C647" i="1" s="1"/>
  <c r="CI634" i="1"/>
  <c r="CJ634" i="1"/>
  <c r="BK635" i="1"/>
  <c r="BL635" i="1" s="1"/>
  <c r="BA635" i="1"/>
  <c r="BD635" i="1" s="1"/>
  <c r="BH635" i="1"/>
  <c r="CA634" i="1"/>
  <c r="CG634" i="1"/>
  <c r="AU636" i="1" l="1"/>
  <c r="AP636" i="1"/>
  <c r="AZ636" i="1"/>
  <c r="BG635" i="1"/>
  <c r="BI635" i="1" s="1"/>
  <c r="BM635" i="1" s="1"/>
  <c r="BN635" i="1" s="1"/>
  <c r="BR635" i="1" s="1"/>
  <c r="CE635" i="1" s="1"/>
  <c r="CB635" i="1" l="1"/>
  <c r="CF635" i="1"/>
  <c r="F647" i="1"/>
  <c r="CJ635" i="1" s="1"/>
  <c r="AQ636" i="1"/>
  <c r="BJ636" i="1"/>
  <c r="BO636" i="1"/>
  <c r="AS636" i="1"/>
  <c r="AT636" i="1" s="1"/>
  <c r="BA636" i="1" s="1"/>
  <c r="BP636" i="1"/>
  <c r="AV636" i="1"/>
  <c r="AX636" i="1"/>
  <c r="AY636" i="1" s="1"/>
  <c r="BC636" i="1" s="1"/>
  <c r="AW636" i="1"/>
  <c r="H647" i="1" l="1"/>
  <c r="G647" i="1"/>
  <c r="C648" i="1" s="1"/>
  <c r="CI635" i="1"/>
  <c r="BH636" i="1"/>
  <c r="BK636" i="1"/>
  <c r="BL636" i="1" s="1"/>
  <c r="BD636" i="1"/>
  <c r="CA635" i="1"/>
  <c r="CG635" i="1"/>
  <c r="AZ637" i="1" l="1"/>
  <c r="AU637" i="1"/>
  <c r="AP637" i="1"/>
  <c r="BG636" i="1"/>
  <c r="BI636" i="1" s="1"/>
  <c r="BM636" i="1" s="1"/>
  <c r="BN636" i="1" s="1"/>
  <c r="BR636" i="1" s="1"/>
  <c r="CE636" i="1" s="1"/>
  <c r="CB636" i="1" l="1"/>
  <c r="CF636" i="1"/>
  <c r="F648" i="1"/>
  <c r="G648" i="1" s="1"/>
  <c r="AQ637" i="1"/>
  <c r="BJ637" i="1"/>
  <c r="BO637" i="1"/>
  <c r="AS637" i="1"/>
  <c r="AT637" i="1" s="1"/>
  <c r="BP637" i="1"/>
  <c r="AV637" i="1"/>
  <c r="AW637" i="1"/>
  <c r="AX637" i="1"/>
  <c r="AY637" i="1" s="1"/>
  <c r="BC637" i="1" s="1"/>
  <c r="CJ636" i="1" l="1"/>
  <c r="CI636" i="1"/>
  <c r="H648" i="1"/>
  <c r="BK637" i="1"/>
  <c r="BL637" i="1" s="1"/>
  <c r="BA637" i="1"/>
  <c r="BD637" i="1" s="1"/>
  <c r="BH637" i="1"/>
  <c r="C649" i="1"/>
  <c r="CA636" i="1"/>
  <c r="CG636" i="1"/>
  <c r="AP638" i="1" l="1"/>
  <c r="AZ638" i="1"/>
  <c r="AU638" i="1"/>
  <c r="BG637" i="1"/>
  <c r="BI637" i="1" s="1"/>
  <c r="BM637" i="1" s="1"/>
  <c r="BN637" i="1" s="1"/>
  <c r="BR637" i="1" s="1"/>
  <c r="CE637" i="1" s="1"/>
  <c r="CB637" i="1" l="1"/>
  <c r="CF637" i="1"/>
  <c r="F649" i="1"/>
  <c r="H649" i="1" s="1"/>
  <c r="BO638" i="1"/>
  <c r="AQ638" i="1"/>
  <c r="BJ638" i="1"/>
  <c r="AS638" i="1"/>
  <c r="AT638" i="1" s="1"/>
  <c r="BP638" i="1"/>
  <c r="AV638" i="1"/>
  <c r="AX638" i="1"/>
  <c r="AY638" i="1" s="1"/>
  <c r="BC638" i="1" s="1"/>
  <c r="AW638" i="1"/>
  <c r="G649" i="1" l="1"/>
  <c r="C650" i="1" s="1"/>
  <c r="CI637" i="1"/>
  <c r="CJ637" i="1"/>
  <c r="BK638" i="1"/>
  <c r="BL638" i="1" s="1"/>
  <c r="BA638" i="1"/>
  <c r="BD638" i="1" s="1"/>
  <c r="BH638" i="1"/>
  <c r="CA637" i="1"/>
  <c r="CG637" i="1"/>
  <c r="AZ639" i="1" l="1"/>
  <c r="AP639" i="1"/>
  <c r="AU639" i="1"/>
  <c r="BG638" i="1"/>
  <c r="BI638" i="1" s="1"/>
  <c r="BM638" i="1" s="1"/>
  <c r="BN638" i="1" s="1"/>
  <c r="BR638" i="1" s="1"/>
  <c r="CE638" i="1" s="1"/>
  <c r="CB638" i="1" l="1"/>
  <c r="CF638" i="1"/>
  <c r="F650" i="1"/>
  <c r="G650" i="1" s="1"/>
  <c r="BP639" i="1"/>
  <c r="AV639" i="1"/>
  <c r="AW639" i="1"/>
  <c r="AX639" i="1"/>
  <c r="AY639" i="1" s="1"/>
  <c r="BC639" i="1" s="1"/>
  <c r="AQ639" i="1"/>
  <c r="BJ639" i="1"/>
  <c r="BO639" i="1"/>
  <c r="AS639" i="1"/>
  <c r="AT639" i="1" s="1"/>
  <c r="H650" i="1" l="1"/>
  <c r="CI638" i="1"/>
  <c r="CJ638" i="1"/>
  <c r="BA639" i="1"/>
  <c r="BD639" i="1" s="1"/>
  <c r="BH639" i="1"/>
  <c r="C651" i="1"/>
  <c r="BK639" i="1"/>
  <c r="BL639" i="1" s="1"/>
  <c r="CA638" i="1"/>
  <c r="CG638" i="1"/>
  <c r="AU640" i="1" l="1"/>
  <c r="AP640" i="1"/>
  <c r="AZ640" i="1"/>
  <c r="BG639" i="1"/>
  <c r="BI639" i="1" s="1"/>
  <c r="BM639" i="1" s="1"/>
  <c r="BN639" i="1" s="1"/>
  <c r="BR639" i="1" s="1"/>
  <c r="CE639" i="1" s="1"/>
  <c r="CB639" i="1" l="1"/>
  <c r="CF639" i="1"/>
  <c r="F651" i="1"/>
  <c r="CJ639" i="1" s="1"/>
  <c r="AQ640" i="1"/>
  <c r="BJ640" i="1"/>
  <c r="BO640" i="1"/>
  <c r="AS640" i="1"/>
  <c r="AT640" i="1" s="1"/>
  <c r="BA640" i="1" s="1"/>
  <c r="AV640" i="1"/>
  <c r="BP640" i="1"/>
  <c r="AX640" i="1"/>
  <c r="AY640" i="1" s="1"/>
  <c r="BC640" i="1" s="1"/>
  <c r="AW640" i="1"/>
  <c r="G651" i="1" l="1"/>
  <c r="C652" i="1" s="1"/>
  <c r="H651" i="1"/>
  <c r="CI639" i="1"/>
  <c r="BH640" i="1"/>
  <c r="BK640" i="1"/>
  <c r="BL640" i="1" s="1"/>
  <c r="BD640" i="1"/>
  <c r="CA639" i="1"/>
  <c r="CG639" i="1"/>
  <c r="AP641" i="1" l="1"/>
  <c r="AZ641" i="1"/>
  <c r="AU641" i="1"/>
  <c r="BG640" i="1"/>
  <c r="BI640" i="1" s="1"/>
  <c r="BM640" i="1" s="1"/>
  <c r="BN640" i="1" s="1"/>
  <c r="BR640" i="1" s="1"/>
  <c r="CE640" i="1" s="1"/>
  <c r="CB640" i="1" l="1"/>
  <c r="CF640" i="1"/>
  <c r="F652" i="1"/>
  <c r="G652" i="1" s="1"/>
  <c r="BJ641" i="1"/>
  <c r="BO641" i="1"/>
  <c r="AQ641" i="1"/>
  <c r="AS641" i="1"/>
  <c r="AT641" i="1" s="1"/>
  <c r="BP641" i="1"/>
  <c r="AV641" i="1"/>
  <c r="AW641" i="1"/>
  <c r="AX641" i="1"/>
  <c r="AY641" i="1" s="1"/>
  <c r="BC641" i="1" s="1"/>
  <c r="H652" i="1" l="1"/>
  <c r="CJ640" i="1"/>
  <c r="CI640" i="1"/>
  <c r="BA641" i="1"/>
  <c r="BD641" i="1" s="1"/>
  <c r="BH641" i="1"/>
  <c r="C653" i="1"/>
  <c r="CA640" i="1"/>
  <c r="CG640" i="1"/>
  <c r="BK641" i="1"/>
  <c r="BL641" i="1" s="1"/>
  <c r="AU642" i="1" l="1"/>
  <c r="AP642" i="1"/>
  <c r="AZ642" i="1"/>
  <c r="BG641" i="1"/>
  <c r="BI641" i="1" s="1"/>
  <c r="BM641" i="1" s="1"/>
  <c r="BN641" i="1" s="1"/>
  <c r="BR641" i="1" s="1"/>
  <c r="CE641" i="1" s="1"/>
  <c r="CB641" i="1" l="1"/>
  <c r="CF641" i="1"/>
  <c r="F653" i="1"/>
  <c r="CI641" i="1" s="1"/>
  <c r="AV642" i="1"/>
  <c r="BP642" i="1"/>
  <c r="AX642" i="1"/>
  <c r="AY642" i="1" s="1"/>
  <c r="BC642" i="1" s="1"/>
  <c r="AW642" i="1"/>
  <c r="BO642" i="1"/>
  <c r="AQ642" i="1"/>
  <c r="BJ642" i="1"/>
  <c r="AS642" i="1"/>
  <c r="AT642" i="1" s="1"/>
  <c r="G653" i="1" l="1"/>
  <c r="C654" i="1" s="1"/>
  <c r="CJ641" i="1"/>
  <c r="H653" i="1"/>
  <c r="BK642" i="1"/>
  <c r="BL642" i="1" s="1"/>
  <c r="BA642" i="1"/>
  <c r="BD642" i="1" s="1"/>
  <c r="BH642" i="1"/>
  <c r="CA641" i="1"/>
  <c r="CG641" i="1"/>
  <c r="AZ643" i="1" l="1"/>
  <c r="AU643" i="1"/>
  <c r="AP643" i="1"/>
  <c r="BG642" i="1"/>
  <c r="BI642" i="1" s="1"/>
  <c r="BM642" i="1" s="1"/>
  <c r="BN642" i="1" s="1"/>
  <c r="BR642" i="1" s="1"/>
  <c r="CE642" i="1" s="1"/>
  <c r="CB642" i="1" l="1"/>
  <c r="CF642" i="1"/>
  <c r="F654" i="1"/>
  <c r="CJ642" i="1" s="1"/>
  <c r="AS643" i="1"/>
  <c r="AT643" i="1" s="1"/>
  <c r="BO643" i="1"/>
  <c r="AQ643" i="1"/>
  <c r="BJ643" i="1"/>
  <c r="BP643" i="1"/>
  <c r="AX643" i="1"/>
  <c r="AY643" i="1" s="1"/>
  <c r="BC643" i="1" s="1"/>
  <c r="AW643" i="1"/>
  <c r="AV643" i="1"/>
  <c r="G654" i="1" l="1"/>
  <c r="C655" i="1" s="1"/>
  <c r="CI642" i="1"/>
  <c r="H654" i="1"/>
  <c r="BK643" i="1"/>
  <c r="BL643" i="1" s="1"/>
  <c r="BA643" i="1"/>
  <c r="BD643" i="1" s="1"/>
  <c r="BH643" i="1"/>
  <c r="CA642" i="1"/>
  <c r="CG642" i="1"/>
  <c r="BG643" i="1" l="1"/>
  <c r="BI643" i="1" s="1"/>
  <c r="BM643" i="1" s="1"/>
  <c r="BN643" i="1" s="1"/>
  <c r="BR643" i="1" s="1"/>
  <c r="CE643" i="1" s="1"/>
  <c r="AZ644" i="1"/>
  <c r="AU644" i="1"/>
  <c r="AP644" i="1"/>
  <c r="CB643" i="1" l="1"/>
  <c r="CF643" i="1"/>
  <c r="F655" i="1"/>
  <c r="CJ643" i="1" s="1"/>
  <c r="AQ644" i="1"/>
  <c r="BJ644" i="1"/>
  <c r="AS644" i="1"/>
  <c r="AT644" i="1" s="1"/>
  <c r="BO644" i="1"/>
  <c r="BP644" i="1"/>
  <c r="AX644" i="1"/>
  <c r="AY644" i="1" s="1"/>
  <c r="BC644" i="1" s="1"/>
  <c r="AW644" i="1"/>
  <c r="AV644" i="1"/>
  <c r="H655" i="1" l="1"/>
  <c r="G655" i="1"/>
  <c r="C656" i="1" s="1"/>
  <c r="CI643" i="1"/>
  <c r="CA643" i="1"/>
  <c r="CG643" i="1"/>
  <c r="BA644" i="1"/>
  <c r="BD644" i="1" s="1"/>
  <c r="BH644" i="1"/>
  <c r="BK644" i="1"/>
  <c r="BL644" i="1" s="1"/>
  <c r="AP645" i="1" l="1"/>
  <c r="AU645" i="1"/>
  <c r="BG644" i="1"/>
  <c r="BI644" i="1" s="1"/>
  <c r="BM644" i="1" s="1"/>
  <c r="BN644" i="1" s="1"/>
  <c r="BR644" i="1" s="1"/>
  <c r="CE644" i="1" s="1"/>
  <c r="AZ645" i="1"/>
  <c r="CB644" i="1" l="1"/>
  <c r="CF644" i="1"/>
  <c r="F656" i="1"/>
  <c r="H656" i="1" s="1"/>
  <c r="AS645" i="1"/>
  <c r="AT645" i="1" s="1"/>
  <c r="BJ645" i="1"/>
  <c r="BO645" i="1"/>
  <c r="AQ645" i="1"/>
  <c r="BP645" i="1"/>
  <c r="AX645" i="1"/>
  <c r="AY645" i="1" s="1"/>
  <c r="BC645" i="1" s="1"/>
  <c r="AW645" i="1"/>
  <c r="AV645" i="1"/>
  <c r="CI644" i="1" l="1"/>
  <c r="G656" i="1"/>
  <c r="C657" i="1" s="1"/>
  <c r="CJ644" i="1"/>
  <c r="BK645" i="1"/>
  <c r="BL645" i="1" s="1"/>
  <c r="CA644" i="1"/>
  <c r="CG644" i="1"/>
  <c r="BA645" i="1"/>
  <c r="BD645" i="1" s="1"/>
  <c r="BH645" i="1"/>
  <c r="BG645" i="1" l="1"/>
  <c r="BI645" i="1" s="1"/>
  <c r="BM645" i="1" s="1"/>
  <c r="BN645" i="1" s="1"/>
  <c r="BR645" i="1" s="1"/>
  <c r="CE645" i="1" s="1"/>
  <c r="AZ646" i="1"/>
  <c r="AU646" i="1"/>
  <c r="AP646" i="1"/>
  <c r="CB645" i="1" l="1"/>
  <c r="CF645" i="1"/>
  <c r="F657" i="1"/>
  <c r="CI645" i="1" s="1"/>
  <c r="BO646" i="1"/>
  <c r="AQ646" i="1"/>
  <c r="BJ646" i="1"/>
  <c r="AS646" i="1"/>
  <c r="AT646" i="1" s="1"/>
  <c r="AV646" i="1"/>
  <c r="AX646" i="1"/>
  <c r="AY646" i="1" s="1"/>
  <c r="BC646" i="1" s="1"/>
  <c r="BP646" i="1"/>
  <c r="AW646" i="1"/>
  <c r="H657" i="1" l="1"/>
  <c r="G657" i="1"/>
  <c r="C658" i="1" s="1"/>
  <c r="CJ645" i="1"/>
  <c r="BA646" i="1"/>
  <c r="BD646" i="1" s="1"/>
  <c r="BH646" i="1"/>
  <c r="CA645" i="1"/>
  <c r="CG645" i="1"/>
  <c r="BK646" i="1"/>
  <c r="BL646" i="1" s="1"/>
  <c r="AU647" i="1" l="1"/>
  <c r="AP647" i="1"/>
  <c r="BG646" i="1"/>
  <c r="BI646" i="1" s="1"/>
  <c r="BM646" i="1" s="1"/>
  <c r="BN646" i="1" s="1"/>
  <c r="BR646" i="1" s="1"/>
  <c r="CE646" i="1" s="1"/>
  <c r="AZ647" i="1"/>
  <c r="CB646" i="1" l="1"/>
  <c r="CF646" i="1"/>
  <c r="F658" i="1"/>
  <c r="G658" i="1" s="1"/>
  <c r="BO647" i="1"/>
  <c r="AQ647" i="1"/>
  <c r="BJ647" i="1"/>
  <c r="AS647" i="1"/>
  <c r="AT647" i="1" s="1"/>
  <c r="AX647" i="1"/>
  <c r="AY647" i="1" s="1"/>
  <c r="BC647" i="1" s="1"/>
  <c r="AW647" i="1"/>
  <c r="BP647" i="1"/>
  <c r="AV647" i="1"/>
  <c r="H658" i="1" l="1"/>
  <c r="CJ646" i="1"/>
  <c r="CI646" i="1"/>
  <c r="BA647" i="1"/>
  <c r="BD647" i="1" s="1"/>
  <c r="BH647" i="1"/>
  <c r="C659" i="1"/>
  <c r="CA646" i="1"/>
  <c r="CG646" i="1"/>
  <c r="BK647" i="1"/>
  <c r="BL647" i="1" s="1"/>
  <c r="BG647" i="1" l="1"/>
  <c r="BI647" i="1" s="1"/>
  <c r="BM647" i="1" s="1"/>
  <c r="BN647" i="1" s="1"/>
  <c r="BR647" i="1" s="1"/>
  <c r="CE647" i="1" s="1"/>
  <c r="AZ648" i="1"/>
  <c r="AP648" i="1"/>
  <c r="AU648" i="1"/>
  <c r="CB647" i="1" l="1"/>
  <c r="CF647" i="1"/>
  <c r="F659" i="1"/>
  <c r="CI647" i="1" s="1"/>
  <c r="BO648" i="1"/>
  <c r="AQ648" i="1"/>
  <c r="BJ648" i="1"/>
  <c r="AS648" i="1"/>
  <c r="AT648" i="1" s="1"/>
  <c r="BA648" i="1" s="1"/>
  <c r="AV648" i="1"/>
  <c r="AW648" i="1"/>
  <c r="BP648" i="1"/>
  <c r="AX648" i="1"/>
  <c r="AY648" i="1" s="1"/>
  <c r="BC648" i="1" s="1"/>
  <c r="CJ647" i="1" l="1"/>
  <c r="H659" i="1"/>
  <c r="G659" i="1"/>
  <c r="C660" i="1" s="1"/>
  <c r="BD648" i="1"/>
  <c r="BK648" i="1"/>
  <c r="BL648" i="1" s="1"/>
  <c r="CA647" i="1"/>
  <c r="CG647" i="1"/>
  <c r="BH648" i="1"/>
  <c r="AU649" i="1" l="1"/>
  <c r="AP649" i="1"/>
  <c r="AZ649" i="1"/>
  <c r="BG648" i="1"/>
  <c r="BI648" i="1" s="1"/>
  <c r="BM648" i="1" s="1"/>
  <c r="BN648" i="1" s="1"/>
  <c r="BR648" i="1" s="1"/>
  <c r="CE648" i="1" s="1"/>
  <c r="CB648" i="1" l="1"/>
  <c r="CF648" i="1"/>
  <c r="F660" i="1"/>
  <c r="CJ648" i="1" s="1"/>
  <c r="BO649" i="1"/>
  <c r="AQ649" i="1"/>
  <c r="BJ649" i="1"/>
  <c r="AS649" i="1"/>
  <c r="AT649" i="1" s="1"/>
  <c r="AX649" i="1"/>
  <c r="AY649" i="1" s="1"/>
  <c r="BC649" i="1" s="1"/>
  <c r="BP649" i="1"/>
  <c r="AW649" i="1"/>
  <c r="AV649" i="1"/>
  <c r="G660" i="1" l="1"/>
  <c r="C661" i="1" s="1"/>
  <c r="CI648" i="1"/>
  <c r="H660" i="1"/>
  <c r="BK649" i="1"/>
  <c r="BL649" i="1" s="1"/>
  <c r="BA649" i="1"/>
  <c r="BD649" i="1" s="1"/>
  <c r="BH649" i="1"/>
  <c r="CA648" i="1"/>
  <c r="CG648" i="1"/>
  <c r="BG649" i="1" l="1"/>
  <c r="BI649" i="1" s="1"/>
  <c r="BM649" i="1" s="1"/>
  <c r="BN649" i="1" s="1"/>
  <c r="BR649" i="1" s="1"/>
  <c r="CE649" i="1" s="1"/>
  <c r="AP650" i="1"/>
  <c r="AZ650" i="1"/>
  <c r="AU650" i="1"/>
  <c r="CB649" i="1" l="1"/>
  <c r="CF649" i="1"/>
  <c r="F661" i="1"/>
  <c r="H661" i="1" s="1"/>
  <c r="AV650" i="1"/>
  <c r="AX650" i="1"/>
  <c r="AY650" i="1" s="1"/>
  <c r="BC650" i="1" s="1"/>
  <c r="BP650" i="1"/>
  <c r="AW650" i="1"/>
  <c r="BO650" i="1"/>
  <c r="AQ650" i="1"/>
  <c r="BJ650" i="1"/>
  <c r="AS650" i="1"/>
  <c r="AT650" i="1" s="1"/>
  <c r="G661" i="1" l="1"/>
  <c r="C662" i="1" s="1"/>
  <c r="CJ649" i="1"/>
  <c r="CI649" i="1"/>
  <c r="BK650" i="1"/>
  <c r="BL650" i="1" s="1"/>
  <c r="BA650" i="1"/>
  <c r="BD650" i="1" s="1"/>
  <c r="BH650" i="1"/>
  <c r="CA649" i="1"/>
  <c r="CG649" i="1"/>
  <c r="BG650" i="1" l="1"/>
  <c r="BI650" i="1" s="1"/>
  <c r="BM650" i="1" s="1"/>
  <c r="BN650" i="1" s="1"/>
  <c r="BR650" i="1" s="1"/>
  <c r="CE650" i="1" s="1"/>
  <c r="AZ651" i="1"/>
  <c r="AU651" i="1"/>
  <c r="AP651" i="1"/>
  <c r="CB650" i="1" l="1"/>
  <c r="CF650" i="1"/>
  <c r="F662" i="1"/>
  <c r="CI650" i="1" s="1"/>
  <c r="BO651" i="1"/>
  <c r="AQ651" i="1"/>
  <c r="BJ651" i="1"/>
  <c r="AS651" i="1"/>
  <c r="AT651" i="1" s="1"/>
  <c r="AX651" i="1"/>
  <c r="AY651" i="1" s="1"/>
  <c r="BC651" i="1" s="1"/>
  <c r="AW651" i="1"/>
  <c r="AV651" i="1"/>
  <c r="BP651" i="1"/>
  <c r="G662" i="1" l="1"/>
  <c r="C663" i="1" s="1"/>
  <c r="H662" i="1"/>
  <c r="CJ650" i="1"/>
  <c r="BK651" i="1"/>
  <c r="BL651" i="1" s="1"/>
  <c r="BA651" i="1"/>
  <c r="BD651" i="1" s="1"/>
  <c r="BH651" i="1"/>
  <c r="CA650" i="1"/>
  <c r="CG650" i="1"/>
  <c r="AU652" i="1" l="1"/>
  <c r="AP652" i="1"/>
  <c r="BG651" i="1"/>
  <c r="BI651" i="1" s="1"/>
  <c r="BM651" i="1" s="1"/>
  <c r="BN651" i="1" s="1"/>
  <c r="BR651" i="1" s="1"/>
  <c r="CE651" i="1" s="1"/>
  <c r="AZ652" i="1"/>
  <c r="CB651" i="1" l="1"/>
  <c r="CF651" i="1"/>
  <c r="F663" i="1"/>
  <c r="CI651" i="1" s="1"/>
  <c r="AQ652" i="1"/>
  <c r="BJ652" i="1"/>
  <c r="BO652" i="1"/>
  <c r="AS652" i="1"/>
  <c r="AT652" i="1" s="1"/>
  <c r="BP652" i="1"/>
  <c r="AX652" i="1"/>
  <c r="AY652" i="1" s="1"/>
  <c r="BC652" i="1" s="1"/>
  <c r="AW652" i="1"/>
  <c r="AV652" i="1"/>
  <c r="G663" i="1" l="1"/>
  <c r="C664" i="1" s="1"/>
  <c r="CJ651" i="1"/>
  <c r="H663" i="1"/>
  <c r="BA652" i="1"/>
  <c r="BD652" i="1" s="1"/>
  <c r="BH652" i="1"/>
  <c r="CA651" i="1"/>
  <c r="CG651" i="1"/>
  <c r="BK652" i="1"/>
  <c r="BL652" i="1" s="1"/>
  <c r="BG652" i="1" l="1"/>
  <c r="BI652" i="1" s="1"/>
  <c r="BM652" i="1" s="1"/>
  <c r="BN652" i="1" s="1"/>
  <c r="BR652" i="1" s="1"/>
  <c r="CE652" i="1" s="1"/>
  <c r="AP653" i="1"/>
  <c r="AZ653" i="1"/>
  <c r="AU653" i="1"/>
  <c r="CB652" i="1" l="1"/>
  <c r="CF652" i="1"/>
  <c r="F664" i="1"/>
  <c r="CJ652" i="1" s="1"/>
  <c r="AV653" i="1"/>
  <c r="BP653" i="1"/>
  <c r="AX653" i="1"/>
  <c r="AY653" i="1" s="1"/>
  <c r="BC653" i="1" s="1"/>
  <c r="AW653" i="1"/>
  <c r="BJ653" i="1"/>
  <c r="AS653" i="1"/>
  <c r="AT653" i="1" s="1"/>
  <c r="BO653" i="1"/>
  <c r="AQ653" i="1"/>
  <c r="H664" i="1" l="1"/>
  <c r="G664" i="1"/>
  <c r="C665" i="1" s="1"/>
  <c r="CI652" i="1"/>
  <c r="CA652" i="1"/>
  <c r="CG652" i="1"/>
  <c r="BK653" i="1"/>
  <c r="BL653" i="1" s="1"/>
  <c r="BA653" i="1"/>
  <c r="BD653" i="1" s="1"/>
  <c r="BH653" i="1"/>
  <c r="BG653" i="1" l="1"/>
  <c r="BI653" i="1" s="1"/>
  <c r="BM653" i="1" s="1"/>
  <c r="BN653" i="1" s="1"/>
  <c r="BR653" i="1" s="1"/>
  <c r="CE653" i="1" s="1"/>
  <c r="AZ654" i="1"/>
  <c r="AP654" i="1"/>
  <c r="AU654" i="1"/>
  <c r="CB653" i="1" l="1"/>
  <c r="CF653" i="1"/>
  <c r="F665" i="1"/>
  <c r="G665" i="1" s="1"/>
  <c r="AX654" i="1"/>
  <c r="AY654" i="1" s="1"/>
  <c r="BC654" i="1" s="1"/>
  <c r="BK654" i="1" s="1"/>
  <c r="BL654" i="1" s="1"/>
  <c r="AV654" i="1"/>
  <c r="BP654" i="1"/>
  <c r="AW654" i="1"/>
  <c r="BJ654" i="1"/>
  <c r="AQ654" i="1"/>
  <c r="BO654" i="1"/>
  <c r="AS654" i="1"/>
  <c r="AT654" i="1" s="1"/>
  <c r="CI653" i="1" l="1"/>
  <c r="H665" i="1"/>
  <c r="CJ653" i="1"/>
  <c r="C666" i="1"/>
  <c r="CA653" i="1"/>
  <c r="CG653" i="1"/>
  <c r="BA654" i="1"/>
  <c r="BD654" i="1" s="1"/>
  <c r="BH654" i="1"/>
  <c r="AU655" i="1" l="1"/>
  <c r="AP655" i="1"/>
  <c r="AZ655" i="1"/>
  <c r="BG654" i="1"/>
  <c r="BI654" i="1" s="1"/>
  <c r="BM654" i="1" s="1"/>
  <c r="BN654" i="1" s="1"/>
  <c r="BR654" i="1" s="1"/>
  <c r="CE654" i="1" s="1"/>
  <c r="CB654" i="1" l="1"/>
  <c r="CF654" i="1"/>
  <c r="F666" i="1"/>
  <c r="G666" i="1" s="1"/>
  <c r="BP655" i="1"/>
  <c r="AV655" i="1"/>
  <c r="AW655" i="1"/>
  <c r="AX655" i="1"/>
  <c r="AY655" i="1" s="1"/>
  <c r="BC655" i="1" s="1"/>
  <c r="AQ655" i="1"/>
  <c r="BJ655" i="1"/>
  <c r="BO655" i="1"/>
  <c r="AS655" i="1"/>
  <c r="AT655" i="1" s="1"/>
  <c r="H666" i="1" l="1"/>
  <c r="CI654" i="1"/>
  <c r="CJ654" i="1"/>
  <c r="BA655" i="1"/>
  <c r="BD655" i="1" s="1"/>
  <c r="BH655" i="1"/>
  <c r="CA654" i="1"/>
  <c r="CG654" i="1"/>
  <c r="BK655" i="1"/>
  <c r="BL655" i="1" s="1"/>
  <c r="C667" i="1"/>
  <c r="AP656" i="1" l="1"/>
  <c r="AZ656" i="1"/>
  <c r="AU656" i="1"/>
  <c r="BG655" i="1"/>
  <c r="BI655" i="1" s="1"/>
  <c r="BM655" i="1" s="1"/>
  <c r="BN655" i="1" s="1"/>
  <c r="BR655" i="1" s="1"/>
  <c r="CE655" i="1" s="1"/>
  <c r="CB655" i="1" l="1"/>
  <c r="CF655" i="1"/>
  <c r="F667" i="1"/>
  <c r="H667" i="1" s="1"/>
  <c r="BO656" i="1"/>
  <c r="AQ656" i="1"/>
  <c r="BJ656" i="1"/>
  <c r="AS656" i="1"/>
  <c r="AT656" i="1" s="1"/>
  <c r="AV656" i="1"/>
  <c r="BP656" i="1"/>
  <c r="AX656" i="1"/>
  <c r="AY656" i="1" s="1"/>
  <c r="BC656" i="1" s="1"/>
  <c r="BK656" i="1" s="1"/>
  <c r="BL656" i="1" s="1"/>
  <c r="AW656" i="1"/>
  <c r="CJ655" i="1" l="1"/>
  <c r="G667" i="1"/>
  <c r="C668" i="1" s="1"/>
  <c r="CI655" i="1"/>
  <c r="CA655" i="1"/>
  <c r="CG655" i="1"/>
  <c r="BA656" i="1"/>
  <c r="BD656" i="1" s="1"/>
  <c r="BH656" i="1"/>
  <c r="AU657" i="1" l="1"/>
  <c r="AP657" i="1"/>
  <c r="AZ657" i="1"/>
  <c r="BG656" i="1"/>
  <c r="BI656" i="1" s="1"/>
  <c r="BM656" i="1" s="1"/>
  <c r="BN656" i="1" s="1"/>
  <c r="BR656" i="1" s="1"/>
  <c r="CE656" i="1" s="1"/>
  <c r="CB656" i="1" l="1"/>
  <c r="CF656" i="1"/>
  <c r="F668" i="1"/>
  <c r="G668" i="1" s="1"/>
  <c r="BP657" i="1"/>
  <c r="AV657" i="1"/>
  <c r="AX657" i="1"/>
  <c r="AY657" i="1" s="1"/>
  <c r="BC657" i="1" s="1"/>
  <c r="AW657" i="1"/>
  <c r="BJ657" i="1"/>
  <c r="AQ657" i="1"/>
  <c r="BO657" i="1"/>
  <c r="AS657" i="1"/>
  <c r="AT657" i="1" s="1"/>
  <c r="H668" i="1" l="1"/>
  <c r="CI656" i="1"/>
  <c r="CJ656" i="1"/>
  <c r="BA657" i="1"/>
  <c r="BD657" i="1" s="1"/>
  <c r="BH657" i="1"/>
  <c r="C669" i="1"/>
  <c r="CA656" i="1"/>
  <c r="CG656" i="1"/>
  <c r="BK657" i="1"/>
  <c r="BL657" i="1" s="1"/>
  <c r="AZ658" i="1" l="1"/>
  <c r="AP658" i="1"/>
  <c r="AU658" i="1"/>
  <c r="BG657" i="1"/>
  <c r="BI657" i="1" s="1"/>
  <c r="BM657" i="1" s="1"/>
  <c r="BN657" i="1" s="1"/>
  <c r="BR657" i="1" s="1"/>
  <c r="CE657" i="1" s="1"/>
  <c r="CB657" i="1" l="1"/>
  <c r="CF657" i="1"/>
  <c r="F669" i="1"/>
  <c r="G669" i="1" s="1"/>
  <c r="BP658" i="1"/>
  <c r="AV658" i="1"/>
  <c r="AW658" i="1"/>
  <c r="AX658" i="1"/>
  <c r="AY658" i="1" s="1"/>
  <c r="BC658" i="1" s="1"/>
  <c r="BJ658" i="1"/>
  <c r="AQ658" i="1"/>
  <c r="BO658" i="1"/>
  <c r="AS658" i="1"/>
  <c r="AT658" i="1" s="1"/>
  <c r="H669" i="1" l="1"/>
  <c r="CJ657" i="1"/>
  <c r="CI657" i="1"/>
  <c r="BA658" i="1"/>
  <c r="BD658" i="1" s="1"/>
  <c r="BH658" i="1"/>
  <c r="BK658" i="1"/>
  <c r="BL658" i="1" s="1"/>
  <c r="C670" i="1"/>
  <c r="CA657" i="1"/>
  <c r="CG657" i="1"/>
  <c r="AZ659" i="1" l="1"/>
  <c r="AP659" i="1"/>
  <c r="AU659" i="1"/>
  <c r="BG658" i="1"/>
  <c r="BI658" i="1" s="1"/>
  <c r="BM658" i="1" s="1"/>
  <c r="BN658" i="1" s="1"/>
  <c r="BR658" i="1" s="1"/>
  <c r="CE658" i="1" s="1"/>
  <c r="CB658" i="1" l="1"/>
  <c r="CF658" i="1"/>
  <c r="F670" i="1"/>
  <c r="G670" i="1" s="1"/>
  <c r="BP659" i="1"/>
  <c r="AV659" i="1"/>
  <c r="AW659" i="1"/>
  <c r="AX659" i="1"/>
  <c r="AY659" i="1" s="1"/>
  <c r="BC659" i="1" s="1"/>
  <c r="BJ659" i="1"/>
  <c r="AQ659" i="1"/>
  <c r="BO659" i="1"/>
  <c r="AS659" i="1"/>
  <c r="AT659" i="1" s="1"/>
  <c r="CJ658" i="1" l="1"/>
  <c r="H670" i="1"/>
  <c r="CI658" i="1"/>
  <c r="BA659" i="1"/>
  <c r="BD659" i="1" s="1"/>
  <c r="BH659" i="1"/>
  <c r="BK659" i="1"/>
  <c r="BL659" i="1" s="1"/>
  <c r="C671" i="1"/>
  <c r="CA658" i="1"/>
  <c r="CG658" i="1"/>
  <c r="AZ660" i="1" l="1"/>
  <c r="AP660" i="1"/>
  <c r="AU660" i="1"/>
  <c r="BG659" i="1"/>
  <c r="BI659" i="1" s="1"/>
  <c r="BM659" i="1" s="1"/>
  <c r="BN659" i="1" s="1"/>
  <c r="BR659" i="1" s="1"/>
  <c r="CE659" i="1" s="1"/>
  <c r="CB659" i="1" l="1"/>
  <c r="CF659" i="1"/>
  <c r="F671" i="1"/>
  <c r="CJ659" i="1" s="1"/>
  <c r="BP660" i="1"/>
  <c r="AV660" i="1"/>
  <c r="AW660" i="1"/>
  <c r="AX660" i="1"/>
  <c r="AY660" i="1" s="1"/>
  <c r="BC660" i="1" s="1"/>
  <c r="BO660" i="1"/>
  <c r="AQ660" i="1"/>
  <c r="BJ660" i="1"/>
  <c r="AS660" i="1"/>
  <c r="AT660" i="1" s="1"/>
  <c r="G671" i="1" l="1"/>
  <c r="C672" i="1" s="1"/>
  <c r="CI659" i="1"/>
  <c r="H671" i="1"/>
  <c r="BA660" i="1"/>
  <c r="BD660" i="1" s="1"/>
  <c r="BH660" i="1"/>
  <c r="BK660" i="1"/>
  <c r="BL660" i="1" s="1"/>
  <c r="CA659" i="1"/>
  <c r="CG659" i="1"/>
  <c r="AP661" i="1" l="1"/>
  <c r="AZ661" i="1"/>
  <c r="AU661" i="1"/>
  <c r="BG660" i="1"/>
  <c r="BI660" i="1" s="1"/>
  <c r="BM660" i="1" s="1"/>
  <c r="BN660" i="1" s="1"/>
  <c r="BR660" i="1" s="1"/>
  <c r="CE660" i="1" s="1"/>
  <c r="CB660" i="1" l="1"/>
  <c r="CF660" i="1"/>
  <c r="F672" i="1"/>
  <c r="CI660" i="1" s="1"/>
  <c r="AV661" i="1"/>
  <c r="BP661" i="1"/>
  <c r="AX661" i="1"/>
  <c r="AY661" i="1" s="1"/>
  <c r="BC661" i="1" s="1"/>
  <c r="BK661" i="1" s="1"/>
  <c r="BL661" i="1" s="1"/>
  <c r="AW661" i="1"/>
  <c r="BO661" i="1"/>
  <c r="AQ661" i="1"/>
  <c r="BJ661" i="1"/>
  <c r="AS661" i="1"/>
  <c r="AT661" i="1" s="1"/>
  <c r="BA661" i="1" s="1"/>
  <c r="CJ660" i="1" l="1"/>
  <c r="G672" i="1"/>
  <c r="C673" i="1" s="1"/>
  <c r="H672" i="1"/>
  <c r="BD661" i="1"/>
  <c r="AZ662" i="1" s="1"/>
  <c r="CA660" i="1"/>
  <c r="CG660" i="1"/>
  <c r="BH661" i="1"/>
  <c r="BG661" i="1" l="1"/>
  <c r="BI661" i="1" s="1"/>
  <c r="BM661" i="1" s="1"/>
  <c r="BN661" i="1" s="1"/>
  <c r="BR661" i="1" s="1"/>
  <c r="CE661" i="1" s="1"/>
  <c r="AP662" i="1"/>
  <c r="AS662" i="1" s="1"/>
  <c r="AT662" i="1" s="1"/>
  <c r="BA662" i="1" s="1"/>
  <c r="AU662" i="1"/>
  <c r="AW662" i="1" s="1"/>
  <c r="CB661" i="1" l="1"/>
  <c r="CF661" i="1"/>
  <c r="F673" i="1"/>
  <c r="H673" i="1" s="1"/>
  <c r="AX662" i="1"/>
  <c r="AY662" i="1" s="1"/>
  <c r="BC662" i="1" s="1"/>
  <c r="BK662" i="1" s="1"/>
  <c r="BL662" i="1" s="1"/>
  <c r="BO662" i="1"/>
  <c r="BJ662" i="1"/>
  <c r="AQ662" i="1"/>
  <c r="AV662" i="1"/>
  <c r="BP662" i="1"/>
  <c r="BH662" i="1"/>
  <c r="CJ661" i="1" l="1"/>
  <c r="G673" i="1"/>
  <c r="C674" i="1" s="1"/>
  <c r="CI661" i="1"/>
  <c r="BD662" i="1"/>
  <c r="AP663" i="1" s="1"/>
  <c r="CA661" i="1"/>
  <c r="CG661" i="1"/>
  <c r="AU663" i="1" l="1"/>
  <c r="BP663" i="1" s="1"/>
  <c r="BG662" i="1"/>
  <c r="BI662" i="1" s="1"/>
  <c r="BM662" i="1" s="1"/>
  <c r="BN662" i="1" s="1"/>
  <c r="BR662" i="1" s="1"/>
  <c r="AZ663" i="1"/>
  <c r="AQ663" i="1"/>
  <c r="BJ663" i="1"/>
  <c r="AS663" i="1"/>
  <c r="AT663" i="1" s="1"/>
  <c r="BA663" i="1" s="1"/>
  <c r="BO663" i="1"/>
  <c r="F674" i="1" l="1"/>
  <c r="CJ662" i="1" s="1"/>
  <c r="CE662" i="1"/>
  <c r="AV663" i="1"/>
  <c r="AW663" i="1"/>
  <c r="AX663" i="1"/>
  <c r="AY663" i="1" s="1"/>
  <c r="BC663" i="1" s="1"/>
  <c r="BD663" i="1" s="1"/>
  <c r="G674" i="1"/>
  <c r="C675" i="1" s="1"/>
  <c r="H674" i="1"/>
  <c r="CI662" i="1"/>
  <c r="BH663" i="1"/>
  <c r="CB662" i="1" l="1"/>
  <c r="CA662" i="1" s="1"/>
  <c r="CF662" i="1"/>
  <c r="CG662" i="1" s="1"/>
  <c r="BK663" i="1"/>
  <c r="BL663" i="1" s="1"/>
  <c r="AP664" i="1"/>
  <c r="BG663" i="1"/>
  <c r="BI663" i="1" s="1"/>
  <c r="AZ664" i="1"/>
  <c r="AU664" i="1"/>
  <c r="BM663" i="1" l="1"/>
  <c r="BN663" i="1" s="1"/>
  <c r="BR663" i="1" s="1"/>
  <c r="AS664" i="1"/>
  <c r="AT664" i="1" s="1"/>
  <c r="BA664" i="1" s="1"/>
  <c r="BO664" i="1"/>
  <c r="BJ664" i="1"/>
  <c r="AQ664" i="1"/>
  <c r="BP664" i="1"/>
  <c r="AX664" i="1"/>
  <c r="AY664" i="1" s="1"/>
  <c r="BC664" i="1" s="1"/>
  <c r="AW664" i="1"/>
  <c r="AV664" i="1"/>
  <c r="F675" i="1" l="1"/>
  <c r="CE663" i="1"/>
  <c r="CI663" i="1"/>
  <c r="CJ663" i="1"/>
  <c r="G675" i="1"/>
  <c r="C676" i="1" s="1"/>
  <c r="H675" i="1"/>
  <c r="BH664" i="1"/>
  <c r="BD664" i="1"/>
  <c r="BK664" i="1"/>
  <c r="BL664" i="1" s="1"/>
  <c r="CB663" i="1" l="1"/>
  <c r="CA663" i="1" s="1"/>
  <c r="CF663" i="1"/>
  <c r="CG663" i="1" s="1"/>
  <c r="AZ665" i="1"/>
  <c r="AU665" i="1"/>
  <c r="AP665" i="1"/>
  <c r="BG664" i="1"/>
  <c r="BI664" i="1" s="1"/>
  <c r="BM664" i="1" s="1"/>
  <c r="BN664" i="1" s="1"/>
  <c r="BR664" i="1" s="1"/>
  <c r="CE664" i="1" s="1"/>
  <c r="CB664" i="1" l="1"/>
  <c r="CF664" i="1"/>
  <c r="F676" i="1"/>
  <c r="CJ664" i="1" s="1"/>
  <c r="AV665" i="1"/>
  <c r="AX665" i="1"/>
  <c r="AY665" i="1" s="1"/>
  <c r="BC665" i="1" s="1"/>
  <c r="BP665" i="1"/>
  <c r="AW665" i="1"/>
  <c r="BO665" i="1"/>
  <c r="AQ665" i="1"/>
  <c r="BJ665" i="1"/>
  <c r="AS665" i="1"/>
  <c r="AT665" i="1" s="1"/>
  <c r="G676" i="1" l="1"/>
  <c r="F678" i="1"/>
  <c r="E680" i="1" s="1"/>
  <c r="CI664" i="1"/>
  <c r="H676" i="1"/>
  <c r="BK665" i="1"/>
  <c r="BL665" i="1" s="1"/>
  <c r="CA664" i="1"/>
  <c r="CG664" i="1"/>
  <c r="BA665" i="1"/>
  <c r="BD665" i="1" s="1"/>
  <c r="BH665" i="1"/>
  <c r="C680" i="1" l="1"/>
  <c r="H678" i="1"/>
  <c r="L7" i="1" s="1"/>
  <c r="K7" i="1"/>
  <c r="AU666" i="1"/>
  <c r="AP666" i="1"/>
  <c r="BG665" i="1"/>
  <c r="BI665" i="1" s="1"/>
  <c r="BM665" i="1" s="1"/>
  <c r="BN665" i="1" s="1"/>
  <c r="BR665" i="1" s="1"/>
  <c r="CE665" i="1" s="1"/>
  <c r="AZ666" i="1"/>
  <c r="CB665" i="1" l="1"/>
  <c r="CF665" i="1"/>
  <c r="F680" i="1"/>
  <c r="H680" i="1" s="1"/>
  <c r="AX666" i="1"/>
  <c r="AY666" i="1" s="1"/>
  <c r="BC666" i="1" s="1"/>
  <c r="AW666" i="1"/>
  <c r="BP666" i="1"/>
  <c r="AV666" i="1"/>
  <c r="BO666" i="1"/>
  <c r="AQ666" i="1"/>
  <c r="AS666" i="1"/>
  <c r="AT666" i="1" s="1"/>
  <c r="BJ666" i="1"/>
  <c r="G680" i="1" l="1"/>
  <c r="CJ665" i="1"/>
  <c r="CI665" i="1"/>
  <c r="BK666" i="1"/>
  <c r="BL666" i="1" s="1"/>
  <c r="BA666" i="1"/>
  <c r="BD666" i="1" s="1"/>
  <c r="BH666" i="1"/>
  <c r="CA665" i="1"/>
  <c r="CG665" i="1"/>
  <c r="C681" i="1"/>
  <c r="BG666" i="1" l="1"/>
  <c r="BI666" i="1" s="1"/>
  <c r="BM666" i="1" s="1"/>
  <c r="BN666" i="1" s="1"/>
  <c r="BR666" i="1" s="1"/>
  <c r="CE666" i="1" s="1"/>
  <c r="AZ667" i="1"/>
  <c r="AP667" i="1"/>
  <c r="AU667" i="1"/>
  <c r="CB666" i="1" l="1"/>
  <c r="CF666" i="1"/>
  <c r="F681" i="1"/>
  <c r="CJ666" i="1" s="1"/>
  <c r="AV667" i="1"/>
  <c r="AW667" i="1"/>
  <c r="AX667" i="1"/>
  <c r="AY667" i="1" s="1"/>
  <c r="BC667" i="1" s="1"/>
  <c r="BP667" i="1"/>
  <c r="BO667" i="1"/>
  <c r="AQ667" i="1"/>
  <c r="BJ667" i="1"/>
  <c r="AS667" i="1"/>
  <c r="AT667" i="1" s="1"/>
  <c r="G681" i="1" l="1"/>
  <c r="C682" i="1" s="1"/>
  <c r="CI666" i="1"/>
  <c r="H681" i="1"/>
  <c r="BA667" i="1"/>
  <c r="BD667" i="1" s="1"/>
  <c r="BH667" i="1"/>
  <c r="BK667" i="1"/>
  <c r="BL667" i="1" s="1"/>
  <c r="CA666" i="1"/>
  <c r="CG666" i="1"/>
  <c r="AU668" i="1" l="1"/>
  <c r="AZ668" i="1"/>
  <c r="AP668" i="1"/>
  <c r="BG667" i="1"/>
  <c r="BI667" i="1" s="1"/>
  <c r="BM667" i="1" s="1"/>
  <c r="BN667" i="1" s="1"/>
  <c r="BR667" i="1" s="1"/>
  <c r="CE667" i="1" s="1"/>
  <c r="CB667" i="1" l="1"/>
  <c r="CF667" i="1"/>
  <c r="F682" i="1"/>
  <c r="CJ667" i="1" s="1"/>
  <c r="BO668" i="1"/>
  <c r="AQ668" i="1"/>
  <c r="AS668" i="1"/>
  <c r="AT668" i="1" s="1"/>
  <c r="BJ668" i="1"/>
  <c r="AX668" i="1"/>
  <c r="AY668" i="1" s="1"/>
  <c r="BC668" i="1" s="1"/>
  <c r="BP668" i="1"/>
  <c r="AW668" i="1"/>
  <c r="AV668" i="1"/>
  <c r="G682" i="1" l="1"/>
  <c r="C683" i="1" s="1"/>
  <c r="H682" i="1"/>
  <c r="CI667" i="1"/>
  <c r="BA668" i="1"/>
  <c r="BD668" i="1" s="1"/>
  <c r="BH668" i="1"/>
  <c r="BK668" i="1"/>
  <c r="BL668" i="1" s="1"/>
  <c r="CA667" i="1"/>
  <c r="CG667" i="1"/>
  <c r="AZ669" i="1" l="1"/>
  <c r="AU669" i="1"/>
  <c r="BG668" i="1"/>
  <c r="BI668" i="1" s="1"/>
  <c r="BM668" i="1" s="1"/>
  <c r="BN668" i="1" s="1"/>
  <c r="BR668" i="1" s="1"/>
  <c r="CE668" i="1" s="1"/>
  <c r="AP669" i="1"/>
  <c r="CB668" i="1" l="1"/>
  <c r="CF668" i="1"/>
  <c r="F683" i="1"/>
  <c r="G683" i="1" s="1"/>
  <c r="BO669" i="1"/>
  <c r="AQ669" i="1"/>
  <c r="BJ669" i="1"/>
  <c r="AS669" i="1"/>
  <c r="AT669" i="1" s="1"/>
  <c r="AV669" i="1"/>
  <c r="BP669" i="1"/>
  <c r="AX669" i="1"/>
  <c r="AY669" i="1" s="1"/>
  <c r="BC669" i="1" s="1"/>
  <c r="AW669" i="1"/>
  <c r="H683" i="1" l="1"/>
  <c r="CJ668" i="1"/>
  <c r="CI668" i="1"/>
  <c r="BK669" i="1"/>
  <c r="BL669" i="1" s="1"/>
  <c r="BA669" i="1"/>
  <c r="BD669" i="1" s="1"/>
  <c r="BH669" i="1"/>
  <c r="C684" i="1"/>
  <c r="CA668" i="1"/>
  <c r="CG668" i="1"/>
  <c r="AZ670" i="1" l="1"/>
  <c r="AP670" i="1"/>
  <c r="BG669" i="1"/>
  <c r="BI669" i="1" s="1"/>
  <c r="BM669" i="1" s="1"/>
  <c r="BN669" i="1" s="1"/>
  <c r="BR669" i="1" s="1"/>
  <c r="CE669" i="1" s="1"/>
  <c r="AU670" i="1"/>
  <c r="CB669" i="1" l="1"/>
  <c r="CF669" i="1"/>
  <c r="F684" i="1"/>
  <c r="G684" i="1" s="1"/>
  <c r="AX670" i="1"/>
  <c r="AY670" i="1" s="1"/>
  <c r="BC670" i="1" s="1"/>
  <c r="AW670" i="1"/>
  <c r="AV670" i="1"/>
  <c r="BP670" i="1"/>
  <c r="BO670" i="1"/>
  <c r="AQ670" i="1"/>
  <c r="BJ670" i="1"/>
  <c r="AS670" i="1"/>
  <c r="AT670" i="1" s="1"/>
  <c r="H684" i="1" l="1"/>
  <c r="CI669" i="1"/>
  <c r="CJ669" i="1"/>
  <c r="BA670" i="1"/>
  <c r="BH670" i="1"/>
  <c r="C685" i="1"/>
  <c r="BK670" i="1"/>
  <c r="BL670" i="1" s="1"/>
  <c r="BD670" i="1"/>
  <c r="CA669" i="1"/>
  <c r="CG669" i="1"/>
  <c r="AP671" i="1" l="1"/>
  <c r="AZ671" i="1"/>
  <c r="BG670" i="1"/>
  <c r="BI670" i="1" s="1"/>
  <c r="BM670" i="1" s="1"/>
  <c r="BN670" i="1" s="1"/>
  <c r="BR670" i="1" s="1"/>
  <c r="CE670" i="1" s="1"/>
  <c r="AU671" i="1"/>
  <c r="CB670" i="1" l="1"/>
  <c r="CF670" i="1"/>
  <c r="F685" i="1"/>
  <c r="G685" i="1" s="1"/>
  <c r="AQ671" i="1"/>
  <c r="BJ671" i="1"/>
  <c r="AS671" i="1"/>
  <c r="AT671" i="1" s="1"/>
  <c r="BO671" i="1"/>
  <c r="BP671" i="1"/>
  <c r="AX671" i="1"/>
  <c r="AY671" i="1" s="1"/>
  <c r="BC671" i="1" s="1"/>
  <c r="AV671" i="1"/>
  <c r="AW671" i="1"/>
  <c r="CJ670" i="1" l="1"/>
  <c r="CI670" i="1"/>
  <c r="H685" i="1"/>
  <c r="C686" i="1"/>
  <c r="BA671" i="1"/>
  <c r="BD671" i="1" s="1"/>
  <c r="BH671" i="1"/>
  <c r="CA670" i="1"/>
  <c r="CG670" i="1"/>
  <c r="BK671" i="1"/>
  <c r="BL671" i="1" s="1"/>
  <c r="AP672" i="1" l="1"/>
  <c r="BG671" i="1"/>
  <c r="BI671" i="1" s="1"/>
  <c r="BM671" i="1" s="1"/>
  <c r="BN671" i="1" s="1"/>
  <c r="BR671" i="1" s="1"/>
  <c r="CE671" i="1" s="1"/>
  <c r="AU672" i="1"/>
  <c r="AZ672" i="1"/>
  <c r="CB671" i="1" l="1"/>
  <c r="CF671" i="1"/>
  <c r="F686" i="1"/>
  <c r="CJ671" i="1" s="1"/>
  <c r="BJ672" i="1"/>
  <c r="AS672" i="1"/>
  <c r="AT672" i="1" s="1"/>
  <c r="BO672" i="1"/>
  <c r="AQ672" i="1"/>
  <c r="BP672" i="1"/>
  <c r="AV672" i="1"/>
  <c r="AX672" i="1"/>
  <c r="AY672" i="1" s="1"/>
  <c r="BC672" i="1" s="1"/>
  <c r="AW672" i="1"/>
  <c r="G686" i="1" l="1"/>
  <c r="C687" i="1" s="1"/>
  <c r="H686" i="1"/>
  <c r="CI671" i="1"/>
  <c r="CA671" i="1"/>
  <c r="CG671" i="1"/>
  <c r="BK672" i="1"/>
  <c r="BL672" i="1" s="1"/>
  <c r="BA672" i="1"/>
  <c r="BD672" i="1" s="1"/>
  <c r="BH672" i="1"/>
  <c r="BG672" i="1" l="1"/>
  <c r="BI672" i="1" s="1"/>
  <c r="BM672" i="1" s="1"/>
  <c r="BN672" i="1" s="1"/>
  <c r="BR672" i="1" s="1"/>
  <c r="CE672" i="1" s="1"/>
  <c r="AZ673" i="1"/>
  <c r="AP673" i="1"/>
  <c r="AU673" i="1"/>
  <c r="CB672" i="1" l="1"/>
  <c r="CF672" i="1"/>
  <c r="F687" i="1"/>
  <c r="H687" i="1" s="1"/>
  <c r="AW673" i="1"/>
  <c r="BP673" i="1"/>
  <c r="AV673" i="1"/>
  <c r="AX673" i="1"/>
  <c r="AY673" i="1" s="1"/>
  <c r="BC673" i="1" s="1"/>
  <c r="BK673" i="1" s="1"/>
  <c r="BL673" i="1" s="1"/>
  <c r="BO673" i="1"/>
  <c r="BJ673" i="1"/>
  <c r="AQ673" i="1"/>
  <c r="AS673" i="1"/>
  <c r="AT673" i="1" s="1"/>
  <c r="BA673" i="1" s="1"/>
  <c r="BD673" i="1" l="1"/>
  <c r="AU674" i="1" s="1"/>
  <c r="G687" i="1"/>
  <c r="C688" i="1" s="1"/>
  <c r="CI672" i="1"/>
  <c r="CJ672" i="1"/>
  <c r="BH673" i="1"/>
  <c r="CA672" i="1"/>
  <c r="CG672" i="1"/>
  <c r="BG673" i="1" l="1"/>
  <c r="BI673" i="1" s="1"/>
  <c r="BM673" i="1" s="1"/>
  <c r="BN673" i="1" s="1"/>
  <c r="BR673" i="1" s="1"/>
  <c r="CE673" i="1" s="1"/>
  <c r="AP674" i="1"/>
  <c r="BO674" i="1" s="1"/>
  <c r="AZ674" i="1"/>
  <c r="AV674" i="1"/>
  <c r="BP674" i="1"/>
  <c r="AW674" i="1"/>
  <c r="AX674" i="1"/>
  <c r="AY674" i="1" s="1"/>
  <c r="BC674" i="1" s="1"/>
  <c r="CB673" i="1" l="1"/>
  <c r="CF673" i="1"/>
  <c r="CG673" i="1" s="1"/>
  <c r="AS674" i="1"/>
  <c r="AT674" i="1" s="1"/>
  <c r="BA674" i="1" s="1"/>
  <c r="BD674" i="1" s="1"/>
  <c r="BJ674" i="1"/>
  <c r="AQ674" i="1"/>
  <c r="F688" i="1"/>
  <c r="H688" i="1" s="1"/>
  <c r="CA673" i="1"/>
  <c r="BK674" i="1"/>
  <c r="BL674" i="1" s="1"/>
  <c r="BH674" i="1" l="1"/>
  <c r="CJ673" i="1"/>
  <c r="G688" i="1"/>
  <c r="C689" i="1" s="1"/>
  <c r="CI673" i="1"/>
  <c r="AP675" i="1"/>
  <c r="AZ675" i="1"/>
  <c r="AU675" i="1"/>
  <c r="BG674" i="1"/>
  <c r="BI674" i="1" l="1"/>
  <c r="BM674" i="1" s="1"/>
  <c r="BN674" i="1" s="1"/>
  <c r="BR674" i="1" s="1"/>
  <c r="BJ675" i="1"/>
  <c r="BO675" i="1"/>
  <c r="AQ675" i="1"/>
  <c r="AS675" i="1"/>
  <c r="AT675" i="1" s="1"/>
  <c r="AV675" i="1"/>
  <c r="BP675" i="1"/>
  <c r="AX675" i="1"/>
  <c r="AY675" i="1" s="1"/>
  <c r="BC675" i="1" s="1"/>
  <c r="BK675" i="1" s="1"/>
  <c r="BL675" i="1" s="1"/>
  <c r="AW675" i="1"/>
  <c r="F689" i="1" l="1"/>
  <c r="CJ674" i="1" s="1"/>
  <c r="CE674" i="1"/>
  <c r="G689" i="1"/>
  <c r="C690" i="1" s="1"/>
  <c r="H689" i="1"/>
  <c r="CI674" i="1"/>
  <c r="BA675" i="1"/>
  <c r="BD675" i="1" s="1"/>
  <c r="BH675" i="1"/>
  <c r="CB674" i="1" l="1"/>
  <c r="CA674" i="1" s="1"/>
  <c r="CF674" i="1"/>
  <c r="CG674" i="1" s="1"/>
  <c r="AU676" i="1"/>
  <c r="AP676" i="1"/>
  <c r="AZ676" i="1"/>
  <c r="BG675" i="1"/>
  <c r="BI675" i="1" s="1"/>
  <c r="BM675" i="1" s="1"/>
  <c r="BN675" i="1" s="1"/>
  <c r="BR675" i="1" s="1"/>
  <c r="CE675" i="1" s="1"/>
  <c r="CB675" i="1" l="1"/>
  <c r="CF675" i="1"/>
  <c r="F690" i="1"/>
  <c r="H690" i="1" s="1"/>
  <c r="AQ676" i="1"/>
  <c r="BJ676" i="1"/>
  <c r="BO676" i="1"/>
  <c r="AS676" i="1"/>
  <c r="AT676" i="1" s="1"/>
  <c r="AV676" i="1"/>
  <c r="BP676" i="1"/>
  <c r="AX676" i="1"/>
  <c r="AY676" i="1" s="1"/>
  <c r="BC676" i="1" s="1"/>
  <c r="AW676" i="1"/>
  <c r="G690" i="1" l="1"/>
  <c r="C691" i="1" s="1"/>
  <c r="CJ675" i="1"/>
  <c r="CI675" i="1"/>
  <c r="BK676" i="1"/>
  <c r="BL676" i="1" s="1"/>
  <c r="BA676" i="1"/>
  <c r="BD676" i="1" s="1"/>
  <c r="BH676" i="1"/>
  <c r="CA675" i="1"/>
  <c r="CG675" i="1"/>
  <c r="AU677" i="1" l="1"/>
  <c r="AP677" i="1"/>
  <c r="AZ677" i="1"/>
  <c r="BG676" i="1"/>
  <c r="BI676" i="1" s="1"/>
  <c r="BM676" i="1" s="1"/>
  <c r="BN676" i="1" s="1"/>
  <c r="BR676" i="1" s="1"/>
  <c r="CE676" i="1" s="1"/>
  <c r="CB676" i="1" l="1"/>
  <c r="CF676" i="1"/>
  <c r="F691" i="1"/>
  <c r="CI676" i="1" s="1"/>
  <c r="AQ677" i="1"/>
  <c r="BJ677" i="1"/>
  <c r="BO677" i="1"/>
  <c r="AS677" i="1"/>
  <c r="AT677" i="1" s="1"/>
  <c r="AV677" i="1"/>
  <c r="BP677" i="1"/>
  <c r="AX677" i="1"/>
  <c r="AY677" i="1" s="1"/>
  <c r="BC677" i="1" s="1"/>
  <c r="AW677" i="1"/>
  <c r="G691" i="1" l="1"/>
  <c r="C692" i="1" s="1"/>
  <c r="H691" i="1"/>
  <c r="CJ676" i="1"/>
  <c r="BK677" i="1"/>
  <c r="BL677" i="1" s="1"/>
  <c r="BA677" i="1"/>
  <c r="BD677" i="1" s="1"/>
  <c r="BH677" i="1"/>
  <c r="CA676" i="1"/>
  <c r="CG676" i="1"/>
  <c r="AZ678" i="1" l="1"/>
  <c r="AU678" i="1"/>
  <c r="AP678" i="1"/>
  <c r="BG677" i="1"/>
  <c r="BI677" i="1" s="1"/>
  <c r="BM677" i="1" s="1"/>
  <c r="BN677" i="1" s="1"/>
  <c r="BR677" i="1" s="1"/>
  <c r="CE677" i="1" s="1"/>
  <c r="CB677" i="1" l="1"/>
  <c r="CF677" i="1"/>
  <c r="F692" i="1"/>
  <c r="CI677" i="1" s="1"/>
  <c r="AQ678" i="1"/>
  <c r="BJ678" i="1"/>
  <c r="BO678" i="1"/>
  <c r="AS678" i="1"/>
  <c r="AT678" i="1" s="1"/>
  <c r="BP678" i="1"/>
  <c r="AV678" i="1"/>
  <c r="AX678" i="1"/>
  <c r="AY678" i="1" s="1"/>
  <c r="BC678" i="1" s="1"/>
  <c r="AW678" i="1"/>
  <c r="CJ677" i="1" l="1"/>
  <c r="G692" i="1"/>
  <c r="C693" i="1" s="1"/>
  <c r="H692" i="1"/>
  <c r="BA678" i="1"/>
  <c r="BD678" i="1" s="1"/>
  <c r="BH678" i="1"/>
  <c r="CA677" i="1"/>
  <c r="CG677" i="1"/>
  <c r="BK678" i="1"/>
  <c r="BL678" i="1" s="1"/>
  <c r="AP679" i="1" l="1"/>
  <c r="AZ679" i="1"/>
  <c r="AU679" i="1"/>
  <c r="BG678" i="1"/>
  <c r="BI678" i="1" s="1"/>
  <c r="BM678" i="1" s="1"/>
  <c r="BN678" i="1" s="1"/>
  <c r="BR678" i="1" s="1"/>
  <c r="CE678" i="1" s="1"/>
  <c r="CB678" i="1" l="1"/>
  <c r="CF678" i="1"/>
  <c r="F693" i="1"/>
  <c r="CJ678" i="1" s="1"/>
  <c r="BO679" i="1"/>
  <c r="BJ679" i="1"/>
  <c r="AQ679" i="1"/>
  <c r="AS679" i="1"/>
  <c r="AT679" i="1" s="1"/>
  <c r="BP679" i="1"/>
  <c r="AV679" i="1"/>
  <c r="AX679" i="1"/>
  <c r="AY679" i="1" s="1"/>
  <c r="BC679" i="1" s="1"/>
  <c r="AW679" i="1"/>
  <c r="G693" i="1" l="1"/>
  <c r="C694" i="1" s="1"/>
  <c r="CI678" i="1"/>
  <c r="H693" i="1"/>
  <c r="BA679" i="1"/>
  <c r="BD679" i="1" s="1"/>
  <c r="BH679" i="1"/>
  <c r="CA678" i="1"/>
  <c r="CG678" i="1"/>
  <c r="BK679" i="1"/>
  <c r="BL679" i="1" s="1"/>
  <c r="AP680" i="1" l="1"/>
  <c r="AZ680" i="1"/>
  <c r="AU680" i="1"/>
  <c r="BG679" i="1"/>
  <c r="BI679" i="1" s="1"/>
  <c r="BM679" i="1" s="1"/>
  <c r="BN679" i="1" s="1"/>
  <c r="BR679" i="1" s="1"/>
  <c r="CE679" i="1" s="1"/>
  <c r="CB679" i="1" l="1"/>
  <c r="CF679" i="1"/>
  <c r="F694" i="1"/>
  <c r="G694" i="1" s="1"/>
  <c r="BO680" i="1"/>
  <c r="AQ680" i="1"/>
  <c r="BJ680" i="1"/>
  <c r="AS680" i="1"/>
  <c r="AT680" i="1" s="1"/>
  <c r="AV680" i="1"/>
  <c r="BP680" i="1"/>
  <c r="AW680" i="1"/>
  <c r="AX680" i="1"/>
  <c r="AY680" i="1" s="1"/>
  <c r="BC680" i="1" s="1"/>
  <c r="BK680" i="1" s="1"/>
  <c r="BL680" i="1" s="1"/>
  <c r="H694" i="1" l="1"/>
  <c r="CI679" i="1"/>
  <c r="CJ679" i="1"/>
  <c r="BA680" i="1"/>
  <c r="BD680" i="1" s="1"/>
  <c r="BH680" i="1"/>
  <c r="C695" i="1"/>
  <c r="CA679" i="1"/>
  <c r="CG679" i="1"/>
  <c r="AZ681" i="1" l="1"/>
  <c r="AU681" i="1"/>
  <c r="AP681" i="1"/>
  <c r="BG680" i="1"/>
  <c r="BI680" i="1" s="1"/>
  <c r="BM680" i="1" s="1"/>
  <c r="BN680" i="1" s="1"/>
  <c r="BR680" i="1" s="1"/>
  <c r="CE680" i="1" s="1"/>
  <c r="CB680" i="1" l="1"/>
  <c r="CF680" i="1"/>
  <c r="F695" i="1"/>
  <c r="G695" i="1" s="1"/>
  <c r="AS681" i="1"/>
  <c r="AT681" i="1" s="1"/>
  <c r="BO681" i="1"/>
  <c r="AQ681" i="1"/>
  <c r="BJ681" i="1"/>
  <c r="BP681" i="1"/>
  <c r="AX681" i="1"/>
  <c r="AY681" i="1" s="1"/>
  <c r="BC681" i="1" s="1"/>
  <c r="AW681" i="1"/>
  <c r="AV681" i="1"/>
  <c r="CJ680" i="1" l="1"/>
  <c r="H695" i="1"/>
  <c r="CI680" i="1"/>
  <c r="C696" i="1"/>
  <c r="CA680" i="1"/>
  <c r="CG680" i="1"/>
  <c r="BK681" i="1"/>
  <c r="BL681" i="1" s="1"/>
  <c r="BA681" i="1"/>
  <c r="BD681" i="1" s="1"/>
  <c r="BH681" i="1"/>
  <c r="BG681" i="1" l="1"/>
  <c r="BI681" i="1" s="1"/>
  <c r="BM681" i="1" s="1"/>
  <c r="BN681" i="1" s="1"/>
  <c r="BR681" i="1" s="1"/>
  <c r="CE681" i="1" s="1"/>
  <c r="AP682" i="1"/>
  <c r="AZ682" i="1"/>
  <c r="AU682" i="1"/>
  <c r="CB681" i="1" l="1"/>
  <c r="CF681" i="1"/>
  <c r="F696" i="1"/>
  <c r="CJ681" i="1" s="1"/>
  <c r="AX682" i="1"/>
  <c r="AY682" i="1" s="1"/>
  <c r="BC682" i="1" s="1"/>
  <c r="BP682" i="1"/>
  <c r="AW682" i="1"/>
  <c r="AV682" i="1"/>
  <c r="AQ682" i="1"/>
  <c r="BJ682" i="1"/>
  <c r="AS682" i="1"/>
  <c r="AT682" i="1" s="1"/>
  <c r="BO682" i="1"/>
  <c r="CI681" i="1" l="1"/>
  <c r="G696" i="1"/>
  <c r="C697" i="1" s="1"/>
  <c r="H696" i="1"/>
  <c r="CA681" i="1"/>
  <c r="CG681" i="1"/>
  <c r="BA682" i="1"/>
  <c r="BD682" i="1" s="1"/>
  <c r="BH682" i="1"/>
  <c r="BK682" i="1"/>
  <c r="BL682" i="1" s="1"/>
  <c r="AP683" i="1" l="1"/>
  <c r="BG682" i="1"/>
  <c r="BI682" i="1" s="1"/>
  <c r="BM682" i="1" s="1"/>
  <c r="BN682" i="1" s="1"/>
  <c r="BR682" i="1" s="1"/>
  <c r="CE682" i="1" s="1"/>
  <c r="AU683" i="1"/>
  <c r="AZ683" i="1"/>
  <c r="CB682" i="1" l="1"/>
  <c r="CF682" i="1"/>
  <c r="F697" i="1"/>
  <c r="G697" i="1" s="1"/>
  <c r="BP683" i="1"/>
  <c r="AV683" i="1"/>
  <c r="AX683" i="1"/>
  <c r="AY683" i="1" s="1"/>
  <c r="BC683" i="1" s="1"/>
  <c r="AW683" i="1"/>
  <c r="AS683" i="1"/>
  <c r="AT683" i="1" s="1"/>
  <c r="BO683" i="1"/>
  <c r="AQ683" i="1"/>
  <c r="BJ683" i="1"/>
  <c r="H697" i="1" l="1"/>
  <c r="CI682" i="1"/>
  <c r="CJ682" i="1"/>
  <c r="BA683" i="1"/>
  <c r="BH683" i="1"/>
  <c r="C698" i="1"/>
  <c r="BK683" i="1"/>
  <c r="BL683" i="1" s="1"/>
  <c r="BD683" i="1"/>
  <c r="CA682" i="1"/>
  <c r="CG682" i="1"/>
  <c r="AZ684" i="1" l="1"/>
  <c r="AU684" i="1"/>
  <c r="AP684" i="1"/>
  <c r="BG683" i="1"/>
  <c r="BI683" i="1" s="1"/>
  <c r="BM683" i="1" s="1"/>
  <c r="BN683" i="1" s="1"/>
  <c r="BR683" i="1" s="1"/>
  <c r="CE683" i="1" s="1"/>
  <c r="CB683" i="1" l="1"/>
  <c r="CF683" i="1"/>
  <c r="F698" i="1"/>
  <c r="H698" i="1" s="1"/>
  <c r="BO684" i="1"/>
  <c r="AQ684" i="1"/>
  <c r="BJ684" i="1"/>
  <c r="AS684" i="1"/>
  <c r="AT684" i="1" s="1"/>
  <c r="AV684" i="1"/>
  <c r="AX684" i="1"/>
  <c r="AY684" i="1" s="1"/>
  <c r="BC684" i="1" s="1"/>
  <c r="BP684" i="1"/>
  <c r="AW684" i="1"/>
  <c r="G698" i="1" l="1"/>
  <c r="C699" i="1" s="1"/>
  <c r="CI683" i="1"/>
  <c r="CJ683" i="1"/>
  <c r="BA684" i="1"/>
  <c r="BD684" i="1" s="1"/>
  <c r="BH684" i="1"/>
  <c r="CA683" i="1"/>
  <c r="CG683" i="1"/>
  <c r="BK684" i="1"/>
  <c r="BL684" i="1" s="1"/>
  <c r="AU685" i="1" l="1"/>
  <c r="AP685" i="1"/>
  <c r="BG684" i="1"/>
  <c r="BI684" i="1" s="1"/>
  <c r="BM684" i="1" s="1"/>
  <c r="BN684" i="1" s="1"/>
  <c r="BR684" i="1" s="1"/>
  <c r="CE684" i="1" s="1"/>
  <c r="AZ685" i="1"/>
  <c r="CB684" i="1" l="1"/>
  <c r="CF684" i="1"/>
  <c r="F699" i="1"/>
  <c r="H699" i="1" s="1"/>
  <c r="AX685" i="1"/>
  <c r="AY685" i="1" s="1"/>
  <c r="BC685" i="1" s="1"/>
  <c r="AW685" i="1"/>
  <c r="BP685" i="1"/>
  <c r="AV685" i="1"/>
  <c r="BO685" i="1"/>
  <c r="AQ685" i="1"/>
  <c r="BJ685" i="1"/>
  <c r="AS685" i="1"/>
  <c r="AT685" i="1" s="1"/>
  <c r="G699" i="1" l="1"/>
  <c r="C700" i="1" s="1"/>
  <c r="CI684" i="1"/>
  <c r="CJ684" i="1"/>
  <c r="BK685" i="1"/>
  <c r="BL685" i="1" s="1"/>
  <c r="BA685" i="1"/>
  <c r="BD685" i="1" s="1"/>
  <c r="BH685" i="1"/>
  <c r="CA684" i="1"/>
  <c r="CG684" i="1"/>
  <c r="AZ686" i="1" l="1"/>
  <c r="AU686" i="1"/>
  <c r="BG685" i="1"/>
  <c r="BI685" i="1" s="1"/>
  <c r="BM685" i="1" s="1"/>
  <c r="BN685" i="1" s="1"/>
  <c r="BR685" i="1" s="1"/>
  <c r="CE685" i="1" s="1"/>
  <c r="AP686" i="1"/>
  <c r="CB685" i="1" l="1"/>
  <c r="CF685" i="1"/>
  <c r="F700" i="1"/>
  <c r="G700" i="1" s="1"/>
  <c r="BO686" i="1"/>
  <c r="AS686" i="1"/>
  <c r="AT686" i="1" s="1"/>
  <c r="AQ686" i="1"/>
  <c r="BJ686" i="1"/>
  <c r="AV686" i="1"/>
  <c r="AX686" i="1"/>
  <c r="AY686" i="1" s="1"/>
  <c r="BC686" i="1" s="1"/>
  <c r="BK686" i="1" s="1"/>
  <c r="BL686" i="1" s="1"/>
  <c r="BP686" i="1"/>
  <c r="AW686" i="1"/>
  <c r="CI685" i="1" l="1"/>
  <c r="H700" i="1"/>
  <c r="CJ685" i="1"/>
  <c r="BA686" i="1"/>
  <c r="BD686" i="1" s="1"/>
  <c r="BH686" i="1"/>
  <c r="C701" i="1"/>
  <c r="CA685" i="1"/>
  <c r="CG685" i="1"/>
  <c r="AP687" i="1" l="1"/>
  <c r="AU687" i="1"/>
  <c r="BG686" i="1"/>
  <c r="BI686" i="1" s="1"/>
  <c r="BM686" i="1" s="1"/>
  <c r="BN686" i="1" s="1"/>
  <c r="BR686" i="1" s="1"/>
  <c r="CE686" i="1" s="1"/>
  <c r="AZ687" i="1"/>
  <c r="CB686" i="1" l="1"/>
  <c r="CF686" i="1"/>
  <c r="F701" i="1"/>
  <c r="H701" i="1" s="1"/>
  <c r="BO687" i="1"/>
  <c r="AQ687" i="1"/>
  <c r="BJ687" i="1"/>
  <c r="AS687" i="1"/>
  <c r="AT687" i="1" s="1"/>
  <c r="AX687" i="1"/>
  <c r="AY687" i="1" s="1"/>
  <c r="BC687" i="1" s="1"/>
  <c r="BP687" i="1"/>
  <c r="AW687" i="1"/>
  <c r="AV687" i="1"/>
  <c r="G701" i="1" l="1"/>
  <c r="C702" i="1" s="1"/>
  <c r="CJ686" i="1"/>
  <c r="CI686" i="1"/>
  <c r="CA686" i="1"/>
  <c r="CG686" i="1"/>
  <c r="BA687" i="1"/>
  <c r="BD687" i="1" s="1"/>
  <c r="BH687" i="1"/>
  <c r="BK687" i="1"/>
  <c r="BL687" i="1" s="1"/>
  <c r="AU688" i="1" l="1"/>
  <c r="AZ688" i="1"/>
  <c r="AP688" i="1"/>
  <c r="BG687" i="1"/>
  <c r="BI687" i="1" s="1"/>
  <c r="BM687" i="1" s="1"/>
  <c r="BN687" i="1" s="1"/>
  <c r="BR687" i="1" s="1"/>
  <c r="CE687" i="1" s="1"/>
  <c r="CB687" i="1" l="1"/>
  <c r="CF687" i="1"/>
  <c r="F702" i="1"/>
  <c r="G702" i="1" s="1"/>
  <c r="AV688" i="1"/>
  <c r="AX688" i="1"/>
  <c r="AY688" i="1" s="1"/>
  <c r="BC688" i="1" s="1"/>
  <c r="BK688" i="1" s="1"/>
  <c r="BL688" i="1" s="1"/>
  <c r="BP688" i="1"/>
  <c r="AW688" i="1"/>
  <c r="BO688" i="1"/>
  <c r="AQ688" i="1"/>
  <c r="BJ688" i="1"/>
  <c r="AS688" i="1"/>
  <c r="AT688" i="1" s="1"/>
  <c r="CJ687" i="1" l="1"/>
  <c r="CI687" i="1"/>
  <c r="H702" i="1"/>
  <c r="C703" i="1"/>
  <c r="CA687" i="1"/>
  <c r="CG687" i="1"/>
  <c r="BA688" i="1"/>
  <c r="BD688" i="1" s="1"/>
  <c r="BH688" i="1"/>
  <c r="BG688" i="1" l="1"/>
  <c r="BI688" i="1" s="1"/>
  <c r="BM688" i="1" s="1"/>
  <c r="BN688" i="1" s="1"/>
  <c r="BR688" i="1" s="1"/>
  <c r="CE688" i="1" s="1"/>
  <c r="AZ689" i="1"/>
  <c r="AU689" i="1"/>
  <c r="AP689" i="1"/>
  <c r="CB688" i="1" l="1"/>
  <c r="CF688" i="1"/>
  <c r="F703" i="1"/>
  <c r="G703" i="1" s="1"/>
  <c r="BO689" i="1"/>
  <c r="AQ689" i="1"/>
  <c r="BJ689" i="1"/>
  <c r="AS689" i="1"/>
  <c r="AT689" i="1" s="1"/>
  <c r="AX689" i="1"/>
  <c r="AY689" i="1" s="1"/>
  <c r="BC689" i="1" s="1"/>
  <c r="AW689" i="1"/>
  <c r="AV689" i="1"/>
  <c r="BP689" i="1"/>
  <c r="CI688" i="1" l="1"/>
  <c r="CJ688" i="1"/>
  <c r="H703" i="1"/>
  <c r="BA689" i="1"/>
  <c r="BD689" i="1" s="1"/>
  <c r="BH689" i="1"/>
  <c r="C704" i="1"/>
  <c r="CA688" i="1"/>
  <c r="CG688" i="1"/>
  <c r="BK689" i="1"/>
  <c r="BL689" i="1" s="1"/>
  <c r="AP690" i="1" l="1"/>
  <c r="AU690" i="1"/>
  <c r="BG689" i="1"/>
  <c r="BI689" i="1" s="1"/>
  <c r="BM689" i="1" s="1"/>
  <c r="BN689" i="1" s="1"/>
  <c r="BR689" i="1" s="1"/>
  <c r="CE689" i="1" s="1"/>
  <c r="AZ690" i="1"/>
  <c r="CB689" i="1" l="1"/>
  <c r="CF689" i="1"/>
  <c r="F704" i="1"/>
  <c r="G704" i="1" s="1"/>
  <c r="AQ690" i="1"/>
  <c r="BJ690" i="1"/>
  <c r="AS690" i="1"/>
  <c r="AT690" i="1" s="1"/>
  <c r="BO690" i="1"/>
  <c r="AX690" i="1"/>
  <c r="AY690" i="1" s="1"/>
  <c r="BC690" i="1" s="1"/>
  <c r="BP690" i="1"/>
  <c r="AV690" i="1"/>
  <c r="AW690" i="1"/>
  <c r="H704" i="1" l="1"/>
  <c r="CJ689" i="1"/>
  <c r="CI689" i="1"/>
  <c r="BA690" i="1"/>
  <c r="BD690" i="1" s="1"/>
  <c r="BH690" i="1"/>
  <c r="C705" i="1"/>
  <c r="CA689" i="1"/>
  <c r="CG689" i="1"/>
  <c r="BK690" i="1"/>
  <c r="BL690" i="1" s="1"/>
  <c r="AP691" i="1" l="1"/>
  <c r="BG690" i="1"/>
  <c r="BI690" i="1" s="1"/>
  <c r="BM690" i="1" s="1"/>
  <c r="BN690" i="1" s="1"/>
  <c r="BR690" i="1" s="1"/>
  <c r="CE690" i="1" s="1"/>
  <c r="AZ691" i="1"/>
  <c r="AU691" i="1"/>
  <c r="CB690" i="1" l="1"/>
  <c r="CF690" i="1"/>
  <c r="F705" i="1"/>
  <c r="CI690" i="1" s="1"/>
  <c r="BJ691" i="1"/>
  <c r="AS691" i="1"/>
  <c r="AT691" i="1" s="1"/>
  <c r="BA691" i="1" s="1"/>
  <c r="BO691" i="1"/>
  <c r="AQ691" i="1"/>
  <c r="AV691" i="1"/>
  <c r="BP691" i="1"/>
  <c r="AX691" i="1"/>
  <c r="AY691" i="1" s="1"/>
  <c r="BC691" i="1" s="1"/>
  <c r="AW691" i="1"/>
  <c r="G705" i="1" l="1"/>
  <c r="C706" i="1" s="1"/>
  <c r="H705" i="1"/>
  <c r="CJ690" i="1"/>
  <c r="BH691" i="1"/>
  <c r="BD691" i="1"/>
  <c r="BK691" i="1"/>
  <c r="BL691" i="1" s="1"/>
  <c r="CA690" i="1"/>
  <c r="CG690" i="1"/>
  <c r="BG691" i="1" l="1"/>
  <c r="BI691" i="1" s="1"/>
  <c r="BM691" i="1" s="1"/>
  <c r="BN691" i="1" s="1"/>
  <c r="BR691" i="1" s="1"/>
  <c r="CE691" i="1" s="1"/>
  <c r="AU692" i="1"/>
  <c r="AZ692" i="1"/>
  <c r="AP692" i="1"/>
  <c r="CB691" i="1" l="1"/>
  <c r="CF691" i="1"/>
  <c r="F706" i="1"/>
  <c r="G706" i="1" s="1"/>
  <c r="BJ692" i="1"/>
  <c r="AQ692" i="1"/>
  <c r="BO692" i="1"/>
  <c r="AS692" i="1"/>
  <c r="AT692" i="1" s="1"/>
  <c r="AX692" i="1"/>
  <c r="AY692" i="1" s="1"/>
  <c r="BC692" i="1" s="1"/>
  <c r="BK692" i="1" s="1"/>
  <c r="BL692" i="1" s="1"/>
  <c r="AV692" i="1"/>
  <c r="BP692" i="1"/>
  <c r="AW692" i="1"/>
  <c r="CJ691" i="1" l="1"/>
  <c r="CI691" i="1"/>
  <c r="H706" i="1"/>
  <c r="BA692" i="1"/>
  <c r="BD692" i="1" s="1"/>
  <c r="BH692" i="1"/>
  <c r="C707" i="1"/>
  <c r="CA691" i="1"/>
  <c r="CG691" i="1"/>
  <c r="AZ693" i="1" l="1"/>
  <c r="AP693" i="1"/>
  <c r="AU693" i="1"/>
  <c r="BG692" i="1"/>
  <c r="BI692" i="1" s="1"/>
  <c r="BM692" i="1" s="1"/>
  <c r="BN692" i="1" s="1"/>
  <c r="BR692" i="1" s="1"/>
  <c r="CE692" i="1" s="1"/>
  <c r="CB692" i="1" l="1"/>
  <c r="CF692" i="1"/>
  <c r="F707" i="1"/>
  <c r="H707" i="1" s="1"/>
  <c r="BP693" i="1"/>
  <c r="AV693" i="1"/>
  <c r="AX693" i="1"/>
  <c r="AY693" i="1" s="1"/>
  <c r="BC693" i="1" s="1"/>
  <c r="AW693" i="1"/>
  <c r="BO693" i="1"/>
  <c r="AQ693" i="1"/>
  <c r="BJ693" i="1"/>
  <c r="AS693" i="1"/>
  <c r="AT693" i="1" s="1"/>
  <c r="CJ692" i="1" l="1"/>
  <c r="G707" i="1"/>
  <c r="C708" i="1" s="1"/>
  <c r="CI692" i="1"/>
  <c r="BK693" i="1"/>
  <c r="BL693" i="1" s="1"/>
  <c r="BA693" i="1"/>
  <c r="BD693" i="1" s="1"/>
  <c r="BH693" i="1"/>
  <c r="CA692" i="1"/>
  <c r="CG692" i="1"/>
  <c r="AU694" i="1" l="1"/>
  <c r="AZ694" i="1"/>
  <c r="AP694" i="1"/>
  <c r="BG693" i="1"/>
  <c r="BI693" i="1" s="1"/>
  <c r="BM693" i="1" s="1"/>
  <c r="BN693" i="1" s="1"/>
  <c r="BR693" i="1" s="1"/>
  <c r="CE693" i="1" s="1"/>
  <c r="CB693" i="1" l="1"/>
  <c r="CF693" i="1"/>
  <c r="F708" i="1"/>
  <c r="G708" i="1" s="1"/>
  <c r="AV694" i="1"/>
  <c r="BP694" i="1"/>
  <c r="AX694" i="1"/>
  <c r="AY694" i="1" s="1"/>
  <c r="BC694" i="1" s="1"/>
  <c r="BK694" i="1" s="1"/>
  <c r="BL694" i="1" s="1"/>
  <c r="AW694" i="1"/>
  <c r="BO694" i="1"/>
  <c r="AQ694" i="1"/>
  <c r="BJ694" i="1"/>
  <c r="AS694" i="1"/>
  <c r="AT694" i="1" s="1"/>
  <c r="H708" i="1" l="1"/>
  <c r="CJ693" i="1"/>
  <c r="CI693" i="1"/>
  <c r="C709" i="1"/>
  <c r="CA693" i="1"/>
  <c r="CG693" i="1"/>
  <c r="BA694" i="1"/>
  <c r="BD694" i="1" s="1"/>
  <c r="BH694" i="1"/>
  <c r="AP695" i="1" l="1"/>
  <c r="AZ695" i="1"/>
  <c r="AU695" i="1"/>
  <c r="BG694" i="1"/>
  <c r="BI694" i="1" s="1"/>
  <c r="BM694" i="1" s="1"/>
  <c r="BN694" i="1" s="1"/>
  <c r="BR694" i="1" s="1"/>
  <c r="CE694" i="1" s="1"/>
  <c r="CB694" i="1" l="1"/>
  <c r="CF694" i="1"/>
  <c r="F709" i="1"/>
  <c r="H709" i="1" s="1"/>
  <c r="AQ695" i="1"/>
  <c r="BJ695" i="1"/>
  <c r="BO695" i="1"/>
  <c r="AS695" i="1"/>
  <c r="AT695" i="1" s="1"/>
  <c r="BP695" i="1"/>
  <c r="AV695" i="1"/>
  <c r="AW695" i="1"/>
  <c r="AX695" i="1"/>
  <c r="AY695" i="1" s="1"/>
  <c r="BC695" i="1" s="1"/>
  <c r="G709" i="1" l="1"/>
  <c r="C710" i="1" s="1"/>
  <c r="CJ694" i="1"/>
  <c r="CI694" i="1"/>
  <c r="BK695" i="1"/>
  <c r="BL695" i="1" s="1"/>
  <c r="BA695" i="1"/>
  <c r="BD695" i="1" s="1"/>
  <c r="BH695" i="1"/>
  <c r="CA694" i="1"/>
  <c r="CG694" i="1"/>
  <c r="AZ696" i="1" l="1"/>
  <c r="AU696" i="1"/>
  <c r="AP696" i="1"/>
  <c r="BG695" i="1"/>
  <c r="BI695" i="1" s="1"/>
  <c r="BM695" i="1" s="1"/>
  <c r="BN695" i="1" s="1"/>
  <c r="BR695" i="1" s="1"/>
  <c r="CE695" i="1" s="1"/>
  <c r="CB695" i="1" l="1"/>
  <c r="CF695" i="1"/>
  <c r="F710" i="1"/>
  <c r="H710" i="1" s="1"/>
  <c r="BJ696" i="1"/>
  <c r="AQ696" i="1"/>
  <c r="BO696" i="1"/>
  <c r="AS696" i="1"/>
  <c r="AT696" i="1" s="1"/>
  <c r="BP696" i="1"/>
  <c r="AV696" i="1"/>
  <c r="AW696" i="1"/>
  <c r="AX696" i="1"/>
  <c r="AY696" i="1" s="1"/>
  <c r="BC696" i="1" s="1"/>
  <c r="G710" i="1" l="1"/>
  <c r="C711" i="1" s="1"/>
  <c r="CI695" i="1"/>
  <c r="CJ695" i="1"/>
  <c r="BK696" i="1"/>
  <c r="BL696" i="1" s="1"/>
  <c r="BA696" i="1"/>
  <c r="BD696" i="1" s="1"/>
  <c r="BH696" i="1"/>
  <c r="CA695" i="1"/>
  <c r="CG695" i="1"/>
  <c r="AZ697" i="1" l="1"/>
  <c r="AU697" i="1"/>
  <c r="AP697" i="1"/>
  <c r="BG696" i="1"/>
  <c r="BI696" i="1" s="1"/>
  <c r="BM696" i="1" s="1"/>
  <c r="BN696" i="1" s="1"/>
  <c r="BR696" i="1" s="1"/>
  <c r="CE696" i="1" s="1"/>
  <c r="CB696" i="1" l="1"/>
  <c r="CF696" i="1"/>
  <c r="F711" i="1"/>
  <c r="G711" i="1" s="1"/>
  <c r="BJ697" i="1"/>
  <c r="AQ697" i="1"/>
  <c r="BO697" i="1"/>
  <c r="AS697" i="1"/>
  <c r="AT697" i="1" s="1"/>
  <c r="BP697" i="1"/>
  <c r="AV697" i="1"/>
  <c r="AW697" i="1"/>
  <c r="AX697" i="1"/>
  <c r="AY697" i="1" s="1"/>
  <c r="BC697" i="1" s="1"/>
  <c r="H711" i="1" l="1"/>
  <c r="CI696" i="1"/>
  <c r="CJ696" i="1"/>
  <c r="BK697" i="1"/>
  <c r="BL697" i="1" s="1"/>
  <c r="BA697" i="1"/>
  <c r="BD697" i="1" s="1"/>
  <c r="BH697" i="1"/>
  <c r="C712" i="1"/>
  <c r="CA696" i="1"/>
  <c r="CG696" i="1"/>
  <c r="AZ698" i="1" l="1"/>
  <c r="AP698" i="1"/>
  <c r="AU698" i="1"/>
  <c r="BG697" i="1"/>
  <c r="BI697" i="1" s="1"/>
  <c r="BM697" i="1" s="1"/>
  <c r="BN697" i="1" s="1"/>
  <c r="BR697" i="1" s="1"/>
  <c r="CE697" i="1" s="1"/>
  <c r="CB697" i="1" l="1"/>
  <c r="CF697" i="1"/>
  <c r="F712" i="1"/>
  <c r="G712" i="1" s="1"/>
  <c r="BP698" i="1"/>
  <c r="AV698" i="1"/>
  <c r="AX698" i="1"/>
  <c r="AY698" i="1" s="1"/>
  <c r="BC698" i="1" s="1"/>
  <c r="AW698" i="1"/>
  <c r="BJ698" i="1"/>
  <c r="BO698" i="1"/>
  <c r="AQ698" i="1"/>
  <c r="AS698" i="1"/>
  <c r="AT698" i="1" s="1"/>
  <c r="H712" i="1" l="1"/>
  <c r="CI697" i="1"/>
  <c r="CJ697" i="1"/>
  <c r="BA698" i="1"/>
  <c r="BD698" i="1" s="1"/>
  <c r="BH698" i="1"/>
  <c r="C713" i="1"/>
  <c r="CA697" i="1"/>
  <c r="CG697" i="1"/>
  <c r="BK698" i="1"/>
  <c r="BL698" i="1" s="1"/>
  <c r="AP699" i="1" l="1"/>
  <c r="AZ699" i="1"/>
  <c r="AU699" i="1"/>
  <c r="BG698" i="1"/>
  <c r="BI698" i="1" s="1"/>
  <c r="BM698" i="1" s="1"/>
  <c r="BN698" i="1" s="1"/>
  <c r="BR698" i="1" s="1"/>
  <c r="CE698" i="1" s="1"/>
  <c r="CB698" i="1" l="1"/>
  <c r="CF698" i="1"/>
  <c r="F713" i="1"/>
  <c r="G713" i="1" s="1"/>
  <c r="BO699" i="1"/>
  <c r="AQ699" i="1"/>
  <c r="BJ699" i="1"/>
  <c r="AS699" i="1"/>
  <c r="AT699" i="1" s="1"/>
  <c r="AV699" i="1"/>
  <c r="BP699" i="1"/>
  <c r="AW699" i="1"/>
  <c r="AX699" i="1"/>
  <c r="AY699" i="1" s="1"/>
  <c r="BC699" i="1" s="1"/>
  <c r="CJ698" i="1" l="1"/>
  <c r="CI698" i="1"/>
  <c r="H713" i="1"/>
  <c r="BK699" i="1"/>
  <c r="BL699" i="1" s="1"/>
  <c r="BA699" i="1"/>
  <c r="BD699" i="1" s="1"/>
  <c r="BH699" i="1"/>
  <c r="C714" i="1"/>
  <c r="CA698" i="1"/>
  <c r="CG698" i="1"/>
  <c r="BG699" i="1" l="1"/>
  <c r="BI699" i="1" s="1"/>
  <c r="BM699" i="1" s="1"/>
  <c r="BN699" i="1" s="1"/>
  <c r="BR699" i="1" s="1"/>
  <c r="CE699" i="1" s="1"/>
  <c r="AZ700" i="1"/>
  <c r="AU700" i="1"/>
  <c r="AP700" i="1"/>
  <c r="CB699" i="1" l="1"/>
  <c r="CF699" i="1"/>
  <c r="F714" i="1"/>
  <c r="G714" i="1" s="1"/>
  <c r="AS700" i="1"/>
  <c r="AT700" i="1" s="1"/>
  <c r="BO700" i="1"/>
  <c r="AQ700" i="1"/>
  <c r="BJ700" i="1"/>
  <c r="BP700" i="1"/>
  <c r="AX700" i="1"/>
  <c r="AY700" i="1" s="1"/>
  <c r="BC700" i="1" s="1"/>
  <c r="AW700" i="1"/>
  <c r="AV700" i="1"/>
  <c r="H714" i="1" l="1"/>
  <c r="CJ699" i="1"/>
  <c r="CI699" i="1"/>
  <c r="BK700" i="1"/>
  <c r="BL700" i="1" s="1"/>
  <c r="C715" i="1"/>
  <c r="CA699" i="1"/>
  <c r="CG699" i="1"/>
  <c r="BA700" i="1"/>
  <c r="BD700" i="1" s="1"/>
  <c r="BH700" i="1"/>
  <c r="AP701" i="1" l="1"/>
  <c r="BG700" i="1"/>
  <c r="BI700" i="1" s="1"/>
  <c r="BM700" i="1" s="1"/>
  <c r="BN700" i="1" s="1"/>
  <c r="BR700" i="1" s="1"/>
  <c r="CE700" i="1" s="1"/>
  <c r="AU701" i="1"/>
  <c r="AZ701" i="1"/>
  <c r="CB700" i="1" l="1"/>
  <c r="CF700" i="1"/>
  <c r="F715" i="1"/>
  <c r="G715" i="1" s="1"/>
  <c r="AX701" i="1"/>
  <c r="AY701" i="1" s="1"/>
  <c r="BC701" i="1" s="1"/>
  <c r="BP701" i="1"/>
  <c r="AW701" i="1"/>
  <c r="AV701" i="1"/>
  <c r="AQ701" i="1"/>
  <c r="BJ701" i="1"/>
  <c r="AS701" i="1"/>
  <c r="AT701" i="1" s="1"/>
  <c r="BO701" i="1"/>
  <c r="H715" i="1" l="1"/>
  <c r="CJ700" i="1"/>
  <c r="CI700" i="1"/>
  <c r="BA701" i="1"/>
  <c r="BD701" i="1" s="1"/>
  <c r="BH701" i="1"/>
  <c r="BK701" i="1"/>
  <c r="BL701" i="1" s="1"/>
  <c r="C716" i="1"/>
  <c r="CA700" i="1"/>
  <c r="CG700" i="1"/>
  <c r="AP702" i="1" l="1"/>
  <c r="AU702" i="1"/>
  <c r="BG701" i="1"/>
  <c r="BI701" i="1" s="1"/>
  <c r="BM701" i="1" s="1"/>
  <c r="BN701" i="1" s="1"/>
  <c r="BR701" i="1" s="1"/>
  <c r="CE701" i="1" s="1"/>
  <c r="AZ702" i="1"/>
  <c r="CB701" i="1" l="1"/>
  <c r="CF701" i="1"/>
  <c r="F716" i="1"/>
  <c r="G716" i="1" s="1"/>
  <c r="AV702" i="1"/>
  <c r="AX702" i="1"/>
  <c r="AY702" i="1" s="1"/>
  <c r="BC702" i="1" s="1"/>
  <c r="AW702" i="1"/>
  <c r="BP702" i="1"/>
  <c r="AS702" i="1"/>
  <c r="AT702" i="1" s="1"/>
  <c r="BJ702" i="1"/>
  <c r="BO702" i="1"/>
  <c r="AQ702" i="1"/>
  <c r="CI701" i="1" l="1"/>
  <c r="H716" i="1"/>
  <c r="CJ701" i="1"/>
  <c r="BK702" i="1"/>
  <c r="BL702" i="1" s="1"/>
  <c r="BA702" i="1"/>
  <c r="BD702" i="1" s="1"/>
  <c r="BH702" i="1"/>
  <c r="C717" i="1"/>
  <c r="CA701" i="1"/>
  <c r="CG701" i="1"/>
  <c r="AZ703" i="1" l="1"/>
  <c r="AU703" i="1"/>
  <c r="AP703" i="1"/>
  <c r="BG702" i="1"/>
  <c r="BI702" i="1" s="1"/>
  <c r="BM702" i="1" s="1"/>
  <c r="BN702" i="1" s="1"/>
  <c r="BR702" i="1" s="1"/>
  <c r="CE702" i="1" s="1"/>
  <c r="CB702" i="1" l="1"/>
  <c r="CF702" i="1"/>
  <c r="F717" i="1"/>
  <c r="H717" i="1" s="1"/>
  <c r="BO703" i="1"/>
  <c r="AQ703" i="1"/>
  <c r="BJ703" i="1"/>
  <c r="AS703" i="1"/>
  <c r="AT703" i="1" s="1"/>
  <c r="AV703" i="1"/>
  <c r="AX703" i="1"/>
  <c r="AY703" i="1" s="1"/>
  <c r="BC703" i="1" s="1"/>
  <c r="BP703" i="1"/>
  <c r="AW703" i="1"/>
  <c r="G717" i="1" l="1"/>
  <c r="C718" i="1" s="1"/>
  <c r="CJ702" i="1"/>
  <c r="CI702" i="1"/>
  <c r="BA703" i="1"/>
  <c r="BD703" i="1" s="1"/>
  <c r="BH703" i="1"/>
  <c r="CA702" i="1"/>
  <c r="CG702" i="1"/>
  <c r="BK703" i="1"/>
  <c r="BL703" i="1" s="1"/>
  <c r="AP704" i="1" l="1"/>
  <c r="BG703" i="1"/>
  <c r="BI703" i="1" s="1"/>
  <c r="BM703" i="1" s="1"/>
  <c r="BN703" i="1" s="1"/>
  <c r="BR703" i="1" s="1"/>
  <c r="CE703" i="1" s="1"/>
  <c r="AZ704" i="1"/>
  <c r="AU704" i="1"/>
  <c r="CB703" i="1" l="1"/>
  <c r="CF703" i="1"/>
  <c r="F718" i="1"/>
  <c r="CI703" i="1" s="1"/>
  <c r="BO704" i="1"/>
  <c r="AQ704" i="1"/>
  <c r="AS704" i="1"/>
  <c r="AT704" i="1" s="1"/>
  <c r="BA704" i="1" s="1"/>
  <c r="BJ704" i="1"/>
  <c r="AX704" i="1"/>
  <c r="AY704" i="1" s="1"/>
  <c r="BC704" i="1" s="1"/>
  <c r="AW704" i="1"/>
  <c r="BP704" i="1"/>
  <c r="AV704" i="1"/>
  <c r="CJ703" i="1" l="1"/>
  <c r="G718" i="1"/>
  <c r="C719" i="1" s="1"/>
  <c r="H718" i="1"/>
  <c r="BH704" i="1"/>
  <c r="CA703" i="1"/>
  <c r="CG703" i="1"/>
  <c r="BK704" i="1"/>
  <c r="BL704" i="1" s="1"/>
  <c r="BD704" i="1"/>
  <c r="AZ705" i="1" l="1"/>
  <c r="BG704" i="1"/>
  <c r="BI704" i="1" s="1"/>
  <c r="BM704" i="1" s="1"/>
  <c r="BN704" i="1" s="1"/>
  <c r="BR704" i="1" s="1"/>
  <c r="CE704" i="1" s="1"/>
  <c r="AU705" i="1"/>
  <c r="AP705" i="1"/>
  <c r="CB704" i="1" l="1"/>
  <c r="CF704" i="1"/>
  <c r="F719" i="1"/>
  <c r="G719" i="1" s="1"/>
  <c r="AV705" i="1"/>
  <c r="BP705" i="1"/>
  <c r="AX705" i="1"/>
  <c r="AY705" i="1" s="1"/>
  <c r="BC705" i="1" s="1"/>
  <c r="AW705" i="1"/>
  <c r="BO705" i="1"/>
  <c r="AS705" i="1"/>
  <c r="AT705" i="1" s="1"/>
  <c r="AQ705" i="1"/>
  <c r="BJ705" i="1"/>
  <c r="H719" i="1" l="1"/>
  <c r="CI704" i="1"/>
  <c r="CJ704" i="1"/>
  <c r="CA704" i="1"/>
  <c r="CG704" i="1"/>
  <c r="BK705" i="1"/>
  <c r="BL705" i="1" s="1"/>
  <c r="BA705" i="1"/>
  <c r="BD705" i="1" s="1"/>
  <c r="BH705" i="1"/>
  <c r="C720" i="1"/>
  <c r="AP706" i="1" l="1"/>
  <c r="BG705" i="1"/>
  <c r="BI705" i="1" s="1"/>
  <c r="BM705" i="1" s="1"/>
  <c r="BN705" i="1" s="1"/>
  <c r="BR705" i="1" s="1"/>
  <c r="CE705" i="1" s="1"/>
  <c r="AU706" i="1"/>
  <c r="AZ706" i="1"/>
  <c r="CB705" i="1" l="1"/>
  <c r="CF705" i="1"/>
  <c r="F720" i="1"/>
  <c r="H720" i="1" s="1"/>
  <c r="AX706" i="1"/>
  <c r="AY706" i="1" s="1"/>
  <c r="BC706" i="1" s="1"/>
  <c r="AV706" i="1"/>
  <c r="AW706" i="1"/>
  <c r="BP706" i="1"/>
  <c r="BO706" i="1"/>
  <c r="AQ706" i="1"/>
  <c r="AS706" i="1"/>
  <c r="AT706" i="1" s="1"/>
  <c r="BJ706" i="1"/>
  <c r="G720" i="1" l="1"/>
  <c r="C721" i="1" s="1"/>
  <c r="CJ705" i="1"/>
  <c r="CI705" i="1"/>
  <c r="CA705" i="1"/>
  <c r="CG705" i="1"/>
  <c r="BK706" i="1"/>
  <c r="BL706" i="1" s="1"/>
  <c r="BA706" i="1"/>
  <c r="BD706" i="1" s="1"/>
  <c r="BH706" i="1"/>
  <c r="AU707" i="1" l="1"/>
  <c r="AP707" i="1"/>
  <c r="BG706" i="1"/>
  <c r="BI706" i="1" s="1"/>
  <c r="BM706" i="1" s="1"/>
  <c r="BN706" i="1" s="1"/>
  <c r="BR706" i="1" s="1"/>
  <c r="CE706" i="1" s="1"/>
  <c r="AZ707" i="1"/>
  <c r="CB706" i="1" l="1"/>
  <c r="CF706" i="1"/>
  <c r="F721" i="1"/>
  <c r="H721" i="1" s="1"/>
  <c r="AV707" i="1"/>
  <c r="AX707" i="1"/>
  <c r="AY707" i="1" s="1"/>
  <c r="BC707" i="1" s="1"/>
  <c r="BP707" i="1"/>
  <c r="AW707" i="1"/>
  <c r="BO707" i="1"/>
  <c r="AQ707" i="1"/>
  <c r="BJ707" i="1"/>
  <c r="AS707" i="1"/>
  <c r="AT707" i="1" s="1"/>
  <c r="G721" i="1" l="1"/>
  <c r="C722" i="1" s="1"/>
  <c r="CJ706" i="1"/>
  <c r="CI706" i="1"/>
  <c r="BA707" i="1"/>
  <c r="BD707" i="1" s="1"/>
  <c r="BH707" i="1"/>
  <c r="CA706" i="1"/>
  <c r="CG706" i="1"/>
  <c r="BK707" i="1"/>
  <c r="BL707" i="1" s="1"/>
  <c r="AZ708" i="1" l="1"/>
  <c r="AU708" i="1"/>
  <c r="AP708" i="1"/>
  <c r="BG707" i="1"/>
  <c r="BI707" i="1" s="1"/>
  <c r="BM707" i="1" s="1"/>
  <c r="BN707" i="1" s="1"/>
  <c r="BR707" i="1" s="1"/>
  <c r="CE707" i="1" s="1"/>
  <c r="CB707" i="1" l="1"/>
  <c r="CF707" i="1"/>
  <c r="F722" i="1"/>
  <c r="H722" i="1" s="1"/>
  <c r="BO708" i="1"/>
  <c r="AQ708" i="1"/>
  <c r="BJ708" i="1"/>
  <c r="AS708" i="1"/>
  <c r="AT708" i="1" s="1"/>
  <c r="AX708" i="1"/>
  <c r="AY708" i="1" s="1"/>
  <c r="BC708" i="1" s="1"/>
  <c r="AW708" i="1"/>
  <c r="BP708" i="1"/>
  <c r="AV708" i="1"/>
  <c r="G722" i="1" l="1"/>
  <c r="C723" i="1" s="1"/>
  <c r="CI707" i="1"/>
  <c r="CJ707" i="1"/>
  <c r="BA708" i="1"/>
  <c r="BD708" i="1" s="1"/>
  <c r="BH708" i="1"/>
  <c r="CA707" i="1"/>
  <c r="CG707" i="1"/>
  <c r="BK708" i="1"/>
  <c r="BL708" i="1" s="1"/>
  <c r="AP709" i="1" l="1"/>
  <c r="BG708" i="1"/>
  <c r="BI708" i="1" s="1"/>
  <c r="BM708" i="1" s="1"/>
  <c r="BN708" i="1" s="1"/>
  <c r="BR708" i="1" s="1"/>
  <c r="CE708" i="1" s="1"/>
  <c r="AZ709" i="1"/>
  <c r="AU709" i="1"/>
  <c r="CB708" i="1" l="1"/>
  <c r="CF708" i="1"/>
  <c r="F723" i="1"/>
  <c r="CI708" i="1" s="1"/>
  <c r="AX709" i="1"/>
  <c r="AY709" i="1" s="1"/>
  <c r="BC709" i="1" s="1"/>
  <c r="BP709" i="1"/>
  <c r="AV709" i="1"/>
  <c r="AW709" i="1"/>
  <c r="AQ709" i="1"/>
  <c r="BJ709" i="1"/>
  <c r="AS709" i="1"/>
  <c r="AT709" i="1" s="1"/>
  <c r="BA709" i="1" s="1"/>
  <c r="BO709" i="1"/>
  <c r="H723" i="1" l="1"/>
  <c r="G723" i="1"/>
  <c r="C724" i="1" s="1"/>
  <c r="CJ708" i="1"/>
  <c r="CA708" i="1"/>
  <c r="CG708" i="1"/>
  <c r="BK709" i="1"/>
  <c r="BL709" i="1" s="1"/>
  <c r="BD709" i="1"/>
  <c r="BH709" i="1"/>
  <c r="BG709" i="1" l="1"/>
  <c r="BI709" i="1" s="1"/>
  <c r="BM709" i="1" s="1"/>
  <c r="BN709" i="1" s="1"/>
  <c r="BR709" i="1" s="1"/>
  <c r="CE709" i="1" s="1"/>
  <c r="AU710" i="1"/>
  <c r="AP710" i="1"/>
  <c r="AZ710" i="1"/>
  <c r="CB709" i="1" l="1"/>
  <c r="CF709" i="1"/>
  <c r="F724" i="1"/>
  <c r="CI709" i="1" s="1"/>
  <c r="BJ710" i="1"/>
  <c r="AS710" i="1"/>
  <c r="AT710" i="1" s="1"/>
  <c r="BO710" i="1"/>
  <c r="AQ710" i="1"/>
  <c r="AV710" i="1"/>
  <c r="BP710" i="1"/>
  <c r="AX710" i="1"/>
  <c r="AY710" i="1" s="1"/>
  <c r="BC710" i="1" s="1"/>
  <c r="AW710" i="1"/>
  <c r="G724" i="1" l="1"/>
  <c r="C725" i="1" s="1"/>
  <c r="CJ709" i="1"/>
  <c r="H724" i="1"/>
  <c r="BA710" i="1"/>
  <c r="BD710" i="1" s="1"/>
  <c r="BH710" i="1"/>
  <c r="BK710" i="1"/>
  <c r="BL710" i="1" s="1"/>
  <c r="CA709" i="1"/>
  <c r="CG709" i="1"/>
  <c r="BG710" i="1" l="1"/>
  <c r="BI710" i="1" s="1"/>
  <c r="BM710" i="1" s="1"/>
  <c r="BN710" i="1" s="1"/>
  <c r="BR710" i="1" s="1"/>
  <c r="CE710" i="1" s="1"/>
  <c r="AZ711" i="1"/>
  <c r="AP711" i="1"/>
  <c r="AU711" i="1"/>
  <c r="CB710" i="1" l="1"/>
  <c r="CF710" i="1"/>
  <c r="F725" i="1"/>
  <c r="CI710" i="1" s="1"/>
  <c r="AV711" i="1"/>
  <c r="BP711" i="1"/>
  <c r="AW711" i="1"/>
  <c r="AX711" i="1"/>
  <c r="AY711" i="1" s="1"/>
  <c r="BC711" i="1" s="1"/>
  <c r="BJ711" i="1"/>
  <c r="BO711" i="1"/>
  <c r="AQ711" i="1"/>
  <c r="AS711" i="1"/>
  <c r="AT711" i="1" s="1"/>
  <c r="G725" i="1" l="1"/>
  <c r="C726" i="1" s="1"/>
  <c r="H725" i="1"/>
  <c r="CJ710" i="1"/>
  <c r="BK711" i="1"/>
  <c r="BL711" i="1" s="1"/>
  <c r="BA711" i="1"/>
  <c r="BD711" i="1" s="1"/>
  <c r="BH711" i="1"/>
  <c r="CA710" i="1"/>
  <c r="CG710" i="1"/>
  <c r="AZ712" i="1" l="1"/>
  <c r="AP712" i="1"/>
  <c r="AU712" i="1"/>
  <c r="BG711" i="1"/>
  <c r="BI711" i="1" s="1"/>
  <c r="BM711" i="1" s="1"/>
  <c r="BN711" i="1" s="1"/>
  <c r="BR711" i="1" s="1"/>
  <c r="CE711" i="1" s="1"/>
  <c r="CB711" i="1" l="1"/>
  <c r="CF711" i="1"/>
  <c r="F726" i="1"/>
  <c r="G726" i="1" s="1"/>
  <c r="AV712" i="1"/>
  <c r="BP712" i="1"/>
  <c r="AW712" i="1"/>
  <c r="AX712" i="1"/>
  <c r="AY712" i="1" s="1"/>
  <c r="BC712" i="1" s="1"/>
  <c r="BO712" i="1"/>
  <c r="AQ712" i="1"/>
  <c r="BJ712" i="1"/>
  <c r="AS712" i="1"/>
  <c r="AT712" i="1" s="1"/>
  <c r="CI711" i="1" l="1"/>
  <c r="H726" i="1"/>
  <c r="CJ711" i="1"/>
  <c r="BA712" i="1"/>
  <c r="BD712" i="1" s="1"/>
  <c r="BH712" i="1"/>
  <c r="BK712" i="1"/>
  <c r="BL712" i="1" s="1"/>
  <c r="C727" i="1"/>
  <c r="CA711" i="1"/>
  <c r="CG711" i="1"/>
  <c r="AZ713" i="1" l="1"/>
  <c r="AU713" i="1"/>
  <c r="AP713" i="1"/>
  <c r="BG712" i="1"/>
  <c r="BI712" i="1" s="1"/>
  <c r="BM712" i="1" s="1"/>
  <c r="BN712" i="1" s="1"/>
  <c r="BR712" i="1" s="1"/>
  <c r="CE712" i="1" s="1"/>
  <c r="CB712" i="1" l="1"/>
  <c r="CF712" i="1"/>
  <c r="F727" i="1"/>
  <c r="G727" i="1" s="1"/>
  <c r="AQ713" i="1"/>
  <c r="BO713" i="1"/>
  <c r="BJ713" i="1"/>
  <c r="AS713" i="1"/>
  <c r="AT713" i="1" s="1"/>
  <c r="AV713" i="1"/>
  <c r="BP713" i="1"/>
  <c r="AX713" i="1"/>
  <c r="AY713" i="1" s="1"/>
  <c r="BC713" i="1" s="1"/>
  <c r="BK713" i="1" s="1"/>
  <c r="BL713" i="1" s="1"/>
  <c r="AW713" i="1"/>
  <c r="CI712" i="1" l="1"/>
  <c r="H727" i="1"/>
  <c r="CJ712" i="1"/>
  <c r="C728" i="1"/>
  <c r="CA712" i="1"/>
  <c r="CG712" i="1"/>
  <c r="BA713" i="1"/>
  <c r="BD713" i="1" s="1"/>
  <c r="BH713" i="1"/>
  <c r="AP714" i="1" l="1"/>
  <c r="AZ714" i="1"/>
  <c r="AU714" i="1"/>
  <c r="BG713" i="1"/>
  <c r="BI713" i="1" s="1"/>
  <c r="BM713" i="1" s="1"/>
  <c r="BN713" i="1" s="1"/>
  <c r="BR713" i="1" s="1"/>
  <c r="CE713" i="1" s="1"/>
  <c r="CB713" i="1" l="1"/>
  <c r="CF713" i="1"/>
  <c r="F728" i="1"/>
  <c r="CJ713" i="1" s="1"/>
  <c r="BO714" i="1"/>
  <c r="BJ714" i="1"/>
  <c r="AQ714" i="1"/>
  <c r="AS714" i="1"/>
  <c r="AT714" i="1" s="1"/>
  <c r="AV714" i="1"/>
  <c r="BP714" i="1"/>
  <c r="AW714" i="1"/>
  <c r="AX714" i="1"/>
  <c r="AY714" i="1" s="1"/>
  <c r="BC714" i="1" s="1"/>
  <c r="G728" i="1" l="1"/>
  <c r="C729" i="1" s="1"/>
  <c r="CI713" i="1"/>
  <c r="H728" i="1"/>
  <c r="BK714" i="1"/>
  <c r="BL714" i="1" s="1"/>
  <c r="BA714" i="1"/>
  <c r="BD714" i="1" s="1"/>
  <c r="BH714" i="1"/>
  <c r="CA713" i="1"/>
  <c r="CG713" i="1"/>
  <c r="AU715" i="1" l="1"/>
  <c r="AZ715" i="1"/>
  <c r="AP715" i="1"/>
  <c r="BG714" i="1"/>
  <c r="BI714" i="1" s="1"/>
  <c r="BM714" i="1" s="1"/>
  <c r="BN714" i="1" s="1"/>
  <c r="BR714" i="1" s="1"/>
  <c r="CE714" i="1" s="1"/>
  <c r="CB714" i="1" l="1"/>
  <c r="CF714" i="1"/>
  <c r="F729" i="1"/>
  <c r="G729" i="1" s="1"/>
  <c r="AV715" i="1"/>
  <c r="BP715" i="1"/>
  <c r="AX715" i="1"/>
  <c r="AY715" i="1" s="1"/>
  <c r="BC715" i="1" s="1"/>
  <c r="AW715" i="1"/>
  <c r="AQ715" i="1"/>
  <c r="BO715" i="1"/>
  <c r="BJ715" i="1"/>
  <c r="AS715" i="1"/>
  <c r="AT715" i="1" s="1"/>
  <c r="CJ714" i="1" l="1"/>
  <c r="H729" i="1"/>
  <c r="CI714" i="1"/>
  <c r="C730" i="1"/>
  <c r="CA714" i="1"/>
  <c r="CG714" i="1"/>
  <c r="BA715" i="1"/>
  <c r="BD715" i="1" s="1"/>
  <c r="BH715" i="1"/>
  <c r="BK715" i="1"/>
  <c r="BL715" i="1" s="1"/>
  <c r="AP716" i="1" l="1"/>
  <c r="AZ716" i="1"/>
  <c r="AU716" i="1"/>
  <c r="BG715" i="1"/>
  <c r="BI715" i="1" s="1"/>
  <c r="BM715" i="1" s="1"/>
  <c r="BN715" i="1" s="1"/>
  <c r="BR715" i="1" s="1"/>
  <c r="CE715" i="1" s="1"/>
  <c r="CB715" i="1" l="1"/>
  <c r="CF715" i="1"/>
  <c r="F730" i="1"/>
  <c r="G730" i="1" s="1"/>
  <c r="BO716" i="1"/>
  <c r="BJ716" i="1"/>
  <c r="AQ716" i="1"/>
  <c r="AS716" i="1"/>
  <c r="AT716" i="1" s="1"/>
  <c r="BA716" i="1" s="1"/>
  <c r="AV716" i="1"/>
  <c r="BP716" i="1"/>
  <c r="AW716" i="1"/>
  <c r="AX716" i="1"/>
  <c r="AY716" i="1" s="1"/>
  <c r="BC716" i="1" s="1"/>
  <c r="CJ715" i="1" l="1"/>
  <c r="H730" i="1"/>
  <c r="CI715" i="1"/>
  <c r="BH716" i="1"/>
  <c r="BK716" i="1"/>
  <c r="BL716" i="1" s="1"/>
  <c r="BD716" i="1"/>
  <c r="C731" i="1"/>
  <c r="CA715" i="1"/>
  <c r="CG715" i="1"/>
  <c r="AP717" i="1" l="1"/>
  <c r="AU717" i="1"/>
  <c r="AZ717" i="1"/>
  <c r="BG716" i="1"/>
  <c r="BI716" i="1" s="1"/>
  <c r="BM716" i="1" s="1"/>
  <c r="BN716" i="1" s="1"/>
  <c r="BR716" i="1" s="1"/>
  <c r="CE716" i="1" s="1"/>
  <c r="CB716" i="1" l="1"/>
  <c r="CF716" i="1"/>
  <c r="F731" i="1"/>
  <c r="G731" i="1" s="1"/>
  <c r="BO717" i="1"/>
  <c r="BJ717" i="1"/>
  <c r="AQ717" i="1"/>
  <c r="AS717" i="1"/>
  <c r="AT717" i="1" s="1"/>
  <c r="AV717" i="1"/>
  <c r="BP717" i="1"/>
  <c r="AW717" i="1"/>
  <c r="AX717" i="1"/>
  <c r="AY717" i="1" s="1"/>
  <c r="BC717" i="1" s="1"/>
  <c r="H731" i="1" l="1"/>
  <c r="CI716" i="1"/>
  <c r="CJ716" i="1"/>
  <c r="BK717" i="1"/>
  <c r="BL717" i="1" s="1"/>
  <c r="C732" i="1"/>
  <c r="CA716" i="1"/>
  <c r="CG716" i="1"/>
  <c r="BA717" i="1"/>
  <c r="BD717" i="1" s="1"/>
  <c r="BH717" i="1"/>
  <c r="AU718" i="1" l="1"/>
  <c r="AP718" i="1"/>
  <c r="AZ718" i="1"/>
  <c r="BG717" i="1"/>
  <c r="BI717" i="1" s="1"/>
  <c r="BM717" i="1" s="1"/>
  <c r="BN717" i="1" s="1"/>
  <c r="BR717" i="1" s="1"/>
  <c r="CE717" i="1" s="1"/>
  <c r="CB717" i="1" l="1"/>
  <c r="CF717" i="1"/>
  <c r="F732" i="1"/>
  <c r="CJ717" i="1" s="1"/>
  <c r="BO718" i="1"/>
  <c r="BJ718" i="1"/>
  <c r="AQ718" i="1"/>
  <c r="AS718" i="1"/>
  <c r="AT718" i="1" s="1"/>
  <c r="AX718" i="1"/>
  <c r="AY718" i="1" s="1"/>
  <c r="BC718" i="1" s="1"/>
  <c r="AW718" i="1"/>
  <c r="BP718" i="1"/>
  <c r="AV718" i="1"/>
  <c r="F734" i="1" l="1"/>
  <c r="E736" i="1" s="1"/>
  <c r="H732" i="1"/>
  <c r="CI717" i="1"/>
  <c r="G732" i="1"/>
  <c r="BK718" i="1"/>
  <c r="BL718" i="1" s="1"/>
  <c r="BA718" i="1"/>
  <c r="BD718" i="1" s="1"/>
  <c r="BH718" i="1"/>
  <c r="CA717" i="1"/>
  <c r="CG717" i="1"/>
  <c r="H734" i="1" l="1"/>
  <c r="L8" i="1" s="1"/>
  <c r="C736" i="1"/>
  <c r="K8" i="1"/>
  <c r="BG718" i="1"/>
  <c r="BI718" i="1" s="1"/>
  <c r="BM718" i="1" s="1"/>
  <c r="BN718" i="1" s="1"/>
  <c r="BR718" i="1" s="1"/>
  <c r="CE718" i="1" s="1"/>
  <c r="AP719" i="1"/>
  <c r="AZ719" i="1"/>
  <c r="AU719" i="1"/>
  <c r="CB718" i="1" l="1"/>
  <c r="CF718" i="1"/>
  <c r="F736" i="1"/>
  <c r="G736" i="1" s="1"/>
  <c r="AV719" i="1"/>
  <c r="BP719" i="1"/>
  <c r="AW719" i="1"/>
  <c r="AX719" i="1"/>
  <c r="AY719" i="1" s="1"/>
  <c r="BC719" i="1" s="1"/>
  <c r="AQ719" i="1"/>
  <c r="BO719" i="1"/>
  <c r="AS719" i="1"/>
  <c r="AT719" i="1" s="1"/>
  <c r="BJ719" i="1"/>
  <c r="CJ718" i="1" l="1"/>
  <c r="H736" i="1"/>
  <c r="CI718" i="1"/>
  <c r="C737" i="1"/>
  <c r="BK719" i="1"/>
  <c r="BL719" i="1" s="1"/>
  <c r="BA719" i="1"/>
  <c r="BD719" i="1" s="1"/>
  <c r="BH719" i="1"/>
  <c r="CA718" i="1"/>
  <c r="CG718" i="1"/>
  <c r="AU720" i="1" l="1"/>
  <c r="BG719" i="1"/>
  <c r="BI719" i="1" s="1"/>
  <c r="BM719" i="1" s="1"/>
  <c r="BN719" i="1" s="1"/>
  <c r="BR719" i="1" s="1"/>
  <c r="CE719" i="1" s="1"/>
  <c r="AZ720" i="1"/>
  <c r="AP720" i="1"/>
  <c r="CB719" i="1" l="1"/>
  <c r="CF719" i="1"/>
  <c r="F737" i="1"/>
  <c r="H737" i="1" s="1"/>
  <c r="AX720" i="1"/>
  <c r="AY720" i="1" s="1"/>
  <c r="BC720" i="1" s="1"/>
  <c r="AW720" i="1"/>
  <c r="BP720" i="1"/>
  <c r="AV720" i="1"/>
  <c r="BO720" i="1"/>
  <c r="BJ720" i="1"/>
  <c r="AS720" i="1"/>
  <c r="AT720" i="1" s="1"/>
  <c r="BA720" i="1" s="1"/>
  <c r="AQ720" i="1"/>
  <c r="CI719" i="1" l="1"/>
  <c r="G737" i="1"/>
  <c r="C738" i="1" s="1"/>
  <c r="CJ719" i="1"/>
  <c r="BD720" i="1"/>
  <c r="BK720" i="1"/>
  <c r="BL720" i="1" s="1"/>
  <c r="CA719" i="1"/>
  <c r="CG719" i="1"/>
  <c r="BH720" i="1"/>
  <c r="BG720" i="1" l="1"/>
  <c r="BI720" i="1" s="1"/>
  <c r="BM720" i="1" s="1"/>
  <c r="BN720" i="1" s="1"/>
  <c r="BR720" i="1" s="1"/>
  <c r="CE720" i="1" s="1"/>
  <c r="AP721" i="1"/>
  <c r="AU721" i="1"/>
  <c r="AZ721" i="1"/>
  <c r="CB720" i="1" l="1"/>
  <c r="CF720" i="1"/>
  <c r="F738" i="1"/>
  <c r="G738" i="1" s="1"/>
  <c r="AW721" i="1"/>
  <c r="BP721" i="1"/>
  <c r="AV721" i="1"/>
  <c r="AX721" i="1"/>
  <c r="AY721" i="1" s="1"/>
  <c r="BC721" i="1" s="1"/>
  <c r="BO721" i="1"/>
  <c r="AS721" i="1"/>
  <c r="AT721" i="1" s="1"/>
  <c r="AQ721" i="1"/>
  <c r="BJ721" i="1"/>
  <c r="H738" i="1" l="1"/>
  <c r="CJ720" i="1"/>
  <c r="CI720" i="1"/>
  <c r="BA721" i="1"/>
  <c r="BD721" i="1" s="1"/>
  <c r="BH721" i="1"/>
  <c r="C739" i="1"/>
  <c r="CA720" i="1"/>
  <c r="CG720" i="1"/>
  <c r="BK721" i="1"/>
  <c r="BL721" i="1" s="1"/>
  <c r="AU722" i="1" l="1"/>
  <c r="BG721" i="1"/>
  <c r="BI721" i="1" s="1"/>
  <c r="BM721" i="1" s="1"/>
  <c r="BN721" i="1" s="1"/>
  <c r="BR721" i="1" s="1"/>
  <c r="CE721" i="1" s="1"/>
  <c r="AP722" i="1"/>
  <c r="AZ722" i="1"/>
  <c r="CB721" i="1" l="1"/>
  <c r="CF721" i="1"/>
  <c r="F739" i="1"/>
  <c r="G739" i="1" s="1"/>
  <c r="AW722" i="1"/>
  <c r="BP722" i="1"/>
  <c r="AV722" i="1"/>
  <c r="AX722" i="1"/>
  <c r="AY722" i="1" s="1"/>
  <c r="BC722" i="1" s="1"/>
  <c r="BJ722" i="1"/>
  <c r="BO722" i="1"/>
  <c r="AS722" i="1"/>
  <c r="AT722" i="1" s="1"/>
  <c r="AQ722" i="1"/>
  <c r="CI721" i="1" l="1"/>
  <c r="H739" i="1"/>
  <c r="CJ721" i="1"/>
  <c r="C740" i="1"/>
  <c r="CA721" i="1"/>
  <c r="CG721" i="1"/>
  <c r="BK722" i="1"/>
  <c r="BL722" i="1" s="1"/>
  <c r="BA722" i="1"/>
  <c r="BD722" i="1" s="1"/>
  <c r="BH722" i="1"/>
  <c r="BG722" i="1" l="1"/>
  <c r="BI722" i="1" s="1"/>
  <c r="BM722" i="1" s="1"/>
  <c r="BN722" i="1" s="1"/>
  <c r="BR722" i="1" s="1"/>
  <c r="CE722" i="1" s="1"/>
  <c r="AZ723" i="1"/>
  <c r="AU723" i="1"/>
  <c r="AP723" i="1"/>
  <c r="CB722" i="1" l="1"/>
  <c r="CF722" i="1"/>
  <c r="F740" i="1"/>
  <c r="G740" i="1" s="1"/>
  <c r="BJ723" i="1"/>
  <c r="AS723" i="1"/>
  <c r="AT723" i="1" s="1"/>
  <c r="AQ723" i="1"/>
  <c r="BO723" i="1"/>
  <c r="AX723" i="1"/>
  <c r="AY723" i="1" s="1"/>
  <c r="BC723" i="1" s="1"/>
  <c r="AW723" i="1"/>
  <c r="AV723" i="1"/>
  <c r="BP723" i="1"/>
  <c r="H740" i="1" l="1"/>
  <c r="CI722" i="1"/>
  <c r="CJ722" i="1"/>
  <c r="C741" i="1"/>
  <c r="BA723" i="1"/>
  <c r="BD723" i="1" s="1"/>
  <c r="BH723" i="1"/>
  <c r="BK723" i="1"/>
  <c r="BL723" i="1" s="1"/>
  <c r="CA722" i="1"/>
  <c r="CG722" i="1"/>
  <c r="AU724" i="1" l="1"/>
  <c r="BG723" i="1"/>
  <c r="BI723" i="1" s="1"/>
  <c r="BM723" i="1" s="1"/>
  <c r="BN723" i="1" s="1"/>
  <c r="BR723" i="1" s="1"/>
  <c r="CE723" i="1" s="1"/>
  <c r="AP724" i="1"/>
  <c r="AZ724" i="1"/>
  <c r="CB723" i="1" l="1"/>
  <c r="CF723" i="1"/>
  <c r="F741" i="1"/>
  <c r="G741" i="1" s="1"/>
  <c r="AQ724" i="1"/>
  <c r="AS724" i="1"/>
  <c r="AT724" i="1" s="1"/>
  <c r="BO724" i="1"/>
  <c r="BJ724" i="1"/>
  <c r="AV724" i="1"/>
  <c r="AW724" i="1"/>
  <c r="AX724" i="1"/>
  <c r="AY724" i="1" s="1"/>
  <c r="BC724" i="1" s="1"/>
  <c r="BP724" i="1"/>
  <c r="H741" i="1" l="1"/>
  <c r="CJ723" i="1"/>
  <c r="CI723" i="1"/>
  <c r="BK724" i="1"/>
  <c r="BL724" i="1" s="1"/>
  <c r="CA723" i="1"/>
  <c r="CG723" i="1"/>
  <c r="BA724" i="1"/>
  <c r="BD724" i="1" s="1"/>
  <c r="BH724" i="1"/>
  <c r="C742" i="1"/>
  <c r="AP725" i="1" l="1"/>
  <c r="AU725" i="1"/>
  <c r="BG724" i="1"/>
  <c r="BI724" i="1" s="1"/>
  <c r="BM724" i="1" s="1"/>
  <c r="BN724" i="1" s="1"/>
  <c r="BR724" i="1" s="1"/>
  <c r="CE724" i="1" s="1"/>
  <c r="AZ725" i="1"/>
  <c r="CB724" i="1" l="1"/>
  <c r="CF724" i="1"/>
  <c r="F742" i="1"/>
  <c r="CI724" i="1" s="1"/>
  <c r="AV725" i="1"/>
  <c r="BP725" i="1"/>
  <c r="AW725" i="1"/>
  <c r="AX725" i="1"/>
  <c r="AY725" i="1" s="1"/>
  <c r="BC725" i="1" s="1"/>
  <c r="BO725" i="1"/>
  <c r="AQ725" i="1"/>
  <c r="AS725" i="1"/>
  <c r="AT725" i="1" s="1"/>
  <c r="BJ725" i="1"/>
  <c r="CJ724" i="1" l="1"/>
  <c r="G742" i="1"/>
  <c r="C743" i="1" s="1"/>
  <c r="H742" i="1"/>
  <c r="BA725" i="1"/>
  <c r="BD725" i="1" s="1"/>
  <c r="BH725" i="1"/>
  <c r="BK725" i="1"/>
  <c r="BL725" i="1" s="1"/>
  <c r="CA724" i="1"/>
  <c r="CG724" i="1"/>
  <c r="AU726" i="1" l="1"/>
  <c r="BG725" i="1"/>
  <c r="BI725" i="1" s="1"/>
  <c r="BM725" i="1" s="1"/>
  <c r="BN725" i="1" s="1"/>
  <c r="BR725" i="1" s="1"/>
  <c r="CE725" i="1" s="1"/>
  <c r="AP726" i="1"/>
  <c r="AZ726" i="1"/>
  <c r="CB725" i="1" l="1"/>
  <c r="CF725" i="1"/>
  <c r="F743" i="1"/>
  <c r="G743" i="1" s="1"/>
  <c r="AV726" i="1"/>
  <c r="BP726" i="1"/>
  <c r="AW726" i="1"/>
  <c r="AX726" i="1"/>
  <c r="AY726" i="1" s="1"/>
  <c r="BC726" i="1" s="1"/>
  <c r="AQ726" i="1"/>
  <c r="BO726" i="1"/>
  <c r="BJ726" i="1"/>
  <c r="AS726" i="1"/>
  <c r="AT726" i="1" s="1"/>
  <c r="CJ725" i="1" l="1"/>
  <c r="H743" i="1"/>
  <c r="CI725" i="1"/>
  <c r="BK726" i="1"/>
  <c r="BL726" i="1" s="1"/>
  <c r="BA726" i="1"/>
  <c r="BD726" i="1" s="1"/>
  <c r="BH726" i="1"/>
  <c r="C744" i="1"/>
  <c r="CA725" i="1"/>
  <c r="CG725" i="1"/>
  <c r="AZ727" i="1" l="1"/>
  <c r="AU727" i="1"/>
  <c r="BG726" i="1"/>
  <c r="BI726" i="1" s="1"/>
  <c r="BM726" i="1" s="1"/>
  <c r="BN726" i="1" s="1"/>
  <c r="BR726" i="1" s="1"/>
  <c r="CE726" i="1" s="1"/>
  <c r="AP727" i="1"/>
  <c r="CB726" i="1" l="1"/>
  <c r="CF726" i="1"/>
  <c r="F744" i="1"/>
  <c r="G744" i="1" s="1"/>
  <c r="AS727" i="1"/>
  <c r="AT727" i="1" s="1"/>
  <c r="BO727" i="1"/>
  <c r="BJ727" i="1"/>
  <c r="AQ727" i="1"/>
  <c r="BP727" i="1"/>
  <c r="AW727" i="1"/>
  <c r="AV727" i="1"/>
  <c r="AX727" i="1"/>
  <c r="AY727" i="1" s="1"/>
  <c r="BC727" i="1" s="1"/>
  <c r="CI726" i="1" l="1"/>
  <c r="H744" i="1"/>
  <c r="CJ726" i="1"/>
  <c r="BK727" i="1"/>
  <c r="BL727" i="1" s="1"/>
  <c r="C745" i="1"/>
  <c r="CA726" i="1"/>
  <c r="CG726" i="1"/>
  <c r="BA727" i="1"/>
  <c r="BD727" i="1" s="1"/>
  <c r="BH727" i="1"/>
  <c r="AU728" i="1" l="1"/>
  <c r="BG727" i="1"/>
  <c r="BI727" i="1" s="1"/>
  <c r="BM727" i="1" s="1"/>
  <c r="BN727" i="1" s="1"/>
  <c r="BR727" i="1" s="1"/>
  <c r="CE727" i="1" s="1"/>
  <c r="AZ728" i="1"/>
  <c r="AP728" i="1"/>
  <c r="CB727" i="1" l="1"/>
  <c r="CF727" i="1"/>
  <c r="F745" i="1"/>
  <c r="G745" i="1" s="1"/>
  <c r="BP728" i="1"/>
  <c r="AX728" i="1"/>
  <c r="AY728" i="1" s="1"/>
  <c r="BC728" i="1" s="1"/>
  <c r="AV728" i="1"/>
  <c r="AW728" i="1"/>
  <c r="AQ728" i="1"/>
  <c r="AS728" i="1"/>
  <c r="AT728" i="1" s="1"/>
  <c r="BA728" i="1" s="1"/>
  <c r="BO728" i="1"/>
  <c r="BJ728" i="1"/>
  <c r="H745" i="1" l="1"/>
  <c r="CJ727" i="1"/>
  <c r="CI727" i="1"/>
  <c r="BH728" i="1"/>
  <c r="BK728" i="1"/>
  <c r="BL728" i="1" s="1"/>
  <c r="BD728" i="1"/>
  <c r="C746" i="1"/>
  <c r="CA727" i="1"/>
  <c r="CG727" i="1"/>
  <c r="AU729" i="1" l="1"/>
  <c r="BG728" i="1"/>
  <c r="BI728" i="1" s="1"/>
  <c r="BM728" i="1" s="1"/>
  <c r="BN728" i="1" s="1"/>
  <c r="BR728" i="1" s="1"/>
  <c r="CE728" i="1" s="1"/>
  <c r="AP729" i="1"/>
  <c r="AZ729" i="1"/>
  <c r="CB728" i="1" l="1"/>
  <c r="CF728" i="1"/>
  <c r="F746" i="1"/>
  <c r="CI728" i="1" s="1"/>
  <c r="BP729" i="1"/>
  <c r="AX729" i="1"/>
  <c r="AY729" i="1" s="1"/>
  <c r="BC729" i="1" s="1"/>
  <c r="AW729" i="1"/>
  <c r="AV729" i="1"/>
  <c r="AS729" i="1"/>
  <c r="AT729" i="1" s="1"/>
  <c r="AQ729" i="1"/>
  <c r="BJ729" i="1"/>
  <c r="BO729" i="1"/>
  <c r="CJ728" i="1" l="1"/>
  <c r="G746" i="1"/>
  <c r="C747" i="1" s="1"/>
  <c r="H746" i="1"/>
  <c r="CA728" i="1"/>
  <c r="CG728" i="1"/>
  <c r="BA729" i="1"/>
  <c r="BD729" i="1" s="1"/>
  <c r="BH729" i="1"/>
  <c r="BK729" i="1"/>
  <c r="BL729" i="1" s="1"/>
  <c r="BG729" i="1" l="1"/>
  <c r="BI729" i="1" s="1"/>
  <c r="BM729" i="1" s="1"/>
  <c r="BN729" i="1" s="1"/>
  <c r="BR729" i="1" s="1"/>
  <c r="CE729" i="1" s="1"/>
  <c r="AZ730" i="1"/>
  <c r="AP730" i="1"/>
  <c r="AU730" i="1"/>
  <c r="CB729" i="1" l="1"/>
  <c r="CF729" i="1"/>
  <c r="F747" i="1"/>
  <c r="G747" i="1" s="1"/>
  <c r="AX730" i="1"/>
  <c r="AY730" i="1" s="1"/>
  <c r="BC730" i="1" s="1"/>
  <c r="BP730" i="1"/>
  <c r="AV730" i="1"/>
  <c r="AW730" i="1"/>
  <c r="BJ730" i="1"/>
  <c r="AQ730" i="1"/>
  <c r="BO730" i="1"/>
  <c r="AS730" i="1"/>
  <c r="AT730" i="1" s="1"/>
  <c r="H747" i="1" l="1"/>
  <c r="CI729" i="1"/>
  <c r="CJ729" i="1"/>
  <c r="C748" i="1"/>
  <c r="CA729" i="1"/>
  <c r="CG729" i="1"/>
  <c r="BA730" i="1"/>
  <c r="BD730" i="1" s="1"/>
  <c r="BH730" i="1"/>
  <c r="BK730" i="1"/>
  <c r="BL730" i="1" s="1"/>
  <c r="AZ731" i="1" l="1"/>
  <c r="AP731" i="1"/>
  <c r="AU731" i="1"/>
  <c r="BG730" i="1"/>
  <c r="BI730" i="1" s="1"/>
  <c r="BM730" i="1" s="1"/>
  <c r="BN730" i="1" s="1"/>
  <c r="BR730" i="1" s="1"/>
  <c r="CE730" i="1" s="1"/>
  <c r="CB730" i="1" l="1"/>
  <c r="CF730" i="1"/>
  <c r="F748" i="1"/>
  <c r="G748" i="1" s="1"/>
  <c r="AV731" i="1"/>
  <c r="BP731" i="1"/>
  <c r="AW731" i="1"/>
  <c r="AX731" i="1"/>
  <c r="AY731" i="1" s="1"/>
  <c r="BC731" i="1" s="1"/>
  <c r="BO731" i="1"/>
  <c r="AQ731" i="1"/>
  <c r="BJ731" i="1"/>
  <c r="AS731" i="1"/>
  <c r="AT731" i="1" s="1"/>
  <c r="H748" i="1" l="1"/>
  <c r="CI730" i="1"/>
  <c r="CJ730" i="1"/>
  <c r="BA731" i="1"/>
  <c r="BD731" i="1" s="1"/>
  <c r="BH731" i="1"/>
  <c r="BK731" i="1"/>
  <c r="BL731" i="1" s="1"/>
  <c r="C749" i="1"/>
  <c r="CA730" i="1"/>
  <c r="CG730" i="1"/>
  <c r="AZ732" i="1" l="1"/>
  <c r="AU732" i="1"/>
  <c r="AP732" i="1"/>
  <c r="BG731" i="1"/>
  <c r="BI731" i="1" s="1"/>
  <c r="BM731" i="1" s="1"/>
  <c r="BN731" i="1" s="1"/>
  <c r="BR731" i="1" s="1"/>
  <c r="CE731" i="1" s="1"/>
  <c r="CB731" i="1" l="1"/>
  <c r="CF731" i="1"/>
  <c r="F749" i="1"/>
  <c r="G749" i="1" s="1"/>
  <c r="AQ732" i="1"/>
  <c r="BJ732" i="1"/>
  <c r="BO732" i="1"/>
  <c r="AS732" i="1"/>
  <c r="AT732" i="1" s="1"/>
  <c r="AV732" i="1"/>
  <c r="BP732" i="1"/>
  <c r="AX732" i="1"/>
  <c r="AY732" i="1" s="1"/>
  <c r="BC732" i="1" s="1"/>
  <c r="AW732" i="1"/>
  <c r="CJ731" i="1" l="1"/>
  <c r="H749" i="1"/>
  <c r="CI731" i="1"/>
  <c r="BA732" i="1"/>
  <c r="BD732" i="1" s="1"/>
  <c r="BH732" i="1"/>
  <c r="C750" i="1"/>
  <c r="CA731" i="1"/>
  <c r="CG731" i="1"/>
  <c r="BK732" i="1"/>
  <c r="BL732" i="1" s="1"/>
  <c r="AP733" i="1" l="1"/>
  <c r="AZ733" i="1"/>
  <c r="AU733" i="1"/>
  <c r="BG732" i="1"/>
  <c r="BI732" i="1" s="1"/>
  <c r="BM732" i="1" s="1"/>
  <c r="BN732" i="1" s="1"/>
  <c r="BR732" i="1" s="1"/>
  <c r="CE732" i="1" s="1"/>
  <c r="CB732" i="1" l="1"/>
  <c r="CF732" i="1"/>
  <c r="F750" i="1"/>
  <c r="G750" i="1" s="1"/>
  <c r="BP733" i="1"/>
  <c r="AV733" i="1"/>
  <c r="AW733" i="1"/>
  <c r="AX733" i="1"/>
  <c r="AY733" i="1" s="1"/>
  <c r="BC733" i="1" s="1"/>
  <c r="AQ733" i="1"/>
  <c r="BJ733" i="1"/>
  <c r="BO733" i="1"/>
  <c r="AS733" i="1"/>
  <c r="AT733" i="1" s="1"/>
  <c r="H750" i="1" l="1"/>
  <c r="CJ732" i="1"/>
  <c r="CI732" i="1"/>
  <c r="BA733" i="1"/>
  <c r="BD733" i="1" s="1"/>
  <c r="BH733" i="1"/>
  <c r="BK733" i="1"/>
  <c r="BL733" i="1" s="1"/>
  <c r="C751" i="1"/>
  <c r="CA732" i="1"/>
  <c r="CG732" i="1"/>
  <c r="AZ734" i="1" l="1"/>
  <c r="AU734" i="1"/>
  <c r="AP734" i="1"/>
  <c r="BG733" i="1"/>
  <c r="BI733" i="1" s="1"/>
  <c r="BM733" i="1" s="1"/>
  <c r="BN733" i="1" s="1"/>
  <c r="BR733" i="1" s="1"/>
  <c r="CE733" i="1" s="1"/>
  <c r="CB733" i="1" l="1"/>
  <c r="CF733" i="1"/>
  <c r="F751" i="1"/>
  <c r="G751" i="1" s="1"/>
  <c r="BP734" i="1"/>
  <c r="AV734" i="1"/>
  <c r="AX734" i="1"/>
  <c r="AY734" i="1" s="1"/>
  <c r="BC734" i="1" s="1"/>
  <c r="AW734" i="1"/>
  <c r="AQ734" i="1"/>
  <c r="BO734" i="1"/>
  <c r="BJ734" i="1"/>
  <c r="AS734" i="1"/>
  <c r="AT734" i="1" s="1"/>
  <c r="CJ733" i="1" l="1"/>
  <c r="CI733" i="1"/>
  <c r="H751" i="1"/>
  <c r="BA734" i="1"/>
  <c r="BD734" i="1" s="1"/>
  <c r="BH734" i="1"/>
  <c r="C752" i="1"/>
  <c r="CA733" i="1"/>
  <c r="CG733" i="1"/>
  <c r="BK734" i="1"/>
  <c r="BL734" i="1" s="1"/>
  <c r="AP735" i="1" l="1"/>
  <c r="AZ735" i="1"/>
  <c r="AU735" i="1"/>
  <c r="BG734" i="1"/>
  <c r="BI734" i="1" s="1"/>
  <c r="BM734" i="1" s="1"/>
  <c r="BN734" i="1" s="1"/>
  <c r="BR734" i="1" s="1"/>
  <c r="CE734" i="1" s="1"/>
  <c r="CB734" i="1" l="1"/>
  <c r="CF734" i="1"/>
  <c r="F752" i="1"/>
  <c r="G752" i="1" s="1"/>
  <c r="AQ735" i="1"/>
  <c r="BJ735" i="1"/>
  <c r="BO735" i="1"/>
  <c r="AS735" i="1"/>
  <c r="AT735" i="1" s="1"/>
  <c r="BP735" i="1"/>
  <c r="AV735" i="1"/>
  <c r="AX735" i="1"/>
  <c r="AY735" i="1" s="1"/>
  <c r="BC735" i="1" s="1"/>
  <c r="BK735" i="1" s="1"/>
  <c r="BL735" i="1" s="1"/>
  <c r="AW735" i="1"/>
  <c r="H752" i="1" l="1"/>
  <c r="CI734" i="1"/>
  <c r="CJ734" i="1"/>
  <c r="BA735" i="1"/>
  <c r="BD735" i="1" s="1"/>
  <c r="BH735" i="1"/>
  <c r="C753" i="1"/>
  <c r="CA734" i="1"/>
  <c r="CG734" i="1"/>
  <c r="AZ736" i="1" l="1"/>
  <c r="AU736" i="1"/>
  <c r="AP736" i="1"/>
  <c r="BG735" i="1"/>
  <c r="BI735" i="1" s="1"/>
  <c r="BM735" i="1" s="1"/>
  <c r="BN735" i="1" s="1"/>
  <c r="BR735" i="1" s="1"/>
  <c r="CE735" i="1" s="1"/>
  <c r="CB735" i="1" l="1"/>
  <c r="CF735" i="1"/>
  <c r="F753" i="1"/>
  <c r="G753" i="1" s="1"/>
  <c r="BO736" i="1"/>
  <c r="AQ736" i="1"/>
  <c r="BJ736" i="1"/>
  <c r="AS736" i="1"/>
  <c r="AT736" i="1" s="1"/>
  <c r="BP736" i="1"/>
  <c r="AV736" i="1"/>
  <c r="AX736" i="1"/>
  <c r="AY736" i="1" s="1"/>
  <c r="BC736" i="1" s="1"/>
  <c r="AW736" i="1"/>
  <c r="CI735" i="1" l="1"/>
  <c r="H753" i="1"/>
  <c r="CJ735" i="1"/>
  <c r="BA736" i="1"/>
  <c r="BD736" i="1" s="1"/>
  <c r="BH736" i="1"/>
  <c r="C754" i="1"/>
  <c r="CA735" i="1"/>
  <c r="CG735" i="1"/>
  <c r="BK736" i="1"/>
  <c r="BL736" i="1" s="1"/>
  <c r="AU737" i="1" l="1"/>
  <c r="AP737" i="1"/>
  <c r="AZ737" i="1"/>
  <c r="BG736" i="1"/>
  <c r="BI736" i="1" s="1"/>
  <c r="BM736" i="1" s="1"/>
  <c r="BN736" i="1" s="1"/>
  <c r="BR736" i="1" s="1"/>
  <c r="CE736" i="1" s="1"/>
  <c r="CB736" i="1" l="1"/>
  <c r="CF736" i="1"/>
  <c r="F754" i="1"/>
  <c r="H754" i="1" s="1"/>
  <c r="AV737" i="1"/>
  <c r="BP737" i="1"/>
  <c r="AW737" i="1"/>
  <c r="AX737" i="1"/>
  <c r="AY737" i="1" s="1"/>
  <c r="BC737" i="1" s="1"/>
  <c r="BO737" i="1"/>
  <c r="AQ737" i="1"/>
  <c r="BJ737" i="1"/>
  <c r="AS737" i="1"/>
  <c r="AT737" i="1" s="1"/>
  <c r="G754" i="1" l="1"/>
  <c r="C755" i="1" s="1"/>
  <c r="CI736" i="1"/>
  <c r="CJ736" i="1"/>
  <c r="BK737" i="1"/>
  <c r="BL737" i="1" s="1"/>
  <c r="CA736" i="1"/>
  <c r="CG736" i="1"/>
  <c r="BA737" i="1"/>
  <c r="BD737" i="1" s="1"/>
  <c r="BH737" i="1"/>
  <c r="AZ738" i="1" l="1"/>
  <c r="AU738" i="1"/>
  <c r="AP738" i="1"/>
  <c r="BG737" i="1"/>
  <c r="BI737" i="1" s="1"/>
  <c r="BM737" i="1" s="1"/>
  <c r="BN737" i="1" s="1"/>
  <c r="BR737" i="1" s="1"/>
  <c r="CE737" i="1" s="1"/>
  <c r="CB737" i="1" l="1"/>
  <c r="CF737" i="1"/>
  <c r="F755" i="1"/>
  <c r="H755" i="1" s="1"/>
  <c r="AS738" i="1"/>
  <c r="AT738" i="1" s="1"/>
  <c r="BO738" i="1"/>
  <c r="AQ738" i="1"/>
  <c r="BJ738" i="1"/>
  <c r="BP738" i="1"/>
  <c r="AX738" i="1"/>
  <c r="AY738" i="1" s="1"/>
  <c r="BC738" i="1" s="1"/>
  <c r="AW738" i="1"/>
  <c r="AV738" i="1"/>
  <c r="G755" i="1" l="1"/>
  <c r="C756" i="1" s="1"/>
  <c r="CI737" i="1"/>
  <c r="CJ737" i="1"/>
  <c r="CA737" i="1"/>
  <c r="CG737" i="1"/>
  <c r="BK738" i="1"/>
  <c r="BL738" i="1" s="1"/>
  <c r="BA738" i="1"/>
  <c r="BD738" i="1" s="1"/>
  <c r="BH738" i="1"/>
  <c r="BG738" i="1" l="1"/>
  <c r="BI738" i="1" s="1"/>
  <c r="BM738" i="1" s="1"/>
  <c r="BN738" i="1" s="1"/>
  <c r="BR738" i="1" s="1"/>
  <c r="CE738" i="1" s="1"/>
  <c r="AZ739" i="1"/>
  <c r="AP739" i="1"/>
  <c r="AU739" i="1"/>
  <c r="CB738" i="1" l="1"/>
  <c r="CF738" i="1"/>
  <c r="F756" i="1"/>
  <c r="H756" i="1" s="1"/>
  <c r="BP739" i="1"/>
  <c r="AX739" i="1"/>
  <c r="AY739" i="1" s="1"/>
  <c r="BC739" i="1" s="1"/>
  <c r="AW739" i="1"/>
  <c r="AV739" i="1"/>
  <c r="AQ739" i="1"/>
  <c r="BJ739" i="1"/>
  <c r="AS739" i="1"/>
  <c r="AT739" i="1" s="1"/>
  <c r="BO739" i="1"/>
  <c r="CI738" i="1" l="1"/>
  <c r="G756" i="1"/>
  <c r="C757" i="1" s="1"/>
  <c r="CJ738" i="1"/>
  <c r="CA738" i="1"/>
  <c r="CG738" i="1"/>
  <c r="BA739" i="1"/>
  <c r="BD739" i="1" s="1"/>
  <c r="BH739" i="1"/>
  <c r="BK739" i="1"/>
  <c r="BL739" i="1" s="1"/>
  <c r="BG739" i="1" l="1"/>
  <c r="BI739" i="1" s="1"/>
  <c r="BM739" i="1" s="1"/>
  <c r="BN739" i="1" s="1"/>
  <c r="BR739" i="1" s="1"/>
  <c r="CE739" i="1" s="1"/>
  <c r="AZ740" i="1"/>
  <c r="AU740" i="1"/>
  <c r="AP740" i="1"/>
  <c r="CB739" i="1" l="1"/>
  <c r="CF739" i="1"/>
  <c r="F757" i="1"/>
  <c r="CI739" i="1" s="1"/>
  <c r="AS740" i="1"/>
  <c r="AT740" i="1" s="1"/>
  <c r="BJ740" i="1"/>
  <c r="BO740" i="1"/>
  <c r="AQ740" i="1"/>
  <c r="AV740" i="1"/>
  <c r="AX740" i="1"/>
  <c r="AY740" i="1" s="1"/>
  <c r="BC740" i="1" s="1"/>
  <c r="AW740" i="1"/>
  <c r="BP740" i="1"/>
  <c r="G757" i="1" l="1"/>
  <c r="C758" i="1" s="1"/>
  <c r="H757" i="1"/>
  <c r="CJ739" i="1"/>
  <c r="BK740" i="1"/>
  <c r="BL740" i="1" s="1"/>
  <c r="BA740" i="1"/>
  <c r="BD740" i="1" s="1"/>
  <c r="BH740" i="1"/>
  <c r="CA739" i="1"/>
  <c r="CG739" i="1"/>
  <c r="AZ741" i="1" l="1"/>
  <c r="AU741" i="1"/>
  <c r="AP741" i="1"/>
  <c r="BG740" i="1"/>
  <c r="BI740" i="1" s="1"/>
  <c r="BM740" i="1" s="1"/>
  <c r="BN740" i="1" s="1"/>
  <c r="BR740" i="1" s="1"/>
  <c r="CE740" i="1" s="1"/>
  <c r="CB740" i="1" l="1"/>
  <c r="CF740" i="1"/>
  <c r="F758" i="1"/>
  <c r="CJ740" i="1" s="1"/>
  <c r="BO741" i="1"/>
  <c r="AQ741" i="1"/>
  <c r="BJ741" i="1"/>
  <c r="AS741" i="1"/>
  <c r="AT741" i="1" s="1"/>
  <c r="AV741" i="1"/>
  <c r="AX741" i="1"/>
  <c r="AY741" i="1" s="1"/>
  <c r="BC741" i="1" s="1"/>
  <c r="BP741" i="1"/>
  <c r="AW741" i="1"/>
  <c r="CI740" i="1" l="1"/>
  <c r="G758" i="1"/>
  <c r="C759" i="1" s="1"/>
  <c r="H758" i="1"/>
  <c r="BK741" i="1"/>
  <c r="BL741" i="1" s="1"/>
  <c r="BA741" i="1"/>
  <c r="BD741" i="1" s="1"/>
  <c r="BH741" i="1"/>
  <c r="CA740" i="1"/>
  <c r="CG740" i="1"/>
  <c r="BG741" i="1" l="1"/>
  <c r="BI741" i="1" s="1"/>
  <c r="BM741" i="1" s="1"/>
  <c r="BN741" i="1" s="1"/>
  <c r="BR741" i="1" s="1"/>
  <c r="CE741" i="1" s="1"/>
  <c r="AZ742" i="1"/>
  <c r="AU742" i="1"/>
  <c r="AP742" i="1"/>
  <c r="CB741" i="1" l="1"/>
  <c r="CF741" i="1"/>
  <c r="F759" i="1"/>
  <c r="CJ741" i="1" s="1"/>
  <c r="AQ742" i="1"/>
  <c r="BJ742" i="1"/>
  <c r="BO742" i="1"/>
  <c r="AS742" i="1"/>
  <c r="AT742" i="1" s="1"/>
  <c r="AW742" i="1"/>
  <c r="AV742" i="1"/>
  <c r="AX742" i="1"/>
  <c r="AY742" i="1" s="1"/>
  <c r="BC742" i="1" s="1"/>
  <c r="BP742" i="1"/>
  <c r="G759" i="1" l="1"/>
  <c r="C760" i="1" s="1"/>
  <c r="H759" i="1"/>
  <c r="CI741" i="1"/>
  <c r="BA742" i="1"/>
  <c r="BD742" i="1" s="1"/>
  <c r="BH742" i="1"/>
  <c r="BK742" i="1"/>
  <c r="BL742" i="1" s="1"/>
  <c r="CA741" i="1"/>
  <c r="CG741" i="1"/>
  <c r="AU743" i="1" l="1"/>
  <c r="AP743" i="1"/>
  <c r="AZ743" i="1"/>
  <c r="BG742" i="1"/>
  <c r="BI742" i="1" s="1"/>
  <c r="BM742" i="1" s="1"/>
  <c r="BN742" i="1" s="1"/>
  <c r="BR742" i="1" s="1"/>
  <c r="CE742" i="1" s="1"/>
  <c r="CB742" i="1" l="1"/>
  <c r="CF742" i="1"/>
  <c r="F760" i="1"/>
  <c r="CJ742" i="1" s="1"/>
  <c r="BO743" i="1"/>
  <c r="AQ743" i="1"/>
  <c r="BJ743" i="1"/>
  <c r="AS743" i="1"/>
  <c r="AT743" i="1" s="1"/>
  <c r="AV743" i="1"/>
  <c r="AW743" i="1"/>
  <c r="BP743" i="1"/>
  <c r="AX743" i="1"/>
  <c r="AY743" i="1" s="1"/>
  <c r="BC743" i="1" s="1"/>
  <c r="G760" i="1" l="1"/>
  <c r="C761" i="1" s="1"/>
  <c r="CI742" i="1"/>
  <c r="H760" i="1"/>
  <c r="BK743" i="1"/>
  <c r="BL743" i="1" s="1"/>
  <c r="BA743" i="1"/>
  <c r="BD743" i="1" s="1"/>
  <c r="BH743" i="1"/>
  <c r="CA742" i="1"/>
  <c r="CG742" i="1"/>
  <c r="BG743" i="1" l="1"/>
  <c r="BI743" i="1" s="1"/>
  <c r="BM743" i="1" s="1"/>
  <c r="BN743" i="1" s="1"/>
  <c r="BR743" i="1" s="1"/>
  <c r="CE743" i="1" s="1"/>
  <c r="AP744" i="1"/>
  <c r="AZ744" i="1"/>
  <c r="AU744" i="1"/>
  <c r="CB743" i="1" l="1"/>
  <c r="CF743" i="1"/>
  <c r="F761" i="1"/>
  <c r="CJ743" i="1" s="1"/>
  <c r="AX744" i="1"/>
  <c r="AY744" i="1" s="1"/>
  <c r="BC744" i="1" s="1"/>
  <c r="AW744" i="1"/>
  <c r="BP744" i="1"/>
  <c r="AV744" i="1"/>
  <c r="BO744" i="1"/>
  <c r="AQ744" i="1"/>
  <c r="BJ744" i="1"/>
  <c r="AS744" i="1"/>
  <c r="AT744" i="1" s="1"/>
  <c r="G761" i="1" l="1"/>
  <c r="C762" i="1" s="1"/>
  <c r="CI743" i="1"/>
  <c r="H761" i="1"/>
  <c r="BK744" i="1"/>
  <c r="BL744" i="1" s="1"/>
  <c r="BA744" i="1"/>
  <c r="BD744" i="1" s="1"/>
  <c r="BH744" i="1"/>
  <c r="CA743" i="1"/>
  <c r="CG743" i="1"/>
  <c r="AZ745" i="1" l="1"/>
  <c r="BG744" i="1"/>
  <c r="BI744" i="1" s="1"/>
  <c r="BM744" i="1" s="1"/>
  <c r="BN744" i="1" s="1"/>
  <c r="BR744" i="1" s="1"/>
  <c r="CE744" i="1" s="1"/>
  <c r="AU745" i="1"/>
  <c r="AP745" i="1"/>
  <c r="CB744" i="1" l="1"/>
  <c r="CF744" i="1"/>
  <c r="F762" i="1"/>
  <c r="G762" i="1" s="1"/>
  <c r="BO745" i="1"/>
  <c r="AQ745" i="1"/>
  <c r="BJ745" i="1"/>
  <c r="AS745" i="1"/>
  <c r="AT745" i="1" s="1"/>
  <c r="AV745" i="1"/>
  <c r="AX745" i="1"/>
  <c r="AY745" i="1" s="1"/>
  <c r="BC745" i="1" s="1"/>
  <c r="BK745" i="1" s="1"/>
  <c r="BL745" i="1" s="1"/>
  <c r="BP745" i="1"/>
  <c r="AW745" i="1"/>
  <c r="CI744" i="1" l="1"/>
  <c r="H762" i="1"/>
  <c r="CJ744" i="1"/>
  <c r="C763" i="1"/>
  <c r="CA744" i="1"/>
  <c r="CG744" i="1"/>
  <c r="BA745" i="1"/>
  <c r="BD745" i="1" s="1"/>
  <c r="BH745" i="1"/>
  <c r="BG745" i="1" l="1"/>
  <c r="BI745" i="1" s="1"/>
  <c r="BM745" i="1" s="1"/>
  <c r="BN745" i="1" s="1"/>
  <c r="BR745" i="1" s="1"/>
  <c r="CE745" i="1" s="1"/>
  <c r="AZ746" i="1"/>
  <c r="AU746" i="1"/>
  <c r="AP746" i="1"/>
  <c r="CB745" i="1" l="1"/>
  <c r="CF745" i="1"/>
  <c r="F763" i="1"/>
  <c r="G763" i="1" s="1"/>
  <c r="AQ746" i="1"/>
  <c r="BJ746" i="1"/>
  <c r="AS746" i="1"/>
  <c r="AT746" i="1" s="1"/>
  <c r="BO746" i="1"/>
  <c r="AW746" i="1"/>
  <c r="AV746" i="1"/>
  <c r="BP746" i="1"/>
  <c r="AX746" i="1"/>
  <c r="AY746" i="1" s="1"/>
  <c r="BC746" i="1" s="1"/>
  <c r="CI745" i="1" l="1"/>
  <c r="H763" i="1"/>
  <c r="CJ745" i="1"/>
  <c r="C764" i="1"/>
  <c r="BA746" i="1"/>
  <c r="BD746" i="1" s="1"/>
  <c r="BH746" i="1"/>
  <c r="BK746" i="1"/>
  <c r="BL746" i="1" s="1"/>
  <c r="CA745" i="1"/>
  <c r="CG745" i="1"/>
  <c r="AU747" i="1" l="1"/>
  <c r="AP747" i="1"/>
  <c r="BG746" i="1"/>
  <c r="BI746" i="1" s="1"/>
  <c r="BM746" i="1" s="1"/>
  <c r="BN746" i="1" s="1"/>
  <c r="BR746" i="1" s="1"/>
  <c r="CE746" i="1" s="1"/>
  <c r="AZ747" i="1"/>
  <c r="CB746" i="1" l="1"/>
  <c r="CF746" i="1"/>
  <c r="F764" i="1"/>
  <c r="CJ746" i="1" s="1"/>
  <c r="BP747" i="1"/>
  <c r="AX747" i="1"/>
  <c r="AY747" i="1" s="1"/>
  <c r="BC747" i="1" s="1"/>
  <c r="AV747" i="1"/>
  <c r="AW747" i="1"/>
  <c r="AQ747" i="1"/>
  <c r="BJ747" i="1"/>
  <c r="AS747" i="1"/>
  <c r="AT747" i="1" s="1"/>
  <c r="BO747" i="1"/>
  <c r="G764" i="1" l="1"/>
  <c r="C765" i="1" s="1"/>
  <c r="CI746" i="1"/>
  <c r="H764" i="1"/>
  <c r="CA746" i="1"/>
  <c r="CG746" i="1"/>
  <c r="BA747" i="1"/>
  <c r="BD747" i="1" s="1"/>
  <c r="BH747" i="1"/>
  <c r="BK747" i="1"/>
  <c r="BL747" i="1" s="1"/>
  <c r="BG747" i="1" l="1"/>
  <c r="BI747" i="1" s="1"/>
  <c r="BM747" i="1" s="1"/>
  <c r="BN747" i="1" s="1"/>
  <c r="BR747" i="1" s="1"/>
  <c r="CE747" i="1" s="1"/>
  <c r="AU748" i="1"/>
  <c r="AP748" i="1"/>
  <c r="AZ748" i="1"/>
  <c r="CB747" i="1" l="1"/>
  <c r="CF747" i="1"/>
  <c r="F765" i="1"/>
  <c r="CJ747" i="1" s="1"/>
  <c r="BJ748" i="1"/>
  <c r="AS748" i="1"/>
  <c r="AT748" i="1" s="1"/>
  <c r="BO748" i="1"/>
  <c r="AQ748" i="1"/>
  <c r="AV748" i="1"/>
  <c r="BP748" i="1"/>
  <c r="AX748" i="1"/>
  <c r="AY748" i="1" s="1"/>
  <c r="BC748" i="1" s="1"/>
  <c r="AW748" i="1"/>
  <c r="G765" i="1" l="1"/>
  <c r="C766" i="1" s="1"/>
  <c r="CI747" i="1"/>
  <c r="H765" i="1"/>
  <c r="BK748" i="1"/>
  <c r="BL748" i="1" s="1"/>
  <c r="BA748" i="1"/>
  <c r="BD748" i="1" s="1"/>
  <c r="BH748" i="1"/>
  <c r="CA747" i="1"/>
  <c r="CG747" i="1"/>
  <c r="BG748" i="1" l="1"/>
  <c r="BI748" i="1" s="1"/>
  <c r="BM748" i="1" s="1"/>
  <c r="BN748" i="1" s="1"/>
  <c r="BR748" i="1" s="1"/>
  <c r="CE748" i="1" s="1"/>
  <c r="AZ749" i="1"/>
  <c r="AP749" i="1"/>
  <c r="AU749" i="1"/>
  <c r="CB748" i="1" l="1"/>
  <c r="CF748" i="1"/>
  <c r="F766" i="1"/>
  <c r="CI748" i="1" s="1"/>
  <c r="BJ749" i="1"/>
  <c r="BO749" i="1"/>
  <c r="AQ749" i="1"/>
  <c r="AS749" i="1"/>
  <c r="AT749" i="1" s="1"/>
  <c r="AW749" i="1"/>
  <c r="BP749" i="1"/>
  <c r="AV749" i="1"/>
  <c r="AX749" i="1"/>
  <c r="AY749" i="1" s="1"/>
  <c r="BC749" i="1" s="1"/>
  <c r="BK749" i="1" s="1"/>
  <c r="BL749" i="1" s="1"/>
  <c r="G766" i="1" l="1"/>
  <c r="C767" i="1" s="1"/>
  <c r="CJ748" i="1"/>
  <c r="H766" i="1"/>
  <c r="BA749" i="1"/>
  <c r="BD749" i="1" s="1"/>
  <c r="BH749" i="1"/>
  <c r="CA748" i="1"/>
  <c r="CG748" i="1"/>
  <c r="AP750" i="1" l="1"/>
  <c r="AU750" i="1"/>
  <c r="AZ750" i="1"/>
  <c r="BG749" i="1"/>
  <c r="BI749" i="1" s="1"/>
  <c r="BM749" i="1" s="1"/>
  <c r="BN749" i="1" s="1"/>
  <c r="BR749" i="1" s="1"/>
  <c r="CE749" i="1" s="1"/>
  <c r="CB749" i="1" l="1"/>
  <c r="CF749" i="1"/>
  <c r="F767" i="1"/>
  <c r="G767" i="1" s="1"/>
  <c r="BO750" i="1"/>
  <c r="BJ750" i="1"/>
  <c r="AQ750" i="1"/>
  <c r="AS750" i="1"/>
  <c r="AT750" i="1" s="1"/>
  <c r="BP750" i="1"/>
  <c r="AV750" i="1"/>
  <c r="AX750" i="1"/>
  <c r="AY750" i="1" s="1"/>
  <c r="BC750" i="1" s="1"/>
  <c r="AW750" i="1"/>
  <c r="H767" i="1" l="1"/>
  <c r="CI749" i="1"/>
  <c r="CJ749" i="1"/>
  <c r="C768" i="1"/>
  <c r="CA749" i="1"/>
  <c r="CG749" i="1"/>
  <c r="BK750" i="1"/>
  <c r="BL750" i="1" s="1"/>
  <c r="BA750" i="1"/>
  <c r="BD750" i="1" s="1"/>
  <c r="BH750" i="1"/>
  <c r="AU751" i="1" l="1"/>
  <c r="AP751" i="1"/>
  <c r="AZ751" i="1"/>
  <c r="BG750" i="1"/>
  <c r="BI750" i="1" s="1"/>
  <c r="BM750" i="1" s="1"/>
  <c r="BN750" i="1" s="1"/>
  <c r="BR750" i="1" s="1"/>
  <c r="CE750" i="1" s="1"/>
  <c r="CB750" i="1" l="1"/>
  <c r="CF750" i="1"/>
  <c r="F768" i="1"/>
  <c r="G768" i="1" s="1"/>
  <c r="AQ751" i="1"/>
  <c r="BJ751" i="1"/>
  <c r="BO751" i="1"/>
  <c r="AS751" i="1"/>
  <c r="AT751" i="1" s="1"/>
  <c r="BA751" i="1" s="1"/>
  <c r="BP751" i="1"/>
  <c r="AV751" i="1"/>
  <c r="AX751" i="1"/>
  <c r="AY751" i="1" s="1"/>
  <c r="BC751" i="1" s="1"/>
  <c r="AW751" i="1"/>
  <c r="CJ750" i="1" l="1"/>
  <c r="H768" i="1"/>
  <c r="CI750" i="1"/>
  <c r="BH751" i="1"/>
  <c r="BK751" i="1"/>
  <c r="BL751" i="1" s="1"/>
  <c r="BD751" i="1"/>
  <c r="C769" i="1"/>
  <c r="CA750" i="1"/>
  <c r="CG750" i="1"/>
  <c r="AZ752" i="1" l="1"/>
  <c r="AU752" i="1"/>
  <c r="AP752" i="1"/>
  <c r="BG751" i="1"/>
  <c r="BI751" i="1" s="1"/>
  <c r="BM751" i="1" s="1"/>
  <c r="BN751" i="1" s="1"/>
  <c r="BR751" i="1" s="1"/>
  <c r="CE751" i="1" s="1"/>
  <c r="CB751" i="1" l="1"/>
  <c r="CF751" i="1"/>
  <c r="F769" i="1"/>
  <c r="CI751" i="1" s="1"/>
  <c r="BJ752" i="1"/>
  <c r="BO752" i="1"/>
  <c r="AQ752" i="1"/>
  <c r="AS752" i="1"/>
  <c r="AT752" i="1" s="1"/>
  <c r="AV752" i="1"/>
  <c r="BP752" i="1"/>
  <c r="AW752" i="1"/>
  <c r="AX752" i="1"/>
  <c r="AY752" i="1" s="1"/>
  <c r="BC752" i="1" s="1"/>
  <c r="G769" i="1" l="1"/>
  <c r="C770" i="1" s="1"/>
  <c r="H769" i="1"/>
  <c r="CJ751" i="1"/>
  <c r="BK752" i="1"/>
  <c r="BL752" i="1" s="1"/>
  <c r="BA752" i="1"/>
  <c r="BD752" i="1" s="1"/>
  <c r="BH752" i="1"/>
  <c r="CA751" i="1"/>
  <c r="CG751" i="1"/>
  <c r="AU753" i="1" l="1"/>
  <c r="AP753" i="1"/>
  <c r="AZ753" i="1"/>
  <c r="BG752" i="1"/>
  <c r="BI752" i="1" s="1"/>
  <c r="BM752" i="1" s="1"/>
  <c r="BN752" i="1" s="1"/>
  <c r="BR752" i="1" s="1"/>
  <c r="CE752" i="1" s="1"/>
  <c r="CB752" i="1" l="1"/>
  <c r="CF752" i="1"/>
  <c r="F770" i="1"/>
  <c r="G770" i="1" s="1"/>
  <c r="BP753" i="1"/>
  <c r="AV753" i="1"/>
  <c r="AW753" i="1"/>
  <c r="AX753" i="1"/>
  <c r="AY753" i="1" s="1"/>
  <c r="BC753" i="1" s="1"/>
  <c r="BO753" i="1"/>
  <c r="BJ753" i="1"/>
  <c r="AQ753" i="1"/>
  <c r="AS753" i="1"/>
  <c r="AT753" i="1" s="1"/>
  <c r="H770" i="1" l="1"/>
  <c r="CI752" i="1"/>
  <c r="CJ752" i="1"/>
  <c r="BA753" i="1"/>
  <c r="BD753" i="1" s="1"/>
  <c r="BH753" i="1"/>
  <c r="C771" i="1"/>
  <c r="CA752" i="1"/>
  <c r="CG752" i="1"/>
  <c r="BK753" i="1"/>
  <c r="BL753" i="1" s="1"/>
  <c r="AZ754" i="1" l="1"/>
  <c r="AU754" i="1"/>
  <c r="AP754" i="1"/>
  <c r="BG753" i="1"/>
  <c r="BI753" i="1" s="1"/>
  <c r="BM753" i="1" s="1"/>
  <c r="BN753" i="1" s="1"/>
  <c r="BR753" i="1" s="1"/>
  <c r="CE753" i="1" s="1"/>
  <c r="CB753" i="1" l="1"/>
  <c r="CF753" i="1"/>
  <c r="F771" i="1"/>
  <c r="G771" i="1" s="1"/>
  <c r="BJ754" i="1"/>
  <c r="BO754" i="1"/>
  <c r="AQ754" i="1"/>
  <c r="AS754" i="1"/>
  <c r="AT754" i="1" s="1"/>
  <c r="BP754" i="1"/>
  <c r="AV754" i="1"/>
  <c r="AW754" i="1"/>
  <c r="AX754" i="1"/>
  <c r="AY754" i="1" s="1"/>
  <c r="BC754" i="1" s="1"/>
  <c r="BK754" i="1" s="1"/>
  <c r="BL754" i="1" s="1"/>
  <c r="CI753" i="1" l="1"/>
  <c r="H771" i="1"/>
  <c r="CJ753" i="1"/>
  <c r="C772" i="1"/>
  <c r="CA753" i="1"/>
  <c r="CG753" i="1"/>
  <c r="BA754" i="1"/>
  <c r="BD754" i="1" s="1"/>
  <c r="BH754" i="1"/>
  <c r="AP755" i="1" l="1"/>
  <c r="AZ755" i="1"/>
  <c r="AU755" i="1"/>
  <c r="BG754" i="1"/>
  <c r="BI754" i="1" s="1"/>
  <c r="BM754" i="1" s="1"/>
  <c r="BN754" i="1" s="1"/>
  <c r="BR754" i="1" s="1"/>
  <c r="CE754" i="1" s="1"/>
  <c r="CB754" i="1" l="1"/>
  <c r="CF754" i="1"/>
  <c r="F772" i="1"/>
  <c r="G772" i="1" s="1"/>
  <c r="BO755" i="1"/>
  <c r="AQ755" i="1"/>
  <c r="BJ755" i="1"/>
  <c r="AS755" i="1"/>
  <c r="AT755" i="1" s="1"/>
  <c r="BP755" i="1"/>
  <c r="AV755" i="1"/>
  <c r="AX755" i="1"/>
  <c r="AY755" i="1" s="1"/>
  <c r="BC755" i="1" s="1"/>
  <c r="AW755" i="1"/>
  <c r="CJ754" i="1" l="1"/>
  <c r="CI754" i="1"/>
  <c r="H772" i="1"/>
  <c r="C773" i="1"/>
  <c r="CA754" i="1"/>
  <c r="CG754" i="1"/>
  <c r="BK755" i="1"/>
  <c r="BL755" i="1" s="1"/>
  <c r="BA755" i="1"/>
  <c r="BD755" i="1" s="1"/>
  <c r="BH755" i="1"/>
  <c r="AU756" i="1" l="1"/>
  <c r="AP756" i="1"/>
  <c r="AZ756" i="1"/>
  <c r="BG755" i="1"/>
  <c r="BI755" i="1" s="1"/>
  <c r="BM755" i="1" s="1"/>
  <c r="BN755" i="1" s="1"/>
  <c r="BR755" i="1" s="1"/>
  <c r="CE755" i="1" s="1"/>
  <c r="CB755" i="1" l="1"/>
  <c r="CF755" i="1"/>
  <c r="F773" i="1"/>
  <c r="CI755" i="1" s="1"/>
  <c r="AV756" i="1"/>
  <c r="BP756" i="1"/>
  <c r="AW756" i="1"/>
  <c r="AX756" i="1"/>
  <c r="AY756" i="1" s="1"/>
  <c r="BC756" i="1" s="1"/>
  <c r="BO756" i="1"/>
  <c r="AQ756" i="1"/>
  <c r="BJ756" i="1"/>
  <c r="AS756" i="1"/>
  <c r="AT756" i="1" s="1"/>
  <c r="G773" i="1" l="1"/>
  <c r="C774" i="1" s="1"/>
  <c r="CJ755" i="1"/>
  <c r="H773" i="1"/>
  <c r="BA756" i="1"/>
  <c r="BD756" i="1" s="1"/>
  <c r="BH756" i="1"/>
  <c r="BK756" i="1"/>
  <c r="BL756" i="1" s="1"/>
  <c r="CA755" i="1"/>
  <c r="CG755" i="1"/>
  <c r="AZ757" i="1" l="1"/>
  <c r="AU757" i="1"/>
  <c r="AP757" i="1"/>
  <c r="BG756" i="1"/>
  <c r="BI756" i="1" s="1"/>
  <c r="BM756" i="1" s="1"/>
  <c r="BN756" i="1" s="1"/>
  <c r="BR756" i="1" s="1"/>
  <c r="CE756" i="1" s="1"/>
  <c r="CB756" i="1" l="1"/>
  <c r="CF756" i="1"/>
  <c r="F774" i="1"/>
  <c r="H774" i="1" s="1"/>
  <c r="AS757" i="1"/>
  <c r="AT757" i="1" s="1"/>
  <c r="BO757" i="1"/>
  <c r="AQ757" i="1"/>
  <c r="BJ757" i="1"/>
  <c r="BP757" i="1"/>
  <c r="AX757" i="1"/>
  <c r="AY757" i="1" s="1"/>
  <c r="BC757" i="1" s="1"/>
  <c r="AW757" i="1"/>
  <c r="AV757" i="1"/>
  <c r="CI756" i="1" l="1"/>
  <c r="G774" i="1"/>
  <c r="C775" i="1" s="1"/>
  <c r="CJ756" i="1"/>
  <c r="BK757" i="1"/>
  <c r="BL757" i="1" s="1"/>
  <c r="BA757" i="1"/>
  <c r="BD757" i="1" s="1"/>
  <c r="BH757" i="1"/>
  <c r="CA756" i="1"/>
  <c r="CG756" i="1"/>
  <c r="AZ758" i="1" l="1"/>
  <c r="AU758" i="1"/>
  <c r="BG757" i="1"/>
  <c r="BI757" i="1" s="1"/>
  <c r="BM757" i="1" s="1"/>
  <c r="BN757" i="1" s="1"/>
  <c r="BR757" i="1" s="1"/>
  <c r="CE757" i="1" s="1"/>
  <c r="AP758" i="1"/>
  <c r="CB757" i="1" l="1"/>
  <c r="CF757" i="1"/>
  <c r="F775" i="1"/>
  <c r="H775" i="1" s="1"/>
  <c r="AQ758" i="1"/>
  <c r="BJ758" i="1"/>
  <c r="AS758" i="1"/>
  <c r="AT758" i="1" s="1"/>
  <c r="BO758" i="1"/>
  <c r="BP758" i="1"/>
  <c r="AX758" i="1"/>
  <c r="AY758" i="1" s="1"/>
  <c r="BC758" i="1" s="1"/>
  <c r="AW758" i="1"/>
  <c r="AV758" i="1"/>
  <c r="G775" i="1" l="1"/>
  <c r="C776" i="1" s="1"/>
  <c r="CJ757" i="1"/>
  <c r="CI757" i="1"/>
  <c r="BA758" i="1"/>
  <c r="BD758" i="1" s="1"/>
  <c r="BH758" i="1"/>
  <c r="BK758" i="1"/>
  <c r="BL758" i="1" s="1"/>
  <c r="CA757" i="1"/>
  <c r="CG757" i="1"/>
  <c r="AZ759" i="1" l="1"/>
  <c r="BG758" i="1"/>
  <c r="BI758" i="1" s="1"/>
  <c r="BM758" i="1" s="1"/>
  <c r="BN758" i="1" s="1"/>
  <c r="BR758" i="1" s="1"/>
  <c r="CE758" i="1" s="1"/>
  <c r="AU759" i="1"/>
  <c r="AP759" i="1"/>
  <c r="CB758" i="1" l="1"/>
  <c r="CF758" i="1"/>
  <c r="F776" i="1"/>
  <c r="CJ758" i="1" s="1"/>
  <c r="AS759" i="1"/>
  <c r="AT759" i="1" s="1"/>
  <c r="BO759" i="1"/>
  <c r="BJ759" i="1"/>
  <c r="AQ759" i="1"/>
  <c r="AV759" i="1"/>
  <c r="AX759" i="1"/>
  <c r="AY759" i="1" s="1"/>
  <c r="BC759" i="1" s="1"/>
  <c r="AW759" i="1"/>
  <c r="BP759" i="1"/>
  <c r="CI758" i="1" l="1"/>
  <c r="G776" i="1"/>
  <c r="C777" i="1" s="1"/>
  <c r="H776" i="1"/>
  <c r="CA758" i="1"/>
  <c r="CG758" i="1"/>
  <c r="BA759" i="1"/>
  <c r="BD759" i="1" s="1"/>
  <c r="BH759" i="1"/>
  <c r="BK759" i="1"/>
  <c r="BL759" i="1" s="1"/>
  <c r="AZ760" i="1" l="1"/>
  <c r="AU760" i="1"/>
  <c r="AP760" i="1"/>
  <c r="BG759" i="1"/>
  <c r="BI759" i="1" s="1"/>
  <c r="BM759" i="1" s="1"/>
  <c r="BN759" i="1" s="1"/>
  <c r="BR759" i="1" s="1"/>
  <c r="CE759" i="1" s="1"/>
  <c r="CB759" i="1" l="1"/>
  <c r="CF759" i="1"/>
  <c r="F777" i="1"/>
  <c r="CJ759" i="1" s="1"/>
  <c r="BO760" i="1"/>
  <c r="AQ760" i="1"/>
  <c r="BJ760" i="1"/>
  <c r="AS760" i="1"/>
  <c r="AT760" i="1" s="1"/>
  <c r="AV760" i="1"/>
  <c r="AX760" i="1"/>
  <c r="AY760" i="1" s="1"/>
  <c r="BC760" i="1" s="1"/>
  <c r="BP760" i="1"/>
  <c r="AW760" i="1"/>
  <c r="G777" i="1" l="1"/>
  <c r="C778" i="1" s="1"/>
  <c r="H777" i="1"/>
  <c r="CI759" i="1"/>
  <c r="BA760" i="1"/>
  <c r="BD760" i="1" s="1"/>
  <c r="BH760" i="1"/>
  <c r="CA759" i="1"/>
  <c r="CG759" i="1"/>
  <c r="BK760" i="1"/>
  <c r="BL760" i="1" s="1"/>
  <c r="AZ761" i="1" l="1"/>
  <c r="AU761" i="1"/>
  <c r="AP761" i="1"/>
  <c r="BG760" i="1"/>
  <c r="BI760" i="1" s="1"/>
  <c r="BM760" i="1" s="1"/>
  <c r="BN760" i="1" s="1"/>
  <c r="BR760" i="1" s="1"/>
  <c r="CE760" i="1" s="1"/>
  <c r="CB760" i="1" l="1"/>
  <c r="CF760" i="1"/>
  <c r="F778" i="1"/>
  <c r="H778" i="1" s="1"/>
  <c r="AQ761" i="1"/>
  <c r="BJ761" i="1"/>
  <c r="AS761" i="1"/>
  <c r="AT761" i="1" s="1"/>
  <c r="BO761" i="1"/>
  <c r="AW761" i="1"/>
  <c r="AV761" i="1"/>
  <c r="BP761" i="1"/>
  <c r="AX761" i="1"/>
  <c r="AY761" i="1" s="1"/>
  <c r="BC761" i="1" s="1"/>
  <c r="CI760" i="1" l="1"/>
  <c r="G778" i="1"/>
  <c r="C779" i="1" s="1"/>
  <c r="CJ760" i="1"/>
  <c r="BK761" i="1"/>
  <c r="BL761" i="1" s="1"/>
  <c r="CA760" i="1"/>
  <c r="CG760" i="1"/>
  <c r="BA761" i="1"/>
  <c r="BD761" i="1" s="1"/>
  <c r="BH761" i="1"/>
  <c r="AU762" i="1" l="1"/>
  <c r="AP762" i="1"/>
  <c r="BG761" i="1"/>
  <c r="BI761" i="1" s="1"/>
  <c r="BM761" i="1" s="1"/>
  <c r="BN761" i="1" s="1"/>
  <c r="BR761" i="1" s="1"/>
  <c r="CE761" i="1" s="1"/>
  <c r="AZ762" i="1"/>
  <c r="CB761" i="1" l="1"/>
  <c r="CF761" i="1"/>
  <c r="F779" i="1"/>
  <c r="G779" i="1" s="1"/>
  <c r="AV762" i="1"/>
  <c r="AX762" i="1"/>
  <c r="AY762" i="1" s="1"/>
  <c r="BC762" i="1" s="1"/>
  <c r="BP762" i="1"/>
  <c r="AW762" i="1"/>
  <c r="BO762" i="1"/>
  <c r="AS762" i="1"/>
  <c r="AT762" i="1" s="1"/>
  <c r="AQ762" i="1"/>
  <c r="BJ762" i="1"/>
  <c r="H779" i="1" l="1"/>
  <c r="CJ761" i="1"/>
  <c r="CI761" i="1"/>
  <c r="BA762" i="1"/>
  <c r="BD762" i="1" s="1"/>
  <c r="BH762" i="1"/>
  <c r="C780" i="1"/>
  <c r="CA761" i="1"/>
  <c r="CG761" i="1"/>
  <c r="BK762" i="1"/>
  <c r="BL762" i="1" s="1"/>
  <c r="BG762" i="1" l="1"/>
  <c r="BI762" i="1" s="1"/>
  <c r="BM762" i="1" s="1"/>
  <c r="BN762" i="1" s="1"/>
  <c r="BR762" i="1" s="1"/>
  <c r="CE762" i="1" s="1"/>
  <c r="AZ763" i="1"/>
  <c r="AU763" i="1"/>
  <c r="AP763" i="1"/>
  <c r="CB762" i="1" l="1"/>
  <c r="CF762" i="1"/>
  <c r="F780" i="1"/>
  <c r="CJ762" i="1" s="1"/>
  <c r="BO763" i="1"/>
  <c r="AQ763" i="1"/>
  <c r="AS763" i="1"/>
  <c r="AT763" i="1" s="1"/>
  <c r="BJ763" i="1"/>
  <c r="AX763" i="1"/>
  <c r="AY763" i="1" s="1"/>
  <c r="BC763" i="1" s="1"/>
  <c r="BK763" i="1" s="1"/>
  <c r="BL763" i="1" s="1"/>
  <c r="AW763" i="1"/>
  <c r="AV763" i="1"/>
  <c r="BP763" i="1"/>
  <c r="G780" i="1" l="1"/>
  <c r="C781" i="1" s="1"/>
  <c r="H780" i="1"/>
  <c r="CI762" i="1"/>
  <c r="CA762" i="1"/>
  <c r="CG762" i="1"/>
  <c r="BA763" i="1"/>
  <c r="BD763" i="1" s="1"/>
  <c r="BH763" i="1"/>
  <c r="AU764" i="1" l="1"/>
  <c r="AP764" i="1"/>
  <c r="BG763" i="1"/>
  <c r="BI763" i="1" s="1"/>
  <c r="BM763" i="1" s="1"/>
  <c r="BN763" i="1" s="1"/>
  <c r="BR763" i="1" s="1"/>
  <c r="CE763" i="1" s="1"/>
  <c r="AZ764" i="1"/>
  <c r="CB763" i="1" l="1"/>
  <c r="CF763" i="1"/>
  <c r="F781" i="1"/>
  <c r="H781" i="1" s="1"/>
  <c r="AV764" i="1"/>
  <c r="AX764" i="1"/>
  <c r="AY764" i="1" s="1"/>
  <c r="BC764" i="1" s="1"/>
  <c r="BP764" i="1"/>
  <c r="AW764" i="1"/>
  <c r="BO764" i="1"/>
  <c r="AQ764" i="1"/>
  <c r="BJ764" i="1"/>
  <c r="AS764" i="1"/>
  <c r="AT764" i="1" s="1"/>
  <c r="G781" i="1" l="1"/>
  <c r="C782" i="1" s="1"/>
  <c r="CJ763" i="1"/>
  <c r="CI763" i="1"/>
  <c r="BA764" i="1"/>
  <c r="BD764" i="1" s="1"/>
  <c r="BH764" i="1"/>
  <c r="CA763" i="1"/>
  <c r="CG763" i="1"/>
  <c r="BK764" i="1"/>
  <c r="BL764" i="1" s="1"/>
  <c r="AZ765" i="1" l="1"/>
  <c r="AP765" i="1"/>
  <c r="BG764" i="1"/>
  <c r="BI764" i="1" s="1"/>
  <c r="BM764" i="1" s="1"/>
  <c r="BN764" i="1" s="1"/>
  <c r="BR764" i="1" s="1"/>
  <c r="CE764" i="1" s="1"/>
  <c r="AU765" i="1"/>
  <c r="CB764" i="1" l="1"/>
  <c r="CF764" i="1"/>
  <c r="F782" i="1"/>
  <c r="H782" i="1" s="1"/>
  <c r="AW765" i="1"/>
  <c r="AV765" i="1"/>
  <c r="BP765" i="1"/>
  <c r="AX765" i="1"/>
  <c r="AY765" i="1" s="1"/>
  <c r="BC765" i="1" s="1"/>
  <c r="AQ765" i="1"/>
  <c r="BJ765" i="1"/>
  <c r="AS765" i="1"/>
  <c r="AT765" i="1" s="1"/>
  <c r="BO765" i="1"/>
  <c r="G782" i="1" l="1"/>
  <c r="C783" i="1" s="1"/>
  <c r="CI764" i="1"/>
  <c r="CJ764" i="1"/>
  <c r="BA765" i="1"/>
  <c r="BD765" i="1" s="1"/>
  <c r="BH765" i="1"/>
  <c r="BK765" i="1"/>
  <c r="BL765" i="1" s="1"/>
  <c r="CA764" i="1"/>
  <c r="CG764" i="1"/>
  <c r="BG765" i="1" l="1"/>
  <c r="BI765" i="1" s="1"/>
  <c r="BM765" i="1" s="1"/>
  <c r="BN765" i="1" s="1"/>
  <c r="BR765" i="1" s="1"/>
  <c r="CE765" i="1" s="1"/>
  <c r="AU766" i="1"/>
  <c r="AP766" i="1"/>
  <c r="AZ766" i="1"/>
  <c r="CB765" i="1" l="1"/>
  <c r="CF765" i="1"/>
  <c r="F783" i="1"/>
  <c r="CI765" i="1" s="1"/>
  <c r="AQ766" i="1"/>
  <c r="BJ766" i="1"/>
  <c r="AS766" i="1"/>
  <c r="AT766" i="1" s="1"/>
  <c r="BO766" i="1"/>
  <c r="AX766" i="1"/>
  <c r="AY766" i="1" s="1"/>
  <c r="BC766" i="1" s="1"/>
  <c r="BK766" i="1" s="1"/>
  <c r="BL766" i="1" s="1"/>
  <c r="BP766" i="1"/>
  <c r="AV766" i="1"/>
  <c r="AW766" i="1"/>
  <c r="H783" i="1" l="1"/>
  <c r="G783" i="1"/>
  <c r="C784" i="1" s="1"/>
  <c r="CJ765" i="1"/>
  <c r="BA766" i="1"/>
  <c r="BD766" i="1" s="1"/>
  <c r="BH766" i="1"/>
  <c r="CA765" i="1"/>
  <c r="CG765" i="1"/>
  <c r="BG766" i="1" l="1"/>
  <c r="BI766" i="1" s="1"/>
  <c r="BM766" i="1" s="1"/>
  <c r="BN766" i="1" s="1"/>
  <c r="BR766" i="1" s="1"/>
  <c r="CE766" i="1" s="1"/>
  <c r="AZ767" i="1"/>
  <c r="AU767" i="1"/>
  <c r="AP767" i="1"/>
  <c r="CB766" i="1" l="1"/>
  <c r="CF766" i="1"/>
  <c r="F784" i="1"/>
  <c r="G784" i="1" s="1"/>
  <c r="BJ767" i="1"/>
  <c r="AS767" i="1"/>
  <c r="AT767" i="1" s="1"/>
  <c r="BO767" i="1"/>
  <c r="AQ767" i="1"/>
  <c r="BP767" i="1"/>
  <c r="AV767" i="1"/>
  <c r="AX767" i="1"/>
  <c r="AY767" i="1" s="1"/>
  <c r="BC767" i="1" s="1"/>
  <c r="AW767" i="1"/>
  <c r="CI766" i="1" l="1"/>
  <c r="CJ766" i="1"/>
  <c r="H784" i="1"/>
  <c r="C785" i="1"/>
  <c r="CA766" i="1"/>
  <c r="CG766" i="1"/>
  <c r="BK767" i="1"/>
  <c r="BL767" i="1" s="1"/>
  <c r="BA767" i="1"/>
  <c r="BD767" i="1" s="1"/>
  <c r="BH767" i="1"/>
  <c r="BG767" i="1" l="1"/>
  <c r="BI767" i="1" s="1"/>
  <c r="BM767" i="1" s="1"/>
  <c r="BN767" i="1" s="1"/>
  <c r="BR767" i="1" s="1"/>
  <c r="CE767" i="1" s="1"/>
  <c r="AU768" i="1"/>
  <c r="AZ768" i="1"/>
  <c r="AP768" i="1"/>
  <c r="CB767" i="1" l="1"/>
  <c r="CF767" i="1"/>
  <c r="F785" i="1"/>
  <c r="G785" i="1" s="1"/>
  <c r="AS768" i="1"/>
  <c r="AT768" i="1" s="1"/>
  <c r="AQ768" i="1"/>
  <c r="BO768" i="1"/>
  <c r="BJ768" i="1"/>
  <c r="AW768" i="1"/>
  <c r="AV768" i="1"/>
  <c r="BP768" i="1"/>
  <c r="AX768" i="1"/>
  <c r="AY768" i="1" s="1"/>
  <c r="BC768" i="1" s="1"/>
  <c r="CJ767" i="1" l="1"/>
  <c r="H785" i="1"/>
  <c r="CI767" i="1"/>
  <c r="BK768" i="1"/>
  <c r="BL768" i="1" s="1"/>
  <c r="C786" i="1"/>
  <c r="CA767" i="1"/>
  <c r="CG767" i="1"/>
  <c r="BA768" i="1"/>
  <c r="BD768" i="1" s="1"/>
  <c r="BH768" i="1"/>
  <c r="AP769" i="1" l="1"/>
  <c r="AU769" i="1"/>
  <c r="AZ769" i="1"/>
  <c r="BG768" i="1"/>
  <c r="BI768" i="1" s="1"/>
  <c r="BM768" i="1" s="1"/>
  <c r="BN768" i="1" s="1"/>
  <c r="BR768" i="1" s="1"/>
  <c r="CE768" i="1" s="1"/>
  <c r="CB768" i="1" l="1"/>
  <c r="CF768" i="1"/>
  <c r="F786" i="1"/>
  <c r="H786" i="1" s="1"/>
  <c r="BO769" i="1"/>
  <c r="AQ769" i="1"/>
  <c r="BJ769" i="1"/>
  <c r="AS769" i="1"/>
  <c r="AT769" i="1" s="1"/>
  <c r="BP769" i="1"/>
  <c r="AV769" i="1"/>
  <c r="AW769" i="1"/>
  <c r="AX769" i="1"/>
  <c r="AY769" i="1" s="1"/>
  <c r="BC769" i="1" s="1"/>
  <c r="CI768" i="1" l="1"/>
  <c r="G786" i="1"/>
  <c r="C787" i="1" s="1"/>
  <c r="CJ768" i="1"/>
  <c r="CA768" i="1"/>
  <c r="CG768" i="1"/>
  <c r="BA769" i="1"/>
  <c r="BD769" i="1" s="1"/>
  <c r="BH769" i="1"/>
  <c r="BK769" i="1"/>
  <c r="BL769" i="1" s="1"/>
  <c r="AP770" i="1" l="1"/>
  <c r="AZ770" i="1"/>
  <c r="AU770" i="1"/>
  <c r="BG769" i="1"/>
  <c r="BI769" i="1" s="1"/>
  <c r="BM769" i="1" s="1"/>
  <c r="BN769" i="1" s="1"/>
  <c r="BR769" i="1" s="1"/>
  <c r="CE769" i="1" s="1"/>
  <c r="CB769" i="1" l="1"/>
  <c r="CF769" i="1"/>
  <c r="F787" i="1"/>
  <c r="H787" i="1" s="1"/>
  <c r="BP770" i="1"/>
  <c r="AV770" i="1"/>
  <c r="AX770" i="1"/>
  <c r="AY770" i="1" s="1"/>
  <c r="BC770" i="1" s="1"/>
  <c r="AW770" i="1"/>
  <c r="BO770" i="1"/>
  <c r="AQ770" i="1"/>
  <c r="BJ770" i="1"/>
  <c r="AS770" i="1"/>
  <c r="AT770" i="1" s="1"/>
  <c r="BA770" i="1" s="1"/>
  <c r="F789" i="1" l="1"/>
  <c r="K9" i="1" s="1"/>
  <c r="CI769" i="1"/>
  <c r="CJ769" i="1"/>
  <c r="G787" i="1"/>
  <c r="BH770" i="1"/>
  <c r="CA769" i="1"/>
  <c r="CG769" i="1"/>
  <c r="BK770" i="1"/>
  <c r="BL770" i="1" s="1"/>
  <c r="BD770" i="1"/>
  <c r="H789" i="1" l="1"/>
  <c r="L9" i="1" s="1"/>
  <c r="E791" i="1"/>
  <c r="C791" i="1" s="1"/>
  <c r="AU771" i="1"/>
  <c r="AP771" i="1"/>
  <c r="AZ771" i="1"/>
  <c r="BG770" i="1"/>
  <c r="BI770" i="1" s="1"/>
  <c r="BM770" i="1" s="1"/>
  <c r="BN770" i="1" s="1"/>
  <c r="BR770" i="1" s="1"/>
  <c r="CE770" i="1" s="1"/>
  <c r="CB770" i="1" l="1"/>
  <c r="CF770" i="1"/>
  <c r="F791" i="1"/>
  <c r="H791" i="1" s="1"/>
  <c r="BP771" i="1"/>
  <c r="AV771" i="1"/>
  <c r="AW771" i="1"/>
  <c r="AX771" i="1"/>
  <c r="AY771" i="1" s="1"/>
  <c r="BC771" i="1" s="1"/>
  <c r="BJ771" i="1"/>
  <c r="AQ771" i="1"/>
  <c r="BO771" i="1"/>
  <c r="AS771" i="1"/>
  <c r="AT771" i="1" s="1"/>
  <c r="CJ770" i="1" l="1"/>
  <c r="G791" i="1"/>
  <c r="C792" i="1" s="1"/>
  <c r="CI770" i="1"/>
  <c r="BA771" i="1"/>
  <c r="BD771" i="1" s="1"/>
  <c r="BH771" i="1"/>
  <c r="BK771" i="1"/>
  <c r="BL771" i="1" s="1"/>
  <c r="CA770" i="1"/>
  <c r="CG770" i="1"/>
  <c r="AP772" i="1" l="1"/>
  <c r="AU772" i="1"/>
  <c r="AZ772" i="1"/>
  <c r="BG771" i="1"/>
  <c r="BI771" i="1" s="1"/>
  <c r="BM771" i="1" s="1"/>
  <c r="BN771" i="1" s="1"/>
  <c r="BR771" i="1" s="1"/>
  <c r="CE771" i="1" s="1"/>
  <c r="CB771" i="1" l="1"/>
  <c r="CF771" i="1"/>
  <c r="F792" i="1"/>
  <c r="G792" i="1" s="1"/>
  <c r="AQ772" i="1"/>
  <c r="BJ772" i="1"/>
  <c r="BO772" i="1"/>
  <c r="AS772" i="1"/>
  <c r="AT772" i="1" s="1"/>
  <c r="BP772" i="1"/>
  <c r="AV772" i="1"/>
  <c r="AW772" i="1"/>
  <c r="AX772" i="1"/>
  <c r="AY772" i="1" s="1"/>
  <c r="BC772" i="1" s="1"/>
  <c r="CI771" i="1" l="1"/>
  <c r="CJ771" i="1"/>
  <c r="H792" i="1"/>
  <c r="BK772" i="1"/>
  <c r="BL772" i="1" s="1"/>
  <c r="C793" i="1"/>
  <c r="CA771" i="1"/>
  <c r="CG771" i="1"/>
  <c r="BA772" i="1"/>
  <c r="BD772" i="1" s="1"/>
  <c r="BH772" i="1"/>
  <c r="AP773" i="1" l="1"/>
  <c r="AU773" i="1"/>
  <c r="AZ773" i="1"/>
  <c r="BG772" i="1"/>
  <c r="BI772" i="1" s="1"/>
  <c r="BM772" i="1" s="1"/>
  <c r="BN772" i="1" s="1"/>
  <c r="BR772" i="1" s="1"/>
  <c r="CE772" i="1" s="1"/>
  <c r="CB772" i="1" l="1"/>
  <c r="CF772" i="1"/>
  <c r="F793" i="1"/>
  <c r="G793" i="1" s="1"/>
  <c r="BP773" i="1"/>
  <c r="AV773" i="1"/>
  <c r="AX773" i="1"/>
  <c r="AY773" i="1" s="1"/>
  <c r="BC773" i="1" s="1"/>
  <c r="AW773" i="1"/>
  <c r="AQ773" i="1"/>
  <c r="BJ773" i="1"/>
  <c r="BO773" i="1"/>
  <c r="AS773" i="1"/>
  <c r="AT773" i="1" s="1"/>
  <c r="BA773" i="1" s="1"/>
  <c r="CJ772" i="1" l="1"/>
  <c r="H793" i="1"/>
  <c r="CI772" i="1"/>
  <c r="BK773" i="1"/>
  <c r="BL773" i="1" s="1"/>
  <c r="BD773" i="1"/>
  <c r="CA772" i="1"/>
  <c r="CG772" i="1"/>
  <c r="C794" i="1"/>
  <c r="BH773" i="1"/>
  <c r="AZ774" i="1" l="1"/>
  <c r="AP774" i="1"/>
  <c r="AU774" i="1"/>
  <c r="BG773" i="1"/>
  <c r="BI773" i="1" s="1"/>
  <c r="BM773" i="1" s="1"/>
  <c r="BN773" i="1" s="1"/>
  <c r="BR773" i="1" s="1"/>
  <c r="CE773" i="1" s="1"/>
  <c r="CB773" i="1" l="1"/>
  <c r="CF773" i="1"/>
  <c r="F794" i="1"/>
  <c r="CI773" i="1" s="1"/>
  <c r="AV774" i="1"/>
  <c r="BP774" i="1"/>
  <c r="AX774" i="1"/>
  <c r="AY774" i="1" s="1"/>
  <c r="BC774" i="1" s="1"/>
  <c r="AW774" i="1"/>
  <c r="BO774" i="1"/>
  <c r="BJ774" i="1"/>
  <c r="AQ774" i="1"/>
  <c r="AS774" i="1"/>
  <c r="AT774" i="1" s="1"/>
  <c r="CJ773" i="1" l="1"/>
  <c r="G794" i="1"/>
  <c r="C795" i="1" s="1"/>
  <c r="H794" i="1"/>
  <c r="BK774" i="1"/>
  <c r="BL774" i="1" s="1"/>
  <c r="CA773" i="1"/>
  <c r="CG773" i="1"/>
  <c r="BA774" i="1"/>
  <c r="BD774" i="1" s="1"/>
  <c r="BH774" i="1"/>
  <c r="AP775" i="1" l="1"/>
  <c r="AZ775" i="1"/>
  <c r="AU775" i="1"/>
  <c r="BG774" i="1"/>
  <c r="BI774" i="1" s="1"/>
  <c r="BM774" i="1" s="1"/>
  <c r="BN774" i="1" s="1"/>
  <c r="BR774" i="1" s="1"/>
  <c r="CE774" i="1" s="1"/>
  <c r="CB774" i="1" l="1"/>
  <c r="CF774" i="1"/>
  <c r="F795" i="1"/>
  <c r="H795" i="1" s="1"/>
  <c r="AV775" i="1"/>
  <c r="BP775" i="1"/>
  <c r="AW775" i="1"/>
  <c r="AX775" i="1"/>
  <c r="AY775" i="1" s="1"/>
  <c r="BC775" i="1" s="1"/>
  <c r="BO775" i="1"/>
  <c r="AQ775" i="1"/>
  <c r="BJ775" i="1"/>
  <c r="AS775" i="1"/>
  <c r="AT775" i="1" s="1"/>
  <c r="G795" i="1" l="1"/>
  <c r="C796" i="1" s="1"/>
  <c r="CJ774" i="1"/>
  <c r="CI774" i="1"/>
  <c r="BA775" i="1"/>
  <c r="BD775" i="1" s="1"/>
  <c r="BH775" i="1"/>
  <c r="BK775" i="1"/>
  <c r="BL775" i="1" s="1"/>
  <c r="CA774" i="1"/>
  <c r="CG774" i="1"/>
  <c r="AZ776" i="1" l="1"/>
  <c r="AU776" i="1"/>
  <c r="AP776" i="1"/>
  <c r="BG775" i="1"/>
  <c r="BI775" i="1" s="1"/>
  <c r="BM775" i="1" s="1"/>
  <c r="BN775" i="1" s="1"/>
  <c r="BR775" i="1" s="1"/>
  <c r="CE775" i="1" s="1"/>
  <c r="CB775" i="1" l="1"/>
  <c r="CF775" i="1"/>
  <c r="F796" i="1"/>
  <c r="H796" i="1" s="1"/>
  <c r="AS776" i="1"/>
  <c r="AT776" i="1" s="1"/>
  <c r="BO776" i="1"/>
  <c r="AQ776" i="1"/>
  <c r="BJ776" i="1"/>
  <c r="BP776" i="1"/>
  <c r="AX776" i="1"/>
  <c r="AY776" i="1" s="1"/>
  <c r="BC776" i="1" s="1"/>
  <c r="AW776" i="1"/>
  <c r="AV776" i="1"/>
  <c r="G796" i="1" l="1"/>
  <c r="C797" i="1" s="1"/>
  <c r="CI775" i="1"/>
  <c r="CJ775" i="1"/>
  <c r="BA776" i="1"/>
  <c r="BD776" i="1" s="1"/>
  <c r="BH776" i="1"/>
  <c r="CA775" i="1"/>
  <c r="CG775" i="1"/>
  <c r="BK776" i="1"/>
  <c r="BL776" i="1" s="1"/>
  <c r="AZ777" i="1" l="1"/>
  <c r="AU777" i="1"/>
  <c r="AP777" i="1"/>
  <c r="BG776" i="1"/>
  <c r="BI776" i="1" s="1"/>
  <c r="BM776" i="1" s="1"/>
  <c r="BN776" i="1" s="1"/>
  <c r="BR776" i="1" s="1"/>
  <c r="CE776" i="1" s="1"/>
  <c r="CB776" i="1" l="1"/>
  <c r="CF776" i="1"/>
  <c r="F797" i="1"/>
  <c r="CI776" i="1" s="1"/>
  <c r="AQ777" i="1"/>
  <c r="BJ777" i="1"/>
  <c r="AS777" i="1"/>
  <c r="AT777" i="1" s="1"/>
  <c r="BO777" i="1"/>
  <c r="BP777" i="1"/>
  <c r="AX777" i="1"/>
  <c r="AY777" i="1" s="1"/>
  <c r="BC777" i="1" s="1"/>
  <c r="AW777" i="1"/>
  <c r="AV777" i="1"/>
  <c r="G797" i="1" l="1"/>
  <c r="C798" i="1" s="1"/>
  <c r="CJ776" i="1"/>
  <c r="H797" i="1"/>
  <c r="CA776" i="1"/>
  <c r="CG776" i="1"/>
  <c r="BA777" i="1"/>
  <c r="BD777" i="1" s="1"/>
  <c r="BH777" i="1"/>
  <c r="BK777" i="1"/>
  <c r="BL777" i="1" s="1"/>
  <c r="AZ778" i="1" l="1"/>
  <c r="AU778" i="1"/>
  <c r="BG777" i="1"/>
  <c r="BI777" i="1" s="1"/>
  <c r="BM777" i="1" s="1"/>
  <c r="BN777" i="1" s="1"/>
  <c r="BR777" i="1" s="1"/>
  <c r="CE777" i="1" s="1"/>
  <c r="AP778" i="1"/>
  <c r="CB777" i="1" l="1"/>
  <c r="CF777" i="1"/>
  <c r="F798" i="1"/>
  <c r="CI777" i="1" s="1"/>
  <c r="AS778" i="1"/>
  <c r="AT778" i="1" s="1"/>
  <c r="BJ778" i="1"/>
  <c r="BO778" i="1"/>
  <c r="AQ778" i="1"/>
  <c r="AV778" i="1"/>
  <c r="AX778" i="1"/>
  <c r="AY778" i="1" s="1"/>
  <c r="BC778" i="1" s="1"/>
  <c r="AW778" i="1"/>
  <c r="BP778" i="1"/>
  <c r="G798" i="1" l="1"/>
  <c r="C799" i="1" s="1"/>
  <c r="H798" i="1"/>
  <c r="CJ777" i="1"/>
  <c r="CA777" i="1"/>
  <c r="CG777" i="1"/>
  <c r="BA778" i="1"/>
  <c r="BD778" i="1" s="1"/>
  <c r="BH778" i="1"/>
  <c r="BK778" i="1"/>
  <c r="BL778" i="1" s="1"/>
  <c r="AZ779" i="1" l="1"/>
  <c r="AU779" i="1"/>
  <c r="AP779" i="1"/>
  <c r="BG778" i="1"/>
  <c r="BI778" i="1" s="1"/>
  <c r="BM778" i="1" s="1"/>
  <c r="BN778" i="1" s="1"/>
  <c r="BR778" i="1" s="1"/>
  <c r="CE778" i="1" s="1"/>
  <c r="CB778" i="1" l="1"/>
  <c r="CF778" i="1"/>
  <c r="F799" i="1"/>
  <c r="CI778" i="1" s="1"/>
  <c r="BO779" i="1"/>
  <c r="AQ779" i="1"/>
  <c r="BJ779" i="1"/>
  <c r="AS779" i="1"/>
  <c r="AT779" i="1" s="1"/>
  <c r="AV779" i="1"/>
  <c r="AX779" i="1"/>
  <c r="AY779" i="1" s="1"/>
  <c r="BC779" i="1" s="1"/>
  <c r="BP779" i="1"/>
  <c r="AW779" i="1"/>
  <c r="G799" i="1" l="1"/>
  <c r="C800" i="1" s="1"/>
  <c r="H799" i="1"/>
  <c r="CJ778" i="1"/>
  <c r="BA779" i="1"/>
  <c r="BD779" i="1" s="1"/>
  <c r="BH779" i="1"/>
  <c r="CA778" i="1"/>
  <c r="CG778" i="1"/>
  <c r="BK779" i="1"/>
  <c r="BL779" i="1" s="1"/>
  <c r="AU780" i="1" l="1"/>
  <c r="AP780" i="1"/>
  <c r="BG779" i="1"/>
  <c r="BI779" i="1" s="1"/>
  <c r="BM779" i="1" s="1"/>
  <c r="BN779" i="1" s="1"/>
  <c r="BR779" i="1" s="1"/>
  <c r="CE779" i="1" s="1"/>
  <c r="AZ780" i="1"/>
  <c r="CB779" i="1" l="1"/>
  <c r="CF779" i="1"/>
  <c r="F800" i="1"/>
  <c r="G800" i="1" s="1"/>
  <c r="AW780" i="1"/>
  <c r="AV780" i="1"/>
  <c r="AX780" i="1"/>
  <c r="AY780" i="1" s="1"/>
  <c r="BC780" i="1" s="1"/>
  <c r="BP780" i="1"/>
  <c r="AQ780" i="1"/>
  <c r="BJ780" i="1"/>
  <c r="AS780" i="1"/>
  <c r="AT780" i="1" s="1"/>
  <c r="BO780" i="1"/>
  <c r="CI779" i="1" l="1"/>
  <c r="H800" i="1"/>
  <c r="CJ779" i="1"/>
  <c r="C801" i="1"/>
  <c r="CA779" i="1"/>
  <c r="CG779" i="1"/>
  <c r="BA780" i="1"/>
  <c r="BD780" i="1" s="1"/>
  <c r="BH780" i="1"/>
  <c r="BK780" i="1"/>
  <c r="BL780" i="1" s="1"/>
  <c r="AU781" i="1" l="1"/>
  <c r="AZ781" i="1"/>
  <c r="AP781" i="1"/>
  <c r="BG780" i="1"/>
  <c r="BI780" i="1" s="1"/>
  <c r="BM780" i="1" s="1"/>
  <c r="BN780" i="1" s="1"/>
  <c r="BR780" i="1" s="1"/>
  <c r="CE780" i="1" s="1"/>
  <c r="CB780" i="1" l="1"/>
  <c r="CF780" i="1"/>
  <c r="F801" i="1"/>
  <c r="CI780" i="1" s="1"/>
  <c r="AV781" i="1"/>
  <c r="BP781" i="1"/>
  <c r="AX781" i="1"/>
  <c r="AY781" i="1" s="1"/>
  <c r="BC781" i="1" s="1"/>
  <c r="BK781" i="1" s="1"/>
  <c r="BL781" i="1" s="1"/>
  <c r="AW781" i="1"/>
  <c r="BO781" i="1"/>
  <c r="AS781" i="1"/>
  <c r="AT781" i="1" s="1"/>
  <c r="AQ781" i="1"/>
  <c r="BJ781" i="1"/>
  <c r="G801" i="1" l="1"/>
  <c r="C802" i="1" s="1"/>
  <c r="H801" i="1"/>
  <c r="CJ780" i="1"/>
  <c r="BA781" i="1"/>
  <c r="BD781" i="1" s="1"/>
  <c r="BH781" i="1"/>
  <c r="CA780" i="1"/>
  <c r="CG780" i="1"/>
  <c r="BG781" i="1" l="1"/>
  <c r="BI781" i="1" s="1"/>
  <c r="BM781" i="1" s="1"/>
  <c r="BN781" i="1" s="1"/>
  <c r="BR781" i="1" s="1"/>
  <c r="CE781" i="1" s="1"/>
  <c r="AZ782" i="1"/>
  <c r="AP782" i="1"/>
  <c r="AU782" i="1"/>
  <c r="CB781" i="1" l="1"/>
  <c r="CF781" i="1"/>
  <c r="F802" i="1"/>
  <c r="G802" i="1" s="1"/>
  <c r="AX782" i="1"/>
  <c r="AY782" i="1" s="1"/>
  <c r="BC782" i="1" s="1"/>
  <c r="BK782" i="1" s="1"/>
  <c r="BL782" i="1" s="1"/>
  <c r="AW782" i="1"/>
  <c r="AV782" i="1"/>
  <c r="BP782" i="1"/>
  <c r="BO782" i="1"/>
  <c r="AS782" i="1"/>
  <c r="AT782" i="1" s="1"/>
  <c r="AQ782" i="1"/>
  <c r="BJ782" i="1"/>
  <c r="H802" i="1" l="1"/>
  <c r="CI781" i="1"/>
  <c r="CJ781" i="1"/>
  <c r="C803" i="1"/>
  <c r="CA781" i="1"/>
  <c r="CG781" i="1"/>
  <c r="BA782" i="1"/>
  <c r="BD782" i="1" s="1"/>
  <c r="BH782" i="1"/>
  <c r="AP783" i="1" l="1"/>
  <c r="AU783" i="1"/>
  <c r="BG782" i="1"/>
  <c r="BI782" i="1" s="1"/>
  <c r="BM782" i="1" s="1"/>
  <c r="BN782" i="1" s="1"/>
  <c r="BR782" i="1" s="1"/>
  <c r="CE782" i="1" s="1"/>
  <c r="AZ783" i="1"/>
  <c r="CB782" i="1" l="1"/>
  <c r="CF782" i="1"/>
  <c r="F803" i="1"/>
  <c r="CI782" i="1" s="1"/>
  <c r="BO783" i="1"/>
  <c r="AQ783" i="1"/>
  <c r="BJ783" i="1"/>
  <c r="AS783" i="1"/>
  <c r="AT783" i="1" s="1"/>
  <c r="AV783" i="1"/>
  <c r="AX783" i="1"/>
  <c r="AY783" i="1" s="1"/>
  <c r="BC783" i="1" s="1"/>
  <c r="BP783" i="1"/>
  <c r="AW783" i="1"/>
  <c r="G803" i="1" l="1"/>
  <c r="C804" i="1" s="1"/>
  <c r="H803" i="1"/>
  <c r="CJ782" i="1"/>
  <c r="CA782" i="1"/>
  <c r="CG782" i="1"/>
  <c r="BA783" i="1"/>
  <c r="BD783" i="1" s="1"/>
  <c r="BH783" i="1"/>
  <c r="BK783" i="1"/>
  <c r="BL783" i="1" s="1"/>
  <c r="AZ784" i="1" l="1"/>
  <c r="AU784" i="1"/>
  <c r="AP784" i="1"/>
  <c r="BG783" i="1"/>
  <c r="BI783" i="1" s="1"/>
  <c r="BM783" i="1" s="1"/>
  <c r="BN783" i="1" s="1"/>
  <c r="BR783" i="1" s="1"/>
  <c r="CE783" i="1" s="1"/>
  <c r="CB783" i="1" l="1"/>
  <c r="CF783" i="1"/>
  <c r="F804" i="1"/>
  <c r="CJ783" i="1" s="1"/>
  <c r="AQ784" i="1"/>
  <c r="BJ784" i="1"/>
  <c r="AS784" i="1"/>
  <c r="AT784" i="1" s="1"/>
  <c r="BO784" i="1"/>
  <c r="AW784" i="1"/>
  <c r="AV784" i="1"/>
  <c r="BP784" i="1"/>
  <c r="AX784" i="1"/>
  <c r="AY784" i="1" s="1"/>
  <c r="BC784" i="1" s="1"/>
  <c r="G804" i="1" l="1"/>
  <c r="CI783" i="1"/>
  <c r="H804" i="1"/>
  <c r="BK784" i="1"/>
  <c r="BL784" i="1" s="1"/>
  <c r="C805" i="1"/>
  <c r="CA783" i="1"/>
  <c r="CG783" i="1"/>
  <c r="BA784" i="1"/>
  <c r="BD784" i="1" s="1"/>
  <c r="BH784" i="1"/>
  <c r="BG784" i="1" l="1"/>
  <c r="BI784" i="1" s="1"/>
  <c r="BM784" i="1" s="1"/>
  <c r="BN784" i="1" s="1"/>
  <c r="BR784" i="1" s="1"/>
  <c r="CE784" i="1" s="1"/>
  <c r="AP785" i="1"/>
  <c r="AZ785" i="1"/>
  <c r="AU785" i="1"/>
  <c r="CB784" i="1" l="1"/>
  <c r="CF784" i="1"/>
  <c r="F805" i="1"/>
  <c r="CI784" i="1" s="1"/>
  <c r="BP785" i="1"/>
  <c r="AX785" i="1"/>
  <c r="AY785" i="1" s="1"/>
  <c r="BC785" i="1" s="1"/>
  <c r="AW785" i="1"/>
  <c r="AV785" i="1"/>
  <c r="AQ785" i="1"/>
  <c r="BJ785" i="1"/>
  <c r="BO785" i="1"/>
  <c r="AS785" i="1"/>
  <c r="AT785" i="1" s="1"/>
  <c r="G805" i="1" l="1"/>
  <c r="C806" i="1" s="1"/>
  <c r="H805" i="1"/>
  <c r="CJ784" i="1"/>
  <c r="BA785" i="1"/>
  <c r="BD785" i="1" s="1"/>
  <c r="BH785" i="1"/>
  <c r="CA784" i="1"/>
  <c r="CG784" i="1"/>
  <c r="BK785" i="1"/>
  <c r="BL785" i="1" s="1"/>
  <c r="AU786" i="1" l="1"/>
  <c r="AP786" i="1"/>
  <c r="BG785" i="1"/>
  <c r="BI785" i="1" s="1"/>
  <c r="BM785" i="1" s="1"/>
  <c r="BN785" i="1" s="1"/>
  <c r="BR785" i="1" s="1"/>
  <c r="CE785" i="1" s="1"/>
  <c r="AZ786" i="1"/>
  <c r="CB785" i="1" l="1"/>
  <c r="CF785" i="1"/>
  <c r="F806" i="1"/>
  <c r="CI785" i="1" s="1"/>
  <c r="AV786" i="1"/>
  <c r="BP786" i="1"/>
  <c r="AX786" i="1"/>
  <c r="AY786" i="1" s="1"/>
  <c r="BC786" i="1" s="1"/>
  <c r="AW786" i="1"/>
  <c r="BJ786" i="1"/>
  <c r="AS786" i="1"/>
  <c r="AT786" i="1" s="1"/>
  <c r="BO786" i="1"/>
  <c r="AQ786" i="1"/>
  <c r="H806" i="1" l="1"/>
  <c r="G806" i="1"/>
  <c r="C807" i="1" s="1"/>
  <c r="CJ785" i="1"/>
  <c r="CA785" i="1"/>
  <c r="CG785" i="1"/>
  <c r="BA786" i="1"/>
  <c r="BD786" i="1" s="1"/>
  <c r="BH786" i="1"/>
  <c r="BK786" i="1"/>
  <c r="BL786" i="1" s="1"/>
  <c r="BG786" i="1" l="1"/>
  <c r="BI786" i="1" s="1"/>
  <c r="BM786" i="1" s="1"/>
  <c r="BN786" i="1" s="1"/>
  <c r="BR786" i="1" s="1"/>
  <c r="CE786" i="1" s="1"/>
  <c r="AU787" i="1"/>
  <c r="AP787" i="1"/>
  <c r="AZ787" i="1"/>
  <c r="CB786" i="1" l="1"/>
  <c r="CF786" i="1"/>
  <c r="F807" i="1"/>
  <c r="G807" i="1" s="1"/>
  <c r="BJ787" i="1"/>
  <c r="BO787" i="1"/>
  <c r="AQ787" i="1"/>
  <c r="AS787" i="1"/>
  <c r="AT787" i="1" s="1"/>
  <c r="BP787" i="1"/>
  <c r="AV787" i="1"/>
  <c r="AW787" i="1"/>
  <c r="AX787" i="1"/>
  <c r="AY787" i="1" s="1"/>
  <c r="BC787" i="1" s="1"/>
  <c r="H807" i="1" l="1"/>
  <c r="CI786" i="1"/>
  <c r="CJ786" i="1"/>
  <c r="BK787" i="1"/>
  <c r="BL787" i="1" s="1"/>
  <c r="BA787" i="1"/>
  <c r="BD787" i="1" s="1"/>
  <c r="BH787" i="1"/>
  <c r="C808" i="1"/>
  <c r="CA786" i="1"/>
  <c r="CG786" i="1"/>
  <c r="AP788" i="1" l="1"/>
  <c r="AU788" i="1"/>
  <c r="AZ788" i="1"/>
  <c r="BG787" i="1"/>
  <c r="BI787" i="1" s="1"/>
  <c r="BM787" i="1" s="1"/>
  <c r="BN787" i="1" s="1"/>
  <c r="BR787" i="1" s="1"/>
  <c r="CE787" i="1" s="1"/>
  <c r="CB787" i="1" l="1"/>
  <c r="CF787" i="1"/>
  <c r="F808" i="1"/>
  <c r="CJ787" i="1" s="1"/>
  <c r="BO788" i="1"/>
  <c r="BJ788" i="1"/>
  <c r="AQ788" i="1"/>
  <c r="AS788" i="1"/>
  <c r="AT788" i="1" s="1"/>
  <c r="AV788" i="1"/>
  <c r="BP788" i="1"/>
  <c r="AW788" i="1"/>
  <c r="AX788" i="1"/>
  <c r="AY788" i="1" s="1"/>
  <c r="BC788" i="1" s="1"/>
  <c r="G808" i="1" l="1"/>
  <c r="C809" i="1" s="1"/>
  <c r="H808" i="1"/>
  <c r="CI787" i="1"/>
  <c r="BK788" i="1"/>
  <c r="BL788" i="1" s="1"/>
  <c r="BA788" i="1"/>
  <c r="BD788" i="1" s="1"/>
  <c r="BH788" i="1"/>
  <c r="CA787" i="1"/>
  <c r="CG787" i="1"/>
  <c r="AP789" i="1" l="1"/>
  <c r="AZ789" i="1"/>
  <c r="AU789" i="1"/>
  <c r="BG788" i="1"/>
  <c r="BI788" i="1" s="1"/>
  <c r="BM788" i="1" s="1"/>
  <c r="BN788" i="1" s="1"/>
  <c r="BR788" i="1" s="1"/>
  <c r="CE788" i="1" s="1"/>
  <c r="CB788" i="1" l="1"/>
  <c r="CF788" i="1"/>
  <c r="F809" i="1"/>
  <c r="G809" i="1" s="1"/>
  <c r="AQ789" i="1"/>
  <c r="BJ789" i="1"/>
  <c r="BO789" i="1"/>
  <c r="AS789" i="1"/>
  <c r="AT789" i="1" s="1"/>
  <c r="BP789" i="1"/>
  <c r="AV789" i="1"/>
  <c r="AW789" i="1"/>
  <c r="AX789" i="1"/>
  <c r="AY789" i="1" s="1"/>
  <c r="BC789" i="1" s="1"/>
  <c r="CI788" i="1" l="1"/>
  <c r="CJ788" i="1"/>
  <c r="H809" i="1"/>
  <c r="BK789" i="1"/>
  <c r="BL789" i="1" s="1"/>
  <c r="BA789" i="1"/>
  <c r="BD789" i="1" s="1"/>
  <c r="BH789" i="1"/>
  <c r="C810" i="1"/>
  <c r="CA788" i="1"/>
  <c r="CG788" i="1"/>
  <c r="AZ790" i="1" l="1"/>
  <c r="AP790" i="1"/>
  <c r="AU790" i="1"/>
  <c r="BG789" i="1"/>
  <c r="BI789" i="1" s="1"/>
  <c r="BM789" i="1" s="1"/>
  <c r="BN789" i="1" s="1"/>
  <c r="BR789" i="1" s="1"/>
  <c r="CE789" i="1" s="1"/>
  <c r="CB789" i="1" l="1"/>
  <c r="CF789" i="1"/>
  <c r="F810" i="1"/>
  <c r="G810" i="1" s="1"/>
  <c r="BP790" i="1"/>
  <c r="AV790" i="1"/>
  <c r="AW790" i="1"/>
  <c r="AX790" i="1"/>
  <c r="AY790" i="1" s="1"/>
  <c r="BC790" i="1" s="1"/>
  <c r="BO790" i="1"/>
  <c r="AQ790" i="1"/>
  <c r="BJ790" i="1"/>
  <c r="AS790" i="1"/>
  <c r="AT790" i="1" s="1"/>
  <c r="CI789" i="1" l="1"/>
  <c r="H810" i="1"/>
  <c r="CJ789" i="1"/>
  <c r="BA790" i="1"/>
  <c r="BD790" i="1" s="1"/>
  <c r="BH790" i="1"/>
  <c r="C811" i="1"/>
  <c r="CA789" i="1"/>
  <c r="CG789" i="1"/>
  <c r="BK790" i="1"/>
  <c r="BL790" i="1" s="1"/>
  <c r="AP791" i="1" l="1"/>
  <c r="AZ791" i="1"/>
  <c r="AU791" i="1"/>
  <c r="BG790" i="1"/>
  <c r="BI790" i="1" s="1"/>
  <c r="BM790" i="1" s="1"/>
  <c r="BN790" i="1" s="1"/>
  <c r="BR790" i="1" s="1"/>
  <c r="CE790" i="1" s="1"/>
  <c r="CB790" i="1" l="1"/>
  <c r="CF790" i="1"/>
  <c r="F811" i="1"/>
  <c r="G811" i="1" s="1"/>
  <c r="AQ791" i="1"/>
  <c r="BJ791" i="1"/>
  <c r="BO791" i="1"/>
  <c r="AS791" i="1"/>
  <c r="AT791" i="1" s="1"/>
  <c r="AV791" i="1"/>
  <c r="BP791" i="1"/>
  <c r="AW791" i="1"/>
  <c r="AX791" i="1"/>
  <c r="AY791" i="1" s="1"/>
  <c r="BC791" i="1" s="1"/>
  <c r="CJ790" i="1" l="1"/>
  <c r="CI790" i="1"/>
  <c r="H811" i="1"/>
  <c r="BA791" i="1"/>
  <c r="BD791" i="1" s="1"/>
  <c r="BH791" i="1"/>
  <c r="C812" i="1"/>
  <c r="CA790" i="1"/>
  <c r="CG790" i="1"/>
  <c r="BK791" i="1"/>
  <c r="BL791" i="1" s="1"/>
  <c r="AZ792" i="1" l="1"/>
  <c r="AU792" i="1"/>
  <c r="AP792" i="1"/>
  <c r="BG791" i="1"/>
  <c r="BI791" i="1" s="1"/>
  <c r="BM791" i="1" s="1"/>
  <c r="BN791" i="1" s="1"/>
  <c r="BR791" i="1" s="1"/>
  <c r="CE791" i="1" s="1"/>
  <c r="CB791" i="1" l="1"/>
  <c r="CF791" i="1"/>
  <c r="F812" i="1"/>
  <c r="G812" i="1" s="1"/>
  <c r="BP792" i="1"/>
  <c r="AV792" i="1"/>
  <c r="AX792" i="1"/>
  <c r="AY792" i="1" s="1"/>
  <c r="BC792" i="1" s="1"/>
  <c r="AW792" i="1"/>
  <c r="AQ792" i="1"/>
  <c r="BJ792" i="1"/>
  <c r="BO792" i="1"/>
  <c r="AS792" i="1"/>
  <c r="AT792" i="1" s="1"/>
  <c r="CI791" i="1" l="1"/>
  <c r="H812" i="1"/>
  <c r="CJ791" i="1"/>
  <c r="BK792" i="1"/>
  <c r="BL792" i="1" s="1"/>
  <c r="BA792" i="1"/>
  <c r="BD792" i="1" s="1"/>
  <c r="BH792" i="1"/>
  <c r="C813" i="1"/>
  <c r="CA791" i="1"/>
  <c r="CG791" i="1"/>
  <c r="AZ793" i="1" l="1"/>
  <c r="AU793" i="1"/>
  <c r="AP793" i="1"/>
  <c r="BG792" i="1"/>
  <c r="BI792" i="1" s="1"/>
  <c r="BM792" i="1" s="1"/>
  <c r="BN792" i="1" s="1"/>
  <c r="BR792" i="1" s="1"/>
  <c r="CE792" i="1" s="1"/>
  <c r="CB792" i="1" l="1"/>
  <c r="CF792" i="1"/>
  <c r="F813" i="1"/>
  <c r="H813" i="1" s="1"/>
  <c r="BO793" i="1"/>
  <c r="AQ793" i="1"/>
  <c r="BJ793" i="1"/>
  <c r="AS793" i="1"/>
  <c r="AT793" i="1" s="1"/>
  <c r="BP793" i="1"/>
  <c r="AV793" i="1"/>
  <c r="AW793" i="1"/>
  <c r="AX793" i="1"/>
  <c r="AY793" i="1" s="1"/>
  <c r="BC793" i="1" s="1"/>
  <c r="CJ792" i="1" l="1"/>
  <c r="G813" i="1"/>
  <c r="C814" i="1" s="1"/>
  <c r="CI792" i="1"/>
  <c r="BA793" i="1"/>
  <c r="BD793" i="1" s="1"/>
  <c r="BH793" i="1"/>
  <c r="CA792" i="1"/>
  <c r="CG792" i="1"/>
  <c r="BK793" i="1"/>
  <c r="BL793" i="1" s="1"/>
  <c r="AU794" i="1" l="1"/>
  <c r="AP794" i="1"/>
  <c r="AZ794" i="1"/>
  <c r="BG793" i="1"/>
  <c r="BI793" i="1" s="1"/>
  <c r="BM793" i="1" s="1"/>
  <c r="BN793" i="1" s="1"/>
  <c r="BR793" i="1" s="1"/>
  <c r="CE793" i="1" s="1"/>
  <c r="CB793" i="1" l="1"/>
  <c r="CF793" i="1"/>
  <c r="F814" i="1"/>
  <c r="CJ793" i="1" s="1"/>
  <c r="AW794" i="1"/>
  <c r="AV794" i="1"/>
  <c r="BP794" i="1"/>
  <c r="AX794" i="1"/>
  <c r="AY794" i="1" s="1"/>
  <c r="BC794" i="1" s="1"/>
  <c r="BO794" i="1"/>
  <c r="AQ794" i="1"/>
  <c r="BJ794" i="1"/>
  <c r="AS794" i="1"/>
  <c r="AT794" i="1" s="1"/>
  <c r="G814" i="1" l="1"/>
  <c r="C815" i="1" s="1"/>
  <c r="H814" i="1"/>
  <c r="CI793" i="1"/>
  <c r="BA794" i="1"/>
  <c r="BD794" i="1" s="1"/>
  <c r="BH794" i="1"/>
  <c r="BK794" i="1"/>
  <c r="BL794" i="1" s="1"/>
  <c r="CA793" i="1"/>
  <c r="CG793" i="1"/>
  <c r="AU795" i="1" l="1"/>
  <c r="AP795" i="1"/>
  <c r="BG794" i="1"/>
  <c r="BI794" i="1" s="1"/>
  <c r="BM794" i="1" s="1"/>
  <c r="BN794" i="1" s="1"/>
  <c r="BR794" i="1" s="1"/>
  <c r="CE794" i="1" s="1"/>
  <c r="AZ795" i="1"/>
  <c r="CB794" i="1" l="1"/>
  <c r="CF794" i="1"/>
  <c r="F815" i="1"/>
  <c r="CJ794" i="1" s="1"/>
  <c r="AV795" i="1"/>
  <c r="AX795" i="1"/>
  <c r="AY795" i="1" s="1"/>
  <c r="BC795" i="1" s="1"/>
  <c r="AW795" i="1"/>
  <c r="BP795" i="1"/>
  <c r="AS795" i="1"/>
  <c r="AT795" i="1" s="1"/>
  <c r="BO795" i="1"/>
  <c r="AQ795" i="1"/>
  <c r="BJ795" i="1"/>
  <c r="CI794" i="1" l="1"/>
  <c r="G815" i="1"/>
  <c r="C816" i="1" s="1"/>
  <c r="H815" i="1"/>
  <c r="CA794" i="1"/>
  <c r="CG794" i="1"/>
  <c r="BK795" i="1"/>
  <c r="BL795" i="1" s="1"/>
  <c r="BA795" i="1"/>
  <c r="BD795" i="1" s="1"/>
  <c r="BH795" i="1"/>
  <c r="AU796" i="1" l="1"/>
  <c r="AP796" i="1"/>
  <c r="BG795" i="1"/>
  <c r="BI795" i="1" s="1"/>
  <c r="BM795" i="1" s="1"/>
  <c r="BN795" i="1" s="1"/>
  <c r="BR795" i="1" s="1"/>
  <c r="CE795" i="1" s="1"/>
  <c r="AZ796" i="1"/>
  <c r="CB795" i="1" l="1"/>
  <c r="CF795" i="1"/>
  <c r="F816" i="1"/>
  <c r="G816" i="1" s="1"/>
  <c r="AW796" i="1"/>
  <c r="AV796" i="1"/>
  <c r="BP796" i="1"/>
  <c r="AX796" i="1"/>
  <c r="AY796" i="1" s="1"/>
  <c r="BC796" i="1" s="1"/>
  <c r="AS796" i="1"/>
  <c r="AT796" i="1" s="1"/>
  <c r="BO796" i="1"/>
  <c r="AQ796" i="1"/>
  <c r="BJ796" i="1"/>
  <c r="CI795" i="1" l="1"/>
  <c r="H816" i="1"/>
  <c r="CJ795" i="1"/>
  <c r="C817" i="1"/>
  <c r="CA795" i="1"/>
  <c r="CG795" i="1"/>
  <c r="BK796" i="1"/>
  <c r="BL796" i="1" s="1"/>
  <c r="BA796" i="1"/>
  <c r="BD796" i="1" s="1"/>
  <c r="BH796" i="1"/>
  <c r="AU797" i="1" l="1"/>
  <c r="AZ797" i="1"/>
  <c r="AP797" i="1"/>
  <c r="BG796" i="1"/>
  <c r="BI796" i="1" s="1"/>
  <c r="BM796" i="1" s="1"/>
  <c r="BN796" i="1" s="1"/>
  <c r="BR796" i="1" s="1"/>
  <c r="CE796" i="1" s="1"/>
  <c r="CB796" i="1" l="1"/>
  <c r="CF796" i="1"/>
  <c r="F817" i="1"/>
  <c r="CI796" i="1" s="1"/>
  <c r="AW797" i="1"/>
  <c r="BP797" i="1"/>
  <c r="AV797" i="1"/>
  <c r="AX797" i="1"/>
  <c r="AY797" i="1" s="1"/>
  <c r="BC797" i="1" s="1"/>
  <c r="AQ797" i="1"/>
  <c r="BJ797" i="1"/>
  <c r="AS797" i="1"/>
  <c r="AT797" i="1" s="1"/>
  <c r="BO797" i="1"/>
  <c r="G817" i="1" l="1"/>
  <c r="C818" i="1" s="1"/>
  <c r="CJ796" i="1"/>
  <c r="H817" i="1"/>
  <c r="BK797" i="1"/>
  <c r="BL797" i="1" s="1"/>
  <c r="CA796" i="1"/>
  <c r="CG796" i="1"/>
  <c r="BA797" i="1"/>
  <c r="BD797" i="1" s="1"/>
  <c r="BH797" i="1"/>
  <c r="AZ798" i="1" l="1"/>
  <c r="AU798" i="1"/>
  <c r="AP798" i="1"/>
  <c r="BG797" i="1"/>
  <c r="BI797" i="1" s="1"/>
  <c r="BM797" i="1" s="1"/>
  <c r="BN797" i="1" s="1"/>
  <c r="BR797" i="1" s="1"/>
  <c r="CE797" i="1" s="1"/>
  <c r="CB797" i="1" l="1"/>
  <c r="CF797" i="1"/>
  <c r="F818" i="1"/>
  <c r="G818" i="1" s="1"/>
  <c r="AQ798" i="1"/>
  <c r="BJ798" i="1"/>
  <c r="AS798" i="1"/>
  <c r="AT798" i="1" s="1"/>
  <c r="BO798" i="1"/>
  <c r="AX798" i="1"/>
  <c r="AY798" i="1" s="1"/>
  <c r="BC798" i="1" s="1"/>
  <c r="BP798" i="1"/>
  <c r="AW798" i="1"/>
  <c r="AV798" i="1"/>
  <c r="CJ797" i="1" l="1"/>
  <c r="H818" i="1"/>
  <c r="CI797" i="1"/>
  <c r="BA798" i="1"/>
  <c r="BD798" i="1" s="1"/>
  <c r="BH798" i="1"/>
  <c r="BK798" i="1"/>
  <c r="BL798" i="1" s="1"/>
  <c r="C819" i="1"/>
  <c r="CA797" i="1"/>
  <c r="CG797" i="1"/>
  <c r="AP799" i="1" l="1"/>
  <c r="BG798" i="1"/>
  <c r="BI798" i="1" s="1"/>
  <c r="BM798" i="1" s="1"/>
  <c r="BN798" i="1" s="1"/>
  <c r="BR798" i="1" s="1"/>
  <c r="CE798" i="1" s="1"/>
  <c r="AU799" i="1"/>
  <c r="AZ799" i="1"/>
  <c r="CB798" i="1" l="1"/>
  <c r="CF798" i="1"/>
  <c r="F819" i="1"/>
  <c r="G819" i="1" s="1"/>
  <c r="BP799" i="1"/>
  <c r="AW799" i="1"/>
  <c r="AV799" i="1"/>
  <c r="AX799" i="1"/>
  <c r="AY799" i="1" s="1"/>
  <c r="BC799" i="1" s="1"/>
  <c r="BJ799" i="1"/>
  <c r="AS799" i="1"/>
  <c r="AT799" i="1" s="1"/>
  <c r="BO799" i="1"/>
  <c r="AQ799" i="1"/>
  <c r="H819" i="1" l="1"/>
  <c r="CJ798" i="1"/>
  <c r="CI798" i="1"/>
  <c r="BK799" i="1"/>
  <c r="BL799" i="1" s="1"/>
  <c r="BA799" i="1"/>
  <c r="BD799" i="1" s="1"/>
  <c r="BH799" i="1"/>
  <c r="C820" i="1"/>
  <c r="CA798" i="1"/>
  <c r="CG798" i="1"/>
  <c r="AU800" i="1" l="1"/>
  <c r="AZ800" i="1"/>
  <c r="AP800" i="1"/>
  <c r="BG799" i="1"/>
  <c r="BI799" i="1" s="1"/>
  <c r="BM799" i="1" s="1"/>
  <c r="BN799" i="1" s="1"/>
  <c r="BR799" i="1" s="1"/>
  <c r="CE799" i="1" s="1"/>
  <c r="CB799" i="1" l="1"/>
  <c r="CF799" i="1"/>
  <c r="F820" i="1"/>
  <c r="G820" i="1" s="1"/>
  <c r="AQ800" i="1"/>
  <c r="BO800" i="1"/>
  <c r="BJ800" i="1"/>
  <c r="AS800" i="1"/>
  <c r="AT800" i="1" s="1"/>
  <c r="AX800" i="1"/>
  <c r="AY800" i="1" s="1"/>
  <c r="BC800" i="1" s="1"/>
  <c r="BP800" i="1"/>
  <c r="AW800" i="1"/>
  <c r="AV800" i="1"/>
  <c r="CJ799" i="1" l="1"/>
  <c r="CI799" i="1"/>
  <c r="H820" i="1"/>
  <c r="BK800" i="1"/>
  <c r="BL800" i="1" s="1"/>
  <c r="BA800" i="1"/>
  <c r="BD800" i="1" s="1"/>
  <c r="BH800" i="1"/>
  <c r="C821" i="1"/>
  <c r="CA799" i="1"/>
  <c r="CG799" i="1"/>
  <c r="AP801" i="1" l="1"/>
  <c r="BG800" i="1"/>
  <c r="BI800" i="1" s="1"/>
  <c r="BM800" i="1" s="1"/>
  <c r="BN800" i="1" s="1"/>
  <c r="BR800" i="1" s="1"/>
  <c r="CE800" i="1" s="1"/>
  <c r="AZ801" i="1"/>
  <c r="AU801" i="1"/>
  <c r="CB800" i="1" l="1"/>
  <c r="CF800" i="1"/>
  <c r="F821" i="1"/>
  <c r="CI800" i="1" s="1"/>
  <c r="AS801" i="1"/>
  <c r="AT801" i="1" s="1"/>
  <c r="BO801" i="1"/>
  <c r="AQ801" i="1"/>
  <c r="BJ801" i="1"/>
  <c r="AV801" i="1"/>
  <c r="BP801" i="1"/>
  <c r="AX801" i="1"/>
  <c r="AY801" i="1" s="1"/>
  <c r="BC801" i="1" s="1"/>
  <c r="AW801" i="1"/>
  <c r="G821" i="1" l="1"/>
  <c r="C822" i="1" s="1"/>
  <c r="H821" i="1"/>
  <c r="CJ800" i="1"/>
  <c r="BK801" i="1"/>
  <c r="BL801" i="1" s="1"/>
  <c r="BA801" i="1"/>
  <c r="BD801" i="1" s="1"/>
  <c r="BH801" i="1"/>
  <c r="CA800" i="1"/>
  <c r="CG800" i="1"/>
  <c r="AZ802" i="1" l="1"/>
  <c r="AU802" i="1"/>
  <c r="AP802" i="1"/>
  <c r="BG801" i="1"/>
  <c r="BI801" i="1" s="1"/>
  <c r="BM801" i="1" s="1"/>
  <c r="BN801" i="1" s="1"/>
  <c r="BR801" i="1" s="1"/>
  <c r="CE801" i="1" s="1"/>
  <c r="CB801" i="1" l="1"/>
  <c r="CF801" i="1"/>
  <c r="F822" i="1"/>
  <c r="G822" i="1" s="1"/>
  <c r="BJ802" i="1"/>
  <c r="AS802" i="1"/>
  <c r="AT802" i="1" s="1"/>
  <c r="BO802" i="1"/>
  <c r="AQ802" i="1"/>
  <c r="AW802" i="1"/>
  <c r="AV802" i="1"/>
  <c r="AX802" i="1"/>
  <c r="AY802" i="1" s="1"/>
  <c r="BC802" i="1" s="1"/>
  <c r="BP802" i="1"/>
  <c r="CJ801" i="1" l="1"/>
  <c r="H822" i="1"/>
  <c r="CI801" i="1"/>
  <c r="BK802" i="1"/>
  <c r="BL802" i="1" s="1"/>
  <c r="BA802" i="1"/>
  <c r="BD802" i="1" s="1"/>
  <c r="BH802" i="1"/>
  <c r="C823" i="1"/>
  <c r="CA801" i="1"/>
  <c r="CG801" i="1"/>
  <c r="BG802" i="1" l="1"/>
  <c r="BI802" i="1" s="1"/>
  <c r="BM802" i="1" s="1"/>
  <c r="BN802" i="1" s="1"/>
  <c r="BR802" i="1" s="1"/>
  <c r="CE802" i="1" s="1"/>
  <c r="AZ803" i="1"/>
  <c r="AU803" i="1"/>
  <c r="AP803" i="1"/>
  <c r="CB802" i="1" l="1"/>
  <c r="CF802" i="1"/>
  <c r="F823" i="1"/>
  <c r="CI802" i="1" s="1"/>
  <c r="BO803" i="1"/>
  <c r="AQ803" i="1"/>
  <c r="AS803" i="1"/>
  <c r="AT803" i="1" s="1"/>
  <c r="BJ803" i="1"/>
  <c r="AX803" i="1"/>
  <c r="AY803" i="1" s="1"/>
  <c r="BC803" i="1" s="1"/>
  <c r="AW803" i="1"/>
  <c r="BP803" i="1"/>
  <c r="AV803" i="1"/>
  <c r="G823" i="1" l="1"/>
  <c r="C824" i="1" s="1"/>
  <c r="CJ802" i="1"/>
  <c r="H823" i="1"/>
  <c r="BA803" i="1"/>
  <c r="BD803" i="1" s="1"/>
  <c r="BH803" i="1"/>
  <c r="BK803" i="1"/>
  <c r="BL803" i="1" s="1"/>
  <c r="CA802" i="1"/>
  <c r="CG802" i="1"/>
  <c r="AP804" i="1" l="1"/>
  <c r="BG803" i="1"/>
  <c r="BI803" i="1" s="1"/>
  <c r="BM803" i="1" s="1"/>
  <c r="BN803" i="1" s="1"/>
  <c r="BR803" i="1" s="1"/>
  <c r="CE803" i="1" s="1"/>
  <c r="AU804" i="1"/>
  <c r="AZ804" i="1"/>
  <c r="CB803" i="1" l="1"/>
  <c r="CF803" i="1"/>
  <c r="F824" i="1"/>
  <c r="H824" i="1" s="1"/>
  <c r="BP804" i="1"/>
  <c r="AW804" i="1"/>
  <c r="AV804" i="1"/>
  <c r="AX804" i="1"/>
  <c r="AY804" i="1" s="1"/>
  <c r="BC804" i="1" s="1"/>
  <c r="AQ804" i="1"/>
  <c r="BJ804" i="1"/>
  <c r="AS804" i="1"/>
  <c r="AT804" i="1" s="1"/>
  <c r="BO804" i="1"/>
  <c r="G824" i="1" l="1"/>
  <c r="C825" i="1" s="1"/>
  <c r="CI803" i="1"/>
  <c r="CJ803" i="1"/>
  <c r="BA804" i="1"/>
  <c r="BD804" i="1" s="1"/>
  <c r="BH804" i="1"/>
  <c r="BK804" i="1"/>
  <c r="BL804" i="1" s="1"/>
  <c r="CA803" i="1"/>
  <c r="CG803" i="1"/>
  <c r="AZ805" i="1" l="1"/>
  <c r="AU805" i="1"/>
  <c r="AP805" i="1"/>
  <c r="BG804" i="1"/>
  <c r="BI804" i="1" s="1"/>
  <c r="BM804" i="1" s="1"/>
  <c r="BN804" i="1" s="1"/>
  <c r="BR804" i="1" s="1"/>
  <c r="CE804" i="1" s="1"/>
  <c r="CB804" i="1" l="1"/>
  <c r="CF804" i="1"/>
  <c r="F825" i="1"/>
  <c r="CJ804" i="1" s="1"/>
  <c r="AQ805" i="1"/>
  <c r="BJ805" i="1"/>
  <c r="AS805" i="1"/>
  <c r="AT805" i="1" s="1"/>
  <c r="BO805" i="1"/>
  <c r="AV805" i="1"/>
  <c r="BP805" i="1"/>
  <c r="AX805" i="1"/>
  <c r="AY805" i="1" s="1"/>
  <c r="BC805" i="1" s="1"/>
  <c r="AW805" i="1"/>
  <c r="G825" i="1" l="1"/>
  <c r="C826" i="1" s="1"/>
  <c r="CI804" i="1"/>
  <c r="H825" i="1"/>
  <c r="BK805" i="1"/>
  <c r="BL805" i="1" s="1"/>
  <c r="BA805" i="1"/>
  <c r="BD805" i="1" s="1"/>
  <c r="BH805" i="1"/>
  <c r="CA804" i="1"/>
  <c r="CG804" i="1"/>
  <c r="BG805" i="1" l="1"/>
  <c r="BI805" i="1" s="1"/>
  <c r="BM805" i="1" s="1"/>
  <c r="BN805" i="1" s="1"/>
  <c r="BR805" i="1" s="1"/>
  <c r="CE805" i="1" s="1"/>
  <c r="AZ806" i="1"/>
  <c r="AP806" i="1"/>
  <c r="AU806" i="1"/>
  <c r="CB805" i="1" l="1"/>
  <c r="CF805" i="1"/>
  <c r="F826" i="1"/>
  <c r="H826" i="1" s="1"/>
  <c r="AX806" i="1"/>
  <c r="AY806" i="1" s="1"/>
  <c r="BC806" i="1" s="1"/>
  <c r="BP806" i="1"/>
  <c r="AV806" i="1"/>
  <c r="AW806" i="1"/>
  <c r="BJ806" i="1"/>
  <c r="AQ806" i="1"/>
  <c r="BO806" i="1"/>
  <c r="AS806" i="1"/>
  <c r="AT806" i="1" s="1"/>
  <c r="BA806" i="1" s="1"/>
  <c r="G826" i="1" l="1"/>
  <c r="C827" i="1" s="1"/>
  <c r="CI805" i="1"/>
  <c r="CJ805" i="1"/>
  <c r="BK806" i="1"/>
  <c r="BL806" i="1" s="1"/>
  <c r="BD806" i="1"/>
  <c r="CA805" i="1"/>
  <c r="CG805" i="1"/>
  <c r="BH806" i="1"/>
  <c r="AZ807" i="1" l="1"/>
  <c r="AU807" i="1"/>
  <c r="AP807" i="1"/>
  <c r="BG806" i="1"/>
  <c r="BI806" i="1" s="1"/>
  <c r="BM806" i="1" s="1"/>
  <c r="BN806" i="1" s="1"/>
  <c r="BR806" i="1" s="1"/>
  <c r="CE806" i="1" s="1"/>
  <c r="CB806" i="1" l="1"/>
  <c r="CF806" i="1"/>
  <c r="F827" i="1"/>
  <c r="G827" i="1" s="1"/>
  <c r="BO807" i="1"/>
  <c r="AQ807" i="1"/>
  <c r="BJ807" i="1"/>
  <c r="AS807" i="1"/>
  <c r="AT807" i="1" s="1"/>
  <c r="AV807" i="1"/>
  <c r="BP807" i="1"/>
  <c r="AX807" i="1"/>
  <c r="AY807" i="1" s="1"/>
  <c r="BC807" i="1" s="1"/>
  <c r="AW807" i="1"/>
  <c r="CJ806" i="1" l="1"/>
  <c r="CI806" i="1"/>
  <c r="H827" i="1"/>
  <c r="BK807" i="1"/>
  <c r="BL807" i="1" s="1"/>
  <c r="BA807" i="1"/>
  <c r="BD807" i="1" s="1"/>
  <c r="BH807" i="1"/>
  <c r="C828" i="1"/>
  <c r="CA806" i="1"/>
  <c r="CG806" i="1"/>
  <c r="AP808" i="1" l="1"/>
  <c r="AZ808" i="1"/>
  <c r="AU808" i="1"/>
  <c r="BG807" i="1"/>
  <c r="BI807" i="1" s="1"/>
  <c r="BM807" i="1" s="1"/>
  <c r="BN807" i="1" s="1"/>
  <c r="BR807" i="1" s="1"/>
  <c r="CE807" i="1" s="1"/>
  <c r="CB807" i="1" l="1"/>
  <c r="CF807" i="1"/>
  <c r="F828" i="1"/>
  <c r="CI807" i="1" s="1"/>
  <c r="AV808" i="1"/>
  <c r="BP808" i="1"/>
  <c r="AX808" i="1"/>
  <c r="AY808" i="1" s="1"/>
  <c r="BC808" i="1" s="1"/>
  <c r="AW808" i="1"/>
  <c r="AQ808" i="1"/>
  <c r="BJ808" i="1"/>
  <c r="BO808" i="1"/>
  <c r="AS808" i="1"/>
  <c r="AT808" i="1" s="1"/>
  <c r="G828" i="1" l="1"/>
  <c r="C829" i="1" s="1"/>
  <c r="H828" i="1"/>
  <c r="CJ807" i="1"/>
  <c r="BK808" i="1"/>
  <c r="BL808" i="1" s="1"/>
  <c r="BA808" i="1"/>
  <c r="BD808" i="1" s="1"/>
  <c r="BH808" i="1"/>
  <c r="CA807" i="1"/>
  <c r="CG807" i="1"/>
  <c r="AZ809" i="1" l="1"/>
  <c r="AU809" i="1"/>
  <c r="AP809" i="1"/>
  <c r="BG808" i="1"/>
  <c r="BI808" i="1" s="1"/>
  <c r="BM808" i="1" s="1"/>
  <c r="BN808" i="1" s="1"/>
  <c r="BR808" i="1" s="1"/>
  <c r="CE808" i="1" s="1"/>
  <c r="CB808" i="1" l="1"/>
  <c r="CF808" i="1"/>
  <c r="F829" i="1"/>
  <c r="G829" i="1" s="1"/>
  <c r="BJ809" i="1"/>
  <c r="BO809" i="1"/>
  <c r="AQ809" i="1"/>
  <c r="AS809" i="1"/>
  <c r="AT809" i="1" s="1"/>
  <c r="AV809" i="1"/>
  <c r="BP809" i="1"/>
  <c r="AX809" i="1"/>
  <c r="AY809" i="1" s="1"/>
  <c r="BC809" i="1" s="1"/>
  <c r="AW809" i="1"/>
  <c r="CJ808" i="1" l="1"/>
  <c r="CI808" i="1"/>
  <c r="H829" i="1"/>
  <c r="BK809" i="1"/>
  <c r="BL809" i="1" s="1"/>
  <c r="BA809" i="1"/>
  <c r="BD809" i="1" s="1"/>
  <c r="BH809" i="1"/>
  <c r="C830" i="1"/>
  <c r="CA808" i="1"/>
  <c r="CG808" i="1"/>
  <c r="AU810" i="1" l="1"/>
  <c r="AZ810" i="1"/>
  <c r="AP810" i="1"/>
  <c r="BG809" i="1"/>
  <c r="BI809" i="1" s="1"/>
  <c r="BM809" i="1" s="1"/>
  <c r="BN809" i="1" s="1"/>
  <c r="BR809" i="1" s="1"/>
  <c r="CE809" i="1" s="1"/>
  <c r="CB809" i="1" l="1"/>
  <c r="CF809" i="1"/>
  <c r="F830" i="1"/>
  <c r="CI809" i="1" s="1"/>
  <c r="AQ810" i="1"/>
  <c r="BO810" i="1"/>
  <c r="BJ810" i="1"/>
  <c r="AS810" i="1"/>
  <c r="AT810" i="1" s="1"/>
  <c r="BP810" i="1"/>
  <c r="AV810" i="1"/>
  <c r="AW810" i="1"/>
  <c r="AX810" i="1"/>
  <c r="AY810" i="1" s="1"/>
  <c r="BC810" i="1" s="1"/>
  <c r="G830" i="1" l="1"/>
  <c r="C831" i="1" s="1"/>
  <c r="CJ809" i="1"/>
  <c r="H830" i="1"/>
  <c r="BK810" i="1"/>
  <c r="BL810" i="1" s="1"/>
  <c r="BA810" i="1"/>
  <c r="BD810" i="1" s="1"/>
  <c r="BH810" i="1"/>
  <c r="CA809" i="1"/>
  <c r="CG809" i="1"/>
  <c r="AZ811" i="1" l="1"/>
  <c r="AU811" i="1"/>
  <c r="AP811" i="1"/>
  <c r="BG810" i="1"/>
  <c r="BI810" i="1" s="1"/>
  <c r="BM810" i="1" s="1"/>
  <c r="BN810" i="1" s="1"/>
  <c r="BR810" i="1" s="1"/>
  <c r="CE810" i="1" s="1"/>
  <c r="CB810" i="1" l="1"/>
  <c r="CF810" i="1"/>
  <c r="F831" i="1"/>
  <c r="CI810" i="1" s="1"/>
  <c r="AQ811" i="1"/>
  <c r="BO811" i="1"/>
  <c r="BJ811" i="1"/>
  <c r="AS811" i="1"/>
  <c r="AT811" i="1" s="1"/>
  <c r="AV811" i="1"/>
  <c r="BP811" i="1"/>
  <c r="AX811" i="1"/>
  <c r="AY811" i="1" s="1"/>
  <c r="BC811" i="1" s="1"/>
  <c r="BK811" i="1" s="1"/>
  <c r="BL811" i="1" s="1"/>
  <c r="AW811" i="1"/>
  <c r="G831" i="1" l="1"/>
  <c r="C832" i="1" s="1"/>
  <c r="H831" i="1"/>
  <c r="CJ810" i="1"/>
  <c r="BA811" i="1"/>
  <c r="BD811" i="1" s="1"/>
  <c r="BH811" i="1"/>
  <c r="CA810" i="1"/>
  <c r="CG810" i="1"/>
  <c r="AZ812" i="1" l="1"/>
  <c r="AP812" i="1"/>
  <c r="AU812" i="1"/>
  <c r="BG811" i="1"/>
  <c r="BI811" i="1" s="1"/>
  <c r="BM811" i="1" s="1"/>
  <c r="BN811" i="1" s="1"/>
  <c r="BR811" i="1" s="1"/>
  <c r="CE811" i="1" s="1"/>
  <c r="CB811" i="1" l="1"/>
  <c r="CF811" i="1"/>
  <c r="F832" i="1"/>
  <c r="CJ811" i="1" s="1"/>
  <c r="BP812" i="1"/>
  <c r="AV812" i="1"/>
  <c r="AW812" i="1"/>
  <c r="AX812" i="1"/>
  <c r="AY812" i="1" s="1"/>
  <c r="BC812" i="1" s="1"/>
  <c r="AQ812" i="1"/>
  <c r="BJ812" i="1"/>
  <c r="BO812" i="1"/>
  <c r="AS812" i="1"/>
  <c r="AT812" i="1" s="1"/>
  <c r="CI811" i="1" l="1"/>
  <c r="G832" i="1"/>
  <c r="C833" i="1" s="1"/>
  <c r="H832" i="1"/>
  <c r="BA812" i="1"/>
  <c r="BD812" i="1" s="1"/>
  <c r="BH812" i="1"/>
  <c r="BK812" i="1"/>
  <c r="BL812" i="1" s="1"/>
  <c r="CA811" i="1"/>
  <c r="CG811" i="1"/>
  <c r="AU813" i="1" l="1"/>
  <c r="AP813" i="1"/>
  <c r="AZ813" i="1"/>
  <c r="BG812" i="1"/>
  <c r="BI812" i="1" s="1"/>
  <c r="BM812" i="1" s="1"/>
  <c r="BN812" i="1" s="1"/>
  <c r="BR812" i="1" s="1"/>
  <c r="CE812" i="1" s="1"/>
  <c r="CB812" i="1" l="1"/>
  <c r="CF812" i="1"/>
  <c r="F833" i="1"/>
  <c r="G833" i="1" s="1"/>
  <c r="BO813" i="1"/>
  <c r="AQ813" i="1"/>
  <c r="BJ813" i="1"/>
  <c r="AS813" i="1"/>
  <c r="AT813" i="1" s="1"/>
  <c r="BA813" i="1" s="1"/>
  <c r="AV813" i="1"/>
  <c r="BP813" i="1"/>
  <c r="AW813" i="1"/>
  <c r="AX813" i="1"/>
  <c r="AY813" i="1" s="1"/>
  <c r="BC813" i="1" s="1"/>
  <c r="H833" i="1" l="1"/>
  <c r="CI812" i="1"/>
  <c r="CJ812" i="1"/>
  <c r="C834" i="1"/>
  <c r="CA812" i="1"/>
  <c r="CG812" i="1"/>
  <c r="BK813" i="1"/>
  <c r="BL813" i="1" s="1"/>
  <c r="BD813" i="1"/>
  <c r="BH813" i="1"/>
  <c r="AZ814" i="1" l="1"/>
  <c r="AU814" i="1"/>
  <c r="AP814" i="1"/>
  <c r="BG813" i="1"/>
  <c r="BI813" i="1" s="1"/>
  <c r="BM813" i="1" s="1"/>
  <c r="BN813" i="1" s="1"/>
  <c r="BR813" i="1" s="1"/>
  <c r="CE813" i="1" s="1"/>
  <c r="CB813" i="1" l="1"/>
  <c r="CF813" i="1"/>
  <c r="F834" i="1"/>
  <c r="G834" i="1" s="1"/>
  <c r="BO814" i="1"/>
  <c r="AQ814" i="1"/>
  <c r="BJ814" i="1"/>
  <c r="AS814" i="1"/>
  <c r="AT814" i="1" s="1"/>
  <c r="AX814" i="1"/>
  <c r="AY814" i="1" s="1"/>
  <c r="BC814" i="1" s="1"/>
  <c r="AW814" i="1"/>
  <c r="AV814" i="1"/>
  <c r="BP814" i="1"/>
  <c r="H834" i="1" l="1"/>
  <c r="CI813" i="1"/>
  <c r="CJ813" i="1"/>
  <c r="BK814" i="1"/>
  <c r="BL814" i="1" s="1"/>
  <c r="BA814" i="1"/>
  <c r="BD814" i="1" s="1"/>
  <c r="BH814" i="1"/>
  <c r="C835" i="1"/>
  <c r="CA813" i="1"/>
  <c r="CG813" i="1"/>
  <c r="AZ815" i="1" l="1"/>
  <c r="AU815" i="1"/>
  <c r="AP815" i="1"/>
  <c r="BG814" i="1"/>
  <c r="BI814" i="1" s="1"/>
  <c r="BM814" i="1" s="1"/>
  <c r="BN814" i="1" s="1"/>
  <c r="BR814" i="1" s="1"/>
  <c r="CE814" i="1" s="1"/>
  <c r="CB814" i="1" l="1"/>
  <c r="CF814" i="1"/>
  <c r="F835" i="1"/>
  <c r="G835" i="1" s="1"/>
  <c r="AQ815" i="1"/>
  <c r="BJ815" i="1"/>
  <c r="AS815" i="1"/>
  <c r="AT815" i="1" s="1"/>
  <c r="BO815" i="1"/>
  <c r="BP815" i="1"/>
  <c r="AX815" i="1"/>
  <c r="AY815" i="1" s="1"/>
  <c r="BC815" i="1" s="1"/>
  <c r="AW815" i="1"/>
  <c r="AV815" i="1"/>
  <c r="CI814" i="1" l="1"/>
  <c r="H835" i="1"/>
  <c r="CJ814" i="1"/>
  <c r="BA815" i="1"/>
  <c r="BD815" i="1" s="1"/>
  <c r="BH815" i="1"/>
  <c r="BK815" i="1"/>
  <c r="BL815" i="1" s="1"/>
  <c r="C836" i="1"/>
  <c r="CA814" i="1"/>
  <c r="CG814" i="1"/>
  <c r="AU816" i="1" l="1"/>
  <c r="AP816" i="1"/>
  <c r="AZ816" i="1"/>
  <c r="BG815" i="1"/>
  <c r="BI815" i="1" s="1"/>
  <c r="BM815" i="1" s="1"/>
  <c r="BN815" i="1" s="1"/>
  <c r="BR815" i="1" s="1"/>
  <c r="CE815" i="1" s="1"/>
  <c r="CB815" i="1" l="1"/>
  <c r="CF815" i="1"/>
  <c r="F836" i="1"/>
  <c r="G836" i="1" s="1"/>
  <c r="BO816" i="1"/>
  <c r="AQ816" i="1"/>
  <c r="BJ816" i="1"/>
  <c r="AS816" i="1"/>
  <c r="AT816" i="1" s="1"/>
  <c r="AX816" i="1"/>
  <c r="AY816" i="1" s="1"/>
  <c r="BC816" i="1" s="1"/>
  <c r="AW816" i="1"/>
  <c r="BP816" i="1"/>
  <c r="AV816" i="1"/>
  <c r="CI815" i="1" l="1"/>
  <c r="CJ815" i="1"/>
  <c r="H836" i="1"/>
  <c r="BK816" i="1"/>
  <c r="BL816" i="1" s="1"/>
  <c r="BA816" i="1"/>
  <c r="BD816" i="1" s="1"/>
  <c r="BH816" i="1"/>
  <c r="C837" i="1"/>
  <c r="CA815" i="1"/>
  <c r="CG815" i="1"/>
  <c r="AZ817" i="1" l="1"/>
  <c r="AU817" i="1"/>
  <c r="AP817" i="1"/>
  <c r="BG816" i="1"/>
  <c r="BI816" i="1" s="1"/>
  <c r="BM816" i="1" s="1"/>
  <c r="BN816" i="1" s="1"/>
  <c r="BR816" i="1" s="1"/>
  <c r="CE816" i="1" s="1"/>
  <c r="CB816" i="1" l="1"/>
  <c r="CF816" i="1"/>
  <c r="F837" i="1"/>
  <c r="CJ816" i="1" s="1"/>
  <c r="BO817" i="1"/>
  <c r="AQ817" i="1"/>
  <c r="BJ817" i="1"/>
  <c r="AS817" i="1"/>
  <c r="AT817" i="1" s="1"/>
  <c r="AV817" i="1"/>
  <c r="AX817" i="1"/>
  <c r="AY817" i="1" s="1"/>
  <c r="BC817" i="1" s="1"/>
  <c r="BP817" i="1"/>
  <c r="AW817" i="1"/>
  <c r="G837" i="1" l="1"/>
  <c r="C838" i="1" s="1"/>
  <c r="H837" i="1"/>
  <c r="CI816" i="1"/>
  <c r="BK817" i="1"/>
  <c r="BL817" i="1" s="1"/>
  <c r="BA817" i="1"/>
  <c r="BD817" i="1" s="1"/>
  <c r="BH817" i="1"/>
  <c r="CA816" i="1"/>
  <c r="CG816" i="1"/>
  <c r="AU818" i="1" l="1"/>
  <c r="AP818" i="1"/>
  <c r="BG817" i="1"/>
  <c r="BI817" i="1" s="1"/>
  <c r="BM817" i="1" s="1"/>
  <c r="BN817" i="1" s="1"/>
  <c r="BR817" i="1" s="1"/>
  <c r="CE817" i="1" s="1"/>
  <c r="AZ818" i="1"/>
  <c r="CB817" i="1" l="1"/>
  <c r="CF817" i="1"/>
  <c r="F838" i="1"/>
  <c r="CJ817" i="1" s="1"/>
  <c r="AQ818" i="1"/>
  <c r="BJ818" i="1"/>
  <c r="BO818" i="1"/>
  <c r="AS818" i="1"/>
  <c r="AT818" i="1" s="1"/>
  <c r="AW818" i="1"/>
  <c r="AV818" i="1"/>
  <c r="BP818" i="1"/>
  <c r="AX818" i="1"/>
  <c r="AY818" i="1" s="1"/>
  <c r="BC818" i="1" s="1"/>
  <c r="G838" i="1" l="1"/>
  <c r="C839" i="1" s="1"/>
  <c r="CI817" i="1"/>
  <c r="H838" i="1"/>
  <c r="BK818" i="1"/>
  <c r="BL818" i="1" s="1"/>
  <c r="BA818" i="1"/>
  <c r="BD818" i="1" s="1"/>
  <c r="BH818" i="1"/>
  <c r="CA817" i="1"/>
  <c r="CG817" i="1"/>
  <c r="AZ819" i="1" l="1"/>
  <c r="BG818" i="1"/>
  <c r="BI818" i="1" s="1"/>
  <c r="BM818" i="1" s="1"/>
  <c r="BN818" i="1" s="1"/>
  <c r="BR818" i="1" s="1"/>
  <c r="CE818" i="1" s="1"/>
  <c r="AU819" i="1"/>
  <c r="AP819" i="1"/>
  <c r="CB818" i="1" l="1"/>
  <c r="CF818" i="1"/>
  <c r="F839" i="1"/>
  <c r="G839" i="1" s="1"/>
  <c r="AQ819" i="1"/>
  <c r="BJ819" i="1"/>
  <c r="AS819" i="1"/>
  <c r="AT819" i="1" s="1"/>
  <c r="BO819" i="1"/>
  <c r="AX819" i="1"/>
  <c r="AY819" i="1" s="1"/>
  <c r="BC819" i="1" s="1"/>
  <c r="AV819" i="1"/>
  <c r="BP819" i="1"/>
  <c r="AW819" i="1"/>
  <c r="H839" i="1" l="1"/>
  <c r="CJ818" i="1"/>
  <c r="CI818" i="1"/>
  <c r="CA818" i="1"/>
  <c r="CG818" i="1"/>
  <c r="BA819" i="1"/>
  <c r="BD819" i="1" s="1"/>
  <c r="BH819" i="1"/>
  <c r="C840" i="1"/>
  <c r="BK819" i="1"/>
  <c r="BL819" i="1" s="1"/>
  <c r="BG819" i="1" l="1"/>
  <c r="BI819" i="1" s="1"/>
  <c r="BM819" i="1" s="1"/>
  <c r="BN819" i="1" s="1"/>
  <c r="BR819" i="1" s="1"/>
  <c r="CE819" i="1" s="1"/>
  <c r="AZ820" i="1"/>
  <c r="AU820" i="1"/>
  <c r="AP820" i="1"/>
  <c r="CB819" i="1" l="1"/>
  <c r="CF819" i="1"/>
  <c r="F840" i="1"/>
  <c r="G840" i="1" s="1"/>
  <c r="AW820" i="1"/>
  <c r="BP820" i="1"/>
  <c r="AX820" i="1"/>
  <c r="AY820" i="1" s="1"/>
  <c r="BC820" i="1" s="1"/>
  <c r="AV820" i="1"/>
  <c r="AQ820" i="1"/>
  <c r="BO820" i="1"/>
  <c r="BJ820" i="1"/>
  <c r="AS820" i="1"/>
  <c r="AT820" i="1" s="1"/>
  <c r="CJ819" i="1" l="1"/>
  <c r="CI819" i="1"/>
  <c r="H840" i="1"/>
  <c r="BA820" i="1"/>
  <c r="BD820" i="1" s="1"/>
  <c r="BH820" i="1"/>
  <c r="BK820" i="1"/>
  <c r="BL820" i="1" s="1"/>
  <c r="C841" i="1"/>
  <c r="CA819" i="1"/>
  <c r="CG819" i="1"/>
  <c r="AP821" i="1" l="1"/>
  <c r="BG820" i="1"/>
  <c r="BI820" i="1" s="1"/>
  <c r="BM820" i="1" s="1"/>
  <c r="BN820" i="1" s="1"/>
  <c r="BR820" i="1" s="1"/>
  <c r="CE820" i="1" s="1"/>
  <c r="AZ821" i="1"/>
  <c r="AU821" i="1"/>
  <c r="CB820" i="1" l="1"/>
  <c r="CF820" i="1"/>
  <c r="F841" i="1"/>
  <c r="CI820" i="1" s="1"/>
  <c r="AV821" i="1"/>
  <c r="AX821" i="1"/>
  <c r="AY821" i="1" s="1"/>
  <c r="BC821" i="1" s="1"/>
  <c r="BP821" i="1"/>
  <c r="AW821" i="1"/>
  <c r="BO821" i="1"/>
  <c r="AQ821" i="1"/>
  <c r="BJ821" i="1"/>
  <c r="AS821" i="1"/>
  <c r="AT821" i="1" s="1"/>
  <c r="BA821" i="1" s="1"/>
  <c r="G841" i="1" l="1"/>
  <c r="C842" i="1" s="1"/>
  <c r="CJ820" i="1"/>
  <c r="H841" i="1"/>
  <c r="BK821" i="1"/>
  <c r="BL821" i="1" s="1"/>
  <c r="BD821" i="1"/>
  <c r="CA820" i="1"/>
  <c r="CG820" i="1"/>
  <c r="BH821" i="1"/>
  <c r="AP822" i="1" l="1"/>
  <c r="BG821" i="1"/>
  <c r="BI821" i="1" s="1"/>
  <c r="BM821" i="1" s="1"/>
  <c r="BN821" i="1" s="1"/>
  <c r="BR821" i="1" s="1"/>
  <c r="CE821" i="1" s="1"/>
  <c r="AZ822" i="1"/>
  <c r="AU822" i="1"/>
  <c r="CB821" i="1" l="1"/>
  <c r="CF821" i="1"/>
  <c r="F842" i="1"/>
  <c r="H842" i="1" s="1"/>
  <c r="BJ822" i="1"/>
  <c r="AS822" i="1"/>
  <c r="AT822" i="1" s="1"/>
  <c r="BO822" i="1"/>
  <c r="AQ822" i="1"/>
  <c r="AV822" i="1"/>
  <c r="BP822" i="1"/>
  <c r="AX822" i="1"/>
  <c r="AY822" i="1" s="1"/>
  <c r="BC822" i="1" s="1"/>
  <c r="AW822" i="1"/>
  <c r="G842" i="1" l="1"/>
  <c r="CJ821" i="1"/>
  <c r="CI821" i="1"/>
  <c r="BA822" i="1"/>
  <c r="BD822" i="1" s="1"/>
  <c r="BH822" i="1"/>
  <c r="CA821" i="1"/>
  <c r="CG821" i="1"/>
  <c r="BK822" i="1"/>
  <c r="BL822" i="1" s="1"/>
  <c r="H844" i="1" l="1"/>
  <c r="L10" i="1" s="1"/>
  <c r="E846" i="1"/>
  <c r="C846" i="1" s="1"/>
  <c r="BG822" i="1"/>
  <c r="BI822" i="1" s="1"/>
  <c r="BM822" i="1" s="1"/>
  <c r="BN822" i="1" s="1"/>
  <c r="BR822" i="1" s="1"/>
  <c r="CE822" i="1" s="1"/>
  <c r="AP823" i="1"/>
  <c r="AZ823" i="1"/>
  <c r="AU823" i="1"/>
  <c r="CB822" i="1" l="1"/>
  <c r="CF822" i="1"/>
  <c r="F846" i="1"/>
  <c r="G846" i="1" s="1"/>
  <c r="AX823" i="1"/>
  <c r="AY823" i="1" s="1"/>
  <c r="BC823" i="1" s="1"/>
  <c r="AW823" i="1"/>
  <c r="AV823" i="1"/>
  <c r="BP823" i="1"/>
  <c r="BJ823" i="1"/>
  <c r="AS823" i="1"/>
  <c r="AT823" i="1" s="1"/>
  <c r="BA823" i="1" s="1"/>
  <c r="BO823" i="1"/>
  <c r="AQ823" i="1"/>
  <c r="H846" i="1" l="1"/>
  <c r="CI822" i="1"/>
  <c r="CJ822" i="1"/>
  <c r="CA822" i="1"/>
  <c r="CG822" i="1"/>
  <c r="C847" i="1"/>
  <c r="BD823" i="1"/>
  <c r="BK823" i="1"/>
  <c r="BL823" i="1" s="1"/>
  <c r="BH823" i="1"/>
  <c r="AP824" i="1" l="1"/>
  <c r="AZ824" i="1"/>
  <c r="BG823" i="1"/>
  <c r="BI823" i="1" s="1"/>
  <c r="BM823" i="1" s="1"/>
  <c r="BN823" i="1" s="1"/>
  <c r="BR823" i="1" s="1"/>
  <c r="CE823" i="1" s="1"/>
  <c r="AU824" i="1"/>
  <c r="CB823" i="1" l="1"/>
  <c r="CF823" i="1"/>
  <c r="F847" i="1"/>
  <c r="G847" i="1" s="1"/>
  <c r="AV824" i="1"/>
  <c r="AX824" i="1"/>
  <c r="AY824" i="1" s="1"/>
  <c r="BC824" i="1" s="1"/>
  <c r="AW824" i="1"/>
  <c r="BP824" i="1"/>
  <c r="AS824" i="1"/>
  <c r="AT824" i="1" s="1"/>
  <c r="BO824" i="1"/>
  <c r="AQ824" i="1"/>
  <c r="BJ824" i="1"/>
  <c r="H847" i="1" l="1"/>
  <c r="CJ823" i="1"/>
  <c r="CI823" i="1"/>
  <c r="CA823" i="1"/>
  <c r="CG823" i="1"/>
  <c r="BK824" i="1"/>
  <c r="BL824" i="1" s="1"/>
  <c r="BA824" i="1"/>
  <c r="BD824" i="1" s="1"/>
  <c r="BH824" i="1"/>
  <c r="C848" i="1"/>
  <c r="BG824" i="1" l="1"/>
  <c r="BI824" i="1" s="1"/>
  <c r="BM824" i="1" s="1"/>
  <c r="BN824" i="1" s="1"/>
  <c r="BR824" i="1" s="1"/>
  <c r="CE824" i="1" s="1"/>
  <c r="AZ825" i="1"/>
  <c r="AP825" i="1"/>
  <c r="AU825" i="1"/>
  <c r="CB824" i="1" l="1"/>
  <c r="CF824" i="1"/>
  <c r="F848" i="1"/>
  <c r="CI824" i="1" s="1"/>
  <c r="AW825" i="1"/>
  <c r="AV825" i="1"/>
  <c r="BP825" i="1"/>
  <c r="AX825" i="1"/>
  <c r="AY825" i="1" s="1"/>
  <c r="BC825" i="1" s="1"/>
  <c r="BK825" i="1" s="1"/>
  <c r="BL825" i="1" s="1"/>
  <c r="BO825" i="1"/>
  <c r="BJ825" i="1"/>
  <c r="AQ825" i="1"/>
  <c r="AS825" i="1"/>
  <c r="AT825" i="1" s="1"/>
  <c r="G848" i="1" l="1"/>
  <c r="C849" i="1" s="1"/>
  <c r="H848" i="1"/>
  <c r="CJ824" i="1"/>
  <c r="BA825" i="1"/>
  <c r="BD825" i="1" s="1"/>
  <c r="BH825" i="1"/>
  <c r="CA824" i="1"/>
  <c r="CG824" i="1"/>
  <c r="AP826" i="1" l="1"/>
  <c r="AU826" i="1"/>
  <c r="AZ826" i="1"/>
  <c r="BG825" i="1"/>
  <c r="BI825" i="1" s="1"/>
  <c r="BM825" i="1" s="1"/>
  <c r="BN825" i="1" s="1"/>
  <c r="BR825" i="1" s="1"/>
  <c r="CE825" i="1" s="1"/>
  <c r="CB825" i="1" l="1"/>
  <c r="CF825" i="1"/>
  <c r="F849" i="1"/>
  <c r="CI825" i="1" s="1"/>
  <c r="AV826" i="1"/>
  <c r="BP826" i="1"/>
  <c r="AX826" i="1"/>
  <c r="AY826" i="1" s="1"/>
  <c r="BC826" i="1" s="1"/>
  <c r="AW826" i="1"/>
  <c r="BJ826" i="1"/>
  <c r="BO826" i="1"/>
  <c r="AQ826" i="1"/>
  <c r="AS826" i="1"/>
  <c r="AT826" i="1" s="1"/>
  <c r="BA826" i="1" s="1"/>
  <c r="G849" i="1" l="1"/>
  <c r="C850" i="1" s="1"/>
  <c r="CJ825" i="1"/>
  <c r="H849" i="1"/>
  <c r="CA825" i="1"/>
  <c r="CG825" i="1"/>
  <c r="BK826" i="1"/>
  <c r="BL826" i="1" s="1"/>
  <c r="BD826" i="1"/>
  <c r="BH826" i="1"/>
  <c r="AP827" i="1" l="1"/>
  <c r="AU827" i="1"/>
  <c r="AZ827" i="1"/>
  <c r="BG826" i="1"/>
  <c r="BI826" i="1" s="1"/>
  <c r="BM826" i="1" s="1"/>
  <c r="BN826" i="1" s="1"/>
  <c r="BR826" i="1" s="1"/>
  <c r="CE826" i="1" s="1"/>
  <c r="CB826" i="1" l="1"/>
  <c r="CF826" i="1"/>
  <c r="F850" i="1"/>
  <c r="G850" i="1" s="1"/>
  <c r="BP827" i="1"/>
  <c r="AV827" i="1"/>
  <c r="AX827" i="1"/>
  <c r="AY827" i="1" s="1"/>
  <c r="BC827" i="1" s="1"/>
  <c r="AW827" i="1"/>
  <c r="BO827" i="1"/>
  <c r="AQ827" i="1"/>
  <c r="BJ827" i="1"/>
  <c r="AS827" i="1"/>
  <c r="AT827" i="1" s="1"/>
  <c r="BA827" i="1" s="1"/>
  <c r="CJ826" i="1" l="1"/>
  <c r="H850" i="1"/>
  <c r="CI826" i="1"/>
  <c r="CA826" i="1"/>
  <c r="CG826" i="1"/>
  <c r="C851" i="1"/>
  <c r="BK827" i="1"/>
  <c r="BL827" i="1" s="1"/>
  <c r="BD827" i="1"/>
  <c r="BH827" i="1"/>
  <c r="AZ828" i="1" l="1"/>
  <c r="AU828" i="1"/>
  <c r="AP828" i="1"/>
  <c r="BG827" i="1"/>
  <c r="BI827" i="1" s="1"/>
  <c r="BM827" i="1" s="1"/>
  <c r="BN827" i="1" s="1"/>
  <c r="BR827" i="1" s="1"/>
  <c r="CE827" i="1" s="1"/>
  <c r="CB827" i="1" l="1"/>
  <c r="CF827" i="1"/>
  <c r="F851" i="1"/>
  <c r="CI827" i="1" s="1"/>
  <c r="AQ828" i="1"/>
  <c r="BJ828" i="1"/>
  <c r="BO828" i="1"/>
  <c r="AS828" i="1"/>
  <c r="AT828" i="1" s="1"/>
  <c r="BP828" i="1"/>
  <c r="AV828" i="1"/>
  <c r="AX828" i="1"/>
  <c r="AY828" i="1" s="1"/>
  <c r="BC828" i="1" s="1"/>
  <c r="AW828" i="1"/>
  <c r="CJ827" i="1" l="1"/>
  <c r="G851" i="1"/>
  <c r="C852" i="1" s="1"/>
  <c r="H851" i="1"/>
  <c r="BK828" i="1"/>
  <c r="BL828" i="1" s="1"/>
  <c r="BA828" i="1"/>
  <c r="BD828" i="1" s="1"/>
  <c r="BH828" i="1"/>
  <c r="CA827" i="1"/>
  <c r="CG827" i="1"/>
  <c r="AP829" i="1" l="1"/>
  <c r="AU829" i="1"/>
  <c r="AZ829" i="1"/>
  <c r="BG828" i="1"/>
  <c r="BI828" i="1" s="1"/>
  <c r="BM828" i="1" s="1"/>
  <c r="BN828" i="1" s="1"/>
  <c r="BR828" i="1" s="1"/>
  <c r="CE828" i="1" s="1"/>
  <c r="CB828" i="1" l="1"/>
  <c r="CF828" i="1"/>
  <c r="F852" i="1"/>
  <c r="H852" i="1" s="1"/>
  <c r="BP829" i="1"/>
  <c r="AV829" i="1"/>
  <c r="AW829" i="1"/>
  <c r="AX829" i="1"/>
  <c r="AY829" i="1" s="1"/>
  <c r="BC829" i="1" s="1"/>
  <c r="BO829" i="1"/>
  <c r="AQ829" i="1"/>
  <c r="BJ829" i="1"/>
  <c r="AS829" i="1"/>
  <c r="AT829" i="1" s="1"/>
  <c r="BA829" i="1" s="1"/>
  <c r="G852" i="1" l="1"/>
  <c r="C853" i="1" s="1"/>
  <c r="CI828" i="1"/>
  <c r="CJ828" i="1"/>
  <c r="BK829" i="1"/>
  <c r="BL829" i="1" s="1"/>
  <c r="BD829" i="1"/>
  <c r="CA828" i="1"/>
  <c r="CG828" i="1"/>
  <c r="BH829" i="1"/>
  <c r="AU830" i="1" l="1"/>
  <c r="AZ830" i="1"/>
  <c r="AP830" i="1"/>
  <c r="BG829" i="1"/>
  <c r="BI829" i="1" s="1"/>
  <c r="BM829" i="1" s="1"/>
  <c r="BN829" i="1" s="1"/>
  <c r="BR829" i="1" s="1"/>
  <c r="CE829" i="1" s="1"/>
  <c r="CB829" i="1" l="1"/>
  <c r="CF829" i="1"/>
  <c r="F853" i="1"/>
  <c r="CJ829" i="1" s="1"/>
  <c r="BJ830" i="1"/>
  <c r="BO830" i="1"/>
  <c r="AQ830" i="1"/>
  <c r="AS830" i="1"/>
  <c r="AT830" i="1" s="1"/>
  <c r="AV830" i="1"/>
  <c r="BP830" i="1"/>
  <c r="AW830" i="1"/>
  <c r="AX830" i="1"/>
  <c r="AY830" i="1" s="1"/>
  <c r="BC830" i="1" s="1"/>
  <c r="G853" i="1" l="1"/>
  <c r="C854" i="1" s="1"/>
  <c r="CI829" i="1"/>
  <c r="H853" i="1"/>
  <c r="BK830" i="1"/>
  <c r="BL830" i="1" s="1"/>
  <c r="BA830" i="1"/>
  <c r="BD830" i="1" s="1"/>
  <c r="BH830" i="1"/>
  <c r="CA829" i="1"/>
  <c r="CG829" i="1"/>
  <c r="AP831" i="1" l="1"/>
  <c r="AU831" i="1"/>
  <c r="AZ831" i="1"/>
  <c r="BG830" i="1"/>
  <c r="BI830" i="1" s="1"/>
  <c r="BM830" i="1" s="1"/>
  <c r="BN830" i="1" s="1"/>
  <c r="BR830" i="1" s="1"/>
  <c r="CE830" i="1" s="1"/>
  <c r="CB830" i="1" l="1"/>
  <c r="CF830" i="1"/>
  <c r="F854" i="1"/>
  <c r="CJ830" i="1" s="1"/>
  <c r="AV831" i="1"/>
  <c r="BP831" i="1"/>
  <c r="AW831" i="1"/>
  <c r="AX831" i="1"/>
  <c r="AY831" i="1" s="1"/>
  <c r="BC831" i="1" s="1"/>
  <c r="AQ831" i="1"/>
  <c r="BJ831" i="1"/>
  <c r="BO831" i="1"/>
  <c r="AS831" i="1"/>
  <c r="AT831" i="1" s="1"/>
  <c r="BA831" i="1" s="1"/>
  <c r="G854" i="1" l="1"/>
  <c r="C855" i="1" s="1"/>
  <c r="CI830" i="1"/>
  <c r="H854" i="1"/>
  <c r="BK831" i="1"/>
  <c r="BL831" i="1" s="1"/>
  <c r="BD831" i="1"/>
  <c r="BH831" i="1"/>
  <c r="CA830" i="1"/>
  <c r="CG830" i="1"/>
  <c r="AP832" i="1" l="1"/>
  <c r="AZ832" i="1"/>
  <c r="AU832" i="1"/>
  <c r="BG831" i="1"/>
  <c r="BI831" i="1" s="1"/>
  <c r="BM831" i="1" s="1"/>
  <c r="BN831" i="1" s="1"/>
  <c r="BR831" i="1" s="1"/>
  <c r="CE831" i="1" s="1"/>
  <c r="CB831" i="1" l="1"/>
  <c r="CF831" i="1"/>
  <c r="F855" i="1"/>
  <c r="G855" i="1" s="1"/>
  <c r="AV832" i="1"/>
  <c r="BP832" i="1"/>
  <c r="AX832" i="1"/>
  <c r="AY832" i="1" s="1"/>
  <c r="BC832" i="1" s="1"/>
  <c r="AW832" i="1"/>
  <c r="BO832" i="1"/>
  <c r="AQ832" i="1"/>
  <c r="BJ832" i="1"/>
  <c r="AS832" i="1"/>
  <c r="AT832" i="1" s="1"/>
  <c r="BA832" i="1" s="1"/>
  <c r="CJ831" i="1" l="1"/>
  <c r="CI831" i="1"/>
  <c r="H855" i="1"/>
  <c r="BK832" i="1"/>
  <c r="BL832" i="1" s="1"/>
  <c r="BD832" i="1"/>
  <c r="C856" i="1"/>
  <c r="CA831" i="1"/>
  <c r="CG831" i="1"/>
  <c r="BH832" i="1"/>
  <c r="AU833" i="1" l="1"/>
  <c r="AP833" i="1"/>
  <c r="AZ833" i="1"/>
  <c r="BG832" i="1"/>
  <c r="BI832" i="1" s="1"/>
  <c r="BM832" i="1" s="1"/>
  <c r="BN832" i="1" s="1"/>
  <c r="BR832" i="1" s="1"/>
  <c r="CE832" i="1" s="1"/>
  <c r="CB832" i="1" l="1"/>
  <c r="CF832" i="1"/>
  <c r="F856" i="1"/>
  <c r="CJ832" i="1" s="1"/>
  <c r="BO833" i="1"/>
  <c r="AQ833" i="1"/>
  <c r="BJ833" i="1"/>
  <c r="AS833" i="1"/>
  <c r="AT833" i="1" s="1"/>
  <c r="BA833" i="1" s="1"/>
  <c r="AX833" i="1"/>
  <c r="AY833" i="1" s="1"/>
  <c r="BC833" i="1" s="1"/>
  <c r="AW833" i="1"/>
  <c r="BP833" i="1"/>
  <c r="AV833" i="1"/>
  <c r="CI832" i="1" l="1"/>
  <c r="G856" i="1"/>
  <c r="C857" i="1" s="1"/>
  <c r="H856" i="1"/>
  <c r="BD833" i="1"/>
  <c r="BK833" i="1"/>
  <c r="BL833" i="1" s="1"/>
  <c r="BH833" i="1"/>
  <c r="CA832" i="1"/>
  <c r="CG832" i="1"/>
  <c r="AU834" i="1" l="1"/>
  <c r="AP834" i="1"/>
  <c r="AZ834" i="1"/>
  <c r="BG833" i="1"/>
  <c r="BI833" i="1" s="1"/>
  <c r="BM833" i="1" s="1"/>
  <c r="BN833" i="1" s="1"/>
  <c r="BR833" i="1" s="1"/>
  <c r="CE833" i="1" s="1"/>
  <c r="CB833" i="1" l="1"/>
  <c r="CF833" i="1"/>
  <c r="F857" i="1"/>
  <c r="G857" i="1" s="1"/>
  <c r="AQ834" i="1"/>
  <c r="BJ834" i="1"/>
  <c r="AS834" i="1"/>
  <c r="AT834" i="1" s="1"/>
  <c r="BO834" i="1"/>
  <c r="AX834" i="1"/>
  <c r="AY834" i="1" s="1"/>
  <c r="BC834" i="1" s="1"/>
  <c r="BP834" i="1"/>
  <c r="AW834" i="1"/>
  <c r="AV834" i="1"/>
  <c r="CJ833" i="1" l="1"/>
  <c r="H857" i="1"/>
  <c r="CI833" i="1"/>
  <c r="BA834" i="1"/>
  <c r="BD834" i="1" s="1"/>
  <c r="BH834" i="1"/>
  <c r="BK834" i="1"/>
  <c r="BL834" i="1" s="1"/>
  <c r="C858" i="1"/>
  <c r="CA833" i="1"/>
  <c r="CG833" i="1"/>
  <c r="AP835" i="1" l="1"/>
  <c r="AU835" i="1"/>
  <c r="BG834" i="1"/>
  <c r="BI834" i="1" s="1"/>
  <c r="BM834" i="1" s="1"/>
  <c r="BN834" i="1" s="1"/>
  <c r="BR834" i="1" s="1"/>
  <c r="CE834" i="1" s="1"/>
  <c r="AZ835" i="1"/>
  <c r="CB834" i="1" l="1"/>
  <c r="CF834" i="1"/>
  <c r="F858" i="1"/>
  <c r="H858" i="1" s="1"/>
  <c r="BO835" i="1"/>
  <c r="AQ835" i="1"/>
  <c r="AS835" i="1"/>
  <c r="AT835" i="1" s="1"/>
  <c r="BJ835" i="1"/>
  <c r="AX835" i="1"/>
  <c r="AY835" i="1" s="1"/>
  <c r="BC835" i="1" s="1"/>
  <c r="BP835" i="1"/>
  <c r="AW835" i="1"/>
  <c r="AV835" i="1"/>
  <c r="G858" i="1" l="1"/>
  <c r="C859" i="1" s="1"/>
  <c r="CJ834" i="1"/>
  <c r="CI834" i="1"/>
  <c r="BA835" i="1"/>
  <c r="BD835" i="1" s="1"/>
  <c r="BH835" i="1"/>
  <c r="BK835" i="1"/>
  <c r="BL835" i="1" s="1"/>
  <c r="CA834" i="1"/>
  <c r="CG834" i="1"/>
  <c r="AU836" i="1" l="1"/>
  <c r="AP836" i="1"/>
  <c r="BG835" i="1"/>
  <c r="BI835" i="1" s="1"/>
  <c r="BM835" i="1" s="1"/>
  <c r="BN835" i="1" s="1"/>
  <c r="BR835" i="1" s="1"/>
  <c r="CE835" i="1" s="1"/>
  <c r="AZ836" i="1"/>
  <c r="CB835" i="1" l="1"/>
  <c r="CF835" i="1"/>
  <c r="F859" i="1"/>
  <c r="G859" i="1" s="1"/>
  <c r="BO836" i="1"/>
  <c r="AQ836" i="1"/>
  <c r="BJ836" i="1"/>
  <c r="AS836" i="1"/>
  <c r="AT836" i="1" s="1"/>
  <c r="AV836" i="1"/>
  <c r="AX836" i="1"/>
  <c r="AY836" i="1" s="1"/>
  <c r="BC836" i="1" s="1"/>
  <c r="BP836" i="1"/>
  <c r="AW836" i="1"/>
  <c r="H859" i="1" l="1"/>
  <c r="CJ835" i="1"/>
  <c r="CI835" i="1"/>
  <c r="BK836" i="1"/>
  <c r="BL836" i="1" s="1"/>
  <c r="BA836" i="1"/>
  <c r="BD836" i="1" s="1"/>
  <c r="BH836" i="1"/>
  <c r="C860" i="1"/>
  <c r="CA835" i="1"/>
  <c r="CG835" i="1"/>
  <c r="AP837" i="1" l="1"/>
  <c r="BG836" i="1"/>
  <c r="BI836" i="1" s="1"/>
  <c r="BM836" i="1" s="1"/>
  <c r="BN836" i="1" s="1"/>
  <c r="BR836" i="1" s="1"/>
  <c r="CE836" i="1" s="1"/>
  <c r="AZ837" i="1"/>
  <c r="AU837" i="1"/>
  <c r="CB836" i="1" l="1"/>
  <c r="CF836" i="1"/>
  <c r="F860" i="1"/>
  <c r="G860" i="1" s="1"/>
  <c r="AQ837" i="1"/>
  <c r="BJ837" i="1"/>
  <c r="BO837" i="1"/>
  <c r="AS837" i="1"/>
  <c r="AT837" i="1" s="1"/>
  <c r="AW837" i="1"/>
  <c r="BP837" i="1"/>
  <c r="AV837" i="1"/>
  <c r="AX837" i="1"/>
  <c r="AY837" i="1" s="1"/>
  <c r="BC837" i="1" s="1"/>
  <c r="CI836" i="1" l="1"/>
  <c r="CJ836" i="1"/>
  <c r="H860" i="1"/>
  <c r="BA837" i="1"/>
  <c r="BD837" i="1" s="1"/>
  <c r="BH837" i="1"/>
  <c r="BK837" i="1"/>
  <c r="BL837" i="1" s="1"/>
  <c r="C861" i="1"/>
  <c r="CA836" i="1"/>
  <c r="CG836" i="1"/>
  <c r="AU838" i="1" l="1"/>
  <c r="AP838" i="1"/>
  <c r="BG837" i="1"/>
  <c r="BI837" i="1" s="1"/>
  <c r="BM837" i="1" s="1"/>
  <c r="BN837" i="1" s="1"/>
  <c r="BR837" i="1" s="1"/>
  <c r="CE837" i="1" s="1"/>
  <c r="AZ838" i="1"/>
  <c r="CB837" i="1" l="1"/>
  <c r="CF837" i="1"/>
  <c r="F861" i="1"/>
  <c r="G861" i="1" s="1"/>
  <c r="AX838" i="1"/>
  <c r="AY838" i="1" s="1"/>
  <c r="BC838" i="1" s="1"/>
  <c r="BP838" i="1"/>
  <c r="AW838" i="1"/>
  <c r="AV838" i="1"/>
  <c r="AQ838" i="1"/>
  <c r="BO838" i="1"/>
  <c r="BJ838" i="1"/>
  <c r="AS838" i="1"/>
  <c r="AT838" i="1" s="1"/>
  <c r="H861" i="1" l="1"/>
  <c r="CI837" i="1"/>
  <c r="CJ837" i="1"/>
  <c r="BK838" i="1"/>
  <c r="BL838" i="1" s="1"/>
  <c r="BA838" i="1"/>
  <c r="BD838" i="1" s="1"/>
  <c r="BH838" i="1"/>
  <c r="C862" i="1"/>
  <c r="CA837" i="1"/>
  <c r="CG837" i="1"/>
  <c r="AZ839" i="1" l="1"/>
  <c r="BG838" i="1"/>
  <c r="BI838" i="1" s="1"/>
  <c r="BM838" i="1" s="1"/>
  <c r="BN838" i="1" s="1"/>
  <c r="BR838" i="1" s="1"/>
  <c r="CE838" i="1" s="1"/>
  <c r="AU839" i="1"/>
  <c r="AP839" i="1"/>
  <c r="CB838" i="1" l="1"/>
  <c r="CF838" i="1"/>
  <c r="F862" i="1"/>
  <c r="H862" i="1" s="1"/>
  <c r="AW839" i="1"/>
  <c r="AV839" i="1"/>
  <c r="BP839" i="1"/>
  <c r="AX839" i="1"/>
  <c r="AY839" i="1" s="1"/>
  <c r="BC839" i="1" s="1"/>
  <c r="AQ839" i="1"/>
  <c r="BJ839" i="1"/>
  <c r="BO839" i="1"/>
  <c r="AS839" i="1"/>
  <c r="AT839" i="1" s="1"/>
  <c r="G862" i="1" l="1"/>
  <c r="C863" i="1" s="1"/>
  <c r="CI838" i="1"/>
  <c r="CJ838" i="1"/>
  <c r="BA839" i="1"/>
  <c r="BD839" i="1" s="1"/>
  <c r="BH839" i="1"/>
  <c r="BK839" i="1"/>
  <c r="BL839" i="1" s="1"/>
  <c r="CA838" i="1"/>
  <c r="CG838" i="1"/>
  <c r="BG839" i="1" l="1"/>
  <c r="BI839" i="1" s="1"/>
  <c r="BM839" i="1" s="1"/>
  <c r="BN839" i="1" s="1"/>
  <c r="BR839" i="1" s="1"/>
  <c r="CE839" i="1" s="1"/>
  <c r="AP840" i="1"/>
  <c r="AZ840" i="1"/>
  <c r="AU840" i="1"/>
  <c r="CB839" i="1" l="1"/>
  <c r="CF839" i="1"/>
  <c r="F863" i="1"/>
  <c r="CJ839" i="1" s="1"/>
  <c r="AV840" i="1"/>
  <c r="AX840" i="1"/>
  <c r="AY840" i="1" s="1"/>
  <c r="BC840" i="1" s="1"/>
  <c r="BP840" i="1"/>
  <c r="AW840" i="1"/>
  <c r="BO840" i="1"/>
  <c r="AQ840" i="1"/>
  <c r="BJ840" i="1"/>
  <c r="AS840" i="1"/>
  <c r="AT840" i="1" s="1"/>
  <c r="G863" i="1" l="1"/>
  <c r="C864" i="1" s="1"/>
  <c r="CI839" i="1"/>
  <c r="H863" i="1"/>
  <c r="BK840" i="1"/>
  <c r="BL840" i="1" s="1"/>
  <c r="BA840" i="1"/>
  <c r="BD840" i="1" s="1"/>
  <c r="BH840" i="1"/>
  <c r="CA839" i="1"/>
  <c r="CG839" i="1"/>
  <c r="AU841" i="1" l="1"/>
  <c r="AP841" i="1"/>
  <c r="BG840" i="1"/>
  <c r="BI840" i="1" s="1"/>
  <c r="BM840" i="1" s="1"/>
  <c r="BN840" i="1" s="1"/>
  <c r="BR840" i="1" s="1"/>
  <c r="CE840" i="1" s="1"/>
  <c r="AZ841" i="1"/>
  <c r="CB840" i="1" l="1"/>
  <c r="CF840" i="1"/>
  <c r="F864" i="1"/>
  <c r="CJ840" i="1" s="1"/>
  <c r="BJ841" i="1"/>
  <c r="AS841" i="1"/>
  <c r="AT841" i="1" s="1"/>
  <c r="BO841" i="1"/>
  <c r="AQ841" i="1"/>
  <c r="BP841" i="1"/>
  <c r="AV841" i="1"/>
  <c r="AX841" i="1"/>
  <c r="AY841" i="1" s="1"/>
  <c r="BC841" i="1" s="1"/>
  <c r="AW841" i="1"/>
  <c r="G864" i="1" l="1"/>
  <c r="C865" i="1" s="1"/>
  <c r="CI840" i="1"/>
  <c r="H864" i="1"/>
  <c r="BK841" i="1"/>
  <c r="BL841" i="1" s="1"/>
  <c r="BA841" i="1"/>
  <c r="BD841" i="1" s="1"/>
  <c r="BH841" i="1"/>
  <c r="CA840" i="1"/>
  <c r="CG840" i="1"/>
  <c r="AP842" i="1" l="1"/>
  <c r="AZ842" i="1"/>
  <c r="AU842" i="1"/>
  <c r="BG841" i="1"/>
  <c r="BI841" i="1" s="1"/>
  <c r="BM841" i="1" s="1"/>
  <c r="BN841" i="1" s="1"/>
  <c r="BR841" i="1" s="1"/>
  <c r="CE841" i="1" s="1"/>
  <c r="CB841" i="1" l="1"/>
  <c r="CF841" i="1"/>
  <c r="F865" i="1"/>
  <c r="G865" i="1" s="1"/>
  <c r="AX842" i="1"/>
  <c r="AY842" i="1" s="1"/>
  <c r="BC842" i="1" s="1"/>
  <c r="AW842" i="1"/>
  <c r="BP842" i="1"/>
  <c r="AV842" i="1"/>
  <c r="BJ842" i="1"/>
  <c r="AS842" i="1"/>
  <c r="AT842" i="1" s="1"/>
  <c r="BO842" i="1"/>
  <c r="AQ842" i="1"/>
  <c r="CI841" i="1" l="1"/>
  <c r="CJ841" i="1"/>
  <c r="H865" i="1"/>
  <c r="BA842" i="1"/>
  <c r="BD842" i="1" s="1"/>
  <c r="BH842" i="1"/>
  <c r="BK842" i="1"/>
  <c r="BL842" i="1" s="1"/>
  <c r="C866" i="1"/>
  <c r="CA841" i="1"/>
  <c r="CG841" i="1"/>
  <c r="BG842" i="1" l="1"/>
  <c r="BI842" i="1" s="1"/>
  <c r="BM842" i="1" s="1"/>
  <c r="BN842" i="1" s="1"/>
  <c r="BR842" i="1" s="1"/>
  <c r="CE842" i="1" s="1"/>
  <c r="AU843" i="1"/>
  <c r="AP843" i="1"/>
  <c r="AZ843" i="1"/>
  <c r="CB842" i="1" l="1"/>
  <c r="CF842" i="1"/>
  <c r="F866" i="1"/>
  <c r="G866" i="1" s="1"/>
  <c r="AS843" i="1"/>
  <c r="AT843" i="1" s="1"/>
  <c r="BO843" i="1"/>
  <c r="AQ843" i="1"/>
  <c r="BJ843" i="1"/>
  <c r="BP843" i="1"/>
  <c r="AX843" i="1"/>
  <c r="AY843" i="1" s="1"/>
  <c r="BC843" i="1" s="1"/>
  <c r="AW843" i="1"/>
  <c r="AV843" i="1"/>
  <c r="H866" i="1" l="1"/>
  <c r="CJ842" i="1"/>
  <c r="CI842" i="1"/>
  <c r="BK843" i="1"/>
  <c r="BL843" i="1" s="1"/>
  <c r="BA843" i="1"/>
  <c r="BD843" i="1" s="1"/>
  <c r="BH843" i="1"/>
  <c r="C867" i="1"/>
  <c r="CA842" i="1"/>
  <c r="CG842" i="1"/>
  <c r="BG843" i="1" l="1"/>
  <c r="BI843" i="1" s="1"/>
  <c r="BM843" i="1" s="1"/>
  <c r="BN843" i="1" s="1"/>
  <c r="BR843" i="1" s="1"/>
  <c r="CE843" i="1" s="1"/>
  <c r="AU844" i="1"/>
  <c r="AP844" i="1"/>
  <c r="AZ844" i="1"/>
  <c r="CB843" i="1" l="1"/>
  <c r="CF843" i="1"/>
  <c r="F867" i="1"/>
  <c r="G867" i="1" s="1"/>
  <c r="AQ844" i="1"/>
  <c r="BJ844" i="1"/>
  <c r="BO844" i="1"/>
  <c r="AS844" i="1"/>
  <c r="AT844" i="1" s="1"/>
  <c r="AW844" i="1"/>
  <c r="BP844" i="1"/>
  <c r="AV844" i="1"/>
  <c r="AX844" i="1"/>
  <c r="AY844" i="1" s="1"/>
  <c r="BC844" i="1" s="1"/>
  <c r="BK844" i="1" s="1"/>
  <c r="BL844" i="1" s="1"/>
  <c r="H867" i="1" l="1"/>
  <c r="CJ843" i="1"/>
  <c r="CI843" i="1"/>
  <c r="BA844" i="1"/>
  <c r="BD844" i="1" s="1"/>
  <c r="BH844" i="1"/>
  <c r="C868" i="1"/>
  <c r="CA843" i="1"/>
  <c r="CG843" i="1"/>
  <c r="AU845" i="1" l="1"/>
  <c r="AZ845" i="1"/>
  <c r="AP845" i="1"/>
  <c r="BG844" i="1"/>
  <c r="BI844" i="1" s="1"/>
  <c r="BM844" i="1" s="1"/>
  <c r="BN844" i="1" s="1"/>
  <c r="BR844" i="1" s="1"/>
  <c r="CE844" i="1" s="1"/>
  <c r="CB844" i="1" l="1"/>
  <c r="CF844" i="1"/>
  <c r="F868" i="1"/>
  <c r="G868" i="1" s="1"/>
  <c r="AQ845" i="1"/>
  <c r="BO845" i="1"/>
  <c r="BJ845" i="1"/>
  <c r="AS845" i="1"/>
  <c r="AT845" i="1" s="1"/>
  <c r="BP845" i="1"/>
  <c r="AV845" i="1"/>
  <c r="AW845" i="1"/>
  <c r="AX845" i="1"/>
  <c r="AY845" i="1" s="1"/>
  <c r="BC845" i="1" s="1"/>
  <c r="CI844" i="1" l="1"/>
  <c r="H868" i="1"/>
  <c r="CJ844" i="1"/>
  <c r="BK845" i="1"/>
  <c r="BL845" i="1" s="1"/>
  <c r="BA845" i="1"/>
  <c r="BD845" i="1" s="1"/>
  <c r="BH845" i="1"/>
  <c r="C869" i="1"/>
  <c r="CA844" i="1"/>
  <c r="CG844" i="1"/>
  <c r="AZ846" i="1" l="1"/>
  <c r="AU846" i="1"/>
  <c r="AP846" i="1"/>
  <c r="BG845" i="1"/>
  <c r="BI845" i="1" s="1"/>
  <c r="BM845" i="1" s="1"/>
  <c r="BN845" i="1" s="1"/>
  <c r="BR845" i="1" s="1"/>
  <c r="CE845" i="1" s="1"/>
  <c r="CB845" i="1" l="1"/>
  <c r="CF845" i="1"/>
  <c r="F869" i="1"/>
  <c r="G869" i="1" s="1"/>
  <c r="BJ846" i="1"/>
  <c r="BO846" i="1"/>
  <c r="AQ846" i="1"/>
  <c r="AS846" i="1"/>
  <c r="AT846" i="1" s="1"/>
  <c r="AV846" i="1"/>
  <c r="BP846" i="1"/>
  <c r="AX846" i="1"/>
  <c r="AY846" i="1" s="1"/>
  <c r="BC846" i="1" s="1"/>
  <c r="BK846" i="1" s="1"/>
  <c r="BL846" i="1" s="1"/>
  <c r="AW846" i="1"/>
  <c r="CJ845" i="1" l="1"/>
  <c r="CI845" i="1"/>
  <c r="H869" i="1"/>
  <c r="BA846" i="1"/>
  <c r="BD846" i="1" s="1"/>
  <c r="BH846" i="1"/>
  <c r="C870" i="1"/>
  <c r="CA845" i="1"/>
  <c r="CG845" i="1"/>
  <c r="AP847" i="1" l="1"/>
  <c r="AZ847" i="1"/>
  <c r="AU847" i="1"/>
  <c r="BG846" i="1"/>
  <c r="BI846" i="1" s="1"/>
  <c r="BM846" i="1" s="1"/>
  <c r="BN846" i="1" s="1"/>
  <c r="BR846" i="1" s="1"/>
  <c r="CE846" i="1" s="1"/>
  <c r="CB846" i="1" l="1"/>
  <c r="CF846" i="1"/>
  <c r="F870" i="1"/>
  <c r="G870" i="1" s="1"/>
  <c r="AV847" i="1"/>
  <c r="BP847" i="1"/>
  <c r="AX847" i="1"/>
  <c r="AY847" i="1" s="1"/>
  <c r="BC847" i="1" s="1"/>
  <c r="AW847" i="1"/>
  <c r="BJ847" i="1"/>
  <c r="BO847" i="1"/>
  <c r="AQ847" i="1"/>
  <c r="AS847" i="1"/>
  <c r="AT847" i="1" s="1"/>
  <c r="CI846" i="1" l="1"/>
  <c r="CJ846" i="1"/>
  <c r="H870" i="1"/>
  <c r="BK847" i="1"/>
  <c r="BL847" i="1" s="1"/>
  <c r="BA847" i="1"/>
  <c r="BD847" i="1" s="1"/>
  <c r="BH847" i="1"/>
  <c r="C871" i="1"/>
  <c r="CA846" i="1"/>
  <c r="CG846" i="1"/>
  <c r="AU848" i="1" l="1"/>
  <c r="AP848" i="1"/>
  <c r="AZ848" i="1"/>
  <c r="BG847" i="1"/>
  <c r="BI847" i="1" s="1"/>
  <c r="BM847" i="1" s="1"/>
  <c r="BN847" i="1" s="1"/>
  <c r="BR847" i="1" s="1"/>
  <c r="CE847" i="1" s="1"/>
  <c r="CB847" i="1" l="1"/>
  <c r="CF847" i="1"/>
  <c r="F871" i="1"/>
  <c r="G871" i="1" s="1"/>
  <c r="BO848" i="1"/>
  <c r="AQ848" i="1"/>
  <c r="BJ848" i="1"/>
  <c r="AS848" i="1"/>
  <c r="AT848" i="1" s="1"/>
  <c r="BA848" i="1" s="1"/>
  <c r="AV848" i="1"/>
  <c r="BP848" i="1"/>
  <c r="AX848" i="1"/>
  <c r="AY848" i="1" s="1"/>
  <c r="BC848" i="1" s="1"/>
  <c r="BK848" i="1" s="1"/>
  <c r="BL848" i="1" s="1"/>
  <c r="AW848" i="1"/>
  <c r="CI847" i="1" l="1"/>
  <c r="CJ847" i="1"/>
  <c r="H871" i="1"/>
  <c r="BD848" i="1"/>
  <c r="C872" i="1"/>
  <c r="CA847" i="1"/>
  <c r="CG847" i="1"/>
  <c r="BH848" i="1"/>
  <c r="AZ849" i="1" l="1"/>
  <c r="AU849" i="1"/>
  <c r="AP849" i="1"/>
  <c r="BG848" i="1"/>
  <c r="BI848" i="1" s="1"/>
  <c r="BM848" i="1" s="1"/>
  <c r="BN848" i="1" s="1"/>
  <c r="BR848" i="1" s="1"/>
  <c r="CE848" i="1" s="1"/>
  <c r="CB848" i="1" l="1"/>
  <c r="CF848" i="1"/>
  <c r="F872" i="1"/>
  <c r="G872" i="1" s="1"/>
  <c r="BJ849" i="1"/>
  <c r="BO849" i="1"/>
  <c r="AQ849" i="1"/>
  <c r="AS849" i="1"/>
  <c r="AT849" i="1" s="1"/>
  <c r="AV849" i="1"/>
  <c r="BP849" i="1"/>
  <c r="AX849" i="1"/>
  <c r="AY849" i="1" s="1"/>
  <c r="BC849" i="1" s="1"/>
  <c r="AW849" i="1"/>
  <c r="CJ848" i="1" l="1"/>
  <c r="CI848" i="1"/>
  <c r="H872" i="1"/>
  <c r="BK849" i="1"/>
  <c r="BL849" i="1" s="1"/>
  <c r="BA849" i="1"/>
  <c r="BD849" i="1" s="1"/>
  <c r="BH849" i="1"/>
  <c r="C873" i="1"/>
  <c r="CA848" i="1"/>
  <c r="CG848" i="1"/>
  <c r="AZ850" i="1" l="1"/>
  <c r="AU850" i="1"/>
  <c r="AP850" i="1"/>
  <c r="BG849" i="1"/>
  <c r="BI849" i="1" s="1"/>
  <c r="BM849" i="1" s="1"/>
  <c r="BN849" i="1" s="1"/>
  <c r="BR849" i="1" s="1"/>
  <c r="CE849" i="1" s="1"/>
  <c r="CB849" i="1" l="1"/>
  <c r="CF849" i="1"/>
  <c r="F873" i="1"/>
  <c r="G873" i="1" s="1"/>
  <c r="AQ850" i="1"/>
  <c r="BO850" i="1"/>
  <c r="BJ850" i="1"/>
  <c r="AS850" i="1"/>
  <c r="AT850" i="1" s="1"/>
  <c r="BP850" i="1"/>
  <c r="AV850" i="1"/>
  <c r="AW850" i="1"/>
  <c r="AX850" i="1"/>
  <c r="AY850" i="1" s="1"/>
  <c r="BC850" i="1" s="1"/>
  <c r="H873" i="1" l="1"/>
  <c r="CI849" i="1"/>
  <c r="CJ849" i="1"/>
  <c r="BK850" i="1"/>
  <c r="BL850" i="1" s="1"/>
  <c r="BA850" i="1"/>
  <c r="BD850" i="1" s="1"/>
  <c r="BH850" i="1"/>
  <c r="C874" i="1"/>
  <c r="CA849" i="1"/>
  <c r="CG849" i="1"/>
  <c r="AP851" i="1" l="1"/>
  <c r="AZ851" i="1"/>
  <c r="AU851" i="1"/>
  <c r="BG850" i="1"/>
  <c r="BI850" i="1" s="1"/>
  <c r="BM850" i="1" s="1"/>
  <c r="BN850" i="1" s="1"/>
  <c r="BR850" i="1" s="1"/>
  <c r="CE850" i="1" s="1"/>
  <c r="CB850" i="1" l="1"/>
  <c r="CF850" i="1"/>
  <c r="F874" i="1"/>
  <c r="G874" i="1" s="1"/>
  <c r="AV851" i="1"/>
  <c r="BP851" i="1"/>
  <c r="AX851" i="1"/>
  <c r="AY851" i="1" s="1"/>
  <c r="BC851" i="1" s="1"/>
  <c r="AW851" i="1"/>
  <c r="BO851" i="1"/>
  <c r="AQ851" i="1"/>
  <c r="BJ851" i="1"/>
  <c r="AS851" i="1"/>
  <c r="AT851" i="1" s="1"/>
  <c r="CI850" i="1" l="1"/>
  <c r="H874" i="1"/>
  <c r="CJ850" i="1"/>
  <c r="BK851" i="1"/>
  <c r="BL851" i="1" s="1"/>
  <c r="BA851" i="1"/>
  <c r="BD851" i="1" s="1"/>
  <c r="BH851" i="1"/>
  <c r="C875" i="1"/>
  <c r="CA850" i="1"/>
  <c r="CG850" i="1"/>
  <c r="AU852" i="1" l="1"/>
  <c r="AP852" i="1"/>
  <c r="BG851" i="1"/>
  <c r="BI851" i="1" s="1"/>
  <c r="BM851" i="1" s="1"/>
  <c r="BN851" i="1" s="1"/>
  <c r="BR851" i="1" s="1"/>
  <c r="CE851" i="1" s="1"/>
  <c r="AZ852" i="1"/>
  <c r="CB851" i="1" l="1"/>
  <c r="CF851" i="1"/>
  <c r="F875" i="1"/>
  <c r="CJ851" i="1" s="1"/>
  <c r="BO852" i="1"/>
  <c r="AQ852" i="1"/>
  <c r="BJ852" i="1"/>
  <c r="AS852" i="1"/>
  <c r="AT852" i="1" s="1"/>
  <c r="AX852" i="1"/>
  <c r="AY852" i="1" s="1"/>
  <c r="BC852" i="1" s="1"/>
  <c r="AW852" i="1"/>
  <c r="AV852" i="1"/>
  <c r="BP852" i="1"/>
  <c r="CI851" i="1" l="1"/>
  <c r="G875" i="1"/>
  <c r="C876" i="1" s="1"/>
  <c r="H875" i="1"/>
  <c r="BK852" i="1"/>
  <c r="BL852" i="1" s="1"/>
  <c r="BA852" i="1"/>
  <c r="BD852" i="1" s="1"/>
  <c r="BH852" i="1"/>
  <c r="CA851" i="1"/>
  <c r="CG851" i="1"/>
  <c r="AU853" i="1" l="1"/>
  <c r="AP853" i="1"/>
  <c r="BG852" i="1"/>
  <c r="BI852" i="1" s="1"/>
  <c r="BM852" i="1" s="1"/>
  <c r="BN852" i="1" s="1"/>
  <c r="BR852" i="1" s="1"/>
  <c r="CE852" i="1" s="1"/>
  <c r="AZ853" i="1"/>
  <c r="CB852" i="1" l="1"/>
  <c r="CF852" i="1"/>
  <c r="F876" i="1"/>
  <c r="G876" i="1" s="1"/>
  <c r="AQ853" i="1"/>
  <c r="BJ853" i="1"/>
  <c r="AS853" i="1"/>
  <c r="AT853" i="1" s="1"/>
  <c r="BO853" i="1"/>
  <c r="AX853" i="1"/>
  <c r="AY853" i="1" s="1"/>
  <c r="BC853" i="1" s="1"/>
  <c r="BP853" i="1"/>
  <c r="AW853" i="1"/>
  <c r="AV853" i="1"/>
  <c r="H876" i="1" l="1"/>
  <c r="CI852" i="1"/>
  <c r="CJ852" i="1"/>
  <c r="BA853" i="1"/>
  <c r="BD853" i="1" s="1"/>
  <c r="BH853" i="1"/>
  <c r="BK853" i="1"/>
  <c r="BL853" i="1" s="1"/>
  <c r="C877" i="1"/>
  <c r="CA852" i="1"/>
  <c r="CG852" i="1"/>
  <c r="AP854" i="1" l="1"/>
  <c r="BG853" i="1"/>
  <c r="BI853" i="1" s="1"/>
  <c r="BM853" i="1" s="1"/>
  <c r="BN853" i="1" s="1"/>
  <c r="BR853" i="1" s="1"/>
  <c r="CE853" i="1" s="1"/>
  <c r="AU854" i="1"/>
  <c r="AZ854" i="1"/>
  <c r="CB853" i="1" l="1"/>
  <c r="CF853" i="1"/>
  <c r="F877" i="1"/>
  <c r="G877" i="1" s="1"/>
  <c r="AX854" i="1"/>
  <c r="AY854" i="1" s="1"/>
  <c r="BC854" i="1" s="1"/>
  <c r="AW854" i="1"/>
  <c r="BP854" i="1"/>
  <c r="AV854" i="1"/>
  <c r="BO854" i="1"/>
  <c r="AS854" i="1"/>
  <c r="AT854" i="1" s="1"/>
  <c r="AQ854" i="1"/>
  <c r="BJ854" i="1"/>
  <c r="CJ853" i="1" l="1"/>
  <c r="H877" i="1"/>
  <c r="CI853" i="1"/>
  <c r="BA854" i="1"/>
  <c r="BD854" i="1" s="1"/>
  <c r="BH854" i="1"/>
  <c r="C878" i="1"/>
  <c r="CA853" i="1"/>
  <c r="CG853" i="1"/>
  <c r="BK854" i="1"/>
  <c r="BL854" i="1" s="1"/>
  <c r="AP855" i="1" l="1"/>
  <c r="BG854" i="1"/>
  <c r="BI854" i="1" s="1"/>
  <c r="BM854" i="1" s="1"/>
  <c r="BN854" i="1" s="1"/>
  <c r="BR854" i="1" s="1"/>
  <c r="CE854" i="1" s="1"/>
  <c r="AZ855" i="1"/>
  <c r="AU855" i="1"/>
  <c r="CB854" i="1" l="1"/>
  <c r="CF854" i="1"/>
  <c r="F878" i="1"/>
  <c r="G878" i="1" s="1"/>
  <c r="AV855" i="1"/>
  <c r="AX855" i="1"/>
  <c r="AY855" i="1" s="1"/>
  <c r="BC855" i="1" s="1"/>
  <c r="BP855" i="1"/>
  <c r="AW855" i="1"/>
  <c r="BO855" i="1"/>
  <c r="AQ855" i="1"/>
  <c r="BJ855" i="1"/>
  <c r="AS855" i="1"/>
  <c r="AT855" i="1" s="1"/>
  <c r="BA855" i="1" s="1"/>
  <c r="CJ854" i="1" l="1"/>
  <c r="CI854" i="1"/>
  <c r="H878" i="1"/>
  <c r="BK855" i="1"/>
  <c r="BL855" i="1" s="1"/>
  <c r="BD855" i="1"/>
  <c r="C879" i="1"/>
  <c r="CA854" i="1"/>
  <c r="CG854" i="1"/>
  <c r="BH855" i="1"/>
  <c r="BG855" i="1" l="1"/>
  <c r="BI855" i="1" s="1"/>
  <c r="BM855" i="1" s="1"/>
  <c r="BN855" i="1" s="1"/>
  <c r="BR855" i="1" s="1"/>
  <c r="CE855" i="1" s="1"/>
  <c r="AZ856" i="1"/>
  <c r="AU856" i="1"/>
  <c r="AP856" i="1"/>
  <c r="CB855" i="1" l="1"/>
  <c r="CF855" i="1"/>
  <c r="F879" i="1"/>
  <c r="CJ855" i="1" s="1"/>
  <c r="AW856" i="1"/>
  <c r="AV856" i="1"/>
  <c r="BP856" i="1"/>
  <c r="AX856" i="1"/>
  <c r="AY856" i="1" s="1"/>
  <c r="BC856" i="1" s="1"/>
  <c r="AQ856" i="1"/>
  <c r="BJ856" i="1"/>
  <c r="AS856" i="1"/>
  <c r="AT856" i="1" s="1"/>
  <c r="BO856" i="1"/>
  <c r="G879" i="1" l="1"/>
  <c r="C880" i="1" s="1"/>
  <c r="CI855" i="1"/>
  <c r="H879" i="1"/>
  <c r="BK856" i="1"/>
  <c r="BL856" i="1" s="1"/>
  <c r="BA856" i="1"/>
  <c r="BD856" i="1" s="1"/>
  <c r="BH856" i="1"/>
  <c r="CA855" i="1"/>
  <c r="CG855" i="1"/>
  <c r="AP857" i="1" l="1"/>
  <c r="BG856" i="1"/>
  <c r="BI856" i="1" s="1"/>
  <c r="BM856" i="1" s="1"/>
  <c r="BN856" i="1" s="1"/>
  <c r="BR856" i="1" s="1"/>
  <c r="CE856" i="1" s="1"/>
  <c r="AU857" i="1"/>
  <c r="AZ857" i="1"/>
  <c r="CB856" i="1" l="1"/>
  <c r="CF856" i="1"/>
  <c r="F880" i="1"/>
  <c r="CJ856" i="1" s="1"/>
  <c r="AX857" i="1"/>
  <c r="AY857" i="1" s="1"/>
  <c r="BC857" i="1" s="1"/>
  <c r="BP857" i="1"/>
  <c r="AW857" i="1"/>
  <c r="AV857" i="1"/>
  <c r="AQ857" i="1"/>
  <c r="BO857" i="1"/>
  <c r="BJ857" i="1"/>
  <c r="AS857" i="1"/>
  <c r="AT857" i="1" s="1"/>
  <c r="H880" i="1" l="1"/>
  <c r="G880" i="1"/>
  <c r="C881" i="1" s="1"/>
  <c r="CI856" i="1"/>
  <c r="BA857" i="1"/>
  <c r="BH857" i="1"/>
  <c r="CA856" i="1"/>
  <c r="CG856" i="1"/>
  <c r="BD857" i="1"/>
  <c r="BK857" i="1"/>
  <c r="BL857" i="1" s="1"/>
  <c r="AZ858" i="1" l="1"/>
  <c r="AU858" i="1"/>
  <c r="BG857" i="1"/>
  <c r="BI857" i="1" s="1"/>
  <c r="BM857" i="1" s="1"/>
  <c r="BN857" i="1" s="1"/>
  <c r="BR857" i="1" s="1"/>
  <c r="CE857" i="1" s="1"/>
  <c r="AP858" i="1"/>
  <c r="CB857" i="1" l="1"/>
  <c r="CF857" i="1"/>
  <c r="F881" i="1"/>
  <c r="CI857" i="1" s="1"/>
  <c r="AQ858" i="1"/>
  <c r="BJ858" i="1"/>
  <c r="BO858" i="1"/>
  <c r="AS858" i="1"/>
  <c r="AT858" i="1" s="1"/>
  <c r="AW858" i="1"/>
  <c r="BP858" i="1"/>
  <c r="AV858" i="1"/>
  <c r="AX858" i="1"/>
  <c r="AY858" i="1" s="1"/>
  <c r="BC858" i="1" s="1"/>
  <c r="G881" i="1" l="1"/>
  <c r="C882" i="1" s="1"/>
  <c r="CJ857" i="1"/>
  <c r="H881" i="1"/>
  <c r="BK858" i="1"/>
  <c r="BL858" i="1" s="1"/>
  <c r="BA858" i="1"/>
  <c r="BD858" i="1" s="1"/>
  <c r="BH858" i="1"/>
  <c r="CA857" i="1"/>
  <c r="CG857" i="1"/>
  <c r="BG858" i="1" l="1"/>
  <c r="BI858" i="1" s="1"/>
  <c r="BM858" i="1" s="1"/>
  <c r="BN858" i="1" s="1"/>
  <c r="BR858" i="1" s="1"/>
  <c r="CE858" i="1" s="1"/>
  <c r="AP859" i="1"/>
  <c r="AZ859" i="1"/>
  <c r="AU859" i="1"/>
  <c r="CB858" i="1" l="1"/>
  <c r="CF858" i="1"/>
  <c r="F882" i="1"/>
  <c r="G882" i="1" s="1"/>
  <c r="AV859" i="1"/>
  <c r="AX859" i="1"/>
  <c r="AY859" i="1" s="1"/>
  <c r="BC859" i="1" s="1"/>
  <c r="BP859" i="1"/>
  <c r="AW859" i="1"/>
  <c r="BO859" i="1"/>
  <c r="AQ859" i="1"/>
  <c r="BJ859" i="1"/>
  <c r="AS859" i="1"/>
  <c r="AT859" i="1" s="1"/>
  <c r="CI858" i="1" l="1"/>
  <c r="CJ858" i="1"/>
  <c r="H882" i="1"/>
  <c r="BA859" i="1"/>
  <c r="BD859" i="1" s="1"/>
  <c r="BH859" i="1"/>
  <c r="BK859" i="1"/>
  <c r="BL859" i="1" s="1"/>
  <c r="C883" i="1"/>
  <c r="CA858" i="1"/>
  <c r="CG858" i="1"/>
  <c r="BG859" i="1" l="1"/>
  <c r="BI859" i="1" s="1"/>
  <c r="BM859" i="1" s="1"/>
  <c r="BN859" i="1" s="1"/>
  <c r="BR859" i="1" s="1"/>
  <c r="CE859" i="1" s="1"/>
  <c r="AP860" i="1"/>
  <c r="AZ860" i="1"/>
  <c r="AU860" i="1"/>
  <c r="CB859" i="1" l="1"/>
  <c r="CF859" i="1"/>
  <c r="F883" i="1"/>
  <c r="CI859" i="1" s="1"/>
  <c r="AV860" i="1"/>
  <c r="BP860" i="1"/>
  <c r="AX860" i="1"/>
  <c r="AY860" i="1" s="1"/>
  <c r="BC860" i="1" s="1"/>
  <c r="AW860" i="1"/>
  <c r="BJ860" i="1"/>
  <c r="AS860" i="1"/>
  <c r="AT860" i="1" s="1"/>
  <c r="BO860" i="1"/>
  <c r="AQ860" i="1"/>
  <c r="G883" i="1" l="1"/>
  <c r="C884" i="1" s="1"/>
  <c r="CJ859" i="1"/>
  <c r="H883" i="1"/>
  <c r="BK860" i="1"/>
  <c r="BL860" i="1" s="1"/>
  <c r="BA860" i="1"/>
  <c r="BD860" i="1" s="1"/>
  <c r="BH860" i="1"/>
  <c r="CA859" i="1"/>
  <c r="CG859" i="1"/>
  <c r="AU861" i="1" l="1"/>
  <c r="BG860" i="1"/>
  <c r="BI860" i="1" s="1"/>
  <c r="BM860" i="1" s="1"/>
  <c r="BN860" i="1" s="1"/>
  <c r="BR860" i="1" s="1"/>
  <c r="CE860" i="1" s="1"/>
  <c r="AZ861" i="1"/>
  <c r="AP861" i="1"/>
  <c r="CB860" i="1" l="1"/>
  <c r="CF860" i="1"/>
  <c r="F884" i="1"/>
  <c r="CJ860" i="1" s="1"/>
  <c r="BJ861" i="1"/>
  <c r="AS861" i="1"/>
  <c r="AT861" i="1" s="1"/>
  <c r="BA861" i="1" s="1"/>
  <c r="BO861" i="1"/>
  <c r="AQ861" i="1"/>
  <c r="BP861" i="1"/>
  <c r="AW861" i="1"/>
  <c r="AX861" i="1"/>
  <c r="AY861" i="1" s="1"/>
  <c r="BC861" i="1" s="1"/>
  <c r="AV861" i="1"/>
  <c r="G884" i="1" l="1"/>
  <c r="C885" i="1" s="1"/>
  <c r="CI860" i="1"/>
  <c r="H884" i="1"/>
  <c r="CA860" i="1"/>
  <c r="CG860" i="1"/>
  <c r="BK861" i="1"/>
  <c r="BL861" i="1" s="1"/>
  <c r="BD861" i="1"/>
  <c r="BH861" i="1"/>
  <c r="AZ862" i="1" l="1"/>
  <c r="AU862" i="1"/>
  <c r="AP862" i="1"/>
  <c r="BG861" i="1"/>
  <c r="BI861" i="1" s="1"/>
  <c r="BM861" i="1" s="1"/>
  <c r="BN861" i="1" s="1"/>
  <c r="BR861" i="1" s="1"/>
  <c r="CE861" i="1" s="1"/>
  <c r="CB861" i="1" l="1"/>
  <c r="CF861" i="1"/>
  <c r="F885" i="1"/>
  <c r="CJ861" i="1" s="1"/>
  <c r="AS862" i="1"/>
  <c r="AT862" i="1" s="1"/>
  <c r="BO862" i="1"/>
  <c r="AQ862" i="1"/>
  <c r="BJ862" i="1"/>
  <c r="AV862" i="1"/>
  <c r="AX862" i="1"/>
  <c r="AY862" i="1" s="1"/>
  <c r="BC862" i="1" s="1"/>
  <c r="AW862" i="1"/>
  <c r="BP862" i="1"/>
  <c r="H885" i="1" l="1"/>
  <c r="G885" i="1"/>
  <c r="C886" i="1" s="1"/>
  <c r="CI861" i="1"/>
  <c r="BK862" i="1"/>
  <c r="BL862" i="1" s="1"/>
  <c r="CA861" i="1"/>
  <c r="CG861" i="1"/>
  <c r="BA862" i="1"/>
  <c r="BD862" i="1" s="1"/>
  <c r="BH862" i="1"/>
  <c r="BG862" i="1" l="1"/>
  <c r="BI862" i="1" s="1"/>
  <c r="BM862" i="1" s="1"/>
  <c r="BN862" i="1" s="1"/>
  <c r="BR862" i="1" s="1"/>
  <c r="CE862" i="1" s="1"/>
  <c r="AU863" i="1"/>
  <c r="AZ863" i="1"/>
  <c r="AP863" i="1"/>
  <c r="CB862" i="1" l="1"/>
  <c r="CF862" i="1"/>
  <c r="F886" i="1"/>
  <c r="G886" i="1" s="1"/>
  <c r="BO863" i="1"/>
  <c r="AQ863" i="1"/>
  <c r="BJ863" i="1"/>
  <c r="AS863" i="1"/>
  <c r="AT863" i="1" s="1"/>
  <c r="BA863" i="1" s="1"/>
  <c r="AX863" i="1"/>
  <c r="AY863" i="1" s="1"/>
  <c r="BC863" i="1" s="1"/>
  <c r="BK863" i="1" s="1"/>
  <c r="BL863" i="1" s="1"/>
  <c r="AV863" i="1"/>
  <c r="BP863" i="1"/>
  <c r="AW863" i="1"/>
  <c r="H886" i="1" l="1"/>
  <c r="CJ862" i="1"/>
  <c r="CI862" i="1"/>
  <c r="C887" i="1"/>
  <c r="CA862" i="1"/>
  <c r="CG862" i="1"/>
  <c r="BD863" i="1"/>
  <c r="BH863" i="1"/>
  <c r="AZ864" i="1" l="1"/>
  <c r="AU864" i="1"/>
  <c r="AP864" i="1"/>
  <c r="BG863" i="1"/>
  <c r="BI863" i="1" s="1"/>
  <c r="BM863" i="1" s="1"/>
  <c r="BN863" i="1" s="1"/>
  <c r="BR863" i="1" s="1"/>
  <c r="CE863" i="1" s="1"/>
  <c r="CB863" i="1" l="1"/>
  <c r="CF863" i="1"/>
  <c r="F887" i="1"/>
  <c r="G887" i="1" s="1"/>
  <c r="BJ864" i="1"/>
  <c r="BO864" i="1"/>
  <c r="AQ864" i="1"/>
  <c r="AS864" i="1"/>
  <c r="AT864" i="1" s="1"/>
  <c r="AV864" i="1"/>
  <c r="BP864" i="1"/>
  <c r="AW864" i="1"/>
  <c r="AX864" i="1"/>
  <c r="AY864" i="1" s="1"/>
  <c r="BC864" i="1" s="1"/>
  <c r="CJ863" i="1" l="1"/>
  <c r="H887" i="1"/>
  <c r="CI863" i="1"/>
  <c r="BK864" i="1"/>
  <c r="BL864" i="1" s="1"/>
  <c r="BA864" i="1"/>
  <c r="BD864" i="1" s="1"/>
  <c r="BH864" i="1"/>
  <c r="C888" i="1"/>
  <c r="CA863" i="1"/>
  <c r="CG863" i="1"/>
  <c r="AP865" i="1" l="1"/>
  <c r="AZ865" i="1"/>
  <c r="AU865" i="1"/>
  <c r="BG864" i="1"/>
  <c r="BI864" i="1" s="1"/>
  <c r="BM864" i="1" s="1"/>
  <c r="BN864" i="1" s="1"/>
  <c r="BR864" i="1" s="1"/>
  <c r="CE864" i="1" s="1"/>
  <c r="CB864" i="1" l="1"/>
  <c r="CF864" i="1"/>
  <c r="F888" i="1"/>
  <c r="H888" i="1" s="1"/>
  <c r="AV865" i="1"/>
  <c r="BP865" i="1"/>
  <c r="AX865" i="1"/>
  <c r="AY865" i="1" s="1"/>
  <c r="BC865" i="1" s="1"/>
  <c r="AW865" i="1"/>
  <c r="BO865" i="1"/>
  <c r="AQ865" i="1"/>
  <c r="BJ865" i="1"/>
  <c r="AS865" i="1"/>
  <c r="AT865" i="1" s="1"/>
  <c r="G888" i="1" l="1"/>
  <c r="C889" i="1" s="1"/>
  <c r="CI864" i="1"/>
  <c r="CJ864" i="1"/>
  <c r="BK865" i="1"/>
  <c r="BL865" i="1" s="1"/>
  <c r="BA865" i="1"/>
  <c r="BD865" i="1" s="1"/>
  <c r="BH865" i="1"/>
  <c r="CA864" i="1"/>
  <c r="CG864" i="1"/>
  <c r="AP866" i="1" l="1"/>
  <c r="AZ866" i="1"/>
  <c r="AU866" i="1"/>
  <c r="BG865" i="1"/>
  <c r="BI865" i="1" s="1"/>
  <c r="BM865" i="1" s="1"/>
  <c r="BN865" i="1" s="1"/>
  <c r="BR865" i="1" s="1"/>
  <c r="CE865" i="1" s="1"/>
  <c r="CB865" i="1" l="1"/>
  <c r="CF865" i="1"/>
  <c r="F889" i="1"/>
  <c r="H889" i="1" s="1"/>
  <c r="BP866" i="1"/>
  <c r="AV866" i="1"/>
  <c r="AW866" i="1"/>
  <c r="AX866" i="1"/>
  <c r="AY866" i="1" s="1"/>
  <c r="BC866" i="1" s="1"/>
  <c r="AQ866" i="1"/>
  <c r="BO866" i="1"/>
  <c r="BJ866" i="1"/>
  <c r="AS866" i="1"/>
  <c r="AT866" i="1" s="1"/>
  <c r="G889" i="1" l="1"/>
  <c r="C890" i="1" s="1"/>
  <c r="CJ865" i="1"/>
  <c r="CI865" i="1"/>
  <c r="BA866" i="1"/>
  <c r="BD866" i="1" s="1"/>
  <c r="BH866" i="1"/>
  <c r="BK866" i="1"/>
  <c r="BL866" i="1" s="1"/>
  <c r="CA865" i="1"/>
  <c r="CG865" i="1"/>
  <c r="AZ867" i="1" l="1"/>
  <c r="AU867" i="1"/>
  <c r="AP867" i="1"/>
  <c r="BG866" i="1"/>
  <c r="BI866" i="1" s="1"/>
  <c r="BM866" i="1" s="1"/>
  <c r="BN866" i="1" s="1"/>
  <c r="BR866" i="1" s="1"/>
  <c r="CE866" i="1" s="1"/>
  <c r="CB866" i="1" l="1"/>
  <c r="CF866" i="1"/>
  <c r="F890" i="1"/>
  <c r="CI866" i="1" s="1"/>
  <c r="BO867" i="1"/>
  <c r="AQ867" i="1"/>
  <c r="BJ867" i="1"/>
  <c r="AS867" i="1"/>
  <c r="AT867" i="1" s="1"/>
  <c r="BP867" i="1"/>
  <c r="AV867" i="1"/>
  <c r="AX867" i="1"/>
  <c r="AY867" i="1" s="1"/>
  <c r="BC867" i="1" s="1"/>
  <c r="AW867" i="1"/>
  <c r="G890" i="1" l="1"/>
  <c r="C891" i="1" s="1"/>
  <c r="CJ866" i="1"/>
  <c r="H890" i="1"/>
  <c r="BK867" i="1"/>
  <c r="BL867" i="1" s="1"/>
  <c r="BA867" i="1"/>
  <c r="BD867" i="1" s="1"/>
  <c r="BH867" i="1"/>
  <c r="CA866" i="1"/>
  <c r="CG866" i="1"/>
  <c r="AZ868" i="1" l="1"/>
  <c r="AU868" i="1"/>
  <c r="AP868" i="1"/>
  <c r="BG867" i="1"/>
  <c r="BI867" i="1" s="1"/>
  <c r="BM867" i="1" s="1"/>
  <c r="BN867" i="1" s="1"/>
  <c r="BR867" i="1" s="1"/>
  <c r="CE867" i="1" s="1"/>
  <c r="CB867" i="1" l="1"/>
  <c r="CF867" i="1"/>
  <c r="F891" i="1"/>
  <c r="G891" i="1" s="1"/>
  <c r="BJ868" i="1"/>
  <c r="BO868" i="1"/>
  <c r="AQ868" i="1"/>
  <c r="AS868" i="1"/>
  <c r="AT868" i="1" s="1"/>
  <c r="BP868" i="1"/>
  <c r="AV868" i="1"/>
  <c r="AW868" i="1"/>
  <c r="AX868" i="1"/>
  <c r="AY868" i="1" s="1"/>
  <c r="BC868" i="1" s="1"/>
  <c r="CI867" i="1" l="1"/>
  <c r="H891" i="1"/>
  <c r="CJ867" i="1"/>
  <c r="BK868" i="1"/>
  <c r="BL868" i="1" s="1"/>
  <c r="BA868" i="1"/>
  <c r="BD868" i="1" s="1"/>
  <c r="BH868" i="1"/>
  <c r="C892" i="1"/>
  <c r="CA867" i="1"/>
  <c r="CG867" i="1"/>
  <c r="AZ869" i="1" l="1"/>
  <c r="AU869" i="1"/>
  <c r="AP869" i="1"/>
  <c r="BG868" i="1"/>
  <c r="BI868" i="1" s="1"/>
  <c r="BM868" i="1" s="1"/>
  <c r="BN868" i="1" s="1"/>
  <c r="BR868" i="1" s="1"/>
  <c r="CE868" i="1" s="1"/>
  <c r="CB868" i="1" l="1"/>
  <c r="CF868" i="1"/>
  <c r="F892" i="1"/>
  <c r="G892" i="1" s="1"/>
  <c r="AQ869" i="1"/>
  <c r="BO869" i="1"/>
  <c r="BJ869" i="1"/>
  <c r="AS869" i="1"/>
  <c r="AT869" i="1" s="1"/>
  <c r="BP869" i="1"/>
  <c r="AV869" i="1"/>
  <c r="AW869" i="1"/>
  <c r="AX869" i="1"/>
  <c r="AY869" i="1" s="1"/>
  <c r="BC869" i="1" s="1"/>
  <c r="CJ868" i="1" l="1"/>
  <c r="H892" i="1"/>
  <c r="CI868" i="1"/>
  <c r="BK869" i="1"/>
  <c r="BL869" i="1" s="1"/>
  <c r="BA869" i="1"/>
  <c r="BD869" i="1" s="1"/>
  <c r="BH869" i="1"/>
  <c r="C893" i="1"/>
  <c r="CA868" i="1"/>
  <c r="CG868" i="1"/>
  <c r="AP870" i="1" l="1"/>
  <c r="AZ870" i="1"/>
  <c r="AU870" i="1"/>
  <c r="BG869" i="1"/>
  <c r="BI869" i="1" s="1"/>
  <c r="BM869" i="1" s="1"/>
  <c r="BN869" i="1" s="1"/>
  <c r="BR869" i="1" s="1"/>
  <c r="CE869" i="1" s="1"/>
  <c r="CB869" i="1" l="1"/>
  <c r="CF869" i="1"/>
  <c r="F893" i="1"/>
  <c r="G893" i="1" s="1"/>
  <c r="AV870" i="1"/>
  <c r="BP870" i="1"/>
  <c r="AX870" i="1"/>
  <c r="AY870" i="1" s="1"/>
  <c r="BC870" i="1" s="1"/>
  <c r="AW870" i="1"/>
  <c r="BO870" i="1"/>
  <c r="AQ870" i="1"/>
  <c r="BJ870" i="1"/>
  <c r="AS870" i="1"/>
  <c r="AT870" i="1" s="1"/>
  <c r="CJ869" i="1" l="1"/>
  <c r="CI869" i="1"/>
  <c r="H893" i="1"/>
  <c r="BK870" i="1"/>
  <c r="BL870" i="1" s="1"/>
  <c r="BA870" i="1"/>
  <c r="BD870" i="1" s="1"/>
  <c r="BH870" i="1"/>
  <c r="C894" i="1"/>
  <c r="CA869" i="1"/>
  <c r="CG869" i="1"/>
  <c r="AP871" i="1" l="1"/>
  <c r="BG870" i="1"/>
  <c r="BI870" i="1" s="1"/>
  <c r="BM870" i="1" s="1"/>
  <c r="BN870" i="1" s="1"/>
  <c r="BR870" i="1" s="1"/>
  <c r="CE870" i="1" s="1"/>
  <c r="AZ871" i="1"/>
  <c r="AU871" i="1"/>
  <c r="CB870" i="1" l="1"/>
  <c r="CF870" i="1"/>
  <c r="F894" i="1"/>
  <c r="H894" i="1" s="1"/>
  <c r="AX871" i="1"/>
  <c r="AY871" i="1" s="1"/>
  <c r="BC871" i="1" s="1"/>
  <c r="AW871" i="1"/>
  <c r="AV871" i="1"/>
  <c r="BP871" i="1"/>
  <c r="BO871" i="1"/>
  <c r="AQ871" i="1"/>
  <c r="BJ871" i="1"/>
  <c r="AS871" i="1"/>
  <c r="AT871" i="1" s="1"/>
  <c r="BA871" i="1" s="1"/>
  <c r="CI870" i="1" l="1"/>
  <c r="G894" i="1"/>
  <c r="C895" i="1" s="1"/>
  <c r="CJ870" i="1"/>
  <c r="CA870" i="1"/>
  <c r="CG870" i="1"/>
  <c r="BK871" i="1"/>
  <c r="BL871" i="1" s="1"/>
  <c r="BD871" i="1"/>
  <c r="BH871" i="1"/>
  <c r="AU872" i="1" l="1"/>
  <c r="AP872" i="1"/>
  <c r="AZ872" i="1"/>
  <c r="BG871" i="1"/>
  <c r="BI871" i="1" s="1"/>
  <c r="BM871" i="1" s="1"/>
  <c r="BN871" i="1" s="1"/>
  <c r="BR871" i="1" s="1"/>
  <c r="CE871" i="1" s="1"/>
  <c r="CB871" i="1" l="1"/>
  <c r="CF871" i="1"/>
  <c r="F895" i="1"/>
  <c r="H895" i="1" s="1"/>
  <c r="AQ872" i="1"/>
  <c r="BJ872" i="1"/>
  <c r="AS872" i="1"/>
  <c r="AT872" i="1" s="1"/>
  <c r="BA872" i="1" s="1"/>
  <c r="BO872" i="1"/>
  <c r="AX872" i="1"/>
  <c r="AY872" i="1" s="1"/>
  <c r="BC872" i="1" s="1"/>
  <c r="BP872" i="1"/>
  <c r="AW872" i="1"/>
  <c r="AV872" i="1"/>
  <c r="G895" i="1" l="1"/>
  <c r="C896" i="1" s="1"/>
  <c r="CJ871" i="1"/>
  <c r="CI871" i="1"/>
  <c r="BK872" i="1"/>
  <c r="BL872" i="1" s="1"/>
  <c r="BD872" i="1"/>
  <c r="CA871" i="1"/>
  <c r="CG871" i="1"/>
  <c r="BH872" i="1"/>
  <c r="BG872" i="1" l="1"/>
  <c r="BI872" i="1" s="1"/>
  <c r="BM872" i="1" s="1"/>
  <c r="BN872" i="1" s="1"/>
  <c r="BR872" i="1" s="1"/>
  <c r="CE872" i="1" s="1"/>
  <c r="AP873" i="1"/>
  <c r="AZ873" i="1"/>
  <c r="AU873" i="1"/>
  <c r="CB872" i="1" l="1"/>
  <c r="CF872" i="1"/>
  <c r="F896" i="1"/>
  <c r="G896" i="1" s="1"/>
  <c r="AX873" i="1"/>
  <c r="AY873" i="1" s="1"/>
  <c r="BC873" i="1" s="1"/>
  <c r="AW873" i="1"/>
  <c r="AV873" i="1"/>
  <c r="BP873" i="1"/>
  <c r="BO873" i="1"/>
  <c r="AQ873" i="1"/>
  <c r="BJ873" i="1"/>
  <c r="AS873" i="1"/>
  <c r="AT873" i="1" s="1"/>
  <c r="BA873" i="1" s="1"/>
  <c r="CJ872" i="1" l="1"/>
  <c r="H896" i="1"/>
  <c r="CI872" i="1"/>
  <c r="C897" i="1"/>
  <c r="CA872" i="1"/>
  <c r="CG872" i="1"/>
  <c r="BK873" i="1"/>
  <c r="BL873" i="1" s="1"/>
  <c r="BD873" i="1"/>
  <c r="BH873" i="1"/>
  <c r="BG873" i="1" l="1"/>
  <c r="BI873" i="1" s="1"/>
  <c r="BM873" i="1" s="1"/>
  <c r="BN873" i="1" s="1"/>
  <c r="BR873" i="1" s="1"/>
  <c r="CE873" i="1" s="1"/>
  <c r="AZ874" i="1"/>
  <c r="AU874" i="1"/>
  <c r="AP874" i="1"/>
  <c r="CB873" i="1" l="1"/>
  <c r="CF873" i="1"/>
  <c r="F897" i="1"/>
  <c r="CJ873" i="1" s="1"/>
  <c r="BO874" i="1"/>
  <c r="AQ874" i="1"/>
  <c r="BJ874" i="1"/>
  <c r="AS874" i="1"/>
  <c r="AT874" i="1" s="1"/>
  <c r="AV874" i="1"/>
  <c r="AX874" i="1"/>
  <c r="AY874" i="1" s="1"/>
  <c r="BC874" i="1" s="1"/>
  <c r="BP874" i="1"/>
  <c r="AW874" i="1"/>
  <c r="E901" i="1"/>
  <c r="H897" i="1" l="1"/>
  <c r="CI873" i="1"/>
  <c r="G897" i="1"/>
  <c r="C901" i="1" s="1"/>
  <c r="BA874" i="1"/>
  <c r="BD874" i="1" s="1"/>
  <c r="BH874" i="1"/>
  <c r="BK874" i="1"/>
  <c r="BL874" i="1" s="1"/>
  <c r="K23" i="1"/>
  <c r="L23" i="1" s="1"/>
  <c r="H899" i="1"/>
  <c r="L11" i="1" s="1"/>
  <c r="CA873" i="1"/>
  <c r="CG873" i="1"/>
  <c r="BG874" i="1" l="1"/>
  <c r="BI874" i="1" s="1"/>
  <c r="BM874" i="1" s="1"/>
  <c r="BN874" i="1" s="1"/>
  <c r="BR874" i="1" s="1"/>
  <c r="CE874" i="1" s="1"/>
  <c r="AZ875" i="1"/>
  <c r="AU875" i="1"/>
  <c r="AP875" i="1"/>
  <c r="CB874" i="1" l="1"/>
  <c r="CF874" i="1"/>
  <c r="F901" i="1"/>
  <c r="G901" i="1" s="1"/>
  <c r="AW875" i="1"/>
  <c r="AV875" i="1"/>
  <c r="AX875" i="1"/>
  <c r="AY875" i="1" s="1"/>
  <c r="BC875" i="1" s="1"/>
  <c r="BP875" i="1"/>
  <c r="AQ875" i="1"/>
  <c r="BJ875" i="1"/>
  <c r="BO875" i="1"/>
  <c r="AS875" i="1"/>
  <c r="AT875" i="1" s="1"/>
  <c r="CJ874" i="1" l="1"/>
  <c r="H901" i="1"/>
  <c r="CI874" i="1"/>
  <c r="BK875" i="1"/>
  <c r="BL875" i="1" s="1"/>
  <c r="CA874" i="1"/>
  <c r="CG874" i="1"/>
  <c r="BA875" i="1"/>
  <c r="BD875" i="1" s="1"/>
  <c r="BH875" i="1"/>
  <c r="C902" i="1"/>
  <c r="AP876" i="1" l="1"/>
  <c r="AU876" i="1"/>
  <c r="BG875" i="1"/>
  <c r="BI875" i="1" s="1"/>
  <c r="BM875" i="1" s="1"/>
  <c r="BN875" i="1" s="1"/>
  <c r="BR875" i="1" s="1"/>
  <c r="CE875" i="1" s="1"/>
  <c r="AZ876" i="1"/>
  <c r="CB875" i="1" l="1"/>
  <c r="CF875" i="1"/>
  <c r="F902" i="1"/>
  <c r="G902" i="1" s="1"/>
  <c r="AX876" i="1"/>
  <c r="AY876" i="1" s="1"/>
  <c r="BC876" i="1" s="1"/>
  <c r="BP876" i="1"/>
  <c r="AW876" i="1"/>
  <c r="AV876" i="1"/>
  <c r="AQ876" i="1"/>
  <c r="BO876" i="1"/>
  <c r="BJ876" i="1"/>
  <c r="AS876" i="1"/>
  <c r="AT876" i="1" s="1"/>
  <c r="CJ875" i="1" l="1"/>
  <c r="CI875" i="1"/>
  <c r="H902" i="1"/>
  <c r="BA876" i="1"/>
  <c r="BD876" i="1" s="1"/>
  <c r="BH876" i="1"/>
  <c r="C903" i="1"/>
  <c r="BK876" i="1"/>
  <c r="BL876" i="1" s="1"/>
  <c r="CA875" i="1"/>
  <c r="CG875" i="1"/>
  <c r="AZ877" i="1" l="1"/>
  <c r="AU877" i="1"/>
  <c r="AP877" i="1"/>
  <c r="BG876" i="1"/>
  <c r="BI876" i="1" s="1"/>
  <c r="BM876" i="1" s="1"/>
  <c r="BN876" i="1" s="1"/>
  <c r="BR876" i="1" s="1"/>
  <c r="CE876" i="1" s="1"/>
  <c r="CB876" i="1" l="1"/>
  <c r="CF876" i="1"/>
  <c r="F903" i="1"/>
  <c r="G903" i="1" s="1"/>
  <c r="AQ877" i="1"/>
  <c r="BO877" i="1"/>
  <c r="BJ877" i="1"/>
  <c r="AS877" i="1"/>
  <c r="AT877" i="1" s="1"/>
  <c r="AW877" i="1"/>
  <c r="BP877" i="1"/>
  <c r="AV877" i="1"/>
  <c r="AX877" i="1"/>
  <c r="AY877" i="1" s="1"/>
  <c r="BC877" i="1" s="1"/>
  <c r="CI876" i="1" l="1"/>
  <c r="H903" i="1"/>
  <c r="CJ876" i="1"/>
  <c r="BK877" i="1"/>
  <c r="BL877" i="1" s="1"/>
  <c r="BA877" i="1"/>
  <c r="BD877" i="1" s="1"/>
  <c r="BH877" i="1"/>
  <c r="C904" i="1"/>
  <c r="CA876" i="1"/>
  <c r="CG876" i="1"/>
  <c r="BG877" i="1" l="1"/>
  <c r="BI877" i="1" s="1"/>
  <c r="BM877" i="1" s="1"/>
  <c r="BN877" i="1" s="1"/>
  <c r="BR877" i="1" s="1"/>
  <c r="CE877" i="1" s="1"/>
  <c r="AZ878" i="1"/>
  <c r="AP878" i="1"/>
  <c r="AU878" i="1"/>
  <c r="CB877" i="1" l="1"/>
  <c r="CF877" i="1"/>
  <c r="F904" i="1"/>
  <c r="G904" i="1" s="1"/>
  <c r="AV878" i="1"/>
  <c r="AX878" i="1"/>
  <c r="AY878" i="1" s="1"/>
  <c r="BC878" i="1" s="1"/>
  <c r="BP878" i="1"/>
  <c r="AW878" i="1"/>
  <c r="BO878" i="1"/>
  <c r="AQ878" i="1"/>
  <c r="BJ878" i="1"/>
  <c r="AS878" i="1"/>
  <c r="AT878" i="1" s="1"/>
  <c r="CI877" i="1" l="1"/>
  <c r="CJ877" i="1"/>
  <c r="H904" i="1"/>
  <c r="CA877" i="1"/>
  <c r="CG877" i="1"/>
  <c r="BA878" i="1"/>
  <c r="BD878" i="1" s="1"/>
  <c r="BH878" i="1"/>
  <c r="BK878" i="1"/>
  <c r="BL878" i="1" s="1"/>
  <c r="C905" i="1"/>
  <c r="BG878" i="1" l="1"/>
  <c r="BI878" i="1" s="1"/>
  <c r="BM878" i="1" s="1"/>
  <c r="BN878" i="1" s="1"/>
  <c r="BR878" i="1" s="1"/>
  <c r="CE878" i="1" s="1"/>
  <c r="AU879" i="1"/>
  <c r="AZ879" i="1"/>
  <c r="AP879" i="1"/>
  <c r="CB878" i="1" l="1"/>
  <c r="CF878" i="1"/>
  <c r="F905" i="1"/>
  <c r="G905" i="1" s="1"/>
  <c r="BJ879" i="1"/>
  <c r="AS879" i="1"/>
  <c r="AT879" i="1" s="1"/>
  <c r="BO879" i="1"/>
  <c r="AQ879" i="1"/>
  <c r="AV879" i="1"/>
  <c r="BP879" i="1"/>
  <c r="AX879" i="1"/>
  <c r="AY879" i="1" s="1"/>
  <c r="BC879" i="1" s="1"/>
  <c r="AW879" i="1"/>
  <c r="CJ878" i="1" l="1"/>
  <c r="CI878" i="1"/>
  <c r="H905" i="1"/>
  <c r="BK879" i="1"/>
  <c r="BL879" i="1" s="1"/>
  <c r="BA879" i="1"/>
  <c r="BD879" i="1" s="1"/>
  <c r="BH879" i="1"/>
  <c r="CA878" i="1"/>
  <c r="CG878" i="1"/>
  <c r="C906" i="1"/>
  <c r="AU880" i="1" l="1"/>
  <c r="AP880" i="1"/>
  <c r="BG879" i="1"/>
  <c r="BI879" i="1" s="1"/>
  <c r="BM879" i="1" s="1"/>
  <c r="BN879" i="1" s="1"/>
  <c r="BR879" i="1" s="1"/>
  <c r="CE879" i="1" s="1"/>
  <c r="AZ880" i="1"/>
  <c r="CB879" i="1" l="1"/>
  <c r="CF879" i="1"/>
  <c r="F906" i="1"/>
  <c r="CI879" i="1" s="1"/>
  <c r="BJ880" i="1"/>
  <c r="AS880" i="1"/>
  <c r="AT880" i="1" s="1"/>
  <c r="BA880" i="1" s="1"/>
  <c r="BO880" i="1"/>
  <c r="AQ880" i="1"/>
  <c r="BP880" i="1"/>
  <c r="AW880" i="1"/>
  <c r="AX880" i="1"/>
  <c r="AY880" i="1" s="1"/>
  <c r="BC880" i="1" s="1"/>
  <c r="AV880" i="1"/>
  <c r="G906" i="1" l="1"/>
  <c r="C907" i="1" s="1"/>
  <c r="CJ879" i="1"/>
  <c r="H906" i="1"/>
  <c r="CA879" i="1"/>
  <c r="CG879" i="1"/>
  <c r="BD880" i="1"/>
  <c r="BK880" i="1"/>
  <c r="BL880" i="1" s="1"/>
  <c r="BH880" i="1"/>
  <c r="BG880" i="1" l="1"/>
  <c r="BI880" i="1" s="1"/>
  <c r="BM880" i="1" s="1"/>
  <c r="BN880" i="1" s="1"/>
  <c r="BR880" i="1" s="1"/>
  <c r="CE880" i="1" s="1"/>
  <c r="AZ881" i="1"/>
  <c r="AP881" i="1"/>
  <c r="AU881" i="1"/>
  <c r="CB880" i="1" l="1"/>
  <c r="CF880" i="1"/>
  <c r="F907" i="1"/>
  <c r="G907" i="1" s="1"/>
  <c r="AV881" i="1"/>
  <c r="AX881" i="1"/>
  <c r="AY881" i="1" s="1"/>
  <c r="BC881" i="1" s="1"/>
  <c r="AW881" i="1"/>
  <c r="BP881" i="1"/>
  <c r="AS881" i="1"/>
  <c r="AT881" i="1" s="1"/>
  <c r="BO881" i="1"/>
  <c r="AQ881" i="1"/>
  <c r="BJ881" i="1"/>
  <c r="CI880" i="1" l="1"/>
  <c r="H907" i="1"/>
  <c r="CJ880" i="1"/>
  <c r="BK881" i="1"/>
  <c r="BL881" i="1" s="1"/>
  <c r="C908" i="1"/>
  <c r="CA880" i="1"/>
  <c r="CG880" i="1"/>
  <c r="BA881" i="1"/>
  <c r="BD881" i="1" s="1"/>
  <c r="BH881" i="1"/>
  <c r="BG881" i="1" l="1"/>
  <c r="BI881" i="1" s="1"/>
  <c r="BM881" i="1" s="1"/>
  <c r="BN881" i="1" s="1"/>
  <c r="BR881" i="1" s="1"/>
  <c r="CE881" i="1" s="1"/>
  <c r="AZ882" i="1"/>
  <c r="AP882" i="1"/>
  <c r="AU882" i="1"/>
  <c r="CB881" i="1" l="1"/>
  <c r="CF881" i="1"/>
  <c r="F908" i="1"/>
  <c r="CJ881" i="1" s="1"/>
  <c r="AW882" i="1"/>
  <c r="BP882" i="1"/>
  <c r="AV882" i="1"/>
  <c r="AX882" i="1"/>
  <c r="AY882" i="1" s="1"/>
  <c r="BC882" i="1" s="1"/>
  <c r="AS882" i="1"/>
  <c r="AT882" i="1" s="1"/>
  <c r="BO882" i="1"/>
  <c r="AQ882" i="1"/>
  <c r="BJ882" i="1"/>
  <c r="G908" i="1" l="1"/>
  <c r="C909" i="1" s="1"/>
  <c r="H908" i="1"/>
  <c r="CI881" i="1"/>
  <c r="BA882" i="1"/>
  <c r="BD882" i="1" s="1"/>
  <c r="BH882" i="1"/>
  <c r="CA881" i="1"/>
  <c r="CG881" i="1"/>
  <c r="BK882" i="1"/>
  <c r="BL882" i="1" s="1"/>
  <c r="AP883" i="1" l="1"/>
  <c r="AU883" i="1"/>
  <c r="AZ883" i="1"/>
  <c r="BG882" i="1"/>
  <c r="BI882" i="1" s="1"/>
  <c r="BM882" i="1" s="1"/>
  <c r="BN882" i="1" s="1"/>
  <c r="BR882" i="1" s="1"/>
  <c r="CE882" i="1" s="1"/>
  <c r="CB882" i="1" l="1"/>
  <c r="CF882" i="1"/>
  <c r="F909" i="1"/>
  <c r="CI882" i="1" s="1"/>
  <c r="AV883" i="1"/>
  <c r="BP883" i="1"/>
  <c r="AW883" i="1"/>
  <c r="AX883" i="1"/>
  <c r="AY883" i="1" s="1"/>
  <c r="BC883" i="1" s="1"/>
  <c r="BJ883" i="1"/>
  <c r="BO883" i="1"/>
  <c r="AQ883" i="1"/>
  <c r="AS883" i="1"/>
  <c r="AT883" i="1" s="1"/>
  <c r="BA883" i="1" s="1"/>
  <c r="G909" i="1" l="1"/>
  <c r="C910" i="1" s="1"/>
  <c r="H909" i="1"/>
  <c r="CJ882" i="1"/>
  <c r="BK883" i="1"/>
  <c r="BL883" i="1" s="1"/>
  <c r="BD883" i="1"/>
  <c r="BH883" i="1"/>
  <c r="CA882" i="1"/>
  <c r="CG882" i="1"/>
  <c r="AU884" i="1" l="1"/>
  <c r="AP884" i="1"/>
  <c r="AZ884" i="1"/>
  <c r="BG883" i="1"/>
  <c r="BI883" i="1" s="1"/>
  <c r="BM883" i="1" s="1"/>
  <c r="BN883" i="1" s="1"/>
  <c r="BR883" i="1" s="1"/>
  <c r="CE883" i="1" s="1"/>
  <c r="CB883" i="1" l="1"/>
  <c r="CF883" i="1"/>
  <c r="F910" i="1"/>
  <c r="H910" i="1" s="1"/>
  <c r="AQ884" i="1"/>
  <c r="BJ884" i="1"/>
  <c r="BO884" i="1"/>
  <c r="AS884" i="1"/>
  <c r="AT884" i="1" s="1"/>
  <c r="BA884" i="1" s="1"/>
  <c r="BP884" i="1"/>
  <c r="AV884" i="1"/>
  <c r="AW884" i="1"/>
  <c r="AX884" i="1"/>
  <c r="AY884" i="1" s="1"/>
  <c r="BC884" i="1" s="1"/>
  <c r="G910" i="1" l="1"/>
  <c r="C911" i="1" s="1"/>
  <c r="CJ883" i="1"/>
  <c r="CI883" i="1"/>
  <c r="BK884" i="1"/>
  <c r="BL884" i="1" s="1"/>
  <c r="BD884" i="1"/>
  <c r="CA883" i="1"/>
  <c r="CG883" i="1"/>
  <c r="BH884" i="1"/>
  <c r="AP885" i="1" l="1"/>
  <c r="AZ885" i="1"/>
  <c r="AU885" i="1"/>
  <c r="BG884" i="1"/>
  <c r="BI884" i="1" s="1"/>
  <c r="BM884" i="1" s="1"/>
  <c r="BN884" i="1" s="1"/>
  <c r="BR884" i="1" s="1"/>
  <c r="CE884" i="1" s="1"/>
  <c r="CB884" i="1" l="1"/>
  <c r="CF884" i="1"/>
  <c r="F911" i="1"/>
  <c r="CI884" i="1" s="1"/>
  <c r="BP885" i="1"/>
  <c r="AV885" i="1"/>
  <c r="AX885" i="1"/>
  <c r="AY885" i="1" s="1"/>
  <c r="BC885" i="1" s="1"/>
  <c r="AW885" i="1"/>
  <c r="BO885" i="1"/>
  <c r="BJ885" i="1"/>
  <c r="AQ885" i="1"/>
  <c r="AS885" i="1"/>
  <c r="AT885" i="1" s="1"/>
  <c r="G911" i="1" l="1"/>
  <c r="C912" i="1" s="1"/>
  <c r="CJ884" i="1"/>
  <c r="H911" i="1"/>
  <c r="BK885" i="1"/>
  <c r="BL885" i="1" s="1"/>
  <c r="BA885" i="1"/>
  <c r="BD885" i="1" s="1"/>
  <c r="BH885" i="1"/>
  <c r="CA884" i="1"/>
  <c r="CG884" i="1"/>
  <c r="AP886" i="1" l="1"/>
  <c r="AZ886" i="1"/>
  <c r="AU886" i="1"/>
  <c r="BG885" i="1"/>
  <c r="BI885" i="1" s="1"/>
  <c r="BM885" i="1" s="1"/>
  <c r="BN885" i="1" s="1"/>
  <c r="BR885" i="1" s="1"/>
  <c r="CE885" i="1" s="1"/>
  <c r="CB885" i="1" l="1"/>
  <c r="CF885" i="1"/>
  <c r="F912" i="1"/>
  <c r="G912" i="1" s="1"/>
  <c r="AV886" i="1"/>
  <c r="BP886" i="1"/>
  <c r="AW886" i="1"/>
  <c r="AX886" i="1"/>
  <c r="AY886" i="1" s="1"/>
  <c r="BC886" i="1" s="1"/>
  <c r="BO886" i="1"/>
  <c r="BJ886" i="1"/>
  <c r="AQ886" i="1"/>
  <c r="AS886" i="1"/>
  <c r="AT886" i="1" s="1"/>
  <c r="CI885" i="1" l="1"/>
  <c r="CJ885" i="1"/>
  <c r="H912" i="1"/>
  <c r="BA886" i="1"/>
  <c r="BD886" i="1" s="1"/>
  <c r="BH886" i="1"/>
  <c r="BK886" i="1"/>
  <c r="BL886" i="1" s="1"/>
  <c r="C913" i="1"/>
  <c r="CA885" i="1"/>
  <c r="CG885" i="1"/>
  <c r="AZ887" i="1" l="1"/>
  <c r="AU887" i="1"/>
  <c r="AP887" i="1"/>
  <c r="BG886" i="1"/>
  <c r="BI886" i="1" s="1"/>
  <c r="BM886" i="1" s="1"/>
  <c r="BN886" i="1" s="1"/>
  <c r="BR886" i="1" s="1"/>
  <c r="CE886" i="1" s="1"/>
  <c r="CB886" i="1" l="1"/>
  <c r="CF886" i="1"/>
  <c r="F913" i="1"/>
  <c r="G913" i="1" s="1"/>
  <c r="BJ887" i="1"/>
  <c r="BO887" i="1"/>
  <c r="AQ887" i="1"/>
  <c r="AS887" i="1"/>
  <c r="AT887" i="1" s="1"/>
  <c r="AV887" i="1"/>
  <c r="BP887" i="1"/>
  <c r="AW887" i="1"/>
  <c r="AX887" i="1"/>
  <c r="AY887" i="1" s="1"/>
  <c r="BC887" i="1" s="1"/>
  <c r="H913" i="1" l="1"/>
  <c r="CJ886" i="1"/>
  <c r="CI886" i="1"/>
  <c r="BK887" i="1"/>
  <c r="BL887" i="1" s="1"/>
  <c r="BA887" i="1"/>
  <c r="BD887" i="1" s="1"/>
  <c r="BH887" i="1"/>
  <c r="C914" i="1"/>
  <c r="CA886" i="1"/>
  <c r="CG886" i="1"/>
  <c r="AZ888" i="1" l="1"/>
  <c r="AU888" i="1"/>
  <c r="AP888" i="1"/>
  <c r="BG887" i="1"/>
  <c r="BI887" i="1" s="1"/>
  <c r="BM887" i="1" s="1"/>
  <c r="BN887" i="1" s="1"/>
  <c r="BR887" i="1" s="1"/>
  <c r="CE887" i="1" s="1"/>
  <c r="CB887" i="1" l="1"/>
  <c r="CF887" i="1"/>
  <c r="F914" i="1"/>
  <c r="H914" i="1" s="1"/>
  <c r="AQ888" i="1"/>
  <c r="BJ888" i="1"/>
  <c r="BO888" i="1"/>
  <c r="AS888" i="1"/>
  <c r="AT888" i="1" s="1"/>
  <c r="AV888" i="1"/>
  <c r="BP888" i="1"/>
  <c r="AW888" i="1"/>
  <c r="AX888" i="1"/>
  <c r="AY888" i="1" s="1"/>
  <c r="BC888" i="1" s="1"/>
  <c r="CJ887" i="1" l="1"/>
  <c r="G914" i="1"/>
  <c r="C915" i="1" s="1"/>
  <c r="CI887" i="1"/>
  <c r="BK888" i="1"/>
  <c r="BL888" i="1" s="1"/>
  <c r="BA888" i="1"/>
  <c r="BD888" i="1" s="1"/>
  <c r="BH888" i="1"/>
  <c r="CA887" i="1"/>
  <c r="CG887" i="1"/>
  <c r="AZ889" i="1" l="1"/>
  <c r="AU889" i="1"/>
  <c r="AP889" i="1"/>
  <c r="BG888" i="1"/>
  <c r="BI888" i="1" s="1"/>
  <c r="BM888" i="1" s="1"/>
  <c r="BN888" i="1" s="1"/>
  <c r="BR888" i="1" s="1"/>
  <c r="CE888" i="1" s="1"/>
  <c r="CB888" i="1" l="1"/>
  <c r="CF888" i="1"/>
  <c r="F915" i="1"/>
  <c r="G915" i="1" s="1"/>
  <c r="BO889" i="1"/>
  <c r="AQ889" i="1"/>
  <c r="BJ889" i="1"/>
  <c r="AS889" i="1"/>
  <c r="AT889" i="1" s="1"/>
  <c r="AV889" i="1"/>
  <c r="BP889" i="1"/>
  <c r="AX889" i="1"/>
  <c r="AY889" i="1" s="1"/>
  <c r="BC889" i="1" s="1"/>
  <c r="AW889" i="1"/>
  <c r="CJ888" i="1" l="1"/>
  <c r="CI888" i="1"/>
  <c r="H915" i="1"/>
  <c r="BK889" i="1"/>
  <c r="BL889" i="1" s="1"/>
  <c r="BA889" i="1"/>
  <c r="BD889" i="1" s="1"/>
  <c r="BH889" i="1"/>
  <c r="C916" i="1"/>
  <c r="CA888" i="1"/>
  <c r="CG888" i="1"/>
  <c r="BG889" i="1" l="1"/>
  <c r="BI889" i="1" s="1"/>
  <c r="BM889" i="1" s="1"/>
  <c r="BN889" i="1" s="1"/>
  <c r="BR889" i="1" s="1"/>
  <c r="CE889" i="1" s="1"/>
  <c r="AZ890" i="1"/>
  <c r="AU890" i="1"/>
  <c r="AP890" i="1"/>
  <c r="CB889" i="1" l="1"/>
  <c r="CF889" i="1"/>
  <c r="F916" i="1"/>
  <c r="G916" i="1" s="1"/>
  <c r="BO890" i="1"/>
  <c r="AQ890" i="1"/>
  <c r="BJ890" i="1"/>
  <c r="AS890" i="1"/>
  <c r="AT890" i="1" s="1"/>
  <c r="AX890" i="1"/>
  <c r="AY890" i="1" s="1"/>
  <c r="BC890" i="1" s="1"/>
  <c r="AW890" i="1"/>
  <c r="AV890" i="1"/>
  <c r="BP890" i="1"/>
  <c r="H916" i="1" l="1"/>
  <c r="CI889" i="1"/>
  <c r="CJ889" i="1"/>
  <c r="BA890" i="1"/>
  <c r="BD890" i="1" s="1"/>
  <c r="BH890" i="1"/>
  <c r="C917" i="1"/>
  <c r="CA889" i="1"/>
  <c r="CG889" i="1"/>
  <c r="BK890" i="1"/>
  <c r="BL890" i="1" s="1"/>
  <c r="AP891" i="1" l="1"/>
  <c r="BG890" i="1"/>
  <c r="BI890" i="1" s="1"/>
  <c r="BM890" i="1" s="1"/>
  <c r="BN890" i="1" s="1"/>
  <c r="BR890" i="1" s="1"/>
  <c r="CE890" i="1" s="1"/>
  <c r="AZ891" i="1"/>
  <c r="AU891" i="1"/>
  <c r="CB890" i="1" l="1"/>
  <c r="CF890" i="1"/>
  <c r="F917" i="1"/>
  <c r="H917" i="1" s="1"/>
  <c r="AX891" i="1"/>
  <c r="AY891" i="1" s="1"/>
  <c r="BC891" i="1" s="1"/>
  <c r="BP891" i="1"/>
  <c r="AW891" i="1"/>
  <c r="AV891" i="1"/>
  <c r="AQ891" i="1"/>
  <c r="BJ891" i="1"/>
  <c r="AS891" i="1"/>
  <c r="AT891" i="1" s="1"/>
  <c r="BA891" i="1" s="1"/>
  <c r="BO891" i="1"/>
  <c r="CI890" i="1" l="1"/>
  <c r="G917" i="1"/>
  <c r="C918" i="1" s="1"/>
  <c r="CJ890" i="1"/>
  <c r="BD891" i="1"/>
  <c r="BK891" i="1"/>
  <c r="BL891" i="1" s="1"/>
  <c r="CA890" i="1"/>
  <c r="CG890" i="1"/>
  <c r="BH891" i="1"/>
  <c r="BG891" i="1" l="1"/>
  <c r="BI891" i="1" s="1"/>
  <c r="BM891" i="1" s="1"/>
  <c r="BN891" i="1" s="1"/>
  <c r="BR891" i="1" s="1"/>
  <c r="CE891" i="1" s="1"/>
  <c r="AZ892" i="1"/>
  <c r="AP892" i="1"/>
  <c r="AU892" i="1"/>
  <c r="CB891" i="1" l="1"/>
  <c r="CF891" i="1"/>
  <c r="F918" i="1"/>
  <c r="H918" i="1" s="1"/>
  <c r="AX892" i="1"/>
  <c r="AY892" i="1" s="1"/>
  <c r="BC892" i="1" s="1"/>
  <c r="BP892" i="1"/>
  <c r="AW892" i="1"/>
  <c r="AV892" i="1"/>
  <c r="BO892" i="1"/>
  <c r="AQ892" i="1"/>
  <c r="BJ892" i="1"/>
  <c r="AS892" i="1"/>
  <c r="AT892" i="1" s="1"/>
  <c r="CI891" i="1" l="1"/>
  <c r="G918" i="1"/>
  <c r="C919" i="1" s="1"/>
  <c r="CJ891" i="1"/>
  <c r="BA892" i="1"/>
  <c r="BD892" i="1" s="1"/>
  <c r="BH892" i="1"/>
  <c r="CA891" i="1"/>
  <c r="CG891" i="1"/>
  <c r="BK892" i="1"/>
  <c r="BL892" i="1" s="1"/>
  <c r="AZ893" i="1" l="1"/>
  <c r="AU893" i="1"/>
  <c r="AP893" i="1"/>
  <c r="BG892" i="1"/>
  <c r="BI892" i="1" s="1"/>
  <c r="BM892" i="1" s="1"/>
  <c r="BN892" i="1" s="1"/>
  <c r="BR892" i="1" s="1"/>
  <c r="CE892" i="1" s="1"/>
  <c r="CB892" i="1" l="1"/>
  <c r="CF892" i="1"/>
  <c r="F919" i="1"/>
  <c r="H919" i="1" s="1"/>
  <c r="BO893" i="1"/>
  <c r="AQ893" i="1"/>
  <c r="BJ893" i="1"/>
  <c r="AS893" i="1"/>
  <c r="AT893" i="1" s="1"/>
  <c r="AV893" i="1"/>
  <c r="AX893" i="1"/>
  <c r="AY893" i="1" s="1"/>
  <c r="BC893" i="1" s="1"/>
  <c r="BP893" i="1"/>
  <c r="AW893" i="1"/>
  <c r="G919" i="1" l="1"/>
  <c r="C920" i="1" s="1"/>
  <c r="CI892" i="1"/>
  <c r="CJ892" i="1"/>
  <c r="BK893" i="1"/>
  <c r="BL893" i="1" s="1"/>
  <c r="BA893" i="1"/>
  <c r="BD893" i="1" s="1"/>
  <c r="BH893" i="1"/>
  <c r="CA892" i="1"/>
  <c r="CG892" i="1"/>
  <c r="BG893" i="1" l="1"/>
  <c r="BI893" i="1" s="1"/>
  <c r="BM893" i="1" s="1"/>
  <c r="BN893" i="1" s="1"/>
  <c r="BR893" i="1" s="1"/>
  <c r="CE893" i="1" s="1"/>
  <c r="AZ894" i="1"/>
  <c r="AU894" i="1"/>
  <c r="AP894" i="1"/>
  <c r="CB893" i="1" l="1"/>
  <c r="CF893" i="1"/>
  <c r="F920" i="1"/>
  <c r="CJ893" i="1" s="1"/>
  <c r="AQ894" i="1"/>
  <c r="BJ894" i="1"/>
  <c r="BO894" i="1"/>
  <c r="AS894" i="1"/>
  <c r="AT894" i="1" s="1"/>
  <c r="AW894" i="1"/>
  <c r="AV894" i="1"/>
  <c r="BP894" i="1"/>
  <c r="AX894" i="1"/>
  <c r="AY894" i="1" s="1"/>
  <c r="BC894" i="1" s="1"/>
  <c r="G920" i="1" l="1"/>
  <c r="C921" i="1" s="1"/>
  <c r="CI893" i="1"/>
  <c r="H920" i="1"/>
  <c r="BK894" i="1"/>
  <c r="BL894" i="1" s="1"/>
  <c r="BA894" i="1"/>
  <c r="BD894" i="1" s="1"/>
  <c r="BH894" i="1"/>
  <c r="CA893" i="1"/>
  <c r="CG893" i="1"/>
  <c r="AP895" i="1" l="1"/>
  <c r="BG894" i="1"/>
  <c r="BI894" i="1" s="1"/>
  <c r="BM894" i="1" s="1"/>
  <c r="BN894" i="1" s="1"/>
  <c r="BR894" i="1" s="1"/>
  <c r="CE894" i="1" s="1"/>
  <c r="AZ895" i="1"/>
  <c r="AU895" i="1"/>
  <c r="CB894" i="1" l="1"/>
  <c r="CF894" i="1"/>
  <c r="F921" i="1"/>
  <c r="CJ894" i="1" s="1"/>
  <c r="AX895" i="1"/>
  <c r="AY895" i="1" s="1"/>
  <c r="BC895" i="1" s="1"/>
  <c r="AV895" i="1"/>
  <c r="BP895" i="1"/>
  <c r="AW895" i="1"/>
  <c r="AQ895" i="1"/>
  <c r="BJ895" i="1"/>
  <c r="AS895" i="1"/>
  <c r="AT895" i="1" s="1"/>
  <c r="BA895" i="1" s="1"/>
  <c r="BO895" i="1"/>
  <c r="G921" i="1" l="1"/>
  <c r="C922" i="1" s="1"/>
  <c r="CI894" i="1"/>
  <c r="H921" i="1"/>
  <c r="CA894" i="1"/>
  <c r="CG894" i="1"/>
  <c r="BD895" i="1"/>
  <c r="BK895" i="1"/>
  <c r="BL895" i="1" s="1"/>
  <c r="BH895" i="1"/>
  <c r="AZ896" i="1" l="1"/>
  <c r="BG895" i="1"/>
  <c r="BI895" i="1" s="1"/>
  <c r="BM895" i="1" s="1"/>
  <c r="BN895" i="1" s="1"/>
  <c r="BR895" i="1" s="1"/>
  <c r="CE895" i="1" s="1"/>
  <c r="AU896" i="1"/>
  <c r="AP896" i="1"/>
  <c r="CB895" i="1" l="1"/>
  <c r="CF895" i="1"/>
  <c r="F922" i="1"/>
  <c r="CJ895" i="1" s="1"/>
  <c r="AQ896" i="1"/>
  <c r="BJ896" i="1"/>
  <c r="AS896" i="1"/>
  <c r="AT896" i="1" s="1"/>
  <c r="BO896" i="1"/>
  <c r="AW896" i="1"/>
  <c r="AV896" i="1"/>
  <c r="AX896" i="1"/>
  <c r="AY896" i="1" s="1"/>
  <c r="BC896" i="1" s="1"/>
  <c r="BP896" i="1"/>
  <c r="G922" i="1" l="1"/>
  <c r="C923" i="1" s="1"/>
  <c r="CI895" i="1"/>
  <c r="H922" i="1"/>
  <c r="BA896" i="1"/>
  <c r="BD896" i="1" s="1"/>
  <c r="BH896" i="1"/>
  <c r="BK896" i="1"/>
  <c r="BL896" i="1" s="1"/>
  <c r="CA895" i="1"/>
  <c r="CG895" i="1"/>
  <c r="BG896" i="1" l="1"/>
  <c r="BI896" i="1" s="1"/>
  <c r="BM896" i="1" s="1"/>
  <c r="BN896" i="1" s="1"/>
  <c r="BR896" i="1" s="1"/>
  <c r="CE896" i="1" s="1"/>
  <c r="AP897" i="1"/>
  <c r="AZ897" i="1"/>
  <c r="AU897" i="1"/>
  <c r="CB896" i="1" l="1"/>
  <c r="CF896" i="1"/>
  <c r="F923" i="1"/>
  <c r="CI896" i="1" s="1"/>
  <c r="AV897" i="1"/>
  <c r="AX897" i="1"/>
  <c r="AY897" i="1" s="1"/>
  <c r="BC897" i="1" s="1"/>
  <c r="BP897" i="1"/>
  <c r="AW897" i="1"/>
  <c r="BO897" i="1"/>
  <c r="AQ897" i="1"/>
  <c r="BJ897" i="1"/>
  <c r="AS897" i="1"/>
  <c r="AT897" i="1" s="1"/>
  <c r="G923" i="1" l="1"/>
  <c r="C924" i="1" s="1"/>
  <c r="H923" i="1"/>
  <c r="CJ896" i="1"/>
  <c r="BA897" i="1"/>
  <c r="BD897" i="1" s="1"/>
  <c r="BH897" i="1"/>
  <c r="BK897" i="1"/>
  <c r="BL897" i="1" s="1"/>
  <c r="CA896" i="1"/>
  <c r="CG896" i="1"/>
  <c r="AP898" i="1" l="1"/>
  <c r="BG897" i="1"/>
  <c r="BI897" i="1" s="1"/>
  <c r="BM897" i="1" s="1"/>
  <c r="BN897" i="1" s="1"/>
  <c r="BR897" i="1" s="1"/>
  <c r="CE897" i="1" s="1"/>
  <c r="AU898" i="1"/>
  <c r="AZ898" i="1"/>
  <c r="CB897" i="1" l="1"/>
  <c r="CF897" i="1"/>
  <c r="F924" i="1"/>
  <c r="H924" i="1" s="1"/>
  <c r="BP898" i="1"/>
  <c r="AV898" i="1"/>
  <c r="AX898" i="1"/>
  <c r="AY898" i="1" s="1"/>
  <c r="BC898" i="1" s="1"/>
  <c r="AW898" i="1"/>
  <c r="BJ898" i="1"/>
  <c r="AS898" i="1"/>
  <c r="AT898" i="1" s="1"/>
  <c r="BA898" i="1" s="1"/>
  <c r="BO898" i="1"/>
  <c r="AQ898" i="1"/>
  <c r="CJ897" i="1" l="1"/>
  <c r="G924" i="1"/>
  <c r="C925" i="1" s="1"/>
  <c r="CI897" i="1"/>
  <c r="BK898" i="1"/>
  <c r="BL898" i="1" s="1"/>
  <c r="BD898" i="1"/>
  <c r="CA897" i="1"/>
  <c r="CG897" i="1"/>
  <c r="BH898" i="1"/>
  <c r="AU899" i="1" l="1"/>
  <c r="BG898" i="1"/>
  <c r="BI898" i="1" s="1"/>
  <c r="BM898" i="1" s="1"/>
  <c r="BN898" i="1" s="1"/>
  <c r="BR898" i="1" s="1"/>
  <c r="CE898" i="1" s="1"/>
  <c r="AZ899" i="1"/>
  <c r="AP899" i="1"/>
  <c r="CB898" i="1" l="1"/>
  <c r="CF898" i="1"/>
  <c r="F925" i="1"/>
  <c r="CJ898" i="1" s="1"/>
  <c r="BJ899" i="1"/>
  <c r="AS899" i="1"/>
  <c r="AT899" i="1" s="1"/>
  <c r="BA899" i="1" s="1"/>
  <c r="AQ899" i="1"/>
  <c r="BO899" i="1"/>
  <c r="AX899" i="1"/>
  <c r="AY899" i="1" s="1"/>
  <c r="BC899" i="1" s="1"/>
  <c r="AW899" i="1"/>
  <c r="AV899" i="1"/>
  <c r="BP899" i="1"/>
  <c r="G925" i="1" l="1"/>
  <c r="C926" i="1" s="1"/>
  <c r="H925" i="1"/>
  <c r="CI898" i="1"/>
  <c r="BH899" i="1"/>
  <c r="BK899" i="1"/>
  <c r="BL899" i="1" s="1"/>
  <c r="BD899" i="1"/>
  <c r="CA898" i="1"/>
  <c r="CG898" i="1"/>
  <c r="AZ900" i="1" l="1"/>
  <c r="AP900" i="1"/>
  <c r="AU900" i="1"/>
  <c r="BG899" i="1"/>
  <c r="BI899" i="1" s="1"/>
  <c r="BM899" i="1" s="1"/>
  <c r="BN899" i="1" s="1"/>
  <c r="BR899" i="1" s="1"/>
  <c r="CE899" i="1" s="1"/>
  <c r="CB899" i="1" l="1"/>
  <c r="CF899" i="1"/>
  <c r="F926" i="1"/>
  <c r="G926" i="1" s="1"/>
  <c r="AS900" i="1"/>
  <c r="AT900" i="1" s="1"/>
  <c r="BO900" i="1"/>
  <c r="AQ900" i="1"/>
  <c r="BJ900" i="1"/>
  <c r="BP900" i="1"/>
  <c r="AX900" i="1"/>
  <c r="AY900" i="1" s="1"/>
  <c r="BC900" i="1" s="1"/>
  <c r="AW900" i="1"/>
  <c r="AV900" i="1"/>
  <c r="H926" i="1" l="1"/>
  <c r="CJ899" i="1"/>
  <c r="CI899" i="1"/>
  <c r="BK900" i="1"/>
  <c r="BL900" i="1" s="1"/>
  <c r="C927" i="1"/>
  <c r="CA899" i="1"/>
  <c r="CG899" i="1"/>
  <c r="BA900" i="1"/>
  <c r="BD900" i="1" s="1"/>
  <c r="BH900" i="1"/>
  <c r="BG900" i="1" l="1"/>
  <c r="BI900" i="1" s="1"/>
  <c r="BM900" i="1" s="1"/>
  <c r="BN900" i="1" s="1"/>
  <c r="BR900" i="1" s="1"/>
  <c r="CE900" i="1" s="1"/>
  <c r="AU901" i="1"/>
  <c r="AP901" i="1"/>
  <c r="AZ901" i="1"/>
  <c r="CB900" i="1" l="1"/>
  <c r="CF900" i="1"/>
  <c r="F927" i="1"/>
  <c r="CJ900" i="1" s="1"/>
  <c r="BJ901" i="1"/>
  <c r="BO901" i="1"/>
  <c r="AQ901" i="1"/>
  <c r="AS901" i="1"/>
  <c r="AT901" i="1" s="1"/>
  <c r="BP901" i="1"/>
  <c r="AV901" i="1"/>
  <c r="AX901" i="1"/>
  <c r="AY901" i="1" s="1"/>
  <c r="BC901" i="1" s="1"/>
  <c r="AW901" i="1"/>
  <c r="G927" i="1" l="1"/>
  <c r="C928" i="1" s="1"/>
  <c r="CI900" i="1"/>
  <c r="H927" i="1"/>
  <c r="BA901" i="1"/>
  <c r="BD901" i="1" s="1"/>
  <c r="BH901" i="1"/>
  <c r="BK901" i="1"/>
  <c r="BL901" i="1" s="1"/>
  <c r="CA900" i="1"/>
  <c r="CG900" i="1"/>
  <c r="AZ902" i="1" l="1"/>
  <c r="AP902" i="1"/>
  <c r="AU902" i="1"/>
  <c r="BG901" i="1"/>
  <c r="BI901" i="1" s="1"/>
  <c r="BM901" i="1" s="1"/>
  <c r="BN901" i="1" s="1"/>
  <c r="BR901" i="1" s="1"/>
  <c r="CE901" i="1" s="1"/>
  <c r="CB901" i="1" l="1"/>
  <c r="CF901" i="1"/>
  <c r="F928" i="1"/>
  <c r="H928" i="1" s="1"/>
  <c r="BP902" i="1"/>
  <c r="AV902" i="1"/>
  <c r="AX902" i="1"/>
  <c r="AY902" i="1" s="1"/>
  <c r="BC902" i="1" s="1"/>
  <c r="AW902" i="1"/>
  <c r="BJ902" i="1"/>
  <c r="AQ902" i="1"/>
  <c r="BO902" i="1"/>
  <c r="AS902" i="1"/>
  <c r="AT902" i="1" s="1"/>
  <c r="G928" i="1" l="1"/>
  <c r="C929" i="1" s="1"/>
  <c r="CI901" i="1"/>
  <c r="CJ901" i="1"/>
  <c r="BK902" i="1"/>
  <c r="BL902" i="1" s="1"/>
  <c r="BA902" i="1"/>
  <c r="BD902" i="1" s="1"/>
  <c r="BH902" i="1"/>
  <c r="CA901" i="1"/>
  <c r="CG901" i="1"/>
  <c r="AP903" i="1" l="1"/>
  <c r="AZ903" i="1"/>
  <c r="AU903" i="1"/>
  <c r="BG902" i="1"/>
  <c r="BI902" i="1" s="1"/>
  <c r="BM902" i="1" s="1"/>
  <c r="BN902" i="1" s="1"/>
  <c r="BR902" i="1" s="1"/>
  <c r="CE902" i="1" s="1"/>
  <c r="CB902" i="1" l="1"/>
  <c r="CF902" i="1"/>
  <c r="F929" i="1"/>
  <c r="G929" i="1" s="1"/>
  <c r="AV903" i="1"/>
  <c r="BP903" i="1"/>
  <c r="AX903" i="1"/>
  <c r="AY903" i="1" s="1"/>
  <c r="BC903" i="1" s="1"/>
  <c r="AW903" i="1"/>
  <c r="BJ903" i="1"/>
  <c r="BO903" i="1"/>
  <c r="AQ903" i="1"/>
  <c r="AS903" i="1"/>
  <c r="AT903" i="1" s="1"/>
  <c r="CI902" i="1" l="1"/>
  <c r="H929" i="1"/>
  <c r="CJ902" i="1"/>
  <c r="BK903" i="1"/>
  <c r="BL903" i="1" s="1"/>
  <c r="BA903" i="1"/>
  <c r="BD903" i="1" s="1"/>
  <c r="BH903" i="1"/>
  <c r="C930" i="1"/>
  <c r="CA902" i="1"/>
  <c r="CG902" i="1"/>
  <c r="AZ904" i="1" l="1"/>
  <c r="AU904" i="1"/>
  <c r="AP904" i="1"/>
  <c r="BG903" i="1"/>
  <c r="BI903" i="1" s="1"/>
  <c r="BM903" i="1" s="1"/>
  <c r="BN903" i="1" s="1"/>
  <c r="BR903" i="1" s="1"/>
  <c r="CE903" i="1" s="1"/>
  <c r="CB903" i="1" l="1"/>
  <c r="CF903" i="1"/>
  <c r="F930" i="1"/>
  <c r="CJ903" i="1" s="1"/>
  <c r="AQ904" i="1"/>
  <c r="BJ904" i="1"/>
  <c r="BO904" i="1"/>
  <c r="AS904" i="1"/>
  <c r="AT904" i="1" s="1"/>
  <c r="AV904" i="1"/>
  <c r="BP904" i="1"/>
  <c r="AX904" i="1"/>
  <c r="AY904" i="1" s="1"/>
  <c r="BC904" i="1" s="1"/>
  <c r="AW904" i="1"/>
  <c r="CI903" i="1" l="1"/>
  <c r="G930" i="1"/>
  <c r="C931" i="1" s="1"/>
  <c r="H930" i="1"/>
  <c r="BK904" i="1"/>
  <c r="BL904" i="1" s="1"/>
  <c r="BA904" i="1"/>
  <c r="BD904" i="1" s="1"/>
  <c r="BH904" i="1"/>
  <c r="CA903" i="1"/>
  <c r="CG903" i="1"/>
  <c r="AP905" i="1" l="1"/>
  <c r="AZ905" i="1"/>
  <c r="AU905" i="1"/>
  <c r="BG904" i="1"/>
  <c r="BI904" i="1" s="1"/>
  <c r="BM904" i="1" s="1"/>
  <c r="BN904" i="1" s="1"/>
  <c r="BR904" i="1" s="1"/>
  <c r="CE904" i="1" s="1"/>
  <c r="CB904" i="1" l="1"/>
  <c r="CF904" i="1"/>
  <c r="F931" i="1"/>
  <c r="G931" i="1" s="1"/>
  <c r="BP905" i="1"/>
  <c r="AV905" i="1"/>
  <c r="AW905" i="1"/>
  <c r="AX905" i="1"/>
  <c r="AY905" i="1" s="1"/>
  <c r="BC905" i="1" s="1"/>
  <c r="BJ905" i="1"/>
  <c r="BO905" i="1"/>
  <c r="AQ905" i="1"/>
  <c r="AS905" i="1"/>
  <c r="AT905" i="1" s="1"/>
  <c r="CI904" i="1" l="1"/>
  <c r="CJ904" i="1"/>
  <c r="H931" i="1"/>
  <c r="BA905" i="1"/>
  <c r="BD905" i="1" s="1"/>
  <c r="BH905" i="1"/>
  <c r="BK905" i="1"/>
  <c r="BL905" i="1" s="1"/>
  <c r="C932" i="1"/>
  <c r="CA904" i="1"/>
  <c r="CG904" i="1"/>
  <c r="AZ906" i="1" l="1"/>
  <c r="AU906" i="1"/>
  <c r="AP906" i="1"/>
  <c r="BG905" i="1"/>
  <c r="BI905" i="1" s="1"/>
  <c r="BM905" i="1" s="1"/>
  <c r="BN905" i="1" s="1"/>
  <c r="BR905" i="1" s="1"/>
  <c r="CE905" i="1" s="1"/>
  <c r="CB905" i="1" l="1"/>
  <c r="CF905" i="1"/>
  <c r="F932" i="1"/>
  <c r="G932" i="1" s="1"/>
  <c r="BO906" i="1"/>
  <c r="AQ906" i="1"/>
  <c r="BJ906" i="1"/>
  <c r="AS906" i="1"/>
  <c r="AT906" i="1" s="1"/>
  <c r="AV906" i="1"/>
  <c r="BP906" i="1"/>
  <c r="AW906" i="1"/>
  <c r="AX906" i="1"/>
  <c r="AY906" i="1" s="1"/>
  <c r="BC906" i="1" s="1"/>
  <c r="CI905" i="1" l="1"/>
  <c r="H932" i="1"/>
  <c r="CJ905" i="1"/>
  <c r="BK906" i="1"/>
  <c r="BL906" i="1" s="1"/>
  <c r="BA906" i="1"/>
  <c r="BD906" i="1" s="1"/>
  <c r="BH906" i="1"/>
  <c r="C933" i="1"/>
  <c r="CA905" i="1"/>
  <c r="CG905" i="1"/>
  <c r="AP907" i="1" l="1"/>
  <c r="AU907" i="1"/>
  <c r="AZ907" i="1"/>
  <c r="BG906" i="1"/>
  <c r="BI906" i="1" s="1"/>
  <c r="BM906" i="1" s="1"/>
  <c r="BN906" i="1" s="1"/>
  <c r="BR906" i="1" s="1"/>
  <c r="CE906" i="1" s="1"/>
  <c r="CB906" i="1" l="1"/>
  <c r="CF906" i="1"/>
  <c r="F933" i="1"/>
  <c r="G933" i="1" s="1"/>
  <c r="AV907" i="1"/>
  <c r="BP907" i="1"/>
  <c r="AX907" i="1"/>
  <c r="AY907" i="1" s="1"/>
  <c r="BC907" i="1" s="1"/>
  <c r="AW907" i="1"/>
  <c r="BJ907" i="1"/>
  <c r="BO907" i="1"/>
  <c r="AQ907" i="1"/>
  <c r="AS907" i="1"/>
  <c r="AT907" i="1" s="1"/>
  <c r="BA907" i="1" s="1"/>
  <c r="CI906" i="1" l="1"/>
  <c r="H933" i="1"/>
  <c r="CJ906" i="1"/>
  <c r="C934" i="1"/>
  <c r="CA906" i="1"/>
  <c r="CG906" i="1"/>
  <c r="BK907" i="1"/>
  <c r="BL907" i="1" s="1"/>
  <c r="BD907" i="1"/>
  <c r="BH907" i="1"/>
  <c r="AU908" i="1" l="1"/>
  <c r="AP908" i="1"/>
  <c r="AZ908" i="1"/>
  <c r="BG907" i="1"/>
  <c r="BI907" i="1" s="1"/>
  <c r="BM907" i="1" s="1"/>
  <c r="BN907" i="1" s="1"/>
  <c r="BR907" i="1" s="1"/>
  <c r="CE907" i="1" s="1"/>
  <c r="CB907" i="1" l="1"/>
  <c r="CF907" i="1"/>
  <c r="F934" i="1"/>
  <c r="G934" i="1" s="1"/>
  <c r="BO908" i="1"/>
  <c r="AQ908" i="1"/>
  <c r="BJ908" i="1"/>
  <c r="AS908" i="1"/>
  <c r="AT908" i="1" s="1"/>
  <c r="BA908" i="1" s="1"/>
  <c r="AV908" i="1"/>
  <c r="BP908" i="1"/>
  <c r="AW908" i="1"/>
  <c r="AX908" i="1"/>
  <c r="AY908" i="1" s="1"/>
  <c r="BC908" i="1" s="1"/>
  <c r="CJ907" i="1" l="1"/>
  <c r="H934" i="1"/>
  <c r="CI907" i="1"/>
  <c r="BH908" i="1"/>
  <c r="BK908" i="1"/>
  <c r="BL908" i="1" s="1"/>
  <c r="BD908" i="1"/>
  <c r="C935" i="1"/>
  <c r="CA907" i="1"/>
  <c r="CG907" i="1"/>
  <c r="AU909" i="1" l="1"/>
  <c r="AP909" i="1"/>
  <c r="BG908" i="1"/>
  <c r="BI908" i="1" s="1"/>
  <c r="BM908" i="1" s="1"/>
  <c r="BN908" i="1" s="1"/>
  <c r="BR908" i="1" s="1"/>
  <c r="CE908" i="1" s="1"/>
  <c r="AZ909" i="1"/>
  <c r="CB908" i="1" l="1"/>
  <c r="CF908" i="1"/>
  <c r="F935" i="1"/>
  <c r="G935" i="1" s="1"/>
  <c r="BJ909" i="1"/>
  <c r="AS909" i="1"/>
  <c r="AT909" i="1" s="1"/>
  <c r="BO909" i="1"/>
  <c r="AQ909" i="1"/>
  <c r="AV909" i="1"/>
  <c r="BP909" i="1"/>
  <c r="AX909" i="1"/>
  <c r="AY909" i="1" s="1"/>
  <c r="BC909" i="1" s="1"/>
  <c r="AW909" i="1"/>
  <c r="CI908" i="1" l="1"/>
  <c r="H935" i="1"/>
  <c r="CJ908" i="1"/>
  <c r="BK909" i="1"/>
  <c r="BL909" i="1" s="1"/>
  <c r="BA909" i="1"/>
  <c r="BD909" i="1" s="1"/>
  <c r="BH909" i="1"/>
  <c r="C936" i="1"/>
  <c r="CA908" i="1"/>
  <c r="CG908" i="1"/>
  <c r="AU910" i="1" l="1"/>
  <c r="AP910" i="1"/>
  <c r="BG909" i="1"/>
  <c r="BI909" i="1" s="1"/>
  <c r="BM909" i="1" s="1"/>
  <c r="BN909" i="1" s="1"/>
  <c r="BR909" i="1" s="1"/>
  <c r="CE909" i="1" s="1"/>
  <c r="AZ910" i="1"/>
  <c r="CB909" i="1" l="1"/>
  <c r="CF909" i="1"/>
  <c r="F936" i="1"/>
  <c r="H936" i="1" s="1"/>
  <c r="AS910" i="1"/>
  <c r="AT910" i="1" s="1"/>
  <c r="BO910" i="1"/>
  <c r="AQ910" i="1"/>
  <c r="BJ910" i="1"/>
  <c r="AV910" i="1"/>
  <c r="AX910" i="1"/>
  <c r="AY910" i="1" s="1"/>
  <c r="BC910" i="1" s="1"/>
  <c r="BP910" i="1"/>
  <c r="AW910" i="1"/>
  <c r="CI909" i="1" l="1"/>
  <c r="G936" i="1"/>
  <c r="C937" i="1" s="1"/>
  <c r="CJ909" i="1"/>
  <c r="BA910" i="1"/>
  <c r="BD910" i="1" s="1"/>
  <c r="BH910" i="1"/>
  <c r="BK910" i="1"/>
  <c r="BL910" i="1" s="1"/>
  <c r="CA909" i="1"/>
  <c r="CG909" i="1"/>
  <c r="AP911" i="1" l="1"/>
  <c r="BG910" i="1"/>
  <c r="BI910" i="1" s="1"/>
  <c r="BM910" i="1" s="1"/>
  <c r="BN910" i="1" s="1"/>
  <c r="BR910" i="1" s="1"/>
  <c r="CE910" i="1" s="1"/>
  <c r="AZ911" i="1"/>
  <c r="AU911" i="1"/>
  <c r="CB910" i="1" l="1"/>
  <c r="CF910" i="1"/>
  <c r="F937" i="1"/>
  <c r="H937" i="1" s="1"/>
  <c r="AV911" i="1"/>
  <c r="AX911" i="1"/>
  <c r="AY911" i="1" s="1"/>
  <c r="BC911" i="1" s="1"/>
  <c r="AW911" i="1"/>
  <c r="BP911" i="1"/>
  <c r="AS911" i="1"/>
  <c r="AT911" i="1" s="1"/>
  <c r="BA911" i="1" s="1"/>
  <c r="BO911" i="1"/>
  <c r="AQ911" i="1"/>
  <c r="BJ911" i="1"/>
  <c r="G937" i="1" l="1"/>
  <c r="C938" i="1" s="1"/>
  <c r="CJ910" i="1"/>
  <c r="CI910" i="1"/>
  <c r="BK911" i="1"/>
  <c r="BL911" i="1" s="1"/>
  <c r="BD911" i="1"/>
  <c r="CA910" i="1"/>
  <c r="CG910" i="1"/>
  <c r="BH911" i="1"/>
  <c r="AZ912" i="1" l="1"/>
  <c r="AU912" i="1"/>
  <c r="AP912" i="1"/>
  <c r="BG911" i="1"/>
  <c r="BI911" i="1" s="1"/>
  <c r="BM911" i="1" s="1"/>
  <c r="BN911" i="1" s="1"/>
  <c r="BR911" i="1" s="1"/>
  <c r="CE911" i="1" s="1"/>
  <c r="CB911" i="1" l="1"/>
  <c r="CF911" i="1"/>
  <c r="F938" i="1"/>
  <c r="H938" i="1" s="1"/>
  <c r="BJ912" i="1"/>
  <c r="AS912" i="1"/>
  <c r="AT912" i="1" s="1"/>
  <c r="BO912" i="1"/>
  <c r="AQ912" i="1"/>
  <c r="BP912" i="1"/>
  <c r="AW912" i="1"/>
  <c r="AV912" i="1"/>
  <c r="AX912" i="1"/>
  <c r="AY912" i="1" s="1"/>
  <c r="BC912" i="1" s="1"/>
  <c r="G938" i="1" l="1"/>
  <c r="C939" i="1" s="1"/>
  <c r="CI911" i="1"/>
  <c r="CJ911" i="1"/>
  <c r="BA912" i="1"/>
  <c r="BD912" i="1" s="1"/>
  <c r="BH912" i="1"/>
  <c r="BK912" i="1"/>
  <c r="BL912" i="1" s="1"/>
  <c r="CA911" i="1"/>
  <c r="CG911" i="1"/>
  <c r="BG912" i="1" l="1"/>
  <c r="BI912" i="1" s="1"/>
  <c r="BM912" i="1" s="1"/>
  <c r="BN912" i="1" s="1"/>
  <c r="BR912" i="1" s="1"/>
  <c r="CE912" i="1" s="1"/>
  <c r="AZ913" i="1"/>
  <c r="AP913" i="1"/>
  <c r="AU913" i="1"/>
  <c r="CB912" i="1" l="1"/>
  <c r="CF912" i="1"/>
  <c r="F939" i="1"/>
  <c r="H939" i="1" s="1"/>
  <c r="BJ913" i="1"/>
  <c r="AQ913" i="1"/>
  <c r="AS913" i="1"/>
  <c r="AT913" i="1" s="1"/>
  <c r="BO913" i="1"/>
  <c r="BP913" i="1"/>
  <c r="AW913" i="1"/>
  <c r="AV913" i="1"/>
  <c r="AX913" i="1"/>
  <c r="AY913" i="1" s="1"/>
  <c r="BC913" i="1" s="1"/>
  <c r="G939" i="1" l="1"/>
  <c r="C940" i="1" s="1"/>
  <c r="CJ912" i="1"/>
  <c r="CI912" i="1"/>
  <c r="BA913" i="1"/>
  <c r="BD913" i="1" s="1"/>
  <c r="BH913" i="1"/>
  <c r="BK913" i="1"/>
  <c r="BL913" i="1" s="1"/>
  <c r="CA912" i="1"/>
  <c r="CG912" i="1"/>
  <c r="AU914" i="1" l="1"/>
  <c r="AZ914" i="1"/>
  <c r="AP914" i="1"/>
  <c r="BG913" i="1"/>
  <c r="BI913" i="1" s="1"/>
  <c r="BM913" i="1" s="1"/>
  <c r="BN913" i="1" s="1"/>
  <c r="BR913" i="1" s="1"/>
  <c r="CE913" i="1" s="1"/>
  <c r="CB913" i="1" l="1"/>
  <c r="CF913" i="1"/>
  <c r="F940" i="1"/>
  <c r="H940" i="1" s="1"/>
  <c r="BO914" i="1"/>
  <c r="AQ914" i="1"/>
  <c r="BJ914" i="1"/>
  <c r="AS914" i="1"/>
  <c r="AT914" i="1" s="1"/>
  <c r="BA914" i="1" s="1"/>
  <c r="AV914" i="1"/>
  <c r="AX914" i="1"/>
  <c r="AY914" i="1" s="1"/>
  <c r="BC914" i="1" s="1"/>
  <c r="AW914" i="1"/>
  <c r="BP914" i="1"/>
  <c r="G940" i="1" l="1"/>
  <c r="C941" i="1" s="1"/>
  <c r="CJ913" i="1"/>
  <c r="CI913" i="1"/>
  <c r="BK914" i="1"/>
  <c r="BL914" i="1" s="1"/>
  <c r="BD914" i="1"/>
  <c r="CA913" i="1"/>
  <c r="CG913" i="1"/>
  <c r="BH914" i="1"/>
  <c r="BG914" i="1" l="1"/>
  <c r="BI914" i="1" s="1"/>
  <c r="BM914" i="1" s="1"/>
  <c r="BN914" i="1" s="1"/>
  <c r="BR914" i="1" s="1"/>
  <c r="CE914" i="1" s="1"/>
  <c r="AZ915" i="1"/>
  <c r="AU915" i="1"/>
  <c r="AP915" i="1"/>
  <c r="CB914" i="1" l="1"/>
  <c r="CF914" i="1"/>
  <c r="F941" i="1"/>
  <c r="CJ914" i="1" s="1"/>
  <c r="AQ915" i="1"/>
  <c r="BJ915" i="1"/>
  <c r="AS915" i="1"/>
  <c r="AT915" i="1" s="1"/>
  <c r="BO915" i="1"/>
  <c r="AW915" i="1"/>
  <c r="AX915" i="1"/>
  <c r="AY915" i="1" s="1"/>
  <c r="BC915" i="1" s="1"/>
  <c r="BP915" i="1"/>
  <c r="AV915" i="1"/>
  <c r="G941" i="1" l="1"/>
  <c r="C942" i="1" s="1"/>
  <c r="CI914" i="1"/>
  <c r="H941" i="1"/>
  <c r="BA915" i="1"/>
  <c r="BD915" i="1" s="1"/>
  <c r="BH915" i="1"/>
  <c r="BK915" i="1"/>
  <c r="BL915" i="1" s="1"/>
  <c r="CA914" i="1"/>
  <c r="CG914" i="1"/>
  <c r="AU916" i="1" l="1"/>
  <c r="AP916" i="1"/>
  <c r="BG915" i="1"/>
  <c r="BI915" i="1" s="1"/>
  <c r="BM915" i="1" s="1"/>
  <c r="BN915" i="1" s="1"/>
  <c r="BR915" i="1" s="1"/>
  <c r="CE915" i="1" s="1"/>
  <c r="AZ916" i="1"/>
  <c r="CB915" i="1" l="1"/>
  <c r="CF915" i="1"/>
  <c r="F942" i="1"/>
  <c r="CJ915" i="1" s="1"/>
  <c r="AS916" i="1"/>
  <c r="AT916" i="1" s="1"/>
  <c r="BO916" i="1"/>
  <c r="BJ916" i="1"/>
  <c r="AQ916" i="1"/>
  <c r="AW916" i="1"/>
  <c r="AV916" i="1"/>
  <c r="BP916" i="1"/>
  <c r="AX916" i="1"/>
  <c r="AY916" i="1" s="1"/>
  <c r="BC916" i="1" s="1"/>
  <c r="G942" i="1" l="1"/>
  <c r="C943" i="1" s="1"/>
  <c r="CI915" i="1"/>
  <c r="H942" i="1"/>
  <c r="BA916" i="1"/>
  <c r="BD916" i="1" s="1"/>
  <c r="BH916" i="1"/>
  <c r="BK916" i="1"/>
  <c r="BL916" i="1" s="1"/>
  <c r="CA915" i="1"/>
  <c r="CG915" i="1"/>
  <c r="BG916" i="1" l="1"/>
  <c r="BI916" i="1" s="1"/>
  <c r="BM916" i="1" s="1"/>
  <c r="BN916" i="1" s="1"/>
  <c r="BR916" i="1" s="1"/>
  <c r="CE916" i="1" s="1"/>
  <c r="AZ917" i="1"/>
  <c r="AU917" i="1"/>
  <c r="AP917" i="1"/>
  <c r="CB916" i="1" l="1"/>
  <c r="CF916" i="1"/>
  <c r="F943" i="1"/>
  <c r="CJ916" i="1" s="1"/>
  <c r="BO917" i="1"/>
  <c r="AQ917" i="1"/>
  <c r="AS917" i="1"/>
  <c r="AT917" i="1" s="1"/>
  <c r="BJ917" i="1"/>
  <c r="AX917" i="1"/>
  <c r="AY917" i="1" s="1"/>
  <c r="BC917" i="1" s="1"/>
  <c r="AW917" i="1"/>
  <c r="AV917" i="1"/>
  <c r="BP917" i="1"/>
  <c r="G943" i="1" l="1"/>
  <c r="C944" i="1" s="1"/>
  <c r="CI916" i="1"/>
  <c r="H943" i="1"/>
  <c r="BA917" i="1"/>
  <c r="BD917" i="1" s="1"/>
  <c r="BH917" i="1"/>
  <c r="CA916" i="1"/>
  <c r="CG916" i="1"/>
  <c r="BK917" i="1"/>
  <c r="BL917" i="1" s="1"/>
  <c r="AP918" i="1" l="1"/>
  <c r="BG917" i="1"/>
  <c r="BI917" i="1" s="1"/>
  <c r="BM917" i="1" s="1"/>
  <c r="BN917" i="1" s="1"/>
  <c r="BR917" i="1" s="1"/>
  <c r="CE917" i="1" s="1"/>
  <c r="AZ918" i="1"/>
  <c r="AU918" i="1"/>
  <c r="CB917" i="1" l="1"/>
  <c r="CF917" i="1"/>
  <c r="F944" i="1"/>
  <c r="CJ917" i="1" s="1"/>
  <c r="BP918" i="1"/>
  <c r="AW918" i="1"/>
  <c r="AV918" i="1"/>
  <c r="AX918" i="1"/>
  <c r="AY918" i="1" s="1"/>
  <c r="BC918" i="1" s="1"/>
  <c r="BJ918" i="1"/>
  <c r="BO918" i="1"/>
  <c r="AQ918" i="1"/>
  <c r="AS918" i="1"/>
  <c r="AT918" i="1" s="1"/>
  <c r="BA918" i="1" s="1"/>
  <c r="G944" i="1" l="1"/>
  <c r="C945" i="1" s="1"/>
  <c r="H944" i="1"/>
  <c r="CI917" i="1"/>
  <c r="CA917" i="1"/>
  <c r="CG917" i="1"/>
  <c r="BK918" i="1"/>
  <c r="BL918" i="1" s="1"/>
  <c r="BD918" i="1"/>
  <c r="BH918" i="1"/>
  <c r="AZ919" i="1" l="1"/>
  <c r="AU919" i="1"/>
  <c r="AP919" i="1"/>
  <c r="BG918" i="1"/>
  <c r="BI918" i="1" s="1"/>
  <c r="BM918" i="1" s="1"/>
  <c r="BN918" i="1" s="1"/>
  <c r="BR918" i="1" s="1"/>
  <c r="CE918" i="1" s="1"/>
  <c r="CB918" i="1" l="1"/>
  <c r="CF918" i="1"/>
  <c r="F945" i="1"/>
  <c r="G945" i="1" s="1"/>
  <c r="AQ919" i="1"/>
  <c r="BJ919" i="1"/>
  <c r="AS919" i="1"/>
  <c r="AT919" i="1" s="1"/>
  <c r="BO919" i="1"/>
  <c r="AW919" i="1"/>
  <c r="BP919" i="1"/>
  <c r="AV919" i="1"/>
  <c r="AX919" i="1"/>
  <c r="AY919" i="1" s="1"/>
  <c r="BC919" i="1" s="1"/>
  <c r="H945" i="1" l="1"/>
  <c r="CI918" i="1"/>
  <c r="CJ918" i="1"/>
  <c r="BA919" i="1"/>
  <c r="BD919" i="1" s="1"/>
  <c r="BH919" i="1"/>
  <c r="BK919" i="1"/>
  <c r="BL919" i="1" s="1"/>
  <c r="C946" i="1"/>
  <c r="CA918" i="1"/>
  <c r="CG918" i="1"/>
  <c r="BG919" i="1" l="1"/>
  <c r="BI919" i="1" s="1"/>
  <c r="BM919" i="1" s="1"/>
  <c r="BN919" i="1" s="1"/>
  <c r="BR919" i="1" s="1"/>
  <c r="CE919" i="1" s="1"/>
  <c r="AU920" i="1"/>
  <c r="AZ920" i="1"/>
  <c r="AP920" i="1"/>
  <c r="CB919" i="1" l="1"/>
  <c r="CF919" i="1"/>
  <c r="F946" i="1"/>
  <c r="G946" i="1" s="1"/>
  <c r="AW920" i="1"/>
  <c r="BP920" i="1"/>
  <c r="AV920" i="1"/>
  <c r="AX920" i="1"/>
  <c r="AY920" i="1" s="1"/>
  <c r="BC920" i="1" s="1"/>
  <c r="AS920" i="1"/>
  <c r="AT920" i="1" s="1"/>
  <c r="BJ920" i="1"/>
  <c r="AQ920" i="1"/>
  <c r="BO920" i="1"/>
  <c r="H946" i="1" l="1"/>
  <c r="CJ919" i="1"/>
  <c r="CI919" i="1"/>
  <c r="BK920" i="1"/>
  <c r="BL920" i="1" s="1"/>
  <c r="BA920" i="1"/>
  <c r="BD920" i="1" s="1"/>
  <c r="BH920" i="1"/>
  <c r="C947" i="1"/>
  <c r="CA919" i="1"/>
  <c r="CG919" i="1"/>
  <c r="AP921" i="1" l="1"/>
  <c r="AU921" i="1"/>
  <c r="AZ921" i="1"/>
  <c r="BG920" i="1"/>
  <c r="BI920" i="1" s="1"/>
  <c r="BM920" i="1" s="1"/>
  <c r="BN920" i="1" s="1"/>
  <c r="BR920" i="1" s="1"/>
  <c r="CE920" i="1" s="1"/>
  <c r="CB920" i="1" l="1"/>
  <c r="CF920" i="1"/>
  <c r="F947" i="1"/>
  <c r="G947" i="1" s="1"/>
  <c r="AV921" i="1"/>
  <c r="BP921" i="1"/>
  <c r="AX921" i="1"/>
  <c r="AY921" i="1" s="1"/>
  <c r="BC921" i="1" s="1"/>
  <c r="AW921" i="1"/>
  <c r="BO921" i="1"/>
  <c r="BJ921" i="1"/>
  <c r="AQ921" i="1"/>
  <c r="AS921" i="1"/>
  <c r="AT921" i="1" s="1"/>
  <c r="BA921" i="1" s="1"/>
  <c r="CJ920" i="1" l="1"/>
  <c r="CI920" i="1"/>
  <c r="H947" i="1"/>
  <c r="C948" i="1"/>
  <c r="CA920" i="1"/>
  <c r="CG920" i="1"/>
  <c r="BK921" i="1"/>
  <c r="BL921" i="1" s="1"/>
  <c r="BD921" i="1"/>
  <c r="BH921" i="1"/>
  <c r="AZ922" i="1" l="1"/>
  <c r="AP922" i="1"/>
  <c r="AU922" i="1"/>
  <c r="BG921" i="1"/>
  <c r="BI921" i="1" s="1"/>
  <c r="BM921" i="1" s="1"/>
  <c r="BN921" i="1" s="1"/>
  <c r="BR921" i="1" s="1"/>
  <c r="CE921" i="1" s="1"/>
  <c r="CB921" i="1" l="1"/>
  <c r="CF921" i="1"/>
  <c r="F948" i="1"/>
  <c r="H948" i="1" s="1"/>
  <c r="BP922" i="1"/>
  <c r="AV922" i="1"/>
  <c r="AW922" i="1"/>
  <c r="AX922" i="1"/>
  <c r="AY922" i="1" s="1"/>
  <c r="BC922" i="1" s="1"/>
  <c r="BJ922" i="1"/>
  <c r="BO922" i="1"/>
  <c r="AQ922" i="1"/>
  <c r="AS922" i="1"/>
  <c r="AT922" i="1" s="1"/>
  <c r="G948" i="1" l="1"/>
  <c r="C949" i="1" s="1"/>
  <c r="CI921" i="1"/>
  <c r="CJ921" i="1"/>
  <c r="BA922" i="1"/>
  <c r="BD922" i="1" s="1"/>
  <c r="BH922" i="1"/>
  <c r="BK922" i="1"/>
  <c r="BL922" i="1" s="1"/>
  <c r="CA921" i="1"/>
  <c r="CG921" i="1"/>
  <c r="AZ923" i="1" l="1"/>
  <c r="AP923" i="1"/>
  <c r="AU923" i="1"/>
  <c r="BG922" i="1"/>
  <c r="BI922" i="1" s="1"/>
  <c r="BM922" i="1" s="1"/>
  <c r="BN922" i="1" s="1"/>
  <c r="BR922" i="1" s="1"/>
  <c r="CE922" i="1" s="1"/>
  <c r="CB922" i="1" l="1"/>
  <c r="CF922" i="1"/>
  <c r="F949" i="1"/>
  <c r="G949" i="1" s="1"/>
  <c r="AV923" i="1"/>
  <c r="BP923" i="1"/>
  <c r="AW923" i="1"/>
  <c r="AX923" i="1"/>
  <c r="AY923" i="1" s="1"/>
  <c r="BC923" i="1" s="1"/>
  <c r="BO923" i="1"/>
  <c r="BJ923" i="1"/>
  <c r="AQ923" i="1"/>
  <c r="AS923" i="1"/>
  <c r="AT923" i="1" s="1"/>
  <c r="CI922" i="1" l="1"/>
  <c r="H949" i="1"/>
  <c r="CJ922" i="1"/>
  <c r="BA923" i="1"/>
  <c r="BD923" i="1" s="1"/>
  <c r="BH923" i="1"/>
  <c r="BK923" i="1"/>
  <c r="BL923" i="1" s="1"/>
  <c r="C950" i="1"/>
  <c r="CA922" i="1"/>
  <c r="CG922" i="1"/>
  <c r="AP924" i="1" l="1"/>
  <c r="AZ924" i="1"/>
  <c r="AU924" i="1"/>
  <c r="BG923" i="1"/>
  <c r="BI923" i="1" s="1"/>
  <c r="BM923" i="1" s="1"/>
  <c r="BN923" i="1" s="1"/>
  <c r="BR923" i="1" s="1"/>
  <c r="CE923" i="1" s="1"/>
  <c r="CB923" i="1" l="1"/>
  <c r="CF923" i="1"/>
  <c r="F950" i="1"/>
  <c r="H950" i="1" s="1"/>
  <c r="BP924" i="1"/>
  <c r="AV924" i="1"/>
  <c r="AW924" i="1"/>
  <c r="AX924" i="1"/>
  <c r="AY924" i="1" s="1"/>
  <c r="BC924" i="1" s="1"/>
  <c r="BK924" i="1" s="1"/>
  <c r="BL924" i="1" s="1"/>
  <c r="AQ924" i="1"/>
  <c r="BO924" i="1"/>
  <c r="BJ924" i="1"/>
  <c r="AS924" i="1"/>
  <c r="AT924" i="1" s="1"/>
  <c r="BA924" i="1" s="1"/>
  <c r="BD924" i="1" l="1"/>
  <c r="AP925" i="1" s="1"/>
  <c r="CJ923" i="1"/>
  <c r="G950" i="1"/>
  <c r="C951" i="1" s="1"/>
  <c r="CI923" i="1"/>
  <c r="CA923" i="1"/>
  <c r="CG923" i="1"/>
  <c r="BH924" i="1"/>
  <c r="AZ925" i="1" l="1"/>
  <c r="BG924" i="1"/>
  <c r="BI924" i="1" s="1"/>
  <c r="BM924" i="1" s="1"/>
  <c r="BN924" i="1" s="1"/>
  <c r="BR924" i="1" s="1"/>
  <c r="CE924" i="1" s="1"/>
  <c r="AU925" i="1"/>
  <c r="BP925" i="1" s="1"/>
  <c r="AQ925" i="1"/>
  <c r="BO925" i="1"/>
  <c r="BJ925" i="1"/>
  <c r="AS925" i="1"/>
  <c r="AT925" i="1" s="1"/>
  <c r="CB924" i="1" l="1"/>
  <c r="CF924" i="1"/>
  <c r="AW925" i="1"/>
  <c r="AV925" i="1"/>
  <c r="AX925" i="1"/>
  <c r="AY925" i="1" s="1"/>
  <c r="BC925" i="1" s="1"/>
  <c r="BK925" i="1" s="1"/>
  <c r="BL925" i="1" s="1"/>
  <c r="F951" i="1"/>
  <c r="CI924" i="1" s="1"/>
  <c r="BA925" i="1"/>
  <c r="BH925" i="1"/>
  <c r="BD925" i="1" l="1"/>
  <c r="AP926" i="1" s="1"/>
  <c r="G951" i="1"/>
  <c r="C952" i="1" s="1"/>
  <c r="CJ924" i="1"/>
  <c r="H951" i="1"/>
  <c r="CA924" i="1"/>
  <c r="CG924" i="1"/>
  <c r="AU926" i="1" l="1"/>
  <c r="AW926" i="1" s="1"/>
  <c r="AZ926" i="1"/>
  <c r="BG925" i="1"/>
  <c r="BI925" i="1" s="1"/>
  <c r="BM925" i="1" s="1"/>
  <c r="BN925" i="1" s="1"/>
  <c r="BR925" i="1" s="1"/>
  <c r="AQ926" i="1"/>
  <c r="BJ926" i="1"/>
  <c r="BO926" i="1"/>
  <c r="AS926" i="1"/>
  <c r="AT926" i="1" s="1"/>
  <c r="BA926" i="1" s="1"/>
  <c r="F952" i="1" l="1"/>
  <c r="CJ925" i="1" s="1"/>
  <c r="CE925" i="1"/>
  <c r="AV926" i="1"/>
  <c r="BP926" i="1"/>
  <c r="AX926" i="1"/>
  <c r="AY926" i="1" s="1"/>
  <c r="BC926" i="1" s="1"/>
  <c r="BK926" i="1" s="1"/>
  <c r="BL926" i="1" s="1"/>
  <c r="F954" i="1"/>
  <c r="K12" i="1" s="1"/>
  <c r="CI925" i="1"/>
  <c r="H952" i="1"/>
  <c r="G952" i="1"/>
  <c r="BH926" i="1"/>
  <c r="CB925" i="1" l="1"/>
  <c r="CA925" i="1" s="1"/>
  <c r="CF925" i="1"/>
  <c r="CG925" i="1" s="1"/>
  <c r="BD926" i="1"/>
  <c r="AZ927" i="1" s="1"/>
  <c r="H954" i="1"/>
  <c r="L12" i="1" s="1"/>
  <c r="E956" i="1"/>
  <c r="C956" i="1" s="1"/>
  <c r="BG926" i="1" l="1"/>
  <c r="BI926" i="1" s="1"/>
  <c r="BM926" i="1" s="1"/>
  <c r="BN926" i="1" s="1"/>
  <c r="BR926" i="1" s="1"/>
  <c r="AP927" i="1"/>
  <c r="AQ927" i="1" s="1"/>
  <c r="AU927" i="1"/>
  <c r="BP927" i="1" s="1"/>
  <c r="AS927" i="1"/>
  <c r="AT927" i="1" s="1"/>
  <c r="AW927" i="1"/>
  <c r="F956" i="1" l="1"/>
  <c r="CJ926" i="1" s="1"/>
  <c r="CE926" i="1"/>
  <c r="BO927" i="1"/>
  <c r="BJ927" i="1"/>
  <c r="AX927" i="1"/>
  <c r="AY927" i="1" s="1"/>
  <c r="BC927" i="1" s="1"/>
  <c r="AV927" i="1"/>
  <c r="CI926" i="1"/>
  <c r="G956" i="1"/>
  <c r="C957" i="1" s="1"/>
  <c r="H956" i="1"/>
  <c r="BA927" i="1"/>
  <c r="BH927" i="1"/>
  <c r="BK927" i="1"/>
  <c r="BL927" i="1" s="1"/>
  <c r="CB926" i="1" l="1"/>
  <c r="CA926" i="1" s="1"/>
  <c r="CF926" i="1"/>
  <c r="CG926" i="1" s="1"/>
  <c r="BD927" i="1"/>
  <c r="AZ928" i="1"/>
  <c r="AU928" i="1"/>
  <c r="AP928" i="1"/>
  <c r="BG927" i="1"/>
  <c r="BI927" i="1" s="1"/>
  <c r="BM927" i="1" s="1"/>
  <c r="BN927" i="1" s="1"/>
  <c r="BR927" i="1" s="1"/>
  <c r="CE927" i="1" s="1"/>
  <c r="CB927" i="1" l="1"/>
  <c r="CF927" i="1"/>
  <c r="F957" i="1"/>
  <c r="CJ927" i="1" s="1"/>
  <c r="BO928" i="1"/>
  <c r="AQ928" i="1"/>
  <c r="BJ928" i="1"/>
  <c r="AS928" i="1"/>
  <c r="AT928" i="1" s="1"/>
  <c r="AX928" i="1"/>
  <c r="AY928" i="1" s="1"/>
  <c r="BC928" i="1" s="1"/>
  <c r="AW928" i="1"/>
  <c r="BP928" i="1"/>
  <c r="AV928" i="1"/>
  <c r="G957" i="1" l="1"/>
  <c r="C958" i="1" s="1"/>
  <c r="H957" i="1"/>
  <c r="CI927" i="1"/>
  <c r="BK928" i="1"/>
  <c r="BL928" i="1" s="1"/>
  <c r="BA928" i="1"/>
  <c r="BD928" i="1" s="1"/>
  <c r="BH928" i="1"/>
  <c r="CA927" i="1"/>
  <c r="CG927" i="1"/>
  <c r="AP929" i="1" l="1"/>
  <c r="BG928" i="1"/>
  <c r="BI928" i="1" s="1"/>
  <c r="BM928" i="1" s="1"/>
  <c r="BN928" i="1" s="1"/>
  <c r="BR928" i="1" s="1"/>
  <c r="CE928" i="1" s="1"/>
  <c r="AZ929" i="1"/>
  <c r="AU929" i="1"/>
  <c r="CB928" i="1" l="1"/>
  <c r="CF928" i="1"/>
  <c r="F958" i="1"/>
  <c r="CJ928" i="1" s="1"/>
  <c r="AQ929" i="1"/>
  <c r="BJ929" i="1"/>
  <c r="AS929" i="1"/>
  <c r="AT929" i="1" s="1"/>
  <c r="BO929" i="1"/>
  <c r="BP929" i="1"/>
  <c r="AX929" i="1"/>
  <c r="AY929" i="1" s="1"/>
  <c r="BC929" i="1" s="1"/>
  <c r="AW929" i="1"/>
  <c r="AV929" i="1"/>
  <c r="CI928" i="1" l="1"/>
  <c r="G958" i="1"/>
  <c r="C959" i="1" s="1"/>
  <c r="H958" i="1"/>
  <c r="BA929" i="1"/>
  <c r="BH929" i="1"/>
  <c r="CA928" i="1"/>
  <c r="CG928" i="1"/>
  <c r="BD929" i="1"/>
  <c r="BK929" i="1"/>
  <c r="BL929" i="1" s="1"/>
  <c r="AZ930" i="1" l="1"/>
  <c r="AU930" i="1"/>
  <c r="AP930" i="1"/>
  <c r="BG929" i="1"/>
  <c r="BI929" i="1" s="1"/>
  <c r="BM929" i="1" s="1"/>
  <c r="BN929" i="1" s="1"/>
  <c r="BR929" i="1" s="1"/>
  <c r="CE929" i="1" s="1"/>
  <c r="CB929" i="1" l="1"/>
  <c r="CF929" i="1"/>
  <c r="F959" i="1"/>
  <c r="G959" i="1" s="1"/>
  <c r="AQ930" i="1"/>
  <c r="BJ930" i="1"/>
  <c r="BO930" i="1"/>
  <c r="AS930" i="1"/>
  <c r="AT930" i="1" s="1"/>
  <c r="AW930" i="1"/>
  <c r="AX930" i="1"/>
  <c r="AY930" i="1" s="1"/>
  <c r="BC930" i="1" s="1"/>
  <c r="AV930" i="1"/>
  <c r="BP930" i="1"/>
  <c r="CI929" i="1" l="1"/>
  <c r="CJ929" i="1"/>
  <c r="H959" i="1"/>
  <c r="BK930" i="1"/>
  <c r="BL930" i="1" s="1"/>
  <c r="CA929" i="1"/>
  <c r="CG929" i="1"/>
  <c r="BA930" i="1"/>
  <c r="BD930" i="1" s="1"/>
  <c r="BH930" i="1"/>
  <c r="C960" i="1"/>
  <c r="BG930" i="1" l="1"/>
  <c r="BI930" i="1" s="1"/>
  <c r="BM930" i="1" s="1"/>
  <c r="BN930" i="1" s="1"/>
  <c r="BR930" i="1" s="1"/>
  <c r="CE930" i="1" s="1"/>
  <c r="AZ931" i="1"/>
  <c r="AU931" i="1"/>
  <c r="AP931" i="1"/>
  <c r="CB930" i="1" l="1"/>
  <c r="CF930" i="1"/>
  <c r="F960" i="1"/>
  <c r="CI930" i="1" s="1"/>
  <c r="BO931" i="1"/>
  <c r="AQ931" i="1"/>
  <c r="BJ931" i="1"/>
  <c r="AS931" i="1"/>
  <c r="AT931" i="1" s="1"/>
  <c r="AV931" i="1"/>
  <c r="BP931" i="1"/>
  <c r="AX931" i="1"/>
  <c r="AY931" i="1" s="1"/>
  <c r="BC931" i="1" s="1"/>
  <c r="AW931" i="1"/>
  <c r="G960" i="1" l="1"/>
  <c r="C961" i="1" s="1"/>
  <c r="CJ930" i="1"/>
  <c r="H960" i="1"/>
  <c r="BA931" i="1"/>
  <c r="BD931" i="1" s="1"/>
  <c r="BH931" i="1"/>
  <c r="BK931" i="1"/>
  <c r="BL931" i="1" s="1"/>
  <c r="CA930" i="1"/>
  <c r="CG930" i="1"/>
  <c r="BG931" i="1" l="1"/>
  <c r="BI931" i="1" s="1"/>
  <c r="BM931" i="1" s="1"/>
  <c r="BN931" i="1" s="1"/>
  <c r="BR931" i="1" s="1"/>
  <c r="CE931" i="1" s="1"/>
  <c r="AZ932" i="1"/>
  <c r="AU932" i="1"/>
  <c r="AP932" i="1"/>
  <c r="CB931" i="1" l="1"/>
  <c r="CF931" i="1"/>
  <c r="F961" i="1"/>
  <c r="H961" i="1" s="1"/>
  <c r="BJ932" i="1"/>
  <c r="AS932" i="1"/>
  <c r="AT932" i="1" s="1"/>
  <c r="AQ932" i="1"/>
  <c r="BO932" i="1"/>
  <c r="AV932" i="1"/>
  <c r="BP932" i="1"/>
  <c r="AX932" i="1"/>
  <c r="AY932" i="1" s="1"/>
  <c r="BC932" i="1" s="1"/>
  <c r="AW932" i="1"/>
  <c r="G961" i="1" l="1"/>
  <c r="C962" i="1" s="1"/>
  <c r="CI931" i="1"/>
  <c r="CJ931" i="1"/>
  <c r="BK932" i="1"/>
  <c r="BL932" i="1" s="1"/>
  <c r="BA932" i="1"/>
  <c r="BD932" i="1" s="1"/>
  <c r="BH932" i="1"/>
  <c r="CA931" i="1"/>
  <c r="CG931" i="1"/>
  <c r="AP933" i="1" l="1"/>
  <c r="BG932" i="1"/>
  <c r="BI932" i="1" s="1"/>
  <c r="BM932" i="1" s="1"/>
  <c r="BN932" i="1" s="1"/>
  <c r="BR932" i="1" s="1"/>
  <c r="CE932" i="1" s="1"/>
  <c r="AZ933" i="1"/>
  <c r="AU933" i="1"/>
  <c r="CB932" i="1" l="1"/>
  <c r="CF932" i="1"/>
  <c r="F962" i="1"/>
  <c r="CJ932" i="1" s="1"/>
  <c r="AX933" i="1"/>
  <c r="AY933" i="1" s="1"/>
  <c r="BC933" i="1" s="1"/>
  <c r="BK933" i="1" s="1"/>
  <c r="BL933" i="1" s="1"/>
  <c r="BP933" i="1"/>
  <c r="AW933" i="1"/>
  <c r="AV933" i="1"/>
  <c r="AQ933" i="1"/>
  <c r="BO933" i="1"/>
  <c r="BJ933" i="1"/>
  <c r="AS933" i="1"/>
  <c r="AT933" i="1" s="1"/>
  <c r="BA933" i="1" s="1"/>
  <c r="H962" i="1" l="1"/>
  <c r="G962" i="1"/>
  <c r="C963" i="1" s="1"/>
  <c r="BD933" i="1"/>
  <c r="AP934" i="1" s="1"/>
  <c r="CI932" i="1"/>
  <c r="CA932" i="1"/>
  <c r="CG932" i="1"/>
  <c r="BH933" i="1"/>
  <c r="AZ934" i="1" l="1"/>
  <c r="AU934" i="1"/>
  <c r="AV934" i="1" s="1"/>
  <c r="BG933" i="1"/>
  <c r="BI933" i="1" s="1"/>
  <c r="BM933" i="1" s="1"/>
  <c r="BN933" i="1" s="1"/>
  <c r="BR933" i="1" s="1"/>
  <c r="CE933" i="1" s="1"/>
  <c r="BJ934" i="1"/>
  <c r="AS934" i="1"/>
  <c r="AT934" i="1" s="1"/>
  <c r="BO934" i="1"/>
  <c r="AQ934" i="1"/>
  <c r="CB933" i="1" l="1"/>
  <c r="CF933" i="1"/>
  <c r="AW934" i="1"/>
  <c r="AX934" i="1"/>
  <c r="AY934" i="1" s="1"/>
  <c r="BC934" i="1" s="1"/>
  <c r="BK934" i="1" s="1"/>
  <c r="BL934" i="1" s="1"/>
  <c r="BP934" i="1"/>
  <c r="F963" i="1"/>
  <c r="CJ933" i="1" s="1"/>
  <c r="BA934" i="1"/>
  <c r="BH934" i="1"/>
  <c r="BD934" i="1" l="1"/>
  <c r="AU935" i="1" s="1"/>
  <c r="G963" i="1"/>
  <c r="C964" i="1" s="1"/>
  <c r="H963" i="1"/>
  <c r="CI933" i="1"/>
  <c r="CA933" i="1"/>
  <c r="CG933" i="1"/>
  <c r="AZ935" i="1" l="1"/>
  <c r="AP935" i="1"/>
  <c r="BJ935" i="1" s="1"/>
  <c r="BG934" i="1"/>
  <c r="BI934" i="1" s="1"/>
  <c r="BM934" i="1" s="1"/>
  <c r="BN934" i="1" s="1"/>
  <c r="BR934" i="1" s="1"/>
  <c r="AX935" i="1"/>
  <c r="AY935" i="1" s="1"/>
  <c r="BC935" i="1" s="1"/>
  <c r="BP935" i="1"/>
  <c r="AW935" i="1"/>
  <c r="AV935" i="1"/>
  <c r="AQ935" i="1"/>
  <c r="F964" i="1" l="1"/>
  <c r="G964" i="1" s="1"/>
  <c r="C965" i="1" s="1"/>
  <c r="CE934" i="1"/>
  <c r="BK935" i="1"/>
  <c r="BL935" i="1" s="1"/>
  <c r="BO935" i="1"/>
  <c r="AS935" i="1"/>
  <c r="AT935" i="1" s="1"/>
  <c r="BH935" i="1" s="1"/>
  <c r="H964" i="1"/>
  <c r="CI934" i="1"/>
  <c r="CJ934" i="1"/>
  <c r="CB934" i="1" l="1"/>
  <c r="CA934" i="1" s="1"/>
  <c r="CF934" i="1"/>
  <c r="CG934" i="1" s="1"/>
  <c r="BA935" i="1"/>
  <c r="BD935" i="1" s="1"/>
  <c r="AZ936" i="1" s="1"/>
  <c r="AP936" i="1" l="1"/>
  <c r="BG935" i="1"/>
  <c r="BI935" i="1" s="1"/>
  <c r="BM935" i="1" s="1"/>
  <c r="BN935" i="1" s="1"/>
  <c r="BR935" i="1" s="1"/>
  <c r="AU936" i="1"/>
  <c r="BP936" i="1" s="1"/>
  <c r="BJ936" i="1"/>
  <c r="AS936" i="1"/>
  <c r="AT936" i="1" s="1"/>
  <c r="BO936" i="1"/>
  <c r="AQ936" i="1"/>
  <c r="F965" i="1" l="1"/>
  <c r="CJ935" i="1" s="1"/>
  <c r="CE935" i="1"/>
  <c r="AW936" i="1"/>
  <c r="AX936" i="1"/>
  <c r="AY936" i="1" s="1"/>
  <c r="BC936" i="1" s="1"/>
  <c r="BK936" i="1" s="1"/>
  <c r="BL936" i="1" s="1"/>
  <c r="AV936" i="1"/>
  <c r="CI935" i="1"/>
  <c r="BA936" i="1"/>
  <c r="BH936" i="1"/>
  <c r="H965" i="1" l="1"/>
  <c r="G965" i="1"/>
  <c r="C966" i="1" s="1"/>
  <c r="CB935" i="1"/>
  <c r="CA935" i="1" s="1"/>
  <c r="CF935" i="1"/>
  <c r="CG935" i="1" s="1"/>
  <c r="BD936" i="1"/>
  <c r="BG936" i="1" s="1"/>
  <c r="BI936" i="1" s="1"/>
  <c r="BM936" i="1" s="1"/>
  <c r="BN936" i="1" s="1"/>
  <c r="BR936" i="1" s="1"/>
  <c r="CE936" i="1" s="1"/>
  <c r="AU937" i="1"/>
  <c r="AP937" i="1"/>
  <c r="CB936" i="1" l="1"/>
  <c r="CF936" i="1"/>
  <c r="AZ937" i="1"/>
  <c r="F966" i="1"/>
  <c r="CI936" i="1" s="1"/>
  <c r="BJ937" i="1"/>
  <c r="AS937" i="1"/>
  <c r="AT937" i="1" s="1"/>
  <c r="AQ937" i="1"/>
  <c r="BO937" i="1"/>
  <c r="BP937" i="1"/>
  <c r="AW937" i="1"/>
  <c r="AX937" i="1"/>
  <c r="AY937" i="1" s="1"/>
  <c r="BC937" i="1" s="1"/>
  <c r="BK937" i="1" s="1"/>
  <c r="BL937" i="1" s="1"/>
  <c r="AV937" i="1"/>
  <c r="G966" i="1" l="1"/>
  <c r="C967" i="1" s="1"/>
  <c r="CJ936" i="1"/>
  <c r="H966" i="1"/>
  <c r="BA937" i="1"/>
  <c r="BD937" i="1" s="1"/>
  <c r="BH937" i="1"/>
  <c r="CA936" i="1"/>
  <c r="CG936" i="1"/>
  <c r="AZ938" i="1" l="1"/>
  <c r="AP938" i="1"/>
  <c r="BG937" i="1"/>
  <c r="BI937" i="1" s="1"/>
  <c r="BM937" i="1" s="1"/>
  <c r="BN937" i="1" s="1"/>
  <c r="BR937" i="1" s="1"/>
  <c r="CE937" i="1" s="1"/>
  <c r="AU938" i="1"/>
  <c r="CB937" i="1" l="1"/>
  <c r="CF937" i="1"/>
  <c r="F967" i="1"/>
  <c r="H967" i="1" s="1"/>
  <c r="AV938" i="1"/>
  <c r="AX938" i="1"/>
  <c r="AY938" i="1" s="1"/>
  <c r="BC938" i="1" s="1"/>
  <c r="AW938" i="1"/>
  <c r="BP938" i="1"/>
  <c r="AS938" i="1"/>
  <c r="AT938" i="1" s="1"/>
  <c r="BO938" i="1"/>
  <c r="AQ938" i="1"/>
  <c r="BJ938" i="1"/>
  <c r="CI937" i="1" l="1"/>
  <c r="G967" i="1"/>
  <c r="C968" i="1" s="1"/>
  <c r="CJ937" i="1"/>
  <c r="BK938" i="1"/>
  <c r="BL938" i="1" s="1"/>
  <c r="BA938" i="1"/>
  <c r="BD938" i="1" s="1"/>
  <c r="BH938" i="1"/>
  <c r="CA937" i="1"/>
  <c r="CG937" i="1"/>
  <c r="BG938" i="1" l="1"/>
  <c r="BI938" i="1" s="1"/>
  <c r="BM938" i="1" s="1"/>
  <c r="BN938" i="1" s="1"/>
  <c r="BR938" i="1" s="1"/>
  <c r="CE938" i="1" s="1"/>
  <c r="AZ939" i="1"/>
  <c r="AP939" i="1"/>
  <c r="AU939" i="1"/>
  <c r="CB938" i="1" l="1"/>
  <c r="CF938" i="1"/>
  <c r="F968" i="1"/>
  <c r="H968" i="1" s="1"/>
  <c r="AW939" i="1"/>
  <c r="AV939" i="1"/>
  <c r="BP939" i="1"/>
  <c r="AX939" i="1"/>
  <c r="AY939" i="1" s="1"/>
  <c r="BC939" i="1" s="1"/>
  <c r="BK939" i="1" s="1"/>
  <c r="BL939" i="1" s="1"/>
  <c r="BO939" i="1"/>
  <c r="BJ939" i="1"/>
  <c r="AQ939" i="1"/>
  <c r="AS939" i="1"/>
  <c r="AT939" i="1" s="1"/>
  <c r="G968" i="1" l="1"/>
  <c r="C969" i="1" s="1"/>
  <c r="CJ938" i="1"/>
  <c r="CI938" i="1"/>
  <c r="BA939" i="1"/>
  <c r="BD939" i="1" s="1"/>
  <c r="BH939" i="1"/>
  <c r="CA938" i="1"/>
  <c r="CG938" i="1"/>
  <c r="AZ940" i="1" l="1"/>
  <c r="AP940" i="1"/>
  <c r="AU940" i="1"/>
  <c r="BG939" i="1"/>
  <c r="BI939" i="1" s="1"/>
  <c r="BM939" i="1" s="1"/>
  <c r="BN939" i="1" s="1"/>
  <c r="BR939" i="1" s="1"/>
  <c r="CE939" i="1" s="1"/>
  <c r="CB939" i="1" l="1"/>
  <c r="CF939" i="1"/>
  <c r="F969" i="1"/>
  <c r="G969" i="1" s="1"/>
  <c r="AV940" i="1"/>
  <c r="BP940" i="1"/>
  <c r="AW940" i="1"/>
  <c r="AX940" i="1"/>
  <c r="AY940" i="1" s="1"/>
  <c r="BC940" i="1" s="1"/>
  <c r="BO940" i="1"/>
  <c r="BJ940" i="1"/>
  <c r="AQ940" i="1"/>
  <c r="AS940" i="1"/>
  <c r="AT940" i="1" s="1"/>
  <c r="H969" i="1" l="1"/>
  <c r="CI939" i="1"/>
  <c r="CJ939" i="1"/>
  <c r="BA940" i="1"/>
  <c r="BD940" i="1" s="1"/>
  <c r="BH940" i="1"/>
  <c r="BK940" i="1"/>
  <c r="BL940" i="1" s="1"/>
  <c r="C970" i="1"/>
  <c r="CA939" i="1"/>
  <c r="CG939" i="1"/>
  <c r="AP941" i="1" l="1"/>
  <c r="AU941" i="1"/>
  <c r="AZ941" i="1"/>
  <c r="BG940" i="1"/>
  <c r="BI940" i="1" s="1"/>
  <c r="BM940" i="1" s="1"/>
  <c r="BN940" i="1" s="1"/>
  <c r="BR940" i="1" s="1"/>
  <c r="CE940" i="1" s="1"/>
  <c r="CB940" i="1" l="1"/>
  <c r="CF940" i="1"/>
  <c r="F970" i="1"/>
  <c r="G970" i="1" s="1"/>
  <c r="AV941" i="1"/>
  <c r="BP941" i="1"/>
  <c r="AX941" i="1"/>
  <c r="AY941" i="1" s="1"/>
  <c r="BC941" i="1" s="1"/>
  <c r="AW941" i="1"/>
  <c r="BO941" i="1"/>
  <c r="AQ941" i="1"/>
  <c r="BJ941" i="1"/>
  <c r="AS941" i="1"/>
  <c r="AT941" i="1" s="1"/>
  <c r="BA941" i="1" s="1"/>
  <c r="H970" i="1" l="1"/>
  <c r="CJ940" i="1"/>
  <c r="CI940" i="1"/>
  <c r="C971" i="1"/>
  <c r="CA940" i="1"/>
  <c r="CG940" i="1"/>
  <c r="BK941" i="1"/>
  <c r="BL941" i="1" s="1"/>
  <c r="BD941" i="1"/>
  <c r="BH941" i="1"/>
  <c r="AU942" i="1" l="1"/>
  <c r="AP942" i="1"/>
  <c r="AZ942" i="1"/>
  <c r="BG941" i="1"/>
  <c r="BI941" i="1" s="1"/>
  <c r="BM941" i="1" s="1"/>
  <c r="BN941" i="1" s="1"/>
  <c r="BR941" i="1" s="1"/>
  <c r="CE941" i="1" s="1"/>
  <c r="CB941" i="1" l="1"/>
  <c r="CF941" i="1"/>
  <c r="F971" i="1"/>
  <c r="CI941" i="1" s="1"/>
  <c r="BJ942" i="1"/>
  <c r="AQ942" i="1"/>
  <c r="BO942" i="1"/>
  <c r="AS942" i="1"/>
  <c r="AT942" i="1" s="1"/>
  <c r="BA942" i="1" s="1"/>
  <c r="BP942" i="1"/>
  <c r="AV942" i="1"/>
  <c r="AX942" i="1"/>
  <c r="AY942" i="1" s="1"/>
  <c r="BC942" i="1" s="1"/>
  <c r="AW942" i="1"/>
  <c r="CJ941" i="1" l="1"/>
  <c r="G971" i="1"/>
  <c r="C972" i="1" s="1"/>
  <c r="H971" i="1"/>
  <c r="BH942" i="1"/>
  <c r="BK942" i="1"/>
  <c r="BL942" i="1" s="1"/>
  <c r="BD942" i="1"/>
  <c r="CA941" i="1"/>
  <c r="CG941" i="1"/>
  <c r="AP943" i="1" l="1"/>
  <c r="AZ943" i="1"/>
  <c r="AU943" i="1"/>
  <c r="BG942" i="1"/>
  <c r="BI942" i="1" s="1"/>
  <c r="BM942" i="1" s="1"/>
  <c r="BN942" i="1" s="1"/>
  <c r="BR942" i="1" s="1"/>
  <c r="CE942" i="1" s="1"/>
  <c r="CB942" i="1" l="1"/>
  <c r="CF942" i="1"/>
  <c r="F972" i="1"/>
  <c r="CJ942" i="1" s="1"/>
  <c r="AV943" i="1"/>
  <c r="BP943" i="1"/>
  <c r="AW943" i="1"/>
  <c r="AX943" i="1"/>
  <c r="AY943" i="1" s="1"/>
  <c r="BC943" i="1" s="1"/>
  <c r="BO943" i="1"/>
  <c r="BJ943" i="1"/>
  <c r="AQ943" i="1"/>
  <c r="AS943" i="1"/>
  <c r="AT943" i="1" s="1"/>
  <c r="G972" i="1" l="1"/>
  <c r="C973" i="1" s="1"/>
  <c r="CI942" i="1"/>
  <c r="H972" i="1"/>
  <c r="BA943" i="1"/>
  <c r="BD943" i="1" s="1"/>
  <c r="BH943" i="1"/>
  <c r="BK943" i="1"/>
  <c r="BL943" i="1" s="1"/>
  <c r="CA942" i="1"/>
  <c r="CG942" i="1"/>
  <c r="AU944" i="1" l="1"/>
  <c r="AP944" i="1"/>
  <c r="AZ944" i="1"/>
  <c r="BG943" i="1"/>
  <c r="BI943" i="1" s="1"/>
  <c r="BM943" i="1" s="1"/>
  <c r="BN943" i="1" s="1"/>
  <c r="BR943" i="1" s="1"/>
  <c r="CE943" i="1" s="1"/>
  <c r="CB943" i="1" l="1"/>
  <c r="CF943" i="1"/>
  <c r="F973" i="1"/>
  <c r="CJ943" i="1" s="1"/>
  <c r="BO944" i="1"/>
  <c r="AQ944" i="1"/>
  <c r="BJ944" i="1"/>
  <c r="AS944" i="1"/>
  <c r="AT944" i="1" s="1"/>
  <c r="BA944" i="1" s="1"/>
  <c r="BP944" i="1"/>
  <c r="AV944" i="1"/>
  <c r="AW944" i="1"/>
  <c r="AX944" i="1"/>
  <c r="AY944" i="1" s="1"/>
  <c r="BC944" i="1" s="1"/>
  <c r="G973" i="1" l="1"/>
  <c r="C974" i="1" s="1"/>
  <c r="CI943" i="1"/>
  <c r="H973" i="1"/>
  <c r="BH944" i="1"/>
  <c r="BK944" i="1"/>
  <c r="BL944" i="1" s="1"/>
  <c r="BD944" i="1"/>
  <c r="CA943" i="1"/>
  <c r="CG943" i="1"/>
  <c r="AU945" i="1" l="1"/>
  <c r="AP945" i="1"/>
  <c r="AZ945" i="1"/>
  <c r="BG944" i="1"/>
  <c r="BI944" i="1" s="1"/>
  <c r="BM944" i="1" s="1"/>
  <c r="BN944" i="1" s="1"/>
  <c r="BR944" i="1" s="1"/>
  <c r="CE944" i="1" s="1"/>
  <c r="CB944" i="1" l="1"/>
  <c r="CF944" i="1"/>
  <c r="F974" i="1"/>
  <c r="CI944" i="1" s="1"/>
  <c r="AQ945" i="1"/>
  <c r="BO945" i="1"/>
  <c r="BJ945" i="1"/>
  <c r="AS945" i="1"/>
  <c r="AT945" i="1" s="1"/>
  <c r="BA945" i="1" s="1"/>
  <c r="AV945" i="1"/>
  <c r="BP945" i="1"/>
  <c r="AW945" i="1"/>
  <c r="AX945" i="1"/>
  <c r="AY945" i="1" s="1"/>
  <c r="BC945" i="1" s="1"/>
  <c r="G974" i="1" l="1"/>
  <c r="C975" i="1" s="1"/>
  <c r="CJ944" i="1"/>
  <c r="H974" i="1"/>
  <c r="BK945" i="1"/>
  <c r="BL945" i="1" s="1"/>
  <c r="BD945" i="1"/>
  <c r="CA944" i="1"/>
  <c r="CG944" i="1"/>
  <c r="BH945" i="1"/>
  <c r="AZ946" i="1" l="1"/>
  <c r="AU946" i="1"/>
  <c r="AP946" i="1"/>
  <c r="BG945" i="1"/>
  <c r="BI945" i="1" s="1"/>
  <c r="BM945" i="1" s="1"/>
  <c r="BN945" i="1" s="1"/>
  <c r="BR945" i="1" s="1"/>
  <c r="CE945" i="1" s="1"/>
  <c r="CB945" i="1" l="1"/>
  <c r="CF945" i="1"/>
  <c r="F975" i="1"/>
  <c r="G975" i="1" s="1"/>
  <c r="BJ946" i="1"/>
  <c r="BO946" i="1"/>
  <c r="AQ946" i="1"/>
  <c r="AS946" i="1"/>
  <c r="AT946" i="1" s="1"/>
  <c r="BP946" i="1"/>
  <c r="AV946" i="1"/>
  <c r="AW946" i="1"/>
  <c r="AX946" i="1"/>
  <c r="AY946" i="1" s="1"/>
  <c r="BC946" i="1" s="1"/>
  <c r="CJ945" i="1" l="1"/>
  <c r="CI945" i="1"/>
  <c r="H975" i="1"/>
  <c r="BK946" i="1"/>
  <c r="BL946" i="1" s="1"/>
  <c r="BA946" i="1"/>
  <c r="BD946" i="1" s="1"/>
  <c r="BH946" i="1"/>
  <c r="C976" i="1"/>
  <c r="CA945" i="1"/>
  <c r="CG945" i="1"/>
  <c r="BG946" i="1" l="1"/>
  <c r="BI946" i="1" s="1"/>
  <c r="BM946" i="1" s="1"/>
  <c r="BN946" i="1" s="1"/>
  <c r="BR946" i="1" s="1"/>
  <c r="CE946" i="1" s="1"/>
  <c r="AU947" i="1"/>
  <c r="AP947" i="1"/>
  <c r="AZ947" i="1"/>
  <c r="CB946" i="1" l="1"/>
  <c r="CF946" i="1"/>
  <c r="F976" i="1"/>
  <c r="G976" i="1" s="1"/>
  <c r="BO947" i="1"/>
  <c r="AQ947" i="1"/>
  <c r="BJ947" i="1"/>
  <c r="AS947" i="1"/>
  <c r="AT947" i="1" s="1"/>
  <c r="AX947" i="1"/>
  <c r="AY947" i="1" s="1"/>
  <c r="BC947" i="1" s="1"/>
  <c r="BP947" i="1"/>
  <c r="AV947" i="1"/>
  <c r="AW947" i="1"/>
  <c r="CJ946" i="1" l="1"/>
  <c r="CI946" i="1"/>
  <c r="H976" i="1"/>
  <c r="BA947" i="1"/>
  <c r="BD947" i="1" s="1"/>
  <c r="BH947" i="1"/>
  <c r="C977" i="1"/>
  <c r="CA946" i="1"/>
  <c r="CG946" i="1"/>
  <c r="BK947" i="1"/>
  <c r="BL947" i="1" s="1"/>
  <c r="AP948" i="1" l="1"/>
  <c r="BG947" i="1"/>
  <c r="BI947" i="1" s="1"/>
  <c r="BM947" i="1" s="1"/>
  <c r="BN947" i="1" s="1"/>
  <c r="BR947" i="1" s="1"/>
  <c r="CE947" i="1" s="1"/>
  <c r="AU948" i="1"/>
  <c r="AZ948" i="1"/>
  <c r="CB947" i="1" l="1"/>
  <c r="CF947" i="1"/>
  <c r="F977" i="1"/>
  <c r="CI947" i="1" s="1"/>
  <c r="AX948" i="1"/>
  <c r="AY948" i="1" s="1"/>
  <c r="BC948" i="1" s="1"/>
  <c r="BP948" i="1"/>
  <c r="AW948" i="1"/>
  <c r="AV948" i="1"/>
  <c r="BO948" i="1"/>
  <c r="AQ948" i="1"/>
  <c r="AS948" i="1"/>
  <c r="AT948" i="1" s="1"/>
  <c r="BJ948" i="1"/>
  <c r="CJ947" i="1" l="1"/>
  <c r="G977" i="1"/>
  <c r="C978" i="1" s="1"/>
  <c r="H977" i="1"/>
  <c r="BA948" i="1"/>
  <c r="BD948" i="1" s="1"/>
  <c r="BH948" i="1"/>
  <c r="CA947" i="1"/>
  <c r="CG947" i="1"/>
  <c r="BK948" i="1"/>
  <c r="BL948" i="1" s="1"/>
  <c r="BG948" i="1" l="1"/>
  <c r="BI948" i="1" s="1"/>
  <c r="BM948" i="1" s="1"/>
  <c r="BN948" i="1" s="1"/>
  <c r="BR948" i="1" s="1"/>
  <c r="CE948" i="1" s="1"/>
  <c r="AU949" i="1"/>
  <c r="AZ949" i="1"/>
  <c r="AP949" i="1"/>
  <c r="CB948" i="1" l="1"/>
  <c r="CF948" i="1"/>
  <c r="F978" i="1"/>
  <c r="CJ948" i="1" s="1"/>
  <c r="AQ949" i="1"/>
  <c r="BJ949" i="1"/>
  <c r="AS949" i="1"/>
  <c r="AT949" i="1" s="1"/>
  <c r="BO949" i="1"/>
  <c r="AW949" i="1"/>
  <c r="AV949" i="1"/>
  <c r="BP949" i="1"/>
  <c r="AX949" i="1"/>
  <c r="AY949" i="1" s="1"/>
  <c r="BC949" i="1" s="1"/>
  <c r="BK949" i="1" s="1"/>
  <c r="BL949" i="1" s="1"/>
  <c r="CI948" i="1" l="1"/>
  <c r="G978" i="1"/>
  <c r="C979" i="1" s="1"/>
  <c r="H978" i="1"/>
  <c r="BA949" i="1"/>
  <c r="BD949" i="1" s="1"/>
  <c r="BH949" i="1"/>
  <c r="CA948" i="1"/>
  <c r="CG948" i="1"/>
  <c r="BG949" i="1" l="1"/>
  <c r="BI949" i="1" s="1"/>
  <c r="BM949" i="1" s="1"/>
  <c r="BN949" i="1" s="1"/>
  <c r="BR949" i="1" s="1"/>
  <c r="CE949" i="1" s="1"/>
  <c r="AZ950" i="1"/>
  <c r="AU950" i="1"/>
  <c r="AP950" i="1"/>
  <c r="CB949" i="1" l="1"/>
  <c r="CF949" i="1"/>
  <c r="F979" i="1"/>
  <c r="H979" i="1" s="1"/>
  <c r="BO950" i="1"/>
  <c r="AQ950" i="1"/>
  <c r="BJ950" i="1"/>
  <c r="AS950" i="1"/>
  <c r="AT950" i="1" s="1"/>
  <c r="AV950" i="1"/>
  <c r="BP950" i="1"/>
  <c r="AX950" i="1"/>
  <c r="AY950" i="1" s="1"/>
  <c r="BC950" i="1" s="1"/>
  <c r="BK950" i="1" s="1"/>
  <c r="BL950" i="1" s="1"/>
  <c r="AW950" i="1"/>
  <c r="G979" i="1" l="1"/>
  <c r="C980" i="1" s="1"/>
  <c r="CI949" i="1"/>
  <c r="CJ949" i="1"/>
  <c r="BA950" i="1"/>
  <c r="BD950" i="1" s="1"/>
  <c r="BH950" i="1"/>
  <c r="CA949" i="1"/>
  <c r="CG949" i="1"/>
  <c r="AZ951" i="1" l="1"/>
  <c r="AU951" i="1"/>
  <c r="AP951" i="1"/>
  <c r="BG950" i="1"/>
  <c r="BI950" i="1" s="1"/>
  <c r="BM950" i="1" s="1"/>
  <c r="BN950" i="1" s="1"/>
  <c r="BR950" i="1" s="1"/>
  <c r="CE950" i="1" s="1"/>
  <c r="CB950" i="1" l="1"/>
  <c r="CF950" i="1"/>
  <c r="F980" i="1"/>
  <c r="G980" i="1" s="1"/>
  <c r="BJ951" i="1"/>
  <c r="AS951" i="1"/>
  <c r="AT951" i="1" s="1"/>
  <c r="BO951" i="1"/>
  <c r="AQ951" i="1"/>
  <c r="BP951" i="1"/>
  <c r="AV951" i="1"/>
  <c r="AX951" i="1"/>
  <c r="AY951" i="1" s="1"/>
  <c r="BC951" i="1" s="1"/>
  <c r="AW951" i="1"/>
  <c r="H980" i="1" l="1"/>
  <c r="CJ950" i="1"/>
  <c r="CI950" i="1"/>
  <c r="BA951" i="1"/>
  <c r="BD951" i="1" s="1"/>
  <c r="BH951" i="1"/>
  <c r="BK951" i="1"/>
  <c r="BL951" i="1" s="1"/>
  <c r="C981" i="1"/>
  <c r="CA950" i="1"/>
  <c r="CG950" i="1"/>
  <c r="AZ952" i="1" l="1"/>
  <c r="AU952" i="1"/>
  <c r="AP952" i="1"/>
  <c r="BG951" i="1"/>
  <c r="BI951" i="1" s="1"/>
  <c r="BM951" i="1" s="1"/>
  <c r="BN951" i="1" s="1"/>
  <c r="BR951" i="1" s="1"/>
  <c r="CE951" i="1" s="1"/>
  <c r="CB951" i="1" l="1"/>
  <c r="CF951" i="1"/>
  <c r="F981" i="1"/>
  <c r="CJ951" i="1" s="1"/>
  <c r="BO952" i="1"/>
  <c r="AQ952" i="1"/>
  <c r="BJ952" i="1"/>
  <c r="AS952" i="1"/>
  <c r="AT952" i="1" s="1"/>
  <c r="AX952" i="1"/>
  <c r="AY952" i="1" s="1"/>
  <c r="BC952" i="1" s="1"/>
  <c r="BP952" i="1"/>
  <c r="AW952" i="1"/>
  <c r="AV952" i="1"/>
  <c r="G981" i="1" l="1"/>
  <c r="C982" i="1" s="1"/>
  <c r="H981" i="1"/>
  <c r="CI951" i="1"/>
  <c r="BK952" i="1"/>
  <c r="BL952" i="1" s="1"/>
  <c r="BA952" i="1"/>
  <c r="BD952" i="1" s="1"/>
  <c r="BH952" i="1"/>
  <c r="CA951" i="1"/>
  <c r="CG951" i="1"/>
  <c r="AZ953" i="1" l="1"/>
  <c r="BG952" i="1"/>
  <c r="BI952" i="1" s="1"/>
  <c r="BM952" i="1" s="1"/>
  <c r="BN952" i="1" s="1"/>
  <c r="BR952" i="1" s="1"/>
  <c r="CE952" i="1" s="1"/>
  <c r="AU953" i="1"/>
  <c r="AP953" i="1"/>
  <c r="CB952" i="1" l="1"/>
  <c r="CF952" i="1"/>
  <c r="F982" i="1"/>
  <c r="CI952" i="1" s="1"/>
  <c r="BJ953" i="1"/>
  <c r="AS953" i="1"/>
  <c r="AT953" i="1" s="1"/>
  <c r="BO953" i="1"/>
  <c r="AQ953" i="1"/>
  <c r="AW953" i="1"/>
  <c r="BP953" i="1"/>
  <c r="AV953" i="1"/>
  <c r="AX953" i="1"/>
  <c r="AY953" i="1" s="1"/>
  <c r="BC953" i="1" s="1"/>
  <c r="G982" i="1" l="1"/>
  <c r="C983" i="1" s="1"/>
  <c r="CJ952" i="1"/>
  <c r="H982" i="1"/>
  <c r="BK953" i="1"/>
  <c r="BL953" i="1" s="1"/>
  <c r="BA953" i="1"/>
  <c r="BD953" i="1" s="1"/>
  <c r="BH953" i="1"/>
  <c r="CA952" i="1"/>
  <c r="CG952" i="1"/>
  <c r="BG953" i="1" l="1"/>
  <c r="BI953" i="1" s="1"/>
  <c r="BM953" i="1" s="1"/>
  <c r="BN953" i="1" s="1"/>
  <c r="BR953" i="1" s="1"/>
  <c r="CE953" i="1" s="1"/>
  <c r="AZ954" i="1"/>
  <c r="AU954" i="1"/>
  <c r="AP954" i="1"/>
  <c r="CB953" i="1" l="1"/>
  <c r="CF953" i="1"/>
  <c r="F983" i="1"/>
  <c r="CJ953" i="1" s="1"/>
  <c r="AX954" i="1"/>
  <c r="AY954" i="1" s="1"/>
  <c r="BC954" i="1" s="1"/>
  <c r="BK954" i="1" s="1"/>
  <c r="BL954" i="1" s="1"/>
  <c r="BP954" i="1"/>
  <c r="AW954" i="1"/>
  <c r="AV954" i="1"/>
  <c r="BJ954" i="1"/>
  <c r="BO954" i="1"/>
  <c r="AS954" i="1"/>
  <c r="AT954" i="1" s="1"/>
  <c r="BA954" i="1" s="1"/>
  <c r="AQ954" i="1"/>
  <c r="H983" i="1" l="1"/>
  <c r="G983" i="1"/>
  <c r="C984" i="1" s="1"/>
  <c r="CI953" i="1"/>
  <c r="BD954" i="1"/>
  <c r="AP955" i="1" s="1"/>
  <c r="CA953" i="1"/>
  <c r="CG953" i="1"/>
  <c r="BH954" i="1"/>
  <c r="BG954" i="1" l="1"/>
  <c r="BI954" i="1" s="1"/>
  <c r="BM954" i="1" s="1"/>
  <c r="BN954" i="1" s="1"/>
  <c r="BR954" i="1" s="1"/>
  <c r="CE954" i="1" s="1"/>
  <c r="AZ955" i="1"/>
  <c r="AU955" i="1"/>
  <c r="BP955" i="1" s="1"/>
  <c r="BJ955" i="1"/>
  <c r="AS955" i="1"/>
  <c r="AT955" i="1" s="1"/>
  <c r="BA955" i="1" s="1"/>
  <c r="BO955" i="1"/>
  <c r="AQ955" i="1"/>
  <c r="CB954" i="1" l="1"/>
  <c r="CF954" i="1"/>
  <c r="F984" i="1"/>
  <c r="CI954" i="1" s="1"/>
  <c r="AW955" i="1"/>
  <c r="AV955" i="1"/>
  <c r="AX955" i="1"/>
  <c r="AY955" i="1" s="1"/>
  <c r="BC955" i="1" s="1"/>
  <c r="BK955" i="1" s="1"/>
  <c r="BL955" i="1" s="1"/>
  <c r="BH955" i="1"/>
  <c r="G984" i="1" l="1"/>
  <c r="C985" i="1" s="1"/>
  <c r="CJ954" i="1"/>
  <c r="H984" i="1"/>
  <c r="BD955" i="1"/>
  <c r="AP956" i="1" s="1"/>
  <c r="CA954" i="1"/>
  <c r="CG954" i="1"/>
  <c r="BG955" i="1" l="1"/>
  <c r="BI955" i="1" s="1"/>
  <c r="BM955" i="1" s="1"/>
  <c r="BN955" i="1" s="1"/>
  <c r="BR955" i="1" s="1"/>
  <c r="AZ956" i="1"/>
  <c r="AU956" i="1"/>
  <c r="AX956" i="1" s="1"/>
  <c r="AY956" i="1" s="1"/>
  <c r="BC956" i="1" s="1"/>
  <c r="AQ956" i="1"/>
  <c r="AS956" i="1"/>
  <c r="AT956" i="1" s="1"/>
  <c r="BO956" i="1"/>
  <c r="BJ956" i="1"/>
  <c r="F985" i="1" l="1"/>
  <c r="CJ955" i="1" s="1"/>
  <c r="CE955" i="1"/>
  <c r="AW956" i="1"/>
  <c r="BP956" i="1"/>
  <c r="G985" i="1"/>
  <c r="C986" i="1" s="1"/>
  <c r="H985" i="1"/>
  <c r="CI955" i="1"/>
  <c r="AV956" i="1"/>
  <c r="BK956" i="1"/>
  <c r="BL956" i="1" s="1"/>
  <c r="BA956" i="1"/>
  <c r="BD956" i="1" s="1"/>
  <c r="BH956" i="1"/>
  <c r="CB955" i="1" l="1"/>
  <c r="CA955" i="1" s="1"/>
  <c r="CF955" i="1"/>
  <c r="CG955" i="1" s="1"/>
  <c r="AZ957" i="1"/>
  <c r="BG956" i="1"/>
  <c r="BI956" i="1" s="1"/>
  <c r="BM956" i="1" s="1"/>
  <c r="BN956" i="1" s="1"/>
  <c r="BR956" i="1" s="1"/>
  <c r="CE956" i="1" s="1"/>
  <c r="AU957" i="1"/>
  <c r="AP957" i="1"/>
  <c r="CB956" i="1" l="1"/>
  <c r="CF956" i="1"/>
  <c r="F986" i="1"/>
  <c r="CI956" i="1" s="1"/>
  <c r="AS957" i="1"/>
  <c r="AT957" i="1" s="1"/>
  <c r="BO957" i="1"/>
  <c r="AQ957" i="1"/>
  <c r="BJ957" i="1"/>
  <c r="BP957" i="1"/>
  <c r="AX957" i="1"/>
  <c r="AY957" i="1" s="1"/>
  <c r="BC957" i="1" s="1"/>
  <c r="AW957" i="1"/>
  <c r="AV957" i="1"/>
  <c r="G986" i="1" l="1"/>
  <c r="C987" i="1" s="1"/>
  <c r="H986" i="1"/>
  <c r="CJ956" i="1"/>
  <c r="CA956" i="1"/>
  <c r="CG956" i="1"/>
  <c r="BK957" i="1"/>
  <c r="BL957" i="1" s="1"/>
  <c r="BA957" i="1"/>
  <c r="BD957" i="1" s="1"/>
  <c r="BH957" i="1"/>
  <c r="BG957" i="1" l="1"/>
  <c r="BI957" i="1" s="1"/>
  <c r="BM957" i="1" s="1"/>
  <c r="BN957" i="1" s="1"/>
  <c r="BR957" i="1" s="1"/>
  <c r="CE957" i="1" s="1"/>
  <c r="AZ958" i="1"/>
  <c r="AU958" i="1"/>
  <c r="AP958" i="1"/>
  <c r="CB957" i="1" l="1"/>
  <c r="CF957" i="1"/>
  <c r="F987" i="1"/>
  <c r="CI957" i="1" s="1"/>
  <c r="BJ958" i="1"/>
  <c r="AQ958" i="1"/>
  <c r="BO958" i="1"/>
  <c r="AS958" i="1"/>
  <c r="AT958" i="1" s="1"/>
  <c r="AX958" i="1"/>
  <c r="AY958" i="1" s="1"/>
  <c r="BC958" i="1" s="1"/>
  <c r="BP958" i="1"/>
  <c r="AV958" i="1"/>
  <c r="AW958" i="1"/>
  <c r="G987" i="1" l="1"/>
  <c r="C988" i="1" s="1"/>
  <c r="H987" i="1"/>
  <c r="CJ957" i="1"/>
  <c r="BA958" i="1"/>
  <c r="BD958" i="1" s="1"/>
  <c r="BH958" i="1"/>
  <c r="CA957" i="1"/>
  <c r="CG957" i="1"/>
  <c r="BK958" i="1"/>
  <c r="BL958" i="1" s="1"/>
  <c r="AZ959" i="1" l="1"/>
  <c r="AP959" i="1"/>
  <c r="AU959" i="1"/>
  <c r="BG958" i="1"/>
  <c r="BI958" i="1" s="1"/>
  <c r="BM958" i="1" s="1"/>
  <c r="BN958" i="1" s="1"/>
  <c r="BR958" i="1" s="1"/>
  <c r="CE958" i="1" s="1"/>
  <c r="CB958" i="1" l="1"/>
  <c r="CF958" i="1"/>
  <c r="F988" i="1"/>
  <c r="CJ958" i="1" s="1"/>
  <c r="AV959" i="1"/>
  <c r="BP959" i="1"/>
  <c r="AX959" i="1"/>
  <c r="AY959" i="1" s="1"/>
  <c r="BC959" i="1" s="1"/>
  <c r="AW959" i="1"/>
  <c r="BO959" i="1"/>
  <c r="AQ959" i="1"/>
  <c r="BJ959" i="1"/>
  <c r="AS959" i="1"/>
  <c r="AT959" i="1" s="1"/>
  <c r="H988" i="1" l="1"/>
  <c r="G988" i="1"/>
  <c r="C989" i="1" s="1"/>
  <c r="CI958" i="1"/>
  <c r="BK959" i="1"/>
  <c r="BL959" i="1" s="1"/>
  <c r="BA959" i="1"/>
  <c r="BD959" i="1" s="1"/>
  <c r="BH959" i="1"/>
  <c r="CA958" i="1"/>
  <c r="CG958" i="1"/>
  <c r="AU960" i="1" l="1"/>
  <c r="AZ960" i="1"/>
  <c r="AP960" i="1"/>
  <c r="BG959" i="1"/>
  <c r="BI959" i="1" s="1"/>
  <c r="BM959" i="1" s="1"/>
  <c r="BN959" i="1" s="1"/>
  <c r="BR959" i="1" s="1"/>
  <c r="CE959" i="1" s="1"/>
  <c r="CB959" i="1" l="1"/>
  <c r="CF959" i="1"/>
  <c r="F989" i="1"/>
  <c r="H989" i="1" s="1"/>
  <c r="AQ960" i="1"/>
  <c r="BJ960" i="1"/>
  <c r="BO960" i="1"/>
  <c r="AS960" i="1"/>
  <c r="AT960" i="1" s="1"/>
  <c r="AV960" i="1"/>
  <c r="BP960" i="1"/>
  <c r="AX960" i="1"/>
  <c r="AY960" i="1" s="1"/>
  <c r="BC960" i="1" s="1"/>
  <c r="AW960" i="1"/>
  <c r="G989" i="1" l="1"/>
  <c r="C990" i="1" s="1"/>
  <c r="CJ959" i="1"/>
  <c r="CI959" i="1"/>
  <c r="BK960" i="1"/>
  <c r="BL960" i="1" s="1"/>
  <c r="BA960" i="1"/>
  <c r="BD960" i="1" s="1"/>
  <c r="BH960" i="1"/>
  <c r="CA959" i="1"/>
  <c r="CG959" i="1"/>
  <c r="AP961" i="1" l="1"/>
  <c r="AZ961" i="1"/>
  <c r="AU961" i="1"/>
  <c r="BG960" i="1"/>
  <c r="BI960" i="1" s="1"/>
  <c r="BM960" i="1" s="1"/>
  <c r="BN960" i="1" s="1"/>
  <c r="BR960" i="1" s="1"/>
  <c r="CE960" i="1" s="1"/>
  <c r="CB960" i="1" l="1"/>
  <c r="CF960" i="1"/>
  <c r="F990" i="1"/>
  <c r="H990" i="1" s="1"/>
  <c r="AV961" i="1"/>
  <c r="BP961" i="1"/>
  <c r="AW961" i="1"/>
  <c r="AX961" i="1"/>
  <c r="AY961" i="1" s="1"/>
  <c r="BC961" i="1" s="1"/>
  <c r="BJ961" i="1"/>
  <c r="BO961" i="1"/>
  <c r="AQ961" i="1"/>
  <c r="AS961" i="1"/>
  <c r="AT961" i="1" s="1"/>
  <c r="CI960" i="1" l="1"/>
  <c r="G990" i="1"/>
  <c r="C991" i="1" s="1"/>
  <c r="CJ960" i="1"/>
  <c r="BA961" i="1"/>
  <c r="BD961" i="1" s="1"/>
  <c r="BH961" i="1"/>
  <c r="BK961" i="1"/>
  <c r="BL961" i="1" s="1"/>
  <c r="CA960" i="1"/>
  <c r="CG960" i="1"/>
  <c r="AU962" i="1" l="1"/>
  <c r="AZ962" i="1"/>
  <c r="AP962" i="1"/>
  <c r="BG961" i="1"/>
  <c r="BI961" i="1" s="1"/>
  <c r="BM961" i="1" s="1"/>
  <c r="BN961" i="1" s="1"/>
  <c r="BR961" i="1" s="1"/>
  <c r="CE961" i="1" s="1"/>
  <c r="CB961" i="1" l="1"/>
  <c r="CF961" i="1"/>
  <c r="F991" i="1"/>
  <c r="H991" i="1" s="1"/>
  <c r="AQ962" i="1"/>
  <c r="BO962" i="1"/>
  <c r="BJ962" i="1"/>
  <c r="AS962" i="1"/>
  <c r="AT962" i="1" s="1"/>
  <c r="BA962" i="1" s="1"/>
  <c r="BP962" i="1"/>
  <c r="AV962" i="1"/>
  <c r="AX962" i="1"/>
  <c r="AY962" i="1" s="1"/>
  <c r="BC962" i="1" s="1"/>
  <c r="AW962" i="1"/>
  <c r="CJ961" i="1" l="1"/>
  <c r="G991" i="1"/>
  <c r="C992" i="1" s="1"/>
  <c r="CI961" i="1"/>
  <c r="BH962" i="1"/>
  <c r="BK962" i="1"/>
  <c r="BL962" i="1" s="1"/>
  <c r="BD962" i="1"/>
  <c r="CA961" i="1"/>
  <c r="CG961" i="1"/>
  <c r="AP963" i="1" l="1"/>
  <c r="AZ963" i="1"/>
  <c r="AU963" i="1"/>
  <c r="BG962" i="1"/>
  <c r="BI962" i="1" s="1"/>
  <c r="BM962" i="1" s="1"/>
  <c r="BN962" i="1" s="1"/>
  <c r="BR962" i="1" s="1"/>
  <c r="CE962" i="1" s="1"/>
  <c r="CB962" i="1" l="1"/>
  <c r="CF962" i="1"/>
  <c r="F992" i="1"/>
  <c r="G992" i="1" s="1"/>
  <c r="BP963" i="1"/>
  <c r="AV963" i="1"/>
  <c r="AW963" i="1"/>
  <c r="AX963" i="1"/>
  <c r="AY963" i="1" s="1"/>
  <c r="BC963" i="1" s="1"/>
  <c r="BJ963" i="1"/>
  <c r="BO963" i="1"/>
  <c r="AQ963" i="1"/>
  <c r="AS963" i="1"/>
  <c r="AT963" i="1" s="1"/>
  <c r="CJ962" i="1" l="1"/>
  <c r="H992" i="1"/>
  <c r="CI962" i="1"/>
  <c r="BA963" i="1"/>
  <c r="BD963" i="1" s="1"/>
  <c r="BH963" i="1"/>
  <c r="BK963" i="1"/>
  <c r="BL963" i="1" s="1"/>
  <c r="C993" i="1"/>
  <c r="CA962" i="1"/>
  <c r="CG962" i="1"/>
  <c r="AZ964" i="1" l="1"/>
  <c r="AU964" i="1"/>
  <c r="AP964" i="1"/>
  <c r="BG963" i="1"/>
  <c r="BI963" i="1" s="1"/>
  <c r="BM963" i="1" s="1"/>
  <c r="BN963" i="1" s="1"/>
  <c r="BR963" i="1" s="1"/>
  <c r="CE963" i="1" s="1"/>
  <c r="CB963" i="1" l="1"/>
  <c r="CF963" i="1"/>
  <c r="F993" i="1"/>
  <c r="G993" i="1" s="1"/>
  <c r="AQ964" i="1"/>
  <c r="BJ964" i="1"/>
  <c r="BO964" i="1"/>
  <c r="AS964" i="1"/>
  <c r="AT964" i="1" s="1"/>
  <c r="BP964" i="1"/>
  <c r="AV964" i="1"/>
  <c r="AX964" i="1"/>
  <c r="AY964" i="1" s="1"/>
  <c r="BC964" i="1" s="1"/>
  <c r="AW964" i="1"/>
  <c r="CJ963" i="1" l="1"/>
  <c r="CI963" i="1"/>
  <c r="H993" i="1"/>
  <c r="BK964" i="1"/>
  <c r="BL964" i="1" s="1"/>
  <c r="BA964" i="1"/>
  <c r="BD964" i="1" s="1"/>
  <c r="BH964" i="1"/>
  <c r="C994" i="1"/>
  <c r="CA963" i="1"/>
  <c r="CG963" i="1"/>
  <c r="AU965" i="1" l="1"/>
  <c r="AP965" i="1"/>
  <c r="AZ965" i="1"/>
  <c r="BG964" i="1"/>
  <c r="BI964" i="1" s="1"/>
  <c r="BM964" i="1" s="1"/>
  <c r="BN964" i="1" s="1"/>
  <c r="BR964" i="1" s="1"/>
  <c r="CE964" i="1" s="1"/>
  <c r="CB964" i="1" l="1"/>
  <c r="CF964" i="1"/>
  <c r="F994" i="1"/>
  <c r="H994" i="1" s="1"/>
  <c r="AQ965" i="1"/>
  <c r="BJ965" i="1"/>
  <c r="BO965" i="1"/>
  <c r="AS965" i="1"/>
  <c r="AT965" i="1" s="1"/>
  <c r="BA965" i="1" s="1"/>
  <c r="BP965" i="1"/>
  <c r="AV965" i="1"/>
  <c r="AX965" i="1"/>
  <c r="AY965" i="1" s="1"/>
  <c r="BC965" i="1" s="1"/>
  <c r="AW965" i="1"/>
  <c r="CI964" i="1" l="1"/>
  <c r="G994" i="1"/>
  <c r="C995" i="1" s="1"/>
  <c r="CJ964" i="1"/>
  <c r="BK965" i="1"/>
  <c r="BL965" i="1" s="1"/>
  <c r="BD965" i="1"/>
  <c r="CA964" i="1"/>
  <c r="CG964" i="1"/>
  <c r="BH965" i="1"/>
  <c r="AZ966" i="1" l="1"/>
  <c r="AU966" i="1"/>
  <c r="AP966" i="1"/>
  <c r="BG965" i="1"/>
  <c r="BI965" i="1" s="1"/>
  <c r="BM965" i="1" s="1"/>
  <c r="BN965" i="1" s="1"/>
  <c r="BR965" i="1" s="1"/>
  <c r="CE965" i="1" s="1"/>
  <c r="CB965" i="1" l="1"/>
  <c r="CF965" i="1"/>
  <c r="F995" i="1"/>
  <c r="G995" i="1" s="1"/>
  <c r="BO966" i="1"/>
  <c r="AQ966" i="1"/>
  <c r="BJ966" i="1"/>
  <c r="AS966" i="1"/>
  <c r="AT966" i="1" s="1"/>
  <c r="AX966" i="1"/>
  <c r="AY966" i="1" s="1"/>
  <c r="BC966" i="1" s="1"/>
  <c r="AW966" i="1"/>
  <c r="AV966" i="1"/>
  <c r="BP966" i="1"/>
  <c r="H995" i="1" l="1"/>
  <c r="CJ965" i="1"/>
  <c r="CI965" i="1"/>
  <c r="BK966" i="1"/>
  <c r="BL966" i="1" s="1"/>
  <c r="BA966" i="1"/>
  <c r="BD966" i="1" s="1"/>
  <c r="BH966" i="1"/>
  <c r="C996" i="1"/>
  <c r="CA965" i="1"/>
  <c r="CG965" i="1"/>
  <c r="BG966" i="1" l="1"/>
  <c r="BI966" i="1" s="1"/>
  <c r="BM966" i="1" s="1"/>
  <c r="BN966" i="1" s="1"/>
  <c r="BR966" i="1" s="1"/>
  <c r="CE966" i="1" s="1"/>
  <c r="AZ967" i="1"/>
  <c r="AU967" i="1"/>
  <c r="AP967" i="1"/>
  <c r="CB966" i="1" l="1"/>
  <c r="CF966" i="1"/>
  <c r="F996" i="1"/>
  <c r="G996" i="1" s="1"/>
  <c r="AQ967" i="1"/>
  <c r="BJ967" i="1"/>
  <c r="AS967" i="1"/>
  <c r="AT967" i="1" s="1"/>
  <c r="BO967" i="1"/>
  <c r="BP967" i="1"/>
  <c r="AX967" i="1"/>
  <c r="AY967" i="1" s="1"/>
  <c r="BC967" i="1" s="1"/>
  <c r="AW967" i="1"/>
  <c r="AV967" i="1"/>
  <c r="CJ966" i="1" l="1"/>
  <c r="CI966" i="1"/>
  <c r="H996" i="1"/>
  <c r="BA967" i="1"/>
  <c r="BD967" i="1" s="1"/>
  <c r="BH967" i="1"/>
  <c r="BK967" i="1"/>
  <c r="BL967" i="1" s="1"/>
  <c r="C997" i="1"/>
  <c r="CA966" i="1"/>
  <c r="CG966" i="1"/>
  <c r="AU968" i="1" l="1"/>
  <c r="AZ968" i="1"/>
  <c r="AP968" i="1"/>
  <c r="BG967" i="1"/>
  <c r="BI967" i="1" s="1"/>
  <c r="BM967" i="1" s="1"/>
  <c r="BN967" i="1" s="1"/>
  <c r="BR967" i="1" s="1"/>
  <c r="CE967" i="1" s="1"/>
  <c r="CB967" i="1" l="1"/>
  <c r="CF967" i="1"/>
  <c r="F997" i="1"/>
  <c r="G997" i="1" s="1"/>
  <c r="AQ968" i="1"/>
  <c r="BJ968" i="1"/>
  <c r="BO968" i="1"/>
  <c r="AS968" i="1"/>
  <c r="AT968" i="1" s="1"/>
  <c r="AW968" i="1"/>
  <c r="AX968" i="1"/>
  <c r="AY968" i="1" s="1"/>
  <c r="BC968" i="1" s="1"/>
  <c r="BP968" i="1"/>
  <c r="AV968" i="1"/>
  <c r="CI967" i="1" l="1"/>
  <c r="H997" i="1"/>
  <c r="CJ967" i="1"/>
  <c r="BK968" i="1"/>
  <c r="BL968" i="1" s="1"/>
  <c r="BA968" i="1"/>
  <c r="BD968" i="1" s="1"/>
  <c r="BH968" i="1"/>
  <c r="C998" i="1"/>
  <c r="CA967" i="1"/>
  <c r="CG967" i="1"/>
  <c r="BG968" i="1" l="1"/>
  <c r="BI968" i="1" s="1"/>
  <c r="BM968" i="1" s="1"/>
  <c r="BN968" i="1" s="1"/>
  <c r="BR968" i="1" s="1"/>
  <c r="CE968" i="1" s="1"/>
  <c r="AZ969" i="1"/>
  <c r="AU969" i="1"/>
  <c r="AP969" i="1"/>
  <c r="CB968" i="1" l="1"/>
  <c r="CF968" i="1"/>
  <c r="F998" i="1"/>
  <c r="CJ968" i="1" s="1"/>
  <c r="BO969" i="1"/>
  <c r="AQ969" i="1"/>
  <c r="BJ969" i="1"/>
  <c r="AS969" i="1"/>
  <c r="AT969" i="1" s="1"/>
  <c r="AV969" i="1"/>
  <c r="AX969" i="1"/>
  <c r="AY969" i="1" s="1"/>
  <c r="BC969" i="1" s="1"/>
  <c r="BP969" i="1"/>
  <c r="AW969" i="1"/>
  <c r="G998" i="1" l="1"/>
  <c r="C999" i="1" s="1"/>
  <c r="CI968" i="1"/>
  <c r="H998" i="1"/>
  <c r="BA969" i="1"/>
  <c r="BD969" i="1" s="1"/>
  <c r="BH969" i="1"/>
  <c r="BK969" i="1"/>
  <c r="BL969" i="1" s="1"/>
  <c r="CA968" i="1"/>
  <c r="CG968" i="1"/>
  <c r="AU970" i="1" l="1"/>
  <c r="AP970" i="1"/>
  <c r="BG969" i="1"/>
  <c r="BI969" i="1" s="1"/>
  <c r="BM969" i="1" s="1"/>
  <c r="BN969" i="1" s="1"/>
  <c r="BR969" i="1" s="1"/>
  <c r="CE969" i="1" s="1"/>
  <c r="AZ970" i="1"/>
  <c r="CB969" i="1" l="1"/>
  <c r="CF969" i="1"/>
  <c r="F999" i="1"/>
  <c r="CJ969" i="1" s="1"/>
  <c r="AV970" i="1"/>
  <c r="BP970" i="1"/>
  <c r="AW970" i="1"/>
  <c r="AX970" i="1"/>
  <c r="AY970" i="1" s="1"/>
  <c r="BC970" i="1" s="1"/>
  <c r="BJ970" i="1"/>
  <c r="AS970" i="1"/>
  <c r="AT970" i="1" s="1"/>
  <c r="AQ970" i="1"/>
  <c r="BO970" i="1"/>
  <c r="CI969" i="1" l="1"/>
  <c r="G999" i="1"/>
  <c r="C1000" i="1" s="1"/>
  <c r="H999" i="1"/>
  <c r="BA970" i="1"/>
  <c r="BD970" i="1" s="1"/>
  <c r="BH970" i="1"/>
  <c r="BK970" i="1"/>
  <c r="BL970" i="1" s="1"/>
  <c r="CA969" i="1"/>
  <c r="CG969" i="1"/>
  <c r="AZ971" i="1" l="1"/>
  <c r="BG970" i="1"/>
  <c r="BI970" i="1" s="1"/>
  <c r="BM970" i="1" s="1"/>
  <c r="BN970" i="1" s="1"/>
  <c r="BR970" i="1" s="1"/>
  <c r="CE970" i="1" s="1"/>
  <c r="AU971" i="1"/>
  <c r="AP971" i="1"/>
  <c r="CB970" i="1" l="1"/>
  <c r="CF970" i="1"/>
  <c r="F1000" i="1"/>
  <c r="H1000" i="1" s="1"/>
  <c r="AQ971" i="1"/>
  <c r="BJ971" i="1"/>
  <c r="AS971" i="1"/>
  <c r="AT971" i="1" s="1"/>
  <c r="BO971" i="1"/>
  <c r="BP971" i="1"/>
  <c r="AV971" i="1"/>
  <c r="AX971" i="1"/>
  <c r="AY971" i="1" s="1"/>
  <c r="BC971" i="1" s="1"/>
  <c r="AW971" i="1"/>
  <c r="G1000" i="1" l="1"/>
  <c r="C1001" i="1" s="1"/>
  <c r="CJ970" i="1"/>
  <c r="CI970" i="1"/>
  <c r="BA971" i="1"/>
  <c r="BD971" i="1" s="1"/>
  <c r="BH971" i="1"/>
  <c r="BK971" i="1"/>
  <c r="BL971" i="1" s="1"/>
  <c r="CA970" i="1"/>
  <c r="CG970" i="1"/>
  <c r="AZ972" i="1" l="1"/>
  <c r="AU972" i="1"/>
  <c r="BG971" i="1"/>
  <c r="BI971" i="1" s="1"/>
  <c r="BM971" i="1" s="1"/>
  <c r="BN971" i="1" s="1"/>
  <c r="BR971" i="1" s="1"/>
  <c r="CE971" i="1" s="1"/>
  <c r="AP972" i="1"/>
  <c r="CB971" i="1" l="1"/>
  <c r="CF971" i="1"/>
  <c r="F1001" i="1"/>
  <c r="CJ971" i="1" s="1"/>
  <c r="BJ972" i="1"/>
  <c r="AS972" i="1"/>
  <c r="AT972" i="1" s="1"/>
  <c r="AQ972" i="1"/>
  <c r="BO972" i="1"/>
  <c r="BP972" i="1"/>
  <c r="AV972" i="1"/>
  <c r="AW972" i="1"/>
  <c r="AX972" i="1"/>
  <c r="AY972" i="1" s="1"/>
  <c r="BC972" i="1" s="1"/>
  <c r="G1001" i="1" l="1"/>
  <c r="C1002" i="1" s="1"/>
  <c r="CI971" i="1"/>
  <c r="H1001" i="1"/>
  <c r="BA972" i="1"/>
  <c r="BD972" i="1" s="1"/>
  <c r="BH972" i="1"/>
  <c r="BK972" i="1"/>
  <c r="BL972" i="1" s="1"/>
  <c r="CA971" i="1"/>
  <c r="CG971" i="1"/>
  <c r="BG972" i="1" l="1"/>
  <c r="BI972" i="1" s="1"/>
  <c r="BM972" i="1" s="1"/>
  <c r="BN972" i="1" s="1"/>
  <c r="BR972" i="1" s="1"/>
  <c r="CE972" i="1" s="1"/>
  <c r="AZ973" i="1"/>
  <c r="AU973" i="1"/>
  <c r="AP973" i="1"/>
  <c r="CB972" i="1" l="1"/>
  <c r="CF972" i="1"/>
  <c r="F1002" i="1"/>
  <c r="H1002" i="1" s="1"/>
  <c r="AQ973" i="1"/>
  <c r="BJ973" i="1"/>
  <c r="AS973" i="1"/>
  <c r="AT973" i="1" s="1"/>
  <c r="BO973" i="1"/>
  <c r="AX973" i="1"/>
  <c r="AY973" i="1" s="1"/>
  <c r="BC973" i="1" s="1"/>
  <c r="BP973" i="1"/>
  <c r="AW973" i="1"/>
  <c r="AV973" i="1"/>
  <c r="CI972" i="1" l="1"/>
  <c r="G1002" i="1"/>
  <c r="C1003" i="1" s="1"/>
  <c r="CJ972" i="1"/>
  <c r="BA973" i="1"/>
  <c r="BD973" i="1" s="1"/>
  <c r="BH973" i="1"/>
  <c r="CA972" i="1"/>
  <c r="CG972" i="1"/>
  <c r="BK973" i="1"/>
  <c r="BL973" i="1" s="1"/>
  <c r="AU974" i="1" l="1"/>
  <c r="AP974" i="1"/>
  <c r="BG973" i="1"/>
  <c r="BI973" i="1" s="1"/>
  <c r="BM973" i="1" s="1"/>
  <c r="BN973" i="1" s="1"/>
  <c r="BR973" i="1" s="1"/>
  <c r="CE973" i="1" s="1"/>
  <c r="AZ974" i="1"/>
  <c r="CB973" i="1" l="1"/>
  <c r="CF973" i="1"/>
  <c r="F1003" i="1"/>
  <c r="CI973" i="1" s="1"/>
  <c r="BJ974" i="1"/>
  <c r="AS974" i="1"/>
  <c r="AT974" i="1" s="1"/>
  <c r="BO974" i="1"/>
  <c r="AQ974" i="1"/>
  <c r="AV974" i="1"/>
  <c r="BP974" i="1"/>
  <c r="AX974" i="1"/>
  <c r="AY974" i="1" s="1"/>
  <c r="BC974" i="1" s="1"/>
  <c r="AW974" i="1"/>
  <c r="G1003" i="1" l="1"/>
  <c r="C1004" i="1" s="1"/>
  <c r="CJ973" i="1"/>
  <c r="H1003" i="1"/>
  <c r="BK974" i="1"/>
  <c r="BL974" i="1" s="1"/>
  <c r="BA974" i="1"/>
  <c r="BD974" i="1" s="1"/>
  <c r="BH974" i="1"/>
  <c r="CA973" i="1"/>
  <c r="CG973" i="1"/>
  <c r="AZ975" i="1" l="1"/>
  <c r="BG974" i="1"/>
  <c r="BI974" i="1" s="1"/>
  <c r="BM974" i="1" s="1"/>
  <c r="BN974" i="1" s="1"/>
  <c r="BR974" i="1" s="1"/>
  <c r="CE974" i="1" s="1"/>
  <c r="AU975" i="1"/>
  <c r="AP975" i="1"/>
  <c r="CB974" i="1" l="1"/>
  <c r="CF974" i="1"/>
  <c r="F1004" i="1"/>
  <c r="CJ974" i="1" s="1"/>
  <c r="BJ975" i="1"/>
  <c r="AS975" i="1"/>
  <c r="AT975" i="1" s="1"/>
  <c r="BO975" i="1"/>
  <c r="AQ975" i="1"/>
  <c r="AX975" i="1"/>
  <c r="AY975" i="1" s="1"/>
  <c r="BC975" i="1" s="1"/>
  <c r="AW975" i="1"/>
  <c r="AV975" i="1"/>
  <c r="BP975" i="1"/>
  <c r="G1004" i="1" l="1"/>
  <c r="C1005" i="1" s="1"/>
  <c r="CI974" i="1"/>
  <c r="H1004" i="1"/>
  <c r="BA975" i="1"/>
  <c r="BD975" i="1" s="1"/>
  <c r="BH975" i="1"/>
  <c r="CA974" i="1"/>
  <c r="CG974" i="1"/>
  <c r="BK975" i="1"/>
  <c r="BL975" i="1" s="1"/>
  <c r="BG975" i="1" l="1"/>
  <c r="BI975" i="1" s="1"/>
  <c r="BM975" i="1" s="1"/>
  <c r="BN975" i="1" s="1"/>
  <c r="BR975" i="1" s="1"/>
  <c r="CE975" i="1" s="1"/>
  <c r="AZ976" i="1"/>
  <c r="AU976" i="1"/>
  <c r="AP976" i="1"/>
  <c r="CB975" i="1" l="1"/>
  <c r="CF975" i="1"/>
  <c r="F1005" i="1"/>
  <c r="H1005" i="1" s="1"/>
  <c r="AS976" i="1"/>
  <c r="AT976" i="1" s="1"/>
  <c r="BO976" i="1"/>
  <c r="AQ976" i="1"/>
  <c r="BJ976" i="1"/>
  <c r="AV976" i="1"/>
  <c r="AX976" i="1"/>
  <c r="AY976" i="1" s="1"/>
  <c r="BC976" i="1" s="1"/>
  <c r="AW976" i="1"/>
  <c r="BP976" i="1"/>
  <c r="G1005" i="1" l="1"/>
  <c r="C1006" i="1" s="1"/>
  <c r="CJ975" i="1"/>
  <c r="CI975" i="1"/>
  <c r="BK976" i="1"/>
  <c r="BL976" i="1" s="1"/>
  <c r="CA975" i="1"/>
  <c r="CG975" i="1"/>
  <c r="BA976" i="1"/>
  <c r="BD976" i="1" s="1"/>
  <c r="BH976" i="1"/>
  <c r="BG976" i="1" l="1"/>
  <c r="BI976" i="1" s="1"/>
  <c r="BM976" i="1" s="1"/>
  <c r="BN976" i="1" s="1"/>
  <c r="BR976" i="1" s="1"/>
  <c r="CE976" i="1" s="1"/>
  <c r="AZ977" i="1"/>
  <c r="AU977" i="1"/>
  <c r="AP977" i="1"/>
  <c r="CB976" i="1" l="1"/>
  <c r="CF976" i="1"/>
  <c r="F1006" i="1"/>
  <c r="G1006" i="1" s="1"/>
  <c r="BJ977" i="1"/>
  <c r="AQ977" i="1"/>
  <c r="BO977" i="1"/>
  <c r="AS977" i="1"/>
  <c r="AT977" i="1" s="1"/>
  <c r="BA977" i="1" s="1"/>
  <c r="AX977" i="1"/>
  <c r="AY977" i="1" s="1"/>
  <c r="BC977" i="1" s="1"/>
  <c r="AV977" i="1"/>
  <c r="BP977" i="1"/>
  <c r="AW977" i="1"/>
  <c r="CI976" i="1" l="1"/>
  <c r="CJ976" i="1"/>
  <c r="H1006" i="1"/>
  <c r="C1007" i="1"/>
  <c r="CA976" i="1"/>
  <c r="CG976" i="1"/>
  <c r="BK977" i="1"/>
  <c r="BL977" i="1" s="1"/>
  <c r="BD977" i="1"/>
  <c r="BH977" i="1"/>
  <c r="AZ978" i="1" l="1"/>
  <c r="AU978" i="1"/>
  <c r="AP978" i="1"/>
  <c r="BG977" i="1"/>
  <c r="BI977" i="1" s="1"/>
  <c r="BM977" i="1" s="1"/>
  <c r="BN977" i="1" s="1"/>
  <c r="BR977" i="1" s="1"/>
  <c r="CE977" i="1" s="1"/>
  <c r="CB977" i="1" l="1"/>
  <c r="CF977" i="1"/>
  <c r="F1007" i="1"/>
  <c r="CI977" i="1" s="1"/>
  <c r="F1009" i="1"/>
  <c r="BO978" i="1"/>
  <c r="AQ978" i="1"/>
  <c r="BJ978" i="1"/>
  <c r="AS978" i="1"/>
  <c r="AT978" i="1" s="1"/>
  <c r="AV978" i="1"/>
  <c r="BP978" i="1"/>
  <c r="AX978" i="1"/>
  <c r="AY978" i="1" s="1"/>
  <c r="BC978" i="1" s="1"/>
  <c r="AW978" i="1"/>
  <c r="CJ977" i="1" l="1"/>
  <c r="H1007" i="1"/>
  <c r="G1007" i="1"/>
  <c r="CA977" i="1"/>
  <c r="CG977" i="1"/>
  <c r="BA978" i="1"/>
  <c r="BD978" i="1" s="1"/>
  <c r="BH978" i="1"/>
  <c r="BK978" i="1"/>
  <c r="BL978" i="1" s="1"/>
  <c r="K13" i="1"/>
  <c r="H1009" i="1"/>
  <c r="L13" i="1" s="1"/>
  <c r="E1011" i="1"/>
  <c r="C1011" i="1" l="1"/>
  <c r="AZ979" i="1"/>
  <c r="AU979" i="1"/>
  <c r="AP979" i="1"/>
  <c r="BG978" i="1"/>
  <c r="BI978" i="1" s="1"/>
  <c r="BM978" i="1" s="1"/>
  <c r="BN978" i="1" s="1"/>
  <c r="BR978" i="1" s="1"/>
  <c r="CE978" i="1" s="1"/>
  <c r="CB978" i="1" l="1"/>
  <c r="CF978" i="1"/>
  <c r="F1011" i="1"/>
  <c r="CI978" i="1" s="1"/>
  <c r="AQ979" i="1"/>
  <c r="BJ979" i="1"/>
  <c r="BO979" i="1"/>
  <c r="AS979" i="1"/>
  <c r="AT979" i="1" s="1"/>
  <c r="BP979" i="1"/>
  <c r="AV979" i="1"/>
  <c r="AW979" i="1"/>
  <c r="AX979" i="1"/>
  <c r="AY979" i="1" s="1"/>
  <c r="BC979" i="1" s="1"/>
  <c r="G1011" i="1" l="1"/>
  <c r="CJ978" i="1"/>
  <c r="H1011" i="1"/>
  <c r="BA979" i="1"/>
  <c r="BD979" i="1" s="1"/>
  <c r="BH979" i="1"/>
  <c r="CA978" i="1"/>
  <c r="CG978" i="1"/>
  <c r="BK979" i="1"/>
  <c r="BL979" i="1" s="1"/>
  <c r="C1012" i="1"/>
  <c r="AZ980" i="1" l="1"/>
  <c r="AU980" i="1"/>
  <c r="AP980" i="1"/>
  <c r="BG979" i="1"/>
  <c r="BI979" i="1" s="1"/>
  <c r="BM979" i="1" s="1"/>
  <c r="BN979" i="1" s="1"/>
  <c r="BR979" i="1" s="1"/>
  <c r="CE979" i="1" s="1"/>
  <c r="CB979" i="1" l="1"/>
  <c r="CF979" i="1"/>
  <c r="F1012" i="1"/>
  <c r="H1012" i="1" s="1"/>
  <c r="BO980" i="1"/>
  <c r="BJ980" i="1"/>
  <c r="AQ980" i="1"/>
  <c r="AS980" i="1"/>
  <c r="AT980" i="1" s="1"/>
  <c r="AV980" i="1"/>
  <c r="BP980" i="1"/>
  <c r="AW980" i="1"/>
  <c r="AX980" i="1"/>
  <c r="AY980" i="1" s="1"/>
  <c r="BC980" i="1" s="1"/>
  <c r="G1012" i="1" l="1"/>
  <c r="C1013" i="1" s="1"/>
  <c r="CI979" i="1"/>
  <c r="CJ979" i="1"/>
  <c r="CA979" i="1"/>
  <c r="CG979" i="1"/>
  <c r="BK980" i="1"/>
  <c r="BL980" i="1" s="1"/>
  <c r="BA980" i="1"/>
  <c r="BD980" i="1" s="1"/>
  <c r="BH980" i="1"/>
  <c r="AZ981" i="1" l="1"/>
  <c r="AP981" i="1"/>
  <c r="AU981" i="1"/>
  <c r="BG980" i="1"/>
  <c r="BI980" i="1" s="1"/>
  <c r="BM980" i="1" s="1"/>
  <c r="BN980" i="1" s="1"/>
  <c r="BR980" i="1" s="1"/>
  <c r="CE980" i="1" s="1"/>
  <c r="CB980" i="1" l="1"/>
  <c r="CF980" i="1"/>
  <c r="F1013" i="1"/>
  <c r="CJ980" i="1" s="1"/>
  <c r="AV981" i="1"/>
  <c r="BP981" i="1"/>
  <c r="AX981" i="1"/>
  <c r="AY981" i="1" s="1"/>
  <c r="BC981" i="1" s="1"/>
  <c r="AW981" i="1"/>
  <c r="AQ981" i="1"/>
  <c r="BO981" i="1"/>
  <c r="BJ981" i="1"/>
  <c r="AS981" i="1"/>
  <c r="AT981" i="1" s="1"/>
  <c r="CI980" i="1" l="1"/>
  <c r="G1013" i="1"/>
  <c r="C1014" i="1" s="1"/>
  <c r="H1013" i="1"/>
  <c r="BK981" i="1"/>
  <c r="BL981" i="1" s="1"/>
  <c r="CA980" i="1"/>
  <c r="CG980" i="1"/>
  <c r="BA981" i="1"/>
  <c r="BD981" i="1" s="1"/>
  <c r="BH981" i="1"/>
  <c r="AZ982" i="1" l="1"/>
  <c r="AU982" i="1"/>
  <c r="AP982" i="1"/>
  <c r="BG981" i="1"/>
  <c r="BI981" i="1" s="1"/>
  <c r="BM981" i="1" s="1"/>
  <c r="BN981" i="1" s="1"/>
  <c r="BR981" i="1" s="1"/>
  <c r="CE981" i="1" s="1"/>
  <c r="CB981" i="1" l="1"/>
  <c r="CF981" i="1"/>
  <c r="F1014" i="1"/>
  <c r="G1014" i="1" s="1"/>
  <c r="BJ982" i="1"/>
  <c r="BO982" i="1"/>
  <c r="AQ982" i="1"/>
  <c r="AS982" i="1"/>
  <c r="AT982" i="1" s="1"/>
  <c r="BP982" i="1"/>
  <c r="AV982" i="1"/>
  <c r="AW982" i="1"/>
  <c r="AX982" i="1"/>
  <c r="AY982" i="1" s="1"/>
  <c r="BC982" i="1" s="1"/>
  <c r="CI981" i="1" l="1"/>
  <c r="CJ981" i="1"/>
  <c r="H1014" i="1"/>
  <c r="CA981" i="1"/>
  <c r="CG981" i="1"/>
  <c r="BK982" i="1"/>
  <c r="BL982" i="1" s="1"/>
  <c r="BA982" i="1"/>
  <c r="BD982" i="1" s="1"/>
  <c r="BH982" i="1"/>
  <c r="C1015" i="1"/>
  <c r="AZ983" i="1" l="1"/>
  <c r="AP983" i="1"/>
  <c r="AU983" i="1"/>
  <c r="BG982" i="1"/>
  <c r="BI982" i="1" s="1"/>
  <c r="BM982" i="1" s="1"/>
  <c r="BN982" i="1" s="1"/>
  <c r="BR982" i="1" s="1"/>
  <c r="CE982" i="1" s="1"/>
  <c r="CB982" i="1" l="1"/>
  <c r="CF982" i="1"/>
  <c r="F1015" i="1"/>
  <c r="G1015" i="1" s="1"/>
  <c r="AV983" i="1"/>
  <c r="BP983" i="1"/>
  <c r="AX983" i="1"/>
  <c r="AY983" i="1" s="1"/>
  <c r="BC983" i="1" s="1"/>
  <c r="AW983" i="1"/>
  <c r="AQ983" i="1"/>
  <c r="BO983" i="1"/>
  <c r="BJ983" i="1"/>
  <c r="AS983" i="1"/>
  <c r="AT983" i="1" s="1"/>
  <c r="CI982" i="1" l="1"/>
  <c r="H1015" i="1"/>
  <c r="CJ982" i="1"/>
  <c r="BK983" i="1"/>
  <c r="BL983" i="1" s="1"/>
  <c r="CA982" i="1"/>
  <c r="CG982" i="1"/>
  <c r="BA983" i="1"/>
  <c r="BD983" i="1" s="1"/>
  <c r="BH983" i="1"/>
  <c r="C1016" i="1"/>
  <c r="AP984" i="1" l="1"/>
  <c r="AZ984" i="1"/>
  <c r="AU984" i="1"/>
  <c r="BG983" i="1"/>
  <c r="BI983" i="1" s="1"/>
  <c r="BM983" i="1" s="1"/>
  <c r="BN983" i="1" s="1"/>
  <c r="BR983" i="1" s="1"/>
  <c r="CE983" i="1" s="1"/>
  <c r="CB983" i="1" l="1"/>
  <c r="CF983" i="1"/>
  <c r="F1016" i="1"/>
  <c r="G1016" i="1" s="1"/>
  <c r="BP984" i="1"/>
  <c r="AV984" i="1"/>
  <c r="AX984" i="1"/>
  <c r="AY984" i="1" s="1"/>
  <c r="BC984" i="1" s="1"/>
  <c r="AW984" i="1"/>
  <c r="AQ984" i="1"/>
  <c r="BJ984" i="1"/>
  <c r="BO984" i="1"/>
  <c r="AS984" i="1"/>
  <c r="AT984" i="1" s="1"/>
  <c r="BA984" i="1" s="1"/>
  <c r="CJ983" i="1" l="1"/>
  <c r="H1016" i="1"/>
  <c r="CI983" i="1"/>
  <c r="BH984" i="1"/>
  <c r="CA983" i="1"/>
  <c r="CG983" i="1"/>
  <c r="BK984" i="1"/>
  <c r="BL984" i="1" s="1"/>
  <c r="BD984" i="1"/>
  <c r="C1017" i="1"/>
  <c r="AZ985" i="1" l="1"/>
  <c r="AU985" i="1"/>
  <c r="AP985" i="1"/>
  <c r="BG984" i="1"/>
  <c r="BI984" i="1" s="1"/>
  <c r="BM984" i="1" s="1"/>
  <c r="BN984" i="1" s="1"/>
  <c r="BR984" i="1" s="1"/>
  <c r="CE984" i="1" s="1"/>
  <c r="CB984" i="1" l="1"/>
  <c r="CF984" i="1"/>
  <c r="F1017" i="1"/>
  <c r="G1017" i="1" s="1"/>
  <c r="BO985" i="1"/>
  <c r="AQ985" i="1"/>
  <c r="BJ985" i="1"/>
  <c r="AS985" i="1"/>
  <c r="AT985" i="1" s="1"/>
  <c r="AX985" i="1"/>
  <c r="AY985" i="1" s="1"/>
  <c r="BC985" i="1" s="1"/>
  <c r="AW985" i="1"/>
  <c r="BP985" i="1"/>
  <c r="AV985" i="1"/>
  <c r="H1017" i="1" l="1"/>
  <c r="CI984" i="1"/>
  <c r="CJ984" i="1"/>
  <c r="BK985" i="1"/>
  <c r="BL985" i="1" s="1"/>
  <c r="BA985" i="1"/>
  <c r="BD985" i="1" s="1"/>
  <c r="BH985" i="1"/>
  <c r="C1018" i="1"/>
  <c r="CA984" i="1"/>
  <c r="CG984" i="1"/>
  <c r="AZ986" i="1" l="1"/>
  <c r="AU986" i="1"/>
  <c r="AP986" i="1"/>
  <c r="BG985" i="1"/>
  <c r="BI985" i="1" s="1"/>
  <c r="BM985" i="1" s="1"/>
  <c r="BN985" i="1" s="1"/>
  <c r="BR985" i="1" s="1"/>
  <c r="CE985" i="1" s="1"/>
  <c r="CB985" i="1" l="1"/>
  <c r="CF985" i="1"/>
  <c r="F1018" i="1"/>
  <c r="H1018" i="1" s="1"/>
  <c r="AQ986" i="1"/>
  <c r="BJ986" i="1"/>
  <c r="AS986" i="1"/>
  <c r="AT986" i="1" s="1"/>
  <c r="BO986" i="1"/>
  <c r="BP986" i="1"/>
  <c r="AX986" i="1"/>
  <c r="AY986" i="1" s="1"/>
  <c r="BC986" i="1" s="1"/>
  <c r="AW986" i="1"/>
  <c r="AV986" i="1"/>
  <c r="CI985" i="1" l="1"/>
  <c r="G1018" i="1"/>
  <c r="C1019" i="1" s="1"/>
  <c r="CJ985" i="1"/>
  <c r="BA986" i="1"/>
  <c r="BD986" i="1" s="1"/>
  <c r="BH986" i="1"/>
  <c r="BK986" i="1"/>
  <c r="BL986" i="1" s="1"/>
  <c r="CA985" i="1"/>
  <c r="CG985" i="1"/>
  <c r="AP987" i="1" l="1"/>
  <c r="AU987" i="1"/>
  <c r="BG986" i="1"/>
  <c r="BI986" i="1" s="1"/>
  <c r="BM986" i="1" s="1"/>
  <c r="BN986" i="1" s="1"/>
  <c r="BR986" i="1" s="1"/>
  <c r="CE986" i="1" s="1"/>
  <c r="AZ987" i="1"/>
  <c r="CB986" i="1" l="1"/>
  <c r="CF986" i="1"/>
  <c r="F1019" i="1"/>
  <c r="H1019" i="1" s="1"/>
  <c r="AW987" i="1"/>
  <c r="BP987" i="1"/>
  <c r="AV987" i="1"/>
  <c r="AX987" i="1"/>
  <c r="AY987" i="1" s="1"/>
  <c r="BC987" i="1" s="1"/>
  <c r="AQ987" i="1"/>
  <c r="BO987" i="1"/>
  <c r="BJ987" i="1"/>
  <c r="AS987" i="1"/>
  <c r="AT987" i="1" s="1"/>
  <c r="BA987" i="1" s="1"/>
  <c r="G1019" i="1" l="1"/>
  <c r="C1020" i="1" s="1"/>
  <c r="CJ986" i="1"/>
  <c r="CI986" i="1"/>
  <c r="BH987" i="1"/>
  <c r="BK987" i="1"/>
  <c r="BL987" i="1" s="1"/>
  <c r="BD987" i="1"/>
  <c r="CA986" i="1"/>
  <c r="CG986" i="1"/>
  <c r="AZ988" i="1" l="1"/>
  <c r="AU988" i="1"/>
  <c r="AP988" i="1"/>
  <c r="BG987" i="1"/>
  <c r="BI987" i="1" s="1"/>
  <c r="BM987" i="1" s="1"/>
  <c r="BN987" i="1" s="1"/>
  <c r="BR987" i="1" s="1"/>
  <c r="CE987" i="1" s="1"/>
  <c r="CB987" i="1" l="1"/>
  <c r="CF987" i="1"/>
  <c r="F1020" i="1"/>
  <c r="G1020" i="1" s="1"/>
  <c r="BO988" i="1"/>
  <c r="AQ988" i="1"/>
  <c r="BJ988" i="1"/>
  <c r="AS988" i="1"/>
  <c r="AT988" i="1" s="1"/>
  <c r="AV988" i="1"/>
  <c r="AX988" i="1"/>
  <c r="AY988" i="1" s="1"/>
  <c r="BC988" i="1" s="1"/>
  <c r="BP988" i="1"/>
  <c r="AW988" i="1"/>
  <c r="CJ987" i="1" l="1"/>
  <c r="CI987" i="1"/>
  <c r="H1020" i="1"/>
  <c r="BK988" i="1"/>
  <c r="BL988" i="1" s="1"/>
  <c r="BA988" i="1"/>
  <c r="BD988" i="1" s="1"/>
  <c r="BH988" i="1"/>
  <c r="C1021" i="1"/>
  <c r="CA987" i="1"/>
  <c r="CG987" i="1"/>
  <c r="AU989" i="1" l="1"/>
  <c r="AP989" i="1"/>
  <c r="BG988" i="1"/>
  <c r="BI988" i="1" s="1"/>
  <c r="BM988" i="1" s="1"/>
  <c r="BN988" i="1" s="1"/>
  <c r="BR988" i="1" s="1"/>
  <c r="CE988" i="1" s="1"/>
  <c r="AZ989" i="1"/>
  <c r="CB988" i="1" l="1"/>
  <c r="CF988" i="1"/>
  <c r="F1021" i="1"/>
  <c r="G1021" i="1" s="1"/>
  <c r="BJ989" i="1"/>
  <c r="AS989" i="1"/>
  <c r="AT989" i="1" s="1"/>
  <c r="BO989" i="1"/>
  <c r="AQ989" i="1"/>
  <c r="BP989" i="1"/>
  <c r="AV989" i="1"/>
  <c r="AX989" i="1"/>
  <c r="AY989" i="1" s="1"/>
  <c r="BC989" i="1" s="1"/>
  <c r="AW989" i="1"/>
  <c r="CJ988" i="1" l="1"/>
  <c r="H1021" i="1"/>
  <c r="CI988" i="1"/>
  <c r="BK989" i="1"/>
  <c r="BL989" i="1" s="1"/>
  <c r="BA989" i="1"/>
  <c r="BD989" i="1" s="1"/>
  <c r="BH989" i="1"/>
  <c r="C1022" i="1"/>
  <c r="CA988" i="1"/>
  <c r="CG988" i="1"/>
  <c r="AU990" i="1" l="1"/>
  <c r="AP990" i="1"/>
  <c r="BG989" i="1"/>
  <c r="BI989" i="1" s="1"/>
  <c r="BM989" i="1" s="1"/>
  <c r="BN989" i="1" s="1"/>
  <c r="BR989" i="1" s="1"/>
  <c r="CE989" i="1" s="1"/>
  <c r="AZ990" i="1"/>
  <c r="CB989" i="1" l="1"/>
  <c r="CF989" i="1"/>
  <c r="F1022" i="1"/>
  <c r="G1022" i="1" s="1"/>
  <c r="AQ990" i="1"/>
  <c r="BJ990" i="1"/>
  <c r="AS990" i="1"/>
  <c r="AT990" i="1" s="1"/>
  <c r="BO990" i="1"/>
  <c r="BP990" i="1"/>
  <c r="AX990" i="1"/>
  <c r="AY990" i="1" s="1"/>
  <c r="BC990" i="1" s="1"/>
  <c r="AW990" i="1"/>
  <c r="AV990" i="1"/>
  <c r="H1022" i="1" l="1"/>
  <c r="CI989" i="1"/>
  <c r="CJ989" i="1"/>
  <c r="BA990" i="1"/>
  <c r="BD990" i="1" s="1"/>
  <c r="BH990" i="1"/>
  <c r="BK990" i="1"/>
  <c r="BL990" i="1" s="1"/>
  <c r="C1023" i="1"/>
  <c r="CA989" i="1"/>
  <c r="CG989" i="1"/>
  <c r="AZ991" i="1" l="1"/>
  <c r="AU991" i="1"/>
  <c r="AP991" i="1"/>
  <c r="BG990" i="1"/>
  <c r="BI990" i="1" s="1"/>
  <c r="BM990" i="1" s="1"/>
  <c r="BN990" i="1" s="1"/>
  <c r="BR990" i="1" s="1"/>
  <c r="CE990" i="1" s="1"/>
  <c r="CB990" i="1" l="1"/>
  <c r="CF990" i="1"/>
  <c r="F1023" i="1"/>
  <c r="H1023" i="1" s="1"/>
  <c r="BJ991" i="1"/>
  <c r="AS991" i="1"/>
  <c r="AT991" i="1" s="1"/>
  <c r="AQ991" i="1"/>
  <c r="BO991" i="1"/>
  <c r="BP991" i="1"/>
  <c r="AV991" i="1"/>
  <c r="AX991" i="1"/>
  <c r="AY991" i="1" s="1"/>
  <c r="BC991" i="1" s="1"/>
  <c r="AW991" i="1"/>
  <c r="CJ990" i="1" l="1"/>
  <c r="G1023" i="1"/>
  <c r="C1024" i="1" s="1"/>
  <c r="CI990" i="1"/>
  <c r="BK991" i="1"/>
  <c r="BL991" i="1" s="1"/>
  <c r="BA991" i="1"/>
  <c r="BD991" i="1" s="1"/>
  <c r="BH991" i="1"/>
  <c r="CA990" i="1"/>
  <c r="CG990" i="1"/>
  <c r="BG991" i="1" l="1"/>
  <c r="BI991" i="1" s="1"/>
  <c r="BM991" i="1" s="1"/>
  <c r="BN991" i="1" s="1"/>
  <c r="BR991" i="1" s="1"/>
  <c r="CE991" i="1" s="1"/>
  <c r="AP992" i="1"/>
  <c r="AZ992" i="1"/>
  <c r="AU992" i="1"/>
  <c r="CB991" i="1" l="1"/>
  <c r="CF991" i="1"/>
  <c r="F1024" i="1"/>
  <c r="CI991" i="1" s="1"/>
  <c r="AX992" i="1"/>
  <c r="AY992" i="1" s="1"/>
  <c r="BC992" i="1" s="1"/>
  <c r="BP992" i="1"/>
  <c r="AW992" i="1"/>
  <c r="AV992" i="1"/>
  <c r="AQ992" i="1"/>
  <c r="BJ992" i="1"/>
  <c r="AS992" i="1"/>
  <c r="AT992" i="1" s="1"/>
  <c r="BO992" i="1"/>
  <c r="G1024" i="1" l="1"/>
  <c r="C1025" i="1" s="1"/>
  <c r="CJ991" i="1"/>
  <c r="H1024" i="1"/>
  <c r="BA992" i="1"/>
  <c r="BD992" i="1" s="1"/>
  <c r="BH992" i="1"/>
  <c r="CA991" i="1"/>
  <c r="CG991" i="1"/>
  <c r="BK992" i="1"/>
  <c r="BL992" i="1" s="1"/>
  <c r="AU993" i="1" l="1"/>
  <c r="AP993" i="1"/>
  <c r="AZ993" i="1"/>
  <c r="BG992" i="1"/>
  <c r="BI992" i="1" s="1"/>
  <c r="BM992" i="1" s="1"/>
  <c r="BN992" i="1" s="1"/>
  <c r="BR992" i="1" s="1"/>
  <c r="CE992" i="1" s="1"/>
  <c r="CB992" i="1" l="1"/>
  <c r="CF992" i="1"/>
  <c r="F1025" i="1"/>
  <c r="CI992" i="1" s="1"/>
  <c r="BJ993" i="1"/>
  <c r="AS993" i="1"/>
  <c r="AT993" i="1" s="1"/>
  <c r="BA993" i="1" s="1"/>
  <c r="BO993" i="1"/>
  <c r="AQ993" i="1"/>
  <c r="BP993" i="1"/>
  <c r="AV993" i="1"/>
  <c r="AX993" i="1"/>
  <c r="AY993" i="1" s="1"/>
  <c r="BC993" i="1" s="1"/>
  <c r="AW993" i="1"/>
  <c r="G1025" i="1" l="1"/>
  <c r="C1026" i="1" s="1"/>
  <c r="H1025" i="1"/>
  <c r="CJ992" i="1"/>
  <c r="CA992" i="1"/>
  <c r="CG992" i="1"/>
  <c r="BK993" i="1"/>
  <c r="BL993" i="1" s="1"/>
  <c r="BD993" i="1"/>
  <c r="BH993" i="1"/>
  <c r="AZ994" i="1" l="1"/>
  <c r="AP994" i="1"/>
  <c r="AU994" i="1"/>
  <c r="BG993" i="1"/>
  <c r="BI993" i="1" s="1"/>
  <c r="BM993" i="1" s="1"/>
  <c r="BN993" i="1" s="1"/>
  <c r="BR993" i="1" s="1"/>
  <c r="CE993" i="1" s="1"/>
  <c r="CB993" i="1" l="1"/>
  <c r="CF993" i="1"/>
  <c r="F1026" i="1"/>
  <c r="G1026" i="1" s="1"/>
  <c r="BP994" i="1"/>
  <c r="AW994" i="1"/>
  <c r="AX994" i="1"/>
  <c r="AY994" i="1" s="1"/>
  <c r="BC994" i="1" s="1"/>
  <c r="BK994" i="1" s="1"/>
  <c r="BL994" i="1" s="1"/>
  <c r="AV994" i="1"/>
  <c r="BJ994" i="1"/>
  <c r="AS994" i="1"/>
  <c r="AT994" i="1" s="1"/>
  <c r="AQ994" i="1"/>
  <c r="BO994" i="1"/>
  <c r="CJ993" i="1" l="1"/>
  <c r="CI993" i="1"/>
  <c r="H1026" i="1"/>
  <c r="BA994" i="1"/>
  <c r="BD994" i="1" s="1"/>
  <c r="BH994" i="1"/>
  <c r="C1027" i="1"/>
  <c r="CA993" i="1"/>
  <c r="CG993" i="1"/>
  <c r="AZ995" i="1" l="1"/>
  <c r="AU995" i="1"/>
  <c r="BG994" i="1"/>
  <c r="BI994" i="1" s="1"/>
  <c r="BM994" i="1" s="1"/>
  <c r="BN994" i="1" s="1"/>
  <c r="BR994" i="1" s="1"/>
  <c r="CE994" i="1" s="1"/>
  <c r="AP995" i="1"/>
  <c r="CB994" i="1" l="1"/>
  <c r="CF994" i="1"/>
  <c r="F1027" i="1"/>
  <c r="CJ994" i="1" s="1"/>
  <c r="AS995" i="1"/>
  <c r="AT995" i="1" s="1"/>
  <c r="BO995" i="1"/>
  <c r="AQ995" i="1"/>
  <c r="BJ995" i="1"/>
  <c r="BP995" i="1"/>
  <c r="AX995" i="1"/>
  <c r="AY995" i="1" s="1"/>
  <c r="BC995" i="1" s="1"/>
  <c r="AW995" i="1"/>
  <c r="AV995" i="1"/>
  <c r="G1027" i="1" l="1"/>
  <c r="C1028" i="1" s="1"/>
  <c r="CI994" i="1"/>
  <c r="H1027" i="1"/>
  <c r="BK995" i="1"/>
  <c r="BL995" i="1" s="1"/>
  <c r="BA995" i="1"/>
  <c r="BD995" i="1" s="1"/>
  <c r="BH995" i="1"/>
  <c r="CA994" i="1"/>
  <c r="CG994" i="1"/>
  <c r="BG995" i="1" l="1"/>
  <c r="BI995" i="1" s="1"/>
  <c r="BM995" i="1" s="1"/>
  <c r="BN995" i="1" s="1"/>
  <c r="BR995" i="1" s="1"/>
  <c r="CE995" i="1" s="1"/>
  <c r="AP996" i="1"/>
  <c r="AU996" i="1"/>
  <c r="AZ996" i="1"/>
  <c r="CB995" i="1" l="1"/>
  <c r="CF995" i="1"/>
  <c r="F1028" i="1"/>
  <c r="G1028" i="1" s="1"/>
  <c r="AW996" i="1"/>
  <c r="AV996" i="1"/>
  <c r="BP996" i="1"/>
  <c r="AX996" i="1"/>
  <c r="AY996" i="1" s="1"/>
  <c r="BC996" i="1" s="1"/>
  <c r="BK996" i="1" s="1"/>
  <c r="BL996" i="1" s="1"/>
  <c r="BO996" i="1"/>
  <c r="BJ996" i="1"/>
  <c r="AQ996" i="1"/>
  <c r="AS996" i="1"/>
  <c r="AT996" i="1" s="1"/>
  <c r="CJ995" i="1" l="1"/>
  <c r="H1028" i="1"/>
  <c r="CI995" i="1"/>
  <c r="BA996" i="1"/>
  <c r="BD996" i="1" s="1"/>
  <c r="BH996" i="1"/>
  <c r="C1029" i="1"/>
  <c r="CA995" i="1"/>
  <c r="CG995" i="1"/>
  <c r="AZ997" i="1" l="1"/>
  <c r="AP997" i="1"/>
  <c r="AU997" i="1"/>
  <c r="BG996" i="1"/>
  <c r="BI996" i="1" s="1"/>
  <c r="BM996" i="1" s="1"/>
  <c r="BN996" i="1" s="1"/>
  <c r="BR996" i="1" s="1"/>
  <c r="CE996" i="1" s="1"/>
  <c r="CB996" i="1" l="1"/>
  <c r="CF996" i="1"/>
  <c r="F1029" i="1"/>
  <c r="CI996" i="1" s="1"/>
  <c r="BP997" i="1"/>
  <c r="AV997" i="1"/>
  <c r="AW997" i="1"/>
  <c r="AX997" i="1"/>
  <c r="AY997" i="1" s="1"/>
  <c r="BC997" i="1" s="1"/>
  <c r="BJ997" i="1"/>
  <c r="AQ997" i="1"/>
  <c r="BO997" i="1"/>
  <c r="AS997" i="1"/>
  <c r="AT997" i="1" s="1"/>
  <c r="G1029" i="1" l="1"/>
  <c r="C1030" i="1" s="1"/>
  <c r="H1029" i="1"/>
  <c r="CJ996" i="1"/>
  <c r="BA997" i="1"/>
  <c r="BD997" i="1" s="1"/>
  <c r="BH997" i="1"/>
  <c r="BK997" i="1"/>
  <c r="BL997" i="1" s="1"/>
  <c r="CA996" i="1"/>
  <c r="CG996" i="1"/>
  <c r="AP998" i="1" l="1"/>
  <c r="AU998" i="1"/>
  <c r="AZ998" i="1"/>
  <c r="BG997" i="1"/>
  <c r="BI997" i="1" s="1"/>
  <c r="BM997" i="1" s="1"/>
  <c r="BN997" i="1" s="1"/>
  <c r="BR997" i="1" s="1"/>
  <c r="CE997" i="1" s="1"/>
  <c r="CB997" i="1" l="1"/>
  <c r="CF997" i="1"/>
  <c r="F1030" i="1"/>
  <c r="G1030" i="1" s="1"/>
  <c r="BP998" i="1"/>
  <c r="AV998" i="1"/>
  <c r="AX998" i="1"/>
  <c r="AY998" i="1" s="1"/>
  <c r="BC998" i="1" s="1"/>
  <c r="AW998" i="1"/>
  <c r="BO998" i="1"/>
  <c r="AQ998" i="1"/>
  <c r="BJ998" i="1"/>
  <c r="AS998" i="1"/>
  <c r="AT998" i="1" s="1"/>
  <c r="BA998" i="1" s="1"/>
  <c r="CJ997" i="1" l="1"/>
  <c r="CI997" i="1"/>
  <c r="H1030" i="1"/>
  <c r="C1031" i="1"/>
  <c r="CA997" i="1"/>
  <c r="CG997" i="1"/>
  <c r="BK998" i="1"/>
  <c r="BL998" i="1" s="1"/>
  <c r="BD998" i="1"/>
  <c r="BH998" i="1"/>
  <c r="AZ999" i="1" l="1"/>
  <c r="AP999" i="1"/>
  <c r="AU999" i="1"/>
  <c r="BG998" i="1"/>
  <c r="BI998" i="1" s="1"/>
  <c r="BM998" i="1" s="1"/>
  <c r="BN998" i="1" s="1"/>
  <c r="BR998" i="1" s="1"/>
  <c r="CE998" i="1" s="1"/>
  <c r="CB998" i="1" l="1"/>
  <c r="CF998" i="1"/>
  <c r="F1031" i="1"/>
  <c r="CI998" i="1" s="1"/>
  <c r="AV999" i="1"/>
  <c r="BP999" i="1"/>
  <c r="AW999" i="1"/>
  <c r="AX999" i="1"/>
  <c r="AY999" i="1" s="1"/>
  <c r="BC999" i="1" s="1"/>
  <c r="BJ999" i="1"/>
  <c r="BO999" i="1"/>
  <c r="AQ999" i="1"/>
  <c r="AS999" i="1"/>
  <c r="AT999" i="1" s="1"/>
  <c r="G1031" i="1" l="1"/>
  <c r="C1032" i="1" s="1"/>
  <c r="CJ998" i="1"/>
  <c r="H1031" i="1"/>
  <c r="BA999" i="1"/>
  <c r="BD999" i="1" s="1"/>
  <c r="BH999" i="1"/>
  <c r="BK999" i="1"/>
  <c r="BL999" i="1" s="1"/>
  <c r="CA998" i="1"/>
  <c r="CG998" i="1"/>
  <c r="AU1000" i="1" l="1"/>
  <c r="AP1000" i="1"/>
  <c r="AZ1000" i="1"/>
  <c r="BG999" i="1"/>
  <c r="BI999" i="1" s="1"/>
  <c r="BM999" i="1" s="1"/>
  <c r="BN999" i="1" s="1"/>
  <c r="BR999" i="1" s="1"/>
  <c r="CE999" i="1" s="1"/>
  <c r="CB999" i="1" l="1"/>
  <c r="CF999" i="1"/>
  <c r="F1032" i="1"/>
  <c r="CI999" i="1" s="1"/>
  <c r="BJ1000" i="1"/>
  <c r="BO1000" i="1"/>
  <c r="AQ1000" i="1"/>
  <c r="AS1000" i="1"/>
  <c r="AT1000" i="1" s="1"/>
  <c r="AV1000" i="1"/>
  <c r="BP1000" i="1"/>
  <c r="AW1000" i="1"/>
  <c r="AX1000" i="1"/>
  <c r="AY1000" i="1" s="1"/>
  <c r="BC1000" i="1" s="1"/>
  <c r="H1032" i="1" l="1"/>
  <c r="G1032" i="1"/>
  <c r="C1033" i="1" s="1"/>
  <c r="CJ999" i="1"/>
  <c r="BK1000" i="1"/>
  <c r="BL1000" i="1" s="1"/>
  <c r="BA1000" i="1"/>
  <c r="BD1000" i="1" s="1"/>
  <c r="BH1000" i="1"/>
  <c r="CA999" i="1"/>
  <c r="CG999" i="1"/>
  <c r="AP1001" i="1" l="1"/>
  <c r="AU1001" i="1"/>
  <c r="AZ1001" i="1"/>
  <c r="BG1000" i="1"/>
  <c r="BI1000" i="1" s="1"/>
  <c r="BM1000" i="1" s="1"/>
  <c r="BN1000" i="1" s="1"/>
  <c r="BR1000" i="1" s="1"/>
  <c r="CE1000" i="1" s="1"/>
  <c r="CB1000" i="1" l="1"/>
  <c r="CF1000" i="1"/>
  <c r="F1033" i="1"/>
  <c r="H1033" i="1" s="1"/>
  <c r="AV1001" i="1"/>
  <c r="BP1001" i="1"/>
  <c r="AX1001" i="1"/>
  <c r="AY1001" i="1" s="1"/>
  <c r="BC1001" i="1" s="1"/>
  <c r="AW1001" i="1"/>
  <c r="BJ1001" i="1"/>
  <c r="BO1001" i="1"/>
  <c r="AQ1001" i="1"/>
  <c r="AS1001" i="1"/>
  <c r="AT1001" i="1" s="1"/>
  <c r="BA1001" i="1" s="1"/>
  <c r="CI1000" i="1" l="1"/>
  <c r="G1033" i="1"/>
  <c r="C1034" i="1" s="1"/>
  <c r="CJ1000" i="1"/>
  <c r="BH1001" i="1"/>
  <c r="BK1001" i="1"/>
  <c r="BL1001" i="1" s="1"/>
  <c r="BD1001" i="1"/>
  <c r="CA1000" i="1"/>
  <c r="CG1000" i="1"/>
  <c r="AZ1002" i="1" l="1"/>
  <c r="AP1002" i="1"/>
  <c r="AU1002" i="1"/>
  <c r="BG1001" i="1"/>
  <c r="BI1001" i="1" s="1"/>
  <c r="BM1001" i="1" s="1"/>
  <c r="BN1001" i="1" s="1"/>
  <c r="BR1001" i="1" s="1"/>
  <c r="CE1001" i="1" s="1"/>
  <c r="CB1001" i="1" l="1"/>
  <c r="CF1001" i="1"/>
  <c r="F1034" i="1"/>
  <c r="CI1001" i="1" s="1"/>
  <c r="AV1002" i="1"/>
  <c r="BP1002" i="1"/>
  <c r="AX1002" i="1"/>
  <c r="AY1002" i="1" s="1"/>
  <c r="BC1002" i="1" s="1"/>
  <c r="BK1002" i="1" s="1"/>
  <c r="BL1002" i="1" s="1"/>
  <c r="AW1002" i="1"/>
  <c r="BO1002" i="1"/>
  <c r="AQ1002" i="1"/>
  <c r="BJ1002" i="1"/>
  <c r="AS1002" i="1"/>
  <c r="AT1002" i="1" s="1"/>
  <c r="H1034" i="1" l="1"/>
  <c r="G1034" i="1"/>
  <c r="C1035" i="1" s="1"/>
  <c r="CJ1001" i="1"/>
  <c r="BA1002" i="1"/>
  <c r="BD1002" i="1" s="1"/>
  <c r="BH1002" i="1"/>
  <c r="CA1001" i="1"/>
  <c r="CG1001" i="1"/>
  <c r="AU1003" i="1" l="1"/>
  <c r="AZ1003" i="1"/>
  <c r="AP1003" i="1"/>
  <c r="BG1002" i="1"/>
  <c r="BI1002" i="1" s="1"/>
  <c r="BM1002" i="1" s="1"/>
  <c r="BN1002" i="1" s="1"/>
  <c r="BR1002" i="1" s="1"/>
  <c r="CE1002" i="1" s="1"/>
  <c r="CB1002" i="1" l="1"/>
  <c r="CF1002" i="1"/>
  <c r="F1035" i="1"/>
  <c r="G1035" i="1" s="1"/>
  <c r="BJ1003" i="1"/>
  <c r="BO1003" i="1"/>
  <c r="AQ1003" i="1"/>
  <c r="AS1003" i="1"/>
  <c r="AT1003" i="1" s="1"/>
  <c r="BP1003" i="1"/>
  <c r="AV1003" i="1"/>
  <c r="AW1003" i="1"/>
  <c r="AX1003" i="1"/>
  <c r="AY1003" i="1" s="1"/>
  <c r="BC1003" i="1" s="1"/>
  <c r="CJ1002" i="1" l="1"/>
  <c r="H1035" i="1"/>
  <c r="CI1002" i="1"/>
  <c r="BK1003" i="1"/>
  <c r="BL1003" i="1" s="1"/>
  <c r="BA1003" i="1"/>
  <c r="BD1003" i="1" s="1"/>
  <c r="BH1003" i="1"/>
  <c r="C1036" i="1"/>
  <c r="CA1002" i="1"/>
  <c r="CG1002" i="1"/>
  <c r="AU1004" i="1" l="1"/>
  <c r="AP1004" i="1"/>
  <c r="AZ1004" i="1"/>
  <c r="BG1003" i="1"/>
  <c r="BI1003" i="1" s="1"/>
  <c r="BM1003" i="1" s="1"/>
  <c r="BN1003" i="1" s="1"/>
  <c r="BR1003" i="1" s="1"/>
  <c r="CE1003" i="1" s="1"/>
  <c r="CB1003" i="1" l="1"/>
  <c r="CF1003" i="1"/>
  <c r="F1036" i="1"/>
  <c r="CJ1003" i="1" s="1"/>
  <c r="AS1004" i="1"/>
  <c r="AT1004" i="1" s="1"/>
  <c r="BA1004" i="1" s="1"/>
  <c r="BO1004" i="1"/>
  <c r="AQ1004" i="1"/>
  <c r="BJ1004" i="1"/>
  <c r="AW1004" i="1"/>
  <c r="AX1004" i="1"/>
  <c r="AY1004" i="1" s="1"/>
  <c r="BC1004" i="1" s="1"/>
  <c r="BP1004" i="1"/>
  <c r="AV1004" i="1"/>
  <c r="G1036" i="1" l="1"/>
  <c r="C1037" i="1" s="1"/>
  <c r="H1036" i="1"/>
  <c r="CI1003" i="1"/>
  <c r="BK1004" i="1"/>
  <c r="BL1004" i="1" s="1"/>
  <c r="BD1004" i="1"/>
  <c r="BH1004" i="1"/>
  <c r="CA1003" i="1"/>
  <c r="CG1003" i="1"/>
  <c r="AZ1005" i="1" l="1"/>
  <c r="AP1005" i="1"/>
  <c r="BG1004" i="1"/>
  <c r="BI1004" i="1" s="1"/>
  <c r="BM1004" i="1" s="1"/>
  <c r="BN1004" i="1" s="1"/>
  <c r="BR1004" i="1" s="1"/>
  <c r="CE1004" i="1" s="1"/>
  <c r="AU1005" i="1"/>
  <c r="CB1004" i="1" l="1"/>
  <c r="CF1004" i="1"/>
  <c r="F1037" i="1"/>
  <c r="G1037" i="1" s="1"/>
  <c r="AX1005" i="1"/>
  <c r="AY1005" i="1" s="1"/>
  <c r="BC1005" i="1" s="1"/>
  <c r="BP1005" i="1"/>
  <c r="AW1005" i="1"/>
  <c r="AV1005" i="1"/>
  <c r="AS1005" i="1"/>
  <c r="AT1005" i="1" s="1"/>
  <c r="BJ1005" i="1"/>
  <c r="BO1005" i="1"/>
  <c r="AQ1005" i="1"/>
  <c r="H1037" i="1" l="1"/>
  <c r="CI1004" i="1"/>
  <c r="CJ1004" i="1"/>
  <c r="BK1005" i="1"/>
  <c r="BL1005" i="1" s="1"/>
  <c r="BA1005" i="1"/>
  <c r="BD1005" i="1" s="1"/>
  <c r="BH1005" i="1"/>
  <c r="C1038" i="1"/>
  <c r="CA1004" i="1"/>
  <c r="CG1004" i="1"/>
  <c r="AP1006" i="1" l="1"/>
  <c r="AZ1006" i="1"/>
  <c r="AU1006" i="1"/>
  <c r="BG1005" i="1"/>
  <c r="BI1005" i="1" s="1"/>
  <c r="BM1005" i="1" s="1"/>
  <c r="BN1005" i="1" s="1"/>
  <c r="BR1005" i="1" s="1"/>
  <c r="CE1005" i="1" s="1"/>
  <c r="CB1005" i="1" l="1"/>
  <c r="CF1005" i="1"/>
  <c r="F1038" i="1"/>
  <c r="CI1005" i="1" s="1"/>
  <c r="AX1006" i="1"/>
  <c r="AY1006" i="1" s="1"/>
  <c r="BC1006" i="1" s="1"/>
  <c r="AV1006" i="1"/>
  <c r="BP1006" i="1"/>
  <c r="AW1006" i="1"/>
  <c r="BO1006" i="1"/>
  <c r="AS1006" i="1"/>
  <c r="AT1006" i="1" s="1"/>
  <c r="BA1006" i="1" s="1"/>
  <c r="AQ1006" i="1"/>
  <c r="BJ1006" i="1"/>
  <c r="H1038" i="1" l="1"/>
  <c r="G1038" i="1"/>
  <c r="C1039" i="1" s="1"/>
  <c r="CJ1005" i="1"/>
  <c r="BK1006" i="1"/>
  <c r="BL1006" i="1" s="1"/>
  <c r="BD1006" i="1"/>
  <c r="BH1006" i="1"/>
  <c r="CA1005" i="1"/>
  <c r="CG1005" i="1"/>
  <c r="AZ1007" i="1" l="1"/>
  <c r="AP1007" i="1"/>
  <c r="AU1007" i="1"/>
  <c r="BG1006" i="1"/>
  <c r="BI1006" i="1" s="1"/>
  <c r="BM1006" i="1" s="1"/>
  <c r="BN1006" i="1" s="1"/>
  <c r="BR1006" i="1" s="1"/>
  <c r="CE1006" i="1" s="1"/>
  <c r="CB1006" i="1" l="1"/>
  <c r="CF1006" i="1"/>
  <c r="F1039" i="1"/>
  <c r="H1039" i="1" s="1"/>
  <c r="AV1007" i="1"/>
  <c r="BP1007" i="1"/>
  <c r="AX1007" i="1"/>
  <c r="AY1007" i="1" s="1"/>
  <c r="BC1007" i="1" s="1"/>
  <c r="AW1007" i="1"/>
  <c r="AQ1007" i="1"/>
  <c r="AS1007" i="1"/>
  <c r="AT1007" i="1" s="1"/>
  <c r="BJ1007" i="1"/>
  <c r="BO1007" i="1"/>
  <c r="CI1006" i="1" l="1"/>
  <c r="G1039" i="1"/>
  <c r="C1040" i="1" s="1"/>
  <c r="CJ1006" i="1"/>
  <c r="BK1007" i="1"/>
  <c r="BL1007" i="1" s="1"/>
  <c r="BA1007" i="1"/>
  <c r="BD1007" i="1" s="1"/>
  <c r="BH1007" i="1"/>
  <c r="CA1006" i="1"/>
  <c r="CG1006" i="1"/>
  <c r="AU1008" i="1" l="1"/>
  <c r="AP1008" i="1"/>
  <c r="AZ1008" i="1"/>
  <c r="BG1007" i="1"/>
  <c r="BI1007" i="1" s="1"/>
  <c r="BM1007" i="1" s="1"/>
  <c r="BN1007" i="1" s="1"/>
  <c r="BR1007" i="1" s="1"/>
  <c r="CE1007" i="1" s="1"/>
  <c r="CB1007" i="1" l="1"/>
  <c r="CF1007" i="1"/>
  <c r="F1040" i="1"/>
  <c r="CI1007" i="1" s="1"/>
  <c r="AQ1008" i="1"/>
  <c r="BJ1008" i="1"/>
  <c r="BO1008" i="1"/>
  <c r="AS1008" i="1"/>
  <c r="AT1008" i="1" s="1"/>
  <c r="BA1008" i="1" s="1"/>
  <c r="BP1008" i="1"/>
  <c r="AV1008" i="1"/>
  <c r="AX1008" i="1"/>
  <c r="AY1008" i="1" s="1"/>
  <c r="BC1008" i="1" s="1"/>
  <c r="AW1008" i="1"/>
  <c r="G1040" i="1" l="1"/>
  <c r="C1041" i="1" s="1"/>
  <c r="H1040" i="1"/>
  <c r="CJ1007" i="1"/>
  <c r="BH1008" i="1"/>
  <c r="BD1008" i="1"/>
  <c r="BK1008" i="1"/>
  <c r="BL1008" i="1" s="1"/>
  <c r="CA1007" i="1"/>
  <c r="CG1007" i="1"/>
  <c r="AP1009" i="1" l="1"/>
  <c r="AU1009" i="1"/>
  <c r="BG1008" i="1"/>
  <c r="BI1008" i="1" s="1"/>
  <c r="BM1008" i="1" s="1"/>
  <c r="BN1008" i="1" s="1"/>
  <c r="BR1008" i="1" s="1"/>
  <c r="CE1008" i="1" s="1"/>
  <c r="AZ1009" i="1"/>
  <c r="CB1008" i="1" l="1"/>
  <c r="CF1008" i="1"/>
  <c r="F1041" i="1"/>
  <c r="H1041" i="1" s="1"/>
  <c r="BJ1009" i="1"/>
  <c r="AS1009" i="1"/>
  <c r="AT1009" i="1" s="1"/>
  <c r="BO1009" i="1"/>
  <c r="AQ1009" i="1"/>
  <c r="BP1009" i="1"/>
  <c r="AX1009" i="1"/>
  <c r="AY1009" i="1" s="1"/>
  <c r="BC1009" i="1" s="1"/>
  <c r="AW1009" i="1"/>
  <c r="AV1009" i="1"/>
  <c r="CJ1008" i="1" l="1"/>
  <c r="G1041" i="1"/>
  <c r="C1042" i="1" s="1"/>
  <c r="CI1008" i="1"/>
  <c r="CA1008" i="1"/>
  <c r="CG1008" i="1"/>
  <c r="BA1009" i="1"/>
  <c r="BD1009" i="1" s="1"/>
  <c r="BH1009" i="1"/>
  <c r="BK1009" i="1"/>
  <c r="BL1009" i="1" s="1"/>
  <c r="BG1009" i="1" l="1"/>
  <c r="BI1009" i="1" s="1"/>
  <c r="BM1009" i="1" s="1"/>
  <c r="BN1009" i="1" s="1"/>
  <c r="BR1009" i="1" s="1"/>
  <c r="CE1009" i="1" s="1"/>
  <c r="AP1010" i="1"/>
  <c r="AZ1010" i="1"/>
  <c r="AU1010" i="1"/>
  <c r="CB1009" i="1" l="1"/>
  <c r="CF1009" i="1"/>
  <c r="F1042" i="1"/>
  <c r="CI1009" i="1" s="1"/>
  <c r="AX1010" i="1"/>
  <c r="AY1010" i="1" s="1"/>
  <c r="BC1010" i="1" s="1"/>
  <c r="BP1010" i="1"/>
  <c r="AW1010" i="1"/>
  <c r="AV1010" i="1"/>
  <c r="AQ1010" i="1"/>
  <c r="BJ1010" i="1"/>
  <c r="AS1010" i="1"/>
  <c r="AT1010" i="1" s="1"/>
  <c r="BO1010" i="1"/>
  <c r="G1042" i="1" l="1"/>
  <c r="C1043" i="1" s="1"/>
  <c r="CJ1009" i="1"/>
  <c r="H1042" i="1"/>
  <c r="BA1010" i="1"/>
  <c r="BD1010" i="1" s="1"/>
  <c r="BH1010" i="1"/>
  <c r="BK1010" i="1"/>
  <c r="BL1010" i="1" s="1"/>
  <c r="CA1009" i="1"/>
  <c r="CG1009" i="1"/>
  <c r="AU1011" i="1" l="1"/>
  <c r="AP1011" i="1"/>
  <c r="BG1010" i="1"/>
  <c r="BI1010" i="1" s="1"/>
  <c r="BM1010" i="1" s="1"/>
  <c r="BN1010" i="1" s="1"/>
  <c r="BR1010" i="1" s="1"/>
  <c r="CE1010" i="1" s="1"/>
  <c r="AZ1011" i="1"/>
  <c r="CB1010" i="1" l="1"/>
  <c r="CF1010" i="1"/>
  <c r="F1043" i="1"/>
  <c r="CJ1010" i="1" s="1"/>
  <c r="BJ1011" i="1"/>
  <c r="AS1011" i="1"/>
  <c r="AT1011" i="1" s="1"/>
  <c r="BO1011" i="1"/>
  <c r="AQ1011" i="1"/>
  <c r="AV1011" i="1"/>
  <c r="BP1011" i="1"/>
  <c r="AX1011" i="1"/>
  <c r="AY1011" i="1" s="1"/>
  <c r="BC1011" i="1" s="1"/>
  <c r="AW1011" i="1"/>
  <c r="H1043" i="1" l="1"/>
  <c r="G1043" i="1"/>
  <c r="C1044" i="1" s="1"/>
  <c r="CI1010" i="1"/>
  <c r="BA1011" i="1"/>
  <c r="BD1011" i="1" s="1"/>
  <c r="BH1011" i="1"/>
  <c r="BK1011" i="1"/>
  <c r="BL1011" i="1" s="1"/>
  <c r="CA1010" i="1"/>
  <c r="CG1010" i="1"/>
  <c r="BG1011" i="1" l="1"/>
  <c r="BI1011" i="1" s="1"/>
  <c r="BM1011" i="1" s="1"/>
  <c r="BN1011" i="1" s="1"/>
  <c r="BR1011" i="1" s="1"/>
  <c r="CE1011" i="1" s="1"/>
  <c r="AZ1012" i="1"/>
  <c r="AU1012" i="1"/>
  <c r="AP1012" i="1"/>
  <c r="CB1011" i="1" l="1"/>
  <c r="CF1011" i="1"/>
  <c r="F1044" i="1"/>
  <c r="G1044" i="1" s="1"/>
  <c r="AQ1012" i="1"/>
  <c r="BJ1012" i="1"/>
  <c r="AS1012" i="1"/>
  <c r="AT1012" i="1" s="1"/>
  <c r="BO1012" i="1"/>
  <c r="BP1012" i="1"/>
  <c r="AX1012" i="1"/>
  <c r="AY1012" i="1" s="1"/>
  <c r="BC1012" i="1" s="1"/>
  <c r="AW1012" i="1"/>
  <c r="AV1012" i="1"/>
  <c r="H1044" i="1" l="1"/>
  <c r="CI1011" i="1"/>
  <c r="CJ1011" i="1"/>
  <c r="C1045" i="1"/>
  <c r="BA1012" i="1"/>
  <c r="BD1012" i="1" s="1"/>
  <c r="BH1012" i="1"/>
  <c r="BK1012" i="1"/>
  <c r="BL1012" i="1" s="1"/>
  <c r="CA1011" i="1"/>
  <c r="CG1011" i="1"/>
  <c r="AP1013" i="1" l="1"/>
  <c r="AU1013" i="1"/>
  <c r="BG1012" i="1"/>
  <c r="BI1012" i="1" s="1"/>
  <c r="BM1012" i="1" s="1"/>
  <c r="BN1012" i="1" s="1"/>
  <c r="BR1012" i="1" s="1"/>
  <c r="CE1012" i="1" s="1"/>
  <c r="AZ1013" i="1"/>
  <c r="CB1012" i="1" l="1"/>
  <c r="CF1012" i="1"/>
  <c r="F1045" i="1"/>
  <c r="G1045" i="1" s="1"/>
  <c r="AS1013" i="1"/>
  <c r="AT1013" i="1" s="1"/>
  <c r="BO1013" i="1"/>
  <c r="BJ1013" i="1"/>
  <c r="AQ1013" i="1"/>
  <c r="AV1013" i="1"/>
  <c r="AX1013" i="1"/>
  <c r="AY1013" i="1" s="1"/>
  <c r="BC1013" i="1" s="1"/>
  <c r="AW1013" i="1"/>
  <c r="BP1013" i="1"/>
  <c r="H1045" i="1" l="1"/>
  <c r="CJ1012" i="1"/>
  <c r="CI1012" i="1"/>
  <c r="BK1013" i="1"/>
  <c r="BL1013" i="1" s="1"/>
  <c r="C1046" i="1"/>
  <c r="CA1012" i="1"/>
  <c r="CG1012" i="1"/>
  <c r="BA1013" i="1"/>
  <c r="BD1013" i="1" s="1"/>
  <c r="BH1013" i="1"/>
  <c r="BG1013" i="1" l="1"/>
  <c r="BI1013" i="1" s="1"/>
  <c r="BM1013" i="1" s="1"/>
  <c r="BN1013" i="1" s="1"/>
  <c r="BR1013" i="1" s="1"/>
  <c r="CE1013" i="1" s="1"/>
  <c r="AZ1014" i="1"/>
  <c r="AU1014" i="1"/>
  <c r="AP1014" i="1"/>
  <c r="CB1013" i="1" l="1"/>
  <c r="CF1013" i="1"/>
  <c r="F1046" i="1"/>
  <c r="CI1013" i="1" s="1"/>
  <c r="BJ1014" i="1"/>
  <c r="AS1014" i="1"/>
  <c r="AT1014" i="1" s="1"/>
  <c r="BO1014" i="1"/>
  <c r="AQ1014" i="1"/>
  <c r="AX1014" i="1"/>
  <c r="AY1014" i="1" s="1"/>
  <c r="BC1014" i="1" s="1"/>
  <c r="AW1014" i="1"/>
  <c r="AV1014" i="1"/>
  <c r="BP1014" i="1"/>
  <c r="CJ1013" i="1" l="1"/>
  <c r="G1046" i="1"/>
  <c r="C1047" i="1" s="1"/>
  <c r="H1046" i="1"/>
  <c r="BA1014" i="1"/>
  <c r="BD1014" i="1" s="1"/>
  <c r="BH1014" i="1"/>
  <c r="BK1014" i="1"/>
  <c r="BL1014" i="1" s="1"/>
  <c r="CA1013" i="1"/>
  <c r="CG1013" i="1"/>
  <c r="AU1015" i="1" l="1"/>
  <c r="AP1015" i="1"/>
  <c r="BG1014" i="1"/>
  <c r="BI1014" i="1" s="1"/>
  <c r="BM1014" i="1" s="1"/>
  <c r="BN1014" i="1" s="1"/>
  <c r="BR1014" i="1" s="1"/>
  <c r="CE1014" i="1" s="1"/>
  <c r="AZ1015" i="1"/>
  <c r="CB1014" i="1" l="1"/>
  <c r="CF1014" i="1"/>
  <c r="F1047" i="1"/>
  <c r="G1047" i="1" s="1"/>
  <c r="AQ1015" i="1"/>
  <c r="BJ1015" i="1"/>
  <c r="AS1015" i="1"/>
  <c r="AT1015" i="1" s="1"/>
  <c r="BA1015" i="1" s="1"/>
  <c r="BO1015" i="1"/>
  <c r="AW1015" i="1"/>
  <c r="AV1015" i="1"/>
  <c r="BP1015" i="1"/>
  <c r="AX1015" i="1"/>
  <c r="AY1015" i="1" s="1"/>
  <c r="BC1015" i="1" s="1"/>
  <c r="CI1014" i="1" l="1"/>
  <c r="H1047" i="1"/>
  <c r="CJ1014" i="1"/>
  <c r="BD1015" i="1"/>
  <c r="BK1015" i="1"/>
  <c r="BL1015" i="1" s="1"/>
  <c r="C1048" i="1"/>
  <c r="CA1014" i="1"/>
  <c r="CG1014" i="1"/>
  <c r="BH1015" i="1"/>
  <c r="AZ1016" i="1" l="1"/>
  <c r="AU1016" i="1"/>
  <c r="AP1016" i="1"/>
  <c r="BG1015" i="1"/>
  <c r="BI1015" i="1" s="1"/>
  <c r="BM1015" i="1" s="1"/>
  <c r="BN1015" i="1" s="1"/>
  <c r="BR1015" i="1" s="1"/>
  <c r="CE1015" i="1" s="1"/>
  <c r="CB1015" i="1" l="1"/>
  <c r="CF1015" i="1"/>
  <c r="F1048" i="1"/>
  <c r="H1048" i="1" s="1"/>
  <c r="BO1016" i="1"/>
  <c r="AQ1016" i="1"/>
  <c r="BJ1016" i="1"/>
  <c r="AS1016" i="1"/>
  <c r="AT1016" i="1" s="1"/>
  <c r="AV1016" i="1"/>
  <c r="BP1016" i="1"/>
  <c r="AX1016" i="1"/>
  <c r="AY1016" i="1" s="1"/>
  <c r="BC1016" i="1" s="1"/>
  <c r="AW1016" i="1"/>
  <c r="CJ1015" i="1" l="1"/>
  <c r="G1048" i="1"/>
  <c r="C1049" i="1" s="1"/>
  <c r="CI1015" i="1"/>
  <c r="BK1016" i="1"/>
  <c r="BL1016" i="1" s="1"/>
  <c r="BA1016" i="1"/>
  <c r="BD1016" i="1" s="1"/>
  <c r="BH1016" i="1"/>
  <c r="CA1015" i="1"/>
  <c r="CG1015" i="1"/>
  <c r="AP1017" i="1" l="1"/>
  <c r="BG1016" i="1"/>
  <c r="BI1016" i="1" s="1"/>
  <c r="BM1016" i="1" s="1"/>
  <c r="BN1016" i="1" s="1"/>
  <c r="BR1016" i="1" s="1"/>
  <c r="CE1016" i="1" s="1"/>
  <c r="AZ1017" i="1"/>
  <c r="AU1017" i="1"/>
  <c r="CB1016" i="1" l="1"/>
  <c r="CF1016" i="1"/>
  <c r="F1049" i="1"/>
  <c r="CJ1016" i="1" s="1"/>
  <c r="AW1017" i="1"/>
  <c r="BP1017" i="1"/>
  <c r="AV1017" i="1"/>
  <c r="AX1017" i="1"/>
  <c r="AY1017" i="1" s="1"/>
  <c r="BC1017" i="1" s="1"/>
  <c r="AQ1017" i="1"/>
  <c r="BJ1017" i="1"/>
  <c r="AS1017" i="1"/>
  <c r="AT1017" i="1" s="1"/>
  <c r="BO1017" i="1"/>
  <c r="G1049" i="1" l="1"/>
  <c r="C1050" i="1" s="1"/>
  <c r="CI1016" i="1"/>
  <c r="H1049" i="1"/>
  <c r="BK1017" i="1"/>
  <c r="BL1017" i="1" s="1"/>
  <c r="BA1017" i="1"/>
  <c r="BD1017" i="1" s="1"/>
  <c r="BH1017" i="1"/>
  <c r="CA1016" i="1"/>
  <c r="CG1016" i="1"/>
  <c r="AZ1018" i="1" l="1"/>
  <c r="AU1018" i="1"/>
  <c r="AP1018" i="1"/>
  <c r="BG1017" i="1"/>
  <c r="BI1017" i="1" s="1"/>
  <c r="BM1017" i="1" s="1"/>
  <c r="BN1017" i="1" s="1"/>
  <c r="BR1017" i="1" s="1"/>
  <c r="CE1017" i="1" s="1"/>
  <c r="CB1017" i="1" l="1"/>
  <c r="CF1017" i="1"/>
  <c r="F1050" i="1"/>
  <c r="H1050" i="1" s="1"/>
  <c r="BO1018" i="1"/>
  <c r="AQ1018" i="1"/>
  <c r="BJ1018" i="1"/>
  <c r="AS1018" i="1"/>
  <c r="AT1018" i="1" s="1"/>
  <c r="AV1018" i="1"/>
  <c r="AX1018" i="1"/>
  <c r="AY1018" i="1" s="1"/>
  <c r="BC1018" i="1" s="1"/>
  <c r="BP1018" i="1"/>
  <c r="AW1018" i="1"/>
  <c r="G1050" i="1" l="1"/>
  <c r="C1051" i="1" s="1"/>
  <c r="CI1017" i="1"/>
  <c r="CJ1017" i="1"/>
  <c r="BK1018" i="1"/>
  <c r="BL1018" i="1" s="1"/>
  <c r="BA1018" i="1"/>
  <c r="BD1018" i="1" s="1"/>
  <c r="BH1018" i="1"/>
  <c r="CA1017" i="1"/>
  <c r="CG1017" i="1"/>
  <c r="AP1019" i="1" l="1"/>
  <c r="BG1018" i="1"/>
  <c r="BI1018" i="1" s="1"/>
  <c r="BM1018" i="1" s="1"/>
  <c r="BN1018" i="1" s="1"/>
  <c r="BR1018" i="1" s="1"/>
  <c r="CE1018" i="1" s="1"/>
  <c r="AZ1019" i="1"/>
  <c r="AU1019" i="1"/>
  <c r="CB1018" i="1" l="1"/>
  <c r="CF1018" i="1"/>
  <c r="F1051" i="1"/>
  <c r="CJ1018" i="1" s="1"/>
  <c r="AQ1019" i="1"/>
  <c r="BJ1019" i="1"/>
  <c r="AS1019" i="1"/>
  <c r="AT1019" i="1" s="1"/>
  <c r="BO1019" i="1"/>
  <c r="AW1019" i="1"/>
  <c r="AV1019" i="1"/>
  <c r="BP1019" i="1"/>
  <c r="AX1019" i="1"/>
  <c r="AY1019" i="1" s="1"/>
  <c r="BC1019" i="1" s="1"/>
  <c r="CI1018" i="1" l="1"/>
  <c r="G1051" i="1"/>
  <c r="C1052" i="1" s="1"/>
  <c r="H1051" i="1"/>
  <c r="BA1019" i="1"/>
  <c r="BD1019" i="1" s="1"/>
  <c r="BH1019" i="1"/>
  <c r="BK1019" i="1"/>
  <c r="BL1019" i="1" s="1"/>
  <c r="CA1018" i="1"/>
  <c r="CG1018" i="1"/>
  <c r="AZ1020" i="1" l="1"/>
  <c r="AU1020" i="1"/>
  <c r="AP1020" i="1"/>
  <c r="BG1019" i="1"/>
  <c r="BI1019" i="1" s="1"/>
  <c r="BM1019" i="1" s="1"/>
  <c r="BN1019" i="1" s="1"/>
  <c r="BR1019" i="1" s="1"/>
  <c r="CE1019" i="1" s="1"/>
  <c r="CB1019" i="1" l="1"/>
  <c r="CF1019" i="1"/>
  <c r="F1052" i="1"/>
  <c r="CJ1019" i="1" s="1"/>
  <c r="BO1020" i="1"/>
  <c r="AQ1020" i="1"/>
  <c r="BJ1020" i="1"/>
  <c r="AS1020" i="1"/>
  <c r="AT1020" i="1" s="1"/>
  <c r="AV1020" i="1"/>
  <c r="BP1020" i="1"/>
  <c r="AX1020" i="1"/>
  <c r="AY1020" i="1" s="1"/>
  <c r="BC1020" i="1" s="1"/>
  <c r="AW1020" i="1"/>
  <c r="G1052" i="1" l="1"/>
  <c r="C1053" i="1" s="1"/>
  <c r="CI1019" i="1"/>
  <c r="H1052" i="1"/>
  <c r="BK1020" i="1"/>
  <c r="BL1020" i="1" s="1"/>
  <c r="BA1020" i="1"/>
  <c r="BD1020" i="1" s="1"/>
  <c r="BH1020" i="1"/>
  <c r="CA1019" i="1"/>
  <c r="CG1019" i="1"/>
  <c r="AU1021" i="1" l="1"/>
  <c r="AP1021" i="1"/>
  <c r="BG1020" i="1"/>
  <c r="BI1020" i="1" s="1"/>
  <c r="BM1020" i="1" s="1"/>
  <c r="BN1020" i="1" s="1"/>
  <c r="BR1020" i="1" s="1"/>
  <c r="CE1020" i="1" s="1"/>
  <c r="AZ1021" i="1"/>
  <c r="CB1020" i="1" l="1"/>
  <c r="CF1020" i="1"/>
  <c r="F1053" i="1"/>
  <c r="G1053" i="1" s="1"/>
  <c r="AQ1021" i="1"/>
  <c r="BJ1021" i="1"/>
  <c r="AS1021" i="1"/>
  <c r="AT1021" i="1" s="1"/>
  <c r="BA1021" i="1" s="1"/>
  <c r="BO1021" i="1"/>
  <c r="AX1021" i="1"/>
  <c r="AY1021" i="1" s="1"/>
  <c r="BC1021" i="1" s="1"/>
  <c r="AV1021" i="1"/>
  <c r="BP1021" i="1"/>
  <c r="AW1021" i="1"/>
  <c r="CJ1020" i="1" l="1"/>
  <c r="CI1020" i="1"/>
  <c r="H1053" i="1"/>
  <c r="BK1021" i="1"/>
  <c r="BL1021" i="1" s="1"/>
  <c r="BD1021" i="1"/>
  <c r="C1054" i="1"/>
  <c r="CA1020" i="1"/>
  <c r="CG1020" i="1"/>
  <c r="BH1021" i="1"/>
  <c r="BG1021" i="1" l="1"/>
  <c r="BI1021" i="1" s="1"/>
  <c r="BM1021" i="1" s="1"/>
  <c r="BN1021" i="1" s="1"/>
  <c r="BR1021" i="1" s="1"/>
  <c r="CE1021" i="1" s="1"/>
  <c r="AZ1022" i="1"/>
  <c r="AP1022" i="1"/>
  <c r="AU1022" i="1"/>
  <c r="CB1021" i="1" l="1"/>
  <c r="CF1021" i="1"/>
  <c r="F1054" i="1"/>
  <c r="CI1021" i="1" s="1"/>
  <c r="AW1022" i="1"/>
  <c r="AX1022" i="1"/>
  <c r="AY1022" i="1" s="1"/>
  <c r="BC1022" i="1" s="1"/>
  <c r="AV1022" i="1"/>
  <c r="BP1022" i="1"/>
  <c r="BO1022" i="1"/>
  <c r="AQ1022" i="1"/>
  <c r="AS1022" i="1"/>
  <c r="AT1022" i="1" s="1"/>
  <c r="BJ1022" i="1"/>
  <c r="G1054" i="1" l="1"/>
  <c r="C1055" i="1" s="1"/>
  <c r="H1054" i="1"/>
  <c r="CJ1021" i="1"/>
  <c r="BA1022" i="1"/>
  <c r="BD1022" i="1" s="1"/>
  <c r="BH1022" i="1"/>
  <c r="BK1022" i="1"/>
  <c r="BL1022" i="1" s="1"/>
  <c r="CA1021" i="1"/>
  <c r="CG1021" i="1"/>
  <c r="AU1023" i="1" l="1"/>
  <c r="AP1023" i="1"/>
  <c r="AZ1023" i="1"/>
  <c r="BG1022" i="1"/>
  <c r="BI1022" i="1" s="1"/>
  <c r="BM1022" i="1" s="1"/>
  <c r="BN1022" i="1" s="1"/>
  <c r="BR1022" i="1" s="1"/>
  <c r="CE1022" i="1" s="1"/>
  <c r="CB1022" i="1" l="1"/>
  <c r="CF1022" i="1"/>
  <c r="F1055" i="1"/>
  <c r="G1055" i="1" s="1"/>
  <c r="BO1023" i="1"/>
  <c r="AQ1023" i="1"/>
  <c r="BJ1023" i="1"/>
  <c r="AS1023" i="1"/>
  <c r="AT1023" i="1" s="1"/>
  <c r="AX1023" i="1"/>
  <c r="AY1023" i="1" s="1"/>
  <c r="BC1023" i="1" s="1"/>
  <c r="AV1023" i="1"/>
  <c r="BP1023" i="1"/>
  <c r="AW1023" i="1"/>
  <c r="H1055" i="1" l="1"/>
  <c r="CI1022" i="1"/>
  <c r="CJ1022" i="1"/>
  <c r="BK1023" i="1"/>
  <c r="BL1023" i="1" s="1"/>
  <c r="BA1023" i="1"/>
  <c r="BD1023" i="1" s="1"/>
  <c r="BH1023" i="1"/>
  <c r="C1056" i="1"/>
  <c r="CA1022" i="1"/>
  <c r="CG1022" i="1"/>
  <c r="AU1024" i="1" l="1"/>
  <c r="BG1023" i="1"/>
  <c r="BI1023" i="1" s="1"/>
  <c r="BM1023" i="1" s="1"/>
  <c r="BN1023" i="1" s="1"/>
  <c r="BR1023" i="1" s="1"/>
  <c r="CE1023" i="1" s="1"/>
  <c r="AZ1024" i="1"/>
  <c r="AP1024" i="1"/>
  <c r="CB1023" i="1" l="1"/>
  <c r="CF1023" i="1"/>
  <c r="F1056" i="1"/>
  <c r="G1056" i="1" s="1"/>
  <c r="BO1024" i="1"/>
  <c r="AQ1024" i="1"/>
  <c r="AS1024" i="1"/>
  <c r="AT1024" i="1" s="1"/>
  <c r="BA1024" i="1" s="1"/>
  <c r="BJ1024" i="1"/>
  <c r="AW1024" i="1"/>
  <c r="AX1024" i="1"/>
  <c r="AY1024" i="1" s="1"/>
  <c r="BC1024" i="1" s="1"/>
  <c r="AV1024" i="1"/>
  <c r="BP1024" i="1"/>
  <c r="CJ1023" i="1" l="1"/>
  <c r="H1056" i="1"/>
  <c r="CI1023" i="1"/>
  <c r="BK1024" i="1"/>
  <c r="BL1024" i="1" s="1"/>
  <c r="BD1024" i="1"/>
  <c r="C1057" i="1"/>
  <c r="CA1023" i="1"/>
  <c r="CG1023" i="1"/>
  <c r="BH1024" i="1"/>
  <c r="BG1024" i="1" l="1"/>
  <c r="BI1024" i="1" s="1"/>
  <c r="BM1024" i="1" s="1"/>
  <c r="BN1024" i="1" s="1"/>
  <c r="BR1024" i="1" s="1"/>
  <c r="CE1024" i="1" s="1"/>
  <c r="AU1025" i="1"/>
  <c r="AP1025" i="1"/>
  <c r="AZ1025" i="1"/>
  <c r="CB1024" i="1" l="1"/>
  <c r="CF1024" i="1"/>
  <c r="F1057" i="1"/>
  <c r="H1057" i="1" s="1"/>
  <c r="BO1025" i="1"/>
  <c r="AQ1025" i="1"/>
  <c r="BJ1025" i="1"/>
  <c r="AS1025" i="1"/>
  <c r="AT1025" i="1" s="1"/>
  <c r="AX1025" i="1"/>
  <c r="AY1025" i="1" s="1"/>
  <c r="BC1025" i="1" s="1"/>
  <c r="AV1025" i="1"/>
  <c r="BP1025" i="1"/>
  <c r="AW1025" i="1"/>
  <c r="G1057" i="1" l="1"/>
  <c r="C1058" i="1" s="1"/>
  <c r="CI1024" i="1"/>
  <c r="CJ1024" i="1"/>
  <c r="BA1025" i="1"/>
  <c r="BD1025" i="1" s="1"/>
  <c r="BH1025" i="1"/>
  <c r="BK1025" i="1"/>
  <c r="BL1025" i="1" s="1"/>
  <c r="CA1024" i="1"/>
  <c r="CG1024" i="1"/>
  <c r="BG1025" i="1" l="1"/>
  <c r="BI1025" i="1" s="1"/>
  <c r="BM1025" i="1" s="1"/>
  <c r="BN1025" i="1" s="1"/>
  <c r="BR1025" i="1" s="1"/>
  <c r="CE1025" i="1" s="1"/>
  <c r="AZ1026" i="1"/>
  <c r="AP1026" i="1"/>
  <c r="AU1026" i="1"/>
  <c r="CB1025" i="1" l="1"/>
  <c r="CF1025" i="1"/>
  <c r="F1058" i="1"/>
  <c r="G1058" i="1" s="1"/>
  <c r="AW1026" i="1"/>
  <c r="AV1026" i="1"/>
  <c r="BP1026" i="1"/>
  <c r="AX1026" i="1"/>
  <c r="AY1026" i="1" s="1"/>
  <c r="BC1026" i="1" s="1"/>
  <c r="AQ1026" i="1"/>
  <c r="BJ1026" i="1"/>
  <c r="AS1026" i="1"/>
  <c r="AT1026" i="1" s="1"/>
  <c r="BO1026" i="1"/>
  <c r="H1058" i="1" l="1"/>
  <c r="CJ1025" i="1"/>
  <c r="CI1025" i="1"/>
  <c r="BK1026" i="1"/>
  <c r="BL1026" i="1" s="1"/>
  <c r="BA1026" i="1"/>
  <c r="BD1026" i="1" s="1"/>
  <c r="BH1026" i="1"/>
  <c r="C1059" i="1"/>
  <c r="CA1025" i="1"/>
  <c r="CG1025" i="1"/>
  <c r="AZ1027" i="1" l="1"/>
  <c r="AU1027" i="1"/>
  <c r="AP1027" i="1"/>
  <c r="BG1026" i="1"/>
  <c r="BI1026" i="1" s="1"/>
  <c r="BM1026" i="1" s="1"/>
  <c r="BN1026" i="1" s="1"/>
  <c r="BR1026" i="1" s="1"/>
  <c r="CE1026" i="1" s="1"/>
  <c r="CB1026" i="1" l="1"/>
  <c r="CF1026" i="1"/>
  <c r="F1059" i="1"/>
  <c r="CJ1026" i="1" s="1"/>
  <c r="BO1027" i="1"/>
  <c r="AQ1027" i="1"/>
  <c r="BJ1027" i="1"/>
  <c r="AS1027" i="1"/>
  <c r="AT1027" i="1" s="1"/>
  <c r="AV1027" i="1"/>
  <c r="AX1027" i="1"/>
  <c r="AY1027" i="1" s="1"/>
  <c r="BC1027" i="1" s="1"/>
  <c r="BK1027" i="1" s="1"/>
  <c r="BL1027" i="1" s="1"/>
  <c r="BP1027" i="1"/>
  <c r="AW1027" i="1"/>
  <c r="G1059" i="1" l="1"/>
  <c r="C1060" i="1" s="1"/>
  <c r="CI1026" i="1"/>
  <c r="H1059" i="1"/>
  <c r="BA1027" i="1"/>
  <c r="BD1027" i="1" s="1"/>
  <c r="BH1027" i="1"/>
  <c r="CA1026" i="1"/>
  <c r="CG1026" i="1"/>
  <c r="AP1028" i="1" l="1"/>
  <c r="BG1027" i="1"/>
  <c r="BI1027" i="1" s="1"/>
  <c r="BM1027" i="1" s="1"/>
  <c r="BN1027" i="1" s="1"/>
  <c r="BR1027" i="1" s="1"/>
  <c r="CE1027" i="1" s="1"/>
  <c r="AZ1028" i="1"/>
  <c r="AU1028" i="1"/>
  <c r="CB1027" i="1" l="1"/>
  <c r="CF1027" i="1"/>
  <c r="F1060" i="1"/>
  <c r="H1060" i="1" s="1"/>
  <c r="AX1028" i="1"/>
  <c r="AY1028" i="1" s="1"/>
  <c r="BC1028" i="1" s="1"/>
  <c r="AW1028" i="1"/>
  <c r="AV1028" i="1"/>
  <c r="BP1028" i="1"/>
  <c r="AQ1028" i="1"/>
  <c r="BJ1028" i="1"/>
  <c r="AS1028" i="1"/>
  <c r="AT1028" i="1" s="1"/>
  <c r="BO1028" i="1"/>
  <c r="G1060" i="1" l="1"/>
  <c r="C1061" i="1" s="1"/>
  <c r="CI1027" i="1"/>
  <c r="CJ1027" i="1"/>
  <c r="BA1028" i="1"/>
  <c r="BH1028" i="1"/>
  <c r="CA1027" i="1"/>
  <c r="CG1027" i="1"/>
  <c r="BD1028" i="1"/>
  <c r="BK1028" i="1"/>
  <c r="BL1028" i="1" s="1"/>
  <c r="AZ1029" i="1" l="1"/>
  <c r="AU1029" i="1"/>
  <c r="AP1029" i="1"/>
  <c r="BG1028" i="1"/>
  <c r="BI1028" i="1" s="1"/>
  <c r="BM1028" i="1" s="1"/>
  <c r="BN1028" i="1" s="1"/>
  <c r="BR1028" i="1" s="1"/>
  <c r="CE1028" i="1" s="1"/>
  <c r="CB1028" i="1" l="1"/>
  <c r="CF1028" i="1"/>
  <c r="F1061" i="1"/>
  <c r="G1061" i="1" s="1"/>
  <c r="BO1029" i="1"/>
  <c r="AQ1029" i="1"/>
  <c r="BJ1029" i="1"/>
  <c r="AS1029" i="1"/>
  <c r="AT1029" i="1" s="1"/>
  <c r="AV1029" i="1"/>
  <c r="AX1029" i="1"/>
  <c r="AY1029" i="1" s="1"/>
  <c r="BC1029" i="1" s="1"/>
  <c r="BK1029" i="1" s="1"/>
  <c r="BL1029" i="1" s="1"/>
  <c r="BP1029" i="1"/>
  <c r="AW1029" i="1"/>
  <c r="CI1028" i="1" l="1"/>
  <c r="H1061" i="1"/>
  <c r="CJ1028" i="1"/>
  <c r="BA1029" i="1"/>
  <c r="BD1029" i="1" s="1"/>
  <c r="BH1029" i="1"/>
  <c r="C1062" i="1"/>
  <c r="CA1028" i="1"/>
  <c r="CG1028" i="1"/>
  <c r="AP1030" i="1" l="1"/>
  <c r="BG1029" i="1"/>
  <c r="BI1029" i="1" s="1"/>
  <c r="BM1029" i="1" s="1"/>
  <c r="BN1029" i="1" s="1"/>
  <c r="BR1029" i="1" s="1"/>
  <c r="CE1029" i="1" s="1"/>
  <c r="AZ1030" i="1"/>
  <c r="AU1030" i="1"/>
  <c r="CB1029" i="1" l="1"/>
  <c r="CF1029" i="1"/>
  <c r="F1062" i="1"/>
  <c r="CJ1029" i="1" s="1"/>
  <c r="AW1030" i="1"/>
  <c r="BP1030" i="1"/>
  <c r="AX1030" i="1"/>
  <c r="AY1030" i="1" s="1"/>
  <c r="BC1030" i="1" s="1"/>
  <c r="AV1030" i="1"/>
  <c r="AQ1030" i="1"/>
  <c r="BJ1030" i="1"/>
  <c r="AS1030" i="1"/>
  <c r="AT1030" i="1" s="1"/>
  <c r="BO1030" i="1"/>
  <c r="H1062" i="1" l="1"/>
  <c r="G1062" i="1"/>
  <c r="C1063" i="1" s="1"/>
  <c r="CI1029" i="1"/>
  <c r="BA1030" i="1"/>
  <c r="BD1030" i="1" s="1"/>
  <c r="BH1030" i="1"/>
  <c r="BK1030" i="1"/>
  <c r="BL1030" i="1" s="1"/>
  <c r="CA1029" i="1"/>
  <c r="CG1029" i="1"/>
  <c r="AZ1031" i="1" l="1"/>
  <c r="AU1031" i="1"/>
  <c r="AP1031" i="1"/>
  <c r="BG1030" i="1"/>
  <c r="BI1030" i="1" s="1"/>
  <c r="BM1030" i="1" s="1"/>
  <c r="BN1030" i="1" s="1"/>
  <c r="BR1030" i="1" s="1"/>
  <c r="CE1030" i="1" s="1"/>
  <c r="CB1030" i="1" l="1"/>
  <c r="CF1030" i="1"/>
  <c r="F1063" i="1"/>
  <c r="H1063" i="1" s="1"/>
  <c r="BO1031" i="1"/>
  <c r="AQ1031" i="1"/>
  <c r="BJ1031" i="1"/>
  <c r="AS1031" i="1"/>
  <c r="AT1031" i="1" s="1"/>
  <c r="AV1031" i="1"/>
  <c r="AX1031" i="1"/>
  <c r="AY1031" i="1" s="1"/>
  <c r="BC1031" i="1" s="1"/>
  <c r="BP1031" i="1"/>
  <c r="AW1031" i="1"/>
  <c r="G1063" i="1" l="1"/>
  <c r="CI1030" i="1"/>
  <c r="CJ1030" i="1"/>
  <c r="BK1031" i="1"/>
  <c r="BL1031" i="1" s="1"/>
  <c r="BA1031" i="1"/>
  <c r="BD1031" i="1" s="1"/>
  <c r="BH1031" i="1"/>
  <c r="CA1030" i="1"/>
  <c r="CG1030" i="1"/>
  <c r="H1065" i="1"/>
  <c r="L14" i="1" s="1"/>
  <c r="E1067" i="1"/>
  <c r="C1067" i="1" l="1"/>
  <c r="AU1032" i="1"/>
  <c r="AP1032" i="1"/>
  <c r="BG1031" i="1"/>
  <c r="BI1031" i="1" s="1"/>
  <c r="BM1031" i="1" s="1"/>
  <c r="BN1031" i="1" s="1"/>
  <c r="BR1031" i="1" s="1"/>
  <c r="CE1031" i="1" s="1"/>
  <c r="AZ1032" i="1"/>
  <c r="CB1031" i="1" l="1"/>
  <c r="CF1031" i="1"/>
  <c r="F1067" i="1"/>
  <c r="CI1031" i="1" s="1"/>
  <c r="BO1032" i="1"/>
  <c r="AQ1032" i="1"/>
  <c r="BJ1032" i="1"/>
  <c r="AS1032" i="1"/>
  <c r="AT1032" i="1" s="1"/>
  <c r="AX1032" i="1"/>
  <c r="AY1032" i="1" s="1"/>
  <c r="BC1032" i="1" s="1"/>
  <c r="AW1032" i="1"/>
  <c r="AV1032" i="1"/>
  <c r="BP1032" i="1"/>
  <c r="G1067" i="1" l="1"/>
  <c r="C1068" i="1" s="1"/>
  <c r="CJ1031" i="1"/>
  <c r="H1067" i="1"/>
  <c r="BA1032" i="1"/>
  <c r="BD1032" i="1" s="1"/>
  <c r="BH1032" i="1"/>
  <c r="BK1032" i="1"/>
  <c r="BL1032" i="1" s="1"/>
  <c r="CA1031" i="1"/>
  <c r="CG1031" i="1"/>
  <c r="BG1032" i="1" l="1"/>
  <c r="BI1032" i="1" s="1"/>
  <c r="BM1032" i="1" s="1"/>
  <c r="BN1032" i="1" s="1"/>
  <c r="BR1032" i="1" s="1"/>
  <c r="CE1032" i="1" s="1"/>
  <c r="AZ1033" i="1"/>
  <c r="AU1033" i="1"/>
  <c r="AP1033" i="1"/>
  <c r="CB1032" i="1" l="1"/>
  <c r="CF1032" i="1"/>
  <c r="F1068" i="1"/>
  <c r="H1068" i="1" s="1"/>
  <c r="AS1033" i="1"/>
  <c r="AT1033" i="1" s="1"/>
  <c r="BO1033" i="1"/>
  <c r="AQ1033" i="1"/>
  <c r="BJ1033" i="1"/>
  <c r="AW1033" i="1"/>
  <c r="AV1033" i="1"/>
  <c r="AX1033" i="1"/>
  <c r="AY1033" i="1" s="1"/>
  <c r="BC1033" i="1" s="1"/>
  <c r="BK1033" i="1" s="1"/>
  <c r="BL1033" i="1" s="1"/>
  <c r="BP1033" i="1"/>
  <c r="G1068" i="1" l="1"/>
  <c r="C1069" i="1" s="1"/>
  <c r="CJ1032" i="1"/>
  <c r="CI1032" i="1"/>
  <c r="CA1032" i="1"/>
  <c r="CG1032" i="1"/>
  <c r="BA1033" i="1"/>
  <c r="BD1033" i="1" s="1"/>
  <c r="BH1033" i="1"/>
  <c r="AP1034" i="1" l="1"/>
  <c r="BG1033" i="1"/>
  <c r="BI1033" i="1" s="1"/>
  <c r="BM1033" i="1" s="1"/>
  <c r="BN1033" i="1" s="1"/>
  <c r="BR1033" i="1" s="1"/>
  <c r="CE1033" i="1" s="1"/>
  <c r="AZ1034" i="1"/>
  <c r="AU1034" i="1"/>
  <c r="CB1033" i="1" l="1"/>
  <c r="CF1033" i="1"/>
  <c r="F1069" i="1"/>
  <c r="G1069" i="1" s="1"/>
  <c r="AW1034" i="1"/>
  <c r="AV1034" i="1"/>
  <c r="BP1034" i="1"/>
  <c r="AX1034" i="1"/>
  <c r="AY1034" i="1" s="1"/>
  <c r="BC1034" i="1" s="1"/>
  <c r="AQ1034" i="1"/>
  <c r="BJ1034" i="1"/>
  <c r="AS1034" i="1"/>
  <c r="AT1034" i="1" s="1"/>
  <c r="BO1034" i="1"/>
  <c r="CJ1033" i="1" l="1"/>
  <c r="H1069" i="1"/>
  <c r="CI1033" i="1"/>
  <c r="BA1034" i="1"/>
  <c r="BD1034" i="1" s="1"/>
  <c r="BH1034" i="1"/>
  <c r="CA1033" i="1"/>
  <c r="CG1033" i="1"/>
  <c r="BK1034" i="1"/>
  <c r="BL1034" i="1" s="1"/>
  <c r="C1070" i="1"/>
  <c r="AZ1035" i="1" l="1"/>
  <c r="AU1035" i="1"/>
  <c r="AP1035" i="1"/>
  <c r="BG1034" i="1"/>
  <c r="BI1034" i="1" s="1"/>
  <c r="BM1034" i="1" s="1"/>
  <c r="BN1034" i="1" s="1"/>
  <c r="BR1034" i="1" s="1"/>
  <c r="CE1034" i="1" s="1"/>
  <c r="CB1034" i="1" l="1"/>
  <c r="CF1034" i="1"/>
  <c r="F1070" i="1"/>
  <c r="H1070" i="1" s="1"/>
  <c r="BO1035" i="1"/>
  <c r="AQ1035" i="1"/>
  <c r="BJ1035" i="1"/>
  <c r="AS1035" i="1"/>
  <c r="AT1035" i="1" s="1"/>
  <c r="AV1035" i="1"/>
  <c r="AX1035" i="1"/>
  <c r="AY1035" i="1" s="1"/>
  <c r="BC1035" i="1" s="1"/>
  <c r="BP1035" i="1"/>
  <c r="AW1035" i="1"/>
  <c r="CI1034" i="1" l="1"/>
  <c r="G1070" i="1"/>
  <c r="C1071" i="1" s="1"/>
  <c r="CJ1034" i="1"/>
  <c r="BA1035" i="1"/>
  <c r="BD1035" i="1" s="1"/>
  <c r="BH1035" i="1"/>
  <c r="BK1035" i="1"/>
  <c r="BL1035" i="1" s="1"/>
  <c r="CA1034" i="1"/>
  <c r="CG1034" i="1"/>
  <c r="AP1036" i="1" l="1"/>
  <c r="BG1035" i="1"/>
  <c r="BI1035" i="1" s="1"/>
  <c r="BM1035" i="1" s="1"/>
  <c r="BN1035" i="1" s="1"/>
  <c r="BR1035" i="1" s="1"/>
  <c r="CE1035" i="1" s="1"/>
  <c r="AZ1036" i="1"/>
  <c r="AU1036" i="1"/>
  <c r="CB1035" i="1" l="1"/>
  <c r="CF1035" i="1"/>
  <c r="F1071" i="1"/>
  <c r="H1071" i="1" s="1"/>
  <c r="AW1036" i="1"/>
  <c r="BP1036" i="1"/>
  <c r="AX1036" i="1"/>
  <c r="AY1036" i="1" s="1"/>
  <c r="BC1036" i="1" s="1"/>
  <c r="AV1036" i="1"/>
  <c r="AQ1036" i="1"/>
  <c r="BJ1036" i="1"/>
  <c r="AS1036" i="1"/>
  <c r="AT1036" i="1" s="1"/>
  <c r="BA1036" i="1" s="1"/>
  <c r="BO1036" i="1"/>
  <c r="G1071" i="1" l="1"/>
  <c r="C1072" i="1" s="1"/>
  <c r="CI1035" i="1"/>
  <c r="CJ1035" i="1"/>
  <c r="BH1036" i="1"/>
  <c r="CA1035" i="1"/>
  <c r="CG1035" i="1"/>
  <c r="BD1036" i="1"/>
  <c r="BK1036" i="1"/>
  <c r="BL1036" i="1" s="1"/>
  <c r="AZ1037" i="1" l="1"/>
  <c r="AU1037" i="1"/>
  <c r="AP1037" i="1"/>
  <c r="BG1036" i="1"/>
  <c r="BI1036" i="1" s="1"/>
  <c r="BM1036" i="1" s="1"/>
  <c r="BN1036" i="1" s="1"/>
  <c r="BR1036" i="1" s="1"/>
  <c r="CE1036" i="1" s="1"/>
  <c r="CB1036" i="1" l="1"/>
  <c r="CF1036" i="1"/>
  <c r="F1072" i="1"/>
  <c r="G1072" i="1" s="1"/>
  <c r="BO1037" i="1"/>
  <c r="AQ1037" i="1"/>
  <c r="BJ1037" i="1"/>
  <c r="AS1037" i="1"/>
  <c r="AT1037" i="1" s="1"/>
  <c r="AV1037" i="1"/>
  <c r="BP1037" i="1"/>
  <c r="AW1037" i="1"/>
  <c r="AX1037" i="1"/>
  <c r="AY1037" i="1" s="1"/>
  <c r="BC1037" i="1" s="1"/>
  <c r="CJ1036" i="1" l="1"/>
  <c r="H1072" i="1"/>
  <c r="CI1036" i="1"/>
  <c r="BK1037" i="1"/>
  <c r="BL1037" i="1" s="1"/>
  <c r="BA1037" i="1"/>
  <c r="BD1037" i="1" s="1"/>
  <c r="BH1037" i="1"/>
  <c r="C1073" i="1"/>
  <c r="CA1036" i="1"/>
  <c r="CG1036" i="1"/>
  <c r="AP1038" i="1" l="1"/>
  <c r="BG1037" i="1"/>
  <c r="BI1037" i="1" s="1"/>
  <c r="BM1037" i="1" s="1"/>
  <c r="BN1037" i="1" s="1"/>
  <c r="BR1037" i="1" s="1"/>
  <c r="CE1037" i="1" s="1"/>
  <c r="AZ1038" i="1"/>
  <c r="AU1038" i="1"/>
  <c r="CB1037" i="1" l="1"/>
  <c r="CF1037" i="1"/>
  <c r="F1073" i="1"/>
  <c r="G1073" i="1" s="1"/>
  <c r="AQ1038" i="1"/>
  <c r="BJ1038" i="1"/>
  <c r="AS1038" i="1"/>
  <c r="AT1038" i="1" s="1"/>
  <c r="BO1038" i="1"/>
  <c r="AW1038" i="1"/>
  <c r="AV1038" i="1"/>
  <c r="BP1038" i="1"/>
  <c r="AX1038" i="1"/>
  <c r="AY1038" i="1" s="1"/>
  <c r="BC1038" i="1" s="1"/>
  <c r="CJ1037" i="1" l="1"/>
  <c r="H1073" i="1"/>
  <c r="CI1037" i="1"/>
  <c r="BA1038" i="1"/>
  <c r="BD1038" i="1" s="1"/>
  <c r="BH1038" i="1"/>
  <c r="BK1038" i="1"/>
  <c r="BL1038" i="1" s="1"/>
  <c r="C1074" i="1"/>
  <c r="CA1037" i="1"/>
  <c r="CG1037" i="1"/>
  <c r="AU1039" i="1" l="1"/>
  <c r="AZ1039" i="1"/>
  <c r="BG1038" i="1"/>
  <c r="BI1038" i="1" s="1"/>
  <c r="BM1038" i="1" s="1"/>
  <c r="BN1038" i="1" s="1"/>
  <c r="BR1038" i="1" s="1"/>
  <c r="CE1038" i="1" s="1"/>
  <c r="AP1039" i="1"/>
  <c r="CB1038" i="1" l="1"/>
  <c r="CF1038" i="1"/>
  <c r="F1074" i="1"/>
  <c r="G1074" i="1" s="1"/>
  <c r="AW1039" i="1"/>
  <c r="AX1039" i="1"/>
  <c r="AY1039" i="1" s="1"/>
  <c r="BC1039" i="1" s="1"/>
  <c r="AV1039" i="1"/>
  <c r="BP1039" i="1"/>
  <c r="AS1039" i="1"/>
  <c r="AT1039" i="1" s="1"/>
  <c r="BO1039" i="1"/>
  <c r="AQ1039" i="1"/>
  <c r="BJ1039" i="1"/>
  <c r="H1074" i="1" l="1"/>
  <c r="CI1038" i="1"/>
  <c r="CJ1038" i="1"/>
  <c r="BA1039" i="1"/>
  <c r="BD1039" i="1" s="1"/>
  <c r="BH1039" i="1"/>
  <c r="BK1039" i="1"/>
  <c r="BL1039" i="1" s="1"/>
  <c r="C1075" i="1"/>
  <c r="CA1038" i="1"/>
  <c r="CG1038" i="1"/>
  <c r="AU1040" i="1" l="1"/>
  <c r="BG1039" i="1"/>
  <c r="BI1039" i="1" s="1"/>
  <c r="BM1039" i="1" s="1"/>
  <c r="BN1039" i="1" s="1"/>
  <c r="BR1039" i="1" s="1"/>
  <c r="CE1039" i="1" s="1"/>
  <c r="AP1040" i="1"/>
  <c r="AZ1040" i="1"/>
  <c r="CB1039" i="1" l="1"/>
  <c r="CF1039" i="1"/>
  <c r="F1075" i="1"/>
  <c r="G1075" i="1" s="1"/>
  <c r="BO1040" i="1"/>
  <c r="AQ1040" i="1"/>
  <c r="BJ1040" i="1"/>
  <c r="AS1040" i="1"/>
  <c r="AT1040" i="1" s="1"/>
  <c r="AW1040" i="1"/>
  <c r="AV1040" i="1"/>
  <c r="BP1040" i="1"/>
  <c r="AX1040" i="1"/>
  <c r="AY1040" i="1" s="1"/>
  <c r="BC1040" i="1" s="1"/>
  <c r="CJ1039" i="1" l="1"/>
  <c r="CI1039" i="1"/>
  <c r="H1075" i="1"/>
  <c r="BA1040" i="1"/>
  <c r="BD1040" i="1" s="1"/>
  <c r="BH1040" i="1"/>
  <c r="BK1040" i="1"/>
  <c r="BL1040" i="1" s="1"/>
  <c r="C1076" i="1"/>
  <c r="CA1039" i="1"/>
  <c r="CG1039" i="1"/>
  <c r="BG1040" i="1" l="1"/>
  <c r="BI1040" i="1" s="1"/>
  <c r="BM1040" i="1" s="1"/>
  <c r="BN1040" i="1" s="1"/>
  <c r="BR1040" i="1" s="1"/>
  <c r="CE1040" i="1" s="1"/>
  <c r="AZ1041" i="1"/>
  <c r="AU1041" i="1"/>
  <c r="AP1041" i="1"/>
  <c r="CB1040" i="1" l="1"/>
  <c r="CF1040" i="1"/>
  <c r="F1076" i="1"/>
  <c r="CJ1040" i="1" s="1"/>
  <c r="AV1041" i="1"/>
  <c r="AX1041" i="1"/>
  <c r="AY1041" i="1" s="1"/>
  <c r="BC1041" i="1" s="1"/>
  <c r="BP1041" i="1"/>
  <c r="AW1041" i="1"/>
  <c r="BO1041" i="1"/>
  <c r="AQ1041" i="1"/>
  <c r="BJ1041" i="1"/>
  <c r="AS1041" i="1"/>
  <c r="AT1041" i="1" s="1"/>
  <c r="CI1040" i="1" l="1"/>
  <c r="G1076" i="1"/>
  <c r="C1077" i="1" s="1"/>
  <c r="H1076" i="1"/>
  <c r="BK1041" i="1"/>
  <c r="BL1041" i="1" s="1"/>
  <c r="BA1041" i="1"/>
  <c r="BD1041" i="1" s="1"/>
  <c r="BH1041" i="1"/>
  <c r="CA1040" i="1"/>
  <c r="CG1040" i="1"/>
  <c r="AP1042" i="1" l="1"/>
  <c r="BG1041" i="1"/>
  <c r="BI1041" i="1" s="1"/>
  <c r="BM1041" i="1" s="1"/>
  <c r="BN1041" i="1" s="1"/>
  <c r="BR1041" i="1" s="1"/>
  <c r="CE1041" i="1" s="1"/>
  <c r="AZ1042" i="1"/>
  <c r="AU1042" i="1"/>
  <c r="CB1041" i="1" l="1"/>
  <c r="CF1041" i="1"/>
  <c r="F1077" i="1"/>
  <c r="H1077" i="1" s="1"/>
  <c r="AW1042" i="1"/>
  <c r="AV1042" i="1"/>
  <c r="BP1042" i="1"/>
  <c r="AX1042" i="1"/>
  <c r="AY1042" i="1" s="1"/>
  <c r="BC1042" i="1" s="1"/>
  <c r="AQ1042" i="1"/>
  <c r="BJ1042" i="1"/>
  <c r="AS1042" i="1"/>
  <c r="AT1042" i="1" s="1"/>
  <c r="BO1042" i="1"/>
  <c r="G1077" i="1" l="1"/>
  <c r="C1078" i="1" s="1"/>
  <c r="CJ1041" i="1"/>
  <c r="CI1041" i="1"/>
  <c r="BA1042" i="1"/>
  <c r="BD1042" i="1" s="1"/>
  <c r="BH1042" i="1"/>
  <c r="BK1042" i="1"/>
  <c r="BL1042" i="1" s="1"/>
  <c r="CA1041" i="1"/>
  <c r="CG1041" i="1"/>
  <c r="AZ1043" i="1" l="1"/>
  <c r="AU1043" i="1"/>
  <c r="AP1043" i="1"/>
  <c r="BG1042" i="1"/>
  <c r="BI1042" i="1" s="1"/>
  <c r="BM1042" i="1" s="1"/>
  <c r="BN1042" i="1" s="1"/>
  <c r="BR1042" i="1" s="1"/>
  <c r="CE1042" i="1" s="1"/>
  <c r="CB1042" i="1" l="1"/>
  <c r="CF1042" i="1"/>
  <c r="F1078" i="1"/>
  <c r="G1078" i="1" s="1"/>
  <c r="BO1043" i="1"/>
  <c r="AQ1043" i="1"/>
  <c r="BJ1043" i="1"/>
  <c r="AS1043" i="1"/>
  <c r="AT1043" i="1" s="1"/>
  <c r="AV1043" i="1"/>
  <c r="AX1043" i="1"/>
  <c r="AY1043" i="1" s="1"/>
  <c r="BC1043" i="1" s="1"/>
  <c r="BP1043" i="1"/>
  <c r="AW1043" i="1"/>
  <c r="CJ1042" i="1" l="1"/>
  <c r="H1078" i="1"/>
  <c r="CI1042" i="1"/>
  <c r="BK1043" i="1"/>
  <c r="BL1043" i="1" s="1"/>
  <c r="BA1043" i="1"/>
  <c r="BD1043" i="1" s="1"/>
  <c r="BH1043" i="1"/>
  <c r="C1079" i="1"/>
  <c r="CA1042" i="1"/>
  <c r="CG1042" i="1"/>
  <c r="AP1044" i="1" l="1"/>
  <c r="BG1043" i="1"/>
  <c r="BI1043" i="1" s="1"/>
  <c r="BM1043" i="1" s="1"/>
  <c r="BN1043" i="1" s="1"/>
  <c r="BR1043" i="1" s="1"/>
  <c r="CE1043" i="1" s="1"/>
  <c r="AZ1044" i="1"/>
  <c r="AU1044" i="1"/>
  <c r="CB1043" i="1" l="1"/>
  <c r="CF1043" i="1"/>
  <c r="F1079" i="1"/>
  <c r="G1079" i="1" s="1"/>
  <c r="BO1044" i="1"/>
  <c r="AQ1044" i="1"/>
  <c r="BJ1044" i="1"/>
  <c r="AS1044" i="1"/>
  <c r="AT1044" i="1" s="1"/>
  <c r="AW1044" i="1"/>
  <c r="BP1044" i="1"/>
  <c r="AV1044" i="1"/>
  <c r="AX1044" i="1"/>
  <c r="AY1044" i="1" s="1"/>
  <c r="BC1044" i="1" s="1"/>
  <c r="H1079" i="1" l="1"/>
  <c r="CI1043" i="1"/>
  <c r="CJ1043" i="1"/>
  <c r="BK1044" i="1"/>
  <c r="BL1044" i="1" s="1"/>
  <c r="BA1044" i="1"/>
  <c r="BD1044" i="1" s="1"/>
  <c r="BH1044" i="1"/>
  <c r="C1080" i="1"/>
  <c r="CA1043" i="1"/>
  <c r="CG1043" i="1"/>
  <c r="AZ1045" i="1" l="1"/>
  <c r="AU1045" i="1"/>
  <c r="AP1045" i="1"/>
  <c r="BG1044" i="1"/>
  <c r="BI1044" i="1" s="1"/>
  <c r="BM1044" i="1" s="1"/>
  <c r="BN1044" i="1" s="1"/>
  <c r="BR1044" i="1" s="1"/>
  <c r="CE1044" i="1" s="1"/>
  <c r="CB1044" i="1" l="1"/>
  <c r="CF1044" i="1"/>
  <c r="F1080" i="1"/>
  <c r="G1080" i="1" s="1"/>
  <c r="BO1045" i="1"/>
  <c r="AQ1045" i="1"/>
  <c r="BJ1045" i="1"/>
  <c r="AS1045" i="1"/>
  <c r="AT1045" i="1" s="1"/>
  <c r="AV1045" i="1"/>
  <c r="AX1045" i="1"/>
  <c r="AY1045" i="1" s="1"/>
  <c r="BC1045" i="1" s="1"/>
  <c r="BP1045" i="1"/>
  <c r="AW1045" i="1"/>
  <c r="H1080" i="1" l="1"/>
  <c r="CJ1044" i="1"/>
  <c r="CI1044" i="1"/>
  <c r="BK1045" i="1"/>
  <c r="BL1045" i="1" s="1"/>
  <c r="BA1045" i="1"/>
  <c r="BD1045" i="1" s="1"/>
  <c r="BH1045" i="1"/>
  <c r="C1081" i="1"/>
  <c r="CA1044" i="1"/>
  <c r="CG1044" i="1"/>
  <c r="AU1046" i="1" l="1"/>
  <c r="AP1046" i="1"/>
  <c r="BG1045" i="1"/>
  <c r="BI1045" i="1" s="1"/>
  <c r="BM1045" i="1" s="1"/>
  <c r="BN1045" i="1" s="1"/>
  <c r="BR1045" i="1" s="1"/>
  <c r="CE1045" i="1" s="1"/>
  <c r="AZ1046" i="1"/>
  <c r="CB1045" i="1" l="1"/>
  <c r="CF1045" i="1"/>
  <c r="F1081" i="1"/>
  <c r="G1081" i="1" s="1"/>
  <c r="BO1046" i="1"/>
  <c r="AQ1046" i="1"/>
  <c r="BJ1046" i="1"/>
  <c r="AS1046" i="1"/>
  <c r="AT1046" i="1" s="1"/>
  <c r="AX1046" i="1"/>
  <c r="AY1046" i="1" s="1"/>
  <c r="BC1046" i="1" s="1"/>
  <c r="AW1046" i="1"/>
  <c r="AV1046" i="1"/>
  <c r="BP1046" i="1"/>
  <c r="CI1045" i="1" l="1"/>
  <c r="H1081" i="1"/>
  <c r="CJ1045" i="1"/>
  <c r="BK1046" i="1"/>
  <c r="BL1046" i="1" s="1"/>
  <c r="BA1046" i="1"/>
  <c r="BD1046" i="1" s="1"/>
  <c r="BH1046" i="1"/>
  <c r="C1082" i="1"/>
  <c r="CA1045" i="1"/>
  <c r="CG1045" i="1"/>
  <c r="AZ1047" i="1" l="1"/>
  <c r="AU1047" i="1"/>
  <c r="AP1047" i="1"/>
  <c r="BG1046" i="1"/>
  <c r="BI1046" i="1" s="1"/>
  <c r="BM1046" i="1" s="1"/>
  <c r="BN1046" i="1" s="1"/>
  <c r="BR1046" i="1" s="1"/>
  <c r="CE1046" i="1" s="1"/>
  <c r="CB1046" i="1" l="1"/>
  <c r="CF1046" i="1"/>
  <c r="F1082" i="1"/>
  <c r="G1082" i="1" s="1"/>
  <c r="BO1047" i="1"/>
  <c r="AQ1047" i="1"/>
  <c r="BJ1047" i="1"/>
  <c r="AS1047" i="1"/>
  <c r="AT1047" i="1" s="1"/>
  <c r="AV1047" i="1"/>
  <c r="AX1047" i="1"/>
  <c r="AY1047" i="1" s="1"/>
  <c r="BC1047" i="1" s="1"/>
  <c r="BP1047" i="1"/>
  <c r="AW1047" i="1"/>
  <c r="H1082" i="1" l="1"/>
  <c r="CI1046" i="1"/>
  <c r="CJ1046" i="1"/>
  <c r="BK1047" i="1"/>
  <c r="BL1047" i="1" s="1"/>
  <c r="BA1047" i="1"/>
  <c r="BD1047" i="1" s="1"/>
  <c r="BH1047" i="1"/>
  <c r="C1083" i="1"/>
  <c r="CA1046" i="1"/>
  <c r="CG1046" i="1"/>
  <c r="AP1048" i="1" l="1"/>
  <c r="BG1047" i="1"/>
  <c r="BI1047" i="1" s="1"/>
  <c r="BM1047" i="1" s="1"/>
  <c r="BN1047" i="1" s="1"/>
  <c r="BR1047" i="1" s="1"/>
  <c r="CE1047" i="1" s="1"/>
  <c r="AZ1048" i="1"/>
  <c r="AU1048" i="1"/>
  <c r="CB1047" i="1" l="1"/>
  <c r="CF1047" i="1"/>
  <c r="F1083" i="1"/>
  <c r="CJ1047" i="1" s="1"/>
  <c r="AQ1048" i="1"/>
  <c r="BJ1048" i="1"/>
  <c r="AS1048" i="1"/>
  <c r="AT1048" i="1" s="1"/>
  <c r="BO1048" i="1"/>
  <c r="AW1048" i="1"/>
  <c r="BP1048" i="1"/>
  <c r="AV1048" i="1"/>
  <c r="AX1048" i="1"/>
  <c r="AY1048" i="1" s="1"/>
  <c r="BC1048" i="1" s="1"/>
  <c r="H1083" i="1" l="1"/>
  <c r="G1083" i="1"/>
  <c r="C1084" i="1" s="1"/>
  <c r="CI1047" i="1"/>
  <c r="BA1048" i="1"/>
  <c r="BD1048" i="1" s="1"/>
  <c r="BH1048" i="1"/>
  <c r="BK1048" i="1"/>
  <c r="BL1048" i="1" s="1"/>
  <c r="CA1047" i="1"/>
  <c r="CG1047" i="1"/>
  <c r="AZ1049" i="1" l="1"/>
  <c r="AU1049" i="1"/>
  <c r="AP1049" i="1"/>
  <c r="BG1048" i="1"/>
  <c r="BI1048" i="1" s="1"/>
  <c r="BM1048" i="1" s="1"/>
  <c r="BN1048" i="1" s="1"/>
  <c r="BR1048" i="1" s="1"/>
  <c r="CE1048" i="1" s="1"/>
  <c r="CB1048" i="1" l="1"/>
  <c r="CF1048" i="1"/>
  <c r="F1084" i="1"/>
  <c r="CJ1048" i="1" s="1"/>
  <c r="AS1049" i="1"/>
  <c r="AT1049" i="1" s="1"/>
  <c r="BO1049" i="1"/>
  <c r="AQ1049" i="1"/>
  <c r="BJ1049" i="1"/>
  <c r="AV1049" i="1"/>
  <c r="AX1049" i="1"/>
  <c r="AY1049" i="1" s="1"/>
  <c r="BC1049" i="1" s="1"/>
  <c r="BP1049" i="1"/>
  <c r="AW1049" i="1"/>
  <c r="G1084" i="1" l="1"/>
  <c r="C1085" i="1" s="1"/>
  <c r="H1084" i="1"/>
  <c r="CI1048" i="1"/>
  <c r="BK1049" i="1"/>
  <c r="BL1049" i="1" s="1"/>
  <c r="BA1049" i="1"/>
  <c r="BD1049" i="1" s="1"/>
  <c r="BH1049" i="1"/>
  <c r="CA1048" i="1"/>
  <c r="CG1048" i="1"/>
  <c r="AU1050" i="1" l="1"/>
  <c r="AP1050" i="1"/>
  <c r="BG1049" i="1"/>
  <c r="BI1049" i="1" s="1"/>
  <c r="BM1049" i="1" s="1"/>
  <c r="BN1049" i="1" s="1"/>
  <c r="BR1049" i="1" s="1"/>
  <c r="CE1049" i="1" s="1"/>
  <c r="AZ1050" i="1"/>
  <c r="CB1049" i="1" l="1"/>
  <c r="CF1049" i="1"/>
  <c r="F1085" i="1"/>
  <c r="H1085" i="1" s="1"/>
  <c r="BO1050" i="1"/>
  <c r="BJ1050" i="1"/>
  <c r="AQ1050" i="1"/>
  <c r="AS1050" i="1"/>
  <c r="AT1050" i="1" s="1"/>
  <c r="AX1050" i="1"/>
  <c r="AY1050" i="1" s="1"/>
  <c r="BC1050" i="1" s="1"/>
  <c r="AV1050" i="1"/>
  <c r="AW1050" i="1"/>
  <c r="BP1050" i="1"/>
  <c r="CJ1049" i="1" l="1"/>
  <c r="G1085" i="1"/>
  <c r="C1086" i="1" s="1"/>
  <c r="CI1049" i="1"/>
  <c r="BK1050" i="1"/>
  <c r="BL1050" i="1" s="1"/>
  <c r="BA1050" i="1"/>
  <c r="BD1050" i="1" s="1"/>
  <c r="BH1050" i="1"/>
  <c r="CA1049" i="1"/>
  <c r="CG1049" i="1"/>
  <c r="BG1050" i="1" l="1"/>
  <c r="BI1050" i="1" s="1"/>
  <c r="BM1050" i="1" s="1"/>
  <c r="BN1050" i="1" s="1"/>
  <c r="BR1050" i="1" s="1"/>
  <c r="CE1050" i="1" s="1"/>
  <c r="AZ1051" i="1"/>
  <c r="AP1051" i="1"/>
  <c r="AU1051" i="1"/>
  <c r="CB1050" i="1" l="1"/>
  <c r="CF1050" i="1"/>
  <c r="F1086" i="1"/>
  <c r="G1086" i="1" s="1"/>
  <c r="AW1051" i="1"/>
  <c r="AV1051" i="1"/>
  <c r="AX1051" i="1"/>
  <c r="AY1051" i="1" s="1"/>
  <c r="BC1051" i="1" s="1"/>
  <c r="BP1051" i="1"/>
  <c r="AS1051" i="1"/>
  <c r="AT1051" i="1" s="1"/>
  <c r="BO1051" i="1"/>
  <c r="BJ1051" i="1"/>
  <c r="AQ1051" i="1"/>
  <c r="H1086" i="1" l="1"/>
  <c r="CJ1050" i="1"/>
  <c r="CI1050" i="1"/>
  <c r="BK1051" i="1"/>
  <c r="BL1051" i="1" s="1"/>
  <c r="C1087" i="1"/>
  <c r="CA1050" i="1"/>
  <c r="CG1050" i="1"/>
  <c r="BA1051" i="1"/>
  <c r="BD1051" i="1" s="1"/>
  <c r="BH1051" i="1"/>
  <c r="AU1052" i="1" l="1"/>
  <c r="AP1052" i="1"/>
  <c r="BG1051" i="1"/>
  <c r="BI1051" i="1" s="1"/>
  <c r="BM1051" i="1" s="1"/>
  <c r="BN1051" i="1" s="1"/>
  <c r="BR1051" i="1" s="1"/>
  <c r="CE1051" i="1" s="1"/>
  <c r="AZ1052" i="1"/>
  <c r="CB1051" i="1" l="1"/>
  <c r="CF1051" i="1"/>
  <c r="F1087" i="1"/>
  <c r="CJ1051" i="1" s="1"/>
  <c r="BO1052" i="1"/>
  <c r="AQ1052" i="1"/>
  <c r="BJ1052" i="1"/>
  <c r="AS1052" i="1"/>
  <c r="AT1052" i="1" s="1"/>
  <c r="AX1052" i="1"/>
  <c r="AY1052" i="1" s="1"/>
  <c r="BC1052" i="1" s="1"/>
  <c r="BP1052" i="1"/>
  <c r="AV1052" i="1"/>
  <c r="AW1052" i="1"/>
  <c r="G1087" i="1" l="1"/>
  <c r="C1088" i="1" s="1"/>
  <c r="H1087" i="1"/>
  <c r="CI1051" i="1"/>
  <c r="BK1052" i="1"/>
  <c r="BL1052" i="1" s="1"/>
  <c r="BA1052" i="1"/>
  <c r="BD1052" i="1" s="1"/>
  <c r="BH1052" i="1"/>
  <c r="CA1051" i="1"/>
  <c r="CG1051" i="1"/>
  <c r="BG1052" i="1" l="1"/>
  <c r="BI1052" i="1" s="1"/>
  <c r="BM1052" i="1" s="1"/>
  <c r="BN1052" i="1" s="1"/>
  <c r="BR1052" i="1" s="1"/>
  <c r="CE1052" i="1" s="1"/>
  <c r="AZ1053" i="1"/>
  <c r="AU1053" i="1"/>
  <c r="AP1053" i="1"/>
  <c r="CB1052" i="1" l="1"/>
  <c r="CF1052" i="1"/>
  <c r="F1088" i="1"/>
  <c r="G1088" i="1" s="1"/>
  <c r="BJ1053" i="1"/>
  <c r="AQ1053" i="1"/>
  <c r="BO1053" i="1"/>
  <c r="AS1053" i="1"/>
  <c r="AT1053" i="1" s="1"/>
  <c r="AX1053" i="1"/>
  <c r="AY1053" i="1" s="1"/>
  <c r="BC1053" i="1" s="1"/>
  <c r="BP1053" i="1"/>
  <c r="AV1053" i="1"/>
  <c r="AW1053" i="1"/>
  <c r="CI1052" i="1" l="1"/>
  <c r="H1088" i="1"/>
  <c r="CJ1052" i="1"/>
  <c r="BK1053" i="1"/>
  <c r="BL1053" i="1" s="1"/>
  <c r="BA1053" i="1"/>
  <c r="BD1053" i="1" s="1"/>
  <c r="BH1053" i="1"/>
  <c r="C1089" i="1"/>
  <c r="CA1052" i="1"/>
  <c r="CG1052" i="1"/>
  <c r="AU1054" i="1" l="1"/>
  <c r="AZ1054" i="1"/>
  <c r="AP1054" i="1"/>
  <c r="BG1053" i="1"/>
  <c r="BI1053" i="1" s="1"/>
  <c r="BM1053" i="1" s="1"/>
  <c r="BN1053" i="1" s="1"/>
  <c r="BR1053" i="1" s="1"/>
  <c r="CE1053" i="1" s="1"/>
  <c r="CB1053" i="1" l="1"/>
  <c r="CF1053" i="1"/>
  <c r="F1089" i="1"/>
  <c r="G1089" i="1" s="1"/>
  <c r="BO1054" i="1"/>
  <c r="AQ1054" i="1"/>
  <c r="BJ1054" i="1"/>
  <c r="AS1054" i="1"/>
  <c r="AT1054" i="1" s="1"/>
  <c r="BA1054" i="1" s="1"/>
  <c r="AV1054" i="1"/>
  <c r="BP1054" i="1"/>
  <c r="AW1054" i="1"/>
  <c r="AX1054" i="1"/>
  <c r="AY1054" i="1" s="1"/>
  <c r="BC1054" i="1" s="1"/>
  <c r="H1089" i="1" l="1"/>
  <c r="CI1053" i="1"/>
  <c r="CJ1053" i="1"/>
  <c r="BK1054" i="1"/>
  <c r="BL1054" i="1" s="1"/>
  <c r="BD1054" i="1"/>
  <c r="C1090" i="1"/>
  <c r="CA1053" i="1"/>
  <c r="CG1053" i="1"/>
  <c r="BH1054" i="1"/>
  <c r="AZ1055" i="1" l="1"/>
  <c r="AP1055" i="1"/>
  <c r="AU1055" i="1"/>
  <c r="BG1054" i="1"/>
  <c r="BI1054" i="1" s="1"/>
  <c r="BM1054" i="1" s="1"/>
  <c r="BN1054" i="1" s="1"/>
  <c r="BR1054" i="1" s="1"/>
  <c r="CE1054" i="1" s="1"/>
  <c r="CB1054" i="1" l="1"/>
  <c r="CF1054" i="1"/>
  <c r="F1090" i="1"/>
  <c r="G1090" i="1" s="1"/>
  <c r="BP1055" i="1"/>
  <c r="AV1055" i="1"/>
  <c r="AX1055" i="1"/>
  <c r="AY1055" i="1" s="1"/>
  <c r="BC1055" i="1" s="1"/>
  <c r="AW1055" i="1"/>
  <c r="AQ1055" i="1"/>
  <c r="BJ1055" i="1"/>
  <c r="BO1055" i="1"/>
  <c r="AS1055" i="1"/>
  <c r="AT1055" i="1" s="1"/>
  <c r="CI1054" i="1" l="1"/>
  <c r="CJ1054" i="1"/>
  <c r="H1090" i="1"/>
  <c r="BK1055" i="1"/>
  <c r="BL1055" i="1" s="1"/>
  <c r="BA1055" i="1"/>
  <c r="BD1055" i="1" s="1"/>
  <c r="BH1055" i="1"/>
  <c r="C1091" i="1"/>
  <c r="CA1054" i="1"/>
  <c r="CG1054" i="1"/>
  <c r="AU1056" i="1" l="1"/>
  <c r="AP1056" i="1"/>
  <c r="AZ1056" i="1"/>
  <c r="BG1055" i="1"/>
  <c r="BI1055" i="1" s="1"/>
  <c r="BM1055" i="1" s="1"/>
  <c r="BN1055" i="1" s="1"/>
  <c r="BR1055" i="1" s="1"/>
  <c r="CE1055" i="1" s="1"/>
  <c r="CB1055" i="1" l="1"/>
  <c r="CF1055" i="1"/>
  <c r="F1091" i="1"/>
  <c r="CI1055" i="1" s="1"/>
  <c r="BJ1056" i="1"/>
  <c r="AQ1056" i="1"/>
  <c r="BO1056" i="1"/>
  <c r="AS1056" i="1"/>
  <c r="AT1056" i="1" s="1"/>
  <c r="AV1056" i="1"/>
  <c r="BP1056" i="1"/>
  <c r="AW1056" i="1"/>
  <c r="AX1056" i="1"/>
  <c r="AY1056" i="1" s="1"/>
  <c r="BC1056" i="1" s="1"/>
  <c r="G1091" i="1" l="1"/>
  <c r="C1092" i="1" s="1"/>
  <c r="H1091" i="1"/>
  <c r="CJ1055" i="1"/>
  <c r="BK1056" i="1"/>
  <c r="BL1056" i="1" s="1"/>
  <c r="BA1056" i="1"/>
  <c r="BD1056" i="1" s="1"/>
  <c r="BH1056" i="1"/>
  <c r="CA1055" i="1"/>
  <c r="CG1055" i="1"/>
  <c r="AU1057" i="1" l="1"/>
  <c r="AZ1057" i="1"/>
  <c r="AP1057" i="1"/>
  <c r="BG1056" i="1"/>
  <c r="BI1056" i="1" s="1"/>
  <c r="BM1056" i="1" s="1"/>
  <c r="BN1056" i="1" s="1"/>
  <c r="BR1056" i="1" s="1"/>
  <c r="CE1056" i="1" s="1"/>
  <c r="CB1056" i="1" l="1"/>
  <c r="CF1056" i="1"/>
  <c r="F1092" i="1"/>
  <c r="G1092" i="1" s="1"/>
  <c r="AQ1057" i="1"/>
  <c r="BO1057" i="1"/>
  <c r="BJ1057" i="1"/>
  <c r="AS1057" i="1"/>
  <c r="AT1057" i="1" s="1"/>
  <c r="BA1057" i="1" s="1"/>
  <c r="AV1057" i="1"/>
  <c r="BP1057" i="1"/>
  <c r="AX1057" i="1"/>
  <c r="AY1057" i="1" s="1"/>
  <c r="BC1057" i="1" s="1"/>
  <c r="AW1057" i="1"/>
  <c r="CJ1056" i="1" l="1"/>
  <c r="H1092" i="1"/>
  <c r="CI1056" i="1"/>
  <c r="C1093" i="1"/>
  <c r="CA1056" i="1"/>
  <c r="CG1056" i="1"/>
  <c r="BK1057" i="1"/>
  <c r="BL1057" i="1" s="1"/>
  <c r="BD1057" i="1"/>
  <c r="BH1057" i="1"/>
  <c r="AZ1058" i="1" l="1"/>
  <c r="AU1058" i="1"/>
  <c r="AP1058" i="1"/>
  <c r="BG1057" i="1"/>
  <c r="BI1057" i="1" s="1"/>
  <c r="BM1057" i="1" s="1"/>
  <c r="BN1057" i="1" s="1"/>
  <c r="BR1057" i="1" s="1"/>
  <c r="CE1057" i="1" s="1"/>
  <c r="CB1057" i="1" l="1"/>
  <c r="CF1057" i="1"/>
  <c r="F1093" i="1"/>
  <c r="G1093" i="1" s="1"/>
  <c r="BO1058" i="1"/>
  <c r="BJ1058" i="1"/>
  <c r="AQ1058" i="1"/>
  <c r="AS1058" i="1"/>
  <c r="AT1058" i="1" s="1"/>
  <c r="AV1058" i="1"/>
  <c r="BP1058" i="1"/>
  <c r="AW1058" i="1"/>
  <c r="AX1058" i="1"/>
  <c r="AY1058" i="1" s="1"/>
  <c r="BC1058" i="1" s="1"/>
  <c r="H1093" i="1" l="1"/>
  <c r="CJ1057" i="1"/>
  <c r="CI1057" i="1"/>
  <c r="BK1058" i="1"/>
  <c r="BL1058" i="1" s="1"/>
  <c r="BA1058" i="1"/>
  <c r="BD1058" i="1" s="1"/>
  <c r="BH1058" i="1"/>
  <c r="C1094" i="1"/>
  <c r="CA1057" i="1"/>
  <c r="CG1057" i="1"/>
  <c r="AU1059" i="1" l="1"/>
  <c r="AZ1059" i="1"/>
  <c r="AP1059" i="1"/>
  <c r="BG1058" i="1"/>
  <c r="BI1058" i="1" s="1"/>
  <c r="BM1058" i="1" s="1"/>
  <c r="BN1058" i="1" s="1"/>
  <c r="BR1058" i="1" s="1"/>
  <c r="CE1058" i="1" s="1"/>
  <c r="CB1058" i="1" l="1"/>
  <c r="CF1058" i="1"/>
  <c r="F1094" i="1"/>
  <c r="CI1058" i="1" s="1"/>
  <c r="AQ1059" i="1"/>
  <c r="BO1059" i="1"/>
  <c r="BJ1059" i="1"/>
  <c r="AS1059" i="1"/>
  <c r="AT1059" i="1" s="1"/>
  <c r="BA1059" i="1" s="1"/>
  <c r="BP1059" i="1"/>
  <c r="AV1059" i="1"/>
  <c r="AW1059" i="1"/>
  <c r="AX1059" i="1"/>
  <c r="AY1059" i="1" s="1"/>
  <c r="BC1059" i="1" s="1"/>
  <c r="G1094" i="1" l="1"/>
  <c r="C1095" i="1" s="1"/>
  <c r="CJ1058" i="1"/>
  <c r="H1094" i="1"/>
  <c r="BK1059" i="1"/>
  <c r="BL1059" i="1" s="1"/>
  <c r="BD1059" i="1"/>
  <c r="CA1058" i="1"/>
  <c r="CG1058" i="1"/>
  <c r="BH1059" i="1"/>
  <c r="AZ1060" i="1" l="1"/>
  <c r="AU1060" i="1"/>
  <c r="AP1060" i="1"/>
  <c r="BG1059" i="1"/>
  <c r="BI1059" i="1" s="1"/>
  <c r="BM1059" i="1" s="1"/>
  <c r="BN1059" i="1" s="1"/>
  <c r="BR1059" i="1" s="1"/>
  <c r="CE1059" i="1" s="1"/>
  <c r="CB1059" i="1" l="1"/>
  <c r="CF1059" i="1"/>
  <c r="F1095" i="1"/>
  <c r="G1095" i="1" s="1"/>
  <c r="AQ1060" i="1"/>
  <c r="BJ1060" i="1"/>
  <c r="BO1060" i="1"/>
  <c r="AS1060" i="1"/>
  <c r="AT1060" i="1" s="1"/>
  <c r="BP1060" i="1"/>
  <c r="AV1060" i="1"/>
  <c r="AX1060" i="1"/>
  <c r="AY1060" i="1" s="1"/>
  <c r="BC1060" i="1" s="1"/>
  <c r="AW1060" i="1"/>
  <c r="CJ1059" i="1" l="1"/>
  <c r="CI1059" i="1"/>
  <c r="H1095" i="1"/>
  <c r="BK1060" i="1"/>
  <c r="BL1060" i="1" s="1"/>
  <c r="BA1060" i="1"/>
  <c r="BD1060" i="1" s="1"/>
  <c r="BH1060" i="1"/>
  <c r="C1096" i="1"/>
  <c r="CA1059" i="1"/>
  <c r="CG1059" i="1"/>
  <c r="AP1061" i="1" l="1"/>
  <c r="AZ1061" i="1"/>
  <c r="AU1061" i="1"/>
  <c r="BG1060" i="1"/>
  <c r="BI1060" i="1" s="1"/>
  <c r="BM1060" i="1" s="1"/>
  <c r="BN1060" i="1" s="1"/>
  <c r="BR1060" i="1" s="1"/>
  <c r="CE1060" i="1" s="1"/>
  <c r="CB1060" i="1" l="1"/>
  <c r="CF1060" i="1"/>
  <c r="F1096" i="1"/>
  <c r="CI1060" i="1" s="1"/>
  <c r="AX1061" i="1"/>
  <c r="AY1061" i="1" s="1"/>
  <c r="BC1061" i="1" s="1"/>
  <c r="AW1061" i="1"/>
  <c r="BP1061" i="1"/>
  <c r="AV1061" i="1"/>
  <c r="BO1061" i="1"/>
  <c r="AQ1061" i="1"/>
  <c r="BJ1061" i="1"/>
  <c r="AS1061" i="1"/>
  <c r="AT1061" i="1" s="1"/>
  <c r="BA1061" i="1" s="1"/>
  <c r="CJ1060" i="1" l="1"/>
  <c r="G1096" i="1"/>
  <c r="C1097" i="1" s="1"/>
  <c r="H1096" i="1"/>
  <c r="BD1061" i="1"/>
  <c r="BK1061" i="1"/>
  <c r="BL1061" i="1" s="1"/>
  <c r="CA1060" i="1"/>
  <c r="CG1060" i="1"/>
  <c r="BH1061" i="1"/>
  <c r="AP1062" i="1" l="1"/>
  <c r="BG1061" i="1"/>
  <c r="BI1061" i="1" s="1"/>
  <c r="BM1061" i="1" s="1"/>
  <c r="BN1061" i="1" s="1"/>
  <c r="BR1061" i="1" s="1"/>
  <c r="CE1061" i="1" s="1"/>
  <c r="AZ1062" i="1"/>
  <c r="AU1062" i="1"/>
  <c r="CB1061" i="1" l="1"/>
  <c r="CF1061" i="1"/>
  <c r="F1097" i="1"/>
  <c r="CI1061" i="1" s="1"/>
  <c r="AQ1062" i="1"/>
  <c r="BJ1062" i="1"/>
  <c r="AS1062" i="1"/>
  <c r="AT1062" i="1" s="1"/>
  <c r="BO1062" i="1"/>
  <c r="AX1062" i="1"/>
  <c r="AY1062" i="1" s="1"/>
  <c r="BC1062" i="1" s="1"/>
  <c r="BP1062" i="1"/>
  <c r="AW1062" i="1"/>
  <c r="AV1062" i="1"/>
  <c r="H1097" i="1" l="1"/>
  <c r="G1097" i="1"/>
  <c r="C1098" i="1" s="1"/>
  <c r="CJ1061" i="1"/>
  <c r="BA1062" i="1"/>
  <c r="BD1062" i="1" s="1"/>
  <c r="BH1062" i="1"/>
  <c r="BK1062" i="1"/>
  <c r="BL1062" i="1" s="1"/>
  <c r="CA1061" i="1"/>
  <c r="CG1061" i="1"/>
  <c r="BG1062" i="1" l="1"/>
  <c r="BI1062" i="1" s="1"/>
  <c r="BM1062" i="1" s="1"/>
  <c r="BN1062" i="1" s="1"/>
  <c r="BR1062" i="1" s="1"/>
  <c r="CE1062" i="1" s="1"/>
  <c r="AP1063" i="1"/>
  <c r="AZ1063" i="1"/>
  <c r="AU1063" i="1"/>
  <c r="CB1062" i="1" l="1"/>
  <c r="CF1062" i="1"/>
  <c r="F1098" i="1"/>
  <c r="CI1062" i="1" s="1"/>
  <c r="AW1063" i="1"/>
  <c r="AV1063" i="1"/>
  <c r="BP1063" i="1"/>
  <c r="AX1063" i="1"/>
  <c r="AY1063" i="1" s="1"/>
  <c r="BC1063" i="1" s="1"/>
  <c r="AQ1063" i="1"/>
  <c r="BJ1063" i="1"/>
  <c r="AS1063" i="1"/>
  <c r="AT1063" i="1" s="1"/>
  <c r="BO1063" i="1"/>
  <c r="H1098" i="1" l="1"/>
  <c r="G1098" i="1"/>
  <c r="C1099" i="1" s="1"/>
  <c r="CJ1062" i="1"/>
  <c r="BK1063" i="1"/>
  <c r="BL1063" i="1" s="1"/>
  <c r="BA1063" i="1"/>
  <c r="BD1063" i="1" s="1"/>
  <c r="BH1063" i="1"/>
  <c r="CA1062" i="1"/>
  <c r="CG1062" i="1"/>
  <c r="AP1064" i="1" l="1"/>
  <c r="BG1063" i="1"/>
  <c r="BI1063" i="1" s="1"/>
  <c r="BM1063" i="1" s="1"/>
  <c r="BN1063" i="1" s="1"/>
  <c r="BR1063" i="1" s="1"/>
  <c r="CE1063" i="1" s="1"/>
  <c r="AZ1064" i="1"/>
  <c r="AU1064" i="1"/>
  <c r="CB1063" i="1" l="1"/>
  <c r="CF1063" i="1"/>
  <c r="F1099" i="1"/>
  <c r="H1099" i="1" s="1"/>
  <c r="AV1064" i="1"/>
  <c r="BP1064" i="1"/>
  <c r="AX1064" i="1"/>
  <c r="AY1064" i="1" s="1"/>
  <c r="BC1064" i="1" s="1"/>
  <c r="AW1064" i="1"/>
  <c r="BO1064" i="1"/>
  <c r="AQ1064" i="1"/>
  <c r="BJ1064" i="1"/>
  <c r="AS1064" i="1"/>
  <c r="AT1064" i="1" s="1"/>
  <c r="G1099" i="1" l="1"/>
  <c r="C1100" i="1" s="1"/>
  <c r="CI1063" i="1"/>
  <c r="CJ1063" i="1"/>
  <c r="BK1064" i="1"/>
  <c r="BL1064" i="1" s="1"/>
  <c r="BA1064" i="1"/>
  <c r="BD1064" i="1" s="1"/>
  <c r="BH1064" i="1"/>
  <c r="CA1063" i="1"/>
  <c r="CG1063" i="1"/>
  <c r="BG1064" i="1" l="1"/>
  <c r="BI1064" i="1" s="1"/>
  <c r="BM1064" i="1" s="1"/>
  <c r="BN1064" i="1" s="1"/>
  <c r="BR1064" i="1" s="1"/>
  <c r="CE1064" i="1" s="1"/>
  <c r="AZ1065" i="1"/>
  <c r="AU1065" i="1"/>
  <c r="AP1065" i="1"/>
  <c r="CB1064" i="1" l="1"/>
  <c r="CF1064" i="1"/>
  <c r="F1100" i="1"/>
  <c r="G1100" i="1" s="1"/>
  <c r="BJ1065" i="1"/>
  <c r="AS1065" i="1"/>
  <c r="AT1065" i="1" s="1"/>
  <c r="AQ1065" i="1"/>
  <c r="BO1065" i="1"/>
  <c r="AV1065" i="1"/>
  <c r="BP1065" i="1"/>
  <c r="AX1065" i="1"/>
  <c r="AY1065" i="1" s="1"/>
  <c r="BC1065" i="1" s="1"/>
  <c r="AW1065" i="1"/>
  <c r="CI1064" i="1" l="1"/>
  <c r="CJ1064" i="1"/>
  <c r="H1100" i="1"/>
  <c r="BK1065" i="1"/>
  <c r="BL1065" i="1" s="1"/>
  <c r="BA1065" i="1"/>
  <c r="BD1065" i="1" s="1"/>
  <c r="BH1065" i="1"/>
  <c r="C1101" i="1"/>
  <c r="CA1064" i="1"/>
  <c r="CG1064" i="1"/>
  <c r="BG1065" i="1" l="1"/>
  <c r="BI1065" i="1" s="1"/>
  <c r="BM1065" i="1" s="1"/>
  <c r="BN1065" i="1" s="1"/>
  <c r="BR1065" i="1" s="1"/>
  <c r="CE1065" i="1" s="1"/>
  <c r="AZ1066" i="1"/>
  <c r="AU1066" i="1"/>
  <c r="AP1066" i="1"/>
  <c r="CB1065" i="1" l="1"/>
  <c r="CF1065" i="1"/>
  <c r="F1101" i="1"/>
  <c r="CI1065" i="1" s="1"/>
  <c r="AQ1066" i="1"/>
  <c r="BJ1066" i="1"/>
  <c r="AS1066" i="1"/>
  <c r="AT1066" i="1" s="1"/>
  <c r="BO1066" i="1"/>
  <c r="BP1066" i="1"/>
  <c r="AV1066" i="1"/>
  <c r="AX1066" i="1"/>
  <c r="AY1066" i="1" s="1"/>
  <c r="BC1066" i="1" s="1"/>
  <c r="AW1066" i="1"/>
  <c r="H1101" i="1" l="1"/>
  <c r="G1101" i="1"/>
  <c r="C1102" i="1" s="1"/>
  <c r="CJ1065" i="1"/>
  <c r="BK1066" i="1"/>
  <c r="BL1066" i="1" s="1"/>
  <c r="BA1066" i="1"/>
  <c r="BD1066" i="1" s="1"/>
  <c r="BH1066" i="1"/>
  <c r="CA1065" i="1"/>
  <c r="CG1065" i="1"/>
  <c r="AP1067" i="1" l="1"/>
  <c r="BG1066" i="1"/>
  <c r="BI1066" i="1" s="1"/>
  <c r="BM1066" i="1" s="1"/>
  <c r="BN1066" i="1" s="1"/>
  <c r="BR1066" i="1" s="1"/>
  <c r="CE1066" i="1" s="1"/>
  <c r="AZ1067" i="1"/>
  <c r="AU1067" i="1"/>
  <c r="CB1066" i="1" l="1"/>
  <c r="CF1066" i="1"/>
  <c r="F1102" i="1"/>
  <c r="CI1066" i="1" s="1"/>
  <c r="AV1067" i="1"/>
  <c r="BP1067" i="1"/>
  <c r="AW1067" i="1"/>
  <c r="AX1067" i="1"/>
  <c r="AY1067" i="1" s="1"/>
  <c r="BC1067" i="1" s="1"/>
  <c r="BJ1067" i="1"/>
  <c r="AS1067" i="1"/>
  <c r="AT1067" i="1" s="1"/>
  <c r="BA1067" i="1" s="1"/>
  <c r="AQ1067" i="1"/>
  <c r="BO1067" i="1"/>
  <c r="H1102" i="1" l="1"/>
  <c r="CJ1066" i="1"/>
  <c r="G1102" i="1"/>
  <c r="C1103" i="1" s="1"/>
  <c r="BK1067" i="1"/>
  <c r="BL1067" i="1" s="1"/>
  <c r="BD1067" i="1"/>
  <c r="CA1066" i="1"/>
  <c r="CG1066" i="1"/>
  <c r="BH1067" i="1"/>
  <c r="AZ1068" i="1" l="1"/>
  <c r="AU1068" i="1"/>
  <c r="AP1068" i="1"/>
  <c r="BG1067" i="1"/>
  <c r="BI1067" i="1" s="1"/>
  <c r="BM1067" i="1" s="1"/>
  <c r="BN1067" i="1" s="1"/>
  <c r="BR1067" i="1" s="1"/>
  <c r="CE1067" i="1" s="1"/>
  <c r="CB1067" i="1" l="1"/>
  <c r="CF1067" i="1"/>
  <c r="F1103" i="1"/>
  <c r="G1103" i="1" s="1"/>
  <c r="AQ1068" i="1"/>
  <c r="BJ1068" i="1"/>
  <c r="AS1068" i="1"/>
  <c r="AT1068" i="1" s="1"/>
  <c r="BO1068" i="1"/>
  <c r="AX1068" i="1"/>
  <c r="AY1068" i="1" s="1"/>
  <c r="BC1068" i="1" s="1"/>
  <c r="BP1068" i="1"/>
  <c r="AW1068" i="1"/>
  <c r="AV1068" i="1"/>
  <c r="H1103" i="1" l="1"/>
  <c r="CJ1067" i="1"/>
  <c r="CI1067" i="1"/>
  <c r="BA1068" i="1"/>
  <c r="BD1068" i="1" s="1"/>
  <c r="BH1068" i="1"/>
  <c r="BK1068" i="1"/>
  <c r="BL1068" i="1" s="1"/>
  <c r="C1104" i="1"/>
  <c r="CA1067" i="1"/>
  <c r="CG1067" i="1"/>
  <c r="BG1068" i="1" l="1"/>
  <c r="BI1068" i="1" s="1"/>
  <c r="BM1068" i="1" s="1"/>
  <c r="BN1068" i="1" s="1"/>
  <c r="BR1068" i="1" s="1"/>
  <c r="CE1068" i="1" s="1"/>
  <c r="AZ1069" i="1"/>
  <c r="AP1069" i="1"/>
  <c r="AU1069" i="1"/>
  <c r="CB1068" i="1" l="1"/>
  <c r="CF1068" i="1"/>
  <c r="F1104" i="1"/>
  <c r="G1104" i="1" s="1"/>
  <c r="BP1069" i="1"/>
  <c r="AV1069" i="1"/>
  <c r="AX1069" i="1"/>
  <c r="AY1069" i="1" s="1"/>
  <c r="BC1069" i="1" s="1"/>
  <c r="AW1069" i="1"/>
  <c r="BJ1069" i="1"/>
  <c r="AS1069" i="1"/>
  <c r="AT1069" i="1" s="1"/>
  <c r="BO1069" i="1"/>
  <c r="AQ1069" i="1"/>
  <c r="CI1068" i="1" l="1"/>
  <c r="CJ1068" i="1"/>
  <c r="H1104" i="1"/>
  <c r="BK1069" i="1"/>
  <c r="BL1069" i="1" s="1"/>
  <c r="BA1069" i="1"/>
  <c r="BD1069" i="1" s="1"/>
  <c r="BH1069" i="1"/>
  <c r="C1105" i="1"/>
  <c r="CA1068" i="1"/>
  <c r="CG1068" i="1"/>
  <c r="AZ1070" i="1" l="1"/>
  <c r="AU1070" i="1"/>
  <c r="AP1070" i="1"/>
  <c r="BG1069" i="1"/>
  <c r="BI1069" i="1" s="1"/>
  <c r="BM1069" i="1" s="1"/>
  <c r="BN1069" i="1" s="1"/>
  <c r="BR1069" i="1" s="1"/>
  <c r="CE1069" i="1" s="1"/>
  <c r="CB1069" i="1" l="1"/>
  <c r="CF1069" i="1"/>
  <c r="F1105" i="1"/>
  <c r="H1105" i="1" s="1"/>
  <c r="BJ1070" i="1"/>
  <c r="AS1070" i="1"/>
  <c r="AT1070" i="1" s="1"/>
  <c r="AQ1070" i="1"/>
  <c r="BO1070" i="1"/>
  <c r="BP1070" i="1"/>
  <c r="AW1070" i="1"/>
  <c r="AV1070" i="1"/>
  <c r="AX1070" i="1"/>
  <c r="AY1070" i="1" s="1"/>
  <c r="BC1070" i="1" s="1"/>
  <c r="G1105" i="1" l="1"/>
  <c r="C1106" i="1" s="1"/>
  <c r="CI1069" i="1"/>
  <c r="CJ1069" i="1"/>
  <c r="BA1070" i="1"/>
  <c r="BD1070" i="1" s="1"/>
  <c r="BH1070" i="1"/>
  <c r="BK1070" i="1"/>
  <c r="BL1070" i="1" s="1"/>
  <c r="CA1069" i="1"/>
  <c r="CG1069" i="1"/>
  <c r="AP1071" i="1" l="1"/>
  <c r="BG1070" i="1"/>
  <c r="BI1070" i="1" s="1"/>
  <c r="BM1070" i="1" s="1"/>
  <c r="BN1070" i="1" s="1"/>
  <c r="BR1070" i="1" s="1"/>
  <c r="CE1070" i="1" s="1"/>
  <c r="AZ1071" i="1"/>
  <c r="AU1071" i="1"/>
  <c r="CB1070" i="1" l="1"/>
  <c r="CF1070" i="1"/>
  <c r="F1106" i="1"/>
  <c r="CI1070" i="1" s="1"/>
  <c r="BP1071" i="1"/>
  <c r="AX1071" i="1"/>
  <c r="AY1071" i="1" s="1"/>
  <c r="BC1071" i="1" s="1"/>
  <c r="AW1071" i="1"/>
  <c r="AV1071" i="1"/>
  <c r="AS1071" i="1"/>
  <c r="AT1071" i="1" s="1"/>
  <c r="BO1071" i="1"/>
  <c r="AQ1071" i="1"/>
  <c r="BJ1071" i="1"/>
  <c r="G1106" i="1" l="1"/>
  <c r="C1107" i="1" s="1"/>
  <c r="H1106" i="1"/>
  <c r="CJ1070" i="1"/>
  <c r="BK1071" i="1"/>
  <c r="BL1071" i="1" s="1"/>
  <c r="BA1071" i="1"/>
  <c r="BD1071" i="1" s="1"/>
  <c r="BH1071" i="1"/>
  <c r="CA1070" i="1"/>
  <c r="CG1070" i="1"/>
  <c r="BG1071" i="1" l="1"/>
  <c r="BI1071" i="1" s="1"/>
  <c r="BM1071" i="1" s="1"/>
  <c r="BN1071" i="1" s="1"/>
  <c r="BR1071" i="1" s="1"/>
  <c r="CE1071" i="1" s="1"/>
  <c r="AU1072" i="1"/>
  <c r="AZ1072" i="1"/>
  <c r="AP1072" i="1"/>
  <c r="CB1071" i="1" l="1"/>
  <c r="CF1071" i="1"/>
  <c r="F1107" i="1"/>
  <c r="CJ1071" i="1" s="1"/>
  <c r="AX1072" i="1"/>
  <c r="AY1072" i="1" s="1"/>
  <c r="BC1072" i="1" s="1"/>
  <c r="AV1072" i="1"/>
  <c r="BP1072" i="1"/>
  <c r="AW1072" i="1"/>
  <c r="BJ1072" i="1"/>
  <c r="AQ1072" i="1"/>
  <c r="BO1072" i="1"/>
  <c r="AS1072" i="1"/>
  <c r="AT1072" i="1" s="1"/>
  <c r="CI1071" i="1" l="1"/>
  <c r="G1107" i="1"/>
  <c r="C1108" i="1" s="1"/>
  <c r="H1107" i="1"/>
  <c r="BK1072" i="1"/>
  <c r="BL1072" i="1" s="1"/>
  <c r="BA1072" i="1"/>
  <c r="BD1072" i="1" s="1"/>
  <c r="BH1072" i="1"/>
  <c r="CA1071" i="1"/>
  <c r="CG1071" i="1"/>
  <c r="AU1073" i="1" l="1"/>
  <c r="AP1073" i="1"/>
  <c r="AZ1073" i="1"/>
  <c r="BG1072" i="1"/>
  <c r="BI1072" i="1" s="1"/>
  <c r="BM1072" i="1" s="1"/>
  <c r="BN1072" i="1" s="1"/>
  <c r="BR1072" i="1" s="1"/>
  <c r="CE1072" i="1" s="1"/>
  <c r="CB1072" i="1" l="1"/>
  <c r="CF1072" i="1"/>
  <c r="F1108" i="1"/>
  <c r="CI1072" i="1" s="1"/>
  <c r="BO1073" i="1"/>
  <c r="AQ1073" i="1"/>
  <c r="BJ1073" i="1"/>
  <c r="AS1073" i="1"/>
  <c r="AT1073" i="1" s="1"/>
  <c r="BA1073" i="1" s="1"/>
  <c r="AV1073" i="1"/>
  <c r="BP1073" i="1"/>
  <c r="AW1073" i="1"/>
  <c r="AX1073" i="1"/>
  <c r="AY1073" i="1" s="1"/>
  <c r="BC1073" i="1" s="1"/>
  <c r="BK1073" i="1" s="1"/>
  <c r="BL1073" i="1" s="1"/>
  <c r="G1108" i="1" l="1"/>
  <c r="C1109" i="1" s="1"/>
  <c r="H1108" i="1"/>
  <c r="CJ1072" i="1"/>
  <c r="BD1073" i="1"/>
  <c r="CA1072" i="1"/>
  <c r="CG1072" i="1"/>
  <c r="BH1073" i="1"/>
  <c r="AU1074" i="1" l="1"/>
  <c r="AP1074" i="1"/>
  <c r="AZ1074" i="1"/>
  <c r="BG1073" i="1"/>
  <c r="BI1073" i="1" s="1"/>
  <c r="BM1073" i="1" s="1"/>
  <c r="BN1073" i="1" s="1"/>
  <c r="BR1073" i="1" s="1"/>
  <c r="CE1073" i="1" s="1"/>
  <c r="CB1073" i="1" l="1"/>
  <c r="CF1073" i="1"/>
  <c r="F1109" i="1"/>
  <c r="CI1073" i="1" s="1"/>
  <c r="AQ1074" i="1"/>
  <c r="BJ1074" i="1"/>
  <c r="BO1074" i="1"/>
  <c r="AS1074" i="1"/>
  <c r="AT1074" i="1" s="1"/>
  <c r="AV1074" i="1"/>
  <c r="BP1074" i="1"/>
  <c r="AW1074" i="1"/>
  <c r="AX1074" i="1"/>
  <c r="AY1074" i="1" s="1"/>
  <c r="BC1074" i="1" s="1"/>
  <c r="BK1074" i="1" s="1"/>
  <c r="BL1074" i="1" s="1"/>
  <c r="G1109" i="1" l="1"/>
  <c r="C1110" i="1" s="1"/>
  <c r="H1109" i="1"/>
  <c r="CJ1073" i="1"/>
  <c r="BA1074" i="1"/>
  <c r="BD1074" i="1" s="1"/>
  <c r="BH1074" i="1"/>
  <c r="CA1073" i="1"/>
  <c r="CG1073" i="1"/>
  <c r="AP1075" i="1" l="1"/>
  <c r="AZ1075" i="1"/>
  <c r="AU1075" i="1"/>
  <c r="BG1074" i="1"/>
  <c r="BI1074" i="1" s="1"/>
  <c r="BM1074" i="1" s="1"/>
  <c r="BN1074" i="1" s="1"/>
  <c r="BR1074" i="1" s="1"/>
  <c r="CE1074" i="1" s="1"/>
  <c r="CB1074" i="1" l="1"/>
  <c r="CF1074" i="1"/>
  <c r="F1110" i="1"/>
  <c r="H1110" i="1" s="1"/>
  <c r="AV1075" i="1"/>
  <c r="BP1075" i="1"/>
  <c r="AW1075" i="1"/>
  <c r="AX1075" i="1"/>
  <c r="AY1075" i="1" s="1"/>
  <c r="BC1075" i="1" s="1"/>
  <c r="BJ1075" i="1"/>
  <c r="BO1075" i="1"/>
  <c r="AQ1075" i="1"/>
  <c r="AS1075" i="1"/>
  <c r="AT1075" i="1" s="1"/>
  <c r="G1110" i="1" l="1"/>
  <c r="C1111" i="1" s="1"/>
  <c r="CJ1074" i="1"/>
  <c r="CI1074" i="1"/>
  <c r="BA1075" i="1"/>
  <c r="BD1075" i="1" s="1"/>
  <c r="BH1075" i="1"/>
  <c r="BK1075" i="1"/>
  <c r="BL1075" i="1" s="1"/>
  <c r="CA1074" i="1"/>
  <c r="CG1074" i="1"/>
  <c r="AZ1076" i="1" l="1"/>
  <c r="AU1076" i="1"/>
  <c r="AP1076" i="1"/>
  <c r="BG1075" i="1"/>
  <c r="BI1075" i="1" s="1"/>
  <c r="BM1075" i="1" s="1"/>
  <c r="BN1075" i="1" s="1"/>
  <c r="BR1075" i="1" s="1"/>
  <c r="CE1075" i="1" s="1"/>
  <c r="CB1075" i="1" l="1"/>
  <c r="CF1075" i="1"/>
  <c r="F1111" i="1"/>
  <c r="CI1075" i="1" s="1"/>
  <c r="AQ1076" i="1"/>
  <c r="BO1076" i="1"/>
  <c r="BJ1076" i="1"/>
  <c r="AS1076" i="1"/>
  <c r="AT1076" i="1" s="1"/>
  <c r="BP1076" i="1"/>
  <c r="AV1076" i="1"/>
  <c r="AW1076" i="1"/>
  <c r="AX1076" i="1"/>
  <c r="AY1076" i="1" s="1"/>
  <c r="BC1076" i="1" s="1"/>
  <c r="G1111" i="1" l="1"/>
  <c r="C1112" i="1" s="1"/>
  <c r="H1111" i="1"/>
  <c r="CJ1075" i="1"/>
  <c r="BK1076" i="1"/>
  <c r="BL1076" i="1" s="1"/>
  <c r="BA1076" i="1"/>
  <c r="BD1076" i="1" s="1"/>
  <c r="BH1076" i="1"/>
  <c r="CA1075" i="1"/>
  <c r="CG1075" i="1"/>
  <c r="AU1077" i="1" l="1"/>
  <c r="AP1077" i="1"/>
  <c r="AZ1077" i="1"/>
  <c r="BG1076" i="1"/>
  <c r="BI1076" i="1" s="1"/>
  <c r="BM1076" i="1" s="1"/>
  <c r="BN1076" i="1" s="1"/>
  <c r="BR1076" i="1" s="1"/>
  <c r="CE1076" i="1" s="1"/>
  <c r="CB1076" i="1" l="1"/>
  <c r="CF1076" i="1"/>
  <c r="F1112" i="1"/>
  <c r="G1112" i="1" s="1"/>
  <c r="BJ1077" i="1"/>
  <c r="BO1077" i="1"/>
  <c r="AQ1077" i="1"/>
  <c r="AS1077" i="1"/>
  <c r="AT1077" i="1" s="1"/>
  <c r="AV1077" i="1"/>
  <c r="BP1077" i="1"/>
  <c r="AW1077" i="1"/>
  <c r="AX1077" i="1"/>
  <c r="AY1077" i="1" s="1"/>
  <c r="BC1077" i="1" s="1"/>
  <c r="H1112" i="1" l="1"/>
  <c r="CJ1076" i="1"/>
  <c r="CI1076" i="1"/>
  <c r="BK1077" i="1"/>
  <c r="BL1077" i="1" s="1"/>
  <c r="BA1077" i="1"/>
  <c r="BD1077" i="1" s="1"/>
  <c r="BH1077" i="1"/>
  <c r="C1113" i="1"/>
  <c r="CA1076" i="1"/>
  <c r="CG1076" i="1"/>
  <c r="AZ1078" i="1" l="1"/>
  <c r="AU1078" i="1"/>
  <c r="AP1078" i="1"/>
  <c r="BG1077" i="1"/>
  <c r="BI1077" i="1" s="1"/>
  <c r="BM1077" i="1" s="1"/>
  <c r="BN1077" i="1" s="1"/>
  <c r="BR1077" i="1" s="1"/>
  <c r="CE1077" i="1" s="1"/>
  <c r="CB1077" i="1" l="1"/>
  <c r="CF1077" i="1"/>
  <c r="F1113" i="1"/>
  <c r="G1113" i="1" s="1"/>
  <c r="AQ1078" i="1"/>
  <c r="BO1078" i="1"/>
  <c r="BJ1078" i="1"/>
  <c r="AS1078" i="1"/>
  <c r="AT1078" i="1" s="1"/>
  <c r="AV1078" i="1"/>
  <c r="BP1078" i="1"/>
  <c r="AX1078" i="1"/>
  <c r="AY1078" i="1" s="1"/>
  <c r="BC1078" i="1" s="1"/>
  <c r="AW1078" i="1"/>
  <c r="CJ1077" i="1" l="1"/>
  <c r="CI1077" i="1"/>
  <c r="H1113" i="1"/>
  <c r="BK1078" i="1"/>
  <c r="BL1078" i="1" s="1"/>
  <c r="BA1078" i="1"/>
  <c r="BD1078" i="1" s="1"/>
  <c r="BH1078" i="1"/>
  <c r="C1114" i="1"/>
  <c r="CA1077" i="1"/>
  <c r="CG1077" i="1"/>
  <c r="AU1079" i="1" l="1"/>
  <c r="AP1079" i="1"/>
  <c r="AZ1079" i="1"/>
  <c r="BG1078" i="1"/>
  <c r="BI1078" i="1" s="1"/>
  <c r="BM1078" i="1" s="1"/>
  <c r="BN1078" i="1" s="1"/>
  <c r="BR1078" i="1" s="1"/>
  <c r="CE1078" i="1" s="1"/>
  <c r="CB1078" i="1" l="1"/>
  <c r="CF1078" i="1"/>
  <c r="F1114" i="1"/>
  <c r="G1114" i="1" s="1"/>
  <c r="AQ1079" i="1"/>
  <c r="BJ1079" i="1"/>
  <c r="BO1079" i="1"/>
  <c r="AS1079" i="1"/>
  <c r="AT1079" i="1" s="1"/>
  <c r="BA1079" i="1" s="1"/>
  <c r="BP1079" i="1"/>
  <c r="AV1079" i="1"/>
  <c r="AX1079" i="1"/>
  <c r="AY1079" i="1" s="1"/>
  <c r="BC1079" i="1" s="1"/>
  <c r="BK1079" i="1" s="1"/>
  <c r="BL1079" i="1" s="1"/>
  <c r="AW1079" i="1"/>
  <c r="H1114" i="1" l="1"/>
  <c r="CJ1078" i="1"/>
  <c r="CI1078" i="1"/>
  <c r="BD1079" i="1"/>
  <c r="C1115" i="1"/>
  <c r="CA1078" i="1"/>
  <c r="CG1078" i="1"/>
  <c r="BH1079" i="1"/>
  <c r="AP1080" i="1" l="1"/>
  <c r="AZ1080" i="1"/>
  <c r="AU1080" i="1"/>
  <c r="BG1079" i="1"/>
  <c r="BI1079" i="1" s="1"/>
  <c r="BM1079" i="1" s="1"/>
  <c r="BN1079" i="1" s="1"/>
  <c r="BR1079" i="1" s="1"/>
  <c r="CE1079" i="1" s="1"/>
  <c r="CB1079" i="1" l="1"/>
  <c r="CF1079" i="1"/>
  <c r="F1115" i="1"/>
  <c r="CJ1079" i="1" s="1"/>
  <c r="AX1080" i="1"/>
  <c r="AY1080" i="1" s="1"/>
  <c r="BC1080" i="1" s="1"/>
  <c r="BK1080" i="1" s="1"/>
  <c r="BL1080" i="1" s="1"/>
  <c r="AW1080" i="1"/>
  <c r="AV1080" i="1"/>
  <c r="BP1080" i="1"/>
  <c r="BO1080" i="1"/>
  <c r="AQ1080" i="1"/>
  <c r="BJ1080" i="1"/>
  <c r="AS1080" i="1"/>
  <c r="AT1080" i="1" s="1"/>
  <c r="G1115" i="1" l="1"/>
  <c r="C1116" i="1" s="1"/>
  <c r="H1115" i="1"/>
  <c r="CI1079" i="1"/>
  <c r="BA1080" i="1"/>
  <c r="BD1080" i="1" s="1"/>
  <c r="BH1080" i="1"/>
  <c r="CA1079" i="1"/>
  <c r="CG1079" i="1"/>
  <c r="BG1080" i="1" l="1"/>
  <c r="BI1080" i="1" s="1"/>
  <c r="BM1080" i="1" s="1"/>
  <c r="BN1080" i="1" s="1"/>
  <c r="BR1080" i="1" s="1"/>
  <c r="CE1080" i="1" s="1"/>
  <c r="AZ1081" i="1"/>
  <c r="AP1081" i="1"/>
  <c r="AU1081" i="1"/>
  <c r="CB1080" i="1" l="1"/>
  <c r="CF1080" i="1"/>
  <c r="F1116" i="1"/>
  <c r="CI1080" i="1" s="1"/>
  <c r="AX1081" i="1"/>
  <c r="AY1081" i="1" s="1"/>
  <c r="BC1081" i="1" s="1"/>
  <c r="BK1081" i="1" s="1"/>
  <c r="BL1081" i="1" s="1"/>
  <c r="BP1081" i="1"/>
  <c r="AW1081" i="1"/>
  <c r="AV1081" i="1"/>
  <c r="AQ1081" i="1"/>
  <c r="BJ1081" i="1"/>
  <c r="AS1081" i="1"/>
  <c r="AT1081" i="1" s="1"/>
  <c r="BO1081" i="1"/>
  <c r="G1116" i="1" l="1"/>
  <c r="C1117" i="1" s="1"/>
  <c r="H1116" i="1"/>
  <c r="CJ1080" i="1"/>
  <c r="BA1081" i="1"/>
  <c r="BD1081" i="1" s="1"/>
  <c r="BH1081" i="1"/>
  <c r="CA1080" i="1"/>
  <c r="CG1080" i="1"/>
  <c r="AZ1082" i="1" l="1"/>
  <c r="AU1082" i="1"/>
  <c r="BG1081" i="1"/>
  <c r="BI1081" i="1" s="1"/>
  <c r="BM1081" i="1" s="1"/>
  <c r="BN1081" i="1" s="1"/>
  <c r="BR1081" i="1" s="1"/>
  <c r="CE1081" i="1" s="1"/>
  <c r="AP1082" i="1"/>
  <c r="CB1081" i="1" l="1"/>
  <c r="CF1081" i="1"/>
  <c r="F1117" i="1"/>
  <c r="G1117" i="1" s="1"/>
  <c r="AQ1082" i="1"/>
  <c r="BJ1082" i="1"/>
  <c r="AS1082" i="1"/>
  <c r="AT1082" i="1" s="1"/>
  <c r="BO1082" i="1"/>
  <c r="AW1082" i="1"/>
  <c r="AX1082" i="1"/>
  <c r="AY1082" i="1" s="1"/>
  <c r="BC1082" i="1" s="1"/>
  <c r="BK1082" i="1" s="1"/>
  <c r="BL1082" i="1" s="1"/>
  <c r="AV1082" i="1"/>
  <c r="BP1082" i="1"/>
  <c r="CJ1081" i="1" l="1"/>
  <c r="CI1081" i="1"/>
  <c r="H1117" i="1"/>
  <c r="BA1082" i="1"/>
  <c r="BD1082" i="1" s="1"/>
  <c r="BH1082" i="1"/>
  <c r="C1118" i="1"/>
  <c r="CA1081" i="1"/>
  <c r="CG1081" i="1"/>
  <c r="BG1082" i="1" l="1"/>
  <c r="BI1082" i="1" s="1"/>
  <c r="BM1082" i="1" s="1"/>
  <c r="BN1082" i="1" s="1"/>
  <c r="BR1082" i="1" s="1"/>
  <c r="CE1082" i="1" s="1"/>
  <c r="AZ1083" i="1"/>
  <c r="AU1083" i="1"/>
  <c r="AP1083" i="1"/>
  <c r="CB1082" i="1" l="1"/>
  <c r="CF1082" i="1"/>
  <c r="F1118" i="1"/>
  <c r="H1118" i="1" s="1"/>
  <c r="BO1083" i="1"/>
  <c r="AQ1083" i="1"/>
  <c r="BJ1083" i="1"/>
  <c r="AS1083" i="1"/>
  <c r="AT1083" i="1" s="1"/>
  <c r="AV1083" i="1"/>
  <c r="AX1083" i="1"/>
  <c r="AY1083" i="1" s="1"/>
  <c r="BC1083" i="1" s="1"/>
  <c r="BP1083" i="1"/>
  <c r="AW1083" i="1"/>
  <c r="E1122" i="1"/>
  <c r="G1118" i="1" l="1"/>
  <c r="C1122" i="1" s="1"/>
  <c r="CI1082" i="1"/>
  <c r="CJ1082" i="1"/>
  <c r="BA1083" i="1"/>
  <c r="BD1083" i="1" s="1"/>
  <c r="BH1083" i="1"/>
  <c r="BK1083" i="1"/>
  <c r="BL1083" i="1" s="1"/>
  <c r="H1120" i="1"/>
  <c r="L15" i="1" s="1"/>
  <c r="CA1082" i="1"/>
  <c r="CG1082" i="1"/>
  <c r="BG1083" i="1" l="1"/>
  <c r="BI1083" i="1" s="1"/>
  <c r="BM1083" i="1" s="1"/>
  <c r="BN1083" i="1" s="1"/>
  <c r="BR1083" i="1" s="1"/>
  <c r="CE1083" i="1" s="1"/>
  <c r="AZ1084" i="1"/>
  <c r="AU1084" i="1"/>
  <c r="AP1084" i="1"/>
  <c r="CB1083" i="1" l="1"/>
  <c r="CF1083" i="1"/>
  <c r="F1122" i="1"/>
  <c r="CJ1083" i="1" s="1"/>
  <c r="BJ1084" i="1"/>
  <c r="AS1084" i="1"/>
  <c r="AT1084" i="1" s="1"/>
  <c r="AQ1084" i="1"/>
  <c r="BO1084" i="1"/>
  <c r="AV1084" i="1"/>
  <c r="BP1084" i="1"/>
  <c r="AX1084" i="1"/>
  <c r="AY1084" i="1" s="1"/>
  <c r="BC1084" i="1" s="1"/>
  <c r="AW1084" i="1"/>
  <c r="CI1083" i="1" l="1"/>
  <c r="G1122" i="1"/>
  <c r="C1123" i="1" s="1"/>
  <c r="H1122" i="1"/>
  <c r="BK1084" i="1"/>
  <c r="BL1084" i="1" s="1"/>
  <c r="BA1084" i="1"/>
  <c r="BD1084" i="1" s="1"/>
  <c r="BH1084" i="1"/>
  <c r="CA1083" i="1"/>
  <c r="CG1083" i="1"/>
  <c r="AZ1085" i="1" l="1"/>
  <c r="AU1085" i="1"/>
  <c r="AP1085" i="1"/>
  <c r="BG1084" i="1"/>
  <c r="BI1084" i="1" s="1"/>
  <c r="BM1084" i="1" s="1"/>
  <c r="BN1084" i="1" s="1"/>
  <c r="BR1084" i="1" s="1"/>
  <c r="CE1084" i="1" s="1"/>
  <c r="CB1084" i="1" l="1"/>
  <c r="CF1084" i="1"/>
  <c r="F1123" i="1"/>
  <c r="CI1084" i="1" s="1"/>
  <c r="AQ1085" i="1"/>
  <c r="BJ1085" i="1"/>
  <c r="AS1085" i="1"/>
  <c r="AT1085" i="1" s="1"/>
  <c r="BO1085" i="1"/>
  <c r="AX1085" i="1"/>
  <c r="AY1085" i="1" s="1"/>
  <c r="BC1085" i="1" s="1"/>
  <c r="BP1085" i="1"/>
  <c r="AW1085" i="1"/>
  <c r="AV1085" i="1"/>
  <c r="CJ1084" i="1" l="1"/>
  <c r="G1123" i="1"/>
  <c r="C1124" i="1" s="1"/>
  <c r="H1123" i="1"/>
  <c r="BA1085" i="1"/>
  <c r="BD1085" i="1" s="1"/>
  <c r="BH1085" i="1"/>
  <c r="CA1084" i="1"/>
  <c r="CG1084" i="1"/>
  <c r="BK1085" i="1"/>
  <c r="BL1085" i="1" s="1"/>
  <c r="AP1086" i="1" l="1"/>
  <c r="AU1086" i="1"/>
  <c r="BG1085" i="1"/>
  <c r="BI1085" i="1" s="1"/>
  <c r="BM1085" i="1" s="1"/>
  <c r="BN1085" i="1" s="1"/>
  <c r="BR1085" i="1" s="1"/>
  <c r="CE1085" i="1" s="1"/>
  <c r="AZ1086" i="1"/>
  <c r="CB1085" i="1" l="1"/>
  <c r="CF1085" i="1"/>
  <c r="F1124" i="1"/>
  <c r="CI1085" i="1" s="1"/>
  <c r="AV1086" i="1"/>
  <c r="BP1086" i="1"/>
  <c r="AX1086" i="1"/>
  <c r="AY1086" i="1" s="1"/>
  <c r="BC1086" i="1" s="1"/>
  <c r="BK1086" i="1" s="1"/>
  <c r="BL1086" i="1" s="1"/>
  <c r="AW1086" i="1"/>
  <c r="BJ1086" i="1"/>
  <c r="AS1086" i="1"/>
  <c r="AT1086" i="1" s="1"/>
  <c r="BA1086" i="1" s="1"/>
  <c r="BO1086" i="1"/>
  <c r="AQ1086" i="1"/>
  <c r="G1124" i="1" l="1"/>
  <c r="C1125" i="1" s="1"/>
  <c r="H1124" i="1"/>
  <c r="CJ1085" i="1"/>
  <c r="BD1086" i="1"/>
  <c r="AU1087" i="1" s="1"/>
  <c r="CA1085" i="1"/>
  <c r="CG1085" i="1"/>
  <c r="BH1086" i="1"/>
  <c r="AZ1087" i="1" l="1"/>
  <c r="AP1087" i="1"/>
  <c r="AQ1087" i="1" s="1"/>
  <c r="BG1086" i="1"/>
  <c r="BI1086" i="1" s="1"/>
  <c r="BM1086" i="1" s="1"/>
  <c r="BN1086" i="1" s="1"/>
  <c r="BR1086" i="1" s="1"/>
  <c r="CE1086" i="1" s="1"/>
  <c r="AX1087" i="1"/>
  <c r="AY1087" i="1" s="1"/>
  <c r="BC1087" i="1" s="1"/>
  <c r="BP1087" i="1"/>
  <c r="AW1087" i="1"/>
  <c r="AV1087" i="1"/>
  <c r="CB1086" i="1" l="1"/>
  <c r="CF1086" i="1"/>
  <c r="F1125" i="1"/>
  <c r="CJ1086" i="1" s="1"/>
  <c r="BO1087" i="1"/>
  <c r="AS1087" i="1"/>
  <c r="AT1087" i="1" s="1"/>
  <c r="BA1087" i="1" s="1"/>
  <c r="BD1087" i="1" s="1"/>
  <c r="BJ1087" i="1"/>
  <c r="BK1087" i="1"/>
  <c r="BL1087" i="1" s="1"/>
  <c r="BH1087" i="1" l="1"/>
  <c r="G1125" i="1"/>
  <c r="C1126" i="1" s="1"/>
  <c r="CI1086" i="1"/>
  <c r="H1125" i="1"/>
  <c r="CA1086" i="1"/>
  <c r="CG1086" i="1"/>
  <c r="BG1087" i="1"/>
  <c r="AZ1088" i="1"/>
  <c r="AU1088" i="1"/>
  <c r="AP1088" i="1"/>
  <c r="BI1087" i="1" l="1"/>
  <c r="BM1087" i="1" s="1"/>
  <c r="BN1087" i="1" s="1"/>
  <c r="BR1087" i="1" s="1"/>
  <c r="BJ1088" i="1"/>
  <c r="AS1088" i="1"/>
  <c r="AT1088" i="1" s="1"/>
  <c r="BO1088" i="1"/>
  <c r="AQ1088" i="1"/>
  <c r="AV1088" i="1"/>
  <c r="BP1088" i="1"/>
  <c r="AX1088" i="1"/>
  <c r="AY1088" i="1" s="1"/>
  <c r="BC1088" i="1" s="1"/>
  <c r="BK1088" i="1" s="1"/>
  <c r="BL1088" i="1" s="1"/>
  <c r="AW1088" i="1"/>
  <c r="F1126" i="1" l="1"/>
  <c r="CI1087" i="1" s="1"/>
  <c r="CE1087" i="1"/>
  <c r="G1126" i="1"/>
  <c r="C1127" i="1" s="1"/>
  <c r="CJ1087" i="1"/>
  <c r="H1126" i="1"/>
  <c r="BA1088" i="1"/>
  <c r="BD1088" i="1" s="1"/>
  <c r="BH1088" i="1"/>
  <c r="CB1087" i="1" l="1"/>
  <c r="CA1087" i="1" s="1"/>
  <c r="CF1087" i="1"/>
  <c r="CG1087" i="1" s="1"/>
  <c r="AP1089" i="1"/>
  <c r="AZ1089" i="1"/>
  <c r="BG1088" i="1"/>
  <c r="BI1088" i="1" s="1"/>
  <c r="BM1088" i="1" s="1"/>
  <c r="BN1088" i="1" s="1"/>
  <c r="BR1088" i="1" s="1"/>
  <c r="CE1088" i="1" s="1"/>
  <c r="AU1089" i="1"/>
  <c r="CB1088" i="1" l="1"/>
  <c r="CF1088" i="1"/>
  <c r="F1127" i="1"/>
  <c r="CJ1088" i="1" s="1"/>
  <c r="BP1089" i="1"/>
  <c r="AW1089" i="1"/>
  <c r="AV1089" i="1"/>
  <c r="AX1089" i="1"/>
  <c r="AY1089" i="1" s="1"/>
  <c r="BC1089" i="1" s="1"/>
  <c r="BJ1089" i="1"/>
  <c r="AS1089" i="1"/>
  <c r="AT1089" i="1" s="1"/>
  <c r="AQ1089" i="1"/>
  <c r="BO1089" i="1"/>
  <c r="CI1088" i="1" l="1"/>
  <c r="G1127" i="1"/>
  <c r="C1128" i="1" s="1"/>
  <c r="H1127" i="1"/>
  <c r="BK1089" i="1"/>
  <c r="BL1089" i="1" s="1"/>
  <c r="BA1089" i="1"/>
  <c r="BD1089" i="1" s="1"/>
  <c r="BH1089" i="1"/>
  <c r="CA1088" i="1"/>
  <c r="CG1088" i="1"/>
  <c r="AP1090" i="1" l="1"/>
  <c r="BG1089" i="1"/>
  <c r="BI1089" i="1" s="1"/>
  <c r="BM1089" i="1" s="1"/>
  <c r="BN1089" i="1" s="1"/>
  <c r="BR1089" i="1" s="1"/>
  <c r="CE1089" i="1" s="1"/>
  <c r="AU1090" i="1"/>
  <c r="AZ1090" i="1"/>
  <c r="CB1089" i="1" l="1"/>
  <c r="CF1089" i="1"/>
  <c r="F1128" i="1"/>
  <c r="G1128" i="1" s="1"/>
  <c r="BP1090" i="1"/>
  <c r="AX1090" i="1"/>
  <c r="AY1090" i="1" s="1"/>
  <c r="BC1090" i="1" s="1"/>
  <c r="AW1090" i="1"/>
  <c r="AV1090" i="1"/>
  <c r="AS1090" i="1"/>
  <c r="AT1090" i="1" s="1"/>
  <c r="BO1090" i="1"/>
  <c r="AQ1090" i="1"/>
  <c r="BJ1090" i="1"/>
  <c r="CJ1089" i="1" l="1"/>
  <c r="CI1089" i="1"/>
  <c r="H1128" i="1"/>
  <c r="BK1090" i="1"/>
  <c r="BL1090" i="1" s="1"/>
  <c r="BA1090" i="1"/>
  <c r="BD1090" i="1" s="1"/>
  <c r="BH1090" i="1"/>
  <c r="C1129" i="1"/>
  <c r="CA1089" i="1"/>
  <c r="CG1089" i="1"/>
  <c r="BG1090" i="1" l="1"/>
  <c r="BI1090" i="1" s="1"/>
  <c r="BM1090" i="1" s="1"/>
  <c r="BN1090" i="1" s="1"/>
  <c r="BR1090" i="1" s="1"/>
  <c r="CE1090" i="1" s="1"/>
  <c r="AU1091" i="1"/>
  <c r="AP1091" i="1"/>
  <c r="AZ1091" i="1"/>
  <c r="CB1090" i="1" l="1"/>
  <c r="CF1090" i="1"/>
  <c r="F1129" i="1"/>
  <c r="CJ1090" i="1" s="1"/>
  <c r="BO1091" i="1"/>
  <c r="AQ1091" i="1"/>
  <c r="BJ1091" i="1"/>
  <c r="AS1091" i="1"/>
  <c r="AT1091" i="1" s="1"/>
  <c r="AX1091" i="1"/>
  <c r="AY1091" i="1" s="1"/>
  <c r="BC1091" i="1" s="1"/>
  <c r="BK1091" i="1" s="1"/>
  <c r="BL1091" i="1" s="1"/>
  <c r="BP1091" i="1"/>
  <c r="AV1091" i="1"/>
  <c r="AW1091" i="1"/>
  <c r="G1129" i="1" l="1"/>
  <c r="C1130" i="1" s="1"/>
  <c r="CI1090" i="1"/>
  <c r="H1129" i="1"/>
  <c r="BA1091" i="1"/>
  <c r="BD1091" i="1" s="1"/>
  <c r="BH1091" i="1"/>
  <c r="CA1090" i="1"/>
  <c r="CG1090" i="1"/>
  <c r="AP1092" i="1" l="1"/>
  <c r="AU1092" i="1"/>
  <c r="AZ1092" i="1"/>
  <c r="BG1091" i="1"/>
  <c r="BI1091" i="1" s="1"/>
  <c r="BM1091" i="1" s="1"/>
  <c r="BN1091" i="1" s="1"/>
  <c r="BR1091" i="1" s="1"/>
  <c r="CE1091" i="1" s="1"/>
  <c r="CB1091" i="1" l="1"/>
  <c r="CF1091" i="1"/>
  <c r="F1130" i="1"/>
  <c r="G1130" i="1" s="1"/>
  <c r="AV1092" i="1"/>
  <c r="BP1092" i="1"/>
  <c r="AX1092" i="1"/>
  <c r="AY1092" i="1" s="1"/>
  <c r="BC1092" i="1" s="1"/>
  <c r="AW1092" i="1"/>
  <c r="BO1092" i="1"/>
  <c r="AQ1092" i="1"/>
  <c r="BJ1092" i="1"/>
  <c r="AS1092" i="1"/>
  <c r="AT1092" i="1" s="1"/>
  <c r="BA1092" i="1" s="1"/>
  <c r="CJ1091" i="1" l="1"/>
  <c r="H1130" i="1"/>
  <c r="CI1091" i="1"/>
  <c r="C1131" i="1"/>
  <c r="CA1091" i="1"/>
  <c r="CG1091" i="1"/>
  <c r="BK1092" i="1"/>
  <c r="BL1092" i="1" s="1"/>
  <c r="BD1092" i="1"/>
  <c r="BH1092" i="1"/>
  <c r="AZ1093" i="1" l="1"/>
  <c r="AU1093" i="1"/>
  <c r="AP1093" i="1"/>
  <c r="BG1092" i="1"/>
  <c r="BI1092" i="1" s="1"/>
  <c r="BM1092" i="1" s="1"/>
  <c r="BN1092" i="1" s="1"/>
  <c r="BR1092" i="1" s="1"/>
  <c r="CE1092" i="1" s="1"/>
  <c r="CB1092" i="1" l="1"/>
  <c r="CF1092" i="1"/>
  <c r="F1131" i="1"/>
  <c r="H1131" i="1" s="1"/>
  <c r="BO1093" i="1"/>
  <c r="AQ1093" i="1"/>
  <c r="BJ1093" i="1"/>
  <c r="AS1093" i="1"/>
  <c r="AT1093" i="1" s="1"/>
  <c r="AV1093" i="1"/>
  <c r="BP1093" i="1"/>
  <c r="AW1093" i="1"/>
  <c r="AX1093" i="1"/>
  <c r="AY1093" i="1" s="1"/>
  <c r="BC1093" i="1" s="1"/>
  <c r="BK1093" i="1" s="1"/>
  <c r="BL1093" i="1" s="1"/>
  <c r="CI1092" i="1" l="1"/>
  <c r="G1131" i="1"/>
  <c r="C1132" i="1" s="1"/>
  <c r="CJ1092" i="1"/>
  <c r="BA1093" i="1"/>
  <c r="BD1093" i="1" s="1"/>
  <c r="BH1093" i="1"/>
  <c r="CA1092" i="1"/>
  <c r="CG1092" i="1"/>
  <c r="AU1094" i="1" l="1"/>
  <c r="AP1094" i="1"/>
  <c r="AZ1094" i="1"/>
  <c r="BG1093" i="1"/>
  <c r="BI1093" i="1" s="1"/>
  <c r="BM1093" i="1" s="1"/>
  <c r="BN1093" i="1" s="1"/>
  <c r="BR1093" i="1" s="1"/>
  <c r="CE1093" i="1" s="1"/>
  <c r="CB1093" i="1" l="1"/>
  <c r="CF1093" i="1"/>
  <c r="F1132" i="1"/>
  <c r="G1132" i="1" s="1"/>
  <c r="AQ1094" i="1"/>
  <c r="BO1094" i="1"/>
  <c r="BJ1094" i="1"/>
  <c r="AS1094" i="1"/>
  <c r="AT1094" i="1" s="1"/>
  <c r="BA1094" i="1" s="1"/>
  <c r="BP1094" i="1"/>
  <c r="AV1094" i="1"/>
  <c r="AX1094" i="1"/>
  <c r="AY1094" i="1" s="1"/>
  <c r="BC1094" i="1" s="1"/>
  <c r="AW1094" i="1"/>
  <c r="CJ1093" i="1" l="1"/>
  <c r="CI1093" i="1"/>
  <c r="H1132" i="1"/>
  <c r="C1133" i="1"/>
  <c r="CA1093" i="1"/>
  <c r="CG1093" i="1"/>
  <c r="BK1094" i="1"/>
  <c r="BL1094" i="1" s="1"/>
  <c r="BD1094" i="1"/>
  <c r="BH1094" i="1"/>
  <c r="AU1095" i="1" l="1"/>
  <c r="AP1095" i="1"/>
  <c r="AZ1095" i="1"/>
  <c r="BG1094" i="1"/>
  <c r="BI1094" i="1" s="1"/>
  <c r="BM1094" i="1" s="1"/>
  <c r="BN1094" i="1" s="1"/>
  <c r="BR1094" i="1" s="1"/>
  <c r="CE1094" i="1" s="1"/>
  <c r="CB1094" i="1" l="1"/>
  <c r="CF1094" i="1"/>
  <c r="F1133" i="1"/>
  <c r="H1133" i="1" s="1"/>
  <c r="AQ1095" i="1"/>
  <c r="BJ1095" i="1"/>
  <c r="BO1095" i="1"/>
  <c r="AS1095" i="1"/>
  <c r="AT1095" i="1" s="1"/>
  <c r="BA1095" i="1" s="1"/>
  <c r="BP1095" i="1"/>
  <c r="AV1095" i="1"/>
  <c r="AX1095" i="1"/>
  <c r="AY1095" i="1" s="1"/>
  <c r="BC1095" i="1" s="1"/>
  <c r="AW1095" i="1"/>
  <c r="G1133" i="1" l="1"/>
  <c r="C1134" i="1" s="1"/>
  <c r="CJ1094" i="1"/>
  <c r="CI1094" i="1"/>
  <c r="BH1095" i="1"/>
  <c r="BK1095" i="1"/>
  <c r="BL1095" i="1" s="1"/>
  <c r="BD1095" i="1"/>
  <c r="CA1094" i="1"/>
  <c r="CG1094" i="1"/>
  <c r="AP1096" i="1" l="1"/>
  <c r="AZ1096" i="1"/>
  <c r="AU1096" i="1"/>
  <c r="BG1095" i="1"/>
  <c r="BI1095" i="1" s="1"/>
  <c r="BM1095" i="1" s="1"/>
  <c r="BN1095" i="1" s="1"/>
  <c r="BR1095" i="1" s="1"/>
  <c r="CE1095" i="1" s="1"/>
  <c r="CB1095" i="1" l="1"/>
  <c r="CF1095" i="1"/>
  <c r="F1134" i="1"/>
  <c r="G1134" i="1" s="1"/>
  <c r="BP1096" i="1"/>
  <c r="AV1096" i="1"/>
  <c r="AX1096" i="1"/>
  <c r="AY1096" i="1" s="1"/>
  <c r="BC1096" i="1" s="1"/>
  <c r="BK1096" i="1" s="1"/>
  <c r="BL1096" i="1" s="1"/>
  <c r="AW1096" i="1"/>
  <c r="BJ1096" i="1"/>
  <c r="AQ1096" i="1"/>
  <c r="BO1096" i="1"/>
  <c r="AS1096" i="1"/>
  <c r="AT1096" i="1" s="1"/>
  <c r="BA1096" i="1" s="1"/>
  <c r="H1134" i="1" l="1"/>
  <c r="CI1095" i="1"/>
  <c r="CJ1095" i="1"/>
  <c r="BD1096" i="1"/>
  <c r="C1135" i="1"/>
  <c r="CA1095" i="1"/>
  <c r="CG1095" i="1"/>
  <c r="BH1096" i="1"/>
  <c r="AZ1097" i="1" l="1"/>
  <c r="AU1097" i="1"/>
  <c r="AP1097" i="1"/>
  <c r="BG1096" i="1"/>
  <c r="BI1096" i="1" s="1"/>
  <c r="BM1096" i="1" s="1"/>
  <c r="BN1096" i="1" s="1"/>
  <c r="BR1096" i="1" s="1"/>
  <c r="CE1096" i="1" s="1"/>
  <c r="CB1096" i="1" l="1"/>
  <c r="CF1096" i="1"/>
  <c r="F1135" i="1"/>
  <c r="H1135" i="1" s="1"/>
  <c r="AQ1097" i="1"/>
  <c r="BO1097" i="1"/>
  <c r="BJ1097" i="1"/>
  <c r="AS1097" i="1"/>
  <c r="AT1097" i="1" s="1"/>
  <c r="AV1097" i="1"/>
  <c r="BP1097" i="1"/>
  <c r="AW1097" i="1"/>
  <c r="AX1097" i="1"/>
  <c r="AY1097" i="1" s="1"/>
  <c r="BC1097" i="1" s="1"/>
  <c r="G1135" i="1" l="1"/>
  <c r="C1136" i="1" s="1"/>
  <c r="CI1096" i="1"/>
  <c r="CJ1096" i="1"/>
  <c r="BA1097" i="1"/>
  <c r="BD1097" i="1" s="1"/>
  <c r="BH1097" i="1"/>
  <c r="BK1097" i="1"/>
  <c r="BL1097" i="1" s="1"/>
  <c r="CA1096" i="1"/>
  <c r="CG1096" i="1"/>
  <c r="AP1098" i="1" l="1"/>
  <c r="AZ1098" i="1"/>
  <c r="AU1098" i="1"/>
  <c r="BG1097" i="1"/>
  <c r="BI1097" i="1" s="1"/>
  <c r="BM1097" i="1" s="1"/>
  <c r="BN1097" i="1" s="1"/>
  <c r="BR1097" i="1" s="1"/>
  <c r="CE1097" i="1" s="1"/>
  <c r="CB1097" i="1" l="1"/>
  <c r="CF1097" i="1"/>
  <c r="F1136" i="1"/>
  <c r="G1136" i="1" s="1"/>
  <c r="BP1098" i="1"/>
  <c r="AV1098" i="1"/>
  <c r="AW1098" i="1"/>
  <c r="AX1098" i="1"/>
  <c r="AY1098" i="1" s="1"/>
  <c r="BC1098" i="1" s="1"/>
  <c r="BJ1098" i="1"/>
  <c r="AQ1098" i="1"/>
  <c r="BO1098" i="1"/>
  <c r="AS1098" i="1"/>
  <c r="AT1098" i="1" s="1"/>
  <c r="CI1097" i="1" l="1"/>
  <c r="H1136" i="1"/>
  <c r="CJ1097" i="1"/>
  <c r="BK1098" i="1"/>
  <c r="BL1098" i="1" s="1"/>
  <c r="BA1098" i="1"/>
  <c r="BD1098" i="1" s="1"/>
  <c r="BH1098" i="1"/>
  <c r="C1137" i="1"/>
  <c r="CA1097" i="1"/>
  <c r="CG1097" i="1"/>
  <c r="AZ1099" i="1" l="1"/>
  <c r="AU1099" i="1"/>
  <c r="AP1099" i="1"/>
  <c r="BG1098" i="1"/>
  <c r="BI1098" i="1" s="1"/>
  <c r="BM1098" i="1" s="1"/>
  <c r="BN1098" i="1" s="1"/>
  <c r="BR1098" i="1" s="1"/>
  <c r="CE1098" i="1" s="1"/>
  <c r="CB1098" i="1" l="1"/>
  <c r="CF1098" i="1"/>
  <c r="F1137" i="1"/>
  <c r="G1137" i="1" s="1"/>
  <c r="BJ1099" i="1"/>
  <c r="AQ1099" i="1"/>
  <c r="BO1099" i="1"/>
  <c r="AS1099" i="1"/>
  <c r="AT1099" i="1" s="1"/>
  <c r="AX1099" i="1"/>
  <c r="AY1099" i="1" s="1"/>
  <c r="BC1099" i="1" s="1"/>
  <c r="AW1099" i="1"/>
  <c r="AV1099" i="1"/>
  <c r="BP1099" i="1"/>
  <c r="CJ1098" i="1" l="1"/>
  <c r="CI1098" i="1"/>
  <c r="H1137" i="1"/>
  <c r="BK1099" i="1"/>
  <c r="BL1099" i="1" s="1"/>
  <c r="BA1099" i="1"/>
  <c r="BD1099" i="1" s="1"/>
  <c r="BH1099" i="1"/>
  <c r="C1138" i="1"/>
  <c r="CA1098" i="1"/>
  <c r="CG1098" i="1"/>
  <c r="AU1100" i="1" l="1"/>
  <c r="BG1099" i="1"/>
  <c r="BI1099" i="1" s="1"/>
  <c r="BM1099" i="1" s="1"/>
  <c r="BN1099" i="1" s="1"/>
  <c r="BR1099" i="1" s="1"/>
  <c r="CE1099" i="1" s="1"/>
  <c r="AZ1100" i="1"/>
  <c r="AP1100" i="1"/>
  <c r="CB1099" i="1" l="1"/>
  <c r="CF1099" i="1"/>
  <c r="F1138" i="1"/>
  <c r="CJ1099" i="1" s="1"/>
  <c r="BJ1100" i="1"/>
  <c r="AS1100" i="1"/>
  <c r="AT1100" i="1" s="1"/>
  <c r="BA1100" i="1" s="1"/>
  <c r="AQ1100" i="1"/>
  <c r="BO1100" i="1"/>
  <c r="BP1100" i="1"/>
  <c r="AW1100" i="1"/>
  <c r="AV1100" i="1"/>
  <c r="AX1100" i="1"/>
  <c r="AY1100" i="1" s="1"/>
  <c r="BC1100" i="1" s="1"/>
  <c r="G1138" i="1" l="1"/>
  <c r="C1139" i="1" s="1"/>
  <c r="CI1099" i="1"/>
  <c r="H1138" i="1"/>
  <c r="BH1100" i="1"/>
  <c r="BK1100" i="1"/>
  <c r="BL1100" i="1" s="1"/>
  <c r="BD1100" i="1"/>
  <c r="CA1099" i="1"/>
  <c r="CG1099" i="1"/>
  <c r="BG1100" i="1" l="1"/>
  <c r="BI1100" i="1" s="1"/>
  <c r="BM1100" i="1" s="1"/>
  <c r="BN1100" i="1" s="1"/>
  <c r="BR1100" i="1" s="1"/>
  <c r="CE1100" i="1" s="1"/>
  <c r="AU1101" i="1"/>
  <c r="AP1101" i="1"/>
  <c r="AZ1101" i="1"/>
  <c r="CB1100" i="1" l="1"/>
  <c r="CF1100" i="1"/>
  <c r="F1139" i="1"/>
  <c r="CI1100" i="1" s="1"/>
  <c r="AQ1101" i="1"/>
  <c r="BO1101" i="1"/>
  <c r="AS1101" i="1"/>
  <c r="AT1101" i="1" s="1"/>
  <c r="BJ1101" i="1"/>
  <c r="AV1101" i="1"/>
  <c r="AX1101" i="1"/>
  <c r="AY1101" i="1" s="1"/>
  <c r="BC1101" i="1" s="1"/>
  <c r="AW1101" i="1"/>
  <c r="BP1101" i="1"/>
  <c r="G1139" i="1" l="1"/>
  <c r="C1140" i="1" s="1"/>
  <c r="CJ1100" i="1"/>
  <c r="H1139" i="1"/>
  <c r="BA1101" i="1"/>
  <c r="BD1101" i="1" s="1"/>
  <c r="BH1101" i="1"/>
  <c r="BK1101" i="1"/>
  <c r="BL1101" i="1" s="1"/>
  <c r="CA1100" i="1"/>
  <c r="CG1100" i="1"/>
  <c r="AZ1102" i="1" l="1"/>
  <c r="AP1102" i="1"/>
  <c r="AU1102" i="1"/>
  <c r="BG1101" i="1"/>
  <c r="BI1101" i="1" s="1"/>
  <c r="BM1101" i="1" s="1"/>
  <c r="BN1101" i="1" s="1"/>
  <c r="BR1101" i="1" s="1"/>
  <c r="CE1101" i="1" s="1"/>
  <c r="CB1101" i="1" l="1"/>
  <c r="CF1101" i="1"/>
  <c r="F1140" i="1"/>
  <c r="CI1101" i="1" s="1"/>
  <c r="AX1102" i="1"/>
  <c r="AY1102" i="1" s="1"/>
  <c r="BC1102" i="1" s="1"/>
  <c r="AW1102" i="1"/>
  <c r="BP1102" i="1"/>
  <c r="AV1102" i="1"/>
  <c r="BJ1102" i="1"/>
  <c r="AS1102" i="1"/>
  <c r="AT1102" i="1" s="1"/>
  <c r="AQ1102" i="1"/>
  <c r="BO1102" i="1"/>
  <c r="G1140" i="1" l="1"/>
  <c r="C1141" i="1" s="1"/>
  <c r="H1140" i="1"/>
  <c r="CJ1101" i="1"/>
  <c r="BK1102" i="1"/>
  <c r="BL1102" i="1" s="1"/>
  <c r="BA1102" i="1"/>
  <c r="BD1102" i="1" s="1"/>
  <c r="BH1102" i="1"/>
  <c r="CA1101" i="1"/>
  <c r="CG1101" i="1"/>
  <c r="AU1103" i="1" l="1"/>
  <c r="BG1102" i="1"/>
  <c r="BI1102" i="1" s="1"/>
  <c r="BM1102" i="1" s="1"/>
  <c r="BN1102" i="1" s="1"/>
  <c r="BR1102" i="1" s="1"/>
  <c r="CE1102" i="1" s="1"/>
  <c r="AP1103" i="1"/>
  <c r="AZ1103" i="1"/>
  <c r="CB1102" i="1" l="1"/>
  <c r="CF1102" i="1"/>
  <c r="F1141" i="1"/>
  <c r="G1141" i="1" s="1"/>
  <c r="AS1103" i="1"/>
  <c r="AT1103" i="1" s="1"/>
  <c r="BA1103" i="1" s="1"/>
  <c r="AQ1103" i="1"/>
  <c r="BJ1103" i="1"/>
  <c r="BO1103" i="1"/>
  <c r="AV1103" i="1"/>
  <c r="BP1103" i="1"/>
  <c r="AW1103" i="1"/>
  <c r="AX1103" i="1"/>
  <c r="AY1103" i="1" s="1"/>
  <c r="BC1103" i="1" s="1"/>
  <c r="CJ1102" i="1" l="1"/>
  <c r="H1141" i="1"/>
  <c r="CI1102" i="1"/>
  <c r="C1142" i="1"/>
  <c r="CA1102" i="1"/>
  <c r="CG1102" i="1"/>
  <c r="BD1103" i="1"/>
  <c r="BK1103" i="1"/>
  <c r="BL1103" i="1" s="1"/>
  <c r="BH1103" i="1"/>
  <c r="BG1103" i="1" l="1"/>
  <c r="BI1103" i="1" s="1"/>
  <c r="BM1103" i="1" s="1"/>
  <c r="BN1103" i="1" s="1"/>
  <c r="BR1103" i="1" s="1"/>
  <c r="CE1103" i="1" s="1"/>
  <c r="AP1104" i="1"/>
  <c r="AZ1104" i="1"/>
  <c r="AU1104" i="1"/>
  <c r="CB1103" i="1" l="1"/>
  <c r="CF1103" i="1"/>
  <c r="F1142" i="1"/>
  <c r="CI1103" i="1" s="1"/>
  <c r="BO1104" i="1"/>
  <c r="BJ1104" i="1"/>
  <c r="AS1104" i="1"/>
  <c r="AT1104" i="1" s="1"/>
  <c r="AQ1104" i="1"/>
  <c r="AW1104" i="1"/>
  <c r="BP1104" i="1"/>
  <c r="AV1104" i="1"/>
  <c r="AX1104" i="1"/>
  <c r="AY1104" i="1" s="1"/>
  <c r="BC1104" i="1" s="1"/>
  <c r="H1142" i="1" l="1"/>
  <c r="G1142" i="1"/>
  <c r="C1143" i="1" s="1"/>
  <c r="CJ1103" i="1"/>
  <c r="BA1104" i="1"/>
  <c r="BD1104" i="1" s="1"/>
  <c r="BH1104" i="1"/>
  <c r="BK1104" i="1"/>
  <c r="BL1104" i="1" s="1"/>
  <c r="CA1103" i="1"/>
  <c r="CG1103" i="1"/>
  <c r="AU1105" i="1" l="1"/>
  <c r="AZ1105" i="1"/>
  <c r="BG1104" i="1"/>
  <c r="BI1104" i="1" s="1"/>
  <c r="BM1104" i="1" s="1"/>
  <c r="BN1104" i="1" s="1"/>
  <c r="BR1104" i="1" s="1"/>
  <c r="CE1104" i="1" s="1"/>
  <c r="AP1105" i="1"/>
  <c r="CB1104" i="1" l="1"/>
  <c r="CF1104" i="1"/>
  <c r="F1143" i="1"/>
  <c r="CI1104" i="1" s="1"/>
  <c r="AQ1105" i="1"/>
  <c r="BO1105" i="1"/>
  <c r="AS1105" i="1"/>
  <c r="AT1105" i="1" s="1"/>
  <c r="BA1105" i="1" s="1"/>
  <c r="BJ1105" i="1"/>
  <c r="AV1105" i="1"/>
  <c r="BP1105" i="1"/>
  <c r="AX1105" i="1"/>
  <c r="AY1105" i="1" s="1"/>
  <c r="BC1105" i="1" s="1"/>
  <c r="AW1105" i="1"/>
  <c r="G1143" i="1" l="1"/>
  <c r="C1144" i="1" s="1"/>
  <c r="CJ1104" i="1"/>
  <c r="H1143" i="1"/>
  <c r="BH1105" i="1"/>
  <c r="BK1105" i="1"/>
  <c r="BL1105" i="1" s="1"/>
  <c r="BD1105" i="1"/>
  <c r="CA1104" i="1"/>
  <c r="CG1104" i="1"/>
  <c r="AP1106" i="1" l="1"/>
  <c r="BG1105" i="1"/>
  <c r="BI1105" i="1" s="1"/>
  <c r="BM1105" i="1" s="1"/>
  <c r="BN1105" i="1" s="1"/>
  <c r="BR1105" i="1" s="1"/>
  <c r="CE1105" i="1" s="1"/>
  <c r="AZ1106" i="1"/>
  <c r="AU1106" i="1"/>
  <c r="CB1105" i="1" l="1"/>
  <c r="CF1105" i="1"/>
  <c r="F1144" i="1"/>
  <c r="G1144" i="1" s="1"/>
  <c r="AX1106" i="1"/>
  <c r="AY1106" i="1" s="1"/>
  <c r="BC1106" i="1" s="1"/>
  <c r="BP1106" i="1"/>
  <c r="AV1106" i="1"/>
  <c r="AW1106" i="1"/>
  <c r="BJ1106" i="1"/>
  <c r="AS1106" i="1"/>
  <c r="AT1106" i="1" s="1"/>
  <c r="BA1106" i="1" s="1"/>
  <c r="AQ1106" i="1"/>
  <c r="BO1106" i="1"/>
  <c r="CI1105" i="1" l="1"/>
  <c r="H1144" i="1"/>
  <c r="CJ1105" i="1"/>
  <c r="CA1105" i="1"/>
  <c r="CG1105" i="1"/>
  <c r="BD1106" i="1"/>
  <c r="BK1106" i="1"/>
  <c r="BL1106" i="1" s="1"/>
  <c r="C1145" i="1"/>
  <c r="BH1106" i="1"/>
  <c r="AU1107" i="1" l="1"/>
  <c r="AP1107" i="1"/>
  <c r="BG1106" i="1"/>
  <c r="BI1106" i="1" s="1"/>
  <c r="BM1106" i="1" s="1"/>
  <c r="BN1106" i="1" s="1"/>
  <c r="BR1106" i="1" s="1"/>
  <c r="CE1106" i="1" s="1"/>
  <c r="AZ1107" i="1"/>
  <c r="CB1106" i="1" l="1"/>
  <c r="CF1106" i="1"/>
  <c r="F1145" i="1"/>
  <c r="G1145" i="1" s="1"/>
  <c r="BO1107" i="1"/>
  <c r="AS1107" i="1"/>
  <c r="AT1107" i="1" s="1"/>
  <c r="BA1107" i="1" s="1"/>
  <c r="BJ1107" i="1"/>
  <c r="AQ1107" i="1"/>
  <c r="AV1107" i="1"/>
  <c r="BP1107" i="1"/>
  <c r="AX1107" i="1"/>
  <c r="AY1107" i="1" s="1"/>
  <c r="BC1107" i="1" s="1"/>
  <c r="AW1107" i="1"/>
  <c r="CI1106" i="1" l="1"/>
  <c r="CJ1106" i="1"/>
  <c r="H1145" i="1"/>
  <c r="C1146" i="1"/>
  <c r="CA1106" i="1"/>
  <c r="CG1106" i="1"/>
  <c r="BK1107" i="1"/>
  <c r="BL1107" i="1" s="1"/>
  <c r="BD1107" i="1"/>
  <c r="BH1107" i="1"/>
  <c r="AP1108" i="1" l="1"/>
  <c r="AZ1108" i="1"/>
  <c r="BG1107" i="1"/>
  <c r="BI1107" i="1" s="1"/>
  <c r="BM1107" i="1" s="1"/>
  <c r="BN1107" i="1" s="1"/>
  <c r="BR1107" i="1" s="1"/>
  <c r="CE1107" i="1" s="1"/>
  <c r="AU1108" i="1"/>
  <c r="CB1107" i="1" l="1"/>
  <c r="CF1107" i="1"/>
  <c r="F1146" i="1"/>
  <c r="G1146" i="1" s="1"/>
  <c r="AW1108" i="1"/>
  <c r="AV1108" i="1"/>
  <c r="BP1108" i="1"/>
  <c r="AX1108" i="1"/>
  <c r="AY1108" i="1" s="1"/>
  <c r="BC1108" i="1" s="1"/>
  <c r="AS1108" i="1"/>
  <c r="AT1108" i="1" s="1"/>
  <c r="AQ1108" i="1"/>
  <c r="BO1108" i="1"/>
  <c r="BJ1108" i="1"/>
  <c r="CI1107" i="1" l="1"/>
  <c r="H1146" i="1"/>
  <c r="CJ1107" i="1"/>
  <c r="BA1108" i="1"/>
  <c r="BD1108" i="1" s="1"/>
  <c r="BH1108" i="1"/>
  <c r="BK1108" i="1"/>
  <c r="BL1108" i="1" s="1"/>
  <c r="C1147" i="1"/>
  <c r="CA1107" i="1"/>
  <c r="CG1107" i="1"/>
  <c r="AZ1109" i="1" l="1"/>
  <c r="AU1109" i="1"/>
  <c r="BG1108" i="1"/>
  <c r="BI1108" i="1" s="1"/>
  <c r="BM1108" i="1" s="1"/>
  <c r="BN1108" i="1" s="1"/>
  <c r="BR1108" i="1" s="1"/>
  <c r="CE1108" i="1" s="1"/>
  <c r="AP1109" i="1"/>
  <c r="CB1108" i="1" l="1"/>
  <c r="CF1108" i="1"/>
  <c r="F1147" i="1"/>
  <c r="G1147" i="1" s="1"/>
  <c r="AS1109" i="1"/>
  <c r="AT1109" i="1" s="1"/>
  <c r="BO1109" i="1"/>
  <c r="BJ1109" i="1"/>
  <c r="AQ1109" i="1"/>
  <c r="BP1109" i="1"/>
  <c r="AX1109" i="1"/>
  <c r="AY1109" i="1" s="1"/>
  <c r="BC1109" i="1" s="1"/>
  <c r="AV1109" i="1"/>
  <c r="AW1109" i="1"/>
  <c r="H1147" i="1" l="1"/>
  <c r="CJ1108" i="1"/>
  <c r="CI1108" i="1"/>
  <c r="BK1109" i="1"/>
  <c r="BL1109" i="1" s="1"/>
  <c r="BA1109" i="1"/>
  <c r="BD1109" i="1" s="1"/>
  <c r="BH1109" i="1"/>
  <c r="C1148" i="1"/>
  <c r="CA1108" i="1"/>
  <c r="CG1108" i="1"/>
  <c r="BG1109" i="1" l="1"/>
  <c r="BI1109" i="1" s="1"/>
  <c r="BM1109" i="1" s="1"/>
  <c r="BN1109" i="1" s="1"/>
  <c r="BR1109" i="1" s="1"/>
  <c r="CE1109" i="1" s="1"/>
  <c r="AU1110" i="1"/>
  <c r="AZ1110" i="1"/>
  <c r="AP1110" i="1"/>
  <c r="CB1109" i="1" l="1"/>
  <c r="CF1109" i="1"/>
  <c r="F1148" i="1"/>
  <c r="G1148" i="1" s="1"/>
  <c r="BO1110" i="1"/>
  <c r="BJ1110" i="1"/>
  <c r="AQ1110" i="1"/>
  <c r="AS1110" i="1"/>
  <c r="AT1110" i="1" s="1"/>
  <c r="AW1110" i="1"/>
  <c r="AV1110" i="1"/>
  <c r="BP1110" i="1"/>
  <c r="AX1110" i="1"/>
  <c r="AY1110" i="1" s="1"/>
  <c r="BC1110" i="1" s="1"/>
  <c r="BK1110" i="1" s="1"/>
  <c r="BL1110" i="1" s="1"/>
  <c r="H1148" i="1" l="1"/>
  <c r="CJ1109" i="1"/>
  <c r="CI1109" i="1"/>
  <c r="BA1110" i="1"/>
  <c r="BD1110" i="1" s="1"/>
  <c r="BH1110" i="1"/>
  <c r="C1149" i="1"/>
  <c r="CA1109" i="1"/>
  <c r="CG1109" i="1"/>
  <c r="AU1111" i="1" l="1"/>
  <c r="AZ1111" i="1"/>
  <c r="AP1111" i="1"/>
  <c r="BG1110" i="1"/>
  <c r="BI1110" i="1" s="1"/>
  <c r="BM1110" i="1" s="1"/>
  <c r="BN1110" i="1" s="1"/>
  <c r="BR1110" i="1" s="1"/>
  <c r="CE1110" i="1" s="1"/>
  <c r="CB1110" i="1" l="1"/>
  <c r="CF1110" i="1"/>
  <c r="F1149" i="1"/>
  <c r="CI1110" i="1" s="1"/>
  <c r="BO1111" i="1"/>
  <c r="AQ1111" i="1"/>
  <c r="BJ1111" i="1"/>
  <c r="AS1111" i="1"/>
  <c r="AT1111" i="1" s="1"/>
  <c r="BP1111" i="1"/>
  <c r="AV1111" i="1"/>
  <c r="AW1111" i="1"/>
  <c r="AX1111" i="1"/>
  <c r="AY1111" i="1" s="1"/>
  <c r="BC1111" i="1" s="1"/>
  <c r="H1149" i="1" l="1"/>
  <c r="G1149" i="1"/>
  <c r="C1150" i="1" s="1"/>
  <c r="CJ1110" i="1"/>
  <c r="BK1111" i="1"/>
  <c r="BL1111" i="1" s="1"/>
  <c r="BA1111" i="1"/>
  <c r="BD1111" i="1" s="1"/>
  <c r="BH1111" i="1"/>
  <c r="CA1110" i="1"/>
  <c r="CG1110" i="1"/>
  <c r="AU1112" i="1" l="1"/>
  <c r="AP1112" i="1"/>
  <c r="AZ1112" i="1"/>
  <c r="BG1111" i="1"/>
  <c r="BI1111" i="1" s="1"/>
  <c r="BM1111" i="1" s="1"/>
  <c r="BN1111" i="1" s="1"/>
  <c r="BR1111" i="1" s="1"/>
  <c r="CE1111" i="1" s="1"/>
  <c r="CB1111" i="1" l="1"/>
  <c r="CF1111" i="1"/>
  <c r="F1150" i="1"/>
  <c r="CI1111" i="1" s="1"/>
  <c r="BO1112" i="1"/>
  <c r="AQ1112" i="1"/>
  <c r="BJ1112" i="1"/>
  <c r="AS1112" i="1"/>
  <c r="AT1112" i="1" s="1"/>
  <c r="BA1112" i="1" s="1"/>
  <c r="AV1112" i="1"/>
  <c r="BP1112" i="1"/>
  <c r="AW1112" i="1"/>
  <c r="AX1112" i="1"/>
  <c r="AY1112" i="1" s="1"/>
  <c r="BC1112" i="1" s="1"/>
  <c r="H1150" i="1" l="1"/>
  <c r="G1150" i="1"/>
  <c r="C1151" i="1" s="1"/>
  <c r="CJ1111" i="1"/>
  <c r="BK1112" i="1"/>
  <c r="BL1112" i="1" s="1"/>
  <c r="BD1112" i="1"/>
  <c r="BH1112" i="1"/>
  <c r="CA1111" i="1"/>
  <c r="CG1111" i="1"/>
  <c r="AU1113" i="1" l="1"/>
  <c r="AP1113" i="1"/>
  <c r="AZ1113" i="1"/>
  <c r="BG1112" i="1"/>
  <c r="BI1112" i="1" s="1"/>
  <c r="BM1112" i="1" s="1"/>
  <c r="BN1112" i="1" s="1"/>
  <c r="BR1112" i="1" s="1"/>
  <c r="CE1112" i="1" s="1"/>
  <c r="CB1112" i="1" l="1"/>
  <c r="CF1112" i="1"/>
  <c r="F1151" i="1"/>
  <c r="G1151" i="1" s="1"/>
  <c r="BJ1113" i="1"/>
  <c r="AS1113" i="1"/>
  <c r="AT1113" i="1" s="1"/>
  <c r="BA1113" i="1" s="1"/>
  <c r="AQ1113" i="1"/>
  <c r="BO1113" i="1"/>
  <c r="AX1113" i="1"/>
  <c r="AY1113" i="1" s="1"/>
  <c r="BC1113" i="1" s="1"/>
  <c r="AW1113" i="1"/>
  <c r="AV1113" i="1"/>
  <c r="BP1113" i="1"/>
  <c r="CI1112" i="1" l="1"/>
  <c r="CJ1112" i="1"/>
  <c r="H1151" i="1"/>
  <c r="BK1113" i="1"/>
  <c r="BL1113" i="1" s="1"/>
  <c r="BD1113" i="1"/>
  <c r="BH1113" i="1"/>
  <c r="C1152" i="1"/>
  <c r="CA1112" i="1"/>
  <c r="CG1112" i="1"/>
  <c r="BG1113" i="1" l="1"/>
  <c r="BI1113" i="1" s="1"/>
  <c r="BM1113" i="1" s="1"/>
  <c r="BN1113" i="1" s="1"/>
  <c r="BR1113" i="1" s="1"/>
  <c r="CE1113" i="1" s="1"/>
  <c r="AZ1114" i="1"/>
  <c r="AU1114" i="1"/>
  <c r="AP1114" i="1"/>
  <c r="CB1113" i="1" l="1"/>
  <c r="CF1113" i="1"/>
  <c r="F1152" i="1"/>
  <c r="CI1113" i="1" s="1"/>
  <c r="AS1114" i="1"/>
  <c r="AT1114" i="1" s="1"/>
  <c r="BO1114" i="1"/>
  <c r="AQ1114" i="1"/>
  <c r="BJ1114" i="1"/>
  <c r="AV1114" i="1"/>
  <c r="BP1114" i="1"/>
  <c r="AX1114" i="1"/>
  <c r="AY1114" i="1" s="1"/>
  <c r="BC1114" i="1" s="1"/>
  <c r="AW1114" i="1"/>
  <c r="G1152" i="1" l="1"/>
  <c r="C1153" i="1" s="1"/>
  <c r="H1152" i="1"/>
  <c r="CJ1113" i="1"/>
  <c r="BK1114" i="1"/>
  <c r="BL1114" i="1" s="1"/>
  <c r="CA1113" i="1"/>
  <c r="CG1113" i="1"/>
  <c r="BA1114" i="1"/>
  <c r="BD1114" i="1" s="1"/>
  <c r="BH1114" i="1"/>
  <c r="AU1115" i="1" l="1"/>
  <c r="AZ1115" i="1"/>
  <c r="BG1114" i="1"/>
  <c r="BI1114" i="1" s="1"/>
  <c r="BM1114" i="1" s="1"/>
  <c r="BN1114" i="1" s="1"/>
  <c r="BR1114" i="1" s="1"/>
  <c r="CE1114" i="1" s="1"/>
  <c r="AP1115" i="1"/>
  <c r="CB1114" i="1" l="1"/>
  <c r="CF1114" i="1"/>
  <c r="F1153" i="1"/>
  <c r="G1153" i="1" s="1"/>
  <c r="BJ1115" i="1"/>
  <c r="AS1115" i="1"/>
  <c r="AT1115" i="1" s="1"/>
  <c r="BA1115" i="1" s="1"/>
  <c r="BO1115" i="1"/>
  <c r="AQ1115" i="1"/>
  <c r="AV1115" i="1"/>
  <c r="AW1115" i="1"/>
  <c r="BP1115" i="1"/>
  <c r="AX1115" i="1"/>
  <c r="AY1115" i="1" s="1"/>
  <c r="BC1115" i="1" s="1"/>
  <c r="CJ1114" i="1" l="1"/>
  <c r="CI1114" i="1"/>
  <c r="H1153" i="1"/>
  <c r="BK1115" i="1"/>
  <c r="BL1115" i="1" s="1"/>
  <c r="BD1115" i="1"/>
  <c r="BH1115" i="1"/>
  <c r="C1154" i="1"/>
  <c r="CA1114" i="1"/>
  <c r="CG1114" i="1"/>
  <c r="AZ1116" i="1" l="1"/>
  <c r="AU1116" i="1"/>
  <c r="BG1115" i="1"/>
  <c r="BI1115" i="1" s="1"/>
  <c r="BM1115" i="1" s="1"/>
  <c r="BN1115" i="1" s="1"/>
  <c r="BR1115" i="1" s="1"/>
  <c r="CE1115" i="1" s="1"/>
  <c r="AP1116" i="1"/>
  <c r="CB1115" i="1" l="1"/>
  <c r="CF1115" i="1"/>
  <c r="F1154" i="1"/>
  <c r="H1154" i="1" s="1"/>
  <c r="AQ1116" i="1"/>
  <c r="BJ1116" i="1"/>
  <c r="AS1116" i="1"/>
  <c r="AT1116" i="1" s="1"/>
  <c r="BO1116" i="1"/>
  <c r="AV1116" i="1"/>
  <c r="AW1116" i="1"/>
  <c r="BP1116" i="1"/>
  <c r="AX1116" i="1"/>
  <c r="AY1116" i="1" s="1"/>
  <c r="BC1116" i="1" s="1"/>
  <c r="G1154" i="1" l="1"/>
  <c r="C1155" i="1" s="1"/>
  <c r="CI1115" i="1"/>
  <c r="CJ1115" i="1"/>
  <c r="BA1116" i="1"/>
  <c r="BD1116" i="1" s="1"/>
  <c r="BH1116" i="1"/>
  <c r="BK1116" i="1"/>
  <c r="BL1116" i="1" s="1"/>
  <c r="CA1115" i="1"/>
  <c r="CG1115" i="1"/>
  <c r="AU1117" i="1" l="1"/>
  <c r="AP1117" i="1"/>
  <c r="BG1116" i="1"/>
  <c r="BI1116" i="1" s="1"/>
  <c r="BM1116" i="1" s="1"/>
  <c r="BN1116" i="1" s="1"/>
  <c r="BR1116" i="1" s="1"/>
  <c r="CE1116" i="1" s="1"/>
  <c r="AZ1117" i="1"/>
  <c r="CB1116" i="1" l="1"/>
  <c r="CF1116" i="1"/>
  <c r="F1155" i="1"/>
  <c r="G1155" i="1" s="1"/>
  <c r="AQ1117" i="1"/>
  <c r="BJ1117" i="1"/>
  <c r="AS1117" i="1"/>
  <c r="AT1117" i="1" s="1"/>
  <c r="BO1117" i="1"/>
  <c r="AX1117" i="1"/>
  <c r="AY1117" i="1" s="1"/>
  <c r="BC1117" i="1" s="1"/>
  <c r="BP1117" i="1"/>
  <c r="AW1117" i="1"/>
  <c r="AV1117" i="1"/>
  <c r="CJ1116" i="1" l="1"/>
  <c r="CI1116" i="1"/>
  <c r="H1155" i="1"/>
  <c r="BA1117" i="1"/>
  <c r="BD1117" i="1" s="1"/>
  <c r="BH1117" i="1"/>
  <c r="BK1117" i="1"/>
  <c r="BL1117" i="1" s="1"/>
  <c r="C1156" i="1"/>
  <c r="CA1116" i="1"/>
  <c r="CG1116" i="1"/>
  <c r="AZ1118" i="1" l="1"/>
  <c r="AU1118" i="1"/>
  <c r="AP1118" i="1"/>
  <c r="BG1117" i="1"/>
  <c r="BI1117" i="1" s="1"/>
  <c r="BM1117" i="1" s="1"/>
  <c r="BN1117" i="1" s="1"/>
  <c r="BR1117" i="1" s="1"/>
  <c r="CE1117" i="1" s="1"/>
  <c r="CB1117" i="1" l="1"/>
  <c r="CF1117" i="1"/>
  <c r="F1156" i="1"/>
  <c r="CI1117" i="1" s="1"/>
  <c r="BO1118" i="1"/>
  <c r="AQ1118" i="1"/>
  <c r="BJ1118" i="1"/>
  <c r="AS1118" i="1"/>
  <c r="AT1118" i="1" s="1"/>
  <c r="AX1118" i="1"/>
  <c r="AY1118" i="1" s="1"/>
  <c r="BC1118" i="1" s="1"/>
  <c r="AW1118" i="1"/>
  <c r="BP1118" i="1"/>
  <c r="AV1118" i="1"/>
  <c r="G1156" i="1" l="1"/>
  <c r="C1157" i="1" s="1"/>
  <c r="CJ1117" i="1"/>
  <c r="H1156" i="1"/>
  <c r="BK1118" i="1"/>
  <c r="BL1118" i="1" s="1"/>
  <c r="BA1118" i="1"/>
  <c r="BD1118" i="1" s="1"/>
  <c r="BH1118" i="1"/>
  <c r="CA1117" i="1"/>
  <c r="CG1117" i="1"/>
  <c r="AU1119" i="1" l="1"/>
  <c r="AP1119" i="1"/>
  <c r="BG1118" i="1"/>
  <c r="BI1118" i="1" s="1"/>
  <c r="BM1118" i="1" s="1"/>
  <c r="BN1118" i="1" s="1"/>
  <c r="BR1118" i="1" s="1"/>
  <c r="CE1118" i="1" s="1"/>
  <c r="AZ1119" i="1"/>
  <c r="CB1118" i="1" l="1"/>
  <c r="CF1118" i="1"/>
  <c r="AS1119" i="1"/>
  <c r="AT1119" i="1" s="1"/>
  <c r="BO1119" i="1"/>
  <c r="AX1119" i="1"/>
  <c r="AY1119" i="1" s="1"/>
  <c r="BC1119" i="1" s="1"/>
  <c r="BP1119" i="1"/>
  <c r="AW1119" i="1"/>
  <c r="BA1119" i="1" l="1"/>
  <c r="BD1119" i="1" s="1"/>
  <c r="BH1119" i="1"/>
  <c r="BK1119" i="1"/>
  <c r="AU1120" i="1" l="1"/>
  <c r="AP1120" i="1"/>
  <c r="AZ1120" i="1"/>
  <c r="BG1119" i="1"/>
  <c r="AQ1120" i="1" l="1"/>
  <c r="BJ1120" i="1"/>
  <c r="AS1120" i="1"/>
  <c r="AT1120" i="1" s="1"/>
  <c r="BO1120" i="1"/>
  <c r="AW1120" i="1"/>
  <c r="BP1120" i="1"/>
  <c r="AV1120" i="1"/>
  <c r="AX1120" i="1"/>
  <c r="AY1120" i="1" s="1"/>
  <c r="BC1120" i="1" s="1"/>
  <c r="BK1120" i="1" l="1"/>
  <c r="BL1120" i="1" s="1"/>
  <c r="BA1120" i="1"/>
  <c r="BD1120" i="1" s="1"/>
  <c r="BH1120" i="1"/>
  <c r="AZ1121" i="1" l="1"/>
  <c r="AU1121" i="1"/>
  <c r="AP1121" i="1"/>
  <c r="BG1120" i="1"/>
  <c r="BI1120" i="1" s="1"/>
  <c r="BM1120" i="1" s="1"/>
  <c r="BN1120" i="1" s="1"/>
  <c r="BR1120" i="1" s="1"/>
  <c r="F1159" i="1" s="1"/>
  <c r="CJ1120" i="1" l="1"/>
  <c r="CI1120" i="1"/>
  <c r="BO1121" i="1"/>
  <c r="AQ1121" i="1"/>
  <c r="BJ1121" i="1"/>
  <c r="AS1121" i="1"/>
  <c r="AT1121" i="1" s="1"/>
  <c r="AV1121" i="1"/>
  <c r="AX1121" i="1"/>
  <c r="AY1121" i="1" s="1"/>
  <c r="BC1121" i="1" s="1"/>
  <c r="BP1121" i="1"/>
  <c r="AW1121" i="1"/>
  <c r="BK1121" i="1" l="1"/>
  <c r="BL1121" i="1" s="1"/>
  <c r="BA1121" i="1"/>
  <c r="BD1121" i="1" s="1"/>
  <c r="BH1121" i="1"/>
  <c r="AZ1122" i="1" l="1"/>
  <c r="AU1122" i="1"/>
  <c r="AP1122" i="1"/>
  <c r="BG1121" i="1"/>
  <c r="BI1121" i="1" s="1"/>
  <c r="BM1121" i="1" s="1"/>
  <c r="BN1121" i="1" s="1"/>
  <c r="BR1121" i="1" s="1"/>
  <c r="F1160" i="1" s="1"/>
  <c r="CI1121" i="1" l="1"/>
  <c r="CJ1121" i="1"/>
  <c r="BJ1122" i="1"/>
  <c r="AS1122" i="1"/>
  <c r="AT1122" i="1" s="1"/>
  <c r="AQ1122" i="1"/>
  <c r="BO1122" i="1"/>
  <c r="BP1122" i="1"/>
  <c r="AV1122" i="1"/>
  <c r="AX1122" i="1"/>
  <c r="AY1122" i="1" s="1"/>
  <c r="BC1122" i="1" s="1"/>
  <c r="AW1122" i="1"/>
  <c r="BA1122" i="1" l="1"/>
  <c r="BD1122" i="1" s="1"/>
  <c r="BH1122" i="1"/>
  <c r="BK1122" i="1"/>
  <c r="BL1122" i="1" s="1"/>
  <c r="AP1123" i="1" l="1"/>
  <c r="BG1122" i="1"/>
  <c r="BI1122" i="1" s="1"/>
  <c r="BM1122" i="1" s="1"/>
  <c r="BN1122" i="1" s="1"/>
  <c r="BR1122" i="1" s="1"/>
  <c r="F1161" i="1" s="1"/>
  <c r="AZ1123" i="1"/>
  <c r="AU1123" i="1"/>
  <c r="CJ1122" i="1" l="1"/>
  <c r="CI1122" i="1"/>
  <c r="AQ1123" i="1"/>
  <c r="BJ1123" i="1"/>
  <c r="AS1123" i="1"/>
  <c r="AT1123" i="1" s="1"/>
  <c r="BO1123" i="1"/>
  <c r="BP1123" i="1"/>
  <c r="AX1123" i="1"/>
  <c r="AY1123" i="1" s="1"/>
  <c r="BC1123" i="1" s="1"/>
  <c r="AW1123" i="1"/>
  <c r="AV1123" i="1"/>
  <c r="BK1123" i="1" l="1"/>
  <c r="BL1123" i="1" s="1"/>
  <c r="BA1123" i="1"/>
  <c r="BD1123" i="1" s="1"/>
  <c r="BH1123" i="1"/>
  <c r="AZ1124" i="1" l="1"/>
  <c r="AU1124" i="1"/>
  <c r="BG1123" i="1"/>
  <c r="BI1123" i="1" s="1"/>
  <c r="BM1123" i="1" s="1"/>
  <c r="BN1123" i="1" s="1"/>
  <c r="BR1123" i="1" s="1"/>
  <c r="F1162" i="1" s="1"/>
  <c r="AP1124" i="1"/>
  <c r="CJ1123" i="1" l="1"/>
  <c r="CI1123" i="1"/>
  <c r="BJ1124" i="1"/>
  <c r="AS1124" i="1"/>
  <c r="AT1124" i="1" s="1"/>
  <c r="BO1124" i="1"/>
  <c r="AQ1124" i="1"/>
  <c r="BP1124" i="1"/>
  <c r="AV1124" i="1"/>
  <c r="AW1124" i="1"/>
  <c r="AX1124" i="1"/>
  <c r="AY1124" i="1" s="1"/>
  <c r="BC1124" i="1" s="1"/>
  <c r="BA1124" i="1" l="1"/>
  <c r="BD1124" i="1" s="1"/>
  <c r="BH1124" i="1"/>
  <c r="BK1124" i="1"/>
  <c r="BL1124" i="1" s="1"/>
  <c r="BG1124" i="1" l="1"/>
  <c r="BI1124" i="1" s="1"/>
  <c r="BM1124" i="1" s="1"/>
  <c r="BN1124" i="1" s="1"/>
  <c r="BR1124" i="1" s="1"/>
  <c r="F1163" i="1" s="1"/>
  <c r="AZ1125" i="1"/>
  <c r="AU1125" i="1"/>
  <c r="AP1125" i="1"/>
  <c r="CI1124" i="1" l="1"/>
  <c r="CJ1124" i="1"/>
  <c r="AX1125" i="1"/>
  <c r="AY1125" i="1" s="1"/>
  <c r="BC1125" i="1" s="1"/>
  <c r="BP1125" i="1"/>
  <c r="AW1125" i="1"/>
  <c r="AV1125" i="1"/>
  <c r="AQ1125" i="1"/>
  <c r="BJ1125" i="1"/>
  <c r="AS1125" i="1"/>
  <c r="AT1125" i="1" s="1"/>
  <c r="BO1125" i="1"/>
  <c r="BK1125" i="1" l="1"/>
  <c r="BL1125" i="1" s="1"/>
  <c r="BA1125" i="1"/>
  <c r="BD1125" i="1" s="1"/>
  <c r="BH1125" i="1"/>
  <c r="AZ1126" i="1" l="1"/>
  <c r="AU1126" i="1"/>
  <c r="AP1126" i="1"/>
  <c r="BG1125" i="1"/>
  <c r="BI1125" i="1" s="1"/>
  <c r="BM1125" i="1" s="1"/>
  <c r="BN1125" i="1" s="1"/>
  <c r="BR1125" i="1" s="1"/>
  <c r="F1164" i="1" s="1"/>
  <c r="CJ1125" i="1" l="1"/>
  <c r="CI1125" i="1"/>
  <c r="BJ1126" i="1"/>
  <c r="AS1126" i="1"/>
  <c r="AT1126" i="1" s="1"/>
  <c r="BO1126" i="1"/>
  <c r="AQ1126" i="1"/>
  <c r="BP1126" i="1"/>
  <c r="AV1126" i="1"/>
  <c r="AX1126" i="1"/>
  <c r="AY1126" i="1" s="1"/>
  <c r="BC1126" i="1" s="1"/>
  <c r="AW1126" i="1"/>
  <c r="BA1126" i="1" l="1"/>
  <c r="BD1126" i="1" s="1"/>
  <c r="BH1126" i="1"/>
  <c r="BK1126" i="1"/>
  <c r="BL1126" i="1" s="1"/>
  <c r="AZ1127" i="1" l="1"/>
  <c r="AP1127" i="1"/>
  <c r="BG1126" i="1"/>
  <c r="BI1126" i="1" s="1"/>
  <c r="BM1126" i="1" s="1"/>
  <c r="BN1126" i="1" s="1"/>
  <c r="BR1126" i="1" s="1"/>
  <c r="F1165" i="1" s="1"/>
  <c r="AU1127" i="1"/>
  <c r="CJ1126" i="1" l="1"/>
  <c r="CI1126" i="1"/>
  <c r="BJ1127" i="1"/>
  <c r="AS1127" i="1"/>
  <c r="AT1127" i="1" s="1"/>
  <c r="BO1127" i="1"/>
  <c r="AQ1127" i="1"/>
  <c r="AX1127" i="1"/>
  <c r="AY1127" i="1" s="1"/>
  <c r="BC1127" i="1" s="1"/>
  <c r="AW1127" i="1"/>
  <c r="BP1127" i="1"/>
  <c r="AV1127" i="1"/>
  <c r="BA1127" i="1" l="1"/>
  <c r="BD1127" i="1" s="1"/>
  <c r="BH1127" i="1"/>
  <c r="BK1127" i="1"/>
  <c r="BL1127" i="1" s="1"/>
  <c r="AZ1128" i="1" l="1"/>
  <c r="AU1128" i="1"/>
  <c r="AP1128" i="1"/>
  <c r="BG1127" i="1"/>
  <c r="BI1127" i="1" s="1"/>
  <c r="BM1127" i="1" s="1"/>
  <c r="BN1127" i="1" s="1"/>
  <c r="BR1127" i="1" s="1"/>
  <c r="F1166" i="1" s="1"/>
  <c r="CJ1127" i="1" l="1"/>
  <c r="CI1127" i="1"/>
  <c r="AS1128" i="1"/>
  <c r="AT1128" i="1" s="1"/>
  <c r="BO1128" i="1"/>
  <c r="AQ1128" i="1"/>
  <c r="BJ1128" i="1"/>
  <c r="BP1128" i="1"/>
  <c r="AX1128" i="1"/>
  <c r="AY1128" i="1" s="1"/>
  <c r="BC1128" i="1" s="1"/>
  <c r="AW1128" i="1"/>
  <c r="AV1128" i="1"/>
  <c r="BK1128" i="1" l="1"/>
  <c r="BL1128" i="1" s="1"/>
  <c r="BA1128" i="1"/>
  <c r="BD1128" i="1" s="1"/>
  <c r="BH1128" i="1"/>
  <c r="BG1128" i="1" l="1"/>
  <c r="BI1128" i="1" s="1"/>
  <c r="BM1128" i="1" s="1"/>
  <c r="BN1128" i="1" s="1"/>
  <c r="BR1128" i="1" s="1"/>
  <c r="F1167" i="1" s="1"/>
  <c r="AU1129" i="1"/>
  <c r="AP1129" i="1"/>
  <c r="AZ1129" i="1"/>
  <c r="CI1128" i="1" l="1"/>
  <c r="CJ1128" i="1"/>
  <c r="BJ1129" i="1"/>
  <c r="BO1129" i="1"/>
  <c r="AQ1129" i="1"/>
  <c r="AS1129" i="1"/>
  <c r="AT1129" i="1" s="1"/>
  <c r="BP1129" i="1"/>
  <c r="AV1129" i="1"/>
  <c r="AX1129" i="1"/>
  <c r="AY1129" i="1" s="1"/>
  <c r="BC1129" i="1" s="1"/>
  <c r="AW1129" i="1"/>
  <c r="BA1129" i="1" l="1"/>
  <c r="BD1129" i="1" s="1"/>
  <c r="BH1129" i="1"/>
  <c r="BK1129" i="1"/>
  <c r="BL1129" i="1" s="1"/>
  <c r="AZ1130" i="1" l="1"/>
  <c r="AU1130" i="1"/>
  <c r="AP1130" i="1"/>
  <c r="BG1129" i="1"/>
  <c r="BI1129" i="1" s="1"/>
  <c r="BM1129" i="1" s="1"/>
  <c r="BN1129" i="1" s="1"/>
  <c r="BR1129" i="1" s="1"/>
  <c r="F1168" i="1" s="1"/>
  <c r="CJ1129" i="1" l="1"/>
  <c r="CI1129" i="1"/>
  <c r="BJ1130" i="1"/>
  <c r="BO1130" i="1"/>
  <c r="AQ1130" i="1"/>
  <c r="AS1130" i="1"/>
  <c r="AT1130" i="1" s="1"/>
  <c r="AV1130" i="1"/>
  <c r="BP1130" i="1"/>
  <c r="AW1130" i="1"/>
  <c r="AX1130" i="1"/>
  <c r="AY1130" i="1" s="1"/>
  <c r="BC1130" i="1" s="1"/>
  <c r="BA1130" i="1" l="1"/>
  <c r="BD1130" i="1" s="1"/>
  <c r="BH1130" i="1"/>
  <c r="BK1130" i="1"/>
  <c r="BL1130" i="1" s="1"/>
  <c r="AZ1131" i="1" l="1"/>
  <c r="AU1131" i="1"/>
  <c r="AP1131" i="1"/>
  <c r="BG1130" i="1"/>
  <c r="BI1130" i="1" s="1"/>
  <c r="BM1130" i="1" s="1"/>
  <c r="BN1130" i="1" s="1"/>
  <c r="BR1130" i="1" s="1"/>
  <c r="F1169" i="1" s="1"/>
  <c r="CJ1130" i="1" l="1"/>
  <c r="CI1130" i="1"/>
  <c r="BO1131" i="1"/>
  <c r="AQ1131" i="1"/>
  <c r="BJ1131" i="1"/>
  <c r="AS1131" i="1"/>
  <c r="AT1131" i="1" s="1"/>
  <c r="AV1131" i="1"/>
  <c r="BP1131" i="1"/>
  <c r="AW1131" i="1"/>
  <c r="AX1131" i="1"/>
  <c r="AY1131" i="1" s="1"/>
  <c r="BC1131" i="1" s="1"/>
  <c r="BK1131" i="1" l="1"/>
  <c r="BL1131" i="1" s="1"/>
  <c r="BA1131" i="1"/>
  <c r="BD1131" i="1" s="1"/>
  <c r="BH1131" i="1"/>
  <c r="AP1132" i="1" l="1"/>
  <c r="AZ1132" i="1"/>
  <c r="AU1132" i="1"/>
  <c r="BG1131" i="1"/>
  <c r="BI1131" i="1" s="1"/>
  <c r="BM1131" i="1" s="1"/>
  <c r="BN1131" i="1" s="1"/>
  <c r="BR1131" i="1" s="1"/>
  <c r="F1170" i="1" s="1"/>
  <c r="CJ1131" i="1" l="1"/>
  <c r="CI1131" i="1"/>
  <c r="AV1132" i="1"/>
  <c r="BP1132" i="1"/>
  <c r="AX1132" i="1"/>
  <c r="AY1132" i="1" s="1"/>
  <c r="BC1132" i="1" s="1"/>
  <c r="AW1132" i="1"/>
  <c r="AQ1132" i="1"/>
  <c r="BJ1132" i="1"/>
  <c r="BO1132" i="1"/>
  <c r="AS1132" i="1"/>
  <c r="AT1132" i="1" s="1"/>
  <c r="BA1132" i="1" s="1"/>
  <c r="BH1132" i="1" l="1"/>
  <c r="BK1132" i="1"/>
  <c r="BL1132" i="1" s="1"/>
  <c r="BD1132" i="1"/>
  <c r="AZ1133" i="1" l="1"/>
  <c r="AU1133" i="1"/>
  <c r="AP1133" i="1"/>
  <c r="BG1132" i="1"/>
  <c r="BI1132" i="1" s="1"/>
  <c r="BM1132" i="1" s="1"/>
  <c r="BN1132" i="1" s="1"/>
  <c r="BR1132" i="1" s="1"/>
  <c r="F1171" i="1" s="1"/>
  <c r="CJ1132" i="1" l="1"/>
  <c r="CI1132" i="1"/>
  <c r="AQ1133" i="1"/>
  <c r="BJ1133" i="1"/>
  <c r="BO1133" i="1"/>
  <c r="AS1133" i="1"/>
  <c r="AT1133" i="1" s="1"/>
  <c r="BP1133" i="1"/>
  <c r="AV1133" i="1"/>
  <c r="AW1133" i="1"/>
  <c r="AX1133" i="1"/>
  <c r="AY1133" i="1" s="1"/>
  <c r="BC1133" i="1" s="1"/>
  <c r="BK1133" i="1" l="1"/>
  <c r="BL1133" i="1" s="1"/>
  <c r="BA1133" i="1"/>
  <c r="BD1133" i="1" s="1"/>
  <c r="BH1133" i="1"/>
  <c r="AU1134" i="1" l="1"/>
  <c r="AZ1134" i="1"/>
  <c r="AP1134" i="1"/>
  <c r="BG1133" i="1"/>
  <c r="BI1133" i="1" s="1"/>
  <c r="BM1133" i="1" s="1"/>
  <c r="BN1133" i="1" s="1"/>
  <c r="BR1133" i="1" s="1"/>
  <c r="F1172" i="1" s="1"/>
  <c r="CJ1133" i="1" l="1"/>
  <c r="CI1133" i="1"/>
  <c r="BJ1134" i="1"/>
  <c r="BO1134" i="1"/>
  <c r="AQ1134" i="1"/>
  <c r="AS1134" i="1"/>
  <c r="AT1134" i="1" s="1"/>
  <c r="BA1134" i="1" s="1"/>
  <c r="AV1134" i="1"/>
  <c r="BP1134" i="1"/>
  <c r="AW1134" i="1"/>
  <c r="AX1134" i="1"/>
  <c r="AY1134" i="1" s="1"/>
  <c r="BC1134" i="1" s="1"/>
  <c r="BH1134" i="1" l="1"/>
  <c r="BK1134" i="1"/>
  <c r="BL1134" i="1" s="1"/>
  <c r="BD1134" i="1"/>
  <c r="AP1135" i="1" l="1"/>
  <c r="AZ1135" i="1"/>
  <c r="AU1135" i="1"/>
  <c r="BG1134" i="1"/>
  <c r="BI1134" i="1" s="1"/>
  <c r="BM1134" i="1" s="1"/>
  <c r="BN1134" i="1" s="1"/>
  <c r="BR1134" i="1" s="1"/>
  <c r="F1173" i="1" s="1"/>
  <c r="CJ1134" i="1" l="1"/>
  <c r="CI1134" i="1"/>
  <c r="BP1135" i="1"/>
  <c r="AV1135" i="1"/>
  <c r="AX1135" i="1"/>
  <c r="AY1135" i="1" s="1"/>
  <c r="BC1135" i="1" s="1"/>
  <c r="AW1135" i="1"/>
  <c r="AQ1135" i="1"/>
  <c r="BJ1135" i="1"/>
  <c r="BO1135" i="1"/>
  <c r="AS1135" i="1"/>
  <c r="AT1135" i="1" s="1"/>
  <c r="BA1135" i="1" l="1"/>
  <c r="BD1135" i="1" s="1"/>
  <c r="BH1135" i="1"/>
  <c r="BK1135" i="1"/>
  <c r="BL1135" i="1" s="1"/>
  <c r="AP1136" i="1" l="1"/>
  <c r="AZ1136" i="1"/>
  <c r="AU1136" i="1"/>
  <c r="BG1135" i="1"/>
  <c r="BI1135" i="1" s="1"/>
  <c r="BM1135" i="1" s="1"/>
  <c r="BN1135" i="1" s="1"/>
  <c r="BR1135" i="1" s="1"/>
  <c r="F1177" i="1" s="1"/>
  <c r="CI1135" i="1" l="1"/>
  <c r="CJ1135" i="1"/>
  <c r="BP1136" i="1"/>
  <c r="AW1136" i="1"/>
  <c r="AX1136" i="1"/>
  <c r="AY1136" i="1" s="1"/>
  <c r="BC1136" i="1" s="1"/>
  <c r="AV1136" i="1"/>
  <c r="BJ1136" i="1"/>
  <c r="AQ1136" i="1"/>
  <c r="BO1136" i="1"/>
  <c r="AS1136" i="1"/>
  <c r="AT1136" i="1" s="1"/>
  <c r="BA1136" i="1" l="1"/>
  <c r="BD1136" i="1" s="1"/>
  <c r="BH1136" i="1"/>
  <c r="BK1136" i="1"/>
  <c r="BL1136" i="1" s="1"/>
  <c r="AP1137" i="1" l="1"/>
  <c r="BG1136" i="1"/>
  <c r="BI1136" i="1" s="1"/>
  <c r="BM1136" i="1" s="1"/>
  <c r="BN1136" i="1" s="1"/>
  <c r="BR1136" i="1" s="1"/>
  <c r="F1178" i="1" s="1"/>
  <c r="AZ1137" i="1"/>
  <c r="AU1137" i="1"/>
  <c r="CJ1136" i="1" l="1"/>
  <c r="CI1136" i="1"/>
  <c r="AV1137" i="1"/>
  <c r="BP1137" i="1"/>
  <c r="AX1137" i="1"/>
  <c r="AY1137" i="1" s="1"/>
  <c r="BC1137" i="1" s="1"/>
  <c r="AW1137" i="1"/>
  <c r="BJ1137" i="1"/>
  <c r="AS1137" i="1"/>
  <c r="AT1137" i="1" s="1"/>
  <c r="BA1137" i="1" s="1"/>
  <c r="BO1137" i="1"/>
  <c r="AQ1137" i="1"/>
  <c r="BD1137" i="1" l="1"/>
  <c r="BK1137" i="1"/>
  <c r="BL1137" i="1" s="1"/>
  <c r="BH1137" i="1"/>
  <c r="AP1138" i="1" l="1"/>
  <c r="BG1137" i="1"/>
  <c r="BI1137" i="1" s="1"/>
  <c r="BM1137" i="1" s="1"/>
  <c r="BN1137" i="1" s="1"/>
  <c r="BR1137" i="1" s="1"/>
  <c r="F1179" i="1" s="1"/>
  <c r="AZ1138" i="1"/>
  <c r="AU1138" i="1"/>
  <c r="CI1137" i="1" l="1"/>
  <c r="CJ1137" i="1"/>
  <c r="AS1138" i="1"/>
  <c r="AT1138" i="1" s="1"/>
  <c r="BO1138" i="1"/>
  <c r="AQ1138" i="1"/>
  <c r="BJ1138" i="1"/>
  <c r="AV1138" i="1"/>
  <c r="BP1138" i="1"/>
  <c r="AX1138" i="1"/>
  <c r="AY1138" i="1" s="1"/>
  <c r="BC1138" i="1" s="1"/>
  <c r="AW1138" i="1"/>
  <c r="BA1138" i="1" l="1"/>
  <c r="BD1138" i="1" s="1"/>
  <c r="BH1138" i="1"/>
  <c r="BK1138" i="1"/>
  <c r="BL1138" i="1" s="1"/>
  <c r="BG1138" i="1" l="1"/>
  <c r="BI1138" i="1" s="1"/>
  <c r="BM1138" i="1" s="1"/>
  <c r="BN1138" i="1" s="1"/>
  <c r="BR1138" i="1" s="1"/>
  <c r="F1180" i="1" s="1"/>
  <c r="AZ1139" i="1"/>
  <c r="AP1139" i="1"/>
  <c r="AU1139" i="1"/>
  <c r="CI1138" i="1" l="1"/>
  <c r="CJ1138" i="1"/>
  <c r="BO1139" i="1"/>
  <c r="AQ1139" i="1"/>
  <c r="BJ1139" i="1"/>
  <c r="AS1139" i="1"/>
  <c r="AT1139" i="1" s="1"/>
  <c r="AX1139" i="1"/>
  <c r="AY1139" i="1" s="1"/>
  <c r="BC1139" i="1" s="1"/>
  <c r="AW1139" i="1"/>
  <c r="BP1139" i="1"/>
  <c r="AV1139" i="1"/>
  <c r="BK1139" i="1" l="1"/>
  <c r="BL1139" i="1" s="1"/>
  <c r="BA1139" i="1"/>
  <c r="BD1139" i="1" s="1"/>
  <c r="BH1139" i="1"/>
  <c r="AU1140" i="1" l="1"/>
  <c r="AP1140" i="1"/>
  <c r="BG1139" i="1"/>
  <c r="BI1139" i="1" s="1"/>
  <c r="BM1139" i="1" s="1"/>
  <c r="BN1139" i="1" s="1"/>
  <c r="BR1139" i="1" s="1"/>
  <c r="F1181" i="1" s="1"/>
  <c r="AZ1140" i="1"/>
  <c r="CI1139" i="1" l="1"/>
  <c r="CJ1139" i="1"/>
  <c r="AS1140" i="1"/>
  <c r="AT1140" i="1" s="1"/>
  <c r="BO1140" i="1"/>
  <c r="AQ1140" i="1"/>
  <c r="BJ1140" i="1"/>
  <c r="AW1140" i="1"/>
  <c r="AV1140" i="1"/>
  <c r="AX1140" i="1"/>
  <c r="AY1140" i="1" s="1"/>
  <c r="BC1140" i="1" s="1"/>
  <c r="BP1140" i="1"/>
  <c r="BA1140" i="1" l="1"/>
  <c r="BD1140" i="1" s="1"/>
  <c r="BH1140" i="1"/>
  <c r="BK1140" i="1"/>
  <c r="BL1140" i="1" s="1"/>
  <c r="AZ1141" i="1" l="1"/>
  <c r="AU1141" i="1"/>
  <c r="AP1141" i="1"/>
  <c r="BG1140" i="1"/>
  <c r="BI1140" i="1" s="1"/>
  <c r="BM1140" i="1" s="1"/>
  <c r="BN1140" i="1" s="1"/>
  <c r="BR1140" i="1" s="1"/>
  <c r="F1182" i="1" s="1"/>
  <c r="CJ1140" i="1" l="1"/>
  <c r="CI1140" i="1"/>
  <c r="BO1141" i="1"/>
  <c r="AQ1141" i="1"/>
  <c r="BJ1141" i="1"/>
  <c r="AS1141" i="1"/>
  <c r="AT1141" i="1" s="1"/>
  <c r="AX1141" i="1"/>
  <c r="AY1141" i="1" s="1"/>
  <c r="BC1141" i="1" s="1"/>
  <c r="AW1141" i="1"/>
  <c r="AV1141" i="1"/>
  <c r="BP1141" i="1"/>
  <c r="BK1141" i="1" l="1"/>
  <c r="BL1141" i="1" s="1"/>
  <c r="BA1141" i="1"/>
  <c r="BD1141" i="1" s="1"/>
  <c r="BH1141" i="1"/>
  <c r="AP1142" i="1" l="1"/>
  <c r="BG1141" i="1"/>
  <c r="BI1141" i="1" s="1"/>
  <c r="BM1141" i="1" s="1"/>
  <c r="BN1141" i="1" s="1"/>
  <c r="BR1141" i="1" s="1"/>
  <c r="F1183" i="1" s="1"/>
  <c r="AZ1142" i="1"/>
  <c r="AU1142" i="1"/>
  <c r="CI1141" i="1" l="1"/>
  <c r="CJ1141" i="1"/>
  <c r="AW1142" i="1"/>
  <c r="AV1142" i="1"/>
  <c r="AX1142" i="1"/>
  <c r="AY1142" i="1" s="1"/>
  <c r="BC1142" i="1" s="1"/>
  <c r="BP1142" i="1"/>
  <c r="AS1142" i="1"/>
  <c r="AT1142" i="1" s="1"/>
  <c r="BA1142" i="1" s="1"/>
  <c r="BO1142" i="1"/>
  <c r="BJ1142" i="1"/>
  <c r="AQ1142" i="1"/>
  <c r="BD1142" i="1" l="1"/>
  <c r="BK1142" i="1"/>
  <c r="BL1142" i="1" s="1"/>
  <c r="BH1142" i="1"/>
  <c r="AZ1143" i="1" l="1"/>
  <c r="AU1143" i="1"/>
  <c r="BG1142" i="1"/>
  <c r="BI1142" i="1" s="1"/>
  <c r="BM1142" i="1" s="1"/>
  <c r="BN1142" i="1" s="1"/>
  <c r="BR1142" i="1" s="1"/>
  <c r="F1184" i="1" s="1"/>
  <c r="AP1143" i="1"/>
  <c r="CI1142" i="1" l="1"/>
  <c r="CJ1142" i="1"/>
  <c r="AX1143" i="1"/>
  <c r="AY1143" i="1" s="1"/>
  <c r="BC1143" i="1" s="1"/>
  <c r="AV1143" i="1"/>
  <c r="AW1143" i="1"/>
  <c r="BP1143" i="1"/>
  <c r="BO1143" i="1"/>
  <c r="AQ1143" i="1"/>
  <c r="BJ1143" i="1"/>
  <c r="AS1143" i="1"/>
  <c r="AT1143" i="1" s="1"/>
  <c r="BK1143" i="1" l="1"/>
  <c r="BL1143" i="1" s="1"/>
  <c r="BA1143" i="1"/>
  <c r="BD1143" i="1" s="1"/>
  <c r="BH1143" i="1"/>
  <c r="AP1144" i="1" l="1"/>
  <c r="BG1143" i="1"/>
  <c r="BI1143" i="1" s="1"/>
  <c r="BM1143" i="1" s="1"/>
  <c r="BN1143" i="1" s="1"/>
  <c r="BR1143" i="1" s="1"/>
  <c r="F1185" i="1" s="1"/>
  <c r="AZ1144" i="1"/>
  <c r="AU1144" i="1"/>
  <c r="AW1144" i="1" l="1"/>
  <c r="AV1144" i="1"/>
  <c r="AX1144" i="1"/>
  <c r="AY1144" i="1" s="1"/>
  <c r="BC1144" i="1" s="1"/>
  <c r="BP1144" i="1"/>
  <c r="CI1143" i="1"/>
  <c r="CJ1143" i="1"/>
  <c r="AS1144" i="1"/>
  <c r="AT1144" i="1" s="1"/>
  <c r="BO1144" i="1"/>
  <c r="AQ1144" i="1"/>
  <c r="BJ1144" i="1"/>
  <c r="BK1144" i="1" l="1"/>
  <c r="BL1144" i="1" s="1"/>
  <c r="BA1144" i="1"/>
  <c r="BD1144" i="1" s="1"/>
  <c r="BH1144" i="1"/>
  <c r="AZ1145" i="1" l="1"/>
  <c r="AU1145" i="1"/>
  <c r="AP1145" i="1"/>
  <c r="BG1144" i="1"/>
  <c r="BI1144" i="1" s="1"/>
  <c r="BM1144" i="1" s="1"/>
  <c r="BN1144" i="1" s="1"/>
  <c r="BR1144" i="1" s="1"/>
  <c r="F1186" i="1" s="1"/>
  <c r="CI1144" i="1" l="1"/>
  <c r="CJ1144" i="1"/>
  <c r="BO1145" i="1"/>
  <c r="AQ1145" i="1"/>
  <c r="BJ1145" i="1"/>
  <c r="AS1145" i="1"/>
  <c r="AT1145" i="1" s="1"/>
  <c r="AX1145" i="1"/>
  <c r="AY1145" i="1" s="1"/>
  <c r="BC1145" i="1" s="1"/>
  <c r="AW1145" i="1"/>
  <c r="AV1145" i="1"/>
  <c r="BP1145" i="1"/>
  <c r="BK1145" i="1" l="1"/>
  <c r="BL1145" i="1" s="1"/>
  <c r="BA1145" i="1"/>
  <c r="BD1145" i="1" s="1"/>
  <c r="BH1145" i="1"/>
  <c r="BG1145" i="1" l="1"/>
  <c r="BI1145" i="1" s="1"/>
  <c r="BM1145" i="1" s="1"/>
  <c r="BN1145" i="1" s="1"/>
  <c r="BR1145" i="1" s="1"/>
  <c r="F1187" i="1" s="1"/>
  <c r="AZ1146" i="1"/>
  <c r="AP1146" i="1"/>
  <c r="AU1146" i="1"/>
  <c r="CI1145" i="1" l="1"/>
  <c r="CJ1145" i="1"/>
  <c r="BP1146" i="1"/>
  <c r="AW1146" i="1"/>
  <c r="AX1146" i="1"/>
  <c r="AY1146" i="1" s="1"/>
  <c r="BC1146" i="1" s="1"/>
  <c r="AV1146" i="1"/>
  <c r="AQ1146" i="1"/>
  <c r="BO1146" i="1"/>
  <c r="BJ1146" i="1"/>
  <c r="AS1146" i="1"/>
  <c r="AT1146" i="1" s="1"/>
  <c r="BA1146" i="1" l="1"/>
  <c r="BD1146" i="1" s="1"/>
  <c r="BH1146" i="1"/>
  <c r="BK1146" i="1"/>
  <c r="BL1146" i="1" s="1"/>
  <c r="AZ1147" i="1" l="1"/>
  <c r="AU1147" i="1"/>
  <c r="AP1147" i="1"/>
  <c r="BG1146" i="1"/>
  <c r="BI1146" i="1" s="1"/>
  <c r="BM1146" i="1" s="1"/>
  <c r="BN1146" i="1" s="1"/>
  <c r="BR1146" i="1" s="1"/>
  <c r="F1188" i="1" s="1"/>
  <c r="CI1146" i="1" l="1"/>
  <c r="CJ1146" i="1"/>
  <c r="BO1147" i="1"/>
  <c r="AQ1147" i="1"/>
  <c r="BJ1147" i="1"/>
  <c r="AS1147" i="1"/>
  <c r="AT1147" i="1" s="1"/>
  <c r="AX1147" i="1"/>
  <c r="AY1147" i="1" s="1"/>
  <c r="BC1147" i="1" s="1"/>
  <c r="AW1147" i="1"/>
  <c r="BP1147" i="1"/>
  <c r="AV1147" i="1"/>
  <c r="BK1147" i="1" l="1"/>
  <c r="BL1147" i="1" s="1"/>
  <c r="BA1147" i="1"/>
  <c r="BD1147" i="1" s="1"/>
  <c r="BH1147" i="1"/>
  <c r="BG1147" i="1" l="1"/>
  <c r="BI1147" i="1" s="1"/>
  <c r="BM1147" i="1" s="1"/>
  <c r="BN1147" i="1" s="1"/>
  <c r="BR1147" i="1" s="1"/>
  <c r="F1189" i="1" s="1"/>
  <c r="AZ1148" i="1"/>
  <c r="AP1148" i="1"/>
  <c r="AU1148" i="1"/>
  <c r="BP1148" i="1" l="1"/>
  <c r="AV1148" i="1"/>
  <c r="AX1148" i="1"/>
  <c r="AY1148" i="1" s="1"/>
  <c r="BC1148" i="1" s="1"/>
  <c r="AW1148" i="1"/>
  <c r="BJ1148" i="1"/>
  <c r="BO1148" i="1"/>
  <c r="AQ1148" i="1"/>
  <c r="AS1148" i="1"/>
  <c r="AT1148" i="1" s="1"/>
  <c r="CJ1147" i="1"/>
  <c r="CI1147" i="1"/>
  <c r="BA1148" i="1" l="1"/>
  <c r="BD1148" i="1" s="1"/>
  <c r="BH1148" i="1"/>
  <c r="BK1148" i="1"/>
  <c r="BL1148" i="1" s="1"/>
  <c r="AZ1149" i="1" l="1"/>
  <c r="AU1149" i="1"/>
  <c r="AP1149" i="1"/>
  <c r="BG1148" i="1"/>
  <c r="BI1148" i="1" s="1"/>
  <c r="BM1148" i="1" s="1"/>
  <c r="BN1148" i="1" l="1"/>
  <c r="BR1148" i="1" s="1"/>
  <c r="F1190" i="1" s="1"/>
  <c r="BJ1149" i="1"/>
  <c r="AQ1149" i="1"/>
  <c r="BO1149" i="1"/>
  <c r="AS1149" i="1"/>
  <c r="AT1149" i="1" s="1"/>
  <c r="AV1149" i="1"/>
  <c r="BP1149" i="1"/>
  <c r="AX1149" i="1"/>
  <c r="AY1149" i="1" s="1"/>
  <c r="BC1149" i="1" s="1"/>
  <c r="AW1149" i="1"/>
  <c r="CI1148" i="1" l="1"/>
  <c r="CJ1148" i="1"/>
  <c r="BA1149" i="1"/>
  <c r="BD1149" i="1" s="1"/>
  <c r="BH1149" i="1"/>
  <c r="BK1149" i="1"/>
  <c r="BL1149" i="1" s="1"/>
  <c r="AU1150" i="1" l="1"/>
  <c r="AP1150" i="1"/>
  <c r="AZ1150" i="1"/>
  <c r="BG1149" i="1"/>
  <c r="BI1149" i="1" s="1"/>
  <c r="BM1149" i="1" s="1"/>
  <c r="BN1149" i="1" s="1"/>
  <c r="BR1149" i="1" s="1"/>
  <c r="F1191" i="1" s="1"/>
  <c r="CI1149" i="1" l="1"/>
  <c r="CJ1149" i="1"/>
  <c r="BO1150" i="1"/>
  <c r="AQ1150" i="1"/>
  <c r="BJ1150" i="1"/>
  <c r="AS1150" i="1"/>
  <c r="AT1150" i="1" s="1"/>
  <c r="BA1150" i="1" s="1"/>
  <c r="AV1150" i="1"/>
  <c r="BP1150" i="1"/>
  <c r="AW1150" i="1"/>
  <c r="AX1150" i="1"/>
  <c r="AY1150" i="1" s="1"/>
  <c r="BC1150" i="1" s="1"/>
  <c r="BH1150" i="1" l="1"/>
  <c r="BK1150" i="1"/>
  <c r="BL1150" i="1" s="1"/>
  <c r="BD1150" i="1"/>
  <c r="AU1151" i="1" l="1"/>
  <c r="AZ1151" i="1"/>
  <c r="AP1151" i="1"/>
  <c r="BG1150" i="1"/>
  <c r="BI1150" i="1" s="1"/>
  <c r="BM1150" i="1" s="1"/>
  <c r="BN1150" i="1" s="1"/>
  <c r="BR1150" i="1" s="1"/>
  <c r="F1192" i="1" s="1"/>
  <c r="CJ1150" i="1" l="1"/>
  <c r="CI1150" i="1"/>
  <c r="AQ1151" i="1"/>
  <c r="BJ1151" i="1"/>
  <c r="BO1151" i="1"/>
  <c r="AS1151" i="1"/>
  <c r="AT1151" i="1" s="1"/>
  <c r="BA1151" i="1" s="1"/>
  <c r="AV1151" i="1"/>
  <c r="BP1151" i="1"/>
  <c r="AW1151" i="1"/>
  <c r="AX1151" i="1"/>
  <c r="AY1151" i="1" s="1"/>
  <c r="BC1151" i="1" s="1"/>
  <c r="BH1151" i="1" l="1"/>
  <c r="BK1151" i="1"/>
  <c r="BL1151" i="1" s="1"/>
  <c r="BD1151" i="1"/>
  <c r="AZ1152" i="1" l="1"/>
  <c r="AU1152" i="1"/>
  <c r="AP1152" i="1"/>
  <c r="BG1151" i="1"/>
  <c r="BI1151" i="1" s="1"/>
  <c r="BM1151" i="1" s="1"/>
  <c r="BN1151" i="1" s="1"/>
  <c r="BR1151" i="1" s="1"/>
  <c r="F1193" i="1" s="1"/>
  <c r="CI1151" i="1" l="1"/>
  <c r="CJ1151" i="1"/>
  <c r="BO1152" i="1"/>
  <c r="BJ1152" i="1"/>
  <c r="AQ1152" i="1"/>
  <c r="AS1152" i="1"/>
  <c r="AT1152" i="1" s="1"/>
  <c r="BP1152" i="1"/>
  <c r="AV1152" i="1"/>
  <c r="AX1152" i="1"/>
  <c r="AY1152" i="1" s="1"/>
  <c r="BC1152" i="1" s="1"/>
  <c r="AW1152" i="1"/>
  <c r="BA1152" i="1" l="1"/>
  <c r="BD1152" i="1" s="1"/>
  <c r="BH1152" i="1"/>
  <c r="BK1152" i="1"/>
  <c r="BL1152" i="1" s="1"/>
  <c r="AU1153" i="1" l="1"/>
  <c r="AZ1153" i="1"/>
  <c r="AP1153" i="1"/>
  <c r="BG1152" i="1"/>
  <c r="BI1152" i="1" s="1"/>
  <c r="BM1152" i="1" s="1"/>
  <c r="BN1152" i="1" s="1"/>
  <c r="BR1152" i="1" s="1"/>
  <c r="F1194" i="1" s="1"/>
  <c r="CI1152" i="1" l="1"/>
  <c r="CJ1152" i="1"/>
  <c r="BJ1153" i="1"/>
  <c r="BO1153" i="1"/>
  <c r="AQ1153" i="1"/>
  <c r="AS1153" i="1"/>
  <c r="AT1153" i="1" s="1"/>
  <c r="BP1153" i="1"/>
  <c r="AV1153" i="1"/>
  <c r="AW1153" i="1"/>
  <c r="AX1153" i="1"/>
  <c r="AY1153" i="1" s="1"/>
  <c r="BC1153" i="1" s="1"/>
  <c r="BK1153" i="1" l="1"/>
  <c r="BL1153" i="1" s="1"/>
  <c r="BA1153" i="1"/>
  <c r="BD1153" i="1" s="1"/>
  <c r="BH1153" i="1"/>
  <c r="AZ1154" i="1" l="1"/>
  <c r="AP1154" i="1"/>
  <c r="AU1154" i="1"/>
  <c r="BG1153" i="1"/>
  <c r="BI1153" i="1" s="1"/>
  <c r="BM1153" i="1" s="1"/>
  <c r="BN1153" i="1" s="1"/>
  <c r="BR1153" i="1" s="1"/>
  <c r="F1195" i="1" s="1"/>
  <c r="CI1153" i="1" l="1"/>
  <c r="CJ1153" i="1"/>
  <c r="AV1154" i="1"/>
  <c r="BP1154" i="1"/>
  <c r="AW1154" i="1"/>
  <c r="AX1154" i="1"/>
  <c r="AY1154" i="1" s="1"/>
  <c r="BC1154" i="1" s="1"/>
  <c r="AQ1154" i="1"/>
  <c r="BO1154" i="1"/>
  <c r="BJ1154" i="1"/>
  <c r="AS1154" i="1"/>
  <c r="AT1154" i="1" s="1"/>
  <c r="BK1154" i="1" l="1"/>
  <c r="BL1154" i="1" s="1"/>
  <c r="BA1154" i="1"/>
  <c r="BD1154" i="1" s="1"/>
  <c r="BH1154" i="1"/>
  <c r="AZ1155" i="1" l="1"/>
  <c r="AU1155" i="1"/>
  <c r="AP1155" i="1"/>
  <c r="BG1154" i="1"/>
  <c r="BI1154" i="1" s="1"/>
  <c r="BM1154" i="1" s="1"/>
  <c r="BN1154" i="1" s="1"/>
  <c r="BR1154" i="1" s="1"/>
  <c r="F1196" i="1" s="1"/>
  <c r="CJ1154" i="1" l="1"/>
  <c r="CI1154" i="1"/>
  <c r="BJ1155" i="1"/>
  <c r="AQ1155" i="1"/>
  <c r="BO1155" i="1"/>
  <c r="AS1155" i="1"/>
  <c r="AT1155" i="1" s="1"/>
  <c r="BP1155" i="1"/>
  <c r="AW1155" i="1"/>
  <c r="AX1155" i="1"/>
  <c r="AY1155" i="1" s="1"/>
  <c r="BC1155" i="1" s="1"/>
  <c r="AV1155" i="1"/>
  <c r="BA1155" i="1" l="1"/>
  <c r="BD1155" i="1" s="1"/>
  <c r="BH1155" i="1"/>
  <c r="BK1155" i="1"/>
  <c r="BL1155" i="1" s="1"/>
  <c r="BG1155" i="1" l="1"/>
  <c r="BI1155" i="1" s="1"/>
  <c r="BM1155" i="1" s="1"/>
  <c r="BN1155" i="1" s="1"/>
  <c r="BR1155" i="1" s="1"/>
  <c r="F1197" i="1" s="1"/>
  <c r="AZ1156" i="1"/>
  <c r="AU1156" i="1"/>
  <c r="AP1156" i="1"/>
  <c r="CI1155" i="1" l="1"/>
  <c r="CJ1155" i="1"/>
  <c r="BJ1156" i="1"/>
  <c r="AS1156" i="1"/>
  <c r="AT1156" i="1" s="1"/>
  <c r="BO1156" i="1"/>
  <c r="AQ1156" i="1"/>
  <c r="BP1156" i="1"/>
  <c r="AV1156" i="1"/>
  <c r="AX1156" i="1"/>
  <c r="AY1156" i="1" s="1"/>
  <c r="BC1156" i="1" s="1"/>
  <c r="AW1156" i="1"/>
  <c r="BA1156" i="1" l="1"/>
  <c r="BD1156" i="1" s="1"/>
  <c r="BH1156" i="1"/>
  <c r="BK1156" i="1"/>
  <c r="BL1156" i="1" s="1"/>
  <c r="AP1157" i="1" l="1"/>
  <c r="BG1156" i="1"/>
  <c r="BI1156" i="1" s="1"/>
  <c r="BM1156" i="1" s="1"/>
  <c r="BN1156" i="1" s="1"/>
  <c r="BR1156" i="1" s="1"/>
  <c r="F1198" i="1" s="1"/>
  <c r="AZ1157" i="1"/>
  <c r="AU1157" i="1"/>
  <c r="AW1157" i="1" l="1"/>
  <c r="AV1157" i="1"/>
  <c r="BP1157" i="1"/>
  <c r="AX1157" i="1"/>
  <c r="AY1157" i="1" s="1"/>
  <c r="BC1157" i="1" s="1"/>
  <c r="CI1156" i="1"/>
  <c r="CJ1156" i="1"/>
  <c r="BO1157" i="1"/>
  <c r="AQ1157" i="1"/>
  <c r="BJ1157" i="1"/>
  <c r="AS1157" i="1"/>
  <c r="AT1157" i="1" s="1"/>
  <c r="BA1157" i="1" s="1"/>
  <c r="BK1157" i="1" l="1"/>
  <c r="BL1157" i="1" s="1"/>
  <c r="BD1157" i="1"/>
  <c r="BH1157" i="1"/>
  <c r="U1118" i="1"/>
  <c r="AZ1158" i="1" l="1"/>
  <c r="BG1157" i="1"/>
  <c r="BI1157" i="1" s="1"/>
  <c r="BM1157" i="1" s="1"/>
  <c r="BN1157" i="1" s="1"/>
  <c r="BR1157" i="1" s="1"/>
  <c r="F1199" i="1" s="1"/>
  <c r="AU1158" i="1"/>
  <c r="AP1158" i="1"/>
  <c r="Y1118" i="1"/>
  <c r="AM1119" i="1" s="1"/>
  <c r="AM1236" i="1" s="1"/>
  <c r="F1157" i="1"/>
  <c r="AV1119" i="1" l="1"/>
  <c r="BL1119" i="1"/>
  <c r="BO1158" i="1"/>
  <c r="AQ1158" i="1"/>
  <c r="BJ1158" i="1"/>
  <c r="AS1158" i="1"/>
  <c r="AT1158" i="1" s="1"/>
  <c r="AQ1119" i="1"/>
  <c r="BJ1119" i="1"/>
  <c r="AX1158" i="1"/>
  <c r="AY1158" i="1" s="1"/>
  <c r="BC1158" i="1" s="1"/>
  <c r="AW1158" i="1"/>
  <c r="BP1158" i="1"/>
  <c r="AV1158" i="1"/>
  <c r="CI1157" i="1"/>
  <c r="CJ1157" i="1"/>
  <c r="AH1119" i="1"/>
  <c r="AH1236" i="1" s="1"/>
  <c r="CI1118" i="1"/>
  <c r="CJ1118" i="1"/>
  <c r="H1157" i="1"/>
  <c r="G1157" i="1"/>
  <c r="BI1119" i="1" l="1"/>
  <c r="BM1119" i="1" s="1"/>
  <c r="BN1119" i="1" s="1"/>
  <c r="BR1119" i="1" s="1"/>
  <c r="CE1119" i="1" s="1"/>
  <c r="AE1237" i="1"/>
  <c r="BA1158" i="1"/>
  <c r="BD1158" i="1" s="1"/>
  <c r="BH1158" i="1"/>
  <c r="BK1158" i="1"/>
  <c r="BL1158" i="1" s="1"/>
  <c r="CA1118" i="1"/>
  <c r="CG1118" i="1"/>
  <c r="C1158" i="1"/>
  <c r="CE1120" i="1" l="1"/>
  <c r="CB1119" i="1"/>
  <c r="CF1119" i="1"/>
  <c r="CG1119" i="1" s="1"/>
  <c r="F1158" i="1"/>
  <c r="H1158" i="1" s="1"/>
  <c r="AH1237" i="1"/>
  <c r="AP1159" i="1"/>
  <c r="BG1158" i="1"/>
  <c r="BI1158" i="1" s="1"/>
  <c r="BM1158" i="1" s="1"/>
  <c r="BN1158" i="1" s="1"/>
  <c r="BR1158" i="1" s="1"/>
  <c r="F1200" i="1" s="1"/>
  <c r="AZ1159" i="1"/>
  <c r="AU1159" i="1"/>
  <c r="F1175" i="1"/>
  <c r="CJ1119" i="1" l="1"/>
  <c r="CE1121" i="1"/>
  <c r="CB1120" i="1"/>
  <c r="CF1120" i="1"/>
  <c r="CI1119" i="1"/>
  <c r="K16" i="1"/>
  <c r="G1158" i="1"/>
  <c r="G1159" i="1" s="1"/>
  <c r="C1160" i="1" s="1"/>
  <c r="H1160" i="1" s="1"/>
  <c r="AW1159" i="1"/>
  <c r="AV1159" i="1"/>
  <c r="AX1159" i="1"/>
  <c r="AY1159" i="1" s="1"/>
  <c r="BC1159" i="1" s="1"/>
  <c r="BP1159" i="1"/>
  <c r="CI1158" i="1"/>
  <c r="CJ1158" i="1"/>
  <c r="AS1159" i="1"/>
  <c r="AT1159" i="1" s="1"/>
  <c r="BO1159" i="1"/>
  <c r="AQ1159" i="1"/>
  <c r="BJ1159" i="1"/>
  <c r="CA1119" i="1"/>
  <c r="H1175" i="1"/>
  <c r="L16" i="1" s="1"/>
  <c r="E1177" i="1"/>
  <c r="CE1122" i="1" l="1"/>
  <c r="CB1121" i="1"/>
  <c r="CF1121" i="1"/>
  <c r="G1160" i="1"/>
  <c r="C1161" i="1" s="1"/>
  <c r="H1161" i="1" s="1"/>
  <c r="C1159" i="1"/>
  <c r="H1159" i="1" s="1"/>
  <c r="BA1159" i="1"/>
  <c r="BD1159" i="1" s="1"/>
  <c r="BH1159" i="1"/>
  <c r="BK1159" i="1"/>
  <c r="BL1159" i="1" s="1"/>
  <c r="CA1120" i="1"/>
  <c r="CG1120" i="1"/>
  <c r="K17" i="1"/>
  <c r="CB1122" i="1" l="1"/>
  <c r="CE1123" i="1"/>
  <c r="CF1122" i="1"/>
  <c r="CG1122" i="1" s="1"/>
  <c r="G1161" i="1"/>
  <c r="C1162" i="1" s="1"/>
  <c r="H1162" i="1" s="1"/>
  <c r="AU1160" i="1"/>
  <c r="AP1160" i="1"/>
  <c r="AZ1160" i="1"/>
  <c r="BG1159" i="1"/>
  <c r="BI1159" i="1" s="1"/>
  <c r="BM1159" i="1" s="1"/>
  <c r="BN1159" i="1" s="1"/>
  <c r="BR1159" i="1" s="1"/>
  <c r="K22" i="1"/>
  <c r="L22" i="1" s="1"/>
  <c r="CG1121" i="1"/>
  <c r="CA1121" i="1"/>
  <c r="CB1123" i="1" l="1"/>
  <c r="CE1124" i="1"/>
  <c r="CF1123" i="1"/>
  <c r="G1162" i="1"/>
  <c r="G1163" i="1" s="1"/>
  <c r="F1201" i="1"/>
  <c r="BO1160" i="1"/>
  <c r="AQ1160" i="1"/>
  <c r="BJ1160" i="1"/>
  <c r="AS1160" i="1"/>
  <c r="AT1160" i="1" s="1"/>
  <c r="BA1160" i="1" s="1"/>
  <c r="AX1160" i="1"/>
  <c r="AY1160" i="1" s="1"/>
  <c r="BC1160" i="1" s="1"/>
  <c r="AW1160" i="1"/>
  <c r="BP1160" i="1"/>
  <c r="AV1160" i="1"/>
  <c r="CA1122" i="1"/>
  <c r="CE1125" i="1" l="1"/>
  <c r="CB1124" i="1"/>
  <c r="CF1124" i="1"/>
  <c r="C1163" i="1"/>
  <c r="H1163" i="1" s="1"/>
  <c r="CJ1159" i="1"/>
  <c r="CI1159" i="1"/>
  <c r="CA1123" i="1"/>
  <c r="BD1160" i="1"/>
  <c r="BK1160" i="1"/>
  <c r="BL1160" i="1" s="1"/>
  <c r="BH1160" i="1"/>
  <c r="CG1123" i="1"/>
  <c r="CA1124" i="1"/>
  <c r="C1164" i="1"/>
  <c r="H1164" i="1" s="1"/>
  <c r="G1164" i="1"/>
  <c r="CE1126" i="1" l="1"/>
  <c r="CB1125" i="1"/>
  <c r="CA1125" i="1" s="1"/>
  <c r="CF1125" i="1"/>
  <c r="BG1160" i="1"/>
  <c r="BI1160" i="1" s="1"/>
  <c r="BM1160" i="1" s="1"/>
  <c r="BN1160" i="1" s="1"/>
  <c r="BR1160" i="1" s="1"/>
  <c r="AZ1161" i="1"/>
  <c r="AU1161" i="1"/>
  <c r="AP1161" i="1"/>
  <c r="CG1124" i="1"/>
  <c r="C1165" i="1"/>
  <c r="H1165" i="1" s="1"/>
  <c r="G1165" i="1"/>
  <c r="CE1127" i="1" l="1"/>
  <c r="CB1126" i="1"/>
  <c r="CF1126" i="1"/>
  <c r="F1202" i="1"/>
  <c r="AW1161" i="1"/>
  <c r="AV1161" i="1"/>
  <c r="AX1161" i="1"/>
  <c r="AY1161" i="1" s="1"/>
  <c r="BC1161" i="1" s="1"/>
  <c r="BP1161" i="1"/>
  <c r="AS1161" i="1"/>
  <c r="AT1161" i="1" s="1"/>
  <c r="BO1161" i="1"/>
  <c r="BJ1161" i="1"/>
  <c r="AQ1161" i="1"/>
  <c r="CG1125" i="1"/>
  <c r="CA1126" i="1"/>
  <c r="C1166" i="1"/>
  <c r="H1166" i="1" s="1"/>
  <c r="G1166" i="1"/>
  <c r="CE1128" i="1" l="1"/>
  <c r="CB1127" i="1"/>
  <c r="CA1127" i="1" s="1"/>
  <c r="CF1127" i="1"/>
  <c r="CI1160" i="1"/>
  <c r="CJ1160" i="1"/>
  <c r="BA1161" i="1"/>
  <c r="BD1161" i="1" s="1"/>
  <c r="BH1161" i="1"/>
  <c r="BK1161" i="1"/>
  <c r="BL1161" i="1" s="1"/>
  <c r="CG1126" i="1"/>
  <c r="C1167" i="1"/>
  <c r="H1167" i="1" s="1"/>
  <c r="G1167" i="1"/>
  <c r="CE1129" i="1" l="1"/>
  <c r="CB1128" i="1"/>
  <c r="CF1128" i="1"/>
  <c r="AU1162" i="1"/>
  <c r="AP1162" i="1"/>
  <c r="BG1161" i="1"/>
  <c r="BI1161" i="1" s="1"/>
  <c r="BM1161" i="1" s="1"/>
  <c r="BN1161" i="1" s="1"/>
  <c r="BR1161" i="1" s="1"/>
  <c r="AZ1162" i="1"/>
  <c r="CG1127" i="1"/>
  <c r="C1168" i="1"/>
  <c r="H1168" i="1" s="1"/>
  <c r="G1168" i="1"/>
  <c r="CB1129" i="1" l="1"/>
  <c r="CE1130" i="1"/>
  <c r="CF1129" i="1"/>
  <c r="CG1129" i="1" s="1"/>
  <c r="F1203" i="1"/>
  <c r="BO1162" i="1"/>
  <c r="AQ1162" i="1"/>
  <c r="BJ1162" i="1"/>
  <c r="AS1162" i="1"/>
  <c r="AT1162" i="1" s="1"/>
  <c r="BA1162" i="1" s="1"/>
  <c r="AX1162" i="1"/>
  <c r="AY1162" i="1" s="1"/>
  <c r="BC1162" i="1" s="1"/>
  <c r="AW1162" i="1"/>
  <c r="AV1162" i="1"/>
  <c r="BP1162" i="1"/>
  <c r="CG1128" i="1"/>
  <c r="CA1128" i="1"/>
  <c r="G1169" i="1"/>
  <c r="C1169" i="1"/>
  <c r="H1169" i="1" s="1"/>
  <c r="CB1130" i="1" l="1"/>
  <c r="CE1131" i="1"/>
  <c r="CF1130" i="1"/>
  <c r="CG1130" i="1" s="1"/>
  <c r="CI1161" i="1"/>
  <c r="CJ1161" i="1"/>
  <c r="CA1129" i="1"/>
  <c r="BK1162" i="1"/>
  <c r="BL1162" i="1" s="1"/>
  <c r="BD1162" i="1"/>
  <c r="BH1162" i="1"/>
  <c r="CA1130" i="1"/>
  <c r="C1170" i="1"/>
  <c r="H1170" i="1" s="1"/>
  <c r="G1170" i="1"/>
  <c r="CB1131" i="1" l="1"/>
  <c r="CE1132" i="1"/>
  <c r="CF1131" i="1"/>
  <c r="CG1131" i="1" s="1"/>
  <c r="BG1162" i="1"/>
  <c r="BI1162" i="1" s="1"/>
  <c r="BM1162" i="1" s="1"/>
  <c r="BN1162" i="1" s="1"/>
  <c r="BR1162" i="1" s="1"/>
  <c r="AZ1163" i="1"/>
  <c r="AU1163" i="1"/>
  <c r="AP1163" i="1"/>
  <c r="CA1131" i="1"/>
  <c r="C1171" i="1"/>
  <c r="H1171" i="1" s="1"/>
  <c r="G1171" i="1"/>
  <c r="CE1133" i="1" l="1"/>
  <c r="CB1132" i="1"/>
  <c r="CF1132" i="1"/>
  <c r="CG1132" i="1" s="1"/>
  <c r="F1204" i="1"/>
  <c r="AS1163" i="1"/>
  <c r="AT1163" i="1" s="1"/>
  <c r="BO1163" i="1"/>
  <c r="AQ1163" i="1"/>
  <c r="BJ1163" i="1"/>
  <c r="AW1163" i="1"/>
  <c r="AV1163" i="1"/>
  <c r="AX1163" i="1"/>
  <c r="AY1163" i="1" s="1"/>
  <c r="BC1163" i="1" s="1"/>
  <c r="BP1163" i="1"/>
  <c r="CA1132" i="1"/>
  <c r="C1172" i="1"/>
  <c r="H1172" i="1" s="1"/>
  <c r="G1172" i="1"/>
  <c r="CE1134" i="1" l="1"/>
  <c r="CB1133" i="1"/>
  <c r="CA1133" i="1" s="1"/>
  <c r="CF1133" i="1"/>
  <c r="CG1133" i="1" s="1"/>
  <c r="CJ1162" i="1"/>
  <c r="CI1162" i="1"/>
  <c r="BK1163" i="1"/>
  <c r="BL1163" i="1" s="1"/>
  <c r="BA1163" i="1"/>
  <c r="BD1163" i="1" s="1"/>
  <c r="BH1163" i="1"/>
  <c r="G1173" i="1"/>
  <c r="C1177" i="1" s="1"/>
  <c r="C1232" i="1" s="1"/>
  <c r="C1173" i="1"/>
  <c r="CE1135" i="1" l="1"/>
  <c r="CB1134" i="1"/>
  <c r="CF1134" i="1"/>
  <c r="CG1134" i="1" s="1"/>
  <c r="AU1164" i="1"/>
  <c r="AP1164" i="1"/>
  <c r="BG1163" i="1"/>
  <c r="BI1163" i="1" s="1"/>
  <c r="BM1163" i="1" s="1"/>
  <c r="BN1163" i="1" s="1"/>
  <c r="BR1163" i="1" s="1"/>
  <c r="AZ1164" i="1"/>
  <c r="CA1134" i="1"/>
  <c r="H1230" i="1"/>
  <c r="L17" i="1" s="1"/>
  <c r="H1173" i="1"/>
  <c r="CB1135" i="1" l="1"/>
  <c r="CE1136" i="1"/>
  <c r="CF1135" i="1"/>
  <c r="CG1135" i="1" s="1"/>
  <c r="F1205" i="1"/>
  <c r="AQ1164" i="1"/>
  <c r="BJ1164" i="1"/>
  <c r="AS1164" i="1"/>
  <c r="AT1164" i="1" s="1"/>
  <c r="BO1164" i="1"/>
  <c r="AW1164" i="1"/>
  <c r="BP1164" i="1"/>
  <c r="AX1164" i="1"/>
  <c r="AY1164" i="1" s="1"/>
  <c r="BC1164" i="1" s="1"/>
  <c r="AV1164" i="1"/>
  <c r="CA1135" i="1"/>
  <c r="CE1137" i="1" l="1"/>
  <c r="CB1136" i="1"/>
  <c r="CA1136" i="1" s="1"/>
  <c r="CF1136" i="1"/>
  <c r="CG1136" i="1" s="1"/>
  <c r="CI1163" i="1"/>
  <c r="CJ1163" i="1"/>
  <c r="BK1164" i="1"/>
  <c r="BL1164" i="1" s="1"/>
  <c r="BA1164" i="1"/>
  <c r="BD1164" i="1" s="1"/>
  <c r="BH1164" i="1"/>
  <c r="H1177" i="1"/>
  <c r="G1177" i="1"/>
  <c r="CB1137" i="1" l="1"/>
  <c r="CE1138" i="1"/>
  <c r="CF1137" i="1"/>
  <c r="CG1137" i="1" s="1"/>
  <c r="AZ1165" i="1"/>
  <c r="AU1165" i="1"/>
  <c r="BG1164" i="1"/>
  <c r="BI1164" i="1" s="1"/>
  <c r="BM1164" i="1" s="1"/>
  <c r="BN1164" i="1" s="1"/>
  <c r="BR1164" i="1" s="1"/>
  <c r="AP1165" i="1"/>
  <c r="CA1137" i="1"/>
  <c r="G1178" i="1"/>
  <c r="C1178" i="1"/>
  <c r="H1178" i="1" s="1"/>
  <c r="CE1139" i="1" l="1"/>
  <c r="CB1138" i="1"/>
  <c r="CF1138" i="1"/>
  <c r="CG1138" i="1" s="1"/>
  <c r="F1206" i="1"/>
  <c r="AX1165" i="1"/>
  <c r="AY1165" i="1" s="1"/>
  <c r="BC1165" i="1" s="1"/>
  <c r="AW1165" i="1"/>
  <c r="AV1165" i="1"/>
  <c r="BP1165" i="1"/>
  <c r="AQ1165" i="1"/>
  <c r="BJ1165" i="1"/>
  <c r="AS1165" i="1"/>
  <c r="AT1165" i="1" s="1"/>
  <c r="BO1165" i="1"/>
  <c r="CA1138" i="1"/>
  <c r="C1179" i="1"/>
  <c r="H1179" i="1" s="1"/>
  <c r="G1179" i="1"/>
  <c r="CE1140" i="1" l="1"/>
  <c r="CB1139" i="1"/>
  <c r="CA1139" i="1" s="1"/>
  <c r="CF1139" i="1"/>
  <c r="CG1139" i="1" s="1"/>
  <c r="CI1164" i="1"/>
  <c r="CJ1164" i="1"/>
  <c r="BA1165" i="1"/>
  <c r="BD1165" i="1" s="1"/>
  <c r="BH1165" i="1"/>
  <c r="BK1165" i="1"/>
  <c r="BL1165" i="1" s="1"/>
  <c r="G1180" i="1"/>
  <c r="C1180" i="1"/>
  <c r="H1180" i="1" s="1"/>
  <c r="CE1141" i="1" l="1"/>
  <c r="CB1140" i="1"/>
  <c r="CF1140" i="1"/>
  <c r="CG1140" i="1" s="1"/>
  <c r="AU1166" i="1"/>
  <c r="AP1166" i="1"/>
  <c r="BG1165" i="1"/>
  <c r="BI1165" i="1" s="1"/>
  <c r="BM1165" i="1" s="1"/>
  <c r="BN1165" i="1" s="1"/>
  <c r="BR1165" i="1" s="1"/>
  <c r="AZ1166" i="1"/>
  <c r="CA1140" i="1"/>
  <c r="C1181" i="1"/>
  <c r="H1181" i="1" s="1"/>
  <c r="G1181" i="1"/>
  <c r="CB1141" i="1" l="1"/>
  <c r="CE1142" i="1"/>
  <c r="CF1141" i="1"/>
  <c r="CG1141" i="1" s="1"/>
  <c r="F1207" i="1"/>
  <c r="BO1166" i="1"/>
  <c r="AQ1166" i="1"/>
  <c r="BJ1166" i="1"/>
  <c r="AS1166" i="1"/>
  <c r="AT1166" i="1" s="1"/>
  <c r="AX1166" i="1"/>
  <c r="AY1166" i="1" s="1"/>
  <c r="BC1166" i="1" s="1"/>
  <c r="AW1166" i="1"/>
  <c r="AV1166" i="1"/>
  <c r="BP1166" i="1"/>
  <c r="CA1141" i="1"/>
  <c r="C1182" i="1"/>
  <c r="H1182" i="1" s="1"/>
  <c r="G1182" i="1"/>
  <c r="CE1143" i="1" l="1"/>
  <c r="CB1142" i="1"/>
  <c r="CA1142" i="1" s="1"/>
  <c r="CF1142" i="1"/>
  <c r="CG1142" i="1" s="1"/>
  <c r="CI1165" i="1"/>
  <c r="CJ1165" i="1"/>
  <c r="BK1166" i="1"/>
  <c r="BL1166" i="1" s="1"/>
  <c r="BA1166" i="1"/>
  <c r="BD1166" i="1" s="1"/>
  <c r="BH1166" i="1"/>
  <c r="C1183" i="1"/>
  <c r="H1183" i="1" s="1"/>
  <c r="G1183" i="1"/>
  <c r="CE1144" i="1" l="1"/>
  <c r="CB1143" i="1"/>
  <c r="CF1143" i="1"/>
  <c r="CG1143" i="1" s="1"/>
  <c r="BG1166" i="1"/>
  <c r="BI1166" i="1" s="1"/>
  <c r="BM1166" i="1" s="1"/>
  <c r="BN1166" i="1" s="1"/>
  <c r="BR1166" i="1" s="1"/>
  <c r="AU1167" i="1"/>
  <c r="AP1167" i="1"/>
  <c r="AZ1167" i="1"/>
  <c r="CA1143" i="1"/>
  <c r="G1184" i="1"/>
  <c r="C1184" i="1"/>
  <c r="H1184" i="1" s="1"/>
  <c r="CE1145" i="1" l="1"/>
  <c r="CB1144" i="1"/>
  <c r="CF1144" i="1"/>
  <c r="CG1144" i="1" s="1"/>
  <c r="F1208" i="1"/>
  <c r="BJ1167" i="1"/>
  <c r="AQ1167" i="1"/>
  <c r="BO1167" i="1"/>
  <c r="AS1167" i="1"/>
  <c r="AT1167" i="1" s="1"/>
  <c r="BP1167" i="1"/>
  <c r="AV1167" i="1"/>
  <c r="AX1167" i="1"/>
  <c r="AY1167" i="1" s="1"/>
  <c r="BC1167" i="1" s="1"/>
  <c r="AW1167" i="1"/>
  <c r="CA1144" i="1"/>
  <c r="G1185" i="1"/>
  <c r="C1185" i="1"/>
  <c r="H1185" i="1" s="1"/>
  <c r="CE1146" i="1" l="1"/>
  <c r="CB1145" i="1"/>
  <c r="CA1145" i="1" s="1"/>
  <c r="CF1145" i="1"/>
  <c r="CG1145" i="1" s="1"/>
  <c r="CJ1166" i="1"/>
  <c r="CI1166" i="1"/>
  <c r="BA1167" i="1"/>
  <c r="BD1167" i="1" s="1"/>
  <c r="BH1167" i="1"/>
  <c r="BK1167" i="1"/>
  <c r="BL1167" i="1" s="1"/>
  <c r="C1186" i="1"/>
  <c r="H1186" i="1" s="1"/>
  <c r="G1186" i="1"/>
  <c r="CB1146" i="1" l="1"/>
  <c r="CE1147" i="1"/>
  <c r="CF1146" i="1"/>
  <c r="CG1146" i="1" s="1"/>
  <c r="AU1168" i="1"/>
  <c r="AZ1168" i="1"/>
  <c r="AP1168" i="1"/>
  <c r="BG1167" i="1"/>
  <c r="BI1167" i="1" s="1"/>
  <c r="BM1167" i="1" s="1"/>
  <c r="BN1167" i="1" s="1"/>
  <c r="BR1167" i="1" s="1"/>
  <c r="CA1146" i="1"/>
  <c r="C1187" i="1"/>
  <c r="H1187" i="1" s="1"/>
  <c r="G1187" i="1"/>
  <c r="CE1148" i="1" l="1"/>
  <c r="CB1147" i="1"/>
  <c r="CF1147" i="1"/>
  <c r="CG1147" i="1" s="1"/>
  <c r="F1209" i="1"/>
  <c r="BJ1168" i="1"/>
  <c r="AQ1168" i="1"/>
  <c r="BO1168" i="1"/>
  <c r="AS1168" i="1"/>
  <c r="AT1168" i="1" s="1"/>
  <c r="BP1168" i="1"/>
  <c r="AV1168" i="1"/>
  <c r="AX1168" i="1"/>
  <c r="AY1168" i="1" s="1"/>
  <c r="BC1168" i="1" s="1"/>
  <c r="BK1168" i="1" s="1"/>
  <c r="BL1168" i="1" s="1"/>
  <c r="AW1168" i="1"/>
  <c r="CA1147" i="1"/>
  <c r="C1188" i="1"/>
  <c r="H1188" i="1" s="1"/>
  <c r="G1188" i="1"/>
  <c r="CE1149" i="1" l="1"/>
  <c r="CB1148" i="1"/>
  <c r="CF1148" i="1"/>
  <c r="CG1148" i="1" s="1"/>
  <c r="CI1167" i="1"/>
  <c r="CJ1167" i="1"/>
  <c r="BA1168" i="1"/>
  <c r="BD1168" i="1" s="1"/>
  <c r="BH1168" i="1"/>
  <c r="CA1148" i="1"/>
  <c r="G1189" i="1"/>
  <c r="C1189" i="1"/>
  <c r="H1189" i="1" s="1"/>
  <c r="CB1149" i="1" l="1"/>
  <c r="CE1150" i="1"/>
  <c r="CF1149" i="1"/>
  <c r="CG1149" i="1" s="1"/>
  <c r="AU1169" i="1"/>
  <c r="BP1169" i="1" s="1"/>
  <c r="AP1169" i="1"/>
  <c r="AZ1169" i="1"/>
  <c r="BG1168" i="1"/>
  <c r="BI1168" i="1" s="1"/>
  <c r="BM1168" i="1" s="1"/>
  <c r="BN1168" i="1" s="1"/>
  <c r="BR1168" i="1" s="1"/>
  <c r="CA1149" i="1"/>
  <c r="C1190" i="1"/>
  <c r="H1190" i="1" s="1"/>
  <c r="G1190" i="1"/>
  <c r="CE1151" i="1" l="1"/>
  <c r="CB1150" i="1"/>
  <c r="CF1150" i="1"/>
  <c r="CG1150" i="1" s="1"/>
  <c r="F1210" i="1"/>
  <c r="BO1169" i="1"/>
  <c r="AQ1169" i="1"/>
  <c r="BJ1169" i="1"/>
  <c r="AS1169" i="1"/>
  <c r="AT1169" i="1" s="1"/>
  <c r="BA1169" i="1" s="1"/>
  <c r="AV1169" i="1"/>
  <c r="AW1169" i="1"/>
  <c r="AX1169" i="1"/>
  <c r="AY1169" i="1" s="1"/>
  <c r="BC1169" i="1" s="1"/>
  <c r="CA1150" i="1"/>
  <c r="C1191" i="1"/>
  <c r="H1191" i="1" s="1"/>
  <c r="G1191" i="1"/>
  <c r="CE1152" i="1" l="1"/>
  <c r="CB1151" i="1"/>
  <c r="CA1151" i="1" s="1"/>
  <c r="CF1151" i="1"/>
  <c r="CG1151" i="1" s="1"/>
  <c r="CI1168" i="1"/>
  <c r="CJ1168" i="1"/>
  <c r="BK1169" i="1"/>
  <c r="BL1169" i="1" s="1"/>
  <c r="BD1169" i="1"/>
  <c r="BH1169" i="1"/>
  <c r="G1192" i="1"/>
  <c r="C1192" i="1"/>
  <c r="H1192" i="1" s="1"/>
  <c r="CE1153" i="1" l="1"/>
  <c r="CB1152" i="1"/>
  <c r="CF1152" i="1"/>
  <c r="CG1152" i="1" s="1"/>
  <c r="AZ1170" i="1"/>
  <c r="AP1170" i="1"/>
  <c r="AU1170" i="1"/>
  <c r="BP1170" i="1" s="1"/>
  <c r="BG1169" i="1"/>
  <c r="BI1169" i="1" s="1"/>
  <c r="BM1169" i="1" s="1"/>
  <c r="BN1169" i="1" s="1"/>
  <c r="BR1169" i="1" s="1"/>
  <c r="CA1152" i="1"/>
  <c r="G1193" i="1"/>
  <c r="C1193" i="1"/>
  <c r="H1193" i="1" s="1"/>
  <c r="CE1154" i="1" l="1"/>
  <c r="CB1153" i="1"/>
  <c r="CF1153" i="1"/>
  <c r="CG1153" i="1" s="1"/>
  <c r="F1211" i="1"/>
  <c r="AV1170" i="1"/>
  <c r="AX1170" i="1"/>
  <c r="AY1170" i="1" s="1"/>
  <c r="BC1170" i="1" s="1"/>
  <c r="AW1170" i="1"/>
  <c r="BJ1170" i="1"/>
  <c r="BO1170" i="1"/>
  <c r="AQ1170" i="1"/>
  <c r="AS1170" i="1"/>
  <c r="AT1170" i="1" s="1"/>
  <c r="CA1153" i="1"/>
  <c r="C1194" i="1"/>
  <c r="H1194" i="1" s="1"/>
  <c r="G1194" i="1"/>
  <c r="CE1155" i="1" l="1"/>
  <c r="CB1154" i="1"/>
  <c r="CA1154" i="1" s="1"/>
  <c r="CF1154" i="1"/>
  <c r="CG1154" i="1" s="1"/>
  <c r="CI1169" i="1"/>
  <c r="CJ1169" i="1"/>
  <c r="BA1170" i="1"/>
  <c r="BD1170" i="1" s="1"/>
  <c r="BH1170" i="1"/>
  <c r="BK1170" i="1"/>
  <c r="BL1170" i="1" s="1"/>
  <c r="C1195" i="1"/>
  <c r="H1195" i="1" s="1"/>
  <c r="G1195" i="1"/>
  <c r="CE1156" i="1" l="1"/>
  <c r="CB1155" i="1"/>
  <c r="CF1155" i="1"/>
  <c r="CG1155" i="1" s="1"/>
  <c r="AZ1171" i="1"/>
  <c r="AU1171" i="1"/>
  <c r="BP1171" i="1" s="1"/>
  <c r="AP1171" i="1"/>
  <c r="BO1171" i="1" s="1"/>
  <c r="BG1170" i="1"/>
  <c r="BI1170" i="1" s="1"/>
  <c r="BM1170" i="1" s="1"/>
  <c r="BN1170" i="1" s="1"/>
  <c r="BR1170" i="1" s="1"/>
  <c r="CA1155" i="1"/>
  <c r="C1196" i="1"/>
  <c r="H1196" i="1" s="1"/>
  <c r="G1196" i="1"/>
  <c r="CB1156" i="1" l="1"/>
  <c r="CE1157" i="1"/>
  <c r="CF1156" i="1"/>
  <c r="CG1156" i="1" s="1"/>
  <c r="F1212" i="1"/>
  <c r="AQ1171" i="1"/>
  <c r="BJ1171" i="1"/>
  <c r="AS1171" i="1"/>
  <c r="AT1171" i="1" s="1"/>
  <c r="AV1171" i="1"/>
  <c r="AW1171" i="1"/>
  <c r="AX1171" i="1"/>
  <c r="AY1171" i="1" s="1"/>
  <c r="BC1171" i="1" s="1"/>
  <c r="CA1156" i="1"/>
  <c r="C1197" i="1"/>
  <c r="H1197" i="1" s="1"/>
  <c r="G1197" i="1"/>
  <c r="CB1157" i="1" l="1"/>
  <c r="CE1158" i="1"/>
  <c r="CF1157" i="1"/>
  <c r="CG1157" i="1" s="1"/>
  <c r="CI1170" i="1"/>
  <c r="CJ1170" i="1"/>
  <c r="BK1171" i="1"/>
  <c r="BL1171" i="1" s="1"/>
  <c r="BA1171" i="1"/>
  <c r="BD1171" i="1" s="1"/>
  <c r="BH1171" i="1"/>
  <c r="CA1157" i="1"/>
  <c r="C1198" i="1"/>
  <c r="H1198" i="1" s="1"/>
  <c r="G1198" i="1"/>
  <c r="CE1159" i="1" l="1"/>
  <c r="CB1158" i="1"/>
  <c r="CF1158" i="1"/>
  <c r="CG1158" i="1" s="1"/>
  <c r="AU1172" i="1"/>
  <c r="AZ1172" i="1"/>
  <c r="AP1172" i="1"/>
  <c r="BO1172" i="1" s="1"/>
  <c r="BG1171" i="1"/>
  <c r="BI1171" i="1" s="1"/>
  <c r="BM1171" i="1" s="1"/>
  <c r="BN1171" i="1" s="1"/>
  <c r="BR1171" i="1" s="1"/>
  <c r="CA1158" i="1"/>
  <c r="C1199" i="1"/>
  <c r="H1199" i="1" s="1"/>
  <c r="G1199" i="1"/>
  <c r="CE1160" i="1" l="1"/>
  <c r="CB1159" i="1"/>
  <c r="CF1159" i="1"/>
  <c r="CG1159" i="1" s="1"/>
  <c r="F1213" i="1"/>
  <c r="BJ1172" i="1"/>
  <c r="AQ1172" i="1"/>
  <c r="AS1172" i="1"/>
  <c r="AT1172" i="1" s="1"/>
  <c r="BP1172" i="1"/>
  <c r="AV1172" i="1"/>
  <c r="AX1172" i="1"/>
  <c r="AY1172" i="1" s="1"/>
  <c r="BC1172" i="1" s="1"/>
  <c r="AW1172" i="1"/>
  <c r="CA1159" i="1"/>
  <c r="C1200" i="1"/>
  <c r="H1200" i="1" s="1"/>
  <c r="G1200" i="1"/>
  <c r="CB1160" i="1" l="1"/>
  <c r="CE1161" i="1"/>
  <c r="CF1160" i="1"/>
  <c r="CG1160" i="1" s="1"/>
  <c r="CJ1171" i="1"/>
  <c r="CI1171" i="1"/>
  <c r="BA1172" i="1"/>
  <c r="BD1172" i="1" s="1"/>
  <c r="BH1172" i="1"/>
  <c r="BK1172" i="1"/>
  <c r="BL1172" i="1" s="1"/>
  <c r="CA1160" i="1"/>
  <c r="G1201" i="1"/>
  <c r="C1201" i="1"/>
  <c r="H1201" i="1" s="1"/>
  <c r="CE1162" i="1" l="1"/>
  <c r="CB1161" i="1"/>
  <c r="CF1161" i="1"/>
  <c r="CG1161" i="1" s="1"/>
  <c r="AU1173" i="1"/>
  <c r="AZ1173" i="1"/>
  <c r="AP1173" i="1"/>
  <c r="BO1173" i="1" s="1"/>
  <c r="BG1172" i="1"/>
  <c r="BI1172" i="1" s="1"/>
  <c r="BM1172" i="1" s="1"/>
  <c r="BN1172" i="1" s="1"/>
  <c r="BR1172" i="1" s="1"/>
  <c r="CA1161" i="1"/>
  <c r="C1202" i="1"/>
  <c r="H1202" i="1" s="1"/>
  <c r="G1202" i="1"/>
  <c r="CE1163" i="1" l="1"/>
  <c r="CB1162" i="1"/>
  <c r="CF1162" i="1"/>
  <c r="CG1162" i="1" s="1"/>
  <c r="F1214" i="1"/>
  <c r="AQ1173" i="1"/>
  <c r="BJ1173" i="1"/>
  <c r="AS1173" i="1"/>
  <c r="AT1173" i="1" s="1"/>
  <c r="BA1173" i="1" s="1"/>
  <c r="AV1173" i="1"/>
  <c r="BP1173" i="1"/>
  <c r="AX1173" i="1"/>
  <c r="AY1173" i="1" s="1"/>
  <c r="BC1173" i="1" s="1"/>
  <c r="BK1173" i="1" s="1"/>
  <c r="BL1173" i="1" s="1"/>
  <c r="AW1173" i="1"/>
  <c r="CA1162" i="1"/>
  <c r="C1203" i="1"/>
  <c r="H1203" i="1" s="1"/>
  <c r="G1203" i="1"/>
  <c r="CE1164" i="1" l="1"/>
  <c r="CB1163" i="1"/>
  <c r="CF1163" i="1"/>
  <c r="CG1163" i="1" s="1"/>
  <c r="CJ1172" i="1"/>
  <c r="CI1172" i="1"/>
  <c r="BD1173" i="1"/>
  <c r="BG1173" i="1" s="1"/>
  <c r="BH1173" i="1"/>
  <c r="CA1163" i="1"/>
  <c r="G1204" i="1"/>
  <c r="C1204" i="1"/>
  <c r="H1204" i="1" s="1"/>
  <c r="CE1165" i="1" l="1"/>
  <c r="CB1164" i="1"/>
  <c r="CF1164" i="1"/>
  <c r="CG1164" i="1" s="1"/>
  <c r="BI1173" i="1"/>
  <c r="BM1173" i="1" s="1"/>
  <c r="BN1173" i="1" s="1"/>
  <c r="BR1173" i="1" s="1"/>
  <c r="AP1174" i="1"/>
  <c r="AZ1174" i="1"/>
  <c r="AU1174" i="1"/>
  <c r="AV1174" i="1" s="1"/>
  <c r="CA1164" i="1"/>
  <c r="G1205" i="1"/>
  <c r="C1205" i="1"/>
  <c r="H1205" i="1" s="1"/>
  <c r="CB1165" i="1" l="1"/>
  <c r="CE1166" i="1"/>
  <c r="CF1165" i="1"/>
  <c r="CG1165" i="1" s="1"/>
  <c r="AW1174" i="1"/>
  <c r="F1215" i="1"/>
  <c r="BJ1174" i="1"/>
  <c r="BO1174" i="1"/>
  <c r="AS1174" i="1"/>
  <c r="AT1174" i="1" s="1"/>
  <c r="BA1174" i="1" s="1"/>
  <c r="AX1174" i="1"/>
  <c r="AY1174" i="1" s="1"/>
  <c r="BC1174" i="1" s="1"/>
  <c r="BK1174" i="1" s="1"/>
  <c r="BL1174" i="1" s="1"/>
  <c r="BP1174" i="1"/>
  <c r="AQ1174" i="1"/>
  <c r="CA1165" i="1"/>
  <c r="C1206" i="1"/>
  <c r="H1206" i="1" s="1"/>
  <c r="G1206" i="1"/>
  <c r="CE1167" i="1" l="1"/>
  <c r="CB1166" i="1"/>
  <c r="CF1166" i="1"/>
  <c r="CG1166" i="1" s="1"/>
  <c r="CJ1173" i="1"/>
  <c r="BH1174" i="1"/>
  <c r="CI1173" i="1"/>
  <c r="BD1174" i="1"/>
  <c r="BG1174" i="1" s="1"/>
  <c r="CA1166" i="1"/>
  <c r="C1207" i="1"/>
  <c r="H1207" i="1" s="1"/>
  <c r="G1207" i="1"/>
  <c r="CE1168" i="1" l="1"/>
  <c r="CB1167" i="1"/>
  <c r="CF1167" i="1"/>
  <c r="CG1167" i="1" s="1"/>
  <c r="BI1174" i="1"/>
  <c r="BM1174" i="1" s="1"/>
  <c r="BN1174" i="1" s="1"/>
  <c r="BR1174" i="1" s="1"/>
  <c r="F1216" i="1" s="1"/>
  <c r="AP1175" i="1"/>
  <c r="BO1175" i="1" s="1"/>
  <c r="AZ1175" i="1"/>
  <c r="AU1175" i="1"/>
  <c r="BP1175" i="1" s="1"/>
  <c r="CA1167" i="1"/>
  <c r="C1208" i="1"/>
  <c r="H1208" i="1" s="1"/>
  <c r="G1208" i="1"/>
  <c r="CE1169" i="1" l="1"/>
  <c r="CB1168" i="1"/>
  <c r="CF1168" i="1"/>
  <c r="CG1168" i="1" s="1"/>
  <c r="CJ1174" i="1"/>
  <c r="CI1174" i="1"/>
  <c r="BJ1175" i="1"/>
  <c r="AQ1175" i="1"/>
  <c r="AS1175" i="1"/>
  <c r="AT1175" i="1" s="1"/>
  <c r="BH1175" i="1" s="1"/>
  <c r="AV1175" i="1"/>
  <c r="AW1175" i="1"/>
  <c r="AX1175" i="1"/>
  <c r="AY1175" i="1" s="1"/>
  <c r="BC1175" i="1" s="1"/>
  <c r="BK1175" i="1" s="1"/>
  <c r="BL1175" i="1" s="1"/>
  <c r="CA1168" i="1"/>
  <c r="C1209" i="1"/>
  <c r="H1209" i="1" s="1"/>
  <c r="G1209" i="1"/>
  <c r="CE1170" i="1" l="1"/>
  <c r="CB1169" i="1"/>
  <c r="CF1169" i="1"/>
  <c r="CG1169" i="1" s="1"/>
  <c r="BA1175" i="1"/>
  <c r="BD1175" i="1" s="1"/>
  <c r="BG1175" i="1" s="1"/>
  <c r="BI1175" i="1" s="1"/>
  <c r="BM1175" i="1" s="1"/>
  <c r="BN1175" i="1" s="1"/>
  <c r="BR1175" i="1" s="1"/>
  <c r="CA1169" i="1"/>
  <c r="G1210" i="1"/>
  <c r="C1210" i="1"/>
  <c r="H1210" i="1" s="1"/>
  <c r="CB1170" i="1" l="1"/>
  <c r="CE1171" i="1"/>
  <c r="CF1170" i="1"/>
  <c r="CG1170" i="1" s="1"/>
  <c r="AU1176" i="1"/>
  <c r="AW1176" i="1" s="1"/>
  <c r="AP1176" i="1"/>
  <c r="BO1176" i="1" s="1"/>
  <c r="AZ1176" i="1"/>
  <c r="F1217" i="1"/>
  <c r="CA1170" i="1"/>
  <c r="C1211" i="1"/>
  <c r="H1211" i="1" s="1"/>
  <c r="G1211" i="1"/>
  <c r="CB1171" i="1" l="1"/>
  <c r="CE1172" i="1"/>
  <c r="CF1171" i="1"/>
  <c r="CG1171" i="1" s="1"/>
  <c r="AX1176" i="1"/>
  <c r="AY1176" i="1" s="1"/>
  <c r="BC1176" i="1" s="1"/>
  <c r="BK1176" i="1" s="1"/>
  <c r="BL1176" i="1" s="1"/>
  <c r="AV1176" i="1"/>
  <c r="BP1176" i="1"/>
  <c r="AQ1176" i="1"/>
  <c r="AS1176" i="1"/>
  <c r="AT1176" i="1" s="1"/>
  <c r="BH1176" i="1" s="1"/>
  <c r="BJ1176" i="1"/>
  <c r="CA1171" i="1"/>
  <c r="C1212" i="1"/>
  <c r="H1212" i="1" s="1"/>
  <c r="G1212" i="1"/>
  <c r="CE1173" i="1" l="1"/>
  <c r="CB1172" i="1"/>
  <c r="CF1172" i="1"/>
  <c r="CG1172" i="1" s="1"/>
  <c r="BA1176" i="1"/>
  <c r="BD1176" i="1" s="1"/>
  <c r="AU1177" i="1" s="1"/>
  <c r="CA1172" i="1"/>
  <c r="C1213" i="1"/>
  <c r="H1213" i="1" s="1"/>
  <c r="G1213" i="1"/>
  <c r="CE1174" i="1" l="1"/>
  <c r="CB1173" i="1"/>
  <c r="CF1173" i="1"/>
  <c r="CG1173" i="1" s="1"/>
  <c r="AZ1177" i="1"/>
  <c r="AP1177" i="1"/>
  <c r="BO1177" i="1" s="1"/>
  <c r="BG1176" i="1"/>
  <c r="BI1176" i="1" s="1"/>
  <c r="BM1176" i="1" s="1"/>
  <c r="BN1176" i="1" s="1"/>
  <c r="BR1176" i="1" s="1"/>
  <c r="F1218" i="1" s="1"/>
  <c r="AX1177" i="1"/>
  <c r="AY1177" i="1" s="1"/>
  <c r="BC1177" i="1" s="1"/>
  <c r="AW1177" i="1"/>
  <c r="AV1177" i="1"/>
  <c r="BP1177" i="1"/>
  <c r="CA1173" i="1"/>
  <c r="G1214" i="1"/>
  <c r="C1214" i="1"/>
  <c r="H1214" i="1" s="1"/>
  <c r="CB1174" i="1" l="1"/>
  <c r="CE1175" i="1"/>
  <c r="CF1174" i="1"/>
  <c r="CG1174" i="1" s="1"/>
  <c r="BK1177" i="1"/>
  <c r="BL1177" i="1" s="1"/>
  <c r="BJ1177" i="1"/>
  <c r="AS1177" i="1"/>
  <c r="AT1177" i="1" s="1"/>
  <c r="BA1177" i="1" s="1"/>
  <c r="BD1177" i="1" s="1"/>
  <c r="AQ1177" i="1"/>
  <c r="CA1174" i="1"/>
  <c r="C1215" i="1"/>
  <c r="H1215" i="1" s="1"/>
  <c r="G1215" i="1"/>
  <c r="CE1176" i="1" l="1"/>
  <c r="CB1175" i="1"/>
  <c r="CA1175" i="1" s="1"/>
  <c r="CF1175" i="1"/>
  <c r="CG1175" i="1" s="1"/>
  <c r="BH1177" i="1"/>
  <c r="BG1177" i="1"/>
  <c r="AZ1178" i="1"/>
  <c r="AU1178" i="1"/>
  <c r="AP1178" i="1"/>
  <c r="BO1178" i="1" s="1"/>
  <c r="C1216" i="1"/>
  <c r="H1216" i="1" s="1"/>
  <c r="G1216" i="1"/>
  <c r="CB1176" i="1" l="1"/>
  <c r="CF1176" i="1"/>
  <c r="CG1176" i="1" s="1"/>
  <c r="BI1177" i="1"/>
  <c r="BM1177" i="1" s="1"/>
  <c r="BN1177" i="1" s="1"/>
  <c r="BR1177" i="1" s="1"/>
  <c r="F1219" i="1" s="1"/>
  <c r="AS1178" i="1"/>
  <c r="AT1178" i="1" s="1"/>
  <c r="AQ1178" i="1"/>
  <c r="BJ1178" i="1"/>
  <c r="AW1178" i="1"/>
  <c r="AV1178" i="1"/>
  <c r="AX1178" i="1"/>
  <c r="AY1178" i="1" s="1"/>
  <c r="BC1178" i="1" s="1"/>
  <c r="BP1178" i="1"/>
  <c r="CA1176" i="1"/>
  <c r="C1217" i="1"/>
  <c r="H1217" i="1" s="1"/>
  <c r="G1217" i="1"/>
  <c r="CE1177" i="1" l="1"/>
  <c r="BK1178" i="1"/>
  <c r="BL1178" i="1" s="1"/>
  <c r="BA1178" i="1"/>
  <c r="BD1178" i="1" s="1"/>
  <c r="BH1178" i="1"/>
  <c r="C1218" i="1"/>
  <c r="H1218" i="1" s="1"/>
  <c r="G1218" i="1"/>
  <c r="CB1177" i="1" l="1"/>
  <c r="CA1177" i="1" s="1"/>
  <c r="CF1177" i="1"/>
  <c r="CG1177" i="1" s="1"/>
  <c r="AP1179" i="1"/>
  <c r="BO1179" i="1" s="1"/>
  <c r="BG1178" i="1"/>
  <c r="BI1178" i="1" s="1"/>
  <c r="BM1178" i="1" s="1"/>
  <c r="BN1178" i="1" s="1"/>
  <c r="BR1178" i="1" s="1"/>
  <c r="CE1178" i="1" s="1"/>
  <c r="AU1179" i="1"/>
  <c r="AZ1179" i="1"/>
  <c r="C1219" i="1"/>
  <c r="H1219" i="1" s="1"/>
  <c r="G1219" i="1"/>
  <c r="CB1178" i="1" l="1"/>
  <c r="CF1178" i="1"/>
  <c r="F1220" i="1"/>
  <c r="AX1179" i="1"/>
  <c r="AY1179" i="1" s="1"/>
  <c r="BC1179" i="1" s="1"/>
  <c r="BK1179" i="1" s="1"/>
  <c r="BL1179" i="1" s="1"/>
  <c r="AW1179" i="1"/>
  <c r="BP1179" i="1"/>
  <c r="AV1179" i="1"/>
  <c r="AQ1179" i="1"/>
  <c r="BJ1179" i="1"/>
  <c r="AS1179" i="1"/>
  <c r="AT1179" i="1" s="1"/>
  <c r="C1220" i="1"/>
  <c r="H1220" i="1" l="1"/>
  <c r="G1220" i="1"/>
  <c r="C1221" i="1" s="1"/>
  <c r="BA1179" i="1"/>
  <c r="BD1179" i="1" s="1"/>
  <c r="BH1179" i="1"/>
  <c r="CA1178" i="1"/>
  <c r="CG1178" i="1"/>
  <c r="BG1179" i="1" l="1"/>
  <c r="BI1179" i="1" s="1"/>
  <c r="BM1179" i="1" s="1"/>
  <c r="BN1179" i="1" s="1"/>
  <c r="BR1179" i="1" s="1"/>
  <c r="CE1179" i="1" s="1"/>
  <c r="AZ1180" i="1"/>
  <c r="AU1180" i="1"/>
  <c r="AP1180" i="1"/>
  <c r="BO1180" i="1" s="1"/>
  <c r="CB1179" i="1" l="1"/>
  <c r="CF1179" i="1"/>
  <c r="F1221" i="1"/>
  <c r="AW1180" i="1"/>
  <c r="AV1180" i="1"/>
  <c r="BP1180" i="1"/>
  <c r="AX1180" i="1"/>
  <c r="AY1180" i="1" s="1"/>
  <c r="BC1180" i="1" s="1"/>
  <c r="BK1180" i="1" s="1"/>
  <c r="BL1180" i="1" s="1"/>
  <c r="AS1180" i="1"/>
  <c r="AT1180" i="1" s="1"/>
  <c r="BJ1180" i="1"/>
  <c r="AQ1180" i="1"/>
  <c r="H1221" i="1" l="1"/>
  <c r="G1221" i="1"/>
  <c r="C1222" i="1" s="1"/>
  <c r="CA1179" i="1"/>
  <c r="CG1179" i="1"/>
  <c r="BA1180" i="1"/>
  <c r="BD1180" i="1" s="1"/>
  <c r="BH1180" i="1"/>
  <c r="AU1181" i="1" l="1"/>
  <c r="BP1181" i="1" s="1"/>
  <c r="AZ1181" i="1"/>
  <c r="AP1181" i="1"/>
  <c r="BO1181" i="1" s="1"/>
  <c r="BG1180" i="1"/>
  <c r="BI1180" i="1" s="1"/>
  <c r="BM1180" i="1" s="1"/>
  <c r="BN1180" i="1" s="1"/>
  <c r="BR1180" i="1" s="1"/>
  <c r="CE1180" i="1" s="1"/>
  <c r="CB1180" i="1" l="1"/>
  <c r="CF1180" i="1"/>
  <c r="F1222" i="1"/>
  <c r="AQ1181" i="1"/>
  <c r="BJ1181" i="1"/>
  <c r="AS1181" i="1"/>
  <c r="AT1181" i="1" s="1"/>
  <c r="AX1181" i="1"/>
  <c r="AY1181" i="1" s="1"/>
  <c r="BC1181" i="1" s="1"/>
  <c r="AW1181" i="1"/>
  <c r="AV1181" i="1"/>
  <c r="H1222" i="1" l="1"/>
  <c r="G1222" i="1"/>
  <c r="C1223" i="1" s="1"/>
  <c r="BA1181" i="1"/>
  <c r="BD1181" i="1" s="1"/>
  <c r="BH1181" i="1"/>
  <c r="CA1180" i="1"/>
  <c r="CG1180" i="1"/>
  <c r="BK1181" i="1"/>
  <c r="BL1181" i="1" s="1"/>
  <c r="BG1181" i="1" l="1"/>
  <c r="BI1181" i="1" s="1"/>
  <c r="BM1181" i="1" s="1"/>
  <c r="BN1181" i="1" s="1"/>
  <c r="BR1181" i="1" s="1"/>
  <c r="CE1181" i="1" s="1"/>
  <c r="AZ1182" i="1"/>
  <c r="AU1182" i="1"/>
  <c r="AP1182" i="1"/>
  <c r="BO1182" i="1" s="1"/>
  <c r="CB1181" i="1" l="1"/>
  <c r="CF1181" i="1"/>
  <c r="F1223" i="1"/>
  <c r="AW1182" i="1"/>
  <c r="AV1182" i="1"/>
  <c r="AX1182" i="1"/>
  <c r="AY1182" i="1" s="1"/>
  <c r="BC1182" i="1" s="1"/>
  <c r="BK1182" i="1" s="1"/>
  <c r="BL1182" i="1" s="1"/>
  <c r="BP1182" i="1"/>
  <c r="AS1182" i="1"/>
  <c r="AT1182" i="1" s="1"/>
  <c r="AQ1182" i="1"/>
  <c r="BJ1182" i="1"/>
  <c r="H1223" i="1" l="1"/>
  <c r="G1223" i="1"/>
  <c r="C1224" i="1" s="1"/>
  <c r="CA1181" i="1"/>
  <c r="CG1181" i="1"/>
  <c r="BA1182" i="1"/>
  <c r="BD1182" i="1" s="1"/>
  <c r="BH1182" i="1"/>
  <c r="AU1183" i="1" l="1"/>
  <c r="AP1183" i="1"/>
  <c r="BO1183" i="1" s="1"/>
  <c r="BG1182" i="1"/>
  <c r="BI1182" i="1" s="1"/>
  <c r="BM1182" i="1" s="1"/>
  <c r="BN1182" i="1" s="1"/>
  <c r="BR1182" i="1" s="1"/>
  <c r="CE1182" i="1" s="1"/>
  <c r="AZ1183" i="1"/>
  <c r="CB1182" i="1" l="1"/>
  <c r="CF1182" i="1"/>
  <c r="F1224" i="1"/>
  <c r="AQ1183" i="1"/>
  <c r="BJ1183" i="1"/>
  <c r="AS1183" i="1"/>
  <c r="AT1183" i="1" s="1"/>
  <c r="AX1183" i="1"/>
  <c r="AY1183" i="1" s="1"/>
  <c r="BC1183" i="1" s="1"/>
  <c r="AW1183" i="1"/>
  <c r="BP1183" i="1"/>
  <c r="AV1183" i="1"/>
  <c r="H1224" i="1" l="1"/>
  <c r="G1224" i="1"/>
  <c r="C1225" i="1" s="1"/>
  <c r="BK1183" i="1"/>
  <c r="BL1183" i="1" s="1"/>
  <c r="CA1182" i="1"/>
  <c r="CG1182" i="1"/>
  <c r="BA1183" i="1"/>
  <c r="BD1183" i="1" s="1"/>
  <c r="BH1183" i="1"/>
  <c r="AZ1184" i="1" l="1"/>
  <c r="AU1184" i="1"/>
  <c r="BP1184" i="1" s="1"/>
  <c r="AP1184" i="1"/>
  <c r="BO1184" i="1" s="1"/>
  <c r="BG1183" i="1"/>
  <c r="BI1183" i="1" s="1"/>
  <c r="BM1183" i="1" s="1"/>
  <c r="BN1183" i="1" s="1"/>
  <c r="BR1183" i="1" s="1"/>
  <c r="CE1183" i="1" s="1"/>
  <c r="CB1183" i="1" l="1"/>
  <c r="CF1183" i="1"/>
  <c r="F1225" i="1"/>
  <c r="AQ1184" i="1"/>
  <c r="AS1184" i="1"/>
  <c r="AT1184" i="1" s="1"/>
  <c r="BJ1184" i="1"/>
  <c r="AX1184" i="1"/>
  <c r="AY1184" i="1" s="1"/>
  <c r="BC1184" i="1" s="1"/>
  <c r="AW1184" i="1"/>
  <c r="AV1184" i="1"/>
  <c r="H1225" i="1" l="1"/>
  <c r="G1225" i="1"/>
  <c r="C1226" i="1" s="1"/>
  <c r="CA1183" i="1"/>
  <c r="CG1183" i="1"/>
  <c r="BK1184" i="1"/>
  <c r="BL1184" i="1" s="1"/>
  <c r="BA1184" i="1"/>
  <c r="BD1184" i="1" s="1"/>
  <c r="BH1184" i="1"/>
  <c r="AU1185" i="1" l="1"/>
  <c r="BP1185" i="1" s="1"/>
  <c r="AP1185" i="1"/>
  <c r="BO1185" i="1" s="1"/>
  <c r="BG1184" i="1"/>
  <c r="BI1184" i="1" s="1"/>
  <c r="BM1184" i="1" s="1"/>
  <c r="BN1184" i="1" s="1"/>
  <c r="BR1184" i="1" s="1"/>
  <c r="CE1184" i="1" s="1"/>
  <c r="AZ1185" i="1"/>
  <c r="CB1184" i="1" l="1"/>
  <c r="CF1184" i="1"/>
  <c r="F1226" i="1"/>
  <c r="AQ1185" i="1"/>
  <c r="BJ1185" i="1"/>
  <c r="AS1185" i="1"/>
  <c r="AT1185" i="1" s="1"/>
  <c r="BA1185" i="1" s="1"/>
  <c r="AX1185" i="1"/>
  <c r="AY1185" i="1" s="1"/>
  <c r="BC1185" i="1" s="1"/>
  <c r="AW1185" i="1"/>
  <c r="AV1185" i="1"/>
  <c r="G1226" i="1" l="1"/>
  <c r="C1227" i="1" s="1"/>
  <c r="H1226" i="1"/>
  <c r="CA1184" i="1"/>
  <c r="CG1184" i="1"/>
  <c r="BK1185" i="1"/>
  <c r="BL1185" i="1" s="1"/>
  <c r="BD1185" i="1"/>
  <c r="BH1185" i="1"/>
  <c r="BG1185" i="1" l="1"/>
  <c r="BI1185" i="1" s="1"/>
  <c r="BM1185" i="1" s="1"/>
  <c r="BN1185" i="1" s="1"/>
  <c r="BR1185" i="1" s="1"/>
  <c r="CE1185" i="1" s="1"/>
  <c r="AP1186" i="1"/>
  <c r="BO1186" i="1" s="1"/>
  <c r="AZ1186" i="1"/>
  <c r="AU1186" i="1"/>
  <c r="CB1185" i="1" l="1"/>
  <c r="CF1185" i="1"/>
  <c r="F1227" i="1"/>
  <c r="H1227" i="1" s="1"/>
  <c r="AV1186" i="1"/>
  <c r="BP1186" i="1"/>
  <c r="AX1186" i="1"/>
  <c r="AY1186" i="1" s="1"/>
  <c r="BC1186" i="1" s="1"/>
  <c r="BK1186" i="1" s="1"/>
  <c r="BL1186" i="1" s="1"/>
  <c r="AW1186" i="1"/>
  <c r="BJ1186" i="1"/>
  <c r="AQ1186" i="1"/>
  <c r="AS1186" i="1"/>
  <c r="AT1186" i="1" s="1"/>
  <c r="G1227" i="1" l="1"/>
  <c r="C1228" i="1" s="1"/>
  <c r="BA1186" i="1"/>
  <c r="BD1186" i="1" s="1"/>
  <c r="BH1186" i="1"/>
  <c r="CG1185" i="1"/>
  <c r="CA1185" i="1"/>
  <c r="BG1186" i="1" l="1"/>
  <c r="BI1186" i="1" s="1"/>
  <c r="BM1186" i="1" s="1"/>
  <c r="BN1186" i="1" s="1"/>
  <c r="BR1186" i="1" s="1"/>
  <c r="CE1186" i="1" s="1"/>
  <c r="AZ1187" i="1"/>
  <c r="AU1187" i="1"/>
  <c r="AP1187" i="1"/>
  <c r="BO1187" i="1" s="1"/>
  <c r="CB1186" i="1" l="1"/>
  <c r="CF1186" i="1"/>
  <c r="F1228" i="1"/>
  <c r="H1228" i="1" s="1"/>
  <c r="BJ1187" i="1"/>
  <c r="AQ1187" i="1"/>
  <c r="AS1187" i="1"/>
  <c r="AT1187" i="1" s="1"/>
  <c r="AV1187" i="1"/>
  <c r="BP1187" i="1"/>
  <c r="AW1187" i="1"/>
  <c r="AX1187" i="1"/>
  <c r="AY1187" i="1" s="1"/>
  <c r="BC1187" i="1" s="1"/>
  <c r="BK1187" i="1" s="1"/>
  <c r="BL1187" i="1" s="1"/>
  <c r="G1228" i="1" l="1"/>
  <c r="BA1187" i="1"/>
  <c r="BD1187" i="1" s="1"/>
  <c r="BH1187" i="1"/>
  <c r="CG1186" i="1"/>
  <c r="CA1186" i="1"/>
  <c r="BG1187" i="1" l="1"/>
  <c r="BI1187" i="1" s="1"/>
  <c r="BM1187" i="1" s="1"/>
  <c r="BN1187" i="1" s="1"/>
  <c r="BR1187" i="1" s="1"/>
  <c r="CE1187" i="1" s="1"/>
  <c r="AP1188" i="1"/>
  <c r="BO1188" i="1" s="1"/>
  <c r="AU1188" i="1"/>
  <c r="AZ1188" i="1"/>
  <c r="CB1187" i="1" l="1"/>
  <c r="CF1187" i="1"/>
  <c r="AW1188" i="1"/>
  <c r="AV1188" i="1"/>
  <c r="BP1188" i="1"/>
  <c r="AX1188" i="1"/>
  <c r="AY1188" i="1" s="1"/>
  <c r="BC1188" i="1" s="1"/>
  <c r="BK1188" i="1" s="1"/>
  <c r="BL1188" i="1" s="1"/>
  <c r="BJ1188" i="1"/>
  <c r="AQ1188" i="1"/>
  <c r="AS1188" i="1"/>
  <c r="AT1188" i="1" s="1"/>
  <c r="H1232" i="1" l="1"/>
  <c r="G1232" i="1"/>
  <c r="C1233" i="1" s="1"/>
  <c r="BA1188" i="1"/>
  <c r="BD1188" i="1" s="1"/>
  <c r="AZ1189" i="1" s="1"/>
  <c r="BH1188" i="1"/>
  <c r="CA1187" i="1"/>
  <c r="CG1187" i="1"/>
  <c r="BG1188" i="1" l="1"/>
  <c r="BI1188" i="1" s="1"/>
  <c r="BM1188" i="1" s="1"/>
  <c r="BN1188" i="1" s="1"/>
  <c r="BR1188" i="1" s="1"/>
  <c r="CE1188" i="1" s="1"/>
  <c r="AU1189" i="1"/>
  <c r="AP1189" i="1"/>
  <c r="BO1189" i="1" s="1"/>
  <c r="CB1188" i="1" l="1"/>
  <c r="CF1188" i="1"/>
  <c r="BJ1189" i="1"/>
  <c r="AQ1189" i="1"/>
  <c r="AS1189" i="1"/>
  <c r="AT1189" i="1" s="1"/>
  <c r="AV1189" i="1"/>
  <c r="BP1189" i="1"/>
  <c r="AW1189" i="1"/>
  <c r="AX1189" i="1"/>
  <c r="AY1189" i="1" s="1"/>
  <c r="BC1189" i="1" s="1"/>
  <c r="BK1189" i="1" s="1"/>
  <c r="BL1189" i="1" s="1"/>
  <c r="H1233" i="1"/>
  <c r="G1233" i="1" l="1"/>
  <c r="C1234" i="1" s="1"/>
  <c r="BA1189" i="1"/>
  <c r="BD1189" i="1" s="1"/>
  <c r="AZ1190" i="1" s="1"/>
  <c r="BH1189" i="1"/>
  <c r="CA1188" i="1"/>
  <c r="CG1188" i="1"/>
  <c r="BG1189" i="1" l="1"/>
  <c r="BI1189" i="1" s="1"/>
  <c r="BM1189" i="1" s="1"/>
  <c r="BN1189" i="1" s="1"/>
  <c r="BR1189" i="1" s="1"/>
  <c r="CE1189" i="1" s="1"/>
  <c r="AP1190" i="1"/>
  <c r="BO1190" i="1" s="1"/>
  <c r="AU1190" i="1"/>
  <c r="CB1189" i="1" l="1"/>
  <c r="CF1189" i="1"/>
  <c r="AW1190" i="1"/>
  <c r="AV1190" i="1"/>
  <c r="BP1190" i="1"/>
  <c r="AX1190" i="1"/>
  <c r="AY1190" i="1" s="1"/>
  <c r="BC1190" i="1" s="1"/>
  <c r="BK1190" i="1" s="1"/>
  <c r="BL1190" i="1" s="1"/>
  <c r="BJ1190" i="1"/>
  <c r="AQ1190" i="1"/>
  <c r="AS1190" i="1"/>
  <c r="AT1190" i="1" s="1"/>
  <c r="CA1189" i="1"/>
  <c r="G1234" i="1" l="1"/>
  <c r="C1235" i="1" s="1"/>
  <c r="H1234" i="1"/>
  <c r="BA1190" i="1"/>
  <c r="BD1190" i="1" s="1"/>
  <c r="AZ1191" i="1" s="1"/>
  <c r="BH1190" i="1"/>
  <c r="CG1189" i="1"/>
  <c r="BG1190" i="1" l="1"/>
  <c r="BI1190" i="1" s="1"/>
  <c r="BM1190" i="1" s="1"/>
  <c r="BN1190" i="1" s="1"/>
  <c r="BR1190" i="1" s="1"/>
  <c r="CE1190" i="1" s="1"/>
  <c r="AP1191" i="1"/>
  <c r="BO1191" i="1" s="1"/>
  <c r="AU1191" i="1"/>
  <c r="CB1190" i="1" l="1"/>
  <c r="CF1190" i="1"/>
  <c r="AV1191" i="1"/>
  <c r="BP1191" i="1"/>
  <c r="AX1191" i="1"/>
  <c r="AY1191" i="1" s="1"/>
  <c r="BC1191" i="1" s="1"/>
  <c r="BK1191" i="1" s="1"/>
  <c r="BL1191" i="1" s="1"/>
  <c r="AW1191" i="1"/>
  <c r="BJ1191" i="1"/>
  <c r="AQ1191" i="1"/>
  <c r="AS1191" i="1"/>
  <c r="AT1191" i="1" s="1"/>
  <c r="H1235" i="1" l="1"/>
  <c r="G1235" i="1"/>
  <c r="C1236" i="1" s="1"/>
  <c r="CA1190" i="1"/>
  <c r="CG1190" i="1"/>
  <c r="BA1191" i="1"/>
  <c r="BD1191" i="1" s="1"/>
  <c r="AZ1192" i="1" s="1"/>
  <c r="BH1191" i="1"/>
  <c r="BG1191" i="1" l="1"/>
  <c r="BI1191" i="1" s="1"/>
  <c r="BM1191" i="1" s="1"/>
  <c r="BN1191" i="1" s="1"/>
  <c r="BR1191" i="1" s="1"/>
  <c r="CE1191" i="1" s="1"/>
  <c r="AU1192" i="1"/>
  <c r="BP1192" i="1" s="1"/>
  <c r="AP1192" i="1"/>
  <c r="BO1192" i="1" s="1"/>
  <c r="CB1191" i="1" l="1"/>
  <c r="CF1191" i="1"/>
  <c r="CG1191" i="1" s="1"/>
  <c r="CA1191" i="1"/>
  <c r="AQ1192" i="1"/>
  <c r="BJ1192" i="1"/>
  <c r="AS1192" i="1"/>
  <c r="AT1192" i="1" s="1"/>
  <c r="H1236" i="1"/>
  <c r="AV1192" i="1"/>
  <c r="AW1192" i="1"/>
  <c r="AX1192" i="1"/>
  <c r="AY1192" i="1" s="1"/>
  <c r="BC1192" i="1" s="1"/>
  <c r="BK1192" i="1" s="1"/>
  <c r="BL1192" i="1" s="1"/>
  <c r="G1236" i="1"/>
  <c r="C1237" i="1" s="1"/>
  <c r="BA1192" i="1" l="1"/>
  <c r="BD1192" i="1" s="1"/>
  <c r="AZ1193" i="1" s="1"/>
  <c r="BH1192" i="1"/>
  <c r="BG1192" i="1" l="1"/>
  <c r="BI1192" i="1" s="1"/>
  <c r="BM1192" i="1" s="1"/>
  <c r="BN1192" i="1" s="1"/>
  <c r="BR1192" i="1" s="1"/>
  <c r="CE1192" i="1" s="1"/>
  <c r="AP1193" i="1"/>
  <c r="AU1193" i="1"/>
  <c r="CB1192" i="1" l="1"/>
  <c r="CF1192" i="1"/>
  <c r="BP1193" i="1"/>
  <c r="AV1193" i="1"/>
  <c r="AW1193" i="1"/>
  <c r="AX1193" i="1"/>
  <c r="AY1193" i="1" s="1"/>
  <c r="BC1193" i="1" s="1"/>
  <c r="BO1193" i="1"/>
  <c r="AQ1193" i="1"/>
  <c r="BJ1193" i="1"/>
  <c r="AS1193" i="1"/>
  <c r="AT1193" i="1" s="1"/>
  <c r="H1237" i="1" l="1"/>
  <c r="CA1192" i="1"/>
  <c r="CG1192" i="1"/>
  <c r="BA1193" i="1"/>
  <c r="BD1193" i="1" s="1"/>
  <c r="AZ1194" i="1" s="1"/>
  <c r="BH1193" i="1"/>
  <c r="BK1193" i="1"/>
  <c r="BL1193" i="1" s="1"/>
  <c r="G1237" i="1"/>
  <c r="C1238" i="1" s="1"/>
  <c r="AU1194" i="1" l="1"/>
  <c r="AP1194" i="1"/>
  <c r="BG1193" i="1"/>
  <c r="BI1193" i="1" s="1"/>
  <c r="BM1193" i="1" l="1"/>
  <c r="BN1193" i="1" s="1"/>
  <c r="BR1193" i="1" s="1"/>
  <c r="CE1193" i="1" s="1"/>
  <c r="AQ1194" i="1"/>
  <c r="BO1194" i="1"/>
  <c r="BJ1194" i="1"/>
  <c r="AS1194" i="1"/>
  <c r="AT1194" i="1" s="1"/>
  <c r="AX1194" i="1"/>
  <c r="AY1194" i="1" s="1"/>
  <c r="BC1194" i="1" s="1"/>
  <c r="BP1194" i="1"/>
  <c r="AV1194" i="1"/>
  <c r="AW1194" i="1"/>
  <c r="CB1193" i="1" l="1"/>
  <c r="CF1193" i="1"/>
  <c r="CG1193" i="1" s="1"/>
  <c r="BA1194" i="1"/>
  <c r="BD1194" i="1" s="1"/>
  <c r="AZ1195" i="1" s="1"/>
  <c r="BH1194" i="1"/>
  <c r="BK1194" i="1"/>
  <c r="BL1194" i="1" s="1"/>
  <c r="H1238" i="1"/>
  <c r="G1238" i="1"/>
  <c r="C1239" i="1" s="1"/>
  <c r="BG1194" i="1" l="1"/>
  <c r="BI1194" i="1" s="1"/>
  <c r="BM1194" i="1" s="1"/>
  <c r="AU1195" i="1"/>
  <c r="BP1195" i="1" s="1"/>
  <c r="AP1195" i="1"/>
  <c r="CA1193" i="1"/>
  <c r="BN1194" i="1" l="1"/>
  <c r="BR1194" i="1" s="1"/>
  <c r="CE1194" i="1" s="1"/>
  <c r="H1239" i="1"/>
  <c r="BJ1195" i="1"/>
  <c r="BO1195" i="1"/>
  <c r="AQ1195" i="1"/>
  <c r="AS1195" i="1"/>
  <c r="AT1195" i="1" s="1"/>
  <c r="AX1195" i="1"/>
  <c r="AY1195" i="1" s="1"/>
  <c r="BC1195" i="1" s="1"/>
  <c r="AV1195" i="1"/>
  <c r="AW1195" i="1"/>
  <c r="CB1194" i="1" l="1"/>
  <c r="CF1194" i="1"/>
  <c r="G1239" i="1"/>
  <c r="C1240" i="1" s="1"/>
  <c r="BA1195" i="1"/>
  <c r="BD1195" i="1" s="1"/>
  <c r="AZ1196" i="1" s="1"/>
  <c r="BH1195" i="1"/>
  <c r="BK1195" i="1"/>
  <c r="BL1195" i="1" s="1"/>
  <c r="CA1194" i="1"/>
  <c r="BG1195" i="1" l="1"/>
  <c r="BI1195" i="1" s="1"/>
  <c r="AP1196" i="1"/>
  <c r="AU1196" i="1"/>
  <c r="BP1196" i="1" s="1"/>
  <c r="BM1195" i="1" l="1"/>
  <c r="BN1195" i="1" s="1"/>
  <c r="BR1195" i="1" s="1"/>
  <c r="H1240" i="1"/>
  <c r="AW1196" i="1"/>
  <c r="AX1196" i="1"/>
  <c r="AY1196" i="1" s="1"/>
  <c r="BC1196" i="1" s="1"/>
  <c r="AV1196" i="1"/>
  <c r="BO1196" i="1"/>
  <c r="AS1196" i="1"/>
  <c r="AT1196" i="1" s="1"/>
  <c r="BJ1196" i="1"/>
  <c r="AQ1196" i="1"/>
  <c r="CE1195" i="1" l="1"/>
  <c r="G1240" i="1"/>
  <c r="C1241" i="1" s="1"/>
  <c r="BK1196" i="1"/>
  <c r="BL1196" i="1" s="1"/>
  <c r="BA1196" i="1"/>
  <c r="BD1196" i="1" s="1"/>
  <c r="AZ1197" i="1" s="1"/>
  <c r="BH1196" i="1"/>
  <c r="CG1194" i="1"/>
  <c r="CF1195" i="1" l="1"/>
  <c r="CB1195" i="1"/>
  <c r="CA1195" i="1" s="1"/>
  <c r="BG1196" i="1"/>
  <c r="BI1196" i="1" s="1"/>
  <c r="AU1197" i="1"/>
  <c r="BP1197" i="1" s="1"/>
  <c r="AP1197" i="1"/>
  <c r="BM1196" i="1" l="1"/>
  <c r="BN1196" i="1" s="1"/>
  <c r="BR1196" i="1" s="1"/>
  <c r="BJ1197" i="1"/>
  <c r="BO1197" i="1"/>
  <c r="AQ1197" i="1"/>
  <c r="AS1197" i="1"/>
  <c r="AT1197" i="1" s="1"/>
  <c r="AV1197" i="1"/>
  <c r="AW1197" i="1"/>
  <c r="AX1197" i="1"/>
  <c r="AY1197" i="1" s="1"/>
  <c r="BC1197" i="1" s="1"/>
  <c r="H1241" i="1"/>
  <c r="G1241" i="1"/>
  <c r="C1242" i="1" s="1"/>
  <c r="CG1195" i="1" l="1"/>
  <c r="CE1196" i="1"/>
  <c r="BK1197" i="1"/>
  <c r="BL1197" i="1" s="1"/>
  <c r="BA1197" i="1"/>
  <c r="BD1197" i="1" s="1"/>
  <c r="AZ1198" i="1" s="1"/>
  <c r="BH1197" i="1"/>
  <c r="CB1196" i="1"/>
  <c r="CA1196" i="1" s="1"/>
  <c r="CF1196" i="1" l="1"/>
  <c r="BG1197" i="1"/>
  <c r="BI1197" i="1" s="1"/>
  <c r="AU1198" i="1"/>
  <c r="BP1198" i="1" s="1"/>
  <c r="AP1198" i="1"/>
  <c r="BO1198" i="1" s="1"/>
  <c r="BM1197" i="1" l="1"/>
  <c r="BN1197" i="1" s="1"/>
  <c r="BR1197" i="1" s="1"/>
  <c r="CE1197" i="1" s="1"/>
  <c r="BJ1198" i="1"/>
  <c r="AQ1198" i="1"/>
  <c r="AS1198" i="1"/>
  <c r="AT1198" i="1" s="1"/>
  <c r="AX1198" i="1"/>
  <c r="AY1198" i="1" s="1"/>
  <c r="BC1198" i="1" s="1"/>
  <c r="AV1198" i="1"/>
  <c r="AW1198" i="1"/>
  <c r="Z1239" i="1"/>
  <c r="CF1197" i="1" l="1"/>
  <c r="CB1197" i="1"/>
  <c r="CG1196" i="1"/>
  <c r="BA1198" i="1"/>
  <c r="BD1198" i="1" s="1"/>
  <c r="AZ1199" i="1" s="1"/>
  <c r="BH1198" i="1"/>
  <c r="H1242" i="1"/>
  <c r="G1242" i="1"/>
  <c r="C1243" i="1" s="1"/>
  <c r="BK1198" i="1"/>
  <c r="BL1198" i="1" s="1"/>
  <c r="AP1199" i="1" l="1"/>
  <c r="BO1199" i="1" s="1"/>
  <c r="AU1199" i="1"/>
  <c r="BP1199" i="1" s="1"/>
  <c r="BG1198" i="1"/>
  <c r="BI1198" i="1" s="1"/>
  <c r="CA1197" i="1"/>
  <c r="BM1198" i="1" l="1"/>
  <c r="BN1198" i="1" s="1"/>
  <c r="BR1198" i="1" s="1"/>
  <c r="CE1198" i="1" s="1"/>
  <c r="AV1199" i="1"/>
  <c r="AX1199" i="1"/>
  <c r="AY1199" i="1" s="1"/>
  <c r="BC1199" i="1" s="1"/>
  <c r="BK1199" i="1" s="1"/>
  <c r="BL1199" i="1" s="1"/>
  <c r="AW1199" i="1"/>
  <c r="BJ1199" i="1"/>
  <c r="AQ1199" i="1"/>
  <c r="AS1199" i="1"/>
  <c r="AT1199" i="1" s="1"/>
  <c r="CF1198" i="1" l="1"/>
  <c r="BA1199" i="1"/>
  <c r="BD1199" i="1" s="1"/>
  <c r="BH1199" i="1"/>
  <c r="CB1198" i="1"/>
  <c r="CA1198" i="1" s="1"/>
  <c r="H1243" i="1"/>
  <c r="G1243" i="1"/>
  <c r="C1244" i="1" s="1"/>
  <c r="CG1197" i="1"/>
  <c r="AP1200" i="1" l="1"/>
  <c r="BO1200" i="1" s="1"/>
  <c r="AZ1200" i="1"/>
  <c r="BG1199" i="1"/>
  <c r="BI1199" i="1" s="1"/>
  <c r="AU1200" i="1"/>
  <c r="BP1200" i="1" s="1"/>
  <c r="BM1199" i="1" l="1"/>
  <c r="BN1199" i="1" s="1"/>
  <c r="BR1199" i="1" s="1"/>
  <c r="CE1199" i="1" s="1"/>
  <c r="BJ1200" i="1"/>
  <c r="AQ1200" i="1"/>
  <c r="AS1200" i="1"/>
  <c r="AT1200" i="1" s="1"/>
  <c r="AV1200" i="1"/>
  <c r="AW1200" i="1"/>
  <c r="AX1200" i="1"/>
  <c r="AY1200" i="1" s="1"/>
  <c r="BC1200" i="1" s="1"/>
  <c r="H1244" i="1"/>
  <c r="G1244" i="1"/>
  <c r="C1245" i="1" s="1"/>
  <c r="CF1199" i="1" l="1"/>
  <c r="BK1200" i="1"/>
  <c r="BL1200" i="1" s="1"/>
  <c r="BA1200" i="1"/>
  <c r="BD1200" i="1" s="1"/>
  <c r="BH1200" i="1"/>
  <c r="CB1199" i="1"/>
  <c r="CG1198" i="1"/>
  <c r="AZ1201" i="1" l="1"/>
  <c r="AP1201" i="1"/>
  <c r="BO1201" i="1" s="1"/>
  <c r="BG1200" i="1"/>
  <c r="BI1200" i="1" s="1"/>
  <c r="AU1201" i="1"/>
  <c r="BP1201" i="1" s="1"/>
  <c r="CA1199" i="1"/>
  <c r="BM1200" i="1" l="1"/>
  <c r="BN1200" i="1" s="1"/>
  <c r="BR1200" i="1" s="1"/>
  <c r="CE1200" i="1" s="1"/>
  <c r="BJ1201" i="1"/>
  <c r="AQ1201" i="1"/>
  <c r="AS1201" i="1"/>
  <c r="AT1201" i="1" s="1"/>
  <c r="AX1201" i="1"/>
  <c r="AY1201" i="1" s="1"/>
  <c r="BC1201" i="1" s="1"/>
  <c r="AV1201" i="1"/>
  <c r="AW1201" i="1"/>
  <c r="H1245" i="1"/>
  <c r="CF1200" i="1" l="1"/>
  <c r="CB1200" i="1"/>
  <c r="CA1200" i="1" s="1"/>
  <c r="CG1199" i="1"/>
  <c r="G1245" i="1"/>
  <c r="C1246" i="1" s="1"/>
  <c r="BA1201" i="1"/>
  <c r="BD1201" i="1" s="1"/>
  <c r="AZ1202" i="1" s="1"/>
  <c r="BH1201" i="1"/>
  <c r="BK1201" i="1"/>
  <c r="BL1201" i="1" s="1"/>
  <c r="BG1201" i="1" l="1"/>
  <c r="BI1201" i="1" s="1"/>
  <c r="AP1202" i="1"/>
  <c r="BO1202" i="1" s="1"/>
  <c r="AU1202" i="1"/>
  <c r="BP1202" i="1" s="1"/>
  <c r="BM1201" i="1" l="1"/>
  <c r="BN1201" i="1" s="1"/>
  <c r="BR1201" i="1" s="1"/>
  <c r="CE1201" i="1" s="1"/>
  <c r="AX1202" i="1"/>
  <c r="AY1202" i="1" s="1"/>
  <c r="BC1202" i="1" s="1"/>
  <c r="AW1202" i="1"/>
  <c r="AV1202" i="1"/>
  <c r="AQ1202" i="1"/>
  <c r="AS1202" i="1"/>
  <c r="AT1202" i="1" s="1"/>
  <c r="BJ1202" i="1"/>
  <c r="CF1201" i="1" l="1"/>
  <c r="BA1202" i="1"/>
  <c r="BD1202" i="1" s="1"/>
  <c r="BH1202" i="1"/>
  <c r="BK1202" i="1"/>
  <c r="BL1202" i="1" s="1"/>
  <c r="CB1201" i="1"/>
  <c r="CG1200" i="1"/>
  <c r="G1246" i="1"/>
  <c r="C1247" i="1" s="1"/>
  <c r="H1246" i="1"/>
  <c r="BG1202" i="1" l="1"/>
  <c r="BI1202" i="1" s="1"/>
  <c r="AZ1203" i="1"/>
  <c r="AP1203" i="1"/>
  <c r="AU1203" i="1"/>
  <c r="CA1201" i="1"/>
  <c r="BM1202" i="1" l="1"/>
  <c r="BN1202" i="1" s="1"/>
  <c r="BR1202" i="1" s="1"/>
  <c r="CE1202" i="1" s="1"/>
  <c r="BJ1203" i="1"/>
  <c r="AQ1203" i="1"/>
  <c r="BO1203" i="1"/>
  <c r="AS1203" i="1"/>
  <c r="AT1203" i="1" s="1"/>
  <c r="BP1203" i="1"/>
  <c r="AV1203" i="1"/>
  <c r="AW1203" i="1"/>
  <c r="AX1203" i="1"/>
  <c r="AY1203" i="1" s="1"/>
  <c r="BC1203" i="1" s="1"/>
  <c r="CF1202" i="1" l="1"/>
  <c r="F1247" i="1"/>
  <c r="H1247" i="1" s="1"/>
  <c r="CB1202" i="1"/>
  <c r="BA1203" i="1"/>
  <c r="BD1203" i="1" s="1"/>
  <c r="BH1203" i="1"/>
  <c r="BK1203" i="1"/>
  <c r="BL1203" i="1" s="1"/>
  <c r="CG1201" i="1"/>
  <c r="CJ1202" i="1" l="1"/>
  <c r="CI1202" i="1"/>
  <c r="G1247" i="1"/>
  <c r="C1248" i="1" s="1"/>
  <c r="BG1203" i="1"/>
  <c r="BI1203" i="1" s="1"/>
  <c r="AU1204" i="1"/>
  <c r="AP1204" i="1"/>
  <c r="AZ1204" i="1"/>
  <c r="CA1202" i="1"/>
  <c r="BM1203" i="1" l="1"/>
  <c r="BN1203" i="1" s="1"/>
  <c r="BR1203" i="1" s="1"/>
  <c r="CE1203" i="1" s="1"/>
  <c r="BJ1204" i="1"/>
  <c r="BO1204" i="1"/>
  <c r="AQ1204" i="1"/>
  <c r="AS1204" i="1"/>
  <c r="AT1204" i="1" s="1"/>
  <c r="BA1204" i="1" s="1"/>
  <c r="BP1204" i="1"/>
  <c r="AV1204" i="1"/>
  <c r="AX1204" i="1"/>
  <c r="AY1204" i="1" s="1"/>
  <c r="BC1204" i="1" s="1"/>
  <c r="AW1204" i="1"/>
  <c r="CF1203" i="1" l="1"/>
  <c r="CB1203" i="1"/>
  <c r="CA1203" i="1" s="1"/>
  <c r="F1248" i="1"/>
  <c r="BK1204" i="1"/>
  <c r="BL1204" i="1" s="1"/>
  <c r="BD1204" i="1"/>
  <c r="BH1204" i="1"/>
  <c r="CI1203" i="1" l="1"/>
  <c r="CJ1203" i="1"/>
  <c r="H1248" i="1"/>
  <c r="G1248" i="1"/>
  <c r="C1249" i="1" s="1"/>
  <c r="BG1204" i="1"/>
  <c r="BI1204" i="1" s="1"/>
  <c r="BM1204" i="1" s="1"/>
  <c r="AP1205" i="1"/>
  <c r="AZ1205" i="1"/>
  <c r="AU1205" i="1"/>
  <c r="BN1204" i="1" l="1"/>
  <c r="BR1204" i="1" s="1"/>
  <c r="BP1205" i="1"/>
  <c r="AV1205" i="1"/>
  <c r="AW1205" i="1"/>
  <c r="AX1205" i="1"/>
  <c r="AY1205" i="1" s="1"/>
  <c r="BC1205" i="1" s="1"/>
  <c r="BO1205" i="1"/>
  <c r="AQ1205" i="1"/>
  <c r="BJ1205" i="1"/>
  <c r="AS1205" i="1"/>
  <c r="AT1205" i="1" s="1"/>
  <c r="BA1205" i="1" s="1"/>
  <c r="CE1204" i="1" l="1"/>
  <c r="F1249" i="1"/>
  <c r="BK1205" i="1"/>
  <c r="BL1205" i="1" s="1"/>
  <c r="BD1205" i="1"/>
  <c r="BH1205" i="1"/>
  <c r="CF1204" i="1" l="1"/>
  <c r="CB1204" i="1"/>
  <c r="CA1204" i="1" s="1"/>
  <c r="CJ1204" i="1"/>
  <c r="CI1204" i="1"/>
  <c r="H1249" i="1"/>
  <c r="G1249" i="1"/>
  <c r="C1250" i="1" s="1"/>
  <c r="BG1205" i="1"/>
  <c r="BI1205" i="1" s="1"/>
  <c r="AZ1206" i="1"/>
  <c r="AU1206" i="1"/>
  <c r="AP1206" i="1"/>
  <c r="BM1205" i="1" l="1"/>
  <c r="BN1205" i="1" s="1"/>
  <c r="BR1205" i="1" s="1"/>
  <c r="CE1205" i="1" s="1"/>
  <c r="BO1206" i="1"/>
  <c r="AQ1206" i="1"/>
  <c r="AS1206" i="1"/>
  <c r="AT1206" i="1" s="1"/>
  <c r="BA1206" i="1" s="1"/>
  <c r="BJ1206" i="1"/>
  <c r="AV1206" i="1"/>
  <c r="BP1206" i="1"/>
  <c r="AW1206" i="1"/>
  <c r="AX1206" i="1"/>
  <c r="AY1206" i="1" s="1"/>
  <c r="BC1206" i="1" s="1"/>
  <c r="CF1205" i="1" l="1"/>
  <c r="F1250" i="1"/>
  <c r="CB1205" i="1"/>
  <c r="CA1205" i="1" s="1"/>
  <c r="BK1206" i="1"/>
  <c r="BL1206" i="1" s="1"/>
  <c r="BD1206" i="1"/>
  <c r="BH1206" i="1"/>
  <c r="H1250" i="1" l="1"/>
  <c r="CJ1205" i="1"/>
  <c r="CI1205" i="1"/>
  <c r="G1250" i="1"/>
  <c r="C1251" i="1" s="1"/>
  <c r="BG1206" i="1"/>
  <c r="BI1206" i="1" s="1"/>
  <c r="AP1207" i="1"/>
  <c r="BO1207" i="1" s="1"/>
  <c r="AZ1207" i="1"/>
  <c r="AU1207" i="1"/>
  <c r="BP1207" i="1" s="1"/>
  <c r="BM1206" i="1" l="1"/>
  <c r="BN1206" i="1" s="1"/>
  <c r="BR1206" i="1" s="1"/>
  <c r="CE1206" i="1" s="1"/>
  <c r="AQ1207" i="1"/>
  <c r="BJ1207" i="1"/>
  <c r="AS1207" i="1"/>
  <c r="AT1207" i="1" s="1"/>
  <c r="BA1207" i="1" s="1"/>
  <c r="AV1207" i="1"/>
  <c r="AW1207" i="1"/>
  <c r="AX1207" i="1"/>
  <c r="AY1207" i="1" s="1"/>
  <c r="BC1207" i="1" s="1"/>
  <c r="CE1207" i="1" l="1"/>
  <c r="CF1206" i="1"/>
  <c r="CB1206" i="1"/>
  <c r="CA1206" i="1" s="1"/>
  <c r="F1251" i="1"/>
  <c r="BK1207" i="1"/>
  <c r="BL1207" i="1" s="1"/>
  <c r="BD1207" i="1"/>
  <c r="BH1207" i="1"/>
  <c r="CF1207" i="1" l="1"/>
  <c r="G1251" i="1"/>
  <c r="C1252" i="1" s="1"/>
  <c r="G1252" i="1" s="1"/>
  <c r="C1253" i="1" s="1"/>
  <c r="CJ1206" i="1"/>
  <c r="CI1206" i="1"/>
  <c r="H1251" i="1"/>
  <c r="H1252" i="1"/>
  <c r="BG1207" i="1"/>
  <c r="BI1207" i="1" s="1"/>
  <c r="BM1207" i="1" s="1"/>
  <c r="AZ1208" i="1"/>
  <c r="AU1208" i="1"/>
  <c r="AP1208" i="1"/>
  <c r="BN1207" i="1" l="1"/>
  <c r="BJ1208" i="1"/>
  <c r="BO1208" i="1"/>
  <c r="AQ1208" i="1"/>
  <c r="AS1208" i="1"/>
  <c r="AT1208" i="1" s="1"/>
  <c r="BA1208" i="1" s="1"/>
  <c r="BP1208" i="1"/>
  <c r="AW1208" i="1"/>
  <c r="AX1208" i="1"/>
  <c r="AY1208" i="1" s="1"/>
  <c r="BC1208" i="1" s="1"/>
  <c r="BK1208" i="1" s="1"/>
  <c r="BL1208" i="1" s="1"/>
  <c r="AV1208" i="1"/>
  <c r="BD1208" i="1" l="1"/>
  <c r="BH1208" i="1"/>
  <c r="CB1207" i="1"/>
  <c r="CA1207" i="1" s="1"/>
  <c r="BG1208" i="1" l="1"/>
  <c r="BI1208" i="1" s="1"/>
  <c r="AZ1209" i="1"/>
  <c r="AU1209" i="1"/>
  <c r="AP1209" i="1"/>
  <c r="BM1208" i="1" l="1"/>
  <c r="BN1208" i="1" s="1"/>
  <c r="BR1208" i="1" s="1"/>
  <c r="CE1208" i="1" s="1"/>
  <c r="BP1209" i="1"/>
  <c r="AV1209" i="1"/>
  <c r="AW1209" i="1"/>
  <c r="AX1209" i="1"/>
  <c r="AY1209" i="1" s="1"/>
  <c r="BC1209" i="1" s="1"/>
  <c r="BO1209" i="1"/>
  <c r="BJ1209" i="1"/>
  <c r="AQ1209" i="1"/>
  <c r="AS1209" i="1"/>
  <c r="AT1209" i="1" s="1"/>
  <c r="BA1209" i="1" s="1"/>
  <c r="CF1208" i="1" l="1"/>
  <c r="F1253" i="1"/>
  <c r="BK1209" i="1"/>
  <c r="BL1209" i="1" s="1"/>
  <c r="BD1209" i="1"/>
  <c r="BH1209" i="1"/>
  <c r="G1253" i="1" l="1"/>
  <c r="C1254" i="1" s="1"/>
  <c r="CJ1208" i="1"/>
  <c r="CI1208" i="1"/>
  <c r="CB1208" i="1"/>
  <c r="CA1208" i="1" s="1"/>
  <c r="H1253" i="1"/>
  <c r="BG1209" i="1"/>
  <c r="BI1209" i="1" s="1"/>
  <c r="AZ1210" i="1"/>
  <c r="AU1210" i="1"/>
  <c r="AP1210" i="1"/>
  <c r="BM1209" i="1" l="1"/>
  <c r="BN1209" i="1" s="1"/>
  <c r="BR1209" i="1" s="1"/>
  <c r="CE1209" i="1" s="1"/>
  <c r="BO1210" i="1"/>
  <c r="BJ1210" i="1"/>
  <c r="AQ1210" i="1"/>
  <c r="AS1210" i="1"/>
  <c r="AT1210" i="1" s="1"/>
  <c r="BA1210" i="1" s="1"/>
  <c r="BP1210" i="1"/>
  <c r="BR1210" i="1" s="1"/>
  <c r="F1255" i="1" s="1"/>
  <c r="AV1210" i="1"/>
  <c r="AW1210" i="1"/>
  <c r="AX1210" i="1"/>
  <c r="AY1210" i="1" s="1"/>
  <c r="BC1210" i="1" s="1"/>
  <c r="CE1210" i="1" l="1"/>
  <c r="CF1209" i="1"/>
  <c r="CJ1210" i="1"/>
  <c r="CI1210" i="1"/>
  <c r="F1254" i="1"/>
  <c r="H1254" i="1" s="1"/>
  <c r="CB1209" i="1"/>
  <c r="CA1209" i="1" s="1"/>
  <c r="BH1210" i="1"/>
  <c r="BK1210" i="1"/>
  <c r="BL1210" i="1" s="1"/>
  <c r="BD1210" i="1"/>
  <c r="CF1210" i="1" l="1"/>
  <c r="G1254" i="1"/>
  <c r="C1255" i="1" s="1"/>
  <c r="H1255" i="1" s="1"/>
  <c r="CJ1209" i="1"/>
  <c r="CI1209" i="1"/>
  <c r="G1255" i="1"/>
  <c r="C1256" i="1" s="1"/>
  <c r="BG1210" i="1"/>
  <c r="BI1210" i="1" s="1"/>
  <c r="BM1210" i="1" s="1"/>
  <c r="AP1211" i="1"/>
  <c r="AU1211" i="1"/>
  <c r="BP1211" i="1" s="1"/>
  <c r="AZ1211" i="1"/>
  <c r="CB1210" i="1" l="1"/>
  <c r="CA1210" i="1" s="1"/>
  <c r="BJ1211" i="1"/>
  <c r="BO1211" i="1"/>
  <c r="AX1211" i="1"/>
  <c r="AY1211" i="1" s="1"/>
  <c r="BC1211" i="1" s="1"/>
  <c r="AV1211" i="1"/>
  <c r="AW1211" i="1"/>
  <c r="AQ1211" i="1"/>
  <c r="AS1211" i="1"/>
  <c r="AT1211" i="1" s="1"/>
  <c r="BA1211" i="1" s="1"/>
  <c r="BD1211" i="1" l="1"/>
  <c r="BK1211" i="1"/>
  <c r="BL1211" i="1" s="1"/>
  <c r="BH1211" i="1"/>
  <c r="BG1211" i="1" l="1"/>
  <c r="AZ1212" i="1"/>
  <c r="AU1212" i="1"/>
  <c r="AP1212" i="1"/>
  <c r="BM1211" i="1"/>
  <c r="BN1211" i="1" s="1"/>
  <c r="BR1211" i="1" s="1"/>
  <c r="CE1211" i="1" s="1"/>
  <c r="CF1211" i="1" l="1"/>
  <c r="F1256" i="1"/>
  <c r="BO1212" i="1"/>
  <c r="AQ1212" i="1"/>
  <c r="BJ1212" i="1"/>
  <c r="AS1212" i="1"/>
  <c r="AT1212" i="1" s="1"/>
  <c r="AX1212" i="1"/>
  <c r="AY1212" i="1" s="1"/>
  <c r="BC1212" i="1" s="1"/>
  <c r="BP1212" i="1"/>
  <c r="AV1212" i="1"/>
  <c r="AW1212" i="1"/>
  <c r="G1256" i="1"/>
  <c r="C1257" i="1" s="1"/>
  <c r="H1256" i="1" l="1"/>
  <c r="CI1211" i="1"/>
  <c r="CJ1211" i="1"/>
  <c r="BA1212" i="1"/>
  <c r="BD1212" i="1" s="1"/>
  <c r="BH1212" i="1"/>
  <c r="BK1212" i="1"/>
  <c r="BL1212" i="1" s="1"/>
  <c r="CB1211" i="1"/>
  <c r="CA1211" i="1" s="1"/>
  <c r="CG1202" i="1"/>
  <c r="BG1212" i="1" l="1"/>
  <c r="BI1212" i="1" s="1"/>
  <c r="BM1212" i="1" s="1"/>
  <c r="BN1212" i="1" s="1"/>
  <c r="BR1212" i="1" s="1"/>
  <c r="CE1212" i="1" s="1"/>
  <c r="AU1213" i="1"/>
  <c r="BP1213" i="1" s="1"/>
  <c r="AP1213" i="1"/>
  <c r="BO1213" i="1" s="1"/>
  <c r="AZ1213" i="1"/>
  <c r="CE1213" i="1" l="1"/>
  <c r="CF1212" i="1"/>
  <c r="CB1213" i="1"/>
  <c r="BJ1213" i="1"/>
  <c r="AQ1213" i="1"/>
  <c r="AS1213" i="1"/>
  <c r="AT1213" i="1" s="1"/>
  <c r="AV1213" i="1"/>
  <c r="AX1213" i="1"/>
  <c r="AY1213" i="1" s="1"/>
  <c r="BC1213" i="1" s="1"/>
  <c r="BK1213" i="1" s="1"/>
  <c r="BL1213" i="1" s="1"/>
  <c r="AW1213" i="1"/>
  <c r="F1257" i="1"/>
  <c r="CB1212" i="1"/>
  <c r="CG1203" i="1"/>
  <c r="CF1213" i="1" l="1"/>
  <c r="CJ1212" i="1"/>
  <c r="CI1212" i="1"/>
  <c r="H1257" i="1"/>
  <c r="G1257" i="1"/>
  <c r="C1258" i="1" s="1"/>
  <c r="BA1213" i="1"/>
  <c r="BD1213" i="1" s="1"/>
  <c r="BH1213" i="1"/>
  <c r="CA1213" i="1"/>
  <c r="CA1212" i="1"/>
  <c r="BG1213" i="1" l="1"/>
  <c r="BI1213" i="1" s="1"/>
  <c r="BM1213" i="1" s="1"/>
  <c r="BN1213" i="1" s="1"/>
  <c r="AP1214" i="1"/>
  <c r="AZ1214" i="1"/>
  <c r="AU1214" i="1"/>
  <c r="G1258" i="1"/>
  <c r="C1259" i="1" s="1"/>
  <c r="H1258" i="1"/>
  <c r="BP1214" i="1" l="1"/>
  <c r="AV1214" i="1"/>
  <c r="AX1214" i="1"/>
  <c r="AY1214" i="1" s="1"/>
  <c r="BC1214" i="1" s="1"/>
  <c r="BK1214" i="1" s="1"/>
  <c r="BL1214" i="1" s="1"/>
  <c r="AW1214" i="1"/>
  <c r="BJ1214" i="1"/>
  <c r="BO1214" i="1"/>
  <c r="AQ1214" i="1"/>
  <c r="AS1214" i="1"/>
  <c r="AT1214" i="1" s="1"/>
  <c r="BA1214" i="1" l="1"/>
  <c r="BD1214" i="1" s="1"/>
  <c r="BH1214" i="1"/>
  <c r="BG1214" i="1" l="1"/>
  <c r="BI1214" i="1" s="1"/>
  <c r="BM1214" i="1" s="1"/>
  <c r="BN1214" i="1" s="1"/>
  <c r="BR1214" i="1" s="1"/>
  <c r="CE1214" i="1" s="1"/>
  <c r="AZ1215" i="1"/>
  <c r="AU1215" i="1"/>
  <c r="BP1215" i="1" s="1"/>
  <c r="AP1215" i="1"/>
  <c r="BO1215" i="1" s="1"/>
  <c r="CE1215" i="1" l="1"/>
  <c r="CF1214" i="1"/>
  <c r="F1259" i="1"/>
  <c r="CB1214" i="1"/>
  <c r="CA1214" i="1" s="1"/>
  <c r="AV1215" i="1"/>
  <c r="AW1215" i="1"/>
  <c r="AX1215" i="1"/>
  <c r="AY1215" i="1" s="1"/>
  <c r="BC1215" i="1" s="1"/>
  <c r="BK1215" i="1" s="1"/>
  <c r="BL1215" i="1" s="1"/>
  <c r="AS1215" i="1"/>
  <c r="AT1215" i="1" s="1"/>
  <c r="BJ1215" i="1"/>
  <c r="AQ1215" i="1"/>
  <c r="H1259" i="1"/>
  <c r="CE1216" i="1" l="1"/>
  <c r="CF1215" i="1"/>
  <c r="G1259" i="1"/>
  <c r="C1260" i="1" s="1"/>
  <c r="G1260" i="1" s="1"/>
  <c r="C1261" i="1" s="1"/>
  <c r="CJ1214" i="1"/>
  <c r="CI1214" i="1"/>
  <c r="BA1215" i="1"/>
  <c r="BD1215" i="1" s="1"/>
  <c r="BH1215" i="1"/>
  <c r="H1260" i="1"/>
  <c r="CE1217" i="1" l="1"/>
  <c r="CF1216" i="1"/>
  <c r="BG1215" i="1"/>
  <c r="BI1215" i="1" s="1"/>
  <c r="BM1215" i="1" s="1"/>
  <c r="BN1215" i="1" s="1"/>
  <c r="AZ1216" i="1"/>
  <c r="AU1216" i="1"/>
  <c r="AP1216" i="1"/>
  <c r="G1261" i="1"/>
  <c r="C1262" i="1" s="1"/>
  <c r="H1261" i="1"/>
  <c r="CE1218" i="1" l="1"/>
  <c r="CF1217" i="1"/>
  <c r="G1262" i="1"/>
  <c r="C1263" i="1" s="1"/>
  <c r="H1262" i="1"/>
  <c r="AV1216" i="1"/>
  <c r="AW1216" i="1"/>
  <c r="AX1216" i="1"/>
  <c r="AY1216" i="1" s="1"/>
  <c r="BC1216" i="1" s="1"/>
  <c r="BJ1216" i="1"/>
  <c r="AQ1216" i="1"/>
  <c r="AS1216" i="1"/>
  <c r="AT1216" i="1" s="1"/>
  <c r="CF1218" i="1" l="1"/>
  <c r="G1263" i="1"/>
  <c r="C1264" i="1" s="1"/>
  <c r="H1263" i="1"/>
  <c r="BA1216" i="1"/>
  <c r="BH1216" i="1"/>
  <c r="BK1216" i="1"/>
  <c r="BL1216" i="1" s="1"/>
  <c r="BD1216" i="1"/>
  <c r="CB1215" i="1"/>
  <c r="CA1215" i="1" s="1"/>
  <c r="CB1218" i="1" l="1"/>
  <c r="CB1217" i="1"/>
  <c r="BG1216" i="1"/>
  <c r="BI1216" i="1" s="1"/>
  <c r="BM1216" i="1" s="1"/>
  <c r="AU1217" i="1"/>
  <c r="AP1217" i="1"/>
  <c r="AZ1217" i="1"/>
  <c r="CB1216" i="1"/>
  <c r="CA1218" i="1" l="1"/>
  <c r="AS1217" i="1"/>
  <c r="AT1217" i="1" s="1"/>
  <c r="BA1217" i="1" s="1"/>
  <c r="BJ1217" i="1"/>
  <c r="BO1217" i="1"/>
  <c r="AQ1217" i="1"/>
  <c r="CA1217" i="1"/>
  <c r="AW1217" i="1"/>
  <c r="BP1217" i="1"/>
  <c r="AV1217" i="1"/>
  <c r="AX1217" i="1"/>
  <c r="AY1217" i="1" s="1"/>
  <c r="BC1217" i="1" s="1"/>
  <c r="CA1216" i="1"/>
  <c r="BD1217" i="1" l="1"/>
  <c r="AU1218" i="1" s="1"/>
  <c r="BK1217" i="1"/>
  <c r="BL1217" i="1" s="1"/>
  <c r="BH1217" i="1"/>
  <c r="BG1217" i="1" l="1"/>
  <c r="AZ1218" i="1"/>
  <c r="AP1218" i="1"/>
  <c r="BI1217" i="1"/>
  <c r="BM1217" i="1" s="1"/>
  <c r="BO1218" i="1"/>
  <c r="AQ1218" i="1"/>
  <c r="BJ1218" i="1"/>
  <c r="AS1218" i="1"/>
  <c r="AT1218" i="1" s="1"/>
  <c r="BA1218" i="1" s="1"/>
  <c r="BD1218" i="1" s="1"/>
  <c r="AV1218" i="1"/>
  <c r="BP1218" i="1"/>
  <c r="BL1218" i="1"/>
  <c r="AX1218" i="1"/>
  <c r="AY1218" i="1" s="1"/>
  <c r="AW1218" i="1"/>
  <c r="BG1218" i="1" l="1"/>
  <c r="AP1219" i="1"/>
  <c r="AU1219" i="1"/>
  <c r="AZ1219" i="1"/>
  <c r="BH1218" i="1"/>
  <c r="BI1218" i="1" s="1"/>
  <c r="BM1218" i="1" s="1"/>
  <c r="BP1219" i="1" l="1"/>
  <c r="BL1219" i="1"/>
  <c r="AV1219" i="1"/>
  <c r="AX1219" i="1"/>
  <c r="AY1219" i="1" s="1"/>
  <c r="AW1219" i="1"/>
  <c r="AQ1219" i="1"/>
  <c r="BJ1219" i="1"/>
  <c r="AS1219" i="1"/>
  <c r="AT1219" i="1" s="1"/>
  <c r="CG1212" i="1"/>
  <c r="CG1210" i="1"/>
  <c r="CG1209" i="1"/>
  <c r="CC1218" i="1"/>
  <c r="CD1218" i="1" s="1"/>
  <c r="CD1233" i="1" s="1"/>
  <c r="N23" i="1"/>
  <c r="N24" i="1"/>
  <c r="CK1218" i="1"/>
  <c r="CL1218" i="1" s="1"/>
  <c r="CL1233" i="1" l="1"/>
  <c r="BP1257" i="1" s="1"/>
  <c r="BQ1257" i="1" s="1"/>
  <c r="BA1219" i="1"/>
  <c r="BD1219" i="1" s="1"/>
  <c r="BH1219" i="1"/>
  <c r="N19" i="1"/>
  <c r="N20" i="1" s="1"/>
  <c r="N25" i="1"/>
  <c r="N26" i="1"/>
  <c r="BG1219" i="1" l="1"/>
  <c r="BI1219" i="1" s="1"/>
  <c r="BM1219" i="1" s="1"/>
  <c r="AU1220" i="1"/>
  <c r="AP1220" i="1"/>
  <c r="AZ1220" i="1"/>
  <c r="AQ1220" i="1" l="1"/>
  <c r="BJ1220" i="1"/>
  <c r="AS1220" i="1"/>
  <c r="AT1220" i="1" s="1"/>
  <c r="BP1220" i="1"/>
  <c r="AV1220" i="1"/>
  <c r="BL1220" i="1"/>
  <c r="AW1220" i="1"/>
  <c r="AX1220" i="1"/>
  <c r="AY1220" i="1" s="1"/>
  <c r="BA1220" i="1" l="1"/>
  <c r="BD1220" i="1" s="1"/>
  <c r="BH1220" i="1"/>
  <c r="BG1220" i="1" l="1"/>
  <c r="BI1220" i="1" s="1"/>
  <c r="BM1220" i="1" s="1"/>
  <c r="AP1221" i="1"/>
  <c r="AU1221" i="1"/>
  <c r="AZ1221" i="1"/>
  <c r="BP1221" i="1" l="1"/>
  <c r="BL1221" i="1"/>
  <c r="AV1221" i="1"/>
  <c r="AX1221" i="1"/>
  <c r="AY1221" i="1" s="1"/>
  <c r="AW1221" i="1"/>
  <c r="AQ1221" i="1"/>
  <c r="BJ1221" i="1"/>
  <c r="AS1221" i="1"/>
  <c r="AT1221" i="1" s="1"/>
  <c r="BA1221" i="1" l="1"/>
  <c r="BD1221" i="1" s="1"/>
  <c r="BH1221" i="1"/>
  <c r="BG1221" i="1" l="1"/>
  <c r="BI1221" i="1" s="1"/>
  <c r="BM1221" i="1" s="1"/>
  <c r="AP1222" i="1"/>
  <c r="AZ1222" i="1"/>
  <c r="AU1222" i="1"/>
  <c r="AQ1222" i="1" l="1"/>
  <c r="BJ1222" i="1"/>
  <c r="AS1222" i="1"/>
  <c r="AT1222" i="1" s="1"/>
  <c r="AX1222" i="1"/>
  <c r="AY1222" i="1" s="1"/>
  <c r="BC1222" i="1" s="1"/>
  <c r="AW1222" i="1"/>
  <c r="AV1222" i="1"/>
  <c r="BP1222" i="1"/>
  <c r="BK1222" i="1" l="1"/>
  <c r="BL1222" i="1" s="1"/>
  <c r="BA1222" i="1"/>
  <c r="BD1222" i="1" s="1"/>
  <c r="BH1222" i="1"/>
  <c r="BG1222" i="1" l="1"/>
  <c r="BI1222" i="1" s="1"/>
  <c r="AU1223" i="1"/>
  <c r="AP1223" i="1"/>
  <c r="AZ1223" i="1"/>
  <c r="BM1222" i="1"/>
  <c r="BJ1223" i="1" l="1"/>
  <c r="AQ1223" i="1"/>
  <c r="AS1223" i="1"/>
  <c r="AT1223" i="1" s="1"/>
  <c r="BP1223" i="1"/>
  <c r="AW1223" i="1"/>
  <c r="AV1223" i="1"/>
  <c r="AX1223" i="1"/>
  <c r="AY1223" i="1" s="1"/>
  <c r="BC1223" i="1" s="1"/>
  <c r="BK1223" i="1" l="1"/>
  <c r="BL1223" i="1" s="1"/>
  <c r="BA1223" i="1"/>
  <c r="BD1223" i="1" s="1"/>
  <c r="BG1223" i="1" l="1"/>
  <c r="BI1223" i="1" s="1"/>
  <c r="BM1223" i="1" s="1"/>
  <c r="BN1223" i="1" s="1"/>
  <c r="AU1224" i="1"/>
  <c r="AZ1224" i="1"/>
  <c r="AP1224" i="1"/>
  <c r="AW1224" i="1" l="1"/>
  <c r="BP1224" i="1"/>
  <c r="AX1224" i="1"/>
  <c r="AY1224" i="1" s="1"/>
  <c r="BC1224" i="1" s="1"/>
  <c r="AV1224" i="1"/>
  <c r="AS1224" i="1"/>
  <c r="AT1224" i="1" s="1"/>
  <c r="BJ1224" i="1"/>
  <c r="AQ1224" i="1"/>
  <c r="G1264" i="1"/>
  <c r="C1265" i="1" s="1"/>
  <c r="H1264" i="1"/>
  <c r="BR1219" i="1"/>
  <c r="CE1219" i="1" s="1"/>
  <c r="CE1220" i="1" l="1"/>
  <c r="CF1219" i="1"/>
  <c r="BA1224" i="1"/>
  <c r="BD1224" i="1" s="1"/>
  <c r="BH1224" i="1"/>
  <c r="BK1224" i="1"/>
  <c r="BL1224" i="1" s="1"/>
  <c r="H1265" i="1"/>
  <c r="G1265" i="1"/>
  <c r="C1266" i="1" s="1"/>
  <c r="CE1221" i="1" l="1"/>
  <c r="CF1220" i="1"/>
  <c r="AU1225" i="1"/>
  <c r="AP1225" i="1"/>
  <c r="AZ1225" i="1"/>
  <c r="BG1224" i="1"/>
  <c r="BI1224" i="1" s="1"/>
  <c r="BM1224" i="1" s="1"/>
  <c r="H1266" i="1"/>
  <c r="G1266" i="1"/>
  <c r="C1267" i="1" s="1"/>
  <c r="CB1219" i="1"/>
  <c r="CA1219" i="1" s="1"/>
  <c r="CE1222" i="1" l="1"/>
  <c r="CF1221" i="1"/>
  <c r="AQ1225" i="1"/>
  <c r="BO1225" i="1"/>
  <c r="BJ1225" i="1"/>
  <c r="AS1225" i="1"/>
  <c r="AX1225" i="1"/>
  <c r="AY1225" i="1" s="1"/>
  <c r="BC1225" i="1" s="1"/>
  <c r="AW1225" i="1"/>
  <c r="AV1225" i="1"/>
  <c r="CB1220" i="1"/>
  <c r="CA1220" i="1" s="1"/>
  <c r="H1267" i="1"/>
  <c r="G1267" i="1"/>
  <c r="C1268" i="1" s="1"/>
  <c r="CE1223" i="1" l="1"/>
  <c r="CF1222" i="1"/>
  <c r="BD1225" i="1"/>
  <c r="BH1225" i="1"/>
  <c r="BK1225" i="1"/>
  <c r="BL1225" i="1" s="1"/>
  <c r="G1268" i="1"/>
  <c r="C1269" i="1" s="1"/>
  <c r="H1268" i="1"/>
  <c r="CB1221" i="1"/>
  <c r="CA1221" i="1" s="1"/>
  <c r="CE1224" i="1" l="1"/>
  <c r="CF1223" i="1"/>
  <c r="BG1225" i="1"/>
  <c r="BI1225" i="1" s="1"/>
  <c r="BM1225" i="1" s="1"/>
  <c r="BR1225" i="1" s="1"/>
  <c r="AZ1226" i="1"/>
  <c r="AU1226" i="1"/>
  <c r="AP1226" i="1"/>
  <c r="CB1222" i="1"/>
  <c r="CA1222" i="1" s="1"/>
  <c r="CG1220" i="1"/>
  <c r="H1269" i="1"/>
  <c r="G1269" i="1"/>
  <c r="C1270" i="1" s="1"/>
  <c r="CE1225" i="1" l="1"/>
  <c r="CF1224" i="1"/>
  <c r="F1270" i="1"/>
  <c r="CJ1225" i="1" s="1"/>
  <c r="BO1226" i="1"/>
  <c r="BJ1226" i="1"/>
  <c r="AS1226" i="1"/>
  <c r="BA1226" i="1" s="1"/>
  <c r="AQ1226" i="1"/>
  <c r="AX1226" i="1"/>
  <c r="AY1226" i="1" s="1"/>
  <c r="BC1226" i="1" s="1"/>
  <c r="AV1226" i="1"/>
  <c r="AW1226" i="1"/>
  <c r="H1270" i="1"/>
  <c r="CB1223" i="1"/>
  <c r="CA1223" i="1" s="1"/>
  <c r="CG1221" i="1"/>
  <c r="CG1223" i="1"/>
  <c r="G1270" i="1" l="1"/>
  <c r="C1271" i="1" s="1"/>
  <c r="CF1225" i="1"/>
  <c r="CI1225" i="1"/>
  <c r="CB1225" i="1"/>
  <c r="BK1226" i="1"/>
  <c r="BL1226" i="1" s="1"/>
  <c r="BR1234" i="1" s="1"/>
  <c r="BD1226" i="1"/>
  <c r="BH1226" i="1"/>
  <c r="CB1224" i="1"/>
  <c r="CA1224" i="1" s="1"/>
  <c r="CG1222" i="1"/>
  <c r="BG1226" i="1" l="1"/>
  <c r="AU1227" i="1"/>
  <c r="AP1227" i="1"/>
  <c r="AZ1227" i="1"/>
  <c r="CE1226" i="1"/>
  <c r="CF1226" i="1" s="1"/>
  <c r="CG1226" i="1" s="1"/>
  <c r="F1271" i="1"/>
  <c r="BI1226" i="1"/>
  <c r="CG1216" i="1"/>
  <c r="CG1217" i="1"/>
  <c r="CG1205" i="1"/>
  <c r="CG1207" i="1"/>
  <c r="CG1204" i="1"/>
  <c r="CG1211" i="1"/>
  <c r="CG1215" i="1"/>
  <c r="CG1213" i="1"/>
  <c r="CG1224" i="1"/>
  <c r="CG1214" i="1"/>
  <c r="CG1218" i="1"/>
  <c r="CG1206" i="1"/>
  <c r="CG1219" i="1"/>
  <c r="CG1208" i="1"/>
  <c r="CG1225" i="1"/>
  <c r="BR1233" i="1"/>
  <c r="BR1236" i="1"/>
  <c r="N9" i="1" s="1"/>
  <c r="BR1235" i="1"/>
  <c r="N7" i="1"/>
  <c r="BO1227" i="1" l="1"/>
  <c r="AS1227" i="1"/>
  <c r="BA1227" i="1" s="1"/>
  <c r="BJ1227" i="1"/>
  <c r="AQ1227" i="1"/>
  <c r="AX1227" i="1"/>
  <c r="AY1227" i="1" s="1"/>
  <c r="BC1227" i="1" s="1"/>
  <c r="AW1227" i="1"/>
  <c r="AV1227" i="1"/>
  <c r="CB1226" i="1"/>
  <c r="CA1226" i="1" s="1"/>
  <c r="CG1233" i="1"/>
  <c r="N5" i="1" s="1"/>
  <c r="H1271" i="1"/>
  <c r="CJ1226" i="1"/>
  <c r="CJ1233" i="1" s="1"/>
  <c r="N12" i="1" s="1"/>
  <c r="CI1226" i="1"/>
  <c r="CI1233" i="1" s="1"/>
  <c r="G1271" i="1"/>
  <c r="C1272" i="1" s="1"/>
  <c r="F1274" i="1"/>
  <c r="CA1225" i="1"/>
  <c r="BK1227" i="1" l="1"/>
  <c r="BL1227" i="1" s="1"/>
  <c r="BD1227" i="1"/>
  <c r="BH1227" i="1"/>
  <c r="G1272" i="1"/>
  <c r="H1272" i="1"/>
  <c r="K18" i="1"/>
  <c r="H1274" i="1"/>
  <c r="L18" i="1" s="1"/>
  <c r="N11" i="1"/>
  <c r="CI1235" i="1"/>
  <c r="K25" i="1"/>
  <c r="L25" i="1" s="1"/>
  <c r="G1276" i="1"/>
  <c r="CA1235" i="1"/>
  <c r="CB1233" i="1"/>
  <c r="CB1235" i="1" s="1"/>
  <c r="CB1234" i="1" s="1"/>
  <c r="CA1236" i="1"/>
  <c r="N8" i="1" s="1"/>
  <c r="BI1227" i="1" l="1"/>
  <c r="N14" i="1"/>
  <c r="N13" i="1"/>
  <c r="G1277" i="1"/>
  <c r="K20" i="1"/>
  <c r="L20" i="1" s="1"/>
  <c r="N4" i="1"/>
  <c r="K21" i="1"/>
  <c r="L21" i="1" s="1"/>
  <c r="K24" i="1" l="1"/>
  <c r="N6" i="1"/>
  <c r="L24" i="1"/>
</calcChain>
</file>

<file path=xl/sharedStrings.xml><?xml version="1.0" encoding="utf-8"?>
<sst xmlns="http://schemas.openxmlformats.org/spreadsheetml/2006/main" count="293" uniqueCount="159">
  <si>
    <t>High</t>
  </si>
  <si>
    <t>Low</t>
  </si>
  <si>
    <t>Weekly Range</t>
  </si>
  <si>
    <t>Weekly Range Percent</t>
  </si>
  <si>
    <t>Put at Entry Out of the Money</t>
  </si>
  <si>
    <t>Call at Entry Out of the Money</t>
  </si>
  <si>
    <t>Put Value at Expiration</t>
  </si>
  <si>
    <t>Call Value at Expiration</t>
  </si>
  <si>
    <t>Put Strike Rounded</t>
  </si>
  <si>
    <t>Put Strike - Volatility</t>
  </si>
  <si>
    <t>Call Strike + Volatility</t>
  </si>
  <si>
    <t>Call Strike Rounded</t>
  </si>
  <si>
    <t>Rolling 3 Week Range Volatility</t>
  </si>
  <si>
    <t>Average Premium</t>
  </si>
  <si>
    <t>Current Premium</t>
  </si>
  <si>
    <t>%  of Premium</t>
  </si>
  <si>
    <t>Call Premium</t>
  </si>
  <si>
    <t>Put Premium</t>
  </si>
  <si>
    <t>Put Exercised</t>
  </si>
  <si>
    <t>Write Put</t>
  </si>
  <si>
    <t>Write Call</t>
  </si>
  <si>
    <t>Delivered Price</t>
  </si>
  <si>
    <t>Pre Expiration</t>
  </si>
  <si>
    <t>Call Expires Worthless</t>
  </si>
  <si>
    <t>Highest High</t>
  </si>
  <si>
    <t>% Range Relative to the 20 Year  Average</t>
  </si>
  <si>
    <t>%  of Strike Premium</t>
  </si>
  <si>
    <t>Up Weeks</t>
  </si>
  <si>
    <t>Down Weeks</t>
  </si>
  <si>
    <t>Beginning Equity</t>
  </si>
  <si>
    <t>Additions</t>
  </si>
  <si>
    <t>Withdrawals</t>
  </si>
  <si>
    <t>Weekly Rate of Return</t>
  </si>
  <si>
    <t>Weekly Net Profit or Loss</t>
  </si>
  <si>
    <t>Ending Equity</t>
  </si>
  <si>
    <t>Distance From Highest High</t>
  </si>
  <si>
    <t>Hedge Engaged</t>
  </si>
  <si>
    <t>Weekly</t>
  </si>
  <si>
    <t>Expiration Date</t>
  </si>
  <si>
    <t>Gold</t>
  </si>
  <si>
    <t>Up weeks</t>
  </si>
  <si>
    <t>Weekly Change</t>
  </si>
  <si>
    <t>GC Up Weeks</t>
  </si>
  <si>
    <t>GC Down Weeks</t>
  </si>
  <si>
    <t>Call Bid Ask all Fes</t>
  </si>
  <si>
    <t>Hedge Delivered</t>
  </si>
  <si>
    <t>Hedge Strike</t>
  </si>
  <si>
    <t>Put Delivered Price</t>
  </si>
  <si>
    <t>Call P&amp;L</t>
  </si>
  <si>
    <t>Hedge P&amp;L</t>
  </si>
  <si>
    <t>Call Price</t>
  </si>
  <si>
    <t>Hedge Premium</t>
  </si>
  <si>
    <t>Put Write P&amp;L</t>
  </si>
  <si>
    <t>At Expiration</t>
  </si>
  <si>
    <t>Weekly P&amp;L Per Ounce</t>
  </si>
  <si>
    <t>Put Bid Ask All Fes</t>
  </si>
  <si>
    <t>Hedge Bid/Ask &amp; Fees</t>
  </si>
  <si>
    <t>Hedge with Long Position</t>
  </si>
  <si>
    <t>Call Write Futures P&amp;L</t>
  </si>
  <si>
    <t>Put Delivered</t>
  </si>
  <si>
    <t>Call Delivered</t>
  </si>
  <si>
    <t>Long Futures on Hedge Engage</t>
  </si>
  <si>
    <t>Weekly $ P&amp;L Per Contract</t>
  </si>
  <si>
    <t>Weekly Net P&amp;L</t>
  </si>
  <si>
    <t>Profit</t>
  </si>
  <si>
    <t>&lt; Down Week</t>
  </si>
  <si>
    <t>Hedge Prem</t>
  </si>
  <si>
    <t>Strike range</t>
  </si>
  <si>
    <t>Avg Prem</t>
  </si>
  <si>
    <t>Average Range</t>
  </si>
  <si>
    <t>Option Quotes</t>
  </si>
  <si>
    <t>Futures Quotes</t>
  </si>
  <si>
    <t>Daily Chart</t>
  </si>
  <si>
    <t>Weekly Chart</t>
  </si>
  <si>
    <t>Monthly Chart</t>
  </si>
  <si>
    <t>Year</t>
  </si>
  <si>
    <t>Quotes &amp; Charts</t>
  </si>
  <si>
    <t>Hedge Engage</t>
  </si>
  <si>
    <t>&gt; Up Week</t>
  </si>
  <si>
    <t>Put Expires Worthless</t>
  </si>
  <si>
    <t>Reward/Risk</t>
  </si>
  <si>
    <t>Highest Weekly High</t>
  </si>
  <si>
    <t>Parameters</t>
  </si>
  <si>
    <t>Market Action</t>
  </si>
  <si>
    <t>Put</t>
  </si>
  <si>
    <t>Call</t>
  </si>
  <si>
    <t>Mid</t>
  </si>
  <si>
    <t>Prem</t>
  </si>
  <si>
    <t>Out</t>
  </si>
  <si>
    <t>Model</t>
  </si>
  <si>
    <t>Actual</t>
  </si>
  <si>
    <t>Current</t>
  </si>
  <si>
    <t>Draw</t>
  </si>
  <si>
    <t>Outright Purchase</t>
  </si>
  <si>
    <t>----------------</t>
  </si>
  <si>
    <t>Percent</t>
  </si>
  <si>
    <t>Program Cumulative</t>
  </si>
  <si>
    <t>Gold Outright Highest High</t>
  </si>
  <si>
    <t>Gold Outright Distance From Highest High</t>
  </si>
  <si>
    <t>Bought $25,000 In Gold Outright</t>
  </si>
  <si>
    <t xml:space="preserve">Invested $25,000 In The Gold Hedge Program </t>
  </si>
  <si>
    <t>Outright Gold Up Weeks</t>
  </si>
  <si>
    <t>Outright Gold Down Weeks</t>
  </si>
  <si>
    <t>Initial Investment</t>
  </si>
  <si>
    <t>Outright Weekly Change</t>
  </si>
  <si>
    <t>Outright Purchase of Gold</t>
  </si>
  <si>
    <t>&gt; Drawdown</t>
  </si>
  <si>
    <t>Peter Knight Advisor</t>
  </si>
  <si>
    <t>Little Mountain Road</t>
  </si>
  <si>
    <t>British Virgin Islands</t>
  </si>
  <si>
    <t>+340-244-4310 (BVI)</t>
  </si>
  <si>
    <t xml:space="preserve">Skype: Peter Knight Advisor </t>
  </si>
  <si>
    <t>+312-436-2891 Chicago</t>
  </si>
  <si>
    <t>+44-20-3289-9796 (London)</t>
  </si>
  <si>
    <t>Peter_Knight@PeterKnightAdvisor.com</t>
  </si>
  <si>
    <t>Up to Down Weeks</t>
  </si>
  <si>
    <t>Per Contract</t>
  </si>
  <si>
    <t>36 month Avg</t>
  </si>
  <si>
    <t>Risk Disclosure</t>
  </si>
  <si>
    <t>Total Weeks</t>
  </si>
  <si>
    <t>Best Year</t>
  </si>
  <si>
    <t>Worst Year</t>
  </si>
  <si>
    <t>Average</t>
  </si>
  <si>
    <t>Chart</t>
  </si>
  <si>
    <t>Open</t>
  </si>
  <si>
    <t>Weekly Open</t>
  </si>
  <si>
    <t>Settle</t>
  </si>
  <si>
    <t>Program Change on the Week</t>
  </si>
  <si>
    <t>Program weekly</t>
  </si>
  <si>
    <t>&gt; up</t>
  </si>
  <si>
    <t>&lt; down</t>
  </si>
  <si>
    <t>Weekly Net</t>
  </si>
  <si>
    <t>Weekly data</t>
  </si>
  <si>
    <t>Option Prices</t>
  </si>
  <si>
    <t>36 month Average</t>
  </si>
  <si>
    <t>Total</t>
  </si>
  <si>
    <t>&gt; up Week</t>
  </si>
  <si>
    <t>&gt; down Week</t>
  </si>
  <si>
    <t>Week  of</t>
  </si>
  <si>
    <t>Last</t>
  </si>
  <si>
    <t>Max Drawdown</t>
  </si>
  <si>
    <t xml:space="preserve">Max up week </t>
  </si>
  <si>
    <t>Max down week</t>
  </si>
  <si>
    <t>Chart 5 Min</t>
  </si>
  <si>
    <t xml:space="preserve">Last 12 Months </t>
  </si>
  <si>
    <t>Lifetime</t>
  </si>
  <si>
    <t>Beef  Island VG1120</t>
  </si>
  <si>
    <t>Week of</t>
  </si>
  <si>
    <t>cme options</t>
  </si>
  <si>
    <t>Previous weeks published on Barchart</t>
  </si>
  <si>
    <t>36  Avg</t>
  </si>
  <si>
    <t>Put In the $</t>
  </si>
  <si>
    <t>Put in the $</t>
  </si>
  <si>
    <t>Last 12 Months</t>
  </si>
  <si>
    <t>Last 24 Weeks</t>
  </si>
  <si>
    <t>Date</t>
  </si>
  <si>
    <t>Bought $50,000 In Gold Outright</t>
  </si>
  <si>
    <t xml:space="preserve">$50,000 Unit, Gold Option Write Hedge (GOWH) </t>
  </si>
  <si>
    <t>Gold Option Write Offset Positions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</si>
</sst>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164" formatCode="&quot;$&quot;#,##0_);[Red]\(&quot;$&quot;#,##0\)"/>
    <numFmt numFmtId="165" formatCode="&quot;$&quot;#,##0.00_);\(&quot;$&quot;#,##0.00\)"/>
    <numFmt numFmtId="166" formatCode="&quot;$&quot;#,##0.00_);[Red]\(&quot;$&quot;#,##0.00\)"/>
    <numFmt numFmtId="167" formatCode="&quot;$&quot;#,##0.00"/>
    <numFmt numFmtId="168" formatCode="&quot;$&quot;#,##0"/>
    <numFmt numFmtId="169" formatCode="yymmdd"/>
  </numFmts>
  <fonts count="46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  <font>
      <b/>
      <sz val="11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rgb="FF002060"/>
      <name val="Calibri"/>
      <family val="2"/>
    </font>
    <font>
      <u/>
      <sz val="12"/>
      <color theme="10"/>
      <name val="Calibri"/>
      <family val="2"/>
    </font>
    <font>
      <sz val="9"/>
      <color theme="1"/>
      <name val="Calibri"/>
      <family val="2"/>
    </font>
    <font>
      <sz val="12"/>
      <color theme="0" tint="-0.249977111117893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u/>
      <sz val="14"/>
      <color theme="10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name val="Calibri"/>
      <family val="2"/>
    </font>
    <font>
      <b/>
      <sz val="10"/>
      <color theme="0"/>
      <name val="Calibri"/>
      <family val="2"/>
    </font>
    <font>
      <sz val="12"/>
      <color rgb="FF0000CC"/>
      <name val="Calibri"/>
      <family val="2"/>
    </font>
    <font>
      <b/>
      <sz val="12"/>
      <color rgb="FF0000CC"/>
      <name val="Calibri"/>
      <family val="2"/>
    </font>
    <font>
      <b/>
      <u/>
      <sz val="12"/>
      <color rgb="FF0000CC"/>
      <name val="Calibri"/>
      <family val="2"/>
    </font>
    <font>
      <b/>
      <sz val="12"/>
      <color rgb="FF000000"/>
      <name val="Calibri"/>
      <family val="2"/>
    </font>
    <font>
      <sz val="11"/>
      <color theme="0"/>
      <name val="Calibri"/>
      <family val="2"/>
    </font>
    <font>
      <b/>
      <u/>
      <sz val="14"/>
      <color rgb="FF0000CC"/>
      <name val="Calibri"/>
      <family val="2"/>
    </font>
    <font>
      <b/>
      <sz val="14"/>
      <color theme="0"/>
      <name val="Calibri"/>
      <family val="2"/>
    </font>
    <font>
      <b/>
      <sz val="14"/>
      <name val="Calibri"/>
      <family val="2"/>
    </font>
    <font>
      <sz val="12"/>
      <color rgb="FF000000"/>
      <name val="Calibri"/>
      <family val="2"/>
    </font>
    <font>
      <sz val="14"/>
      <color theme="1"/>
      <name val="Calibri"/>
      <family val="2"/>
      <scheme val="minor"/>
    </font>
    <font>
      <b/>
      <u/>
      <sz val="12"/>
      <color rgb="FF00206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/>
      <bottom/>
      <diagonal/>
    </border>
    <border>
      <left style="double">
        <color theme="0"/>
      </left>
      <right style="double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auto="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0"/>
      </bottom>
      <diagonal/>
    </border>
    <border>
      <left/>
      <right style="medium">
        <color auto="1"/>
      </right>
      <top/>
      <bottom style="thin">
        <color theme="0"/>
      </bottom>
      <diagonal/>
    </border>
    <border>
      <left style="medium">
        <color auto="1"/>
      </left>
      <right/>
      <top/>
      <bottom style="thin">
        <color theme="0"/>
      </bottom>
      <diagonal/>
    </border>
    <border>
      <left style="thin">
        <color theme="1"/>
      </left>
      <right/>
      <top/>
      <bottom style="thin">
        <color theme="0"/>
      </bottom>
      <diagonal/>
    </border>
    <border>
      <left style="medium">
        <color theme="1"/>
      </left>
      <right/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87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3" borderId="0" xfId="0" applyFill="1"/>
    <xf numFmtId="167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0" fillId="33" borderId="0" xfId="0" applyNumberFormat="1" applyFill="1" applyAlignment="1">
      <alignment horizontal="center"/>
    </xf>
    <xf numFmtId="0" fontId="0" fillId="33" borderId="0" xfId="0" applyFill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7" fontId="17" fillId="34" borderId="10" xfId="0" applyNumberFormat="1" applyFont="1" applyFill="1" applyBorder="1" applyAlignment="1">
      <alignment horizontal="center" vertical="center"/>
    </xf>
    <xf numFmtId="0" fontId="13" fillId="34" borderId="10" xfId="0" applyFont="1" applyFill="1" applyBorder="1" applyAlignment="1">
      <alignment horizontal="center" vertical="center"/>
    </xf>
    <xf numFmtId="167" fontId="13" fillId="34" borderId="10" xfId="0" applyNumberFormat="1" applyFont="1" applyFill="1" applyBorder="1" applyAlignment="1">
      <alignment horizontal="center" vertical="justify"/>
    </xf>
    <xf numFmtId="0" fontId="13" fillId="34" borderId="10" xfId="0" applyFont="1" applyFill="1" applyBorder="1" applyAlignment="1">
      <alignment horizontal="center" vertical="justify"/>
    </xf>
    <xf numFmtId="167" fontId="18" fillId="34" borderId="10" xfId="0" applyNumberFormat="1" applyFont="1" applyFill="1" applyBorder="1" applyAlignment="1">
      <alignment horizontal="center" vertical="center"/>
    </xf>
    <xf numFmtId="167" fontId="18" fillId="34" borderId="10" xfId="0" applyNumberFormat="1" applyFont="1" applyFill="1" applyBorder="1" applyAlignment="1">
      <alignment horizontal="center" vertical="justify"/>
    </xf>
    <xf numFmtId="0" fontId="18" fillId="34" borderId="10" xfId="0" applyFont="1" applyFill="1" applyBorder="1" applyAlignment="1">
      <alignment horizontal="center" vertical="justify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8" fontId="13" fillId="34" borderId="10" xfId="0" applyNumberFormat="1" applyFont="1" applyFill="1" applyBorder="1" applyAlignment="1">
      <alignment horizontal="center"/>
    </xf>
    <xf numFmtId="4" fontId="18" fillId="34" borderId="10" xfId="0" applyNumberFormat="1" applyFont="1" applyFill="1" applyBorder="1" applyAlignment="1">
      <alignment horizontal="center" vertical="justify"/>
    </xf>
    <xf numFmtId="4" fontId="0" fillId="0" borderId="0" xfId="0" applyNumberFormat="1" applyAlignment="1">
      <alignment horizontal="center"/>
    </xf>
    <xf numFmtId="167" fontId="13" fillId="34" borderId="10" xfId="0" applyNumberFormat="1" applyFont="1" applyFill="1" applyBorder="1" applyAlignment="1">
      <alignment horizontal="center"/>
    </xf>
    <xf numFmtId="1" fontId="18" fillId="34" borderId="10" xfId="0" applyNumberFormat="1" applyFont="1" applyFill="1" applyBorder="1" applyAlignment="1">
      <alignment horizontal="center" vertical="justify"/>
    </xf>
    <xf numFmtId="10" fontId="18" fillId="34" borderId="10" xfId="0" applyNumberFormat="1" applyFont="1" applyFill="1" applyBorder="1" applyAlignment="1">
      <alignment horizontal="center" vertical="justify"/>
    </xf>
    <xf numFmtId="167" fontId="17" fillId="34" borderId="10" xfId="0" applyNumberFormat="1" applyFont="1" applyFill="1" applyBorder="1" applyAlignment="1">
      <alignment horizontal="center"/>
    </xf>
    <xf numFmtId="10" fontId="17" fillId="34" borderId="10" xfId="0" applyNumberFormat="1" applyFont="1" applyFill="1" applyBorder="1" applyAlignment="1">
      <alignment horizontal="center"/>
    </xf>
    <xf numFmtId="0" fontId="17" fillId="34" borderId="10" xfId="0" applyFont="1" applyFill="1" applyBorder="1" applyAlignment="1">
      <alignment horizontal="center"/>
    </xf>
    <xf numFmtId="167" fontId="16" fillId="0" borderId="0" xfId="0" applyNumberFormat="1" applyFont="1" applyAlignment="1">
      <alignment horizontal="center" vertical="center"/>
    </xf>
    <xf numFmtId="0" fontId="16" fillId="33" borderId="0" xfId="0" applyFont="1" applyFill="1" applyAlignment="1">
      <alignment horizontal="center" vertical="justify"/>
    </xf>
    <xf numFmtId="0" fontId="16" fillId="0" borderId="0" xfId="0" applyFont="1" applyAlignment="1">
      <alignment horizontal="center" vertical="justify"/>
    </xf>
    <xf numFmtId="3" fontId="18" fillId="34" borderId="10" xfId="0" applyNumberFormat="1" applyFont="1" applyFill="1" applyBorder="1" applyAlignment="1">
      <alignment horizontal="center" vertical="justify"/>
    </xf>
    <xf numFmtId="3" fontId="16" fillId="0" borderId="0" xfId="0" applyNumberFormat="1" applyFont="1" applyAlignment="1">
      <alignment horizontal="center" vertical="center"/>
    </xf>
    <xf numFmtId="3" fontId="13" fillId="34" borderId="10" xfId="0" applyNumberFormat="1" applyFont="1" applyFill="1" applyBorder="1" applyAlignment="1">
      <alignment horizontal="center" vertical="justify"/>
    </xf>
    <xf numFmtId="1" fontId="13" fillId="34" borderId="10" xfId="0" applyNumberFormat="1" applyFont="1" applyFill="1" applyBorder="1" applyAlignment="1">
      <alignment horizontal="center" vertical="justify"/>
    </xf>
    <xf numFmtId="168" fontId="18" fillId="34" borderId="10" xfId="0" applyNumberFormat="1" applyFont="1" applyFill="1" applyBorder="1" applyAlignment="1">
      <alignment horizontal="center" vertical="justify"/>
    </xf>
    <xf numFmtId="0" fontId="17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8" fontId="16" fillId="35" borderId="14" xfId="0" applyNumberFormat="1" applyFont="1" applyFill="1" applyBorder="1" applyAlignment="1">
      <alignment horizontal="center"/>
    </xf>
    <xf numFmtId="168" fontId="16" fillId="0" borderId="14" xfId="0" applyNumberFormat="1" applyFont="1" applyBorder="1" applyAlignment="1">
      <alignment horizontal="center"/>
    </xf>
    <xf numFmtId="168" fontId="16" fillId="36" borderId="14" xfId="0" applyNumberFormat="1" applyFont="1" applyFill="1" applyBorder="1" applyAlignment="1">
      <alignment horizontal="center"/>
    </xf>
    <xf numFmtId="0" fontId="0" fillId="33" borderId="0" xfId="0" applyFill="1" applyAlignment="1">
      <alignment horizontal="left"/>
    </xf>
    <xf numFmtId="167" fontId="0" fillId="33" borderId="0" xfId="0" applyNumberFormat="1" applyFill="1" applyAlignment="1">
      <alignment horizontal="center" vertical="center"/>
    </xf>
    <xf numFmtId="10" fontId="0" fillId="33" borderId="0" xfId="0" applyNumberFormat="1" applyFill="1" applyAlignment="1">
      <alignment horizontal="center"/>
    </xf>
    <xf numFmtId="168" fontId="0" fillId="33" borderId="0" xfId="0" applyNumberFormat="1" applyFill="1" applyAlignment="1">
      <alignment horizontal="center"/>
    </xf>
    <xf numFmtId="168" fontId="16" fillId="33" borderId="0" xfId="0" applyNumberFormat="1" applyFont="1" applyFill="1" applyAlignment="1">
      <alignment horizontal="center"/>
    </xf>
    <xf numFmtId="167" fontId="16" fillId="33" borderId="0" xfId="0" applyNumberFormat="1" applyFont="1" applyFill="1" applyAlignment="1">
      <alignment horizontal="center"/>
    </xf>
    <xf numFmtId="167" fontId="16" fillId="33" borderId="0" xfId="0" applyNumberFormat="1" applyFont="1" applyFill="1" applyAlignment="1">
      <alignment horizontal="center" vertical="center"/>
    </xf>
    <xf numFmtId="3" fontId="16" fillId="33" borderId="0" xfId="0" applyNumberFormat="1" applyFont="1" applyFill="1" applyAlignment="1">
      <alignment horizontal="center" vertical="center"/>
    </xf>
    <xf numFmtId="3" fontId="0" fillId="33" borderId="0" xfId="0" applyNumberFormat="1" applyFill="1" applyAlignment="1">
      <alignment horizontal="center"/>
    </xf>
    <xf numFmtId="1" fontId="0" fillId="33" borderId="0" xfId="0" applyNumberFormat="1" applyFill="1" applyAlignment="1">
      <alignment horizontal="center"/>
    </xf>
    <xf numFmtId="167" fontId="16" fillId="36" borderId="15" xfId="0" applyNumberFormat="1" applyFont="1" applyFill="1" applyBorder="1" applyAlignment="1">
      <alignment horizontal="center"/>
    </xf>
    <xf numFmtId="167" fontId="16" fillId="0" borderId="15" xfId="0" applyNumberFormat="1" applyFont="1" applyBorder="1" applyAlignment="1">
      <alignment horizontal="center"/>
    </xf>
    <xf numFmtId="167" fontId="16" fillId="35" borderId="16" xfId="0" applyNumberFormat="1" applyFont="1" applyFill="1" applyBorder="1" applyAlignment="1">
      <alignment horizontal="center"/>
    </xf>
    <xf numFmtId="167" fontId="16" fillId="0" borderId="16" xfId="0" applyNumberFormat="1" applyFont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167" fontId="16" fillId="0" borderId="14" xfId="0" applyNumberFormat="1" applyFont="1" applyBorder="1" applyAlignment="1">
      <alignment horizontal="center"/>
    </xf>
    <xf numFmtId="14" fontId="16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/>
    </xf>
    <xf numFmtId="0" fontId="13" fillId="34" borderId="17" xfId="0" applyFont="1" applyFill="1" applyBorder="1" applyAlignment="1">
      <alignment horizontal="center" vertical="justify"/>
    </xf>
    <xf numFmtId="4" fontId="0" fillId="33" borderId="0" xfId="0" applyNumberFormat="1" applyFill="1" applyAlignment="1">
      <alignment horizontal="center"/>
    </xf>
    <xf numFmtId="166" fontId="0" fillId="33" borderId="0" xfId="0" applyNumberFormat="1" applyFill="1" applyAlignment="1">
      <alignment horizontal="center"/>
    </xf>
    <xf numFmtId="166" fontId="0" fillId="0" borderId="0" xfId="0" applyNumberFormat="1" applyAlignment="1">
      <alignment horizontal="center"/>
    </xf>
    <xf numFmtId="166" fontId="19" fillId="0" borderId="0" xfId="0" applyNumberFormat="1" applyFont="1" applyAlignment="1">
      <alignment horizontal="center"/>
    </xf>
    <xf numFmtId="166" fontId="17" fillId="34" borderId="10" xfId="0" applyNumberFormat="1" applyFont="1" applyFill="1" applyBorder="1" applyAlignment="1">
      <alignment horizontal="center"/>
    </xf>
    <xf numFmtId="10" fontId="17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/>
    </xf>
    <xf numFmtId="166" fontId="16" fillId="3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" fontId="16" fillId="33" borderId="0" xfId="0" applyNumberFormat="1" applyFont="1" applyFill="1" applyAlignment="1">
      <alignment horizontal="center"/>
    </xf>
    <xf numFmtId="1" fontId="13" fillId="34" borderId="10" xfId="0" applyNumberFormat="1" applyFont="1" applyFill="1" applyBorder="1" applyAlignment="1">
      <alignment horizontal="center"/>
    </xf>
    <xf numFmtId="1" fontId="17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20" fillId="33" borderId="0" xfId="0" applyFont="1" applyFill="1" applyAlignment="1">
      <alignment horizontal="center" vertical="justify"/>
    </xf>
    <xf numFmtId="168" fontId="16" fillId="37" borderId="14" xfId="0" applyNumberFormat="1" applyFont="1" applyFill="1" applyBorder="1" applyAlignment="1">
      <alignment horizontal="center"/>
    </xf>
    <xf numFmtId="166" fontId="17" fillId="0" borderId="0" xfId="0" applyNumberFormat="1" applyFont="1" applyAlignment="1">
      <alignment horizontal="center"/>
    </xf>
    <xf numFmtId="1" fontId="13" fillId="34" borderId="17" xfId="0" applyNumberFormat="1" applyFont="1" applyFill="1" applyBorder="1" applyAlignment="1">
      <alignment horizontal="center" vertical="justify"/>
    </xf>
    <xf numFmtId="167" fontId="21" fillId="33" borderId="0" xfId="0" applyNumberFormat="1" applyFont="1" applyFill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1" fontId="17" fillId="34" borderId="10" xfId="0" applyNumberFormat="1" applyFont="1" applyFill="1" applyBorder="1" applyAlignment="1">
      <alignment horizontal="center"/>
    </xf>
    <xf numFmtId="1" fontId="0" fillId="33" borderId="0" xfId="0" applyNumberFormat="1" applyFill="1" applyAlignment="1">
      <alignment horizontal="center" vertical="justify"/>
    </xf>
    <xf numFmtId="1" fontId="16" fillId="33" borderId="0" xfId="0" applyNumberFormat="1" applyFont="1" applyFill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7" fontId="19" fillId="33" borderId="0" xfId="0" applyNumberFormat="1" applyFont="1" applyFill="1" applyAlignment="1">
      <alignment horizontal="center"/>
    </xf>
    <xf numFmtId="0" fontId="13" fillId="34" borderId="19" xfId="0" applyFont="1" applyFill="1" applyBorder="1" applyAlignment="1">
      <alignment horizontal="center" vertical="center"/>
    </xf>
    <xf numFmtId="166" fontId="13" fillId="34" borderId="19" xfId="0" applyNumberFormat="1" applyFont="1" applyFill="1" applyBorder="1" applyAlignment="1">
      <alignment horizontal="center" vertical="justify"/>
    </xf>
    <xf numFmtId="1" fontId="13" fillId="34" borderId="19" xfId="0" applyNumberFormat="1" applyFont="1" applyFill="1" applyBorder="1" applyAlignment="1">
      <alignment horizontal="center" vertical="justify"/>
    </xf>
    <xf numFmtId="0" fontId="19" fillId="34" borderId="10" xfId="0" applyFont="1" applyFill="1" applyBorder="1" applyAlignment="1">
      <alignment horizontal="center"/>
    </xf>
    <xf numFmtId="1" fontId="17" fillId="33" borderId="0" xfId="0" applyNumberFormat="1" applyFont="1" applyFill="1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/>
    <xf numFmtId="1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6" fontId="16" fillId="0" borderId="0" xfId="0" applyNumberFormat="1" applyFont="1" applyAlignment="1">
      <alignment horizontal="left"/>
    </xf>
    <xf numFmtId="10" fontId="0" fillId="0" borderId="0" xfId="0" applyNumberFormat="1" applyAlignment="1">
      <alignment horizontal="left"/>
    </xf>
    <xf numFmtId="168" fontId="0" fillId="33" borderId="0" xfId="0" applyNumberFormat="1" applyFill="1"/>
    <xf numFmtId="167" fontId="16" fillId="0" borderId="21" xfId="0" applyNumberFormat="1" applyFont="1" applyBorder="1" applyAlignment="1">
      <alignment horizontal="center"/>
    </xf>
    <xf numFmtId="168" fontId="16" fillId="0" borderId="0" xfId="0" applyNumberFormat="1" applyFont="1"/>
    <xf numFmtId="10" fontId="16" fillId="0" borderId="0" xfId="0" applyNumberFormat="1" applyFont="1" applyAlignment="1">
      <alignment horizontal="left"/>
    </xf>
    <xf numFmtId="168" fontId="16" fillId="33" borderId="0" xfId="0" applyNumberFormat="1" applyFont="1" applyFill="1" applyAlignment="1">
      <alignment horizontal="center" vertical="justify"/>
    </xf>
    <xf numFmtId="168" fontId="16" fillId="0" borderId="13" xfId="0" applyNumberFormat="1" applyFont="1" applyBorder="1" applyAlignment="1">
      <alignment horizontal="center" vertical="justify"/>
    </xf>
    <xf numFmtId="168" fontId="16" fillId="33" borderId="0" xfId="0" applyNumberFormat="1" applyFont="1" applyFill="1"/>
    <xf numFmtId="167" fontId="16" fillId="33" borderId="0" xfId="0" applyNumberFormat="1" applyFont="1" applyFill="1" applyAlignment="1">
      <alignment horizontal="center" vertical="justify"/>
    </xf>
    <xf numFmtId="167" fontId="16" fillId="0" borderId="0" xfId="0" applyNumberFormat="1" applyFont="1" applyAlignment="1">
      <alignment horizontal="center" vertical="justify"/>
    </xf>
    <xf numFmtId="167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0" fontId="16" fillId="0" borderId="14" xfId="0" applyNumberFormat="1" applyFont="1" applyBorder="1" applyAlignment="1">
      <alignment horizontal="center"/>
    </xf>
    <xf numFmtId="168" fontId="16" fillId="38" borderId="23" xfId="0" applyNumberFormat="1" applyFont="1" applyFill="1" applyBorder="1" applyAlignment="1">
      <alignment horizontal="center" vertical="justify"/>
    </xf>
    <xf numFmtId="167" fontId="16" fillId="38" borderId="16" xfId="0" applyNumberFormat="1" applyFont="1" applyFill="1" applyBorder="1" applyAlignment="1">
      <alignment horizontal="center" vertical="justify"/>
    </xf>
    <xf numFmtId="1" fontId="0" fillId="0" borderId="22" xfId="0" applyNumberFormat="1" applyBorder="1" applyAlignment="1">
      <alignment horizontal="center"/>
    </xf>
    <xf numFmtId="168" fontId="16" fillId="0" borderId="23" xfId="0" applyNumberFormat="1" applyFont="1" applyBorder="1" applyAlignment="1">
      <alignment horizontal="center" vertical="justify"/>
    </xf>
    <xf numFmtId="167" fontId="16" fillId="0" borderId="24" xfId="0" applyNumberFormat="1" applyFont="1" applyBorder="1" applyAlignment="1">
      <alignment horizontal="center" vertical="justify"/>
    </xf>
    <xf numFmtId="10" fontId="13" fillId="34" borderId="10" xfId="0" applyNumberFormat="1" applyFont="1" applyFill="1" applyBorder="1" applyAlignment="1">
      <alignment horizontal="center" vertical="justify"/>
    </xf>
    <xf numFmtId="3" fontId="13" fillId="34" borderId="10" xfId="0" applyNumberFormat="1" applyFont="1" applyFill="1" applyBorder="1" applyAlignment="1">
      <alignment horizontal="center" vertical="center"/>
    </xf>
    <xf numFmtId="167" fontId="13" fillId="34" borderId="10" xfId="0" applyNumberFormat="1" applyFont="1" applyFill="1" applyBorder="1" applyAlignment="1">
      <alignment horizontal="center" vertical="center"/>
    </xf>
    <xf numFmtId="1" fontId="13" fillId="34" borderId="10" xfId="0" applyNumberFormat="1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167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center"/>
    </xf>
    <xf numFmtId="168" fontId="0" fillId="34" borderId="10" xfId="0" applyNumberFormat="1" applyFill="1" applyBorder="1" applyAlignment="1">
      <alignment horizontal="center"/>
    </xf>
    <xf numFmtId="4" fontId="17" fillId="34" borderId="10" xfId="0" applyNumberFormat="1" applyFont="1" applyFill="1" applyBorder="1" applyAlignment="1">
      <alignment horizontal="center"/>
    </xf>
    <xf numFmtId="1" fontId="19" fillId="34" borderId="10" xfId="0" applyNumberFormat="1" applyFont="1" applyFill="1" applyBorder="1" applyAlignment="1">
      <alignment horizontal="center"/>
    </xf>
    <xf numFmtId="4" fontId="13" fillId="34" borderId="10" xfId="0" applyNumberFormat="1" applyFont="1" applyFill="1" applyBorder="1" applyAlignment="1">
      <alignment horizontal="center" vertical="center"/>
    </xf>
    <xf numFmtId="14" fontId="18" fillId="33" borderId="25" xfId="0" applyNumberFormat="1" applyFont="1" applyFill="1" applyBorder="1" applyAlignment="1">
      <alignment horizontal="center" vertical="justify"/>
    </xf>
    <xf numFmtId="0" fontId="19" fillId="33" borderId="25" xfId="0" applyFont="1" applyFill="1" applyBorder="1" applyAlignment="1">
      <alignment horizontal="center"/>
    </xf>
    <xf numFmtId="1" fontId="0" fillId="38" borderId="22" xfId="0" applyNumberFormat="1" applyFill="1" applyBorder="1" applyAlignment="1">
      <alignment horizontal="center"/>
    </xf>
    <xf numFmtId="167" fontId="16" fillId="0" borderId="26" xfId="0" applyNumberFormat="1" applyFont="1" applyBorder="1" applyAlignment="1">
      <alignment horizontal="center"/>
    </xf>
    <xf numFmtId="167" fontId="16" fillId="39" borderId="14" xfId="0" applyNumberFormat="1" applyFont="1" applyFill="1" applyBorder="1" applyAlignment="1">
      <alignment horizontal="center"/>
    </xf>
    <xf numFmtId="167" fontId="13" fillId="34" borderId="17" xfId="0" applyNumberFormat="1" applyFont="1" applyFill="1" applyBorder="1" applyAlignment="1">
      <alignment horizontal="center" vertical="justify"/>
    </xf>
    <xf numFmtId="168" fontId="13" fillId="33" borderId="0" xfId="0" applyNumberFormat="1" applyFont="1" applyFill="1" applyAlignment="1">
      <alignment horizontal="center"/>
    </xf>
    <xf numFmtId="167" fontId="13" fillId="33" borderId="0" xfId="0" applyNumberFormat="1" applyFont="1" applyFill="1" applyAlignment="1">
      <alignment horizontal="center"/>
    </xf>
    <xf numFmtId="166" fontId="0" fillId="33" borderId="0" xfId="0" applyNumberFormat="1" applyFill="1" applyAlignment="1">
      <alignment horizontal="left"/>
    </xf>
    <xf numFmtId="167" fontId="16" fillId="0" borderId="0" xfId="0" applyNumberFormat="1" applyFont="1" applyAlignment="1">
      <alignment horizontal="left"/>
    </xf>
    <xf numFmtId="168" fontId="16" fillId="0" borderId="0" xfId="0" applyNumberFormat="1" applyFont="1" applyAlignment="1">
      <alignment horizontal="left"/>
    </xf>
    <xf numFmtId="1" fontId="0" fillId="33" borderId="0" xfId="0" applyNumberFormat="1" applyFill="1" applyAlignment="1">
      <alignment horizontal="left" vertical="justify"/>
    </xf>
    <xf numFmtId="168" fontId="16" fillId="0" borderId="0" xfId="0" applyNumberFormat="1" applyFont="1" applyAlignment="1">
      <alignment horizontal="left" vertical="justify"/>
    </xf>
    <xf numFmtId="1" fontId="0" fillId="0" borderId="0" xfId="0" applyNumberFormat="1" applyAlignment="1">
      <alignment horizontal="left" vertical="justify"/>
    </xf>
    <xf numFmtId="14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left"/>
    </xf>
    <xf numFmtId="167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left" vertical="justify"/>
    </xf>
    <xf numFmtId="167" fontId="23" fillId="0" borderId="0" xfId="0" applyNumberFormat="1" applyFont="1" applyAlignment="1">
      <alignment horizontal="left" vertical="justify"/>
    </xf>
    <xf numFmtId="10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6" fillId="0" borderId="0" xfId="0" quotePrefix="1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8" fontId="16" fillId="33" borderId="0" xfId="0" applyNumberFormat="1" applyFont="1" applyFill="1" applyAlignment="1">
      <alignment horizontal="left"/>
    </xf>
    <xf numFmtId="167" fontId="16" fillId="33" borderId="0" xfId="0" applyNumberFormat="1" applyFont="1" applyFill="1" applyAlignment="1">
      <alignment horizontal="left"/>
    </xf>
    <xf numFmtId="1" fontId="0" fillId="33" borderId="0" xfId="0" applyNumberFormat="1" applyFill="1" applyAlignment="1">
      <alignment horizontal="left"/>
    </xf>
    <xf numFmtId="168" fontId="16" fillId="33" borderId="0" xfId="0" applyNumberFormat="1" applyFont="1" applyFill="1" applyAlignment="1">
      <alignment horizontal="left" vertical="justify"/>
    </xf>
    <xf numFmtId="2" fontId="13" fillId="34" borderId="19" xfId="0" applyNumberFormat="1" applyFont="1" applyFill="1" applyBorder="1" applyAlignment="1">
      <alignment horizontal="center" vertical="justify"/>
    </xf>
    <xf numFmtId="0" fontId="13" fillId="34" borderId="19" xfId="0" applyFont="1" applyFill="1" applyBorder="1" applyAlignment="1">
      <alignment horizontal="center" vertical="distributed"/>
    </xf>
    <xf numFmtId="38" fontId="24" fillId="33" borderId="0" xfId="0" applyNumberFormat="1" applyFont="1" applyFill="1" applyAlignment="1">
      <alignment horizontal="center"/>
    </xf>
    <xf numFmtId="164" fontId="16" fillId="0" borderId="0" xfId="0" applyNumberFormat="1" applyFont="1" applyAlignment="1">
      <alignment horizontal="left"/>
    </xf>
    <xf numFmtId="168" fontId="0" fillId="0" borderId="14" xfId="0" applyNumberFormat="1" applyBorder="1" applyAlignment="1">
      <alignment horizontal="left"/>
    </xf>
    <xf numFmtId="167" fontId="0" fillId="0" borderId="14" xfId="0" applyNumberFormat="1" applyBorder="1" applyAlignment="1">
      <alignment horizontal="left"/>
    </xf>
    <xf numFmtId="167" fontId="16" fillId="33" borderId="0" xfId="0" applyNumberFormat="1" applyFont="1" applyFill="1"/>
    <xf numFmtId="1" fontId="24" fillId="33" borderId="0" xfId="0" applyNumberFormat="1" applyFont="1" applyFill="1" applyAlignment="1">
      <alignment horizontal="center"/>
    </xf>
    <xf numFmtId="1" fontId="13" fillId="34" borderId="19" xfId="0" applyNumberFormat="1" applyFont="1" applyFill="1" applyBorder="1" applyAlignment="1">
      <alignment horizontal="center" vertical="distributed"/>
    </xf>
    <xf numFmtId="1" fontId="0" fillId="33" borderId="0" xfId="0" applyNumberFormat="1" applyFill="1"/>
    <xf numFmtId="0" fontId="0" fillId="0" borderId="14" xfId="0" applyBorder="1" applyAlignment="1">
      <alignment horizontal="left"/>
    </xf>
    <xf numFmtId="168" fontId="16" fillId="0" borderId="14" xfId="0" applyNumberFormat="1" applyFont="1" applyBorder="1" applyAlignment="1">
      <alignment horizontal="left"/>
    </xf>
    <xf numFmtId="167" fontId="0" fillId="33" borderId="0" xfId="0" applyNumberFormat="1" applyFill="1" applyAlignment="1">
      <alignment horizontal="left"/>
    </xf>
    <xf numFmtId="1" fontId="13" fillId="33" borderId="0" xfId="0" applyNumberFormat="1" applyFont="1" applyFill="1" applyAlignment="1">
      <alignment horizontal="left" vertical="center"/>
    </xf>
    <xf numFmtId="1" fontId="13" fillId="34" borderId="11" xfId="0" applyNumberFormat="1" applyFont="1" applyFill="1" applyBorder="1" applyAlignment="1">
      <alignment horizontal="center" vertical="center"/>
    </xf>
    <xf numFmtId="167" fontId="16" fillId="0" borderId="30" xfId="0" applyNumberFormat="1" applyFont="1" applyBorder="1" applyAlignment="1">
      <alignment horizontal="left" vertical="center"/>
    </xf>
    <xf numFmtId="1" fontId="16" fillId="35" borderId="14" xfId="0" applyNumberFormat="1" applyFont="1" applyFill="1" applyBorder="1" applyAlignment="1">
      <alignment horizontal="left"/>
    </xf>
    <xf numFmtId="1" fontId="16" fillId="39" borderId="14" xfId="0" applyNumberFormat="1" applyFont="1" applyFill="1" applyBorder="1" applyAlignment="1">
      <alignment horizontal="left"/>
    </xf>
    <xf numFmtId="10" fontId="30" fillId="40" borderId="10" xfId="0" applyNumberFormat="1" applyFont="1" applyFill="1" applyBorder="1" applyAlignment="1">
      <alignment horizontal="center" vertical="justify"/>
    </xf>
    <xf numFmtId="165" fontId="0" fillId="0" borderId="0" xfId="0" applyNumberFormat="1" applyAlignment="1">
      <alignment horizontal="center"/>
    </xf>
    <xf numFmtId="167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31" fillId="33" borderId="0" xfId="0" applyFont="1" applyFill="1" applyAlignment="1">
      <alignment horizontal="center" vertical="justify"/>
    </xf>
    <xf numFmtId="0" fontId="32" fillId="34" borderId="10" xfId="0" applyFont="1" applyFill="1" applyBorder="1" applyAlignment="1">
      <alignment horizontal="center" vertical="justify"/>
    </xf>
    <xf numFmtId="167" fontId="32" fillId="34" borderId="10" xfId="0" applyNumberFormat="1" applyFont="1" applyFill="1" applyBorder="1" applyAlignment="1">
      <alignment horizontal="center" vertical="justify"/>
    </xf>
    <xf numFmtId="167" fontId="32" fillId="34" borderId="10" xfId="0" applyNumberFormat="1" applyFont="1" applyFill="1" applyBorder="1" applyAlignment="1">
      <alignment horizontal="center" vertical="center"/>
    </xf>
    <xf numFmtId="10" fontId="32" fillId="34" borderId="11" xfId="0" applyNumberFormat="1" applyFont="1" applyFill="1" applyBorder="1" applyAlignment="1">
      <alignment horizontal="center" vertical="justify"/>
    </xf>
    <xf numFmtId="167" fontId="32" fillId="34" borderId="12" xfId="0" applyNumberFormat="1" applyFont="1" applyFill="1" applyBorder="1" applyAlignment="1">
      <alignment horizontal="center" vertical="justify"/>
    </xf>
    <xf numFmtId="10" fontId="32" fillId="34" borderId="10" xfId="0" applyNumberFormat="1" applyFont="1" applyFill="1" applyBorder="1" applyAlignment="1">
      <alignment horizontal="center" vertical="justify"/>
    </xf>
    <xf numFmtId="167" fontId="32" fillId="34" borderId="11" xfId="0" applyNumberFormat="1" applyFont="1" applyFill="1" applyBorder="1" applyAlignment="1">
      <alignment horizontal="center" vertical="justify"/>
    </xf>
    <xf numFmtId="1" fontId="32" fillId="34" borderId="11" xfId="0" applyNumberFormat="1" applyFont="1" applyFill="1" applyBorder="1" applyAlignment="1">
      <alignment horizontal="center" vertical="justify"/>
    </xf>
    <xf numFmtId="1" fontId="32" fillId="34" borderId="10" xfId="0" applyNumberFormat="1" applyFont="1" applyFill="1" applyBorder="1" applyAlignment="1">
      <alignment horizontal="center" vertical="justify"/>
    </xf>
    <xf numFmtId="168" fontId="32" fillId="34" borderId="10" xfId="0" applyNumberFormat="1" applyFont="1" applyFill="1" applyBorder="1" applyAlignment="1">
      <alignment horizontal="center" vertical="justify"/>
    </xf>
    <xf numFmtId="167" fontId="32" fillId="34" borderId="20" xfId="0" applyNumberFormat="1" applyFont="1" applyFill="1" applyBorder="1" applyAlignment="1">
      <alignment horizontal="center" vertical="justify"/>
    </xf>
    <xf numFmtId="167" fontId="32" fillId="34" borderId="19" xfId="0" applyNumberFormat="1" applyFont="1" applyFill="1" applyBorder="1" applyAlignment="1">
      <alignment horizontal="center" vertical="justify"/>
    </xf>
    <xf numFmtId="167" fontId="32" fillId="34" borderId="19" xfId="0" applyNumberFormat="1" applyFont="1" applyFill="1" applyBorder="1" applyAlignment="1">
      <alignment horizontal="center" vertical="center"/>
    </xf>
    <xf numFmtId="1" fontId="32" fillId="34" borderId="19" xfId="0" applyNumberFormat="1" applyFont="1" applyFill="1" applyBorder="1" applyAlignment="1">
      <alignment horizontal="center" vertical="justify"/>
    </xf>
    <xf numFmtId="3" fontId="32" fillId="34" borderId="10" xfId="0" applyNumberFormat="1" applyFont="1" applyFill="1" applyBorder="1" applyAlignment="1">
      <alignment horizontal="center" vertical="justify"/>
    </xf>
    <xf numFmtId="4" fontId="32" fillId="34" borderId="10" xfId="0" applyNumberFormat="1" applyFont="1" applyFill="1" applyBorder="1" applyAlignment="1">
      <alignment horizontal="center" vertical="justify"/>
    </xf>
    <xf numFmtId="4" fontId="32" fillId="34" borderId="11" xfId="0" applyNumberFormat="1" applyFont="1" applyFill="1" applyBorder="1" applyAlignment="1">
      <alignment horizontal="center" vertical="center"/>
    </xf>
    <xf numFmtId="0" fontId="32" fillId="34" borderId="12" xfId="0" applyFont="1" applyFill="1" applyBorder="1" applyAlignment="1">
      <alignment horizontal="center" vertical="justify"/>
    </xf>
    <xf numFmtId="14" fontId="32" fillId="33" borderId="18" xfId="0" applyNumberFormat="1" applyFont="1" applyFill="1" applyBorder="1" applyAlignment="1">
      <alignment horizontal="center" vertical="justify"/>
    </xf>
    <xf numFmtId="167" fontId="32" fillId="34" borderId="17" xfId="0" applyNumberFormat="1" applyFont="1" applyFill="1" applyBorder="1" applyAlignment="1">
      <alignment horizontal="center" vertical="justify"/>
    </xf>
    <xf numFmtId="0" fontId="32" fillId="34" borderId="19" xfId="0" applyFont="1" applyFill="1" applyBorder="1" applyAlignment="1">
      <alignment horizontal="center" vertical="distributed"/>
    </xf>
    <xf numFmtId="1" fontId="32" fillId="34" borderId="19" xfId="0" applyNumberFormat="1" applyFont="1" applyFill="1" applyBorder="1" applyAlignment="1">
      <alignment horizontal="center" vertical="distributed"/>
    </xf>
    <xf numFmtId="0" fontId="32" fillId="34" borderId="19" xfId="0" applyFont="1" applyFill="1" applyBorder="1" applyAlignment="1">
      <alignment horizontal="center" vertical="justify"/>
    </xf>
    <xf numFmtId="166" fontId="32" fillId="34" borderId="19" xfId="0" applyNumberFormat="1" applyFont="1" applyFill="1" applyBorder="1" applyAlignment="1">
      <alignment horizontal="center" vertical="justify"/>
    </xf>
    <xf numFmtId="2" fontId="32" fillId="34" borderId="19" xfId="0" applyNumberFormat="1" applyFont="1" applyFill="1" applyBorder="1" applyAlignment="1">
      <alignment horizontal="center" vertical="justify"/>
    </xf>
    <xf numFmtId="0" fontId="32" fillId="34" borderId="19" xfId="0" applyFont="1" applyFill="1" applyBorder="1" applyAlignment="1">
      <alignment horizontal="center" vertical="center"/>
    </xf>
    <xf numFmtId="1" fontId="32" fillId="34" borderId="17" xfId="0" applyNumberFormat="1" applyFont="1" applyFill="1" applyBorder="1" applyAlignment="1">
      <alignment horizontal="center" vertical="justify"/>
    </xf>
    <xf numFmtId="0" fontId="32" fillId="34" borderId="17" xfId="0" applyFont="1" applyFill="1" applyBorder="1" applyAlignment="1">
      <alignment horizontal="center" vertical="justify"/>
    </xf>
    <xf numFmtId="0" fontId="33" fillId="33" borderId="0" xfId="0" applyFont="1" applyFill="1" applyAlignment="1">
      <alignment horizontal="center" vertical="justify"/>
    </xf>
    <xf numFmtId="0" fontId="31" fillId="0" borderId="0" xfId="0" applyFont="1" applyAlignment="1">
      <alignment horizontal="center" vertical="justify"/>
    </xf>
    <xf numFmtId="167" fontId="16" fillId="38" borderId="15" xfId="0" applyNumberFormat="1" applyFont="1" applyFill="1" applyBorder="1" applyAlignment="1">
      <alignment horizontal="center" vertical="justify"/>
    </xf>
    <xf numFmtId="166" fontId="17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 vertical="center"/>
    </xf>
    <xf numFmtId="10" fontId="17" fillId="33" borderId="0" xfId="0" applyNumberFormat="1" applyFont="1" applyFill="1" applyAlignment="1">
      <alignment horizontal="center"/>
    </xf>
    <xf numFmtId="166" fontId="13" fillId="34" borderId="10" xfId="0" applyNumberFormat="1" applyFont="1" applyFill="1" applyBorder="1" applyAlignment="1">
      <alignment horizontal="center" vertical="justify"/>
    </xf>
    <xf numFmtId="167" fontId="16" fillId="0" borderId="13" xfId="0" applyNumberFormat="1" applyFont="1" applyBorder="1" applyAlignment="1">
      <alignment horizontal="center"/>
    </xf>
    <xf numFmtId="167" fontId="16" fillId="39" borderId="13" xfId="0" applyNumberFormat="1" applyFont="1" applyFill="1" applyBorder="1" applyAlignment="1">
      <alignment horizontal="center"/>
    </xf>
    <xf numFmtId="1" fontId="16" fillId="0" borderId="33" xfId="0" applyNumberFormat="1" applyFont="1" applyBorder="1" applyAlignment="1">
      <alignment horizontal="left"/>
    </xf>
    <xf numFmtId="1" fontId="13" fillId="34" borderId="32" xfId="0" applyNumberFormat="1" applyFont="1" applyFill="1" applyBorder="1" applyAlignment="1">
      <alignment horizontal="left" vertical="center"/>
    </xf>
    <xf numFmtId="166" fontId="16" fillId="0" borderId="34" xfId="0" applyNumberFormat="1" applyFont="1" applyBorder="1" applyAlignment="1">
      <alignment horizontal="left"/>
    </xf>
    <xf numFmtId="166" fontId="16" fillId="0" borderId="23" xfId="0" applyNumberFormat="1" applyFont="1" applyBorder="1" applyAlignment="1">
      <alignment horizontal="left"/>
    </xf>
    <xf numFmtId="165" fontId="20" fillId="0" borderId="23" xfId="0" applyNumberFormat="1" applyFont="1" applyBorder="1" applyAlignment="1">
      <alignment horizontal="left"/>
    </xf>
    <xf numFmtId="10" fontId="20" fillId="0" borderId="0" xfId="0" applyNumberFormat="1" applyFont="1" applyAlignment="1">
      <alignment horizontal="center"/>
    </xf>
    <xf numFmtId="10" fontId="20" fillId="0" borderId="27" xfId="0" applyNumberFormat="1" applyFont="1" applyBorder="1" applyAlignment="1">
      <alignment horizontal="center" vertical="center"/>
    </xf>
    <xf numFmtId="0" fontId="34" fillId="34" borderId="17" xfId="0" applyFont="1" applyFill="1" applyBorder="1" applyAlignment="1">
      <alignment horizontal="center" vertical="center"/>
    </xf>
    <xf numFmtId="166" fontId="34" fillId="34" borderId="17" xfId="0" applyNumberFormat="1" applyFont="1" applyFill="1" applyBorder="1" applyAlignment="1">
      <alignment horizontal="center" vertical="center"/>
    </xf>
    <xf numFmtId="10" fontId="34" fillId="34" borderId="17" xfId="0" applyNumberFormat="1" applyFont="1" applyFill="1" applyBorder="1" applyAlignment="1">
      <alignment horizontal="center" vertical="center"/>
    </xf>
    <xf numFmtId="167" fontId="36" fillId="0" borderId="0" xfId="0" applyNumberFormat="1" applyFont="1" applyAlignment="1">
      <alignment horizontal="center" vertical="center"/>
    </xf>
    <xf numFmtId="167" fontId="35" fillId="0" borderId="0" xfId="0" applyNumberFormat="1" applyFont="1" applyAlignment="1">
      <alignment horizontal="center" vertical="center"/>
    </xf>
    <xf numFmtId="167" fontId="37" fillId="0" borderId="0" xfId="42" applyNumberFormat="1" applyFont="1" applyAlignment="1">
      <alignment horizontal="center" vertical="center"/>
    </xf>
    <xf numFmtId="167" fontId="0" fillId="0" borderId="0" xfId="0" applyNumberFormat="1" applyAlignment="1">
      <alignment horizontal="left" indent="1"/>
    </xf>
    <xf numFmtId="167" fontId="0" fillId="0" borderId="14" xfId="0" applyNumberFormat="1" applyBorder="1" applyAlignment="1">
      <alignment horizontal="left" vertical="center"/>
    </xf>
    <xf numFmtId="168" fontId="0" fillId="0" borderId="28" xfId="0" applyNumberFormat="1" applyBorder="1" applyAlignment="1">
      <alignment horizontal="left"/>
    </xf>
    <xf numFmtId="167" fontId="13" fillId="34" borderId="31" xfId="0" applyNumberFormat="1" applyFont="1" applyFill="1" applyBorder="1" applyAlignment="1">
      <alignment horizontal="left" vertical="center"/>
    </xf>
    <xf numFmtId="10" fontId="19" fillId="40" borderId="10" xfId="0" applyNumberFormat="1" applyFont="1" applyFill="1" applyBorder="1" applyAlignment="1">
      <alignment horizontal="center"/>
    </xf>
    <xf numFmtId="166" fontId="38" fillId="36" borderId="14" xfId="0" applyNumberFormat="1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/>
    </xf>
    <xf numFmtId="166" fontId="32" fillId="34" borderId="11" xfId="0" applyNumberFormat="1" applyFont="1" applyFill="1" applyBorder="1" applyAlignment="1">
      <alignment horizontal="center" vertical="justify"/>
    </xf>
    <xf numFmtId="0" fontId="13" fillId="34" borderId="0" xfId="0" applyFont="1" applyFill="1"/>
    <xf numFmtId="166" fontId="16" fillId="0" borderId="33" xfId="0" applyNumberFormat="1" applyFont="1" applyBorder="1" applyAlignment="1">
      <alignment horizontal="left"/>
    </xf>
    <xf numFmtId="40" fontId="16" fillId="0" borderId="33" xfId="0" applyNumberFormat="1" applyFont="1" applyBorder="1" applyAlignment="1">
      <alignment horizontal="left"/>
    </xf>
    <xf numFmtId="167" fontId="13" fillId="34" borderId="35" xfId="0" applyNumberFormat="1" applyFont="1" applyFill="1" applyBorder="1" applyAlignment="1">
      <alignment horizontal="left" vertical="center"/>
    </xf>
    <xf numFmtId="1" fontId="16" fillId="35" borderId="33" xfId="0" applyNumberFormat="1" applyFont="1" applyFill="1" applyBorder="1" applyAlignment="1">
      <alignment horizontal="left"/>
    </xf>
    <xf numFmtId="1" fontId="16" fillId="39" borderId="33" xfId="0" applyNumberFormat="1" applyFont="1" applyFill="1" applyBorder="1" applyAlignment="1">
      <alignment horizontal="left"/>
    </xf>
    <xf numFmtId="40" fontId="16" fillId="0" borderId="36" xfId="0" applyNumberFormat="1" applyFont="1" applyBorder="1" applyAlignment="1">
      <alignment horizontal="left"/>
    </xf>
    <xf numFmtId="1" fontId="16" fillId="0" borderId="36" xfId="0" applyNumberFormat="1" applyFont="1" applyBorder="1" applyAlignment="1">
      <alignment horizontal="left"/>
    </xf>
    <xf numFmtId="168" fontId="16" fillId="0" borderId="37" xfId="0" applyNumberFormat="1" applyFont="1" applyBorder="1" applyAlignment="1">
      <alignment horizontal="left"/>
    </xf>
    <xf numFmtId="38" fontId="16" fillId="35" borderId="33" xfId="0" applyNumberFormat="1" applyFont="1" applyFill="1" applyBorder="1" applyAlignment="1">
      <alignment horizontal="left"/>
    </xf>
    <xf numFmtId="166" fontId="16" fillId="0" borderId="23" xfId="0" applyNumberFormat="1" applyFont="1" applyBorder="1" applyAlignment="1">
      <alignment horizontal="left" vertical="center"/>
    </xf>
    <xf numFmtId="0" fontId="19" fillId="40" borderId="10" xfId="0" applyFont="1" applyFill="1" applyBorder="1" applyAlignment="1">
      <alignment horizontal="center"/>
    </xf>
    <xf numFmtId="167" fontId="16" fillId="37" borderId="15" xfId="0" applyNumberFormat="1" applyFont="1" applyFill="1" applyBorder="1" applyAlignment="1">
      <alignment horizontal="center"/>
    </xf>
    <xf numFmtId="0" fontId="40" fillId="0" borderId="26" xfId="42" applyFont="1" applyBorder="1" applyAlignment="1">
      <alignment horizontal="left" vertical="center"/>
    </xf>
    <xf numFmtId="0" fontId="40" fillId="0" borderId="0" xfId="42" applyFont="1" applyBorder="1" applyAlignment="1">
      <alignment horizontal="left" vertical="center"/>
    </xf>
    <xf numFmtId="14" fontId="16" fillId="33" borderId="0" xfId="0" applyNumberFormat="1" applyFont="1" applyFill="1" applyAlignment="1">
      <alignment horizontal="left" indent="1"/>
    </xf>
    <xf numFmtId="14" fontId="16" fillId="0" borderId="14" xfId="0" applyNumberFormat="1" applyFont="1" applyBorder="1" applyAlignment="1">
      <alignment horizontal="left" indent="1"/>
    </xf>
    <xf numFmtId="14" fontId="16" fillId="35" borderId="14" xfId="0" applyNumberFormat="1" applyFont="1" applyFill="1" applyBorder="1" applyAlignment="1">
      <alignment horizontal="left" indent="1"/>
    </xf>
    <xf numFmtId="14" fontId="16" fillId="0" borderId="0" xfId="0" applyNumberFormat="1" applyFont="1" applyAlignment="1">
      <alignment horizontal="left" indent="1"/>
    </xf>
    <xf numFmtId="14" fontId="18" fillId="34" borderId="10" xfId="0" applyNumberFormat="1" applyFont="1" applyFill="1" applyBorder="1" applyAlignment="1">
      <alignment horizontal="left" vertical="center" indent="1"/>
    </xf>
    <xf numFmtId="14" fontId="13" fillId="33" borderId="0" xfId="0" applyNumberFormat="1" applyFont="1" applyFill="1" applyAlignment="1">
      <alignment horizontal="left" indent="1"/>
    </xf>
    <xf numFmtId="0" fontId="0" fillId="33" borderId="0" xfId="0" applyFill="1" applyAlignment="1">
      <alignment horizontal="left" indent="1"/>
    </xf>
    <xf numFmtId="14" fontId="37" fillId="0" borderId="0" xfId="42" applyNumberFormat="1" applyFont="1" applyAlignment="1">
      <alignment horizontal="left"/>
    </xf>
    <xf numFmtId="167" fontId="16" fillId="0" borderId="23" xfId="0" applyNumberFormat="1" applyFont="1" applyBorder="1" applyAlignment="1">
      <alignment horizontal="left" vertical="center"/>
    </xf>
    <xf numFmtId="14" fontId="41" fillId="34" borderId="17" xfId="0" applyNumberFormat="1" applyFont="1" applyFill="1" applyBorder="1" applyAlignment="1">
      <alignment horizontal="left" vertical="center" indent="1"/>
    </xf>
    <xf numFmtId="167" fontId="20" fillId="0" borderId="0" xfId="0" applyNumberFormat="1" applyFont="1" applyAlignment="1">
      <alignment horizontal="center"/>
    </xf>
    <xf numFmtId="167" fontId="16" fillId="0" borderId="15" xfId="0" applyNumberFormat="1" applyFont="1" applyBorder="1" applyAlignment="1">
      <alignment horizontal="center" vertical="justify"/>
    </xf>
    <xf numFmtId="167" fontId="20" fillId="36" borderId="15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166" fontId="32" fillId="34" borderId="19" xfId="0" applyNumberFormat="1" applyFont="1" applyFill="1" applyBorder="1" applyAlignment="1">
      <alignment horizontal="center" vertical="distributed"/>
    </xf>
    <xf numFmtId="166" fontId="0" fillId="33" borderId="0" xfId="0" applyNumberFormat="1" applyFill="1"/>
    <xf numFmtId="3" fontId="16" fillId="41" borderId="0" xfId="0" applyNumberFormat="1" applyFont="1" applyFill="1" applyAlignment="1">
      <alignment horizontal="center" vertical="center"/>
    </xf>
    <xf numFmtId="167" fontId="17" fillId="0" borderId="0" xfId="0" applyNumberFormat="1" applyFont="1" applyAlignment="1">
      <alignment horizontal="center"/>
    </xf>
    <xf numFmtId="166" fontId="43" fillId="0" borderId="0" xfId="0" applyNumberFormat="1" applyFont="1" applyAlignment="1">
      <alignment horizontal="center" vertical="center"/>
    </xf>
    <xf numFmtId="167" fontId="16" fillId="38" borderId="15" xfId="0" applyNumberFormat="1" applyFont="1" applyFill="1" applyBorder="1" applyAlignment="1">
      <alignment horizontal="center"/>
    </xf>
    <xf numFmtId="167" fontId="16" fillId="0" borderId="38" xfId="0" applyNumberFormat="1" applyFont="1" applyBorder="1" applyAlignment="1">
      <alignment horizontal="left"/>
    </xf>
    <xf numFmtId="167" fontId="16" fillId="0" borderId="33" xfId="0" applyNumberFormat="1" applyFont="1" applyBorder="1" applyAlignment="1">
      <alignment horizontal="left"/>
    </xf>
    <xf numFmtId="39" fontId="17" fillId="34" borderId="41" xfId="0" applyNumberFormat="1" applyFont="1" applyFill="1" applyBorder="1" applyAlignment="1">
      <alignment horizontal="left"/>
    </xf>
    <xf numFmtId="4" fontId="25" fillId="34" borderId="0" xfId="0" applyNumberFormat="1" applyFont="1" applyFill="1" applyAlignment="1">
      <alignment horizontal="left" vertical="center" indent="3"/>
    </xf>
    <xf numFmtId="4" fontId="0" fillId="34" borderId="0" xfId="0" applyNumberFormat="1" applyFill="1" applyAlignment="1">
      <alignment horizontal="left" vertical="center"/>
    </xf>
    <xf numFmtId="4" fontId="25" fillId="34" borderId="0" xfId="0" applyNumberFormat="1" applyFont="1" applyFill="1" applyAlignment="1">
      <alignment horizontal="left" vertical="center" indent="1"/>
    </xf>
    <xf numFmtId="4" fontId="27" fillId="34" borderId="0" xfId="42" applyNumberFormat="1" applyFont="1" applyFill="1" applyBorder="1" applyAlignment="1">
      <alignment horizontal="left" vertical="center" indent="1"/>
    </xf>
    <xf numFmtId="4" fontId="28" fillId="34" borderId="0" xfId="0" applyNumberFormat="1" applyFont="1" applyFill="1" applyAlignment="1">
      <alignment horizontal="left" vertical="center"/>
    </xf>
    <xf numFmtId="4" fontId="25" fillId="34" borderId="42" xfId="0" applyNumberFormat="1" applyFont="1" applyFill="1" applyBorder="1" applyAlignment="1">
      <alignment horizontal="center" vertical="center"/>
    </xf>
    <xf numFmtId="4" fontId="26" fillId="34" borderId="43" xfId="0" applyNumberFormat="1" applyFont="1" applyFill="1" applyBorder="1" applyAlignment="1">
      <alignment horizontal="left" vertical="center" indent="3"/>
    </xf>
    <xf numFmtId="0" fontId="0" fillId="34" borderId="44" xfId="0" applyFill="1" applyBorder="1"/>
    <xf numFmtId="4" fontId="25" fillId="34" borderId="45" xfId="0" applyNumberFormat="1" applyFont="1" applyFill="1" applyBorder="1" applyAlignment="1">
      <alignment horizontal="center" vertical="center"/>
    </xf>
    <xf numFmtId="0" fontId="0" fillId="34" borderId="46" xfId="0" applyFill="1" applyBorder="1"/>
    <xf numFmtId="4" fontId="26" fillId="34" borderId="45" xfId="0" applyNumberFormat="1" applyFont="1" applyFill="1" applyBorder="1" applyAlignment="1">
      <alignment horizontal="left" vertical="center" indent="1"/>
    </xf>
    <xf numFmtId="4" fontId="25" fillId="34" borderId="45" xfId="0" applyNumberFormat="1" applyFont="1" applyFill="1" applyBorder="1" applyAlignment="1">
      <alignment horizontal="left" vertical="center" indent="1"/>
    </xf>
    <xf numFmtId="4" fontId="27" fillId="34" borderId="45" xfId="42" applyNumberFormat="1" applyFont="1" applyFill="1" applyBorder="1" applyAlignment="1">
      <alignment horizontal="left" vertical="center" indent="1"/>
    </xf>
    <xf numFmtId="4" fontId="28" fillId="34" borderId="45" xfId="0" applyNumberFormat="1" applyFont="1" applyFill="1" applyBorder="1" applyAlignment="1">
      <alignment horizontal="center" vertical="center"/>
    </xf>
    <xf numFmtId="39" fontId="17" fillId="0" borderId="46" xfId="0" applyNumberFormat="1" applyFont="1" applyBorder="1" applyAlignment="1">
      <alignment horizontal="left"/>
    </xf>
    <xf numFmtId="39" fontId="17" fillId="0" borderId="46" xfId="0" applyNumberFormat="1" applyFont="1" applyBorder="1"/>
    <xf numFmtId="0" fontId="0" fillId="0" borderId="46" xfId="0" applyBorder="1"/>
    <xf numFmtId="167" fontId="0" fillId="0" borderId="46" xfId="0" applyNumberFormat="1" applyBorder="1" applyAlignment="1">
      <alignment horizontal="center"/>
    </xf>
    <xf numFmtId="0" fontId="29" fillId="0" borderId="46" xfId="42" applyFont="1" applyBorder="1" applyAlignment="1">
      <alignment horizontal="left" vertical="center"/>
    </xf>
    <xf numFmtId="0" fontId="29" fillId="0" borderId="47" xfId="42" applyFont="1" applyBorder="1" applyAlignment="1">
      <alignment horizontal="center" vertical="center"/>
    </xf>
    <xf numFmtId="0" fontId="29" fillId="0" borderId="48" xfId="42" applyFont="1" applyBorder="1" applyAlignment="1">
      <alignment horizontal="center" vertical="center"/>
    </xf>
    <xf numFmtId="168" fontId="0" fillId="0" borderId="49" xfId="0" applyNumberFormat="1" applyBorder="1" applyAlignment="1">
      <alignment horizontal="left"/>
    </xf>
    <xf numFmtId="40" fontId="16" fillId="0" borderId="50" xfId="0" applyNumberFormat="1" applyFont="1" applyBorder="1" applyAlignment="1">
      <alignment horizontal="left"/>
    </xf>
    <xf numFmtId="0" fontId="0" fillId="0" borderId="41" xfId="0" applyBorder="1" applyAlignment="1">
      <alignment horizontal="center"/>
    </xf>
    <xf numFmtId="165" fontId="16" fillId="42" borderId="0" xfId="0" applyNumberFormat="1" applyFont="1" applyFill="1" applyAlignment="1">
      <alignment horizontal="center"/>
    </xf>
    <xf numFmtId="169" fontId="0" fillId="33" borderId="0" xfId="0" applyNumberFormat="1" applyFill="1" applyAlignment="1">
      <alignment horizontal="left"/>
    </xf>
    <xf numFmtId="169" fontId="0" fillId="33" borderId="0" xfId="0" applyNumberFormat="1" applyFill="1" applyAlignment="1">
      <alignment horizontal="center"/>
    </xf>
    <xf numFmtId="169" fontId="19" fillId="33" borderId="0" xfId="0" applyNumberFormat="1" applyFont="1" applyFill="1" applyAlignment="1">
      <alignment horizontal="center"/>
    </xf>
    <xf numFmtId="169" fontId="32" fillId="34" borderId="10" xfId="0" applyNumberFormat="1" applyFont="1" applyFill="1" applyBorder="1" applyAlignment="1">
      <alignment horizontal="center" vertical="justify"/>
    </xf>
    <xf numFmtId="169" fontId="0" fillId="0" borderId="0" xfId="0" applyNumberFormat="1" applyAlignment="1">
      <alignment horizontal="left"/>
    </xf>
    <xf numFmtId="169" fontId="18" fillId="34" borderId="10" xfId="0" applyNumberFormat="1" applyFont="1" applyFill="1" applyBorder="1" applyAlignment="1">
      <alignment horizontal="center" vertical="justify"/>
    </xf>
    <xf numFmtId="169" fontId="13" fillId="34" borderId="10" xfId="0" applyNumberFormat="1" applyFont="1" applyFill="1" applyBorder="1" applyAlignment="1">
      <alignment horizontal="center" vertical="center"/>
    </xf>
    <xf numFmtId="169" fontId="0" fillId="33" borderId="0" xfId="0" applyNumberFormat="1" applyFill="1"/>
    <xf numFmtId="169" fontId="13" fillId="34" borderId="10" xfId="0" applyNumberFormat="1" applyFont="1" applyFill="1" applyBorder="1" applyAlignment="1">
      <alignment horizontal="left" vertical="center" indent="1"/>
    </xf>
    <xf numFmtId="169" fontId="16" fillId="0" borderId="45" xfId="0" applyNumberFormat="1" applyFont="1" applyBorder="1" applyAlignment="1">
      <alignment horizontal="left"/>
    </xf>
    <xf numFmtId="169" fontId="16" fillId="0" borderId="45" xfId="0" applyNumberFormat="1" applyFont="1" applyBorder="1"/>
    <xf numFmtId="169" fontId="42" fillId="0" borderId="39" xfId="42" applyNumberFormat="1" applyFont="1" applyBorder="1" applyAlignment="1">
      <alignment horizontal="left" vertical="center"/>
    </xf>
    <xf numFmtId="169" fontId="35" fillId="0" borderId="0" xfId="0" applyNumberFormat="1" applyFont="1" applyAlignment="1">
      <alignment horizontal="left"/>
    </xf>
    <xf numFmtId="169" fontId="37" fillId="0" borderId="0" xfId="42" applyNumberFormat="1" applyFont="1" applyAlignment="1">
      <alignment horizontal="left" indent="1"/>
    </xf>
    <xf numFmtId="0" fontId="17" fillId="34" borderId="53" xfId="0" applyFont="1" applyFill="1" applyBorder="1" applyAlignment="1">
      <alignment horizontal="center"/>
    </xf>
    <xf numFmtId="0" fontId="16" fillId="40" borderId="52" xfId="0" applyFont="1" applyFill="1" applyBorder="1" applyAlignment="1">
      <alignment horizontal="center" vertical="distributed"/>
    </xf>
    <xf numFmtId="0" fontId="20" fillId="40" borderId="52" xfId="0" applyFont="1" applyFill="1" applyBorder="1" applyAlignment="1">
      <alignment horizontal="center" vertical="justify"/>
    </xf>
    <xf numFmtId="0" fontId="20" fillId="40" borderId="54" xfId="0" applyFont="1" applyFill="1" applyBorder="1" applyAlignment="1">
      <alignment horizontal="center" vertical="distributed"/>
    </xf>
    <xf numFmtId="1" fontId="20" fillId="40" borderId="57" xfId="0" applyNumberFormat="1" applyFont="1" applyFill="1" applyBorder="1" applyAlignment="1">
      <alignment horizontal="center" vertical="justify"/>
    </xf>
    <xf numFmtId="168" fontId="20" fillId="40" borderId="56" xfId="0" applyNumberFormat="1" applyFont="1" applyFill="1" applyBorder="1" applyAlignment="1">
      <alignment horizontal="center" vertical="justify"/>
    </xf>
    <xf numFmtId="10" fontId="30" fillId="40" borderId="55" xfId="0" applyNumberFormat="1" applyFont="1" applyFill="1" applyBorder="1" applyAlignment="1">
      <alignment horizontal="center" vertical="justify"/>
    </xf>
    <xf numFmtId="0" fontId="0" fillId="33" borderId="0" xfId="0" applyFill="1" applyAlignment="1">
      <alignment vertical="center"/>
    </xf>
    <xf numFmtId="3" fontId="16" fillId="33" borderId="0" xfId="0" applyNumberFormat="1" applyFont="1" applyFill="1" applyAlignment="1">
      <alignment vertical="center"/>
    </xf>
    <xf numFmtId="167" fontId="16" fillId="33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/>
    </xf>
    <xf numFmtId="14" fontId="16" fillId="33" borderId="0" xfId="0" applyNumberFormat="1" applyFont="1" applyFill="1" applyAlignment="1">
      <alignment vertical="center"/>
    </xf>
    <xf numFmtId="166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10" fontId="37" fillId="0" borderId="26" xfId="42" applyNumberFormat="1" applyFont="1" applyFill="1" applyBorder="1" applyAlignment="1">
      <alignment vertical="center"/>
    </xf>
    <xf numFmtId="10" fontId="35" fillId="0" borderId="0" xfId="0" applyNumberFormat="1" applyFont="1" applyAlignment="1">
      <alignment vertical="center"/>
    </xf>
    <xf numFmtId="39" fontId="17" fillId="0" borderId="46" xfId="0" applyNumberFormat="1" applyFont="1" applyBorder="1" applyAlignment="1">
      <alignment vertical="center"/>
    </xf>
    <xf numFmtId="167" fontId="0" fillId="33" borderId="0" xfId="0" applyNumberFormat="1" applyFill="1" applyAlignment="1">
      <alignment vertical="center"/>
    </xf>
    <xf numFmtId="168" fontId="0" fillId="33" borderId="0" xfId="0" applyNumberFormat="1" applyFill="1" applyAlignment="1">
      <alignment vertical="center"/>
    </xf>
    <xf numFmtId="168" fontId="16" fillId="33" borderId="0" xfId="0" applyNumberFormat="1" applyFont="1" applyFill="1" applyAlignment="1">
      <alignment vertical="center"/>
    </xf>
    <xf numFmtId="1" fontId="0" fillId="33" borderId="0" xfId="0" applyNumberFormat="1" applyFill="1" applyAlignment="1">
      <alignment vertical="center"/>
    </xf>
    <xf numFmtId="3" fontId="0" fillId="33" borderId="0" xfId="0" applyNumberFormat="1" applyFill="1" applyAlignment="1">
      <alignment vertical="center"/>
    </xf>
    <xf numFmtId="4" fontId="0" fillId="33" borderId="0" xfId="0" applyNumberFormat="1" applyFill="1" applyAlignment="1">
      <alignment vertical="center"/>
    </xf>
    <xf numFmtId="0" fontId="19" fillId="33" borderId="0" xfId="0" applyFont="1" applyFill="1" applyAlignment="1">
      <alignment vertical="center"/>
    </xf>
    <xf numFmtId="169" fontId="0" fillId="33" borderId="0" xfId="0" applyNumberFormat="1" applyFill="1" applyAlignment="1">
      <alignment vertical="center"/>
    </xf>
    <xf numFmtId="1" fontId="16" fillId="39" borderId="14" xfId="0" applyNumberFormat="1" applyFont="1" applyFill="1" applyBorder="1" applyAlignment="1">
      <alignment horizontal="left" vertical="center"/>
    </xf>
    <xf numFmtId="38" fontId="16" fillId="39" borderId="36" xfId="0" applyNumberFormat="1" applyFont="1" applyFill="1" applyBorder="1" applyAlignment="1">
      <alignment horizontal="left" vertical="center"/>
    </xf>
    <xf numFmtId="1" fontId="16" fillId="0" borderId="45" xfId="0" applyNumberFormat="1" applyFont="1" applyBorder="1" applyAlignment="1">
      <alignment horizontal="left" indent="1"/>
    </xf>
    <xf numFmtId="1" fontId="16" fillId="0" borderId="45" xfId="0" applyNumberFormat="1" applyFont="1" applyBorder="1" applyAlignment="1">
      <alignment horizontal="left" vertical="center" indent="1"/>
    </xf>
    <xf numFmtId="14" fontId="20" fillId="0" borderId="14" xfId="42" applyNumberFormat="1" applyFont="1" applyFill="1" applyBorder="1" applyAlignment="1">
      <alignment horizontal="left" indent="1"/>
    </xf>
    <xf numFmtId="0" fontId="45" fillId="0" borderId="0" xfId="42" applyFont="1" applyFill="1"/>
    <xf numFmtId="10" fontId="20" fillId="0" borderId="0" xfId="0" applyNumberFormat="1" applyFont="1" applyAlignment="1">
      <alignment horizontal="center" vertical="center"/>
    </xf>
    <xf numFmtId="166" fontId="19" fillId="33" borderId="0" xfId="0" applyNumberFormat="1" applyFont="1" applyFill="1" applyAlignment="1">
      <alignment horizontal="center"/>
    </xf>
    <xf numFmtId="0" fontId="32" fillId="34" borderId="11" xfId="0" applyFont="1" applyFill="1" applyBorder="1" applyAlignment="1">
      <alignment horizontal="left" vertical="justify" indent="1"/>
    </xf>
    <xf numFmtId="167" fontId="19" fillId="0" borderId="0" xfId="0" applyNumberFormat="1" applyFont="1" applyAlignment="1">
      <alignment horizontal="left" indent="1"/>
    </xf>
    <xf numFmtId="0" fontId="19" fillId="0" borderId="0" xfId="0" applyFont="1" applyAlignment="1">
      <alignment horizontal="left" indent="1"/>
    </xf>
    <xf numFmtId="0" fontId="19" fillId="34" borderId="10" xfId="0" applyFont="1" applyFill="1" applyBorder="1" applyAlignment="1">
      <alignment horizontal="left" indent="1"/>
    </xf>
    <xf numFmtId="0" fontId="0" fillId="33" borderId="0" xfId="0" applyFont="1" applyFill="1" applyAlignment="1">
      <alignment horizontal="left" indent="1"/>
    </xf>
    <xf numFmtId="0" fontId="0" fillId="33" borderId="0" xfId="0" applyFont="1" applyFill="1" applyAlignment="1">
      <alignment horizontal="left" vertical="center" indent="1"/>
    </xf>
    <xf numFmtId="0" fontId="0" fillId="0" borderId="0" xfId="0" applyFont="1" applyAlignment="1">
      <alignment horizontal="left" indent="1"/>
    </xf>
    <xf numFmtId="167" fontId="0" fillId="0" borderId="0" xfId="0" applyNumberFormat="1" applyFont="1" applyAlignment="1">
      <alignment horizontal="left" indent="1"/>
    </xf>
    <xf numFmtId="0" fontId="17" fillId="34" borderId="10" xfId="0" applyFont="1" applyFill="1" applyBorder="1" applyAlignment="1">
      <alignment horizontal="left" vertical="justify" indent="1"/>
    </xf>
    <xf numFmtId="167" fontId="0" fillId="33" borderId="0" xfId="0" applyNumberFormat="1" applyFont="1" applyFill="1" applyAlignment="1">
      <alignment horizontal="left" indent="1"/>
    </xf>
    <xf numFmtId="3" fontId="32" fillId="34" borderId="10" xfId="0" applyNumberFormat="1" applyFont="1" applyFill="1" applyBorder="1" applyAlignment="1">
      <alignment horizontal="center" vertical="center"/>
    </xf>
    <xf numFmtId="3" fontId="32" fillId="34" borderId="10" xfId="0" applyNumberFormat="1" applyFont="1" applyFill="1" applyBorder="1" applyAlignment="1">
      <alignment vertical="center"/>
    </xf>
    <xf numFmtId="8" fontId="0" fillId="0" borderId="0" xfId="0" applyNumberFormat="1" applyFont="1" applyAlignment="1">
      <alignment horizontal="left" indent="1"/>
    </xf>
    <xf numFmtId="167" fontId="20" fillId="40" borderId="58" xfId="0" applyNumberFormat="1" applyFont="1" applyFill="1" applyBorder="1" applyAlignment="1">
      <alignment horizontal="center" vertical="justify"/>
    </xf>
    <xf numFmtId="14" fontId="44" fillId="33" borderId="0" xfId="0" applyNumberFormat="1" applyFont="1" applyFill="1" applyAlignment="1">
      <alignment horizontal="left"/>
    </xf>
    <xf numFmtId="0" fontId="44" fillId="33" borderId="0" xfId="0" applyFont="1" applyFill="1" applyAlignment="1">
      <alignment horizontal="left"/>
    </xf>
    <xf numFmtId="166" fontId="44" fillId="33" borderId="0" xfId="0" applyNumberFormat="1" applyFont="1" applyFill="1" applyAlignment="1">
      <alignment horizontal="left"/>
    </xf>
    <xf numFmtId="164" fontId="44" fillId="33" borderId="0" xfId="0" applyNumberFormat="1" applyFont="1" applyFill="1" applyAlignment="1">
      <alignment horizontal="left"/>
    </xf>
    <xf numFmtId="166" fontId="38" fillId="0" borderId="0" xfId="0" applyNumberFormat="1" applyFont="1" applyAlignment="1">
      <alignment horizontal="center" vertical="center"/>
    </xf>
    <xf numFmtId="1" fontId="32" fillId="34" borderId="19" xfId="0" applyNumberFormat="1" applyFont="1" applyFill="1" applyBorder="1" applyAlignment="1">
      <alignment horizontal="center" vertical="center"/>
    </xf>
    <xf numFmtId="169" fontId="32" fillId="34" borderId="19" xfId="0" applyNumberFormat="1" applyFont="1" applyFill="1" applyBorder="1" applyAlignment="1">
      <alignment horizontal="center" vertical="center"/>
    </xf>
    <xf numFmtId="169" fontId="0" fillId="0" borderId="0" xfId="0" applyNumberFormat="1" applyAlignment="1">
      <alignment horizontal="center"/>
    </xf>
    <xf numFmtId="169" fontId="17" fillId="0" borderId="0" xfId="0" applyNumberFormat="1" applyFont="1" applyAlignment="1">
      <alignment horizontal="center"/>
    </xf>
    <xf numFmtId="169" fontId="19" fillId="0" borderId="0" xfId="0" applyNumberFormat="1" applyFont="1" applyAlignment="1">
      <alignment horizontal="center"/>
    </xf>
    <xf numFmtId="169" fontId="13" fillId="34" borderId="19" xfId="0" applyNumberFormat="1" applyFont="1" applyFill="1" applyBorder="1" applyAlignment="1">
      <alignment horizontal="center" vertical="justify"/>
    </xf>
    <xf numFmtId="169" fontId="17" fillId="34" borderId="10" xfId="0" applyNumberFormat="1" applyFont="1" applyFill="1" applyBorder="1" applyAlignment="1">
      <alignment horizontal="center"/>
    </xf>
    <xf numFmtId="167" fontId="16" fillId="36" borderId="0" xfId="0" applyNumberFormat="1" applyFont="1" applyFill="1" applyBorder="1" applyAlignment="1">
      <alignment horizontal="center"/>
    </xf>
    <xf numFmtId="0" fontId="35" fillId="0" borderId="51" xfId="0" applyFont="1" applyBorder="1" applyAlignment="1">
      <alignment horizontal="left"/>
    </xf>
    <xf numFmtId="0" fontId="35" fillId="0" borderId="40" xfId="0" applyFont="1" applyBorder="1" applyAlignment="1">
      <alignment horizontal="left"/>
    </xf>
    <xf numFmtId="167" fontId="37" fillId="0" borderId="26" xfId="42" applyNumberFormat="1" applyFont="1" applyFill="1" applyBorder="1" applyAlignment="1">
      <alignment horizontal="left"/>
    </xf>
    <xf numFmtId="167" fontId="37" fillId="0" borderId="0" xfId="42" applyNumberFormat="1" applyFont="1" applyFill="1" applyBorder="1" applyAlignment="1">
      <alignment horizontal="left"/>
    </xf>
    <xf numFmtId="167" fontId="13" fillId="34" borderId="39" xfId="0" applyNumberFormat="1" applyFont="1" applyFill="1" applyBorder="1" applyAlignment="1">
      <alignment horizontal="left" vertical="center"/>
    </xf>
    <xf numFmtId="167" fontId="13" fillId="34" borderId="40" xfId="0" applyNumberFormat="1" applyFont="1" applyFill="1" applyBorder="1" applyAlignment="1">
      <alignment horizontal="left" vertical="center"/>
    </xf>
    <xf numFmtId="0" fontId="37" fillId="0" borderId="0" xfId="42" applyFont="1" applyFill="1" applyBorder="1" applyAlignment="1">
      <alignment horizontal="left"/>
    </xf>
    <xf numFmtId="10" fontId="35" fillId="0" borderId="26" xfId="0" applyNumberFormat="1" applyFont="1" applyBorder="1" applyAlignment="1">
      <alignment horizontal="left"/>
    </xf>
    <xf numFmtId="10" fontId="35" fillId="0" borderId="0" xfId="0" applyNumberFormat="1" applyFont="1" applyAlignment="1">
      <alignment horizontal="left"/>
    </xf>
    <xf numFmtId="168" fontId="13" fillId="34" borderId="29" xfId="0" applyNumberFormat="1" applyFont="1" applyFill="1" applyBorder="1" applyAlignment="1">
      <alignment horizontal="left" vertical="center"/>
    </xf>
    <xf numFmtId="168" fontId="13" fillId="34" borderId="12" xfId="0" applyNumberFormat="1" applyFont="1" applyFill="1" applyBorder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FFEBFF"/>
      <color rgb="FFD5EAFF"/>
      <color rgb="FFE2EFDA"/>
      <color rgb="FFFFF9E7"/>
      <color rgb="FF000099"/>
      <color rgb="FFFFF0C1"/>
      <color rgb="FFFFD44B"/>
      <color rgb="FFFFEBAB"/>
      <color rgb="FFFFC3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3751003143685"/>
          <c:y val="0.10869788681828887"/>
          <c:w val="0.82009957834095371"/>
          <c:h val="0.7637118743508402"/>
        </c:manualLayout>
      </c:layout>
      <c:areaChart>
        <c:grouping val="standard"/>
        <c:varyColors val="0"/>
        <c:ser>
          <c:idx val="0"/>
          <c:order val="0"/>
          <c:tx>
            <c:strRef>
              <c:f>'gcy00_weekly_historical-data-12'!$BV$28:$BV$37</c:f>
              <c:strCache>
                <c:ptCount val="10"/>
                <c:pt idx="0">
                  <c:v>Settle</c:v>
                </c:pt>
              </c:strCache>
            </c:strRef>
          </c:tx>
          <c:spPr>
            <a:pattFill prst="trellis">
              <a:fgClr>
                <a:srgbClr val="FFF0C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'gcy00_weekly_historical-data-12'!$BU$38:$BU$1228</c:f>
              <c:numCache>
                <c:formatCode>yymmdd</c:formatCode>
                <c:ptCount val="826"/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  <c:pt idx="389">
                  <c:v>41799</c:v>
                </c:pt>
                <c:pt idx="390">
                  <c:v>41806</c:v>
                </c:pt>
                <c:pt idx="391">
                  <c:v>41813</c:v>
                </c:pt>
                <c:pt idx="392">
                  <c:v>41820</c:v>
                </c:pt>
                <c:pt idx="393">
                  <c:v>41827</c:v>
                </c:pt>
                <c:pt idx="394">
                  <c:v>41834</c:v>
                </c:pt>
                <c:pt idx="395">
                  <c:v>41841</c:v>
                </c:pt>
                <c:pt idx="396">
                  <c:v>41848</c:v>
                </c:pt>
                <c:pt idx="397">
                  <c:v>41855</c:v>
                </c:pt>
                <c:pt idx="398">
                  <c:v>41862</c:v>
                </c:pt>
                <c:pt idx="399">
                  <c:v>41869</c:v>
                </c:pt>
                <c:pt idx="400">
                  <c:v>41876</c:v>
                </c:pt>
                <c:pt idx="401">
                  <c:v>41883</c:v>
                </c:pt>
                <c:pt idx="402">
                  <c:v>41890</c:v>
                </c:pt>
                <c:pt idx="403">
                  <c:v>41897</c:v>
                </c:pt>
                <c:pt idx="404">
                  <c:v>41904</c:v>
                </c:pt>
                <c:pt idx="405">
                  <c:v>41911</c:v>
                </c:pt>
                <c:pt idx="406">
                  <c:v>41918</c:v>
                </c:pt>
                <c:pt idx="407">
                  <c:v>41925</c:v>
                </c:pt>
                <c:pt idx="408">
                  <c:v>41932</c:v>
                </c:pt>
                <c:pt idx="409">
                  <c:v>41939</c:v>
                </c:pt>
                <c:pt idx="410">
                  <c:v>41946</c:v>
                </c:pt>
                <c:pt idx="411">
                  <c:v>41953</c:v>
                </c:pt>
                <c:pt idx="412">
                  <c:v>41960</c:v>
                </c:pt>
                <c:pt idx="413">
                  <c:v>41967</c:v>
                </c:pt>
                <c:pt idx="414">
                  <c:v>41974</c:v>
                </c:pt>
                <c:pt idx="415">
                  <c:v>41981</c:v>
                </c:pt>
                <c:pt idx="416">
                  <c:v>41988</c:v>
                </c:pt>
                <c:pt idx="417">
                  <c:v>41995</c:v>
                </c:pt>
                <c:pt idx="418">
                  <c:v>42002</c:v>
                </c:pt>
                <c:pt idx="419">
                  <c:v>42009</c:v>
                </c:pt>
                <c:pt idx="420">
                  <c:v>42016</c:v>
                </c:pt>
                <c:pt idx="421">
                  <c:v>42023</c:v>
                </c:pt>
                <c:pt idx="422">
                  <c:v>42030</c:v>
                </c:pt>
                <c:pt idx="423">
                  <c:v>42037</c:v>
                </c:pt>
                <c:pt idx="424">
                  <c:v>42044</c:v>
                </c:pt>
                <c:pt idx="425">
                  <c:v>42051</c:v>
                </c:pt>
                <c:pt idx="426">
                  <c:v>42058</c:v>
                </c:pt>
                <c:pt idx="427">
                  <c:v>42065</c:v>
                </c:pt>
                <c:pt idx="428">
                  <c:v>42072</c:v>
                </c:pt>
                <c:pt idx="429">
                  <c:v>42079</c:v>
                </c:pt>
                <c:pt idx="430">
                  <c:v>42086</c:v>
                </c:pt>
                <c:pt idx="431">
                  <c:v>42093</c:v>
                </c:pt>
                <c:pt idx="432">
                  <c:v>42100</c:v>
                </c:pt>
                <c:pt idx="433">
                  <c:v>42107</c:v>
                </c:pt>
                <c:pt idx="434">
                  <c:v>42114</c:v>
                </c:pt>
                <c:pt idx="435">
                  <c:v>42121</c:v>
                </c:pt>
                <c:pt idx="436">
                  <c:v>42128</c:v>
                </c:pt>
                <c:pt idx="437">
                  <c:v>42135</c:v>
                </c:pt>
                <c:pt idx="438">
                  <c:v>42142</c:v>
                </c:pt>
                <c:pt idx="439">
                  <c:v>42149</c:v>
                </c:pt>
                <c:pt idx="440">
                  <c:v>42156</c:v>
                </c:pt>
                <c:pt idx="441">
                  <c:v>42163</c:v>
                </c:pt>
                <c:pt idx="442">
                  <c:v>42170</c:v>
                </c:pt>
                <c:pt idx="443">
                  <c:v>42177</c:v>
                </c:pt>
                <c:pt idx="444">
                  <c:v>42184</c:v>
                </c:pt>
                <c:pt idx="445">
                  <c:v>42191</c:v>
                </c:pt>
                <c:pt idx="446">
                  <c:v>42198</c:v>
                </c:pt>
                <c:pt idx="447">
                  <c:v>42205</c:v>
                </c:pt>
                <c:pt idx="448">
                  <c:v>42212</c:v>
                </c:pt>
                <c:pt idx="449">
                  <c:v>42219</c:v>
                </c:pt>
                <c:pt idx="450">
                  <c:v>42226</c:v>
                </c:pt>
                <c:pt idx="451">
                  <c:v>42233</c:v>
                </c:pt>
                <c:pt idx="452">
                  <c:v>42240</c:v>
                </c:pt>
                <c:pt idx="453">
                  <c:v>42247</c:v>
                </c:pt>
                <c:pt idx="454">
                  <c:v>42254</c:v>
                </c:pt>
                <c:pt idx="455">
                  <c:v>42261</c:v>
                </c:pt>
                <c:pt idx="456">
                  <c:v>42268</c:v>
                </c:pt>
                <c:pt idx="457">
                  <c:v>42275</c:v>
                </c:pt>
                <c:pt idx="458">
                  <c:v>42282</c:v>
                </c:pt>
                <c:pt idx="459">
                  <c:v>42289</c:v>
                </c:pt>
                <c:pt idx="460">
                  <c:v>42296</c:v>
                </c:pt>
                <c:pt idx="461">
                  <c:v>42303</c:v>
                </c:pt>
                <c:pt idx="462">
                  <c:v>42310</c:v>
                </c:pt>
                <c:pt idx="463">
                  <c:v>42317</c:v>
                </c:pt>
                <c:pt idx="464">
                  <c:v>42324</c:v>
                </c:pt>
                <c:pt idx="465">
                  <c:v>42331</c:v>
                </c:pt>
                <c:pt idx="466">
                  <c:v>42338</c:v>
                </c:pt>
                <c:pt idx="467">
                  <c:v>42345</c:v>
                </c:pt>
                <c:pt idx="468">
                  <c:v>42352</c:v>
                </c:pt>
                <c:pt idx="469">
                  <c:v>42359</c:v>
                </c:pt>
                <c:pt idx="470">
                  <c:v>42366</c:v>
                </c:pt>
                <c:pt idx="471">
                  <c:v>42373</c:v>
                </c:pt>
                <c:pt idx="472">
                  <c:v>42380</c:v>
                </c:pt>
                <c:pt idx="473">
                  <c:v>42387</c:v>
                </c:pt>
                <c:pt idx="474">
                  <c:v>42394</c:v>
                </c:pt>
                <c:pt idx="475">
                  <c:v>42401</c:v>
                </c:pt>
                <c:pt idx="476">
                  <c:v>42408</c:v>
                </c:pt>
                <c:pt idx="477">
                  <c:v>42415</c:v>
                </c:pt>
                <c:pt idx="478">
                  <c:v>42422</c:v>
                </c:pt>
                <c:pt idx="479">
                  <c:v>42429</c:v>
                </c:pt>
                <c:pt idx="480">
                  <c:v>42436</c:v>
                </c:pt>
                <c:pt idx="481">
                  <c:v>42443</c:v>
                </c:pt>
                <c:pt idx="482">
                  <c:v>42450</c:v>
                </c:pt>
                <c:pt idx="483">
                  <c:v>42457</c:v>
                </c:pt>
                <c:pt idx="484">
                  <c:v>42464</c:v>
                </c:pt>
                <c:pt idx="485">
                  <c:v>42471</c:v>
                </c:pt>
                <c:pt idx="486">
                  <c:v>42478</c:v>
                </c:pt>
                <c:pt idx="487">
                  <c:v>42485</c:v>
                </c:pt>
                <c:pt idx="488">
                  <c:v>42492</c:v>
                </c:pt>
                <c:pt idx="489">
                  <c:v>42499</c:v>
                </c:pt>
                <c:pt idx="490">
                  <c:v>42506</c:v>
                </c:pt>
                <c:pt idx="491">
                  <c:v>42513</c:v>
                </c:pt>
                <c:pt idx="492">
                  <c:v>42520</c:v>
                </c:pt>
                <c:pt idx="493">
                  <c:v>42527</c:v>
                </c:pt>
                <c:pt idx="494">
                  <c:v>42534</c:v>
                </c:pt>
                <c:pt idx="495">
                  <c:v>42541</c:v>
                </c:pt>
                <c:pt idx="496">
                  <c:v>42548</c:v>
                </c:pt>
                <c:pt idx="497">
                  <c:v>42555</c:v>
                </c:pt>
                <c:pt idx="498">
                  <c:v>42562</c:v>
                </c:pt>
                <c:pt idx="499">
                  <c:v>42569</c:v>
                </c:pt>
                <c:pt idx="500">
                  <c:v>42576</c:v>
                </c:pt>
                <c:pt idx="501">
                  <c:v>42583</c:v>
                </c:pt>
                <c:pt idx="502">
                  <c:v>42590</c:v>
                </c:pt>
                <c:pt idx="503">
                  <c:v>42597</c:v>
                </c:pt>
                <c:pt idx="504">
                  <c:v>42604</c:v>
                </c:pt>
                <c:pt idx="505">
                  <c:v>42611</c:v>
                </c:pt>
                <c:pt idx="506">
                  <c:v>42618</c:v>
                </c:pt>
                <c:pt idx="507">
                  <c:v>42625</c:v>
                </c:pt>
                <c:pt idx="508">
                  <c:v>42632</c:v>
                </c:pt>
                <c:pt idx="509">
                  <c:v>42639</c:v>
                </c:pt>
                <c:pt idx="510">
                  <c:v>42646</c:v>
                </c:pt>
                <c:pt idx="511">
                  <c:v>42653</c:v>
                </c:pt>
                <c:pt idx="512">
                  <c:v>42660</c:v>
                </c:pt>
                <c:pt idx="513">
                  <c:v>42667</c:v>
                </c:pt>
                <c:pt idx="514">
                  <c:v>42674</c:v>
                </c:pt>
                <c:pt idx="515">
                  <c:v>42681</c:v>
                </c:pt>
                <c:pt idx="516">
                  <c:v>42688</c:v>
                </c:pt>
                <c:pt idx="517">
                  <c:v>42695</c:v>
                </c:pt>
                <c:pt idx="518">
                  <c:v>42702</c:v>
                </c:pt>
                <c:pt idx="519">
                  <c:v>42709</c:v>
                </c:pt>
                <c:pt idx="520">
                  <c:v>42716</c:v>
                </c:pt>
                <c:pt idx="521">
                  <c:v>42723</c:v>
                </c:pt>
                <c:pt idx="522">
                  <c:v>42730</c:v>
                </c:pt>
                <c:pt idx="523">
                  <c:v>42737</c:v>
                </c:pt>
                <c:pt idx="524">
                  <c:v>42744</c:v>
                </c:pt>
                <c:pt idx="525">
                  <c:v>42751</c:v>
                </c:pt>
                <c:pt idx="526">
                  <c:v>42758</c:v>
                </c:pt>
                <c:pt idx="527">
                  <c:v>42765</c:v>
                </c:pt>
                <c:pt idx="528">
                  <c:v>42772</c:v>
                </c:pt>
                <c:pt idx="529">
                  <c:v>42779</c:v>
                </c:pt>
                <c:pt idx="530">
                  <c:v>42786</c:v>
                </c:pt>
                <c:pt idx="531">
                  <c:v>42793</c:v>
                </c:pt>
                <c:pt idx="532">
                  <c:v>42800</c:v>
                </c:pt>
                <c:pt idx="533">
                  <c:v>42807</c:v>
                </c:pt>
                <c:pt idx="534">
                  <c:v>42814</c:v>
                </c:pt>
                <c:pt idx="535">
                  <c:v>42821</c:v>
                </c:pt>
                <c:pt idx="536">
                  <c:v>42828</c:v>
                </c:pt>
                <c:pt idx="537">
                  <c:v>42835</c:v>
                </c:pt>
                <c:pt idx="538">
                  <c:v>42842</c:v>
                </c:pt>
                <c:pt idx="539">
                  <c:v>42849</c:v>
                </c:pt>
                <c:pt idx="540">
                  <c:v>42856</c:v>
                </c:pt>
                <c:pt idx="541">
                  <c:v>42863</c:v>
                </c:pt>
                <c:pt idx="542">
                  <c:v>42870</c:v>
                </c:pt>
                <c:pt idx="543">
                  <c:v>42877</c:v>
                </c:pt>
                <c:pt idx="544">
                  <c:v>42884</c:v>
                </c:pt>
                <c:pt idx="545">
                  <c:v>42891</c:v>
                </c:pt>
                <c:pt idx="546">
                  <c:v>42898</c:v>
                </c:pt>
                <c:pt idx="547">
                  <c:v>42905</c:v>
                </c:pt>
                <c:pt idx="548">
                  <c:v>42912</c:v>
                </c:pt>
                <c:pt idx="549">
                  <c:v>42919</c:v>
                </c:pt>
                <c:pt idx="550">
                  <c:v>42926</c:v>
                </c:pt>
                <c:pt idx="551">
                  <c:v>42933</c:v>
                </c:pt>
                <c:pt idx="552">
                  <c:v>42940</c:v>
                </c:pt>
                <c:pt idx="553">
                  <c:v>42947</c:v>
                </c:pt>
                <c:pt idx="554">
                  <c:v>42954</c:v>
                </c:pt>
                <c:pt idx="555">
                  <c:v>42961</c:v>
                </c:pt>
                <c:pt idx="556">
                  <c:v>42968</c:v>
                </c:pt>
                <c:pt idx="557">
                  <c:v>42975</c:v>
                </c:pt>
                <c:pt idx="558">
                  <c:v>42982</c:v>
                </c:pt>
                <c:pt idx="559">
                  <c:v>42989</c:v>
                </c:pt>
                <c:pt idx="560">
                  <c:v>42996</c:v>
                </c:pt>
                <c:pt idx="561">
                  <c:v>43003</c:v>
                </c:pt>
                <c:pt idx="562">
                  <c:v>43010</c:v>
                </c:pt>
                <c:pt idx="563">
                  <c:v>43017</c:v>
                </c:pt>
                <c:pt idx="564">
                  <c:v>43024</c:v>
                </c:pt>
                <c:pt idx="565">
                  <c:v>43031</c:v>
                </c:pt>
                <c:pt idx="566">
                  <c:v>43038</c:v>
                </c:pt>
                <c:pt idx="567">
                  <c:v>43045</c:v>
                </c:pt>
                <c:pt idx="568">
                  <c:v>43052</c:v>
                </c:pt>
                <c:pt idx="569">
                  <c:v>43059</c:v>
                </c:pt>
                <c:pt idx="570">
                  <c:v>43066</c:v>
                </c:pt>
                <c:pt idx="571">
                  <c:v>43073</c:v>
                </c:pt>
                <c:pt idx="572">
                  <c:v>43080</c:v>
                </c:pt>
                <c:pt idx="573">
                  <c:v>43087</c:v>
                </c:pt>
                <c:pt idx="574">
                  <c:v>43094</c:v>
                </c:pt>
                <c:pt idx="575">
                  <c:v>43101</c:v>
                </c:pt>
                <c:pt idx="576">
                  <c:v>43108</c:v>
                </c:pt>
                <c:pt idx="577">
                  <c:v>43115</c:v>
                </c:pt>
                <c:pt idx="578">
                  <c:v>43122</c:v>
                </c:pt>
                <c:pt idx="579">
                  <c:v>43129</c:v>
                </c:pt>
                <c:pt idx="580">
                  <c:v>43136</c:v>
                </c:pt>
                <c:pt idx="581">
                  <c:v>43143</c:v>
                </c:pt>
                <c:pt idx="582">
                  <c:v>43150</c:v>
                </c:pt>
                <c:pt idx="583">
                  <c:v>43157</c:v>
                </c:pt>
                <c:pt idx="584">
                  <c:v>43164</c:v>
                </c:pt>
                <c:pt idx="585">
                  <c:v>43171</c:v>
                </c:pt>
                <c:pt idx="586">
                  <c:v>43178</c:v>
                </c:pt>
                <c:pt idx="587">
                  <c:v>43185</c:v>
                </c:pt>
                <c:pt idx="588">
                  <c:v>43192</c:v>
                </c:pt>
                <c:pt idx="589">
                  <c:v>43199</c:v>
                </c:pt>
                <c:pt idx="590">
                  <c:v>43206</c:v>
                </c:pt>
                <c:pt idx="591">
                  <c:v>43213</c:v>
                </c:pt>
                <c:pt idx="592">
                  <c:v>43220</c:v>
                </c:pt>
                <c:pt idx="593">
                  <c:v>43227</c:v>
                </c:pt>
                <c:pt idx="594">
                  <c:v>43234</c:v>
                </c:pt>
                <c:pt idx="595">
                  <c:v>43241</c:v>
                </c:pt>
                <c:pt idx="596">
                  <c:v>43248</c:v>
                </c:pt>
                <c:pt idx="597">
                  <c:v>43255</c:v>
                </c:pt>
                <c:pt idx="598">
                  <c:v>43262</c:v>
                </c:pt>
                <c:pt idx="599">
                  <c:v>43269</c:v>
                </c:pt>
                <c:pt idx="600">
                  <c:v>43276</c:v>
                </c:pt>
                <c:pt idx="601">
                  <c:v>43283</c:v>
                </c:pt>
                <c:pt idx="602">
                  <c:v>43290</c:v>
                </c:pt>
                <c:pt idx="603">
                  <c:v>43297</c:v>
                </c:pt>
                <c:pt idx="604">
                  <c:v>43304</c:v>
                </c:pt>
                <c:pt idx="605">
                  <c:v>43311</c:v>
                </c:pt>
                <c:pt idx="606">
                  <c:v>43318</c:v>
                </c:pt>
                <c:pt idx="607">
                  <c:v>43325</c:v>
                </c:pt>
                <c:pt idx="608">
                  <c:v>43332</c:v>
                </c:pt>
                <c:pt idx="609">
                  <c:v>43339</c:v>
                </c:pt>
                <c:pt idx="610">
                  <c:v>43346</c:v>
                </c:pt>
                <c:pt idx="611">
                  <c:v>43353</c:v>
                </c:pt>
                <c:pt idx="612">
                  <c:v>43360</c:v>
                </c:pt>
                <c:pt idx="613">
                  <c:v>43367</c:v>
                </c:pt>
                <c:pt idx="614">
                  <c:v>43374</c:v>
                </c:pt>
                <c:pt idx="615">
                  <c:v>43381</c:v>
                </c:pt>
                <c:pt idx="616">
                  <c:v>43388</c:v>
                </c:pt>
                <c:pt idx="617">
                  <c:v>43395</c:v>
                </c:pt>
                <c:pt idx="618">
                  <c:v>43402</c:v>
                </c:pt>
                <c:pt idx="619">
                  <c:v>43409</c:v>
                </c:pt>
                <c:pt idx="620">
                  <c:v>43416</c:v>
                </c:pt>
                <c:pt idx="621">
                  <c:v>43423</c:v>
                </c:pt>
                <c:pt idx="622">
                  <c:v>43430</c:v>
                </c:pt>
                <c:pt idx="623">
                  <c:v>43437</c:v>
                </c:pt>
                <c:pt idx="624">
                  <c:v>43444</c:v>
                </c:pt>
                <c:pt idx="625">
                  <c:v>43451</c:v>
                </c:pt>
                <c:pt idx="626">
                  <c:v>43458</c:v>
                </c:pt>
                <c:pt idx="627">
                  <c:v>43465</c:v>
                </c:pt>
                <c:pt idx="628">
                  <c:v>43472</c:v>
                </c:pt>
                <c:pt idx="629">
                  <c:v>43479</c:v>
                </c:pt>
                <c:pt idx="630">
                  <c:v>43486</c:v>
                </c:pt>
                <c:pt idx="631">
                  <c:v>43493</c:v>
                </c:pt>
                <c:pt idx="632">
                  <c:v>43500</c:v>
                </c:pt>
                <c:pt idx="633">
                  <c:v>43507</c:v>
                </c:pt>
                <c:pt idx="634">
                  <c:v>43514</c:v>
                </c:pt>
                <c:pt idx="635">
                  <c:v>43521</c:v>
                </c:pt>
                <c:pt idx="636">
                  <c:v>43528</c:v>
                </c:pt>
                <c:pt idx="637">
                  <c:v>43535</c:v>
                </c:pt>
                <c:pt idx="638">
                  <c:v>43542</c:v>
                </c:pt>
                <c:pt idx="639">
                  <c:v>43549</c:v>
                </c:pt>
                <c:pt idx="640">
                  <c:v>43556</c:v>
                </c:pt>
                <c:pt idx="641">
                  <c:v>43563</c:v>
                </c:pt>
                <c:pt idx="642">
                  <c:v>43570</c:v>
                </c:pt>
                <c:pt idx="643">
                  <c:v>43577</c:v>
                </c:pt>
                <c:pt idx="644">
                  <c:v>43584</c:v>
                </c:pt>
                <c:pt idx="645">
                  <c:v>43591</c:v>
                </c:pt>
                <c:pt idx="646">
                  <c:v>43598</c:v>
                </c:pt>
                <c:pt idx="647">
                  <c:v>43605</c:v>
                </c:pt>
                <c:pt idx="648">
                  <c:v>43612</c:v>
                </c:pt>
                <c:pt idx="649">
                  <c:v>43619</c:v>
                </c:pt>
                <c:pt idx="650">
                  <c:v>43626</c:v>
                </c:pt>
                <c:pt idx="651">
                  <c:v>43633</c:v>
                </c:pt>
                <c:pt idx="652">
                  <c:v>43640</c:v>
                </c:pt>
                <c:pt idx="653">
                  <c:v>43647</c:v>
                </c:pt>
                <c:pt idx="654">
                  <c:v>43654</c:v>
                </c:pt>
                <c:pt idx="655">
                  <c:v>43661</c:v>
                </c:pt>
                <c:pt idx="656">
                  <c:v>43668</c:v>
                </c:pt>
                <c:pt idx="657">
                  <c:v>43675</c:v>
                </c:pt>
                <c:pt idx="658">
                  <c:v>43682</c:v>
                </c:pt>
                <c:pt idx="659">
                  <c:v>43689</c:v>
                </c:pt>
                <c:pt idx="660">
                  <c:v>43696</c:v>
                </c:pt>
                <c:pt idx="661">
                  <c:v>43703</c:v>
                </c:pt>
                <c:pt idx="662">
                  <c:v>43710</c:v>
                </c:pt>
                <c:pt idx="663">
                  <c:v>43717</c:v>
                </c:pt>
                <c:pt idx="664">
                  <c:v>43724</c:v>
                </c:pt>
                <c:pt idx="665">
                  <c:v>43731</c:v>
                </c:pt>
                <c:pt idx="666">
                  <c:v>43738</c:v>
                </c:pt>
                <c:pt idx="667">
                  <c:v>43745</c:v>
                </c:pt>
                <c:pt idx="668">
                  <c:v>43752</c:v>
                </c:pt>
                <c:pt idx="669">
                  <c:v>43759</c:v>
                </c:pt>
                <c:pt idx="670">
                  <c:v>43766</c:v>
                </c:pt>
                <c:pt idx="671">
                  <c:v>43773</c:v>
                </c:pt>
                <c:pt idx="672">
                  <c:v>43780</c:v>
                </c:pt>
                <c:pt idx="673">
                  <c:v>43787</c:v>
                </c:pt>
                <c:pt idx="674">
                  <c:v>43794</c:v>
                </c:pt>
                <c:pt idx="675">
                  <c:v>43801</c:v>
                </c:pt>
                <c:pt idx="676">
                  <c:v>43808</c:v>
                </c:pt>
                <c:pt idx="677">
                  <c:v>43815</c:v>
                </c:pt>
                <c:pt idx="678">
                  <c:v>43822</c:v>
                </c:pt>
                <c:pt idx="679">
                  <c:v>43829</c:v>
                </c:pt>
                <c:pt idx="680">
                  <c:v>43836</c:v>
                </c:pt>
                <c:pt idx="681">
                  <c:v>43843</c:v>
                </c:pt>
                <c:pt idx="682">
                  <c:v>43850</c:v>
                </c:pt>
                <c:pt idx="683">
                  <c:v>43857</c:v>
                </c:pt>
                <c:pt idx="684">
                  <c:v>43864</c:v>
                </c:pt>
                <c:pt idx="685">
                  <c:v>43871</c:v>
                </c:pt>
                <c:pt idx="686">
                  <c:v>43878</c:v>
                </c:pt>
                <c:pt idx="687">
                  <c:v>43885</c:v>
                </c:pt>
                <c:pt idx="688">
                  <c:v>43892</c:v>
                </c:pt>
                <c:pt idx="689">
                  <c:v>43899</c:v>
                </c:pt>
                <c:pt idx="690">
                  <c:v>43906</c:v>
                </c:pt>
                <c:pt idx="691">
                  <c:v>43913</c:v>
                </c:pt>
                <c:pt idx="692">
                  <c:v>43920</c:v>
                </c:pt>
                <c:pt idx="693">
                  <c:v>43927</c:v>
                </c:pt>
                <c:pt idx="694">
                  <c:v>43934</c:v>
                </c:pt>
                <c:pt idx="695">
                  <c:v>43941</c:v>
                </c:pt>
                <c:pt idx="696">
                  <c:v>43948</c:v>
                </c:pt>
                <c:pt idx="697">
                  <c:v>43955</c:v>
                </c:pt>
                <c:pt idx="698">
                  <c:v>43962</c:v>
                </c:pt>
                <c:pt idx="699">
                  <c:v>43969</c:v>
                </c:pt>
                <c:pt idx="700">
                  <c:v>43976</c:v>
                </c:pt>
                <c:pt idx="701">
                  <c:v>43983</c:v>
                </c:pt>
                <c:pt idx="702">
                  <c:v>43990</c:v>
                </c:pt>
                <c:pt idx="703">
                  <c:v>43997</c:v>
                </c:pt>
                <c:pt idx="704">
                  <c:v>44004</c:v>
                </c:pt>
                <c:pt idx="705">
                  <c:v>44011</c:v>
                </c:pt>
                <c:pt idx="706">
                  <c:v>44018</c:v>
                </c:pt>
                <c:pt idx="707">
                  <c:v>44025</c:v>
                </c:pt>
                <c:pt idx="708">
                  <c:v>44032</c:v>
                </c:pt>
                <c:pt idx="709">
                  <c:v>44039</c:v>
                </c:pt>
                <c:pt idx="710">
                  <c:v>44046</c:v>
                </c:pt>
                <c:pt idx="711">
                  <c:v>44053</c:v>
                </c:pt>
                <c:pt idx="712">
                  <c:v>44060</c:v>
                </c:pt>
                <c:pt idx="713">
                  <c:v>44067</c:v>
                </c:pt>
                <c:pt idx="714">
                  <c:v>44074</c:v>
                </c:pt>
                <c:pt idx="715">
                  <c:v>44081</c:v>
                </c:pt>
                <c:pt idx="716">
                  <c:v>44088</c:v>
                </c:pt>
                <c:pt idx="717">
                  <c:v>44095</c:v>
                </c:pt>
                <c:pt idx="718">
                  <c:v>44102</c:v>
                </c:pt>
                <c:pt idx="719">
                  <c:v>44109</c:v>
                </c:pt>
                <c:pt idx="720">
                  <c:v>44116</c:v>
                </c:pt>
                <c:pt idx="721">
                  <c:v>44123</c:v>
                </c:pt>
                <c:pt idx="722">
                  <c:v>44130</c:v>
                </c:pt>
                <c:pt idx="723">
                  <c:v>44137</c:v>
                </c:pt>
                <c:pt idx="724">
                  <c:v>44144</c:v>
                </c:pt>
                <c:pt idx="725">
                  <c:v>44151</c:v>
                </c:pt>
                <c:pt idx="726">
                  <c:v>44158</c:v>
                </c:pt>
                <c:pt idx="727">
                  <c:v>44165</c:v>
                </c:pt>
                <c:pt idx="728">
                  <c:v>44172</c:v>
                </c:pt>
                <c:pt idx="729">
                  <c:v>44179</c:v>
                </c:pt>
                <c:pt idx="730">
                  <c:v>44186</c:v>
                </c:pt>
                <c:pt idx="731">
                  <c:v>44193</c:v>
                </c:pt>
                <c:pt idx="732">
                  <c:v>44200</c:v>
                </c:pt>
                <c:pt idx="733">
                  <c:v>44207</c:v>
                </c:pt>
                <c:pt idx="734">
                  <c:v>44214</c:v>
                </c:pt>
                <c:pt idx="735">
                  <c:v>44221</c:v>
                </c:pt>
                <c:pt idx="736">
                  <c:v>44228</c:v>
                </c:pt>
                <c:pt idx="737">
                  <c:v>44235</c:v>
                </c:pt>
                <c:pt idx="738">
                  <c:v>44242</c:v>
                </c:pt>
                <c:pt idx="739">
                  <c:v>44249</c:v>
                </c:pt>
                <c:pt idx="740">
                  <c:v>44256</c:v>
                </c:pt>
                <c:pt idx="741">
                  <c:v>44263</c:v>
                </c:pt>
                <c:pt idx="742">
                  <c:v>44270</c:v>
                </c:pt>
                <c:pt idx="743">
                  <c:v>44277</c:v>
                </c:pt>
                <c:pt idx="744">
                  <c:v>44284</c:v>
                </c:pt>
                <c:pt idx="745">
                  <c:v>44291</c:v>
                </c:pt>
                <c:pt idx="746">
                  <c:v>44298</c:v>
                </c:pt>
                <c:pt idx="747">
                  <c:v>44305</c:v>
                </c:pt>
                <c:pt idx="748">
                  <c:v>44312</c:v>
                </c:pt>
                <c:pt idx="749">
                  <c:v>44319</c:v>
                </c:pt>
                <c:pt idx="750">
                  <c:v>44326</c:v>
                </c:pt>
                <c:pt idx="751">
                  <c:v>44333</c:v>
                </c:pt>
                <c:pt idx="752">
                  <c:v>44340</c:v>
                </c:pt>
                <c:pt idx="753">
                  <c:v>44347</c:v>
                </c:pt>
                <c:pt idx="754">
                  <c:v>44354</c:v>
                </c:pt>
                <c:pt idx="755">
                  <c:v>44361</c:v>
                </c:pt>
                <c:pt idx="756">
                  <c:v>44368</c:v>
                </c:pt>
                <c:pt idx="757">
                  <c:v>44375</c:v>
                </c:pt>
                <c:pt idx="758">
                  <c:v>44382</c:v>
                </c:pt>
                <c:pt idx="759">
                  <c:v>44389</c:v>
                </c:pt>
                <c:pt idx="760">
                  <c:v>44396</c:v>
                </c:pt>
                <c:pt idx="761">
                  <c:v>44403</c:v>
                </c:pt>
                <c:pt idx="762">
                  <c:v>44410</c:v>
                </c:pt>
                <c:pt idx="763">
                  <c:v>44417</c:v>
                </c:pt>
                <c:pt idx="764">
                  <c:v>44424</c:v>
                </c:pt>
                <c:pt idx="765">
                  <c:v>44431</c:v>
                </c:pt>
                <c:pt idx="766">
                  <c:v>44438</c:v>
                </c:pt>
                <c:pt idx="767">
                  <c:v>44445</c:v>
                </c:pt>
                <c:pt idx="768">
                  <c:v>44452</c:v>
                </c:pt>
                <c:pt idx="769">
                  <c:v>44459</c:v>
                </c:pt>
                <c:pt idx="770">
                  <c:v>44466</c:v>
                </c:pt>
                <c:pt idx="771">
                  <c:v>44473</c:v>
                </c:pt>
                <c:pt idx="772">
                  <c:v>44480</c:v>
                </c:pt>
                <c:pt idx="773">
                  <c:v>44487</c:v>
                </c:pt>
                <c:pt idx="774">
                  <c:v>44494</c:v>
                </c:pt>
                <c:pt idx="775">
                  <c:v>44501</c:v>
                </c:pt>
                <c:pt idx="776">
                  <c:v>44508</c:v>
                </c:pt>
                <c:pt idx="777">
                  <c:v>44515</c:v>
                </c:pt>
                <c:pt idx="778">
                  <c:v>44522</c:v>
                </c:pt>
                <c:pt idx="779">
                  <c:v>44529</c:v>
                </c:pt>
                <c:pt idx="780">
                  <c:v>44536</c:v>
                </c:pt>
                <c:pt idx="781">
                  <c:v>44543</c:v>
                </c:pt>
                <c:pt idx="782">
                  <c:v>44550</c:v>
                </c:pt>
                <c:pt idx="783">
                  <c:v>44557</c:v>
                </c:pt>
                <c:pt idx="784">
                  <c:v>44564</c:v>
                </c:pt>
                <c:pt idx="785">
                  <c:v>44571</c:v>
                </c:pt>
                <c:pt idx="786">
                  <c:v>44578</c:v>
                </c:pt>
                <c:pt idx="787">
                  <c:v>44585</c:v>
                </c:pt>
                <c:pt idx="788">
                  <c:v>44592</c:v>
                </c:pt>
                <c:pt idx="789">
                  <c:v>44599</c:v>
                </c:pt>
                <c:pt idx="790">
                  <c:v>44606</c:v>
                </c:pt>
                <c:pt idx="791">
                  <c:v>44613</c:v>
                </c:pt>
                <c:pt idx="792">
                  <c:v>44620</c:v>
                </c:pt>
                <c:pt idx="793">
                  <c:v>44627</c:v>
                </c:pt>
                <c:pt idx="794">
                  <c:v>44634</c:v>
                </c:pt>
                <c:pt idx="795">
                  <c:v>44641</c:v>
                </c:pt>
                <c:pt idx="796">
                  <c:v>44648</c:v>
                </c:pt>
                <c:pt idx="797">
                  <c:v>44655</c:v>
                </c:pt>
                <c:pt idx="798">
                  <c:v>44662</c:v>
                </c:pt>
                <c:pt idx="799">
                  <c:v>44669</c:v>
                </c:pt>
                <c:pt idx="800">
                  <c:v>44676</c:v>
                </c:pt>
                <c:pt idx="801">
                  <c:v>44683</c:v>
                </c:pt>
                <c:pt idx="802">
                  <c:v>44690</c:v>
                </c:pt>
                <c:pt idx="803">
                  <c:v>44697</c:v>
                </c:pt>
                <c:pt idx="804">
                  <c:v>44704</c:v>
                </c:pt>
                <c:pt idx="805">
                  <c:v>44711</c:v>
                </c:pt>
                <c:pt idx="806">
                  <c:v>44718</c:v>
                </c:pt>
                <c:pt idx="807">
                  <c:v>44725</c:v>
                </c:pt>
                <c:pt idx="808">
                  <c:v>44732</c:v>
                </c:pt>
                <c:pt idx="809">
                  <c:v>44739</c:v>
                </c:pt>
                <c:pt idx="810">
                  <c:v>44746</c:v>
                </c:pt>
                <c:pt idx="811">
                  <c:v>44753</c:v>
                </c:pt>
                <c:pt idx="812">
                  <c:v>44760</c:v>
                </c:pt>
                <c:pt idx="813">
                  <c:v>44767</c:v>
                </c:pt>
                <c:pt idx="814">
                  <c:v>44774</c:v>
                </c:pt>
                <c:pt idx="815">
                  <c:v>44781</c:v>
                </c:pt>
                <c:pt idx="816">
                  <c:v>44788</c:v>
                </c:pt>
                <c:pt idx="817">
                  <c:v>44795</c:v>
                </c:pt>
                <c:pt idx="818">
                  <c:v>44802</c:v>
                </c:pt>
                <c:pt idx="819">
                  <c:v>44809</c:v>
                </c:pt>
                <c:pt idx="820">
                  <c:v>44816</c:v>
                </c:pt>
                <c:pt idx="821">
                  <c:v>44823</c:v>
                </c:pt>
                <c:pt idx="822">
                  <c:v>44830</c:v>
                </c:pt>
                <c:pt idx="823">
                  <c:v>44837</c:v>
                </c:pt>
                <c:pt idx="824">
                  <c:v>44844</c:v>
                </c:pt>
              </c:numCache>
            </c:numRef>
          </c:cat>
          <c:val>
            <c:numRef>
              <c:f>'gcy00_weekly_historical-data-12'!$BV$38:$BV$1228</c:f>
              <c:numCache>
                <c:formatCode>"$"#,##0.00</c:formatCode>
                <c:ptCount val="826"/>
                <c:pt idx="1">
                  <c:v>606.9</c:v>
                </c:pt>
                <c:pt idx="2">
                  <c:v>626.9</c:v>
                </c:pt>
                <c:pt idx="3">
                  <c:v>636.4</c:v>
                </c:pt>
                <c:pt idx="4">
                  <c:v>650.70000000000005</c:v>
                </c:pt>
                <c:pt idx="5">
                  <c:v>651.5</c:v>
                </c:pt>
                <c:pt idx="6">
                  <c:v>672.3</c:v>
                </c:pt>
                <c:pt idx="7">
                  <c:v>672.8</c:v>
                </c:pt>
                <c:pt idx="8">
                  <c:v>686.7</c:v>
                </c:pt>
                <c:pt idx="9">
                  <c:v>644.1</c:v>
                </c:pt>
                <c:pt idx="10">
                  <c:v>652</c:v>
                </c:pt>
                <c:pt idx="11">
                  <c:v>653.9</c:v>
                </c:pt>
                <c:pt idx="12">
                  <c:v>657.3</c:v>
                </c:pt>
                <c:pt idx="13">
                  <c:v>669</c:v>
                </c:pt>
                <c:pt idx="14">
                  <c:v>679.4</c:v>
                </c:pt>
                <c:pt idx="15">
                  <c:v>689.9</c:v>
                </c:pt>
                <c:pt idx="16">
                  <c:v>695.8</c:v>
                </c:pt>
                <c:pt idx="17">
                  <c:v>681.8</c:v>
                </c:pt>
                <c:pt idx="18">
                  <c:v>689.7</c:v>
                </c:pt>
                <c:pt idx="19">
                  <c:v>672.3</c:v>
                </c:pt>
                <c:pt idx="20">
                  <c:v>662</c:v>
                </c:pt>
                <c:pt idx="21">
                  <c:v>655.29999999999995</c:v>
                </c:pt>
                <c:pt idx="22">
                  <c:v>676.9</c:v>
                </c:pt>
                <c:pt idx="23">
                  <c:v>650.29999999999995</c:v>
                </c:pt>
                <c:pt idx="24">
                  <c:v>658.7</c:v>
                </c:pt>
                <c:pt idx="25">
                  <c:v>657</c:v>
                </c:pt>
                <c:pt idx="26">
                  <c:v>650.9</c:v>
                </c:pt>
                <c:pt idx="27">
                  <c:v>654.79999999999995</c:v>
                </c:pt>
                <c:pt idx="28">
                  <c:v>667.3</c:v>
                </c:pt>
                <c:pt idx="29">
                  <c:v>684.7</c:v>
                </c:pt>
                <c:pt idx="30">
                  <c:v>672.3</c:v>
                </c:pt>
                <c:pt idx="31">
                  <c:v>684.4</c:v>
                </c:pt>
                <c:pt idx="32">
                  <c:v>681.6</c:v>
                </c:pt>
                <c:pt idx="33">
                  <c:v>666.8</c:v>
                </c:pt>
                <c:pt idx="34">
                  <c:v>677.5</c:v>
                </c:pt>
                <c:pt idx="35">
                  <c:v>681.9</c:v>
                </c:pt>
                <c:pt idx="36">
                  <c:v>709.7</c:v>
                </c:pt>
                <c:pt idx="37">
                  <c:v>717.8</c:v>
                </c:pt>
                <c:pt idx="38">
                  <c:v>738.9</c:v>
                </c:pt>
                <c:pt idx="39">
                  <c:v>750</c:v>
                </c:pt>
                <c:pt idx="40">
                  <c:v>747.2</c:v>
                </c:pt>
                <c:pt idx="41">
                  <c:v>753.8</c:v>
                </c:pt>
                <c:pt idx="42">
                  <c:v>768.4</c:v>
                </c:pt>
                <c:pt idx="43">
                  <c:v>787.5</c:v>
                </c:pt>
                <c:pt idx="44">
                  <c:v>808.5</c:v>
                </c:pt>
                <c:pt idx="45">
                  <c:v>834.7</c:v>
                </c:pt>
                <c:pt idx="46">
                  <c:v>787</c:v>
                </c:pt>
                <c:pt idx="47">
                  <c:v>824.7</c:v>
                </c:pt>
                <c:pt idx="48">
                  <c:v>789.1</c:v>
                </c:pt>
                <c:pt idx="49">
                  <c:v>800.2</c:v>
                </c:pt>
                <c:pt idx="50">
                  <c:v>798</c:v>
                </c:pt>
                <c:pt idx="51">
                  <c:v>815.4</c:v>
                </c:pt>
                <c:pt idx="52">
                  <c:v>842.7</c:v>
                </c:pt>
                <c:pt idx="53">
                  <c:v>865.7</c:v>
                </c:pt>
                <c:pt idx="54">
                  <c:v>897.7</c:v>
                </c:pt>
                <c:pt idx="55">
                  <c:v>881.7</c:v>
                </c:pt>
                <c:pt idx="56">
                  <c:v>910.7</c:v>
                </c:pt>
                <c:pt idx="57">
                  <c:v>913.5</c:v>
                </c:pt>
                <c:pt idx="58">
                  <c:v>922.3</c:v>
                </c:pt>
                <c:pt idx="59">
                  <c:v>906.1</c:v>
                </c:pt>
                <c:pt idx="60">
                  <c:v>947.8</c:v>
                </c:pt>
                <c:pt idx="61">
                  <c:v>975</c:v>
                </c:pt>
                <c:pt idx="62">
                  <c:v>974.2</c:v>
                </c:pt>
                <c:pt idx="63">
                  <c:v>999.5</c:v>
                </c:pt>
                <c:pt idx="64">
                  <c:v>920</c:v>
                </c:pt>
                <c:pt idx="65">
                  <c:v>936.5</c:v>
                </c:pt>
                <c:pt idx="66">
                  <c:v>913.2</c:v>
                </c:pt>
                <c:pt idx="67">
                  <c:v>927</c:v>
                </c:pt>
                <c:pt idx="68">
                  <c:v>915.2</c:v>
                </c:pt>
                <c:pt idx="69">
                  <c:v>889.7</c:v>
                </c:pt>
                <c:pt idx="70">
                  <c:v>858</c:v>
                </c:pt>
                <c:pt idx="71">
                  <c:v>885.8</c:v>
                </c:pt>
                <c:pt idx="72">
                  <c:v>899.9</c:v>
                </c:pt>
                <c:pt idx="73">
                  <c:v>925.8</c:v>
                </c:pt>
                <c:pt idx="74">
                  <c:v>891.5</c:v>
                </c:pt>
                <c:pt idx="75">
                  <c:v>899</c:v>
                </c:pt>
                <c:pt idx="76">
                  <c:v>873.1</c:v>
                </c:pt>
                <c:pt idx="77">
                  <c:v>903.7</c:v>
                </c:pt>
                <c:pt idx="78">
                  <c:v>931.3</c:v>
                </c:pt>
                <c:pt idx="79">
                  <c:v>933.6</c:v>
                </c:pt>
                <c:pt idx="80">
                  <c:v>960.6</c:v>
                </c:pt>
                <c:pt idx="81">
                  <c:v>958</c:v>
                </c:pt>
                <c:pt idx="82">
                  <c:v>926.8</c:v>
                </c:pt>
                <c:pt idx="83">
                  <c:v>917.5</c:v>
                </c:pt>
                <c:pt idx="84">
                  <c:v>864.8</c:v>
                </c:pt>
                <c:pt idx="85">
                  <c:v>792.1</c:v>
                </c:pt>
                <c:pt idx="86">
                  <c:v>833.5</c:v>
                </c:pt>
                <c:pt idx="87">
                  <c:v>835.2</c:v>
                </c:pt>
                <c:pt idx="88">
                  <c:v>802.8</c:v>
                </c:pt>
                <c:pt idx="89">
                  <c:v>764.5</c:v>
                </c:pt>
                <c:pt idx="90">
                  <c:v>864.7</c:v>
                </c:pt>
                <c:pt idx="91">
                  <c:v>888.5</c:v>
                </c:pt>
                <c:pt idx="92">
                  <c:v>833.2</c:v>
                </c:pt>
                <c:pt idx="93">
                  <c:v>859</c:v>
                </c:pt>
                <c:pt idx="94">
                  <c:v>787.7</c:v>
                </c:pt>
                <c:pt idx="95">
                  <c:v>730.3</c:v>
                </c:pt>
                <c:pt idx="96">
                  <c:v>718.2</c:v>
                </c:pt>
                <c:pt idx="97">
                  <c:v>734.2</c:v>
                </c:pt>
                <c:pt idx="98">
                  <c:v>742.5</c:v>
                </c:pt>
                <c:pt idx="99">
                  <c:v>791.8</c:v>
                </c:pt>
                <c:pt idx="100">
                  <c:v>819</c:v>
                </c:pt>
                <c:pt idx="101">
                  <c:v>752.2</c:v>
                </c:pt>
                <c:pt idx="102">
                  <c:v>820.5</c:v>
                </c:pt>
                <c:pt idx="103">
                  <c:v>837.4</c:v>
                </c:pt>
                <c:pt idx="104">
                  <c:v>871.2</c:v>
                </c:pt>
                <c:pt idx="105">
                  <c:v>879.5</c:v>
                </c:pt>
                <c:pt idx="106">
                  <c:v>855</c:v>
                </c:pt>
                <c:pt idx="107">
                  <c:v>839.9</c:v>
                </c:pt>
                <c:pt idx="108">
                  <c:v>895.8</c:v>
                </c:pt>
                <c:pt idx="109">
                  <c:v>928.4</c:v>
                </c:pt>
                <c:pt idx="110">
                  <c:v>914.3</c:v>
                </c:pt>
                <c:pt idx="111">
                  <c:v>942.2</c:v>
                </c:pt>
                <c:pt idx="112">
                  <c:v>1002.2</c:v>
                </c:pt>
                <c:pt idx="113">
                  <c:v>942.5</c:v>
                </c:pt>
                <c:pt idx="114">
                  <c:v>942.7</c:v>
                </c:pt>
                <c:pt idx="115">
                  <c:v>930.1</c:v>
                </c:pt>
                <c:pt idx="116">
                  <c:v>956.2</c:v>
                </c:pt>
                <c:pt idx="117">
                  <c:v>925.3</c:v>
                </c:pt>
                <c:pt idx="118">
                  <c:v>897.3</c:v>
                </c:pt>
                <c:pt idx="119">
                  <c:v>883.3</c:v>
                </c:pt>
                <c:pt idx="120">
                  <c:v>867.9</c:v>
                </c:pt>
                <c:pt idx="121">
                  <c:v>914.1</c:v>
                </c:pt>
                <c:pt idx="122">
                  <c:v>888.2</c:v>
                </c:pt>
                <c:pt idx="123">
                  <c:v>914.9</c:v>
                </c:pt>
                <c:pt idx="124">
                  <c:v>931.3</c:v>
                </c:pt>
                <c:pt idx="125">
                  <c:v>958.9</c:v>
                </c:pt>
                <c:pt idx="126">
                  <c:v>980.3</c:v>
                </c:pt>
                <c:pt idx="127">
                  <c:v>962.6</c:v>
                </c:pt>
                <c:pt idx="128">
                  <c:v>940.7</c:v>
                </c:pt>
                <c:pt idx="129">
                  <c:v>936.2</c:v>
                </c:pt>
                <c:pt idx="130">
                  <c:v>941</c:v>
                </c:pt>
                <c:pt idx="131">
                  <c:v>931</c:v>
                </c:pt>
                <c:pt idx="132">
                  <c:v>912.5</c:v>
                </c:pt>
                <c:pt idx="133">
                  <c:v>937.5</c:v>
                </c:pt>
                <c:pt idx="134">
                  <c:v>953.1</c:v>
                </c:pt>
                <c:pt idx="135">
                  <c:v>955.8</c:v>
                </c:pt>
                <c:pt idx="136">
                  <c:v>959.5</c:v>
                </c:pt>
                <c:pt idx="137">
                  <c:v>948.7</c:v>
                </c:pt>
                <c:pt idx="138">
                  <c:v>954.7</c:v>
                </c:pt>
                <c:pt idx="139">
                  <c:v>958.8</c:v>
                </c:pt>
                <c:pt idx="140">
                  <c:v>996.7</c:v>
                </c:pt>
                <c:pt idx="141">
                  <c:v>1006.4</c:v>
                </c:pt>
                <c:pt idx="142">
                  <c:v>1010.3</c:v>
                </c:pt>
                <c:pt idx="143">
                  <c:v>991.6</c:v>
                </c:pt>
                <c:pt idx="144">
                  <c:v>1004.3</c:v>
                </c:pt>
                <c:pt idx="145">
                  <c:v>1048.5999999999999</c:v>
                </c:pt>
                <c:pt idx="146">
                  <c:v>1051.5</c:v>
                </c:pt>
                <c:pt idx="147">
                  <c:v>1056.4000000000001</c:v>
                </c:pt>
                <c:pt idx="148">
                  <c:v>1040.4000000000001</c:v>
                </c:pt>
                <c:pt idx="149">
                  <c:v>1095.7</c:v>
                </c:pt>
                <c:pt idx="150">
                  <c:v>1116.7</c:v>
                </c:pt>
                <c:pt idx="151">
                  <c:v>1146.8</c:v>
                </c:pt>
                <c:pt idx="152">
                  <c:v>1175.5</c:v>
                </c:pt>
                <c:pt idx="153">
                  <c:v>1169.5</c:v>
                </c:pt>
                <c:pt idx="154">
                  <c:v>1119.9000000000001</c:v>
                </c:pt>
                <c:pt idx="155">
                  <c:v>1111.5</c:v>
                </c:pt>
                <c:pt idx="156">
                  <c:v>1104.8</c:v>
                </c:pt>
                <c:pt idx="157">
                  <c:v>1096.2</c:v>
                </c:pt>
                <c:pt idx="158">
                  <c:v>1138.9000000000001</c:v>
                </c:pt>
                <c:pt idx="159">
                  <c:v>1130.5</c:v>
                </c:pt>
                <c:pt idx="160">
                  <c:v>1089.7</c:v>
                </c:pt>
                <c:pt idx="161">
                  <c:v>1083.8</c:v>
                </c:pt>
                <c:pt idx="162">
                  <c:v>1052.8</c:v>
                </c:pt>
                <c:pt idx="163">
                  <c:v>1090</c:v>
                </c:pt>
                <c:pt idx="164">
                  <c:v>1122.0999999999999</c:v>
                </c:pt>
                <c:pt idx="165">
                  <c:v>1118.9000000000001</c:v>
                </c:pt>
                <c:pt idx="166">
                  <c:v>1135.2</c:v>
                </c:pt>
                <c:pt idx="167">
                  <c:v>1101.7</c:v>
                </c:pt>
                <c:pt idx="168">
                  <c:v>1107.5999999999999</c:v>
                </c:pt>
                <c:pt idx="169">
                  <c:v>1104.3</c:v>
                </c:pt>
                <c:pt idx="170">
                  <c:v>1126.0999999999999</c:v>
                </c:pt>
                <c:pt idx="171">
                  <c:v>1161.9000000000001</c:v>
                </c:pt>
                <c:pt idx="172">
                  <c:v>1136.9000000000001</c:v>
                </c:pt>
                <c:pt idx="173">
                  <c:v>1153.7</c:v>
                </c:pt>
                <c:pt idx="174">
                  <c:v>1180.7</c:v>
                </c:pt>
                <c:pt idx="175">
                  <c:v>1210.4000000000001</c:v>
                </c:pt>
                <c:pt idx="176">
                  <c:v>1227.8</c:v>
                </c:pt>
                <c:pt idx="177">
                  <c:v>1176.0999999999999</c:v>
                </c:pt>
                <c:pt idx="178">
                  <c:v>1215</c:v>
                </c:pt>
                <c:pt idx="179">
                  <c:v>1217.7</c:v>
                </c:pt>
                <c:pt idx="180">
                  <c:v>1230.2</c:v>
                </c:pt>
                <c:pt idx="181">
                  <c:v>1258.3</c:v>
                </c:pt>
                <c:pt idx="182">
                  <c:v>1256.2</c:v>
                </c:pt>
                <c:pt idx="183">
                  <c:v>1207.7</c:v>
                </c:pt>
                <c:pt idx="184">
                  <c:v>1209.8</c:v>
                </c:pt>
                <c:pt idx="185">
                  <c:v>1188.2</c:v>
                </c:pt>
                <c:pt idx="186">
                  <c:v>1187.8</c:v>
                </c:pt>
                <c:pt idx="187">
                  <c:v>1183.9000000000001</c:v>
                </c:pt>
                <c:pt idx="188">
                  <c:v>1205.3</c:v>
                </c:pt>
                <c:pt idx="189">
                  <c:v>1216.5999999999999</c:v>
                </c:pt>
                <c:pt idx="190">
                  <c:v>1228.8</c:v>
                </c:pt>
                <c:pt idx="191">
                  <c:v>1237.9000000000001</c:v>
                </c:pt>
                <c:pt idx="192">
                  <c:v>1251.0999999999999</c:v>
                </c:pt>
                <c:pt idx="193">
                  <c:v>1246.5</c:v>
                </c:pt>
                <c:pt idx="194">
                  <c:v>1277.5</c:v>
                </c:pt>
                <c:pt idx="195">
                  <c:v>1298.0999999999999</c:v>
                </c:pt>
                <c:pt idx="196">
                  <c:v>1317.8</c:v>
                </c:pt>
                <c:pt idx="197">
                  <c:v>1345.3</c:v>
                </c:pt>
                <c:pt idx="198">
                  <c:v>1372</c:v>
                </c:pt>
                <c:pt idx="199">
                  <c:v>1325.1</c:v>
                </c:pt>
                <c:pt idx="200">
                  <c:v>1357.6</c:v>
                </c:pt>
                <c:pt idx="201">
                  <c:v>1397.7</c:v>
                </c:pt>
                <c:pt idx="202">
                  <c:v>1365.5</c:v>
                </c:pt>
                <c:pt idx="203">
                  <c:v>1352.3</c:v>
                </c:pt>
                <c:pt idx="204">
                  <c:v>1364.3</c:v>
                </c:pt>
                <c:pt idx="205">
                  <c:v>1406.2</c:v>
                </c:pt>
                <c:pt idx="206">
                  <c:v>1384.9</c:v>
                </c:pt>
                <c:pt idx="207">
                  <c:v>1379.2</c:v>
                </c:pt>
                <c:pt idx="208">
                  <c:v>1380.5</c:v>
                </c:pt>
                <c:pt idx="209">
                  <c:v>1421.4</c:v>
                </c:pt>
                <c:pt idx="210">
                  <c:v>1368.9</c:v>
                </c:pt>
                <c:pt idx="211">
                  <c:v>1360.5</c:v>
                </c:pt>
                <c:pt idx="212">
                  <c:v>1341</c:v>
                </c:pt>
                <c:pt idx="213">
                  <c:v>1341.7</c:v>
                </c:pt>
                <c:pt idx="214">
                  <c:v>1349</c:v>
                </c:pt>
                <c:pt idx="215">
                  <c:v>1360.4</c:v>
                </c:pt>
                <c:pt idx="216">
                  <c:v>1388.6</c:v>
                </c:pt>
                <c:pt idx="217">
                  <c:v>1409.3</c:v>
                </c:pt>
                <c:pt idx="218">
                  <c:v>1428.6</c:v>
                </c:pt>
                <c:pt idx="219">
                  <c:v>1421.8</c:v>
                </c:pt>
                <c:pt idx="220">
                  <c:v>1416.1</c:v>
                </c:pt>
                <c:pt idx="221">
                  <c:v>1426.2</c:v>
                </c:pt>
                <c:pt idx="222">
                  <c:v>1428.9</c:v>
                </c:pt>
                <c:pt idx="223">
                  <c:v>1474.1</c:v>
                </c:pt>
                <c:pt idx="224">
                  <c:v>1486</c:v>
                </c:pt>
                <c:pt idx="225">
                  <c:v>1503.8</c:v>
                </c:pt>
                <c:pt idx="226">
                  <c:v>1556.4</c:v>
                </c:pt>
                <c:pt idx="227">
                  <c:v>1491.6</c:v>
                </c:pt>
                <c:pt idx="228">
                  <c:v>1493.6</c:v>
                </c:pt>
                <c:pt idx="229">
                  <c:v>1508.9</c:v>
                </c:pt>
                <c:pt idx="230">
                  <c:v>1537.3</c:v>
                </c:pt>
                <c:pt idx="231">
                  <c:v>1542.4</c:v>
                </c:pt>
                <c:pt idx="232">
                  <c:v>1529.2</c:v>
                </c:pt>
                <c:pt idx="233">
                  <c:v>1539.1</c:v>
                </c:pt>
                <c:pt idx="234">
                  <c:v>1500.9</c:v>
                </c:pt>
                <c:pt idx="235">
                  <c:v>1482.6</c:v>
                </c:pt>
                <c:pt idx="236">
                  <c:v>1541.6</c:v>
                </c:pt>
                <c:pt idx="237">
                  <c:v>1590.1</c:v>
                </c:pt>
                <c:pt idx="238">
                  <c:v>1601.5</c:v>
                </c:pt>
                <c:pt idx="239">
                  <c:v>1631.2</c:v>
                </c:pt>
                <c:pt idx="240">
                  <c:v>1651.8</c:v>
                </c:pt>
                <c:pt idx="241">
                  <c:v>1742.6</c:v>
                </c:pt>
                <c:pt idx="242">
                  <c:v>1852.2</c:v>
                </c:pt>
                <c:pt idx="243">
                  <c:v>1797.3</c:v>
                </c:pt>
                <c:pt idx="244">
                  <c:v>1876.9</c:v>
                </c:pt>
                <c:pt idx="245">
                  <c:v>1859.5</c:v>
                </c:pt>
                <c:pt idx="246">
                  <c:v>1814.7</c:v>
                </c:pt>
                <c:pt idx="247">
                  <c:v>1639.8</c:v>
                </c:pt>
                <c:pt idx="248">
                  <c:v>1622.3</c:v>
                </c:pt>
                <c:pt idx="249">
                  <c:v>1635.8</c:v>
                </c:pt>
                <c:pt idx="250">
                  <c:v>1683</c:v>
                </c:pt>
                <c:pt idx="251">
                  <c:v>1636.1</c:v>
                </c:pt>
                <c:pt idx="252">
                  <c:v>1747.2</c:v>
                </c:pt>
                <c:pt idx="253">
                  <c:v>1756.1</c:v>
                </c:pt>
                <c:pt idx="254">
                  <c:v>1788.1</c:v>
                </c:pt>
                <c:pt idx="255">
                  <c:v>1725.1</c:v>
                </c:pt>
                <c:pt idx="256">
                  <c:v>1685.7</c:v>
                </c:pt>
                <c:pt idx="257">
                  <c:v>1751.3</c:v>
                </c:pt>
                <c:pt idx="258">
                  <c:v>1716.8</c:v>
                </c:pt>
                <c:pt idx="259">
                  <c:v>1597.9</c:v>
                </c:pt>
                <c:pt idx="260">
                  <c:v>1606</c:v>
                </c:pt>
                <c:pt idx="261">
                  <c:v>1566.8</c:v>
                </c:pt>
                <c:pt idx="262">
                  <c:v>1616.8</c:v>
                </c:pt>
                <c:pt idx="263">
                  <c:v>1630.8</c:v>
                </c:pt>
                <c:pt idx="264">
                  <c:v>1664</c:v>
                </c:pt>
                <c:pt idx="265">
                  <c:v>1735.4</c:v>
                </c:pt>
                <c:pt idx="266">
                  <c:v>1740.3</c:v>
                </c:pt>
                <c:pt idx="267">
                  <c:v>1725.3</c:v>
                </c:pt>
                <c:pt idx="268">
                  <c:v>1725.9</c:v>
                </c:pt>
                <c:pt idx="269">
                  <c:v>1776.4</c:v>
                </c:pt>
                <c:pt idx="270">
                  <c:v>1709.8</c:v>
                </c:pt>
                <c:pt idx="271">
                  <c:v>1711.5</c:v>
                </c:pt>
                <c:pt idx="272">
                  <c:v>1655.8</c:v>
                </c:pt>
                <c:pt idx="273">
                  <c:v>1662.4</c:v>
                </c:pt>
                <c:pt idx="274">
                  <c:v>1671.9</c:v>
                </c:pt>
                <c:pt idx="275">
                  <c:v>1630.1</c:v>
                </c:pt>
                <c:pt idx="276">
                  <c:v>1660.2</c:v>
                </c:pt>
                <c:pt idx="277">
                  <c:v>1642.8</c:v>
                </c:pt>
                <c:pt idx="278">
                  <c:v>1664.8</c:v>
                </c:pt>
                <c:pt idx="279">
                  <c:v>1645.2</c:v>
                </c:pt>
                <c:pt idx="280">
                  <c:v>1584</c:v>
                </c:pt>
                <c:pt idx="281">
                  <c:v>1591.9</c:v>
                </c:pt>
                <c:pt idx="282">
                  <c:v>1568.9</c:v>
                </c:pt>
                <c:pt idx="283">
                  <c:v>1622.1</c:v>
                </c:pt>
                <c:pt idx="284">
                  <c:v>1591.4</c:v>
                </c:pt>
                <c:pt idx="285">
                  <c:v>1628.1</c:v>
                </c:pt>
                <c:pt idx="286">
                  <c:v>1566.9</c:v>
                </c:pt>
                <c:pt idx="287">
                  <c:v>1604.2</c:v>
                </c:pt>
                <c:pt idx="288">
                  <c:v>1578.9</c:v>
                </c:pt>
                <c:pt idx="289">
                  <c:v>1592</c:v>
                </c:pt>
                <c:pt idx="290">
                  <c:v>1582.8</c:v>
                </c:pt>
                <c:pt idx="291">
                  <c:v>1618</c:v>
                </c:pt>
                <c:pt idx="292">
                  <c:v>1609.3</c:v>
                </c:pt>
                <c:pt idx="293">
                  <c:v>1622.8</c:v>
                </c:pt>
                <c:pt idx="294">
                  <c:v>1619.4</c:v>
                </c:pt>
                <c:pt idx="295">
                  <c:v>1672.9</c:v>
                </c:pt>
                <c:pt idx="296">
                  <c:v>1687.6</c:v>
                </c:pt>
                <c:pt idx="297">
                  <c:v>1740.5</c:v>
                </c:pt>
                <c:pt idx="298">
                  <c:v>1772.7</c:v>
                </c:pt>
                <c:pt idx="299">
                  <c:v>1778</c:v>
                </c:pt>
                <c:pt idx="300">
                  <c:v>1773.9</c:v>
                </c:pt>
                <c:pt idx="301">
                  <c:v>1780.8</c:v>
                </c:pt>
                <c:pt idx="302">
                  <c:v>1759.7</c:v>
                </c:pt>
                <c:pt idx="303">
                  <c:v>1724</c:v>
                </c:pt>
                <c:pt idx="304">
                  <c:v>1711.9</c:v>
                </c:pt>
                <c:pt idx="305">
                  <c:v>1675.2</c:v>
                </c:pt>
                <c:pt idx="306">
                  <c:v>1730.9</c:v>
                </c:pt>
                <c:pt idx="307">
                  <c:v>1714.7</c:v>
                </c:pt>
                <c:pt idx="308">
                  <c:v>1751.4</c:v>
                </c:pt>
                <c:pt idx="309">
                  <c:v>1712.7</c:v>
                </c:pt>
                <c:pt idx="310">
                  <c:v>1705.5</c:v>
                </c:pt>
                <c:pt idx="311">
                  <c:v>1697</c:v>
                </c:pt>
                <c:pt idx="312">
                  <c:v>1660.1</c:v>
                </c:pt>
                <c:pt idx="313">
                  <c:v>1655.9</c:v>
                </c:pt>
                <c:pt idx="314">
                  <c:v>1648.9</c:v>
                </c:pt>
                <c:pt idx="315">
                  <c:v>1660.6</c:v>
                </c:pt>
                <c:pt idx="316">
                  <c:v>1687</c:v>
                </c:pt>
                <c:pt idx="317">
                  <c:v>1656.6</c:v>
                </c:pt>
                <c:pt idx="318">
                  <c:v>1670.6</c:v>
                </c:pt>
                <c:pt idx="319">
                  <c:v>1666.9</c:v>
                </c:pt>
                <c:pt idx="320">
                  <c:v>1609.5</c:v>
                </c:pt>
                <c:pt idx="321">
                  <c:v>1572.8</c:v>
                </c:pt>
                <c:pt idx="322">
                  <c:v>1572.3</c:v>
                </c:pt>
                <c:pt idx="323">
                  <c:v>1576.9</c:v>
                </c:pt>
                <c:pt idx="324">
                  <c:v>1592.6</c:v>
                </c:pt>
                <c:pt idx="325">
                  <c:v>1606.1</c:v>
                </c:pt>
                <c:pt idx="326">
                  <c:v>1595.7</c:v>
                </c:pt>
                <c:pt idx="327">
                  <c:v>1575.9</c:v>
                </c:pt>
                <c:pt idx="328">
                  <c:v>1501.4</c:v>
                </c:pt>
                <c:pt idx="329">
                  <c:v>1395.6</c:v>
                </c:pt>
                <c:pt idx="330">
                  <c:v>1453.6</c:v>
                </c:pt>
                <c:pt idx="331">
                  <c:v>1464.2</c:v>
                </c:pt>
                <c:pt idx="332">
                  <c:v>1436.6</c:v>
                </c:pt>
                <c:pt idx="333">
                  <c:v>1364.7</c:v>
                </c:pt>
                <c:pt idx="334">
                  <c:v>1386.6</c:v>
                </c:pt>
                <c:pt idx="335">
                  <c:v>1393</c:v>
                </c:pt>
                <c:pt idx="336">
                  <c:v>1383</c:v>
                </c:pt>
                <c:pt idx="337">
                  <c:v>1387.6</c:v>
                </c:pt>
                <c:pt idx="338">
                  <c:v>1292</c:v>
                </c:pt>
                <c:pt idx="339">
                  <c:v>1223.7</c:v>
                </c:pt>
                <c:pt idx="340">
                  <c:v>1212.7</c:v>
                </c:pt>
                <c:pt idx="341">
                  <c:v>1277.5999999999999</c:v>
                </c:pt>
                <c:pt idx="342">
                  <c:v>1292.9000000000001</c:v>
                </c:pt>
                <c:pt idx="343">
                  <c:v>1321.5</c:v>
                </c:pt>
                <c:pt idx="344">
                  <c:v>1310.5</c:v>
                </c:pt>
                <c:pt idx="345">
                  <c:v>1312.2</c:v>
                </c:pt>
                <c:pt idx="346">
                  <c:v>1371</c:v>
                </c:pt>
                <c:pt idx="347">
                  <c:v>1395.8</c:v>
                </c:pt>
                <c:pt idx="348">
                  <c:v>1396.1</c:v>
                </c:pt>
                <c:pt idx="349">
                  <c:v>1386.5</c:v>
                </c:pt>
                <c:pt idx="350">
                  <c:v>1308.5999999999999</c:v>
                </c:pt>
                <c:pt idx="351">
                  <c:v>1332.5</c:v>
                </c:pt>
                <c:pt idx="352">
                  <c:v>1339.2</c:v>
                </c:pt>
                <c:pt idx="353">
                  <c:v>1309.9000000000001</c:v>
                </c:pt>
                <c:pt idx="354">
                  <c:v>1268.2</c:v>
                </c:pt>
                <c:pt idx="355">
                  <c:v>1314.6</c:v>
                </c:pt>
                <c:pt idx="356">
                  <c:v>1352.5</c:v>
                </c:pt>
                <c:pt idx="357">
                  <c:v>1313.2</c:v>
                </c:pt>
                <c:pt idx="358">
                  <c:v>1284.5999999999999</c:v>
                </c:pt>
                <c:pt idx="359">
                  <c:v>1287.4000000000001</c:v>
                </c:pt>
                <c:pt idx="360">
                  <c:v>1244.0999999999999</c:v>
                </c:pt>
                <c:pt idx="361">
                  <c:v>1250.4000000000001</c:v>
                </c:pt>
                <c:pt idx="362">
                  <c:v>1229</c:v>
                </c:pt>
                <c:pt idx="363">
                  <c:v>1234.5999999999999</c:v>
                </c:pt>
                <c:pt idx="364">
                  <c:v>1203.7</c:v>
                </c:pt>
                <c:pt idx="365">
                  <c:v>1214</c:v>
                </c:pt>
                <c:pt idx="366">
                  <c:v>1238.5999999999999</c:v>
                </c:pt>
                <c:pt idx="367">
                  <c:v>1246.9000000000001</c:v>
                </c:pt>
                <c:pt idx="368">
                  <c:v>1251.9000000000001</c:v>
                </c:pt>
                <c:pt idx="369">
                  <c:v>1264.3</c:v>
                </c:pt>
                <c:pt idx="370">
                  <c:v>1239.8</c:v>
                </c:pt>
                <c:pt idx="371">
                  <c:v>1262.9000000000001</c:v>
                </c:pt>
                <c:pt idx="372">
                  <c:v>1318.6</c:v>
                </c:pt>
                <c:pt idx="373">
                  <c:v>1323.6</c:v>
                </c:pt>
                <c:pt idx="374">
                  <c:v>1321.6</c:v>
                </c:pt>
                <c:pt idx="375">
                  <c:v>1338.2</c:v>
                </c:pt>
                <c:pt idx="376">
                  <c:v>1379</c:v>
                </c:pt>
                <c:pt idx="377">
                  <c:v>1336</c:v>
                </c:pt>
                <c:pt idx="378">
                  <c:v>1294.3</c:v>
                </c:pt>
                <c:pt idx="379">
                  <c:v>1303.5</c:v>
                </c:pt>
                <c:pt idx="380">
                  <c:v>1319</c:v>
                </c:pt>
                <c:pt idx="381">
                  <c:v>1293.9000000000001</c:v>
                </c:pt>
                <c:pt idx="382">
                  <c:v>1300.8</c:v>
                </c:pt>
                <c:pt idx="383">
                  <c:v>1302.9000000000001</c:v>
                </c:pt>
                <c:pt idx="384">
                  <c:v>1287.5999999999999</c:v>
                </c:pt>
                <c:pt idx="385">
                  <c:v>1293.4000000000001</c:v>
                </c:pt>
                <c:pt idx="386">
                  <c:v>1291.7</c:v>
                </c:pt>
                <c:pt idx="387">
                  <c:v>1246</c:v>
                </c:pt>
                <c:pt idx="388">
                  <c:v>1252.5</c:v>
                </c:pt>
                <c:pt idx="389">
                  <c:v>1274.0999999999999</c:v>
                </c:pt>
                <c:pt idx="390">
                  <c:v>1316.6</c:v>
                </c:pt>
                <c:pt idx="391">
                  <c:v>1320</c:v>
                </c:pt>
                <c:pt idx="392">
                  <c:v>1320.6</c:v>
                </c:pt>
                <c:pt idx="393">
                  <c:v>1337.4</c:v>
                </c:pt>
                <c:pt idx="394">
                  <c:v>1309.4000000000001</c:v>
                </c:pt>
                <c:pt idx="395">
                  <c:v>1303.3</c:v>
                </c:pt>
                <c:pt idx="396">
                  <c:v>1294.8</c:v>
                </c:pt>
                <c:pt idx="397">
                  <c:v>1311</c:v>
                </c:pt>
                <c:pt idx="398">
                  <c:v>1306.2</c:v>
                </c:pt>
                <c:pt idx="399">
                  <c:v>1280.2</c:v>
                </c:pt>
                <c:pt idx="400">
                  <c:v>1287.4000000000001</c:v>
                </c:pt>
                <c:pt idx="401">
                  <c:v>1267.3</c:v>
                </c:pt>
                <c:pt idx="402">
                  <c:v>1231.5</c:v>
                </c:pt>
                <c:pt idx="403">
                  <c:v>1216.5999999999999</c:v>
                </c:pt>
                <c:pt idx="404">
                  <c:v>1215.4000000000001</c:v>
                </c:pt>
                <c:pt idx="405">
                  <c:v>1192.9000000000001</c:v>
                </c:pt>
                <c:pt idx="406">
                  <c:v>1221.7</c:v>
                </c:pt>
                <c:pt idx="407">
                  <c:v>1239</c:v>
                </c:pt>
                <c:pt idx="408">
                  <c:v>1231.8</c:v>
                </c:pt>
                <c:pt idx="409">
                  <c:v>1171.5999999999999</c:v>
                </c:pt>
                <c:pt idx="410">
                  <c:v>1169.8</c:v>
                </c:pt>
                <c:pt idx="411">
                  <c:v>1185.5999999999999</c:v>
                </c:pt>
                <c:pt idx="412">
                  <c:v>1197.7</c:v>
                </c:pt>
                <c:pt idx="413">
                  <c:v>1175.5</c:v>
                </c:pt>
                <c:pt idx="414">
                  <c:v>1190.4000000000001</c:v>
                </c:pt>
                <c:pt idx="415">
                  <c:v>1222.5</c:v>
                </c:pt>
                <c:pt idx="416">
                  <c:v>1196</c:v>
                </c:pt>
                <c:pt idx="417">
                  <c:v>1195.3</c:v>
                </c:pt>
                <c:pt idx="418">
                  <c:v>1186.2</c:v>
                </c:pt>
                <c:pt idx="419">
                  <c:v>1216.0999999999999</c:v>
                </c:pt>
                <c:pt idx="420">
                  <c:v>1276.9000000000001</c:v>
                </c:pt>
                <c:pt idx="421">
                  <c:v>1292.5999999999999</c:v>
                </c:pt>
                <c:pt idx="422">
                  <c:v>1279.2</c:v>
                </c:pt>
                <c:pt idx="423">
                  <c:v>1234.5999999999999</c:v>
                </c:pt>
                <c:pt idx="424">
                  <c:v>1227.0999999999999</c:v>
                </c:pt>
                <c:pt idx="425">
                  <c:v>1204.9000000000001</c:v>
                </c:pt>
                <c:pt idx="426">
                  <c:v>1213.0999999999999</c:v>
                </c:pt>
                <c:pt idx="427">
                  <c:v>1164.3</c:v>
                </c:pt>
                <c:pt idx="428">
                  <c:v>1152.4000000000001</c:v>
                </c:pt>
                <c:pt idx="429">
                  <c:v>1184.5999999999999</c:v>
                </c:pt>
                <c:pt idx="430">
                  <c:v>1200.7</c:v>
                </c:pt>
                <c:pt idx="431">
                  <c:v>1200.9000000000001</c:v>
                </c:pt>
                <c:pt idx="432">
                  <c:v>1204.5999999999999</c:v>
                </c:pt>
                <c:pt idx="433">
                  <c:v>1203.0999999999999</c:v>
                </c:pt>
                <c:pt idx="434">
                  <c:v>1175</c:v>
                </c:pt>
                <c:pt idx="435">
                  <c:v>1174.5</c:v>
                </c:pt>
                <c:pt idx="436">
                  <c:v>1188.9000000000001</c:v>
                </c:pt>
                <c:pt idx="437">
                  <c:v>1225.3</c:v>
                </c:pt>
                <c:pt idx="438">
                  <c:v>1204</c:v>
                </c:pt>
                <c:pt idx="439">
                  <c:v>1189.8</c:v>
                </c:pt>
                <c:pt idx="440">
                  <c:v>1168.0999999999999</c:v>
                </c:pt>
                <c:pt idx="441">
                  <c:v>1179.2</c:v>
                </c:pt>
                <c:pt idx="442">
                  <c:v>1201.9000000000001</c:v>
                </c:pt>
                <c:pt idx="443">
                  <c:v>1173.2</c:v>
                </c:pt>
                <c:pt idx="444">
                  <c:v>1163.5</c:v>
                </c:pt>
                <c:pt idx="445">
                  <c:v>1157.9000000000001</c:v>
                </c:pt>
                <c:pt idx="446">
                  <c:v>1131.9000000000001</c:v>
                </c:pt>
                <c:pt idx="447">
                  <c:v>1085.5</c:v>
                </c:pt>
                <c:pt idx="448">
                  <c:v>1095.0999999999999</c:v>
                </c:pt>
                <c:pt idx="449">
                  <c:v>1094.0999999999999</c:v>
                </c:pt>
                <c:pt idx="450">
                  <c:v>1112.7</c:v>
                </c:pt>
                <c:pt idx="451">
                  <c:v>1159.5999999999999</c:v>
                </c:pt>
                <c:pt idx="452">
                  <c:v>1134</c:v>
                </c:pt>
                <c:pt idx="453">
                  <c:v>1121.4000000000001</c:v>
                </c:pt>
                <c:pt idx="454">
                  <c:v>1103.3</c:v>
                </c:pt>
                <c:pt idx="455">
                  <c:v>1137.8</c:v>
                </c:pt>
                <c:pt idx="456">
                  <c:v>1145.5999999999999</c:v>
                </c:pt>
                <c:pt idx="457">
                  <c:v>1136.5999999999999</c:v>
                </c:pt>
                <c:pt idx="458">
                  <c:v>1155.9000000000001</c:v>
                </c:pt>
                <c:pt idx="459">
                  <c:v>1183.0999999999999</c:v>
                </c:pt>
                <c:pt idx="460">
                  <c:v>1162.8</c:v>
                </c:pt>
                <c:pt idx="461">
                  <c:v>1141.4000000000001</c:v>
                </c:pt>
                <c:pt idx="462">
                  <c:v>1087.7</c:v>
                </c:pt>
                <c:pt idx="463">
                  <c:v>1080.9000000000001</c:v>
                </c:pt>
                <c:pt idx="464">
                  <c:v>1076.3</c:v>
                </c:pt>
                <c:pt idx="465">
                  <c:v>1056.2</c:v>
                </c:pt>
                <c:pt idx="466">
                  <c:v>1084.0999999999999</c:v>
                </c:pt>
                <c:pt idx="467">
                  <c:v>1075.7</c:v>
                </c:pt>
                <c:pt idx="468">
                  <c:v>1065</c:v>
                </c:pt>
                <c:pt idx="469">
                  <c:v>1075.9000000000001</c:v>
                </c:pt>
                <c:pt idx="470">
                  <c:v>1060.2</c:v>
                </c:pt>
                <c:pt idx="471">
                  <c:v>1097.9000000000001</c:v>
                </c:pt>
                <c:pt idx="472">
                  <c:v>1090.7</c:v>
                </c:pt>
                <c:pt idx="473">
                  <c:v>1096.3</c:v>
                </c:pt>
                <c:pt idx="474">
                  <c:v>1116.4000000000001</c:v>
                </c:pt>
                <c:pt idx="475">
                  <c:v>1157.7</c:v>
                </c:pt>
                <c:pt idx="476">
                  <c:v>1239.4000000000001</c:v>
                </c:pt>
                <c:pt idx="477">
                  <c:v>1230.8</c:v>
                </c:pt>
                <c:pt idx="478">
                  <c:v>1220.4000000000001</c:v>
                </c:pt>
                <c:pt idx="479">
                  <c:v>1270.7</c:v>
                </c:pt>
                <c:pt idx="480">
                  <c:v>1259.4000000000001</c:v>
                </c:pt>
                <c:pt idx="481">
                  <c:v>1254.3</c:v>
                </c:pt>
                <c:pt idx="482">
                  <c:v>1221.5999999999999</c:v>
                </c:pt>
                <c:pt idx="483">
                  <c:v>1223.5</c:v>
                </c:pt>
                <c:pt idx="484">
                  <c:v>1243.8</c:v>
                </c:pt>
                <c:pt idx="485">
                  <c:v>1234.5999999999999</c:v>
                </c:pt>
                <c:pt idx="486">
                  <c:v>1230</c:v>
                </c:pt>
                <c:pt idx="487">
                  <c:v>1290.5</c:v>
                </c:pt>
                <c:pt idx="488">
                  <c:v>1294</c:v>
                </c:pt>
                <c:pt idx="489">
                  <c:v>1272.7</c:v>
                </c:pt>
                <c:pt idx="490">
                  <c:v>1252.9000000000001</c:v>
                </c:pt>
                <c:pt idx="491">
                  <c:v>1216.7</c:v>
                </c:pt>
                <c:pt idx="492">
                  <c:v>1242.9000000000001</c:v>
                </c:pt>
                <c:pt idx="493">
                  <c:v>1275.9000000000001</c:v>
                </c:pt>
                <c:pt idx="494">
                  <c:v>1294.8</c:v>
                </c:pt>
                <c:pt idx="495">
                  <c:v>1322.4</c:v>
                </c:pt>
                <c:pt idx="496">
                  <c:v>1339</c:v>
                </c:pt>
                <c:pt idx="497">
                  <c:v>1358.4</c:v>
                </c:pt>
                <c:pt idx="498">
                  <c:v>1327.4</c:v>
                </c:pt>
                <c:pt idx="499">
                  <c:v>1323.4</c:v>
                </c:pt>
                <c:pt idx="500">
                  <c:v>1357.5</c:v>
                </c:pt>
                <c:pt idx="501">
                  <c:v>1344.4</c:v>
                </c:pt>
                <c:pt idx="502">
                  <c:v>1343.2</c:v>
                </c:pt>
                <c:pt idx="503">
                  <c:v>1346.2</c:v>
                </c:pt>
                <c:pt idx="504">
                  <c:v>1325.9</c:v>
                </c:pt>
                <c:pt idx="505">
                  <c:v>1326.7</c:v>
                </c:pt>
                <c:pt idx="506">
                  <c:v>1334.5</c:v>
                </c:pt>
                <c:pt idx="507">
                  <c:v>1310.2</c:v>
                </c:pt>
                <c:pt idx="508">
                  <c:v>1341.7</c:v>
                </c:pt>
                <c:pt idx="509">
                  <c:v>1317.1</c:v>
                </c:pt>
                <c:pt idx="510">
                  <c:v>1251.9000000000001</c:v>
                </c:pt>
                <c:pt idx="511">
                  <c:v>1255.5</c:v>
                </c:pt>
                <c:pt idx="512">
                  <c:v>1267.7</c:v>
                </c:pt>
                <c:pt idx="513">
                  <c:v>1276.8</c:v>
                </c:pt>
                <c:pt idx="514">
                  <c:v>1304.5</c:v>
                </c:pt>
                <c:pt idx="515">
                  <c:v>1224.3</c:v>
                </c:pt>
                <c:pt idx="516">
                  <c:v>1208.7</c:v>
                </c:pt>
                <c:pt idx="517">
                  <c:v>1178.4000000000001</c:v>
                </c:pt>
                <c:pt idx="518">
                  <c:v>1177.8</c:v>
                </c:pt>
                <c:pt idx="519">
                  <c:v>1161.9000000000001</c:v>
                </c:pt>
                <c:pt idx="520">
                  <c:v>1137.4000000000001</c:v>
                </c:pt>
                <c:pt idx="521">
                  <c:v>1133.5999999999999</c:v>
                </c:pt>
                <c:pt idx="522">
                  <c:v>1151.7</c:v>
                </c:pt>
                <c:pt idx="523">
                  <c:v>1173.4000000000001</c:v>
                </c:pt>
                <c:pt idx="524">
                  <c:v>1196.2</c:v>
                </c:pt>
                <c:pt idx="525">
                  <c:v>1204.9000000000001</c:v>
                </c:pt>
                <c:pt idx="526">
                  <c:v>1188.4000000000001</c:v>
                </c:pt>
                <c:pt idx="527">
                  <c:v>1220.8</c:v>
                </c:pt>
                <c:pt idx="528">
                  <c:v>1235.9000000000001</c:v>
                </c:pt>
                <c:pt idx="529">
                  <c:v>1239.0999999999999</c:v>
                </c:pt>
                <c:pt idx="530">
                  <c:v>1258.3</c:v>
                </c:pt>
                <c:pt idx="531">
                  <c:v>1226.5</c:v>
                </c:pt>
                <c:pt idx="532">
                  <c:v>1201.4000000000001</c:v>
                </c:pt>
                <c:pt idx="533">
                  <c:v>1230.2</c:v>
                </c:pt>
                <c:pt idx="534">
                  <c:v>1248.5</c:v>
                </c:pt>
                <c:pt idx="535">
                  <c:v>1251.2</c:v>
                </c:pt>
                <c:pt idx="536">
                  <c:v>1257.3</c:v>
                </c:pt>
                <c:pt idx="537">
                  <c:v>1288.5</c:v>
                </c:pt>
                <c:pt idx="538">
                  <c:v>1289.0999999999999</c:v>
                </c:pt>
                <c:pt idx="539">
                  <c:v>1268.3</c:v>
                </c:pt>
                <c:pt idx="540">
                  <c:v>1226.9000000000001</c:v>
                </c:pt>
                <c:pt idx="541">
                  <c:v>1227.7</c:v>
                </c:pt>
                <c:pt idx="542">
                  <c:v>1253.5999999999999</c:v>
                </c:pt>
                <c:pt idx="543">
                  <c:v>1268.0999999999999</c:v>
                </c:pt>
                <c:pt idx="544">
                  <c:v>1280.2</c:v>
                </c:pt>
                <c:pt idx="545">
                  <c:v>1271.4000000000001</c:v>
                </c:pt>
                <c:pt idx="546">
                  <c:v>1256.5</c:v>
                </c:pt>
                <c:pt idx="547">
                  <c:v>1256.4000000000001</c:v>
                </c:pt>
                <c:pt idx="548">
                  <c:v>1242.3</c:v>
                </c:pt>
                <c:pt idx="549">
                  <c:v>1209.7</c:v>
                </c:pt>
                <c:pt idx="550">
                  <c:v>1227.5</c:v>
                </c:pt>
                <c:pt idx="551">
                  <c:v>1254.9000000000001</c:v>
                </c:pt>
                <c:pt idx="552">
                  <c:v>1275.3</c:v>
                </c:pt>
                <c:pt idx="553">
                  <c:v>1264.5999999999999</c:v>
                </c:pt>
                <c:pt idx="554">
                  <c:v>1294</c:v>
                </c:pt>
                <c:pt idx="555">
                  <c:v>1291.5999999999999</c:v>
                </c:pt>
                <c:pt idx="556">
                  <c:v>1297.9000000000001</c:v>
                </c:pt>
                <c:pt idx="557">
                  <c:v>1330.4</c:v>
                </c:pt>
                <c:pt idx="558">
                  <c:v>1351.2</c:v>
                </c:pt>
                <c:pt idx="559">
                  <c:v>1325.2</c:v>
                </c:pt>
                <c:pt idx="560">
                  <c:v>1297.5</c:v>
                </c:pt>
                <c:pt idx="561">
                  <c:v>1284.8</c:v>
                </c:pt>
                <c:pt idx="562">
                  <c:v>1274.9000000000001</c:v>
                </c:pt>
                <c:pt idx="563">
                  <c:v>1304.5999999999999</c:v>
                </c:pt>
                <c:pt idx="564">
                  <c:v>1280.5</c:v>
                </c:pt>
                <c:pt idx="565">
                  <c:v>1271.8</c:v>
                </c:pt>
                <c:pt idx="566">
                  <c:v>1269.2</c:v>
                </c:pt>
                <c:pt idx="567">
                  <c:v>1274.2</c:v>
                </c:pt>
                <c:pt idx="568">
                  <c:v>1296.5</c:v>
                </c:pt>
                <c:pt idx="569">
                  <c:v>1287.3</c:v>
                </c:pt>
                <c:pt idx="570">
                  <c:v>1282.3</c:v>
                </c:pt>
                <c:pt idx="571">
                  <c:v>1248.4000000000001</c:v>
                </c:pt>
                <c:pt idx="572">
                  <c:v>1257.5</c:v>
                </c:pt>
                <c:pt idx="573">
                  <c:v>1278.8</c:v>
                </c:pt>
                <c:pt idx="574">
                  <c:v>1309.3</c:v>
                </c:pt>
                <c:pt idx="575">
                  <c:v>1322.3</c:v>
                </c:pt>
                <c:pt idx="576">
                  <c:v>1334.9</c:v>
                </c:pt>
                <c:pt idx="577">
                  <c:v>1333.1</c:v>
                </c:pt>
                <c:pt idx="578">
                  <c:v>1352.1</c:v>
                </c:pt>
                <c:pt idx="579">
                  <c:v>1337.3</c:v>
                </c:pt>
                <c:pt idx="580">
                  <c:v>1315.7</c:v>
                </c:pt>
                <c:pt idx="581">
                  <c:v>1356.2</c:v>
                </c:pt>
                <c:pt idx="582">
                  <c:v>1330.3</c:v>
                </c:pt>
                <c:pt idx="583">
                  <c:v>1323.4</c:v>
                </c:pt>
                <c:pt idx="584">
                  <c:v>1324</c:v>
                </c:pt>
                <c:pt idx="585">
                  <c:v>1312.3</c:v>
                </c:pt>
                <c:pt idx="586">
                  <c:v>1349.9</c:v>
                </c:pt>
                <c:pt idx="587">
                  <c:v>1327.3</c:v>
                </c:pt>
                <c:pt idx="588">
                  <c:v>1336.1</c:v>
                </c:pt>
                <c:pt idx="589">
                  <c:v>1347.9</c:v>
                </c:pt>
                <c:pt idx="590">
                  <c:v>1338.3</c:v>
                </c:pt>
                <c:pt idx="591">
                  <c:v>1323.4</c:v>
                </c:pt>
                <c:pt idx="592">
                  <c:v>1314.7</c:v>
                </c:pt>
                <c:pt idx="593">
                  <c:v>1320.7</c:v>
                </c:pt>
                <c:pt idx="594">
                  <c:v>1291.3</c:v>
                </c:pt>
                <c:pt idx="595">
                  <c:v>1303.7</c:v>
                </c:pt>
                <c:pt idx="596">
                  <c:v>1299.3</c:v>
                </c:pt>
                <c:pt idx="597">
                  <c:v>1302.7</c:v>
                </c:pt>
                <c:pt idx="598">
                  <c:v>1278.5</c:v>
                </c:pt>
                <c:pt idx="599">
                  <c:v>1270.7</c:v>
                </c:pt>
                <c:pt idx="600">
                  <c:v>1254.5</c:v>
                </c:pt>
                <c:pt idx="601">
                  <c:v>1255.8</c:v>
                </c:pt>
                <c:pt idx="602">
                  <c:v>1241.2</c:v>
                </c:pt>
                <c:pt idx="603">
                  <c:v>1231.0999999999999</c:v>
                </c:pt>
                <c:pt idx="604">
                  <c:v>1232.7</c:v>
                </c:pt>
                <c:pt idx="605">
                  <c:v>1223.2</c:v>
                </c:pt>
                <c:pt idx="606">
                  <c:v>1219</c:v>
                </c:pt>
                <c:pt idx="607">
                  <c:v>1184.2</c:v>
                </c:pt>
                <c:pt idx="608">
                  <c:v>1213.3</c:v>
                </c:pt>
                <c:pt idx="609">
                  <c:v>1206.7</c:v>
                </c:pt>
                <c:pt idx="610">
                  <c:v>1200.4000000000001</c:v>
                </c:pt>
                <c:pt idx="611">
                  <c:v>1201.0999999999999</c:v>
                </c:pt>
                <c:pt idx="612">
                  <c:v>1201.3</c:v>
                </c:pt>
                <c:pt idx="613">
                  <c:v>1196.2</c:v>
                </c:pt>
                <c:pt idx="614">
                  <c:v>1205.5999999999999</c:v>
                </c:pt>
                <c:pt idx="615">
                  <c:v>1222</c:v>
                </c:pt>
                <c:pt idx="616">
                  <c:v>1228.7</c:v>
                </c:pt>
                <c:pt idx="617">
                  <c:v>1235.8</c:v>
                </c:pt>
                <c:pt idx="618">
                  <c:v>1233.3</c:v>
                </c:pt>
                <c:pt idx="619">
                  <c:v>1208.5999999999999</c:v>
                </c:pt>
                <c:pt idx="620">
                  <c:v>1223</c:v>
                </c:pt>
                <c:pt idx="621">
                  <c:v>1223.2</c:v>
                </c:pt>
                <c:pt idx="622">
                  <c:v>1226</c:v>
                </c:pt>
                <c:pt idx="623">
                  <c:v>1252.5999999999999</c:v>
                </c:pt>
                <c:pt idx="624">
                  <c:v>1241.4000000000001</c:v>
                </c:pt>
                <c:pt idx="625">
                  <c:v>1258.0999999999999</c:v>
                </c:pt>
                <c:pt idx="626">
                  <c:v>1283</c:v>
                </c:pt>
                <c:pt idx="627">
                  <c:v>1285.8</c:v>
                </c:pt>
                <c:pt idx="628">
                  <c:v>1289.5</c:v>
                </c:pt>
                <c:pt idx="629">
                  <c:v>1282.5999999999999</c:v>
                </c:pt>
                <c:pt idx="630">
                  <c:v>1298.0999999999999</c:v>
                </c:pt>
                <c:pt idx="631">
                  <c:v>1322.1</c:v>
                </c:pt>
                <c:pt idx="632">
                  <c:v>1318.5</c:v>
                </c:pt>
                <c:pt idx="633">
                  <c:v>1322.1</c:v>
                </c:pt>
                <c:pt idx="634">
                  <c:v>1332.8</c:v>
                </c:pt>
                <c:pt idx="635">
                  <c:v>1299.2</c:v>
                </c:pt>
                <c:pt idx="636">
                  <c:v>1299.3</c:v>
                </c:pt>
                <c:pt idx="637">
                  <c:v>1302.9000000000001</c:v>
                </c:pt>
                <c:pt idx="638">
                  <c:v>1312.3</c:v>
                </c:pt>
                <c:pt idx="639">
                  <c:v>1298.5</c:v>
                </c:pt>
                <c:pt idx="640">
                  <c:v>1295.5999999999999</c:v>
                </c:pt>
                <c:pt idx="641">
                  <c:v>1295.2</c:v>
                </c:pt>
                <c:pt idx="642">
                  <c:v>1276</c:v>
                </c:pt>
                <c:pt idx="643">
                  <c:v>1288.8</c:v>
                </c:pt>
                <c:pt idx="644">
                  <c:v>1281.3</c:v>
                </c:pt>
                <c:pt idx="645">
                  <c:v>1287.4000000000001</c:v>
                </c:pt>
                <c:pt idx="646">
                  <c:v>1275.7</c:v>
                </c:pt>
                <c:pt idx="647">
                  <c:v>1283.5999999999999</c:v>
                </c:pt>
                <c:pt idx="648">
                  <c:v>1311.1</c:v>
                </c:pt>
                <c:pt idx="649">
                  <c:v>1346.1</c:v>
                </c:pt>
                <c:pt idx="650">
                  <c:v>1344.5</c:v>
                </c:pt>
                <c:pt idx="651">
                  <c:v>1400.1</c:v>
                </c:pt>
                <c:pt idx="652">
                  <c:v>1413.7</c:v>
                </c:pt>
                <c:pt idx="653">
                  <c:v>1400.1</c:v>
                </c:pt>
                <c:pt idx="654">
                  <c:v>1412.2</c:v>
                </c:pt>
                <c:pt idx="655">
                  <c:v>1426.7</c:v>
                </c:pt>
                <c:pt idx="656">
                  <c:v>1419.3</c:v>
                </c:pt>
                <c:pt idx="657">
                  <c:v>1457.5</c:v>
                </c:pt>
                <c:pt idx="658">
                  <c:v>1508.5</c:v>
                </c:pt>
                <c:pt idx="659">
                  <c:v>1523.6</c:v>
                </c:pt>
                <c:pt idx="660">
                  <c:v>1537.6</c:v>
                </c:pt>
                <c:pt idx="661">
                  <c:v>1529.4</c:v>
                </c:pt>
                <c:pt idx="662">
                  <c:v>1515.5</c:v>
                </c:pt>
                <c:pt idx="663">
                  <c:v>1499.5</c:v>
                </c:pt>
                <c:pt idx="664">
                  <c:v>1515.1</c:v>
                </c:pt>
                <c:pt idx="665">
                  <c:v>1506.4</c:v>
                </c:pt>
                <c:pt idx="666">
                  <c:v>1512.9</c:v>
                </c:pt>
                <c:pt idx="667">
                  <c:v>1488.7</c:v>
                </c:pt>
                <c:pt idx="668">
                  <c:v>1494.1</c:v>
                </c:pt>
                <c:pt idx="669">
                  <c:v>1505.3</c:v>
                </c:pt>
                <c:pt idx="670">
                  <c:v>1511.4</c:v>
                </c:pt>
                <c:pt idx="671">
                  <c:v>1462.9</c:v>
                </c:pt>
                <c:pt idx="672">
                  <c:v>1468.5</c:v>
                </c:pt>
                <c:pt idx="673">
                  <c:v>1463.6</c:v>
                </c:pt>
                <c:pt idx="674">
                  <c:v>1472.7</c:v>
                </c:pt>
                <c:pt idx="675">
                  <c:v>1465.1</c:v>
                </c:pt>
                <c:pt idx="676">
                  <c:v>1481.2</c:v>
                </c:pt>
                <c:pt idx="677">
                  <c:v>1480.9</c:v>
                </c:pt>
                <c:pt idx="678">
                  <c:v>1518.1</c:v>
                </c:pt>
                <c:pt idx="679">
                  <c:v>1552.4</c:v>
                </c:pt>
                <c:pt idx="680">
                  <c:v>1560.1</c:v>
                </c:pt>
                <c:pt idx="681">
                  <c:v>1560.3</c:v>
                </c:pt>
                <c:pt idx="682">
                  <c:v>1571.9</c:v>
                </c:pt>
                <c:pt idx="683">
                  <c:v>1587.9</c:v>
                </c:pt>
                <c:pt idx="684">
                  <c:v>1573.4</c:v>
                </c:pt>
                <c:pt idx="685">
                  <c:v>1586.4</c:v>
                </c:pt>
                <c:pt idx="686">
                  <c:v>1648.8</c:v>
                </c:pt>
                <c:pt idx="687">
                  <c:v>1566.7</c:v>
                </c:pt>
                <c:pt idx="688">
                  <c:v>1672.4</c:v>
                </c:pt>
                <c:pt idx="689">
                  <c:v>1516.7</c:v>
                </c:pt>
                <c:pt idx="690">
                  <c:v>1484.6</c:v>
                </c:pt>
                <c:pt idx="691">
                  <c:v>1654.1</c:v>
                </c:pt>
                <c:pt idx="692">
                  <c:v>1645.7</c:v>
                </c:pt>
                <c:pt idx="693">
                  <c:v>1752.8</c:v>
                </c:pt>
                <c:pt idx="694">
                  <c:v>1698.8</c:v>
                </c:pt>
                <c:pt idx="695">
                  <c:v>1735.6</c:v>
                </c:pt>
                <c:pt idx="696">
                  <c:v>1700.9</c:v>
                </c:pt>
                <c:pt idx="697">
                  <c:v>1713.9</c:v>
                </c:pt>
                <c:pt idx="698">
                  <c:v>1756.3</c:v>
                </c:pt>
                <c:pt idx="699">
                  <c:v>1735.5</c:v>
                </c:pt>
                <c:pt idx="700">
                  <c:v>1751.7</c:v>
                </c:pt>
                <c:pt idx="701">
                  <c:v>1683</c:v>
                </c:pt>
                <c:pt idx="702">
                  <c:v>1737.3</c:v>
                </c:pt>
                <c:pt idx="703">
                  <c:v>1753</c:v>
                </c:pt>
                <c:pt idx="704">
                  <c:v>1780.3</c:v>
                </c:pt>
                <c:pt idx="705">
                  <c:v>1790</c:v>
                </c:pt>
                <c:pt idx="706">
                  <c:v>1801.9</c:v>
                </c:pt>
                <c:pt idx="707">
                  <c:v>1810</c:v>
                </c:pt>
                <c:pt idx="708">
                  <c:v>1897.5</c:v>
                </c:pt>
                <c:pt idx="709">
                  <c:v>1985.9</c:v>
                </c:pt>
                <c:pt idx="710">
                  <c:v>2028</c:v>
                </c:pt>
                <c:pt idx="711">
                  <c:v>1949.8</c:v>
                </c:pt>
                <c:pt idx="712">
                  <c:v>1947</c:v>
                </c:pt>
                <c:pt idx="713">
                  <c:v>1974.9</c:v>
                </c:pt>
                <c:pt idx="714">
                  <c:v>1934.3</c:v>
                </c:pt>
                <c:pt idx="715">
                  <c:v>1947.9</c:v>
                </c:pt>
                <c:pt idx="716">
                  <c:v>1962.1</c:v>
                </c:pt>
                <c:pt idx="717">
                  <c:v>1866.3</c:v>
                </c:pt>
                <c:pt idx="718">
                  <c:v>1907.6</c:v>
                </c:pt>
                <c:pt idx="719">
                  <c:v>1926.2</c:v>
                </c:pt>
                <c:pt idx="720">
                  <c:v>1906.4</c:v>
                </c:pt>
                <c:pt idx="721">
                  <c:v>1905.2</c:v>
                </c:pt>
                <c:pt idx="722">
                  <c:v>1879.9</c:v>
                </c:pt>
                <c:pt idx="723">
                  <c:v>1951.7</c:v>
                </c:pt>
                <c:pt idx="724">
                  <c:v>1886.2</c:v>
                </c:pt>
                <c:pt idx="725">
                  <c:v>1872.4</c:v>
                </c:pt>
                <c:pt idx="726">
                  <c:v>1788.1</c:v>
                </c:pt>
                <c:pt idx="727">
                  <c:v>1840</c:v>
                </c:pt>
                <c:pt idx="728">
                  <c:v>1843.6</c:v>
                </c:pt>
                <c:pt idx="729">
                  <c:v>1888.9</c:v>
                </c:pt>
                <c:pt idx="730">
                  <c:v>1883.2</c:v>
                </c:pt>
                <c:pt idx="731">
                  <c:v>1895.1</c:v>
                </c:pt>
                <c:pt idx="732">
                  <c:v>1835.4</c:v>
                </c:pt>
                <c:pt idx="733">
                  <c:v>1829.9</c:v>
                </c:pt>
                <c:pt idx="734">
                  <c:v>1856.2</c:v>
                </c:pt>
                <c:pt idx="735">
                  <c:v>1850.3</c:v>
                </c:pt>
                <c:pt idx="736">
                  <c:v>1813</c:v>
                </c:pt>
                <c:pt idx="737">
                  <c:v>1823.2</c:v>
                </c:pt>
                <c:pt idx="738">
                  <c:v>1777.4</c:v>
                </c:pt>
                <c:pt idx="739">
                  <c:v>1728.8</c:v>
                </c:pt>
                <c:pt idx="740">
                  <c:v>1698.5</c:v>
                </c:pt>
                <c:pt idx="741">
                  <c:v>1719.8</c:v>
                </c:pt>
                <c:pt idx="742">
                  <c:v>1741.7</c:v>
                </c:pt>
                <c:pt idx="743">
                  <c:v>1734.7</c:v>
                </c:pt>
                <c:pt idx="744">
                  <c:v>1728.4</c:v>
                </c:pt>
                <c:pt idx="745">
                  <c:v>1744.8</c:v>
                </c:pt>
                <c:pt idx="746">
                  <c:v>1780.2</c:v>
                </c:pt>
                <c:pt idx="747">
                  <c:v>1777.8</c:v>
                </c:pt>
                <c:pt idx="748">
                  <c:v>1767.7</c:v>
                </c:pt>
                <c:pt idx="749">
                  <c:v>1831.3</c:v>
                </c:pt>
                <c:pt idx="750">
                  <c:v>1838.1</c:v>
                </c:pt>
                <c:pt idx="751">
                  <c:v>1876.7</c:v>
                </c:pt>
                <c:pt idx="752">
                  <c:v>1905.3</c:v>
                </c:pt>
                <c:pt idx="753">
                  <c:v>1892</c:v>
                </c:pt>
                <c:pt idx="754">
                  <c:v>1879.6</c:v>
                </c:pt>
                <c:pt idx="755">
                  <c:v>1769</c:v>
                </c:pt>
                <c:pt idx="756">
                  <c:v>1777.8</c:v>
                </c:pt>
                <c:pt idx="757">
                  <c:v>1783.3</c:v>
                </c:pt>
                <c:pt idx="758">
                  <c:v>1810.6</c:v>
                </c:pt>
                <c:pt idx="759">
                  <c:v>1815</c:v>
                </c:pt>
                <c:pt idx="760">
                  <c:v>1801.8</c:v>
                </c:pt>
                <c:pt idx="761">
                  <c:v>1817.2</c:v>
                </c:pt>
                <c:pt idx="762">
                  <c:v>1763.1</c:v>
                </c:pt>
                <c:pt idx="763">
                  <c:v>1778.2</c:v>
                </c:pt>
                <c:pt idx="764">
                  <c:v>1784</c:v>
                </c:pt>
                <c:pt idx="765">
                  <c:v>1819.5</c:v>
                </c:pt>
                <c:pt idx="766">
                  <c:v>1833.7</c:v>
                </c:pt>
                <c:pt idx="767">
                  <c:v>1792.1</c:v>
                </c:pt>
                <c:pt idx="768">
                  <c:v>1751.4</c:v>
                </c:pt>
                <c:pt idx="769">
                  <c:v>1751.7</c:v>
                </c:pt>
                <c:pt idx="770">
                  <c:v>1758.4</c:v>
                </c:pt>
                <c:pt idx="771">
                  <c:v>1757.4</c:v>
                </c:pt>
                <c:pt idx="772">
                  <c:v>1768.3</c:v>
                </c:pt>
                <c:pt idx="773">
                  <c:v>1796.3</c:v>
                </c:pt>
                <c:pt idx="774">
                  <c:v>1783.9</c:v>
                </c:pt>
                <c:pt idx="775">
                  <c:v>1816.8</c:v>
                </c:pt>
                <c:pt idx="776">
                  <c:v>1868.5</c:v>
                </c:pt>
                <c:pt idx="777">
                  <c:v>1851.6</c:v>
                </c:pt>
                <c:pt idx="778">
                  <c:v>1788.1</c:v>
                </c:pt>
                <c:pt idx="779">
                  <c:v>1783.9</c:v>
                </c:pt>
                <c:pt idx="780">
                  <c:v>1784.8</c:v>
                </c:pt>
                <c:pt idx="781">
                  <c:v>1804.9</c:v>
                </c:pt>
                <c:pt idx="782">
                  <c:v>1811.7</c:v>
                </c:pt>
                <c:pt idx="783">
                  <c:v>1828.6</c:v>
                </c:pt>
                <c:pt idx="784">
                  <c:v>1797.4</c:v>
                </c:pt>
                <c:pt idx="785">
                  <c:v>1816.5</c:v>
                </c:pt>
                <c:pt idx="786">
                  <c:v>1831.8</c:v>
                </c:pt>
                <c:pt idx="787">
                  <c:v>1786.6</c:v>
                </c:pt>
                <c:pt idx="788">
                  <c:v>1807.8</c:v>
                </c:pt>
                <c:pt idx="789">
                  <c:v>1842.1</c:v>
                </c:pt>
                <c:pt idx="790">
                  <c:v>1899.8</c:v>
                </c:pt>
                <c:pt idx="791">
                  <c:v>1887.6</c:v>
                </c:pt>
                <c:pt idx="792">
                  <c:v>1972</c:v>
                </c:pt>
                <c:pt idx="793">
                  <c:v>1985</c:v>
                </c:pt>
                <c:pt idx="794">
                  <c:v>1929.5</c:v>
                </c:pt>
                <c:pt idx="795">
                  <c:v>1954.2</c:v>
                </c:pt>
                <c:pt idx="796">
                  <c:v>1923.7</c:v>
                </c:pt>
                <c:pt idx="797">
                  <c:v>1946.8</c:v>
                </c:pt>
                <c:pt idx="798">
                  <c:v>1974</c:v>
                </c:pt>
                <c:pt idx="799">
                  <c:v>1934.5</c:v>
                </c:pt>
                <c:pt idx="800">
                  <c:v>1911.5</c:v>
                </c:pt>
                <c:pt idx="801">
                  <c:v>1883.7</c:v>
                </c:pt>
                <c:pt idx="802">
                  <c:v>1809.75</c:v>
                </c:pt>
                <c:pt idx="803" formatCode="&quot;$&quot;#,##0.00_);[Red]\(&quot;$&quot;#,##0.00\)">
                  <c:v>1842.15</c:v>
                </c:pt>
                <c:pt idx="804" formatCode="&quot;$&quot;#,##0.00_);[Red]\(&quot;$&quot;#,##0.00\)">
                  <c:v>1858.5</c:v>
                </c:pt>
                <c:pt idx="805" formatCode="&quot;$&quot;#,##0.00_);[Red]\(&quot;$&quot;#,##0.00\)">
                  <c:v>1851.8</c:v>
                </c:pt>
                <c:pt idx="806" formatCode="&quot;$&quot;#,##0.00_);[Red]\(&quot;$&quot;#,##0.00\)">
                  <c:v>1878.5</c:v>
                </c:pt>
                <c:pt idx="807" formatCode="&quot;$&quot;#,##0.00_);[Red]\(&quot;$&quot;#,##0.00\)">
                  <c:v>1840</c:v>
                </c:pt>
                <c:pt idx="808" formatCode="&quot;$&quot;#,##0.00_);[Red]\(&quot;$&quot;#,##0.00\)">
                  <c:v>1830.3</c:v>
                </c:pt>
                <c:pt idx="809" formatCode="&quot;$&quot;#,##0.00_);[Red]\(&quot;$&quot;#,##0.00\)">
                  <c:v>1801.5</c:v>
                </c:pt>
                <c:pt idx="810" formatCode="&quot;$&quot;#,##0.00_);[Red]\(&quot;$&quot;#,##0.00\)">
                  <c:v>1742.2</c:v>
                </c:pt>
                <c:pt idx="811" formatCode="&quot;$&quot;#,##0.00_);[Red]\(&quot;$&quot;#,##0.00\)">
                  <c:v>1703.75</c:v>
                </c:pt>
                <c:pt idx="812" formatCode="&quot;$&quot;#,##0.00_);[Red]\(&quot;$&quot;#,##0.00\)">
                  <c:v>1735</c:v>
                </c:pt>
                <c:pt idx="813" formatCode="&quot;$&quot;#,##0.00_);[Red]\(&quot;$&quot;#,##0.00\)">
                  <c:v>1759</c:v>
                </c:pt>
                <c:pt idx="814" formatCode="&quot;$&quot;#,##0.00_);[Red]\(&quot;$&quot;#,##0.00\)">
                  <c:v>1779.6</c:v>
                </c:pt>
                <c:pt idx="815" formatCode="&quot;$&quot;#,##0.00_);[Red]\(&quot;$&quot;#,##0.00\)">
                  <c:v>1806</c:v>
                </c:pt>
                <c:pt idx="816" formatCode="&quot;$&quot;#,##0.00_);[Red]\(&quot;$&quot;#,##0.00\)">
                  <c:v>1753</c:v>
                </c:pt>
                <c:pt idx="817">
                  <c:v>1738</c:v>
                </c:pt>
                <c:pt idx="818">
                  <c:v>1713</c:v>
                </c:pt>
                <c:pt idx="819">
                  <c:v>1718.8</c:v>
                </c:pt>
                <c:pt idx="820">
                  <c:v>1673.3</c:v>
                </c:pt>
                <c:pt idx="821">
                  <c:v>1641.4</c:v>
                </c:pt>
                <c:pt idx="822">
                  <c:v>1667.2</c:v>
                </c:pt>
                <c:pt idx="823">
                  <c:v>1693.4</c:v>
                </c:pt>
                <c:pt idx="824" formatCode="General">
                  <c:v>1641.7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E-41FD-9C80-7F762F621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401728"/>
        <c:axId val="1794402976"/>
      </c:areaChart>
      <c:lineChart>
        <c:grouping val="standard"/>
        <c:varyColors val="0"/>
        <c:ser>
          <c:idx val="1"/>
          <c:order val="1"/>
          <c:tx>
            <c:strRef>
              <c:f>'gcy00_weekly_historical-data-12'!$BW$28:$BW$37</c:f>
              <c:strCache>
                <c:ptCount val="10"/>
                <c:pt idx="0">
                  <c:v>Bought $50,000 In Gold Outright</c:v>
                </c:pt>
              </c:strCache>
            </c:strRef>
          </c:tx>
          <c:spPr>
            <a:ln w="38100" cap="rnd" cmpd="tri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'gcy00_weekly_historical-data-12'!$BU$38:$BU$1228</c:f>
              <c:numCache>
                <c:formatCode>yymmdd</c:formatCode>
                <c:ptCount val="826"/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  <c:pt idx="389">
                  <c:v>41799</c:v>
                </c:pt>
                <c:pt idx="390">
                  <c:v>41806</c:v>
                </c:pt>
                <c:pt idx="391">
                  <c:v>41813</c:v>
                </c:pt>
                <c:pt idx="392">
                  <c:v>41820</c:v>
                </c:pt>
                <c:pt idx="393">
                  <c:v>41827</c:v>
                </c:pt>
                <c:pt idx="394">
                  <c:v>41834</c:v>
                </c:pt>
                <c:pt idx="395">
                  <c:v>41841</c:v>
                </c:pt>
                <c:pt idx="396">
                  <c:v>41848</c:v>
                </c:pt>
                <c:pt idx="397">
                  <c:v>41855</c:v>
                </c:pt>
                <c:pt idx="398">
                  <c:v>41862</c:v>
                </c:pt>
                <c:pt idx="399">
                  <c:v>41869</c:v>
                </c:pt>
                <c:pt idx="400">
                  <c:v>41876</c:v>
                </c:pt>
                <c:pt idx="401">
                  <c:v>41883</c:v>
                </c:pt>
                <c:pt idx="402">
                  <c:v>41890</c:v>
                </c:pt>
                <c:pt idx="403">
                  <c:v>41897</c:v>
                </c:pt>
                <c:pt idx="404">
                  <c:v>41904</c:v>
                </c:pt>
                <c:pt idx="405">
                  <c:v>41911</c:v>
                </c:pt>
                <c:pt idx="406">
                  <c:v>41918</c:v>
                </c:pt>
                <c:pt idx="407">
                  <c:v>41925</c:v>
                </c:pt>
                <c:pt idx="408">
                  <c:v>41932</c:v>
                </c:pt>
                <c:pt idx="409">
                  <c:v>41939</c:v>
                </c:pt>
                <c:pt idx="410">
                  <c:v>41946</c:v>
                </c:pt>
                <c:pt idx="411">
                  <c:v>41953</c:v>
                </c:pt>
                <c:pt idx="412">
                  <c:v>41960</c:v>
                </c:pt>
                <c:pt idx="413">
                  <c:v>41967</c:v>
                </c:pt>
                <c:pt idx="414">
                  <c:v>41974</c:v>
                </c:pt>
                <c:pt idx="415">
                  <c:v>41981</c:v>
                </c:pt>
                <c:pt idx="416">
                  <c:v>41988</c:v>
                </c:pt>
                <c:pt idx="417">
                  <c:v>41995</c:v>
                </c:pt>
                <c:pt idx="418">
                  <c:v>42002</c:v>
                </c:pt>
                <c:pt idx="419">
                  <c:v>42009</c:v>
                </c:pt>
                <c:pt idx="420">
                  <c:v>42016</c:v>
                </c:pt>
                <c:pt idx="421">
                  <c:v>42023</c:v>
                </c:pt>
                <c:pt idx="422">
                  <c:v>42030</c:v>
                </c:pt>
                <c:pt idx="423">
                  <c:v>42037</c:v>
                </c:pt>
                <c:pt idx="424">
                  <c:v>42044</c:v>
                </c:pt>
                <c:pt idx="425">
                  <c:v>42051</c:v>
                </c:pt>
                <c:pt idx="426">
                  <c:v>42058</c:v>
                </c:pt>
                <c:pt idx="427">
                  <c:v>42065</c:v>
                </c:pt>
                <c:pt idx="428">
                  <c:v>42072</c:v>
                </c:pt>
                <c:pt idx="429">
                  <c:v>42079</c:v>
                </c:pt>
                <c:pt idx="430">
                  <c:v>42086</c:v>
                </c:pt>
                <c:pt idx="431">
                  <c:v>42093</c:v>
                </c:pt>
                <c:pt idx="432">
                  <c:v>42100</c:v>
                </c:pt>
                <c:pt idx="433">
                  <c:v>42107</c:v>
                </c:pt>
                <c:pt idx="434">
                  <c:v>42114</c:v>
                </c:pt>
                <c:pt idx="435">
                  <c:v>42121</c:v>
                </c:pt>
                <c:pt idx="436">
                  <c:v>42128</c:v>
                </c:pt>
                <c:pt idx="437">
                  <c:v>42135</c:v>
                </c:pt>
                <c:pt idx="438">
                  <c:v>42142</c:v>
                </c:pt>
                <c:pt idx="439">
                  <c:v>42149</c:v>
                </c:pt>
                <c:pt idx="440">
                  <c:v>42156</c:v>
                </c:pt>
                <c:pt idx="441">
                  <c:v>42163</c:v>
                </c:pt>
                <c:pt idx="442">
                  <c:v>42170</c:v>
                </c:pt>
                <c:pt idx="443">
                  <c:v>42177</c:v>
                </c:pt>
                <c:pt idx="444">
                  <c:v>42184</c:v>
                </c:pt>
                <c:pt idx="445">
                  <c:v>42191</c:v>
                </c:pt>
                <c:pt idx="446">
                  <c:v>42198</c:v>
                </c:pt>
                <c:pt idx="447">
                  <c:v>42205</c:v>
                </c:pt>
                <c:pt idx="448">
                  <c:v>42212</c:v>
                </c:pt>
                <c:pt idx="449">
                  <c:v>42219</c:v>
                </c:pt>
                <c:pt idx="450">
                  <c:v>42226</c:v>
                </c:pt>
                <c:pt idx="451">
                  <c:v>42233</c:v>
                </c:pt>
                <c:pt idx="452">
                  <c:v>42240</c:v>
                </c:pt>
                <c:pt idx="453">
                  <c:v>42247</c:v>
                </c:pt>
                <c:pt idx="454">
                  <c:v>42254</c:v>
                </c:pt>
                <c:pt idx="455">
                  <c:v>42261</c:v>
                </c:pt>
                <c:pt idx="456">
                  <c:v>42268</c:v>
                </c:pt>
                <c:pt idx="457">
                  <c:v>42275</c:v>
                </c:pt>
                <c:pt idx="458">
                  <c:v>42282</c:v>
                </c:pt>
                <c:pt idx="459">
                  <c:v>42289</c:v>
                </c:pt>
                <c:pt idx="460">
                  <c:v>42296</c:v>
                </c:pt>
                <c:pt idx="461">
                  <c:v>42303</c:v>
                </c:pt>
                <c:pt idx="462">
                  <c:v>42310</c:v>
                </c:pt>
                <c:pt idx="463">
                  <c:v>42317</c:v>
                </c:pt>
                <c:pt idx="464">
                  <c:v>42324</c:v>
                </c:pt>
                <c:pt idx="465">
                  <c:v>42331</c:v>
                </c:pt>
                <c:pt idx="466">
                  <c:v>42338</c:v>
                </c:pt>
                <c:pt idx="467">
                  <c:v>42345</c:v>
                </c:pt>
                <c:pt idx="468">
                  <c:v>42352</c:v>
                </c:pt>
                <c:pt idx="469">
                  <c:v>42359</c:v>
                </c:pt>
                <c:pt idx="470">
                  <c:v>42366</c:v>
                </c:pt>
                <c:pt idx="471">
                  <c:v>42373</c:v>
                </c:pt>
                <c:pt idx="472">
                  <c:v>42380</c:v>
                </c:pt>
                <c:pt idx="473">
                  <c:v>42387</c:v>
                </c:pt>
                <c:pt idx="474">
                  <c:v>42394</c:v>
                </c:pt>
                <c:pt idx="475">
                  <c:v>42401</c:v>
                </c:pt>
                <c:pt idx="476">
                  <c:v>42408</c:v>
                </c:pt>
                <c:pt idx="477">
                  <c:v>42415</c:v>
                </c:pt>
                <c:pt idx="478">
                  <c:v>42422</c:v>
                </c:pt>
                <c:pt idx="479">
                  <c:v>42429</c:v>
                </c:pt>
                <c:pt idx="480">
                  <c:v>42436</c:v>
                </c:pt>
                <c:pt idx="481">
                  <c:v>42443</c:v>
                </c:pt>
                <c:pt idx="482">
                  <c:v>42450</c:v>
                </c:pt>
                <c:pt idx="483">
                  <c:v>42457</c:v>
                </c:pt>
                <c:pt idx="484">
                  <c:v>42464</c:v>
                </c:pt>
                <c:pt idx="485">
                  <c:v>42471</c:v>
                </c:pt>
                <c:pt idx="486">
                  <c:v>42478</c:v>
                </c:pt>
                <c:pt idx="487">
                  <c:v>42485</c:v>
                </c:pt>
                <c:pt idx="488">
                  <c:v>42492</c:v>
                </c:pt>
                <c:pt idx="489">
                  <c:v>42499</c:v>
                </c:pt>
                <c:pt idx="490">
                  <c:v>42506</c:v>
                </c:pt>
                <c:pt idx="491">
                  <c:v>42513</c:v>
                </c:pt>
                <c:pt idx="492">
                  <c:v>42520</c:v>
                </c:pt>
                <c:pt idx="493">
                  <c:v>42527</c:v>
                </c:pt>
                <c:pt idx="494">
                  <c:v>42534</c:v>
                </c:pt>
                <c:pt idx="495">
                  <c:v>42541</c:v>
                </c:pt>
                <c:pt idx="496">
                  <c:v>42548</c:v>
                </c:pt>
                <c:pt idx="497">
                  <c:v>42555</c:v>
                </c:pt>
                <c:pt idx="498">
                  <c:v>42562</c:v>
                </c:pt>
                <c:pt idx="499">
                  <c:v>42569</c:v>
                </c:pt>
                <c:pt idx="500">
                  <c:v>42576</c:v>
                </c:pt>
                <c:pt idx="501">
                  <c:v>42583</c:v>
                </c:pt>
                <c:pt idx="502">
                  <c:v>42590</c:v>
                </c:pt>
                <c:pt idx="503">
                  <c:v>42597</c:v>
                </c:pt>
                <c:pt idx="504">
                  <c:v>42604</c:v>
                </c:pt>
                <c:pt idx="505">
                  <c:v>42611</c:v>
                </c:pt>
                <c:pt idx="506">
                  <c:v>42618</c:v>
                </c:pt>
                <c:pt idx="507">
                  <c:v>42625</c:v>
                </c:pt>
                <c:pt idx="508">
                  <c:v>42632</c:v>
                </c:pt>
                <c:pt idx="509">
                  <c:v>42639</c:v>
                </c:pt>
                <c:pt idx="510">
                  <c:v>42646</c:v>
                </c:pt>
                <c:pt idx="511">
                  <c:v>42653</c:v>
                </c:pt>
                <c:pt idx="512">
                  <c:v>42660</c:v>
                </c:pt>
                <c:pt idx="513">
                  <c:v>42667</c:v>
                </c:pt>
                <c:pt idx="514">
                  <c:v>42674</c:v>
                </c:pt>
                <c:pt idx="515">
                  <c:v>42681</c:v>
                </c:pt>
                <c:pt idx="516">
                  <c:v>42688</c:v>
                </c:pt>
                <c:pt idx="517">
                  <c:v>42695</c:v>
                </c:pt>
                <c:pt idx="518">
                  <c:v>42702</c:v>
                </c:pt>
                <c:pt idx="519">
                  <c:v>42709</c:v>
                </c:pt>
                <c:pt idx="520">
                  <c:v>42716</c:v>
                </c:pt>
                <c:pt idx="521">
                  <c:v>42723</c:v>
                </c:pt>
                <c:pt idx="522">
                  <c:v>42730</c:v>
                </c:pt>
                <c:pt idx="523">
                  <c:v>42737</c:v>
                </c:pt>
                <c:pt idx="524">
                  <c:v>42744</c:v>
                </c:pt>
                <c:pt idx="525">
                  <c:v>42751</c:v>
                </c:pt>
                <c:pt idx="526">
                  <c:v>42758</c:v>
                </c:pt>
                <c:pt idx="527">
                  <c:v>42765</c:v>
                </c:pt>
                <c:pt idx="528">
                  <c:v>42772</c:v>
                </c:pt>
                <c:pt idx="529">
                  <c:v>42779</c:v>
                </c:pt>
                <c:pt idx="530">
                  <c:v>42786</c:v>
                </c:pt>
                <c:pt idx="531">
                  <c:v>42793</c:v>
                </c:pt>
                <c:pt idx="532">
                  <c:v>42800</c:v>
                </c:pt>
                <c:pt idx="533">
                  <c:v>42807</c:v>
                </c:pt>
                <c:pt idx="534">
                  <c:v>42814</c:v>
                </c:pt>
                <c:pt idx="535">
                  <c:v>42821</c:v>
                </c:pt>
                <c:pt idx="536">
                  <c:v>42828</c:v>
                </c:pt>
                <c:pt idx="537">
                  <c:v>42835</c:v>
                </c:pt>
                <c:pt idx="538">
                  <c:v>42842</c:v>
                </c:pt>
                <c:pt idx="539">
                  <c:v>42849</c:v>
                </c:pt>
                <c:pt idx="540">
                  <c:v>42856</c:v>
                </c:pt>
                <c:pt idx="541">
                  <c:v>42863</c:v>
                </c:pt>
                <c:pt idx="542">
                  <c:v>42870</c:v>
                </c:pt>
                <c:pt idx="543">
                  <c:v>42877</c:v>
                </c:pt>
                <c:pt idx="544">
                  <c:v>42884</c:v>
                </c:pt>
                <c:pt idx="545">
                  <c:v>42891</c:v>
                </c:pt>
                <c:pt idx="546">
                  <c:v>42898</c:v>
                </c:pt>
                <c:pt idx="547">
                  <c:v>42905</c:v>
                </c:pt>
                <c:pt idx="548">
                  <c:v>42912</c:v>
                </c:pt>
                <c:pt idx="549">
                  <c:v>42919</c:v>
                </c:pt>
                <c:pt idx="550">
                  <c:v>42926</c:v>
                </c:pt>
                <c:pt idx="551">
                  <c:v>42933</c:v>
                </c:pt>
                <c:pt idx="552">
                  <c:v>42940</c:v>
                </c:pt>
                <c:pt idx="553">
                  <c:v>42947</c:v>
                </c:pt>
                <c:pt idx="554">
                  <c:v>42954</c:v>
                </c:pt>
                <c:pt idx="555">
                  <c:v>42961</c:v>
                </c:pt>
                <c:pt idx="556">
                  <c:v>42968</c:v>
                </c:pt>
                <c:pt idx="557">
                  <c:v>42975</c:v>
                </c:pt>
                <c:pt idx="558">
                  <c:v>42982</c:v>
                </c:pt>
                <c:pt idx="559">
                  <c:v>42989</c:v>
                </c:pt>
                <c:pt idx="560">
                  <c:v>42996</c:v>
                </c:pt>
                <c:pt idx="561">
                  <c:v>43003</c:v>
                </c:pt>
                <c:pt idx="562">
                  <c:v>43010</c:v>
                </c:pt>
                <c:pt idx="563">
                  <c:v>43017</c:v>
                </c:pt>
                <c:pt idx="564">
                  <c:v>43024</c:v>
                </c:pt>
                <c:pt idx="565">
                  <c:v>43031</c:v>
                </c:pt>
                <c:pt idx="566">
                  <c:v>43038</c:v>
                </c:pt>
                <c:pt idx="567">
                  <c:v>43045</c:v>
                </c:pt>
                <c:pt idx="568">
                  <c:v>43052</c:v>
                </c:pt>
                <c:pt idx="569">
                  <c:v>43059</c:v>
                </c:pt>
                <c:pt idx="570">
                  <c:v>43066</c:v>
                </c:pt>
                <c:pt idx="571">
                  <c:v>43073</c:v>
                </c:pt>
                <c:pt idx="572">
                  <c:v>43080</c:v>
                </c:pt>
                <c:pt idx="573">
                  <c:v>43087</c:v>
                </c:pt>
                <c:pt idx="574">
                  <c:v>43094</c:v>
                </c:pt>
                <c:pt idx="575">
                  <c:v>43101</c:v>
                </c:pt>
                <c:pt idx="576">
                  <c:v>43108</c:v>
                </c:pt>
                <c:pt idx="577">
                  <c:v>43115</c:v>
                </c:pt>
                <c:pt idx="578">
                  <c:v>43122</c:v>
                </c:pt>
                <c:pt idx="579">
                  <c:v>43129</c:v>
                </c:pt>
                <c:pt idx="580">
                  <c:v>43136</c:v>
                </c:pt>
                <c:pt idx="581">
                  <c:v>43143</c:v>
                </c:pt>
                <c:pt idx="582">
                  <c:v>43150</c:v>
                </c:pt>
                <c:pt idx="583">
                  <c:v>43157</c:v>
                </c:pt>
                <c:pt idx="584">
                  <c:v>43164</c:v>
                </c:pt>
                <c:pt idx="585">
                  <c:v>43171</c:v>
                </c:pt>
                <c:pt idx="586">
                  <c:v>43178</c:v>
                </c:pt>
                <c:pt idx="587">
                  <c:v>43185</c:v>
                </c:pt>
                <c:pt idx="588">
                  <c:v>43192</c:v>
                </c:pt>
                <c:pt idx="589">
                  <c:v>43199</c:v>
                </c:pt>
                <c:pt idx="590">
                  <c:v>43206</c:v>
                </c:pt>
                <c:pt idx="591">
                  <c:v>43213</c:v>
                </c:pt>
                <c:pt idx="592">
                  <c:v>43220</c:v>
                </c:pt>
                <c:pt idx="593">
                  <c:v>43227</c:v>
                </c:pt>
                <c:pt idx="594">
                  <c:v>43234</c:v>
                </c:pt>
                <c:pt idx="595">
                  <c:v>43241</c:v>
                </c:pt>
                <c:pt idx="596">
                  <c:v>43248</c:v>
                </c:pt>
                <c:pt idx="597">
                  <c:v>43255</c:v>
                </c:pt>
                <c:pt idx="598">
                  <c:v>43262</c:v>
                </c:pt>
                <c:pt idx="599">
                  <c:v>43269</c:v>
                </c:pt>
                <c:pt idx="600">
                  <c:v>43276</c:v>
                </c:pt>
                <c:pt idx="601">
                  <c:v>43283</c:v>
                </c:pt>
                <c:pt idx="602">
                  <c:v>43290</c:v>
                </c:pt>
                <c:pt idx="603">
                  <c:v>43297</c:v>
                </c:pt>
                <c:pt idx="604">
                  <c:v>43304</c:v>
                </c:pt>
                <c:pt idx="605">
                  <c:v>43311</c:v>
                </c:pt>
                <c:pt idx="606">
                  <c:v>43318</c:v>
                </c:pt>
                <c:pt idx="607">
                  <c:v>43325</c:v>
                </c:pt>
                <c:pt idx="608">
                  <c:v>43332</c:v>
                </c:pt>
                <c:pt idx="609">
                  <c:v>43339</c:v>
                </c:pt>
                <c:pt idx="610">
                  <c:v>43346</c:v>
                </c:pt>
                <c:pt idx="611">
                  <c:v>43353</c:v>
                </c:pt>
                <c:pt idx="612">
                  <c:v>43360</c:v>
                </c:pt>
                <c:pt idx="613">
                  <c:v>43367</c:v>
                </c:pt>
                <c:pt idx="614">
                  <c:v>43374</c:v>
                </c:pt>
                <c:pt idx="615">
                  <c:v>43381</c:v>
                </c:pt>
                <c:pt idx="616">
                  <c:v>43388</c:v>
                </c:pt>
                <c:pt idx="617">
                  <c:v>43395</c:v>
                </c:pt>
                <c:pt idx="618">
                  <c:v>43402</c:v>
                </c:pt>
                <c:pt idx="619">
                  <c:v>43409</c:v>
                </c:pt>
                <c:pt idx="620">
                  <c:v>43416</c:v>
                </c:pt>
                <c:pt idx="621">
                  <c:v>43423</c:v>
                </c:pt>
                <c:pt idx="622">
                  <c:v>43430</c:v>
                </c:pt>
                <c:pt idx="623">
                  <c:v>43437</c:v>
                </c:pt>
                <c:pt idx="624">
                  <c:v>43444</c:v>
                </c:pt>
                <c:pt idx="625">
                  <c:v>43451</c:v>
                </c:pt>
                <c:pt idx="626">
                  <c:v>43458</c:v>
                </c:pt>
                <c:pt idx="627">
                  <c:v>43465</c:v>
                </c:pt>
                <c:pt idx="628">
                  <c:v>43472</c:v>
                </c:pt>
                <c:pt idx="629">
                  <c:v>43479</c:v>
                </c:pt>
                <c:pt idx="630">
                  <c:v>43486</c:v>
                </c:pt>
                <c:pt idx="631">
                  <c:v>43493</c:v>
                </c:pt>
                <c:pt idx="632">
                  <c:v>43500</c:v>
                </c:pt>
                <c:pt idx="633">
                  <c:v>43507</c:v>
                </c:pt>
                <c:pt idx="634">
                  <c:v>43514</c:v>
                </c:pt>
                <c:pt idx="635">
                  <c:v>43521</c:v>
                </c:pt>
                <c:pt idx="636">
                  <c:v>43528</c:v>
                </c:pt>
                <c:pt idx="637">
                  <c:v>43535</c:v>
                </c:pt>
                <c:pt idx="638">
                  <c:v>43542</c:v>
                </c:pt>
                <c:pt idx="639">
                  <c:v>43549</c:v>
                </c:pt>
                <c:pt idx="640">
                  <c:v>43556</c:v>
                </c:pt>
                <c:pt idx="641">
                  <c:v>43563</c:v>
                </c:pt>
                <c:pt idx="642">
                  <c:v>43570</c:v>
                </c:pt>
                <c:pt idx="643">
                  <c:v>43577</c:v>
                </c:pt>
                <c:pt idx="644">
                  <c:v>43584</c:v>
                </c:pt>
                <c:pt idx="645">
                  <c:v>43591</c:v>
                </c:pt>
                <c:pt idx="646">
                  <c:v>43598</c:v>
                </c:pt>
                <c:pt idx="647">
                  <c:v>43605</c:v>
                </c:pt>
                <c:pt idx="648">
                  <c:v>43612</c:v>
                </c:pt>
                <c:pt idx="649">
                  <c:v>43619</c:v>
                </c:pt>
                <c:pt idx="650">
                  <c:v>43626</c:v>
                </c:pt>
                <c:pt idx="651">
                  <c:v>43633</c:v>
                </c:pt>
                <c:pt idx="652">
                  <c:v>43640</c:v>
                </c:pt>
                <c:pt idx="653">
                  <c:v>43647</c:v>
                </c:pt>
                <c:pt idx="654">
                  <c:v>43654</c:v>
                </c:pt>
                <c:pt idx="655">
                  <c:v>43661</c:v>
                </c:pt>
                <c:pt idx="656">
                  <c:v>43668</c:v>
                </c:pt>
                <c:pt idx="657">
                  <c:v>43675</c:v>
                </c:pt>
                <c:pt idx="658">
                  <c:v>43682</c:v>
                </c:pt>
                <c:pt idx="659">
                  <c:v>43689</c:v>
                </c:pt>
                <c:pt idx="660">
                  <c:v>43696</c:v>
                </c:pt>
                <c:pt idx="661">
                  <c:v>43703</c:v>
                </c:pt>
                <c:pt idx="662">
                  <c:v>43710</c:v>
                </c:pt>
                <c:pt idx="663">
                  <c:v>43717</c:v>
                </c:pt>
                <c:pt idx="664">
                  <c:v>43724</c:v>
                </c:pt>
                <c:pt idx="665">
                  <c:v>43731</c:v>
                </c:pt>
                <c:pt idx="666">
                  <c:v>43738</c:v>
                </c:pt>
                <c:pt idx="667">
                  <c:v>43745</c:v>
                </c:pt>
                <c:pt idx="668">
                  <c:v>43752</c:v>
                </c:pt>
                <c:pt idx="669">
                  <c:v>43759</c:v>
                </c:pt>
                <c:pt idx="670">
                  <c:v>43766</c:v>
                </c:pt>
                <c:pt idx="671">
                  <c:v>43773</c:v>
                </c:pt>
                <c:pt idx="672">
                  <c:v>43780</c:v>
                </c:pt>
                <c:pt idx="673">
                  <c:v>43787</c:v>
                </c:pt>
                <c:pt idx="674">
                  <c:v>43794</c:v>
                </c:pt>
                <c:pt idx="675">
                  <c:v>43801</c:v>
                </c:pt>
                <c:pt idx="676">
                  <c:v>43808</c:v>
                </c:pt>
                <c:pt idx="677">
                  <c:v>43815</c:v>
                </c:pt>
                <c:pt idx="678">
                  <c:v>43822</c:v>
                </c:pt>
                <c:pt idx="679">
                  <c:v>43829</c:v>
                </c:pt>
                <c:pt idx="680">
                  <c:v>43836</c:v>
                </c:pt>
                <c:pt idx="681">
                  <c:v>43843</c:v>
                </c:pt>
                <c:pt idx="682">
                  <c:v>43850</c:v>
                </c:pt>
                <c:pt idx="683">
                  <c:v>43857</c:v>
                </c:pt>
                <c:pt idx="684">
                  <c:v>43864</c:v>
                </c:pt>
                <c:pt idx="685">
                  <c:v>43871</c:v>
                </c:pt>
                <c:pt idx="686">
                  <c:v>43878</c:v>
                </c:pt>
                <c:pt idx="687">
                  <c:v>43885</c:v>
                </c:pt>
                <c:pt idx="688">
                  <c:v>43892</c:v>
                </c:pt>
                <c:pt idx="689">
                  <c:v>43899</c:v>
                </c:pt>
                <c:pt idx="690">
                  <c:v>43906</c:v>
                </c:pt>
                <c:pt idx="691">
                  <c:v>43913</c:v>
                </c:pt>
                <c:pt idx="692">
                  <c:v>43920</c:v>
                </c:pt>
                <c:pt idx="693">
                  <c:v>43927</c:v>
                </c:pt>
                <c:pt idx="694">
                  <c:v>43934</c:v>
                </c:pt>
                <c:pt idx="695">
                  <c:v>43941</c:v>
                </c:pt>
                <c:pt idx="696">
                  <c:v>43948</c:v>
                </c:pt>
                <c:pt idx="697">
                  <c:v>43955</c:v>
                </c:pt>
                <c:pt idx="698">
                  <c:v>43962</c:v>
                </c:pt>
                <c:pt idx="699">
                  <c:v>43969</c:v>
                </c:pt>
                <c:pt idx="700">
                  <c:v>43976</c:v>
                </c:pt>
                <c:pt idx="701">
                  <c:v>43983</c:v>
                </c:pt>
                <c:pt idx="702">
                  <c:v>43990</c:v>
                </c:pt>
                <c:pt idx="703">
                  <c:v>43997</c:v>
                </c:pt>
                <c:pt idx="704">
                  <c:v>44004</c:v>
                </c:pt>
                <c:pt idx="705">
                  <c:v>44011</c:v>
                </c:pt>
                <c:pt idx="706">
                  <c:v>44018</c:v>
                </c:pt>
                <c:pt idx="707">
                  <c:v>44025</c:v>
                </c:pt>
                <c:pt idx="708">
                  <c:v>44032</c:v>
                </c:pt>
                <c:pt idx="709">
                  <c:v>44039</c:v>
                </c:pt>
                <c:pt idx="710">
                  <c:v>44046</c:v>
                </c:pt>
                <c:pt idx="711">
                  <c:v>44053</c:v>
                </c:pt>
                <c:pt idx="712">
                  <c:v>44060</c:v>
                </c:pt>
                <c:pt idx="713">
                  <c:v>44067</c:v>
                </c:pt>
                <c:pt idx="714">
                  <c:v>44074</c:v>
                </c:pt>
                <c:pt idx="715">
                  <c:v>44081</c:v>
                </c:pt>
                <c:pt idx="716">
                  <c:v>44088</c:v>
                </c:pt>
                <c:pt idx="717">
                  <c:v>44095</c:v>
                </c:pt>
                <c:pt idx="718">
                  <c:v>44102</c:v>
                </c:pt>
                <c:pt idx="719">
                  <c:v>44109</c:v>
                </c:pt>
                <c:pt idx="720">
                  <c:v>44116</c:v>
                </c:pt>
                <c:pt idx="721">
                  <c:v>44123</c:v>
                </c:pt>
                <c:pt idx="722">
                  <c:v>44130</c:v>
                </c:pt>
                <c:pt idx="723">
                  <c:v>44137</c:v>
                </c:pt>
                <c:pt idx="724">
                  <c:v>44144</c:v>
                </c:pt>
                <c:pt idx="725">
                  <c:v>44151</c:v>
                </c:pt>
                <c:pt idx="726">
                  <c:v>44158</c:v>
                </c:pt>
                <c:pt idx="727">
                  <c:v>44165</c:v>
                </c:pt>
                <c:pt idx="728">
                  <c:v>44172</c:v>
                </c:pt>
                <c:pt idx="729">
                  <c:v>44179</c:v>
                </c:pt>
                <c:pt idx="730">
                  <c:v>44186</c:v>
                </c:pt>
                <c:pt idx="731">
                  <c:v>44193</c:v>
                </c:pt>
                <c:pt idx="732">
                  <c:v>44200</c:v>
                </c:pt>
                <c:pt idx="733">
                  <c:v>44207</c:v>
                </c:pt>
                <c:pt idx="734">
                  <c:v>44214</c:v>
                </c:pt>
                <c:pt idx="735">
                  <c:v>44221</c:v>
                </c:pt>
                <c:pt idx="736">
                  <c:v>44228</c:v>
                </c:pt>
                <c:pt idx="737">
                  <c:v>44235</c:v>
                </c:pt>
                <c:pt idx="738">
                  <c:v>44242</c:v>
                </c:pt>
                <c:pt idx="739">
                  <c:v>44249</c:v>
                </c:pt>
                <c:pt idx="740">
                  <c:v>44256</c:v>
                </c:pt>
                <c:pt idx="741">
                  <c:v>44263</c:v>
                </c:pt>
                <c:pt idx="742">
                  <c:v>44270</c:v>
                </c:pt>
                <c:pt idx="743">
                  <c:v>44277</c:v>
                </c:pt>
                <c:pt idx="744">
                  <c:v>44284</c:v>
                </c:pt>
                <c:pt idx="745">
                  <c:v>44291</c:v>
                </c:pt>
                <c:pt idx="746">
                  <c:v>44298</c:v>
                </c:pt>
                <c:pt idx="747">
                  <c:v>44305</c:v>
                </c:pt>
                <c:pt idx="748">
                  <c:v>44312</c:v>
                </c:pt>
                <c:pt idx="749">
                  <c:v>44319</c:v>
                </c:pt>
                <c:pt idx="750">
                  <c:v>44326</c:v>
                </c:pt>
                <c:pt idx="751">
                  <c:v>44333</c:v>
                </c:pt>
                <c:pt idx="752">
                  <c:v>44340</c:v>
                </c:pt>
                <c:pt idx="753">
                  <c:v>44347</c:v>
                </c:pt>
                <c:pt idx="754">
                  <c:v>44354</c:v>
                </c:pt>
                <c:pt idx="755">
                  <c:v>44361</c:v>
                </c:pt>
                <c:pt idx="756">
                  <c:v>44368</c:v>
                </c:pt>
                <c:pt idx="757">
                  <c:v>44375</c:v>
                </c:pt>
                <c:pt idx="758">
                  <c:v>44382</c:v>
                </c:pt>
                <c:pt idx="759">
                  <c:v>44389</c:v>
                </c:pt>
                <c:pt idx="760">
                  <c:v>44396</c:v>
                </c:pt>
                <c:pt idx="761">
                  <c:v>44403</c:v>
                </c:pt>
                <c:pt idx="762">
                  <c:v>44410</c:v>
                </c:pt>
                <c:pt idx="763">
                  <c:v>44417</c:v>
                </c:pt>
                <c:pt idx="764">
                  <c:v>44424</c:v>
                </c:pt>
                <c:pt idx="765">
                  <c:v>44431</c:v>
                </c:pt>
                <c:pt idx="766">
                  <c:v>44438</c:v>
                </c:pt>
                <c:pt idx="767">
                  <c:v>44445</c:v>
                </c:pt>
                <c:pt idx="768">
                  <c:v>44452</c:v>
                </c:pt>
                <c:pt idx="769">
                  <c:v>44459</c:v>
                </c:pt>
                <c:pt idx="770">
                  <c:v>44466</c:v>
                </c:pt>
                <c:pt idx="771">
                  <c:v>44473</c:v>
                </c:pt>
                <c:pt idx="772">
                  <c:v>44480</c:v>
                </c:pt>
                <c:pt idx="773">
                  <c:v>44487</c:v>
                </c:pt>
                <c:pt idx="774">
                  <c:v>44494</c:v>
                </c:pt>
                <c:pt idx="775">
                  <c:v>44501</c:v>
                </c:pt>
                <c:pt idx="776">
                  <c:v>44508</c:v>
                </c:pt>
                <c:pt idx="777">
                  <c:v>44515</c:v>
                </c:pt>
                <c:pt idx="778">
                  <c:v>44522</c:v>
                </c:pt>
                <c:pt idx="779">
                  <c:v>44529</c:v>
                </c:pt>
                <c:pt idx="780">
                  <c:v>44536</c:v>
                </c:pt>
                <c:pt idx="781">
                  <c:v>44543</c:v>
                </c:pt>
                <c:pt idx="782">
                  <c:v>44550</c:v>
                </c:pt>
                <c:pt idx="783">
                  <c:v>44557</c:v>
                </c:pt>
                <c:pt idx="784">
                  <c:v>44564</c:v>
                </c:pt>
                <c:pt idx="785">
                  <c:v>44571</c:v>
                </c:pt>
                <c:pt idx="786">
                  <c:v>44578</c:v>
                </c:pt>
                <c:pt idx="787">
                  <c:v>44585</c:v>
                </c:pt>
                <c:pt idx="788">
                  <c:v>44592</c:v>
                </c:pt>
                <c:pt idx="789">
                  <c:v>44599</c:v>
                </c:pt>
                <c:pt idx="790">
                  <c:v>44606</c:v>
                </c:pt>
                <c:pt idx="791">
                  <c:v>44613</c:v>
                </c:pt>
                <c:pt idx="792">
                  <c:v>44620</c:v>
                </c:pt>
                <c:pt idx="793">
                  <c:v>44627</c:v>
                </c:pt>
                <c:pt idx="794">
                  <c:v>44634</c:v>
                </c:pt>
                <c:pt idx="795">
                  <c:v>44641</c:v>
                </c:pt>
                <c:pt idx="796">
                  <c:v>44648</c:v>
                </c:pt>
                <c:pt idx="797">
                  <c:v>44655</c:v>
                </c:pt>
                <c:pt idx="798">
                  <c:v>44662</c:v>
                </c:pt>
                <c:pt idx="799">
                  <c:v>44669</c:v>
                </c:pt>
                <c:pt idx="800">
                  <c:v>44676</c:v>
                </c:pt>
                <c:pt idx="801">
                  <c:v>44683</c:v>
                </c:pt>
                <c:pt idx="802">
                  <c:v>44690</c:v>
                </c:pt>
                <c:pt idx="803">
                  <c:v>44697</c:v>
                </c:pt>
                <c:pt idx="804">
                  <c:v>44704</c:v>
                </c:pt>
                <c:pt idx="805">
                  <c:v>44711</c:v>
                </c:pt>
                <c:pt idx="806">
                  <c:v>44718</c:v>
                </c:pt>
                <c:pt idx="807">
                  <c:v>44725</c:v>
                </c:pt>
                <c:pt idx="808">
                  <c:v>44732</c:v>
                </c:pt>
                <c:pt idx="809">
                  <c:v>44739</c:v>
                </c:pt>
                <c:pt idx="810">
                  <c:v>44746</c:v>
                </c:pt>
                <c:pt idx="811">
                  <c:v>44753</c:v>
                </c:pt>
                <c:pt idx="812">
                  <c:v>44760</c:v>
                </c:pt>
                <c:pt idx="813">
                  <c:v>44767</c:v>
                </c:pt>
                <c:pt idx="814">
                  <c:v>44774</c:v>
                </c:pt>
                <c:pt idx="815">
                  <c:v>44781</c:v>
                </c:pt>
                <c:pt idx="816">
                  <c:v>44788</c:v>
                </c:pt>
                <c:pt idx="817">
                  <c:v>44795</c:v>
                </c:pt>
                <c:pt idx="818">
                  <c:v>44802</c:v>
                </c:pt>
                <c:pt idx="819">
                  <c:v>44809</c:v>
                </c:pt>
                <c:pt idx="820">
                  <c:v>44816</c:v>
                </c:pt>
                <c:pt idx="821">
                  <c:v>44823</c:v>
                </c:pt>
                <c:pt idx="822">
                  <c:v>44830</c:v>
                </c:pt>
                <c:pt idx="823">
                  <c:v>44837</c:v>
                </c:pt>
                <c:pt idx="824">
                  <c:v>44844</c:v>
                </c:pt>
              </c:numCache>
            </c:numRef>
          </c:cat>
          <c:val>
            <c:numRef>
              <c:f>'gcy00_weekly_historical-data-12'!$BW$38:$BW$1228</c:f>
              <c:numCache>
                <c:formatCode>"$"#,##0.00_);[Red]\("$"#,##0.00\)</c:formatCode>
                <c:ptCount val="826"/>
                <c:pt idx="1">
                  <c:v>50000</c:v>
                </c:pt>
                <c:pt idx="2">
                  <c:v>51647.717910693689</c:v>
                </c:pt>
                <c:pt idx="3">
                  <c:v>52430.38391827319</c:v>
                </c:pt>
                <c:pt idx="4">
                  <c:v>53608.502224419186</c:v>
                </c:pt>
                <c:pt idx="5">
                  <c:v>53674.41094084693</c:v>
                </c:pt>
                <c:pt idx="6">
                  <c:v>55388.037567968364</c:v>
                </c:pt>
                <c:pt idx="7">
                  <c:v>55429.230515735704</c:v>
                </c:pt>
                <c:pt idx="8">
                  <c:v>56574.394463667828</c:v>
                </c:pt>
                <c:pt idx="9">
                  <c:v>53064.755313890266</c:v>
                </c:pt>
                <c:pt idx="10">
                  <c:v>53715.603888614271</c:v>
                </c:pt>
                <c:pt idx="11">
                  <c:v>53872.137090130171</c:v>
                </c:pt>
                <c:pt idx="12">
                  <c:v>54152.249134948099</c:v>
                </c:pt>
                <c:pt idx="13">
                  <c:v>55116.164112703904</c:v>
                </c:pt>
                <c:pt idx="14">
                  <c:v>55972.977426264624</c:v>
                </c:pt>
                <c:pt idx="15">
                  <c:v>56838.029329378813</c:v>
                </c:pt>
                <c:pt idx="16">
                  <c:v>57324.106113033449</c:v>
                </c:pt>
                <c:pt idx="17">
                  <c:v>56170.703575547865</c:v>
                </c:pt>
                <c:pt idx="18">
                  <c:v>56821.552150271877</c:v>
                </c:pt>
                <c:pt idx="19">
                  <c:v>55388.037567968364</c:v>
                </c:pt>
                <c:pt idx="20">
                  <c:v>54539.462843961119</c:v>
                </c:pt>
                <c:pt idx="21">
                  <c:v>53987.477343878723</c:v>
                </c:pt>
                <c:pt idx="22">
                  <c:v>55767.012687427916</c:v>
                </c:pt>
                <c:pt idx="23">
                  <c:v>53575.547866205306</c:v>
                </c:pt>
                <c:pt idx="24">
                  <c:v>54267.589388696659</c:v>
                </c:pt>
                <c:pt idx="25">
                  <c:v>54127.533366287695</c:v>
                </c:pt>
                <c:pt idx="26">
                  <c:v>53624.979403526115</c:v>
                </c:pt>
                <c:pt idx="27">
                  <c:v>53946.284396111383</c:v>
                </c:pt>
                <c:pt idx="28">
                  <c:v>54976.10809029494</c:v>
                </c:pt>
                <c:pt idx="29">
                  <c:v>56409.62267259846</c:v>
                </c:pt>
                <c:pt idx="30">
                  <c:v>55388.037567968364</c:v>
                </c:pt>
                <c:pt idx="31">
                  <c:v>56384.906903938048</c:v>
                </c:pt>
                <c:pt idx="32">
                  <c:v>56154.226396440936</c:v>
                </c:pt>
                <c:pt idx="33">
                  <c:v>54934.9151425276</c:v>
                </c:pt>
                <c:pt idx="34">
                  <c:v>55816.444224748724</c:v>
                </c:pt>
                <c:pt idx="35">
                  <c:v>56178.942165101333</c:v>
                </c:pt>
                <c:pt idx="36">
                  <c:v>58469.270060965566</c:v>
                </c:pt>
                <c:pt idx="37">
                  <c:v>59136.595814796507</c:v>
                </c:pt>
                <c:pt idx="38">
                  <c:v>60874.938210578352</c:v>
                </c:pt>
                <c:pt idx="39">
                  <c:v>61789.421651013348</c:v>
                </c:pt>
                <c:pt idx="40">
                  <c:v>61558.741143516236</c:v>
                </c:pt>
                <c:pt idx="41">
                  <c:v>62102.488054045149</c:v>
                </c:pt>
                <c:pt idx="42">
                  <c:v>63305.322128851541</c:v>
                </c:pt>
                <c:pt idx="43">
                  <c:v>64878.892733564018</c:v>
                </c:pt>
                <c:pt idx="44">
                  <c:v>66608.996539792395</c:v>
                </c:pt>
                <c:pt idx="45">
                  <c:v>68767.507002801125</c:v>
                </c:pt>
                <c:pt idx="46">
                  <c:v>64837.699785796671</c:v>
                </c:pt>
                <c:pt idx="47">
                  <c:v>67943.648047454277</c:v>
                </c:pt>
                <c:pt idx="48">
                  <c:v>65010.710166419514</c:v>
                </c:pt>
                <c:pt idx="49">
                  <c:v>65925.193606854518</c:v>
                </c:pt>
                <c:pt idx="50">
                  <c:v>65743.944636678207</c:v>
                </c:pt>
                <c:pt idx="51">
                  <c:v>67177.459218981705</c:v>
                </c:pt>
                <c:pt idx="52">
                  <c:v>69426.594167078598</c:v>
                </c:pt>
                <c:pt idx="53">
                  <c:v>71321.46976437635</c:v>
                </c:pt>
                <c:pt idx="54">
                  <c:v>73957.818421486241</c:v>
                </c:pt>
                <c:pt idx="55">
                  <c:v>72639.644092931296</c:v>
                </c:pt>
                <c:pt idx="56">
                  <c:v>75028.835063437145</c:v>
                </c:pt>
                <c:pt idx="57">
                  <c:v>75259.515570934265</c:v>
                </c:pt>
                <c:pt idx="58">
                  <c:v>75984.511451639482</c:v>
                </c:pt>
                <c:pt idx="59">
                  <c:v>74649.859943977601</c:v>
                </c:pt>
                <c:pt idx="60">
                  <c:v>78085.351787773936</c:v>
                </c:pt>
                <c:pt idx="61">
                  <c:v>80326.248146317361</c:v>
                </c:pt>
                <c:pt idx="62">
                  <c:v>80260.339429889616</c:v>
                </c:pt>
                <c:pt idx="63">
                  <c:v>82344.702586917119</c:v>
                </c:pt>
                <c:pt idx="64">
                  <c:v>75795.023891909703</c:v>
                </c:pt>
                <c:pt idx="65">
                  <c:v>77154.391168232003</c:v>
                </c:pt>
                <c:pt idx="66">
                  <c:v>75234.799802273861</c:v>
                </c:pt>
                <c:pt idx="67">
                  <c:v>76371.725160652495</c:v>
                </c:pt>
                <c:pt idx="68">
                  <c:v>75399.571593343222</c:v>
                </c:pt>
                <c:pt idx="69">
                  <c:v>73298.731257208769</c:v>
                </c:pt>
                <c:pt idx="70">
                  <c:v>70687.098368759267</c:v>
                </c:pt>
                <c:pt idx="71">
                  <c:v>72977.4262646235</c:v>
                </c:pt>
                <c:pt idx="72">
                  <c:v>74139.067391662553</c:v>
                </c:pt>
                <c:pt idx="73">
                  <c:v>76272.862086010879</c:v>
                </c:pt>
                <c:pt idx="74">
                  <c:v>73447.025869171208</c:v>
                </c:pt>
                <c:pt idx="75">
                  <c:v>74064.92008568134</c:v>
                </c:pt>
                <c:pt idx="76">
                  <c:v>71931.125391333015</c:v>
                </c:pt>
                <c:pt idx="77">
                  <c:v>74452.133794694353</c:v>
                </c:pt>
                <c:pt idx="78">
                  <c:v>76725.984511451636</c:v>
                </c:pt>
                <c:pt idx="79">
                  <c:v>76915.472071181415</c:v>
                </c:pt>
                <c:pt idx="80">
                  <c:v>79139.891250617904</c:v>
                </c:pt>
                <c:pt idx="81">
                  <c:v>78925.68792222772</c:v>
                </c:pt>
                <c:pt idx="82">
                  <c:v>76355.247981545559</c:v>
                </c:pt>
                <c:pt idx="83">
                  <c:v>75589.059153073002</c:v>
                </c:pt>
                <c:pt idx="84">
                  <c:v>71247.322458395123</c:v>
                </c:pt>
                <c:pt idx="85">
                  <c:v>65257.86785302357</c:v>
                </c:pt>
                <c:pt idx="86">
                  <c:v>68668.643928159509</c:v>
                </c:pt>
                <c:pt idx="87">
                  <c:v>68808.699950568465</c:v>
                </c:pt>
                <c:pt idx="88">
                  <c:v>66139.396935244687</c:v>
                </c:pt>
                <c:pt idx="89">
                  <c:v>62984.017136266273</c:v>
                </c:pt>
                <c:pt idx="90">
                  <c:v>71239.083868841655</c:v>
                </c:pt>
                <c:pt idx="91">
                  <c:v>73199.868182567152</c:v>
                </c:pt>
                <c:pt idx="92">
                  <c:v>68643.928159499104</c:v>
                </c:pt>
                <c:pt idx="93">
                  <c:v>70769.484264293962</c:v>
                </c:pt>
                <c:pt idx="94">
                  <c:v>64895.369912670954</c:v>
                </c:pt>
                <c:pt idx="95">
                  <c:v>60166.419508980063</c:v>
                </c:pt>
                <c:pt idx="96">
                  <c:v>59169.550173010386</c:v>
                </c:pt>
                <c:pt idx="97">
                  <c:v>60487.724501565339</c:v>
                </c:pt>
                <c:pt idx="98">
                  <c:v>61171.527434503216</c:v>
                </c:pt>
                <c:pt idx="99">
                  <c:v>65233.152084363159</c:v>
                </c:pt>
                <c:pt idx="100">
                  <c:v>67474.048442906584</c:v>
                </c:pt>
                <c:pt idx="101">
                  <c:v>61970.67062118966</c:v>
                </c:pt>
                <c:pt idx="102">
                  <c:v>67597.627286208604</c:v>
                </c:pt>
                <c:pt idx="103">
                  <c:v>68989.948920744762</c:v>
                </c:pt>
                <c:pt idx="104">
                  <c:v>71774.592189817107</c:v>
                </c:pt>
                <c:pt idx="105">
                  <c:v>72458.395122754984</c:v>
                </c:pt>
                <c:pt idx="106">
                  <c:v>70439.940682155211</c:v>
                </c:pt>
                <c:pt idx="107">
                  <c:v>69195.913659581478</c:v>
                </c:pt>
                <c:pt idx="108">
                  <c:v>73801.285219970334</c:v>
                </c:pt>
                <c:pt idx="109">
                  <c:v>76487.065414401062</c:v>
                </c:pt>
                <c:pt idx="110">
                  <c:v>75325.42428736201</c:v>
                </c:pt>
                <c:pt idx="111">
                  <c:v>77623.990772779711</c:v>
                </c:pt>
                <c:pt idx="112">
                  <c:v>82567.144504860771</c:v>
                </c:pt>
                <c:pt idx="113">
                  <c:v>77648.706541440115</c:v>
                </c:pt>
                <c:pt idx="114">
                  <c:v>77665.183720547051</c:v>
                </c:pt>
                <c:pt idx="115">
                  <c:v>76627.121436810019</c:v>
                </c:pt>
                <c:pt idx="116">
                  <c:v>78777.393310265295</c:v>
                </c:pt>
                <c:pt idx="117">
                  <c:v>76231.669138243538</c:v>
                </c:pt>
                <c:pt idx="118">
                  <c:v>73924.864063272369</c:v>
                </c:pt>
                <c:pt idx="119">
                  <c:v>72771.461525786784</c:v>
                </c:pt>
                <c:pt idx="120">
                  <c:v>71502.718734552647</c:v>
                </c:pt>
                <c:pt idx="121">
                  <c:v>75308.947108255074</c:v>
                </c:pt>
                <c:pt idx="122">
                  <c:v>73175.152413906748</c:v>
                </c:pt>
                <c:pt idx="123">
                  <c:v>75374.855824682818</c:v>
                </c:pt>
                <c:pt idx="124">
                  <c:v>76725.984511451636</c:v>
                </c:pt>
                <c:pt idx="125">
                  <c:v>78999.835228208933</c:v>
                </c:pt>
                <c:pt idx="126">
                  <c:v>80762.893392651182</c:v>
                </c:pt>
                <c:pt idx="127">
                  <c:v>79304.663041687265</c:v>
                </c:pt>
                <c:pt idx="128">
                  <c:v>77500.411929477676</c:v>
                </c:pt>
                <c:pt idx="129">
                  <c:v>77129.675399571599</c:v>
                </c:pt>
                <c:pt idx="130">
                  <c:v>77525.12769813808</c:v>
                </c:pt>
                <c:pt idx="131">
                  <c:v>76701.268742791231</c:v>
                </c:pt>
                <c:pt idx="132">
                  <c:v>75177.12967539957</c:v>
                </c:pt>
                <c:pt idx="133">
                  <c:v>77236.777063766684</c:v>
                </c:pt>
                <c:pt idx="134">
                  <c:v>78521.997034107771</c:v>
                </c:pt>
                <c:pt idx="135">
                  <c:v>78744.438952051409</c:v>
                </c:pt>
                <c:pt idx="136">
                  <c:v>79049.266765529741</c:v>
                </c:pt>
                <c:pt idx="137">
                  <c:v>78159.499093755163</c:v>
                </c:pt>
                <c:pt idx="138">
                  <c:v>78653.81446696326</c:v>
                </c:pt>
                <c:pt idx="139">
                  <c:v>78991.596638655465</c:v>
                </c:pt>
                <c:pt idx="140">
                  <c:v>82114.022079420014</c:v>
                </c:pt>
                <c:pt idx="141">
                  <c:v>82913.165266106444</c:v>
                </c:pt>
                <c:pt idx="142">
                  <c:v>83234.470258691712</c:v>
                </c:pt>
                <c:pt idx="143">
                  <c:v>81693.854012193115</c:v>
                </c:pt>
                <c:pt idx="144">
                  <c:v>82740.1548854836</c:v>
                </c:pt>
                <c:pt idx="145">
                  <c:v>86389.850057670119</c:v>
                </c:pt>
                <c:pt idx="146">
                  <c:v>86628.769154720721</c:v>
                </c:pt>
                <c:pt idx="147">
                  <c:v>87032.46004284067</c:v>
                </c:pt>
                <c:pt idx="148">
                  <c:v>85714.285714285725</c:v>
                </c:pt>
                <c:pt idx="149">
                  <c:v>90270.225737353772</c:v>
                </c:pt>
                <c:pt idx="150">
                  <c:v>92000.329543582149</c:v>
                </c:pt>
                <c:pt idx="151">
                  <c:v>94480.144999176147</c:v>
                </c:pt>
                <c:pt idx="152">
                  <c:v>96844.620201021593</c:v>
                </c:pt>
                <c:pt idx="153">
                  <c:v>96350.304827813481</c:v>
                </c:pt>
                <c:pt idx="154">
                  <c:v>92263.964409293141</c:v>
                </c:pt>
                <c:pt idx="155">
                  <c:v>91571.922886801782</c:v>
                </c:pt>
                <c:pt idx="156">
                  <c:v>91019.937386719394</c:v>
                </c:pt>
                <c:pt idx="157">
                  <c:v>90311.418685121113</c:v>
                </c:pt>
                <c:pt idx="158">
                  <c:v>93829.296424452143</c:v>
                </c:pt>
                <c:pt idx="159">
                  <c:v>93137.254901960783</c:v>
                </c:pt>
                <c:pt idx="160">
                  <c:v>89775.91036414566</c:v>
                </c:pt>
                <c:pt idx="161">
                  <c:v>89289.833580491017</c:v>
                </c:pt>
                <c:pt idx="162">
                  <c:v>86735.870818915806</c:v>
                </c:pt>
                <c:pt idx="163">
                  <c:v>89800.626132806065</c:v>
                </c:pt>
                <c:pt idx="164">
                  <c:v>92445.213379469438</c:v>
                </c:pt>
                <c:pt idx="165">
                  <c:v>92181.578513758461</c:v>
                </c:pt>
                <c:pt idx="166">
                  <c:v>93524.46861097381</c:v>
                </c:pt>
                <c:pt idx="167">
                  <c:v>90764.541110561884</c:v>
                </c:pt>
                <c:pt idx="168">
                  <c:v>91250.617894216513</c:v>
                </c:pt>
                <c:pt idx="169">
                  <c:v>90978.744438952053</c:v>
                </c:pt>
                <c:pt idx="170">
                  <c:v>92774.756961608175</c:v>
                </c:pt>
                <c:pt idx="171">
                  <c:v>95724.172021749881</c:v>
                </c:pt>
                <c:pt idx="172">
                  <c:v>93664.524633382782</c:v>
                </c:pt>
                <c:pt idx="173">
                  <c:v>95048.607678365472</c:v>
                </c:pt>
                <c:pt idx="174">
                  <c:v>97273.026857801946</c:v>
                </c:pt>
                <c:pt idx="175">
                  <c:v>99719.887955182086</c:v>
                </c:pt>
                <c:pt idx="176">
                  <c:v>101153.40253748558</c:v>
                </c:pt>
                <c:pt idx="177">
                  <c:v>96894.051738342387</c:v>
                </c:pt>
                <c:pt idx="178">
                  <c:v>100098.86307464163</c:v>
                </c:pt>
                <c:pt idx="179">
                  <c:v>100321.30499258528</c:v>
                </c:pt>
                <c:pt idx="180">
                  <c:v>101351.12868676883</c:v>
                </c:pt>
                <c:pt idx="181">
                  <c:v>103666.17235129345</c:v>
                </c:pt>
                <c:pt idx="182">
                  <c:v>103493.16197067063</c:v>
                </c:pt>
                <c:pt idx="183">
                  <c:v>99497.446037238435</c:v>
                </c:pt>
                <c:pt idx="184">
                  <c:v>99670.456417861264</c:v>
                </c:pt>
                <c:pt idx="185">
                  <c:v>97890.921074312078</c:v>
                </c:pt>
                <c:pt idx="186">
                  <c:v>97857.966716098206</c:v>
                </c:pt>
                <c:pt idx="187">
                  <c:v>97536.661723512952</c:v>
                </c:pt>
                <c:pt idx="188">
                  <c:v>99299.719887955187</c:v>
                </c:pt>
                <c:pt idx="189">
                  <c:v>100230.68050749712</c:v>
                </c:pt>
                <c:pt idx="190">
                  <c:v>101235.78843302027</c:v>
                </c:pt>
                <c:pt idx="191">
                  <c:v>101985.5000823859</c:v>
                </c:pt>
                <c:pt idx="192">
                  <c:v>103072.99390344373</c:v>
                </c:pt>
                <c:pt idx="193">
                  <c:v>102694.01878398418</c:v>
                </c:pt>
                <c:pt idx="194">
                  <c:v>105247.98154555941</c:v>
                </c:pt>
                <c:pt idx="195">
                  <c:v>106945.1309935739</c:v>
                </c:pt>
                <c:pt idx="196">
                  <c:v>108568.13313560719</c:v>
                </c:pt>
                <c:pt idx="197">
                  <c:v>110833.745262811</c:v>
                </c:pt>
                <c:pt idx="198">
                  <c:v>113033.44867358709</c:v>
                </c:pt>
                <c:pt idx="199">
                  <c:v>109169.55017301037</c:v>
                </c:pt>
                <c:pt idx="200">
                  <c:v>111847.09177788762</c:v>
                </c:pt>
                <c:pt idx="201">
                  <c:v>115150.76618882848</c:v>
                </c:pt>
                <c:pt idx="202">
                  <c:v>112497.94035261164</c:v>
                </c:pt>
                <c:pt idx="203">
                  <c:v>111410.4465315538</c:v>
                </c:pt>
                <c:pt idx="204">
                  <c:v>112399.07727797001</c:v>
                </c:pt>
                <c:pt idx="205">
                  <c:v>115851.04630087331</c:v>
                </c:pt>
                <c:pt idx="206">
                  <c:v>114096.22672598452</c:v>
                </c:pt>
                <c:pt idx="207">
                  <c:v>113626.62712143682</c:v>
                </c:pt>
                <c:pt idx="208">
                  <c:v>113733.7287856319</c:v>
                </c:pt>
                <c:pt idx="209">
                  <c:v>117103.31191300051</c:v>
                </c:pt>
                <c:pt idx="210">
                  <c:v>112778.05239742956</c:v>
                </c:pt>
                <c:pt idx="211">
                  <c:v>112086.01087493822</c:v>
                </c:pt>
                <c:pt idx="212">
                  <c:v>110479.48591201186</c:v>
                </c:pt>
                <c:pt idx="213">
                  <c:v>110537.15603888615</c:v>
                </c:pt>
                <c:pt idx="214">
                  <c:v>111138.57307628935</c:v>
                </c:pt>
                <c:pt idx="215">
                  <c:v>112077.77228538475</c:v>
                </c:pt>
                <c:pt idx="216">
                  <c:v>114401.05453946284</c:v>
                </c:pt>
                <c:pt idx="217">
                  <c:v>116106.44257703082</c:v>
                </c:pt>
                <c:pt idx="218">
                  <c:v>117696.49036085022</c:v>
                </c:pt>
                <c:pt idx="219">
                  <c:v>117136.26627121436</c:v>
                </c:pt>
                <c:pt idx="220">
                  <c:v>116666.66666666666</c:v>
                </c:pt>
                <c:pt idx="221">
                  <c:v>117498.76421156699</c:v>
                </c:pt>
                <c:pt idx="222">
                  <c:v>117721.20612951064</c:v>
                </c:pt>
                <c:pt idx="223">
                  <c:v>121445.04860767836</c:v>
                </c:pt>
                <c:pt idx="224">
                  <c:v>122425.44076454111</c:v>
                </c:pt>
                <c:pt idx="225">
                  <c:v>123891.9097050585</c:v>
                </c:pt>
                <c:pt idx="226">
                  <c:v>128225.40781018291</c:v>
                </c:pt>
                <c:pt idx="227">
                  <c:v>122886.80177953534</c:v>
                </c:pt>
                <c:pt idx="228">
                  <c:v>123051.57357060471</c:v>
                </c:pt>
                <c:pt idx="229">
                  <c:v>124312.0777722854</c:v>
                </c:pt>
                <c:pt idx="230">
                  <c:v>126651.83720547042</c:v>
                </c:pt>
                <c:pt idx="231">
                  <c:v>127072.00527269732</c:v>
                </c:pt>
                <c:pt idx="232">
                  <c:v>125984.51145163948</c:v>
                </c:pt>
                <c:pt idx="233">
                  <c:v>126800.13181743285</c:v>
                </c:pt>
                <c:pt idx="234">
                  <c:v>123652.99060800792</c:v>
                </c:pt>
                <c:pt idx="235">
                  <c:v>122145.32871972318</c:v>
                </c:pt>
                <c:pt idx="236">
                  <c:v>127006.09655626956</c:v>
                </c:pt>
                <c:pt idx="237">
                  <c:v>131001.81248970176</c:v>
                </c:pt>
                <c:pt idx="238">
                  <c:v>131941.01169879717</c:v>
                </c:pt>
                <c:pt idx="239">
                  <c:v>134387.87279617731</c:v>
                </c:pt>
                <c:pt idx="240">
                  <c:v>136085.02224419179</c:v>
                </c:pt>
                <c:pt idx="241">
                  <c:v>143565.66155874115</c:v>
                </c:pt>
                <c:pt idx="242">
                  <c:v>152595.15570934257</c:v>
                </c:pt>
                <c:pt idx="243">
                  <c:v>148072.17004448839</c:v>
                </c:pt>
                <c:pt idx="244">
                  <c:v>154630.08732904927</c:v>
                </c:pt>
                <c:pt idx="245">
                  <c:v>153196.57274674578</c:v>
                </c:pt>
                <c:pt idx="246">
                  <c:v>149505.68462679192</c:v>
                </c:pt>
                <c:pt idx="247">
                  <c:v>135096.39149777559</c:v>
                </c:pt>
                <c:pt idx="248">
                  <c:v>133654.63832591861</c:v>
                </c:pt>
                <c:pt idx="249">
                  <c:v>134766.84791563684</c:v>
                </c:pt>
                <c:pt idx="250">
                  <c:v>138655.46218487396</c:v>
                </c:pt>
                <c:pt idx="251">
                  <c:v>134791.56368429726</c:v>
                </c:pt>
                <c:pt idx="252">
                  <c:v>143944.63667820071</c:v>
                </c:pt>
                <c:pt idx="253">
                  <c:v>144677.87114845938</c:v>
                </c:pt>
                <c:pt idx="254">
                  <c:v>147314.21980556927</c:v>
                </c:pt>
                <c:pt idx="255">
                  <c:v>142123.90838688417</c:v>
                </c:pt>
                <c:pt idx="256">
                  <c:v>138877.90410281761</c:v>
                </c:pt>
                <c:pt idx="257">
                  <c:v>144282.41884989291</c:v>
                </c:pt>
                <c:pt idx="258">
                  <c:v>141440.10545394628</c:v>
                </c:pt>
                <c:pt idx="259">
                  <c:v>131644.42247487232</c:v>
                </c:pt>
                <c:pt idx="260">
                  <c:v>132311.74822870325</c:v>
                </c:pt>
                <c:pt idx="261">
                  <c:v>129082.22112374361</c:v>
                </c:pt>
                <c:pt idx="262">
                  <c:v>133201.51590047783</c:v>
                </c:pt>
                <c:pt idx="263">
                  <c:v>134354.91843796341</c:v>
                </c:pt>
                <c:pt idx="264">
                  <c:v>137090.13016971495</c:v>
                </c:pt>
                <c:pt idx="265">
                  <c:v>142972.48311089142</c:v>
                </c:pt>
                <c:pt idx="266">
                  <c:v>143376.17399901137</c:v>
                </c:pt>
                <c:pt idx="267">
                  <c:v>142140.38556599111</c:v>
                </c:pt>
                <c:pt idx="268">
                  <c:v>142189.81710331191</c:v>
                </c:pt>
                <c:pt idx="269">
                  <c:v>146350.3048278135</c:v>
                </c:pt>
                <c:pt idx="270">
                  <c:v>140863.40418520349</c:v>
                </c:pt>
                <c:pt idx="271">
                  <c:v>141003.46020761246</c:v>
                </c:pt>
                <c:pt idx="272">
                  <c:v>136414.56582633054</c:v>
                </c:pt>
                <c:pt idx="273">
                  <c:v>136958.31273685946</c:v>
                </c:pt>
                <c:pt idx="274">
                  <c:v>137740.97874443897</c:v>
                </c:pt>
                <c:pt idx="275">
                  <c:v>134297.24831108915</c:v>
                </c:pt>
                <c:pt idx="276">
                  <c:v>136777.06376668316</c:v>
                </c:pt>
                <c:pt idx="277">
                  <c:v>135343.54918437963</c:v>
                </c:pt>
                <c:pt idx="278">
                  <c:v>137156.03888614269</c:v>
                </c:pt>
                <c:pt idx="279">
                  <c:v>135541.2753336629</c:v>
                </c:pt>
                <c:pt idx="280">
                  <c:v>130499.25852694019</c:v>
                </c:pt>
                <c:pt idx="281">
                  <c:v>131150.10710166421</c:v>
                </c:pt>
                <c:pt idx="282">
                  <c:v>129255.23150436647</c:v>
                </c:pt>
                <c:pt idx="283">
                  <c:v>133638.16114681168</c:v>
                </c:pt>
                <c:pt idx="284">
                  <c:v>131108.91415389685</c:v>
                </c:pt>
                <c:pt idx="285">
                  <c:v>134132.47652001976</c:v>
                </c:pt>
                <c:pt idx="286">
                  <c:v>129090.4597132971</c:v>
                </c:pt>
                <c:pt idx="287">
                  <c:v>132163.45361674082</c:v>
                </c:pt>
                <c:pt idx="288">
                  <c:v>130079.0904597133</c:v>
                </c:pt>
                <c:pt idx="289">
                  <c:v>131158.34569121766</c:v>
                </c:pt>
                <c:pt idx="290">
                  <c:v>130400.39545229857</c:v>
                </c:pt>
                <c:pt idx="291">
                  <c:v>133300.37897511947</c:v>
                </c:pt>
                <c:pt idx="292">
                  <c:v>132583.62168396771</c:v>
                </c:pt>
                <c:pt idx="293">
                  <c:v>133695.83127368594</c:v>
                </c:pt>
                <c:pt idx="294">
                  <c:v>133415.71922886802</c:v>
                </c:pt>
                <c:pt idx="295">
                  <c:v>137823.36463997365</c:v>
                </c:pt>
                <c:pt idx="296">
                  <c:v>139034.43730433349</c:v>
                </c:pt>
                <c:pt idx="297">
                  <c:v>143392.65117811831</c:v>
                </c:pt>
                <c:pt idx="298">
                  <c:v>146045.47701433516</c:v>
                </c:pt>
                <c:pt idx="299">
                  <c:v>146482.12226066898</c:v>
                </c:pt>
                <c:pt idx="300">
                  <c:v>146144.34008897678</c:v>
                </c:pt>
                <c:pt idx="301">
                  <c:v>146712.80276816609</c:v>
                </c:pt>
                <c:pt idx="302">
                  <c:v>144974.46037238426</c:v>
                </c:pt>
                <c:pt idx="303">
                  <c:v>142033.28390179601</c:v>
                </c:pt>
                <c:pt idx="304">
                  <c:v>141036.41456582633</c:v>
                </c:pt>
                <c:pt idx="305">
                  <c:v>138012.85219970343</c:v>
                </c:pt>
                <c:pt idx="306">
                  <c:v>142601.74658098535</c:v>
                </c:pt>
                <c:pt idx="307">
                  <c:v>141267.09507332346</c:v>
                </c:pt>
                <c:pt idx="308">
                  <c:v>144290.65743944637</c:v>
                </c:pt>
                <c:pt idx="309">
                  <c:v>141102.32328225407</c:v>
                </c:pt>
                <c:pt idx="310">
                  <c:v>140509.14483440435</c:v>
                </c:pt>
                <c:pt idx="311">
                  <c:v>139808.86472235955</c:v>
                </c:pt>
                <c:pt idx="312">
                  <c:v>136768.82517712968</c:v>
                </c:pt>
                <c:pt idx="313">
                  <c:v>136422.80441588402</c:v>
                </c:pt>
                <c:pt idx="314">
                  <c:v>135846.10314714123</c:v>
                </c:pt>
                <c:pt idx="315">
                  <c:v>136810.018124897</c:v>
                </c:pt>
                <c:pt idx="316">
                  <c:v>138985.00576701268</c:v>
                </c:pt>
                <c:pt idx="317">
                  <c:v>136480.47454275828</c:v>
                </c:pt>
                <c:pt idx="318">
                  <c:v>137633.87708024387</c:v>
                </c:pt>
                <c:pt idx="319">
                  <c:v>137329.04926676553</c:v>
                </c:pt>
                <c:pt idx="320">
                  <c:v>132600.09886307464</c:v>
                </c:pt>
                <c:pt idx="321">
                  <c:v>129576.53649695172</c:v>
                </c:pt>
                <c:pt idx="322">
                  <c:v>129535.34354918438</c:v>
                </c:pt>
                <c:pt idx="323">
                  <c:v>129914.31866864394</c:v>
                </c:pt>
                <c:pt idx="324">
                  <c:v>131207.77722853847</c:v>
                </c:pt>
                <c:pt idx="325">
                  <c:v>132319.9868182567</c:v>
                </c:pt>
                <c:pt idx="326">
                  <c:v>131463.17350469599</c:v>
                </c:pt>
                <c:pt idx="327">
                  <c:v>129831.93277310926</c:v>
                </c:pt>
                <c:pt idx="328">
                  <c:v>123694.18355577526</c:v>
                </c:pt>
                <c:pt idx="329">
                  <c:v>114977.75580820563</c:v>
                </c:pt>
                <c:pt idx="330">
                  <c:v>119756.13774921733</c:v>
                </c:pt>
                <c:pt idx="331">
                  <c:v>120629.42824188499</c:v>
                </c:pt>
                <c:pt idx="332">
                  <c:v>118355.57752512769</c:v>
                </c:pt>
                <c:pt idx="333">
                  <c:v>112432.03163618389</c:v>
                </c:pt>
                <c:pt idx="334">
                  <c:v>114236.28274839347</c:v>
                </c:pt>
                <c:pt idx="335">
                  <c:v>114763.55247981547</c:v>
                </c:pt>
                <c:pt idx="336">
                  <c:v>113939.69352446862</c:v>
                </c:pt>
                <c:pt idx="337">
                  <c:v>114318.66864392816</c:v>
                </c:pt>
                <c:pt idx="338">
                  <c:v>106442.57703081233</c:v>
                </c:pt>
                <c:pt idx="339">
                  <c:v>100815.62036579338</c:v>
                </c:pt>
                <c:pt idx="340">
                  <c:v>99909.375514911851</c:v>
                </c:pt>
                <c:pt idx="341">
                  <c:v>105256.22013511286</c:v>
                </c:pt>
                <c:pt idx="342">
                  <c:v>106516.72433679356</c:v>
                </c:pt>
                <c:pt idx="343">
                  <c:v>108872.96094908552</c:v>
                </c:pt>
                <c:pt idx="344">
                  <c:v>107966.71609820399</c:v>
                </c:pt>
                <c:pt idx="345">
                  <c:v>108106.77212061296</c:v>
                </c:pt>
                <c:pt idx="346">
                  <c:v>112951.06277805241</c:v>
                </c:pt>
                <c:pt idx="347">
                  <c:v>114994.23298731257</c:v>
                </c:pt>
                <c:pt idx="348">
                  <c:v>115018.94875597298</c:v>
                </c:pt>
                <c:pt idx="349">
                  <c:v>114228.04415884001</c:v>
                </c:pt>
                <c:pt idx="350">
                  <c:v>107810.18289668809</c:v>
                </c:pt>
                <c:pt idx="351">
                  <c:v>109779.20579996705</c:v>
                </c:pt>
                <c:pt idx="352">
                  <c:v>110331.19130004944</c:v>
                </c:pt>
                <c:pt idx="353">
                  <c:v>107917.28456088318</c:v>
                </c:pt>
                <c:pt idx="354">
                  <c:v>104481.79271708685</c:v>
                </c:pt>
                <c:pt idx="355">
                  <c:v>108304.4982698962</c:v>
                </c:pt>
                <c:pt idx="356">
                  <c:v>111426.92371066073</c:v>
                </c:pt>
                <c:pt idx="357">
                  <c:v>108189.15801614764</c:v>
                </c:pt>
                <c:pt idx="358">
                  <c:v>105832.92140385565</c:v>
                </c:pt>
                <c:pt idx="359">
                  <c:v>106063.60191135279</c:v>
                </c:pt>
                <c:pt idx="360">
                  <c:v>102496.29263470093</c:v>
                </c:pt>
                <c:pt idx="361">
                  <c:v>103015.32377656946</c:v>
                </c:pt>
                <c:pt idx="362">
                  <c:v>101252.2656121272</c:v>
                </c:pt>
                <c:pt idx="363">
                  <c:v>101713.62662712143</c:v>
                </c:pt>
                <c:pt idx="364">
                  <c:v>99167.902455099698</c:v>
                </c:pt>
                <c:pt idx="365">
                  <c:v>100016.47717910694</c:v>
                </c:pt>
                <c:pt idx="366">
                  <c:v>102043.17020926018</c:v>
                </c:pt>
                <c:pt idx="367">
                  <c:v>102726.97314219807</c:v>
                </c:pt>
                <c:pt idx="368">
                  <c:v>103138.90261987149</c:v>
                </c:pt>
                <c:pt idx="369">
                  <c:v>104160.48772450157</c:v>
                </c:pt>
                <c:pt idx="370">
                  <c:v>102142.03328390179</c:v>
                </c:pt>
                <c:pt idx="371">
                  <c:v>104045.14747075301</c:v>
                </c:pt>
                <c:pt idx="372">
                  <c:v>108634.04185203493</c:v>
                </c:pt>
                <c:pt idx="373">
                  <c:v>109045.97132970835</c:v>
                </c:pt>
                <c:pt idx="374">
                  <c:v>108881.19953863898</c:v>
                </c:pt>
                <c:pt idx="375">
                  <c:v>110248.80540451476</c:v>
                </c:pt>
                <c:pt idx="376">
                  <c:v>113610.14994232988</c:v>
                </c:pt>
                <c:pt idx="377">
                  <c:v>110067.55643433845</c:v>
                </c:pt>
                <c:pt idx="378">
                  <c:v>106632.0645905421</c:v>
                </c:pt>
                <c:pt idx="379">
                  <c:v>107390.0148294612</c:v>
                </c:pt>
                <c:pt idx="380">
                  <c:v>108666.99621024881</c:v>
                </c:pt>
                <c:pt idx="381">
                  <c:v>106599.11023232824</c:v>
                </c:pt>
                <c:pt idx="382">
                  <c:v>107167.57291151755</c:v>
                </c:pt>
                <c:pt idx="383">
                  <c:v>107340.58329214039</c:v>
                </c:pt>
                <c:pt idx="384">
                  <c:v>106080.07909045971</c:v>
                </c:pt>
                <c:pt idx="385">
                  <c:v>106557.9172845609</c:v>
                </c:pt>
                <c:pt idx="386">
                  <c:v>106417.86126215193</c:v>
                </c:pt>
                <c:pt idx="387">
                  <c:v>102652.82583621684</c:v>
                </c:pt>
                <c:pt idx="388">
                  <c:v>103188.33415719229</c:v>
                </c:pt>
                <c:pt idx="389">
                  <c:v>104967.86950074146</c:v>
                </c:pt>
                <c:pt idx="390">
                  <c:v>108469.27006096556</c:v>
                </c:pt>
                <c:pt idx="391">
                  <c:v>108749.3821057835</c:v>
                </c:pt>
                <c:pt idx="392">
                  <c:v>108798.81364310429</c:v>
                </c:pt>
                <c:pt idx="393">
                  <c:v>110182.89668808701</c:v>
                </c:pt>
                <c:pt idx="394">
                  <c:v>107876.09161311584</c:v>
                </c:pt>
                <c:pt idx="395">
                  <c:v>107373.53765035426</c:v>
                </c:pt>
                <c:pt idx="396">
                  <c:v>106673.25753830944</c:v>
                </c:pt>
                <c:pt idx="397">
                  <c:v>108007.90904597133</c:v>
                </c:pt>
                <c:pt idx="398">
                  <c:v>107612.45674740485</c:v>
                </c:pt>
                <c:pt idx="399">
                  <c:v>105470.42346350306</c:v>
                </c:pt>
                <c:pt idx="400">
                  <c:v>106063.60191135279</c:v>
                </c:pt>
                <c:pt idx="401">
                  <c:v>104407.64541110562</c:v>
                </c:pt>
                <c:pt idx="402">
                  <c:v>101458.23035096392</c:v>
                </c:pt>
                <c:pt idx="403">
                  <c:v>100230.68050749712</c:v>
                </c:pt>
                <c:pt idx="404">
                  <c:v>100131.8174328555</c:v>
                </c:pt>
                <c:pt idx="405">
                  <c:v>98278.134783325106</c:v>
                </c:pt>
                <c:pt idx="406">
                  <c:v>100650.84857472402</c:v>
                </c:pt>
                <c:pt idx="407">
                  <c:v>102076.12456747405</c:v>
                </c:pt>
                <c:pt idx="408">
                  <c:v>101482.94611962432</c:v>
                </c:pt>
                <c:pt idx="409">
                  <c:v>96523.31520843631</c:v>
                </c:pt>
                <c:pt idx="410">
                  <c:v>96375.020596473885</c:v>
                </c:pt>
                <c:pt idx="411">
                  <c:v>97676.717745921895</c:v>
                </c:pt>
                <c:pt idx="412">
                  <c:v>98673.587081891586</c:v>
                </c:pt>
                <c:pt idx="413">
                  <c:v>96844.620201021593</c:v>
                </c:pt>
                <c:pt idx="414">
                  <c:v>98072.17004448839</c:v>
                </c:pt>
                <c:pt idx="415">
                  <c:v>100716.75729115176</c:v>
                </c:pt>
                <c:pt idx="416">
                  <c:v>98533.531059482615</c:v>
                </c:pt>
                <c:pt idx="417">
                  <c:v>98475.860932608339</c:v>
                </c:pt>
                <c:pt idx="418">
                  <c:v>97726.149283242718</c:v>
                </c:pt>
                <c:pt idx="419">
                  <c:v>100189.48755972977</c:v>
                </c:pt>
                <c:pt idx="420">
                  <c:v>105198.5500082386</c:v>
                </c:pt>
                <c:pt idx="421">
                  <c:v>106492.00856813313</c:v>
                </c:pt>
                <c:pt idx="422">
                  <c:v>105388.03756796838</c:v>
                </c:pt>
                <c:pt idx="423">
                  <c:v>101713.62662712143</c:v>
                </c:pt>
                <c:pt idx="424">
                  <c:v>101095.73241061129</c:v>
                </c:pt>
                <c:pt idx="425">
                  <c:v>99266.765529741315</c:v>
                </c:pt>
                <c:pt idx="426">
                  <c:v>99942.329873125724</c:v>
                </c:pt>
                <c:pt idx="427">
                  <c:v>95921.898171033114</c:v>
                </c:pt>
                <c:pt idx="428">
                  <c:v>94941.506014170387</c:v>
                </c:pt>
                <c:pt idx="429">
                  <c:v>97594.331850387214</c:v>
                </c:pt>
                <c:pt idx="430">
                  <c:v>98920.744768495642</c:v>
                </c:pt>
                <c:pt idx="431">
                  <c:v>98937.221947602578</c:v>
                </c:pt>
                <c:pt idx="432">
                  <c:v>99242.049761080896</c:v>
                </c:pt>
                <c:pt idx="433">
                  <c:v>99118.470917778875</c:v>
                </c:pt>
                <c:pt idx="434">
                  <c:v>96803.427253254253</c:v>
                </c:pt>
                <c:pt idx="435">
                  <c:v>96762.234305486898</c:v>
                </c:pt>
                <c:pt idx="436">
                  <c:v>97948.591201186369</c:v>
                </c:pt>
                <c:pt idx="437">
                  <c:v>100947.43779864887</c:v>
                </c:pt>
                <c:pt idx="438">
                  <c:v>99192.618223760102</c:v>
                </c:pt>
                <c:pt idx="439">
                  <c:v>98022.738507167567</c:v>
                </c:pt>
                <c:pt idx="440">
                  <c:v>96234.964574064914</c:v>
                </c:pt>
                <c:pt idx="441">
                  <c:v>97149.448014499925</c:v>
                </c:pt>
                <c:pt idx="442">
                  <c:v>99019.607843137273</c:v>
                </c:pt>
                <c:pt idx="443">
                  <c:v>96655.132641291813</c:v>
                </c:pt>
                <c:pt idx="444">
                  <c:v>95855.989454605369</c:v>
                </c:pt>
                <c:pt idx="445">
                  <c:v>95394.628439611144</c:v>
                </c:pt>
                <c:pt idx="446">
                  <c:v>93252.59515570935</c:v>
                </c:pt>
                <c:pt idx="447">
                  <c:v>89429.889602899988</c:v>
                </c:pt>
                <c:pt idx="448">
                  <c:v>90220.794200032949</c:v>
                </c:pt>
                <c:pt idx="449">
                  <c:v>90138.408304498269</c:v>
                </c:pt>
                <c:pt idx="450">
                  <c:v>91670.785961443413</c:v>
                </c:pt>
                <c:pt idx="451">
                  <c:v>95534.684462020101</c:v>
                </c:pt>
                <c:pt idx="452">
                  <c:v>93425.605536332179</c:v>
                </c:pt>
                <c:pt idx="453">
                  <c:v>92387.543252595162</c:v>
                </c:pt>
                <c:pt idx="454">
                  <c:v>90896.358543417373</c:v>
                </c:pt>
                <c:pt idx="455">
                  <c:v>93738.67193936398</c:v>
                </c:pt>
                <c:pt idx="456">
                  <c:v>94381.281924534516</c:v>
                </c:pt>
                <c:pt idx="457">
                  <c:v>93639.808864722349</c:v>
                </c:pt>
                <c:pt idx="458">
                  <c:v>95229.856648541783</c:v>
                </c:pt>
                <c:pt idx="459">
                  <c:v>97470.753007085179</c:v>
                </c:pt>
                <c:pt idx="460">
                  <c:v>95798.319327731093</c:v>
                </c:pt>
                <c:pt idx="461">
                  <c:v>94035.261163288858</c:v>
                </c:pt>
                <c:pt idx="462">
                  <c:v>89611.1385730763</c:v>
                </c:pt>
                <c:pt idx="463">
                  <c:v>89050.914483440443</c:v>
                </c:pt>
                <c:pt idx="464">
                  <c:v>88671.939363980884</c:v>
                </c:pt>
                <c:pt idx="465">
                  <c:v>87015.982863733734</c:v>
                </c:pt>
                <c:pt idx="466">
                  <c:v>89314.549349151421</c:v>
                </c:pt>
                <c:pt idx="467">
                  <c:v>88622.507826660076</c:v>
                </c:pt>
                <c:pt idx="468">
                  <c:v>87740.978744438951</c:v>
                </c:pt>
                <c:pt idx="469">
                  <c:v>88638.985005767026</c:v>
                </c:pt>
                <c:pt idx="470">
                  <c:v>87345.526445872471</c:v>
                </c:pt>
                <c:pt idx="471">
                  <c:v>90451.474707530084</c:v>
                </c:pt>
                <c:pt idx="472">
                  <c:v>89858.296259680355</c:v>
                </c:pt>
                <c:pt idx="473">
                  <c:v>90319.657274674581</c:v>
                </c:pt>
                <c:pt idx="474">
                  <c:v>91975.613774921745</c:v>
                </c:pt>
                <c:pt idx="475">
                  <c:v>95378.151260504208</c:v>
                </c:pt>
                <c:pt idx="476">
                  <c:v>102109.07892568794</c:v>
                </c:pt>
                <c:pt idx="477">
                  <c:v>101400.56022408964</c:v>
                </c:pt>
                <c:pt idx="478">
                  <c:v>100543.74691052893</c:v>
                </c:pt>
                <c:pt idx="479">
                  <c:v>104687.75745592355</c:v>
                </c:pt>
                <c:pt idx="480">
                  <c:v>103756.79683638162</c:v>
                </c:pt>
                <c:pt idx="481">
                  <c:v>103336.62876915472</c:v>
                </c:pt>
                <c:pt idx="482">
                  <c:v>100642.60998517054</c:v>
                </c:pt>
                <c:pt idx="483">
                  <c:v>100799.14318668644</c:v>
                </c:pt>
                <c:pt idx="484">
                  <c:v>102471.57686604053</c:v>
                </c:pt>
                <c:pt idx="485">
                  <c:v>101713.62662712143</c:v>
                </c:pt>
                <c:pt idx="486">
                  <c:v>101334.6515076619</c:v>
                </c:pt>
                <c:pt idx="487">
                  <c:v>106318.9981875103</c:v>
                </c:pt>
                <c:pt idx="488">
                  <c:v>106607.34882188169</c:v>
                </c:pt>
                <c:pt idx="489">
                  <c:v>104852.52924699293</c:v>
                </c:pt>
                <c:pt idx="490">
                  <c:v>103221.28851540618</c:v>
                </c:pt>
                <c:pt idx="491">
                  <c:v>100238.91909705059</c:v>
                </c:pt>
                <c:pt idx="492">
                  <c:v>102397.42956005933</c:v>
                </c:pt>
                <c:pt idx="493">
                  <c:v>105116.16411270392</c:v>
                </c:pt>
                <c:pt idx="494">
                  <c:v>106673.25753830944</c:v>
                </c:pt>
                <c:pt idx="495">
                  <c:v>108947.10825506675</c:v>
                </c:pt>
                <c:pt idx="496">
                  <c:v>110314.7141209425</c:v>
                </c:pt>
                <c:pt idx="497">
                  <c:v>111913.00049431539</c:v>
                </c:pt>
                <c:pt idx="498">
                  <c:v>109359.03773274017</c:v>
                </c:pt>
                <c:pt idx="499">
                  <c:v>109029.49415060143</c:v>
                </c:pt>
                <c:pt idx="500">
                  <c:v>111838.85318833416</c:v>
                </c:pt>
                <c:pt idx="501">
                  <c:v>110759.59795682981</c:v>
                </c:pt>
                <c:pt idx="502">
                  <c:v>110660.73488218818</c:v>
                </c:pt>
                <c:pt idx="503">
                  <c:v>110907.89256879223</c:v>
                </c:pt>
                <c:pt idx="504">
                  <c:v>109235.45888943814</c:v>
                </c:pt>
                <c:pt idx="505">
                  <c:v>109301.36760586589</c:v>
                </c:pt>
                <c:pt idx="506">
                  <c:v>109943.97759103643</c:v>
                </c:pt>
                <c:pt idx="507">
                  <c:v>107942.00032954359</c:v>
                </c:pt>
                <c:pt idx="508">
                  <c:v>110537.15603888615</c:v>
                </c:pt>
                <c:pt idx="509">
                  <c:v>108510.4630087329</c:v>
                </c:pt>
                <c:pt idx="510">
                  <c:v>103138.90261987149</c:v>
                </c:pt>
                <c:pt idx="511">
                  <c:v>103435.49184379635</c:v>
                </c:pt>
                <c:pt idx="512">
                  <c:v>104440.59976931949</c:v>
                </c:pt>
                <c:pt idx="513">
                  <c:v>105190.31141868512</c:v>
                </c:pt>
                <c:pt idx="514">
                  <c:v>107472.40072499588</c:v>
                </c:pt>
                <c:pt idx="515">
                  <c:v>100865.05190311419</c:v>
                </c:pt>
                <c:pt idx="516">
                  <c:v>99579.831932773115</c:v>
                </c:pt>
                <c:pt idx="517">
                  <c:v>97083.539298072181</c:v>
                </c:pt>
                <c:pt idx="518">
                  <c:v>97034.107760751358</c:v>
                </c:pt>
                <c:pt idx="519">
                  <c:v>95724.172021749881</c:v>
                </c:pt>
                <c:pt idx="520">
                  <c:v>93705.717581150122</c:v>
                </c:pt>
                <c:pt idx="521">
                  <c:v>93392.651178118307</c:v>
                </c:pt>
                <c:pt idx="522">
                  <c:v>94883.835887296096</c:v>
                </c:pt>
                <c:pt idx="523">
                  <c:v>96671.609820398764</c:v>
                </c:pt>
                <c:pt idx="524">
                  <c:v>98550.008238589566</c:v>
                </c:pt>
                <c:pt idx="525">
                  <c:v>99266.765529741315</c:v>
                </c:pt>
                <c:pt idx="526">
                  <c:v>97907.398253419029</c:v>
                </c:pt>
                <c:pt idx="527">
                  <c:v>100576.70126874279</c:v>
                </c:pt>
                <c:pt idx="528">
                  <c:v>101820.72829131654</c:v>
                </c:pt>
                <c:pt idx="529">
                  <c:v>102084.36315702752</c:v>
                </c:pt>
                <c:pt idx="530">
                  <c:v>103666.17235129345</c:v>
                </c:pt>
                <c:pt idx="531">
                  <c:v>101046.3008732905</c:v>
                </c:pt>
                <c:pt idx="532">
                  <c:v>98978.414895369919</c:v>
                </c:pt>
                <c:pt idx="533">
                  <c:v>101351.12868676883</c:v>
                </c:pt>
                <c:pt idx="534">
                  <c:v>102858.79057505356</c:v>
                </c:pt>
                <c:pt idx="535">
                  <c:v>103081.23249299721</c:v>
                </c:pt>
                <c:pt idx="536">
                  <c:v>103583.78645575877</c:v>
                </c:pt>
                <c:pt idx="537">
                  <c:v>106154.22639644094</c:v>
                </c:pt>
                <c:pt idx="538">
                  <c:v>106203.65793376173</c:v>
                </c:pt>
                <c:pt idx="539">
                  <c:v>104490.0313066403</c:v>
                </c:pt>
                <c:pt idx="540">
                  <c:v>101079.25523150437</c:v>
                </c:pt>
                <c:pt idx="541">
                  <c:v>101145.16394793212</c:v>
                </c:pt>
                <c:pt idx="542">
                  <c:v>103278.95864228044</c:v>
                </c:pt>
                <c:pt idx="543">
                  <c:v>104473.55412753337</c:v>
                </c:pt>
                <c:pt idx="544">
                  <c:v>105470.42346350306</c:v>
                </c:pt>
                <c:pt idx="545">
                  <c:v>104745.42758279784</c:v>
                </c:pt>
                <c:pt idx="546">
                  <c:v>103517.87773933103</c:v>
                </c:pt>
                <c:pt idx="547">
                  <c:v>103509.63914977758</c:v>
                </c:pt>
                <c:pt idx="548">
                  <c:v>102347.99802273851</c:v>
                </c:pt>
                <c:pt idx="549">
                  <c:v>99662.217828307796</c:v>
                </c:pt>
                <c:pt idx="550">
                  <c:v>101128.68676882518</c:v>
                </c:pt>
                <c:pt idx="551">
                  <c:v>103386.06030647554</c:v>
                </c:pt>
                <c:pt idx="552">
                  <c:v>105066.7325753831</c:v>
                </c:pt>
                <c:pt idx="553">
                  <c:v>104185.20349316197</c:v>
                </c:pt>
                <c:pt idx="554">
                  <c:v>106607.34882188169</c:v>
                </c:pt>
                <c:pt idx="555">
                  <c:v>106409.62267259845</c:v>
                </c:pt>
                <c:pt idx="556">
                  <c:v>106928.65381446698</c:v>
                </c:pt>
                <c:pt idx="557">
                  <c:v>109606.19541934422</c:v>
                </c:pt>
                <c:pt idx="558">
                  <c:v>111319.82204646565</c:v>
                </c:pt>
                <c:pt idx="559">
                  <c:v>109177.78876256385</c:v>
                </c:pt>
                <c:pt idx="560">
                  <c:v>106895.69945625309</c:v>
                </c:pt>
                <c:pt idx="561">
                  <c:v>105849.3985829626</c:v>
                </c:pt>
                <c:pt idx="562">
                  <c:v>105033.77821716924</c:v>
                </c:pt>
                <c:pt idx="563">
                  <c:v>107480.63931454935</c:v>
                </c:pt>
                <c:pt idx="564">
                  <c:v>105495.13923216346</c:v>
                </c:pt>
                <c:pt idx="565">
                  <c:v>104778.3819410117</c:v>
                </c:pt>
                <c:pt idx="566">
                  <c:v>104564.17861262153</c:v>
                </c:pt>
                <c:pt idx="567">
                  <c:v>104976.10809029495</c:v>
                </c:pt>
                <c:pt idx="568">
                  <c:v>106813.31356071841</c:v>
                </c:pt>
                <c:pt idx="569">
                  <c:v>106055.3633217993</c:v>
                </c:pt>
                <c:pt idx="570">
                  <c:v>105643.43384412589</c:v>
                </c:pt>
                <c:pt idx="571">
                  <c:v>102850.55198550009</c:v>
                </c:pt>
                <c:pt idx="572">
                  <c:v>103600.26363486571</c:v>
                </c:pt>
                <c:pt idx="573">
                  <c:v>105355.08320975449</c:v>
                </c:pt>
                <c:pt idx="574">
                  <c:v>107867.85302356236</c:v>
                </c:pt>
                <c:pt idx="575">
                  <c:v>108938.86966551327</c:v>
                </c:pt>
                <c:pt idx="576">
                  <c:v>109976.9319492503</c:v>
                </c:pt>
                <c:pt idx="577">
                  <c:v>109828.63733728786</c:v>
                </c:pt>
                <c:pt idx="578">
                  <c:v>111393.96935244686</c:v>
                </c:pt>
                <c:pt idx="579">
                  <c:v>110174.65809853353</c:v>
                </c:pt>
                <c:pt idx="580">
                  <c:v>108395.12275498436</c:v>
                </c:pt>
                <c:pt idx="581">
                  <c:v>111731.75152413908</c:v>
                </c:pt>
                <c:pt idx="582">
                  <c:v>109597.95682979074</c:v>
                </c:pt>
                <c:pt idx="583">
                  <c:v>109029.49415060143</c:v>
                </c:pt>
                <c:pt idx="584">
                  <c:v>109078.92568792224</c:v>
                </c:pt>
                <c:pt idx="585">
                  <c:v>108115.01071016642</c:v>
                </c:pt>
                <c:pt idx="586">
                  <c:v>111212.72038227056</c:v>
                </c:pt>
                <c:pt idx="587">
                  <c:v>109350.79914318668</c:v>
                </c:pt>
                <c:pt idx="588">
                  <c:v>110075.7950238919</c:v>
                </c:pt>
                <c:pt idx="589">
                  <c:v>111047.9485912012</c:v>
                </c:pt>
                <c:pt idx="590">
                  <c:v>110257.04399406821</c:v>
                </c:pt>
                <c:pt idx="591">
                  <c:v>109029.49415060143</c:v>
                </c:pt>
                <c:pt idx="592">
                  <c:v>108312.73685944967</c:v>
                </c:pt>
                <c:pt idx="593">
                  <c:v>108807.05223265778</c:v>
                </c:pt>
                <c:pt idx="594">
                  <c:v>106384.90690393804</c:v>
                </c:pt>
                <c:pt idx="595">
                  <c:v>107406.49200856814</c:v>
                </c:pt>
                <c:pt idx="596">
                  <c:v>107043.99406821553</c:v>
                </c:pt>
                <c:pt idx="597">
                  <c:v>107324.10611303346</c:v>
                </c:pt>
                <c:pt idx="598">
                  <c:v>105330.36744109409</c:v>
                </c:pt>
                <c:pt idx="599">
                  <c:v>104687.75745592355</c:v>
                </c:pt>
                <c:pt idx="600">
                  <c:v>103353.10594826165</c:v>
                </c:pt>
                <c:pt idx="601">
                  <c:v>103460.20761245675</c:v>
                </c:pt>
                <c:pt idx="602">
                  <c:v>102257.37353765036</c:v>
                </c:pt>
                <c:pt idx="603">
                  <c:v>101425.27599275004</c:v>
                </c:pt>
                <c:pt idx="604">
                  <c:v>101557.09342560555</c:v>
                </c:pt>
                <c:pt idx="605">
                  <c:v>100774.42741802604</c:v>
                </c:pt>
                <c:pt idx="606">
                  <c:v>100428.40665678037</c:v>
                </c:pt>
                <c:pt idx="607">
                  <c:v>97561.377492173342</c:v>
                </c:pt>
                <c:pt idx="608">
                  <c:v>99958.80705223266</c:v>
                </c:pt>
                <c:pt idx="609">
                  <c:v>99415.060141703754</c:v>
                </c:pt>
                <c:pt idx="610">
                  <c:v>98896.028999835238</c:v>
                </c:pt>
                <c:pt idx="611">
                  <c:v>98953.6991267095</c:v>
                </c:pt>
                <c:pt idx="612">
                  <c:v>98970.176305816451</c:v>
                </c:pt>
                <c:pt idx="613">
                  <c:v>98550.008238589566</c:v>
                </c:pt>
                <c:pt idx="614">
                  <c:v>99324.435656615577</c:v>
                </c:pt>
                <c:pt idx="615">
                  <c:v>100675.56434338442</c:v>
                </c:pt>
                <c:pt idx="616">
                  <c:v>101227.54984346681</c:v>
                </c:pt>
                <c:pt idx="617">
                  <c:v>101812.48970176306</c:v>
                </c:pt>
                <c:pt idx="618">
                  <c:v>101606.52496292634</c:v>
                </c:pt>
                <c:pt idx="619">
                  <c:v>99571.593343219633</c:v>
                </c:pt>
                <c:pt idx="620">
                  <c:v>100757.9502389191</c:v>
                </c:pt>
                <c:pt idx="621">
                  <c:v>100774.42741802604</c:v>
                </c:pt>
                <c:pt idx="622">
                  <c:v>101005.10792552316</c:v>
                </c:pt>
                <c:pt idx="623">
                  <c:v>103196.57274674575</c:v>
                </c:pt>
                <c:pt idx="624">
                  <c:v>102273.8507167573</c:v>
                </c:pt>
                <c:pt idx="625">
                  <c:v>103649.69517218652</c:v>
                </c:pt>
                <c:pt idx="626">
                  <c:v>105701.10397100016</c:v>
                </c:pt>
                <c:pt idx="627">
                  <c:v>105931.78447849728</c:v>
                </c:pt>
                <c:pt idx="628">
                  <c:v>106236.61229197562</c:v>
                </c:pt>
                <c:pt idx="629">
                  <c:v>105668.14961278629</c:v>
                </c:pt>
                <c:pt idx="630">
                  <c:v>106945.1309935739</c:v>
                </c:pt>
                <c:pt idx="631">
                  <c:v>108922.39248640633</c:v>
                </c:pt>
                <c:pt idx="632">
                  <c:v>108625.80326248147</c:v>
                </c:pt>
                <c:pt idx="633">
                  <c:v>108922.39248640633</c:v>
                </c:pt>
                <c:pt idx="634">
                  <c:v>109803.92156862745</c:v>
                </c:pt>
                <c:pt idx="635">
                  <c:v>107035.75547866206</c:v>
                </c:pt>
                <c:pt idx="636">
                  <c:v>107043.99406821553</c:v>
                </c:pt>
                <c:pt idx="637">
                  <c:v>107340.58329214039</c:v>
                </c:pt>
                <c:pt idx="638">
                  <c:v>108115.01071016642</c:v>
                </c:pt>
                <c:pt idx="639">
                  <c:v>106978.08535178778</c:v>
                </c:pt>
                <c:pt idx="640">
                  <c:v>106739.16625473718</c:v>
                </c:pt>
                <c:pt idx="641">
                  <c:v>106706.21189652332</c:v>
                </c:pt>
                <c:pt idx="642">
                  <c:v>105124.40270225737</c:v>
                </c:pt>
                <c:pt idx="643">
                  <c:v>106178.94216510134</c:v>
                </c:pt>
                <c:pt idx="644">
                  <c:v>105561.04794859121</c:v>
                </c:pt>
                <c:pt idx="645">
                  <c:v>106063.60191135279</c:v>
                </c:pt>
                <c:pt idx="646">
                  <c:v>105099.68693359698</c:v>
                </c:pt>
                <c:pt idx="647">
                  <c:v>105750.53550832097</c:v>
                </c:pt>
                <c:pt idx="648">
                  <c:v>108016.1476355248</c:v>
                </c:pt>
                <c:pt idx="649">
                  <c:v>110899.65397923875</c:v>
                </c:pt>
                <c:pt idx="650">
                  <c:v>110767.83654638326</c:v>
                </c:pt>
                <c:pt idx="651">
                  <c:v>115348.49233811171</c:v>
                </c:pt>
                <c:pt idx="652">
                  <c:v>116468.94051738344</c:v>
                </c:pt>
                <c:pt idx="653">
                  <c:v>115348.49233811171</c:v>
                </c:pt>
                <c:pt idx="654">
                  <c:v>116345.3616740814</c:v>
                </c:pt>
                <c:pt idx="655">
                  <c:v>117539.95715933433</c:v>
                </c:pt>
                <c:pt idx="656">
                  <c:v>116930.30153237766</c:v>
                </c:pt>
                <c:pt idx="657">
                  <c:v>120077.4427418026</c:v>
                </c:pt>
                <c:pt idx="658">
                  <c:v>124279.12341407151</c:v>
                </c:pt>
                <c:pt idx="659">
                  <c:v>125523.15043664524</c:v>
                </c:pt>
                <c:pt idx="660">
                  <c:v>126676.55297413083</c:v>
                </c:pt>
                <c:pt idx="661">
                  <c:v>126000.98863074643</c:v>
                </c:pt>
                <c:pt idx="662">
                  <c:v>124855.8246828143</c:v>
                </c:pt>
                <c:pt idx="663">
                  <c:v>123537.65035425936</c:v>
                </c:pt>
                <c:pt idx="664">
                  <c:v>124822.87032460043</c:v>
                </c:pt>
                <c:pt idx="665">
                  <c:v>124106.11303344868</c:v>
                </c:pt>
                <c:pt idx="666">
                  <c:v>124641.62135442413</c:v>
                </c:pt>
                <c:pt idx="667">
                  <c:v>122647.88268248476</c:v>
                </c:pt>
                <c:pt idx="668">
                  <c:v>123092.76651837205</c:v>
                </c:pt>
                <c:pt idx="669">
                  <c:v>124015.48854836052</c:v>
                </c:pt>
                <c:pt idx="670">
                  <c:v>124518.04251112211</c:v>
                </c:pt>
                <c:pt idx="671">
                  <c:v>120522.32657768991</c:v>
                </c:pt>
                <c:pt idx="672">
                  <c:v>120983.68759268413</c:v>
                </c:pt>
                <c:pt idx="673">
                  <c:v>120579.99670456418</c:v>
                </c:pt>
                <c:pt idx="674">
                  <c:v>121329.70835392982</c:v>
                </c:pt>
                <c:pt idx="675">
                  <c:v>120703.5755478662</c:v>
                </c:pt>
                <c:pt idx="676">
                  <c:v>122029.98846597463</c:v>
                </c:pt>
                <c:pt idx="677">
                  <c:v>122005.27269731423</c:v>
                </c:pt>
                <c:pt idx="678">
                  <c:v>125070.02801120449</c:v>
                </c:pt>
                <c:pt idx="679">
                  <c:v>127895.86422804417</c:v>
                </c:pt>
                <c:pt idx="680">
                  <c:v>128530.23562366122</c:v>
                </c:pt>
                <c:pt idx="681">
                  <c:v>128546.71280276816</c:v>
                </c:pt>
                <c:pt idx="682">
                  <c:v>129502.38919097051</c:v>
                </c:pt>
                <c:pt idx="683">
                  <c:v>130820.56351952547</c:v>
                </c:pt>
                <c:pt idx="684">
                  <c:v>129625.96803427255</c:v>
                </c:pt>
                <c:pt idx="685">
                  <c:v>130696.98467622344</c:v>
                </c:pt>
                <c:pt idx="686">
                  <c:v>135837.86455758775</c:v>
                </c:pt>
                <c:pt idx="687">
                  <c:v>129073.98253419016</c:v>
                </c:pt>
                <c:pt idx="688">
                  <c:v>137782.17169220632</c:v>
                </c:pt>
                <c:pt idx="689">
                  <c:v>124954.68775745593</c:v>
                </c:pt>
                <c:pt idx="690">
                  <c:v>122310.10051079254</c:v>
                </c:pt>
                <c:pt idx="691">
                  <c:v>136274.50980392157</c:v>
                </c:pt>
                <c:pt idx="692">
                  <c:v>135582.46828143022</c:v>
                </c:pt>
                <c:pt idx="693">
                  <c:v>144405.99769319492</c:v>
                </c:pt>
                <c:pt idx="694">
                  <c:v>139957.15933432197</c:v>
                </c:pt>
                <c:pt idx="695">
                  <c:v>142988.96028999836</c:v>
                </c:pt>
                <c:pt idx="696">
                  <c:v>140130.16971494482</c:v>
                </c:pt>
                <c:pt idx="697">
                  <c:v>141201.18635689572</c:v>
                </c:pt>
                <c:pt idx="698">
                  <c:v>144694.34832756632</c:v>
                </c:pt>
                <c:pt idx="699">
                  <c:v>142980.72170044488</c:v>
                </c:pt>
                <c:pt idx="700">
                  <c:v>144315.37320810679</c:v>
                </c:pt>
                <c:pt idx="701">
                  <c:v>138655.46218487396</c:v>
                </c:pt>
                <c:pt idx="702">
                  <c:v>143129.01631240733</c:v>
                </c:pt>
                <c:pt idx="703">
                  <c:v>144422.47487230186</c:v>
                </c:pt>
                <c:pt idx="704">
                  <c:v>146671.60982039876</c:v>
                </c:pt>
                <c:pt idx="705">
                  <c:v>147470.75300708518</c:v>
                </c:pt>
                <c:pt idx="706">
                  <c:v>148451.14516394795</c:v>
                </c:pt>
                <c:pt idx="707">
                  <c:v>149118.47091777888</c:v>
                </c:pt>
                <c:pt idx="708">
                  <c:v>156327.23677706378</c:v>
                </c:pt>
                <c:pt idx="709">
                  <c:v>163610.14994232988</c:v>
                </c:pt>
                <c:pt idx="710">
                  <c:v>167078.59614434009</c:v>
                </c:pt>
                <c:pt idx="711">
                  <c:v>160636.01911352776</c:v>
                </c:pt>
                <c:pt idx="712">
                  <c:v>160405.33860603065</c:v>
                </c:pt>
                <c:pt idx="713">
                  <c:v>162703.90509144837</c:v>
                </c:pt>
                <c:pt idx="714">
                  <c:v>159359.03773274017</c:v>
                </c:pt>
                <c:pt idx="715">
                  <c:v>160479.48591201188</c:v>
                </c:pt>
                <c:pt idx="716">
                  <c:v>161649.36562860437</c:v>
                </c:pt>
                <c:pt idx="717">
                  <c:v>153756.7968363816</c:v>
                </c:pt>
                <c:pt idx="718">
                  <c:v>157159.33432196407</c:v>
                </c:pt>
                <c:pt idx="719">
                  <c:v>158691.71197890921</c:v>
                </c:pt>
                <c:pt idx="720">
                  <c:v>157060.47124732248</c:v>
                </c:pt>
                <c:pt idx="721">
                  <c:v>156961.60817268083</c:v>
                </c:pt>
                <c:pt idx="722">
                  <c:v>154877.24501565335</c:v>
                </c:pt>
                <c:pt idx="723">
                  <c:v>160792.55231504366</c:v>
                </c:pt>
                <c:pt idx="724">
                  <c:v>155396.27615752185</c:v>
                </c:pt>
                <c:pt idx="725">
                  <c:v>154259.3507991432</c:v>
                </c:pt>
                <c:pt idx="726">
                  <c:v>147314.21980556927</c:v>
                </c:pt>
                <c:pt idx="727">
                  <c:v>151590.04778381941</c:v>
                </c:pt>
                <c:pt idx="728">
                  <c:v>151886.63700774428</c:v>
                </c:pt>
                <c:pt idx="729">
                  <c:v>155618.7180754655</c:v>
                </c:pt>
                <c:pt idx="730">
                  <c:v>155149.11847091778</c:v>
                </c:pt>
                <c:pt idx="731">
                  <c:v>156129.51062778052</c:v>
                </c:pt>
                <c:pt idx="732">
                  <c:v>151211.07266435988</c:v>
                </c:pt>
                <c:pt idx="733">
                  <c:v>150757.95023891912</c:v>
                </c:pt>
                <c:pt idx="734">
                  <c:v>152924.69929148132</c:v>
                </c:pt>
                <c:pt idx="735">
                  <c:v>152438.62250782666</c:v>
                </c:pt>
                <c:pt idx="736">
                  <c:v>149365.62860438295</c:v>
                </c:pt>
                <c:pt idx="737">
                  <c:v>150205.96473883672</c:v>
                </c:pt>
                <c:pt idx="738">
                  <c:v>146432.69072334818</c:v>
                </c:pt>
                <c:pt idx="739">
                  <c:v>142428.7362003625</c:v>
                </c:pt>
                <c:pt idx="740">
                  <c:v>139932.44356566155</c:v>
                </c:pt>
                <c:pt idx="741">
                  <c:v>141687.26314055035</c:v>
                </c:pt>
                <c:pt idx="742">
                  <c:v>143491.51425275992</c:v>
                </c:pt>
                <c:pt idx="743">
                  <c:v>142914.81298401713</c:v>
                </c:pt>
                <c:pt idx="744">
                  <c:v>142395.78184214863</c:v>
                </c:pt>
                <c:pt idx="745">
                  <c:v>143746.91052891745</c:v>
                </c:pt>
                <c:pt idx="746">
                  <c:v>146663.37123084528</c:v>
                </c:pt>
                <c:pt idx="747">
                  <c:v>146465.64508156205</c:v>
                </c:pt>
                <c:pt idx="748">
                  <c:v>145633.54753666173</c:v>
                </c:pt>
                <c:pt idx="749">
                  <c:v>150873.29049266767</c:v>
                </c:pt>
                <c:pt idx="750">
                  <c:v>151433.5145823035</c:v>
                </c:pt>
                <c:pt idx="751">
                  <c:v>154613.61014994234</c:v>
                </c:pt>
                <c:pt idx="752">
                  <c:v>156969.84676223432</c:v>
                </c:pt>
                <c:pt idx="753">
                  <c:v>155874.11435162302</c:v>
                </c:pt>
                <c:pt idx="754">
                  <c:v>154852.52924699293</c:v>
                </c:pt>
                <c:pt idx="755">
                  <c:v>145740.64920085683</c:v>
                </c:pt>
                <c:pt idx="756">
                  <c:v>146465.64508156205</c:v>
                </c:pt>
                <c:pt idx="757">
                  <c:v>146918.76750700281</c:v>
                </c:pt>
                <c:pt idx="758">
                  <c:v>149167.90245509968</c:v>
                </c:pt>
                <c:pt idx="759">
                  <c:v>149530.40039545231</c:v>
                </c:pt>
                <c:pt idx="760">
                  <c:v>148442.90657439447</c:v>
                </c:pt>
                <c:pt idx="761">
                  <c:v>149711.6493656286</c:v>
                </c:pt>
                <c:pt idx="762">
                  <c:v>145254.57241720217</c:v>
                </c:pt>
                <c:pt idx="763">
                  <c:v>146498.59943977592</c:v>
                </c:pt>
                <c:pt idx="764">
                  <c:v>146976.4376338771</c:v>
                </c:pt>
                <c:pt idx="765">
                  <c:v>149901.13692535838</c:v>
                </c:pt>
                <c:pt idx="766">
                  <c:v>151071.0166419509</c:v>
                </c:pt>
                <c:pt idx="767">
                  <c:v>147643.76338770802</c:v>
                </c:pt>
                <c:pt idx="768">
                  <c:v>144290.65743944637</c:v>
                </c:pt>
                <c:pt idx="769">
                  <c:v>144315.37320810679</c:v>
                </c:pt>
                <c:pt idx="770">
                  <c:v>144867.35870818916</c:v>
                </c:pt>
                <c:pt idx="771">
                  <c:v>144784.97281265448</c:v>
                </c:pt>
                <c:pt idx="772">
                  <c:v>145682.97907398254</c:v>
                </c:pt>
                <c:pt idx="773">
                  <c:v>147989.78414895371</c:v>
                </c:pt>
                <c:pt idx="774">
                  <c:v>146968.19904432361</c:v>
                </c:pt>
                <c:pt idx="775">
                  <c:v>149678.69500741473</c:v>
                </c:pt>
                <c:pt idx="776">
                  <c:v>153938.04580655793</c:v>
                </c:pt>
                <c:pt idx="777">
                  <c:v>152545.72417202176</c:v>
                </c:pt>
                <c:pt idx="778">
                  <c:v>147314.21980556927</c:v>
                </c:pt>
                <c:pt idx="779">
                  <c:v>146968.19904432361</c:v>
                </c:pt>
                <c:pt idx="780">
                  <c:v>147042.34635030484</c:v>
                </c:pt>
                <c:pt idx="781">
                  <c:v>148698.30285055199</c:v>
                </c:pt>
                <c:pt idx="782">
                  <c:v>149258.52694018785</c:v>
                </c:pt>
                <c:pt idx="783">
                  <c:v>150650.84857472402</c:v>
                </c:pt>
                <c:pt idx="784">
                  <c:v>148080.40863404187</c:v>
                </c:pt>
                <c:pt idx="785">
                  <c:v>149653.97923875434</c:v>
                </c:pt>
                <c:pt idx="786">
                  <c:v>150914.483440435</c:v>
                </c:pt>
                <c:pt idx="787">
                  <c:v>147190.64096226727</c:v>
                </c:pt>
                <c:pt idx="788">
                  <c:v>148937.22194760258</c:v>
                </c:pt>
                <c:pt idx="789">
                  <c:v>151763.05816444225</c:v>
                </c:pt>
                <c:pt idx="790">
                  <c:v>156516.72433679353</c:v>
                </c:pt>
                <c:pt idx="791">
                  <c:v>155511.6164112704</c:v>
                </c:pt>
                <c:pt idx="792">
                  <c:v>162464.98599439778</c:v>
                </c:pt>
                <c:pt idx="793">
                  <c:v>163536.00263634865</c:v>
                </c:pt>
                <c:pt idx="794">
                  <c:v>158963.58543417367</c:v>
                </c:pt>
                <c:pt idx="795">
                  <c:v>160998.51705388038</c:v>
                </c:pt>
                <c:pt idx="796">
                  <c:v>158485.74724007252</c:v>
                </c:pt>
                <c:pt idx="797">
                  <c:v>160388.86142692372</c:v>
                </c:pt>
                <c:pt idx="798">
                  <c:v>162629.75778546714</c:v>
                </c:pt>
                <c:pt idx="799">
                  <c:v>159375.5149118471</c:v>
                </c:pt>
                <c:pt idx="800">
                  <c:v>157480.63931454936</c:v>
                </c:pt>
                <c:pt idx="801">
                  <c:v>155190.31141868513</c:v>
                </c:pt>
                <c:pt idx="802">
                  <c:v>149097.87444389521</c:v>
                </c:pt>
                <c:pt idx="803">
                  <c:v>151767.177459219</c:v>
                </c:pt>
                <c:pt idx="804">
                  <c:v>153114.18685121107</c:v>
                </c:pt>
                <c:pt idx="805">
                  <c:v>152562.20135112869</c:v>
                </c:pt>
                <c:pt idx="806">
                  <c:v>154761.90476190476</c:v>
                </c:pt>
                <c:pt idx="807">
                  <c:v>151590.04778381941</c:v>
                </c:pt>
                <c:pt idx="808">
                  <c:v>150790.90459713296</c:v>
                </c:pt>
                <c:pt idx="809">
                  <c:v>148418.19080573408</c:v>
                </c:pt>
                <c:pt idx="810">
                  <c:v>143532.70720052728</c:v>
                </c:pt>
                <c:pt idx="811">
                  <c:v>140364.96951721865</c:v>
                </c:pt>
                <c:pt idx="812">
                  <c:v>142939.52875267755</c:v>
                </c:pt>
                <c:pt idx="813">
                  <c:v>144916.79024550997</c:v>
                </c:pt>
                <c:pt idx="814">
                  <c:v>146613.93969352447</c:v>
                </c:pt>
                <c:pt idx="815">
                  <c:v>148788.92733564015</c:v>
                </c:pt>
                <c:pt idx="816">
                  <c:v>144422.47487230186</c:v>
                </c:pt>
                <c:pt idx="817">
                  <c:v>143186.68643928159</c:v>
                </c:pt>
                <c:pt idx="818">
                  <c:v>141127.03905091449</c:v>
                </c:pt>
                <c:pt idx="819">
                  <c:v>141604.87724501567</c:v>
                </c:pt>
                <c:pt idx="820">
                  <c:v>137856.31899818752</c:v>
                </c:pt>
                <c:pt idx="821">
                  <c:v>135228.20893063108</c:v>
                </c:pt>
                <c:pt idx="822">
                  <c:v>137353.76503542595</c:v>
                </c:pt>
                <c:pt idx="823">
                  <c:v>139512.27549843467</c:v>
                </c:pt>
                <c:pt idx="824">
                  <c:v>135252.9246992915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E-41FD-9C80-7F762F6210B1}"/>
            </c:ext>
          </c:extLst>
        </c:ser>
        <c:ser>
          <c:idx val="2"/>
          <c:order val="2"/>
          <c:tx>
            <c:strRef>
              <c:f>'gcy00_weekly_historical-data-12'!$CB$28:$CB$37</c:f>
              <c:strCache>
                <c:ptCount val="10"/>
                <c:pt idx="0">
                  <c:v>$50,000 Unit, Gold Option Write Hedge (GOWH) </c:v>
                </c:pt>
              </c:strCache>
            </c:strRef>
          </c:tx>
          <c:spPr>
            <a:ln w="69850" cap="rnd" cmpd="tri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'gcy00_weekly_historical-data-12'!$BU$38:$BU$1228</c:f>
              <c:numCache>
                <c:formatCode>yymmdd</c:formatCode>
                <c:ptCount val="826"/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  <c:pt idx="389">
                  <c:v>41799</c:v>
                </c:pt>
                <c:pt idx="390">
                  <c:v>41806</c:v>
                </c:pt>
                <c:pt idx="391">
                  <c:v>41813</c:v>
                </c:pt>
                <c:pt idx="392">
                  <c:v>41820</c:v>
                </c:pt>
                <c:pt idx="393">
                  <c:v>41827</c:v>
                </c:pt>
                <c:pt idx="394">
                  <c:v>41834</c:v>
                </c:pt>
                <c:pt idx="395">
                  <c:v>41841</c:v>
                </c:pt>
                <c:pt idx="396">
                  <c:v>41848</c:v>
                </c:pt>
                <c:pt idx="397">
                  <c:v>41855</c:v>
                </c:pt>
                <c:pt idx="398">
                  <c:v>41862</c:v>
                </c:pt>
                <c:pt idx="399">
                  <c:v>41869</c:v>
                </c:pt>
                <c:pt idx="400">
                  <c:v>41876</c:v>
                </c:pt>
                <c:pt idx="401">
                  <c:v>41883</c:v>
                </c:pt>
                <c:pt idx="402">
                  <c:v>41890</c:v>
                </c:pt>
                <c:pt idx="403">
                  <c:v>41897</c:v>
                </c:pt>
                <c:pt idx="404">
                  <c:v>41904</c:v>
                </c:pt>
                <c:pt idx="405">
                  <c:v>41911</c:v>
                </c:pt>
                <c:pt idx="406">
                  <c:v>41918</c:v>
                </c:pt>
                <c:pt idx="407">
                  <c:v>41925</c:v>
                </c:pt>
                <c:pt idx="408">
                  <c:v>41932</c:v>
                </c:pt>
                <c:pt idx="409">
                  <c:v>41939</c:v>
                </c:pt>
                <c:pt idx="410">
                  <c:v>41946</c:v>
                </c:pt>
                <c:pt idx="411">
                  <c:v>41953</c:v>
                </c:pt>
                <c:pt idx="412">
                  <c:v>41960</c:v>
                </c:pt>
                <c:pt idx="413">
                  <c:v>41967</c:v>
                </c:pt>
                <c:pt idx="414">
                  <c:v>41974</c:v>
                </c:pt>
                <c:pt idx="415">
                  <c:v>41981</c:v>
                </c:pt>
                <c:pt idx="416">
                  <c:v>41988</c:v>
                </c:pt>
                <c:pt idx="417">
                  <c:v>41995</c:v>
                </c:pt>
                <c:pt idx="418">
                  <c:v>42002</c:v>
                </c:pt>
                <c:pt idx="419">
                  <c:v>42009</c:v>
                </c:pt>
                <c:pt idx="420">
                  <c:v>42016</c:v>
                </c:pt>
                <c:pt idx="421">
                  <c:v>42023</c:v>
                </c:pt>
                <c:pt idx="422">
                  <c:v>42030</c:v>
                </c:pt>
                <c:pt idx="423">
                  <c:v>42037</c:v>
                </c:pt>
                <c:pt idx="424">
                  <c:v>42044</c:v>
                </c:pt>
                <c:pt idx="425">
                  <c:v>42051</c:v>
                </c:pt>
                <c:pt idx="426">
                  <c:v>42058</c:v>
                </c:pt>
                <c:pt idx="427">
                  <c:v>42065</c:v>
                </c:pt>
                <c:pt idx="428">
                  <c:v>42072</c:v>
                </c:pt>
                <c:pt idx="429">
                  <c:v>42079</c:v>
                </c:pt>
                <c:pt idx="430">
                  <c:v>42086</c:v>
                </c:pt>
                <c:pt idx="431">
                  <c:v>42093</c:v>
                </c:pt>
                <c:pt idx="432">
                  <c:v>42100</c:v>
                </c:pt>
                <c:pt idx="433">
                  <c:v>42107</c:v>
                </c:pt>
                <c:pt idx="434">
                  <c:v>42114</c:v>
                </c:pt>
                <c:pt idx="435">
                  <c:v>42121</c:v>
                </c:pt>
                <c:pt idx="436">
                  <c:v>42128</c:v>
                </c:pt>
                <c:pt idx="437">
                  <c:v>42135</c:v>
                </c:pt>
                <c:pt idx="438">
                  <c:v>42142</c:v>
                </c:pt>
                <c:pt idx="439">
                  <c:v>42149</c:v>
                </c:pt>
                <c:pt idx="440">
                  <c:v>42156</c:v>
                </c:pt>
                <c:pt idx="441">
                  <c:v>42163</c:v>
                </c:pt>
                <c:pt idx="442">
                  <c:v>42170</c:v>
                </c:pt>
                <c:pt idx="443">
                  <c:v>42177</c:v>
                </c:pt>
                <c:pt idx="444">
                  <c:v>42184</c:v>
                </c:pt>
                <c:pt idx="445">
                  <c:v>42191</c:v>
                </c:pt>
                <c:pt idx="446">
                  <c:v>42198</c:v>
                </c:pt>
                <c:pt idx="447">
                  <c:v>42205</c:v>
                </c:pt>
                <c:pt idx="448">
                  <c:v>42212</c:v>
                </c:pt>
                <c:pt idx="449">
                  <c:v>42219</c:v>
                </c:pt>
                <c:pt idx="450">
                  <c:v>42226</c:v>
                </c:pt>
                <c:pt idx="451">
                  <c:v>42233</c:v>
                </c:pt>
                <c:pt idx="452">
                  <c:v>42240</c:v>
                </c:pt>
                <c:pt idx="453">
                  <c:v>42247</c:v>
                </c:pt>
                <c:pt idx="454">
                  <c:v>42254</c:v>
                </c:pt>
                <c:pt idx="455">
                  <c:v>42261</c:v>
                </c:pt>
                <c:pt idx="456">
                  <c:v>42268</c:v>
                </c:pt>
                <c:pt idx="457">
                  <c:v>42275</c:v>
                </c:pt>
                <c:pt idx="458">
                  <c:v>42282</c:v>
                </c:pt>
                <c:pt idx="459">
                  <c:v>42289</c:v>
                </c:pt>
                <c:pt idx="460">
                  <c:v>42296</c:v>
                </c:pt>
                <c:pt idx="461">
                  <c:v>42303</c:v>
                </c:pt>
                <c:pt idx="462">
                  <c:v>42310</c:v>
                </c:pt>
                <c:pt idx="463">
                  <c:v>42317</c:v>
                </c:pt>
                <c:pt idx="464">
                  <c:v>42324</c:v>
                </c:pt>
                <c:pt idx="465">
                  <c:v>42331</c:v>
                </c:pt>
                <c:pt idx="466">
                  <c:v>42338</c:v>
                </c:pt>
                <c:pt idx="467">
                  <c:v>42345</c:v>
                </c:pt>
                <c:pt idx="468">
                  <c:v>42352</c:v>
                </c:pt>
                <c:pt idx="469">
                  <c:v>42359</c:v>
                </c:pt>
                <c:pt idx="470">
                  <c:v>42366</c:v>
                </c:pt>
                <c:pt idx="471">
                  <c:v>42373</c:v>
                </c:pt>
                <c:pt idx="472">
                  <c:v>42380</c:v>
                </c:pt>
                <c:pt idx="473">
                  <c:v>42387</c:v>
                </c:pt>
                <c:pt idx="474">
                  <c:v>42394</c:v>
                </c:pt>
                <c:pt idx="475">
                  <c:v>42401</c:v>
                </c:pt>
                <c:pt idx="476">
                  <c:v>42408</c:v>
                </c:pt>
                <c:pt idx="477">
                  <c:v>42415</c:v>
                </c:pt>
                <c:pt idx="478">
                  <c:v>42422</c:v>
                </c:pt>
                <c:pt idx="479">
                  <c:v>42429</c:v>
                </c:pt>
                <c:pt idx="480">
                  <c:v>42436</c:v>
                </c:pt>
                <c:pt idx="481">
                  <c:v>42443</c:v>
                </c:pt>
                <c:pt idx="482">
                  <c:v>42450</c:v>
                </c:pt>
                <c:pt idx="483">
                  <c:v>42457</c:v>
                </c:pt>
                <c:pt idx="484">
                  <c:v>42464</c:v>
                </c:pt>
                <c:pt idx="485">
                  <c:v>42471</c:v>
                </c:pt>
                <c:pt idx="486">
                  <c:v>42478</c:v>
                </c:pt>
                <c:pt idx="487">
                  <c:v>42485</c:v>
                </c:pt>
                <c:pt idx="488">
                  <c:v>42492</c:v>
                </c:pt>
                <c:pt idx="489">
                  <c:v>42499</c:v>
                </c:pt>
                <c:pt idx="490">
                  <c:v>42506</c:v>
                </c:pt>
                <c:pt idx="491">
                  <c:v>42513</c:v>
                </c:pt>
                <c:pt idx="492">
                  <c:v>42520</c:v>
                </c:pt>
                <c:pt idx="493">
                  <c:v>42527</c:v>
                </c:pt>
                <c:pt idx="494">
                  <c:v>42534</c:v>
                </c:pt>
                <c:pt idx="495">
                  <c:v>42541</c:v>
                </c:pt>
                <c:pt idx="496">
                  <c:v>42548</c:v>
                </c:pt>
                <c:pt idx="497">
                  <c:v>42555</c:v>
                </c:pt>
                <c:pt idx="498">
                  <c:v>42562</c:v>
                </c:pt>
                <c:pt idx="499">
                  <c:v>42569</c:v>
                </c:pt>
                <c:pt idx="500">
                  <c:v>42576</c:v>
                </c:pt>
                <c:pt idx="501">
                  <c:v>42583</c:v>
                </c:pt>
                <c:pt idx="502">
                  <c:v>42590</c:v>
                </c:pt>
                <c:pt idx="503">
                  <c:v>42597</c:v>
                </c:pt>
                <c:pt idx="504">
                  <c:v>42604</c:v>
                </c:pt>
                <c:pt idx="505">
                  <c:v>42611</c:v>
                </c:pt>
                <c:pt idx="506">
                  <c:v>42618</c:v>
                </c:pt>
                <c:pt idx="507">
                  <c:v>42625</c:v>
                </c:pt>
                <c:pt idx="508">
                  <c:v>42632</c:v>
                </c:pt>
                <c:pt idx="509">
                  <c:v>42639</c:v>
                </c:pt>
                <c:pt idx="510">
                  <c:v>42646</c:v>
                </c:pt>
                <c:pt idx="511">
                  <c:v>42653</c:v>
                </c:pt>
                <c:pt idx="512">
                  <c:v>42660</c:v>
                </c:pt>
                <c:pt idx="513">
                  <c:v>42667</c:v>
                </c:pt>
                <c:pt idx="514">
                  <c:v>42674</c:v>
                </c:pt>
                <c:pt idx="515">
                  <c:v>42681</c:v>
                </c:pt>
                <c:pt idx="516">
                  <c:v>42688</c:v>
                </c:pt>
                <c:pt idx="517">
                  <c:v>42695</c:v>
                </c:pt>
                <c:pt idx="518">
                  <c:v>42702</c:v>
                </c:pt>
                <c:pt idx="519">
                  <c:v>42709</c:v>
                </c:pt>
                <c:pt idx="520">
                  <c:v>42716</c:v>
                </c:pt>
                <c:pt idx="521">
                  <c:v>42723</c:v>
                </c:pt>
                <c:pt idx="522">
                  <c:v>42730</c:v>
                </c:pt>
                <c:pt idx="523">
                  <c:v>42737</c:v>
                </c:pt>
                <c:pt idx="524">
                  <c:v>42744</c:v>
                </c:pt>
                <c:pt idx="525">
                  <c:v>42751</c:v>
                </c:pt>
                <c:pt idx="526">
                  <c:v>42758</c:v>
                </c:pt>
                <c:pt idx="527">
                  <c:v>42765</c:v>
                </c:pt>
                <c:pt idx="528">
                  <c:v>42772</c:v>
                </c:pt>
                <c:pt idx="529">
                  <c:v>42779</c:v>
                </c:pt>
                <c:pt idx="530">
                  <c:v>42786</c:v>
                </c:pt>
                <c:pt idx="531">
                  <c:v>42793</c:v>
                </c:pt>
                <c:pt idx="532">
                  <c:v>42800</c:v>
                </c:pt>
                <c:pt idx="533">
                  <c:v>42807</c:v>
                </c:pt>
                <c:pt idx="534">
                  <c:v>42814</c:v>
                </c:pt>
                <c:pt idx="535">
                  <c:v>42821</c:v>
                </c:pt>
                <c:pt idx="536">
                  <c:v>42828</c:v>
                </c:pt>
                <c:pt idx="537">
                  <c:v>42835</c:v>
                </c:pt>
                <c:pt idx="538">
                  <c:v>42842</c:v>
                </c:pt>
                <c:pt idx="539">
                  <c:v>42849</c:v>
                </c:pt>
                <c:pt idx="540">
                  <c:v>42856</c:v>
                </c:pt>
                <c:pt idx="541">
                  <c:v>42863</c:v>
                </c:pt>
                <c:pt idx="542">
                  <c:v>42870</c:v>
                </c:pt>
                <c:pt idx="543">
                  <c:v>42877</c:v>
                </c:pt>
                <c:pt idx="544">
                  <c:v>42884</c:v>
                </c:pt>
                <c:pt idx="545">
                  <c:v>42891</c:v>
                </c:pt>
                <c:pt idx="546">
                  <c:v>42898</c:v>
                </c:pt>
                <c:pt idx="547">
                  <c:v>42905</c:v>
                </c:pt>
                <c:pt idx="548">
                  <c:v>42912</c:v>
                </c:pt>
                <c:pt idx="549">
                  <c:v>42919</c:v>
                </c:pt>
                <c:pt idx="550">
                  <c:v>42926</c:v>
                </c:pt>
                <c:pt idx="551">
                  <c:v>42933</c:v>
                </c:pt>
                <c:pt idx="552">
                  <c:v>42940</c:v>
                </c:pt>
                <c:pt idx="553">
                  <c:v>42947</c:v>
                </c:pt>
                <c:pt idx="554">
                  <c:v>42954</c:v>
                </c:pt>
                <c:pt idx="555">
                  <c:v>42961</c:v>
                </c:pt>
                <c:pt idx="556">
                  <c:v>42968</c:v>
                </c:pt>
                <c:pt idx="557">
                  <c:v>42975</c:v>
                </c:pt>
                <c:pt idx="558">
                  <c:v>42982</c:v>
                </c:pt>
                <c:pt idx="559">
                  <c:v>42989</c:v>
                </c:pt>
                <c:pt idx="560">
                  <c:v>42996</c:v>
                </c:pt>
                <c:pt idx="561">
                  <c:v>43003</c:v>
                </c:pt>
                <c:pt idx="562">
                  <c:v>43010</c:v>
                </c:pt>
                <c:pt idx="563">
                  <c:v>43017</c:v>
                </c:pt>
                <c:pt idx="564">
                  <c:v>43024</c:v>
                </c:pt>
                <c:pt idx="565">
                  <c:v>43031</c:v>
                </c:pt>
                <c:pt idx="566">
                  <c:v>43038</c:v>
                </c:pt>
                <c:pt idx="567">
                  <c:v>43045</c:v>
                </c:pt>
                <c:pt idx="568">
                  <c:v>43052</c:v>
                </c:pt>
                <c:pt idx="569">
                  <c:v>43059</c:v>
                </c:pt>
                <c:pt idx="570">
                  <c:v>43066</c:v>
                </c:pt>
                <c:pt idx="571">
                  <c:v>43073</c:v>
                </c:pt>
                <c:pt idx="572">
                  <c:v>43080</c:v>
                </c:pt>
                <c:pt idx="573">
                  <c:v>43087</c:v>
                </c:pt>
                <c:pt idx="574">
                  <c:v>43094</c:v>
                </c:pt>
                <c:pt idx="575">
                  <c:v>43101</c:v>
                </c:pt>
                <c:pt idx="576">
                  <c:v>43108</c:v>
                </c:pt>
                <c:pt idx="577">
                  <c:v>43115</c:v>
                </c:pt>
                <c:pt idx="578">
                  <c:v>43122</c:v>
                </c:pt>
                <c:pt idx="579">
                  <c:v>43129</c:v>
                </c:pt>
                <c:pt idx="580">
                  <c:v>43136</c:v>
                </c:pt>
                <c:pt idx="581">
                  <c:v>43143</c:v>
                </c:pt>
                <c:pt idx="582">
                  <c:v>43150</c:v>
                </c:pt>
                <c:pt idx="583">
                  <c:v>43157</c:v>
                </c:pt>
                <c:pt idx="584">
                  <c:v>43164</c:v>
                </c:pt>
                <c:pt idx="585">
                  <c:v>43171</c:v>
                </c:pt>
                <c:pt idx="586">
                  <c:v>43178</c:v>
                </c:pt>
                <c:pt idx="587">
                  <c:v>43185</c:v>
                </c:pt>
                <c:pt idx="588">
                  <c:v>43192</c:v>
                </c:pt>
                <c:pt idx="589">
                  <c:v>43199</c:v>
                </c:pt>
                <c:pt idx="590">
                  <c:v>43206</c:v>
                </c:pt>
                <c:pt idx="591">
                  <c:v>43213</c:v>
                </c:pt>
                <c:pt idx="592">
                  <c:v>43220</c:v>
                </c:pt>
                <c:pt idx="593">
                  <c:v>43227</c:v>
                </c:pt>
                <c:pt idx="594">
                  <c:v>43234</c:v>
                </c:pt>
                <c:pt idx="595">
                  <c:v>43241</c:v>
                </c:pt>
                <c:pt idx="596">
                  <c:v>43248</c:v>
                </c:pt>
                <c:pt idx="597">
                  <c:v>43255</c:v>
                </c:pt>
                <c:pt idx="598">
                  <c:v>43262</c:v>
                </c:pt>
                <c:pt idx="599">
                  <c:v>43269</c:v>
                </c:pt>
                <c:pt idx="600">
                  <c:v>43276</c:v>
                </c:pt>
                <c:pt idx="601">
                  <c:v>43283</c:v>
                </c:pt>
                <c:pt idx="602">
                  <c:v>43290</c:v>
                </c:pt>
                <c:pt idx="603">
                  <c:v>43297</c:v>
                </c:pt>
                <c:pt idx="604">
                  <c:v>43304</c:v>
                </c:pt>
                <c:pt idx="605">
                  <c:v>43311</c:v>
                </c:pt>
                <c:pt idx="606">
                  <c:v>43318</c:v>
                </c:pt>
                <c:pt idx="607">
                  <c:v>43325</c:v>
                </c:pt>
                <c:pt idx="608">
                  <c:v>43332</c:v>
                </c:pt>
                <c:pt idx="609">
                  <c:v>43339</c:v>
                </c:pt>
                <c:pt idx="610">
                  <c:v>43346</c:v>
                </c:pt>
                <c:pt idx="611">
                  <c:v>43353</c:v>
                </c:pt>
                <c:pt idx="612">
                  <c:v>43360</c:v>
                </c:pt>
                <c:pt idx="613">
                  <c:v>43367</c:v>
                </c:pt>
                <c:pt idx="614">
                  <c:v>43374</c:v>
                </c:pt>
                <c:pt idx="615">
                  <c:v>43381</c:v>
                </c:pt>
                <c:pt idx="616">
                  <c:v>43388</c:v>
                </c:pt>
                <c:pt idx="617">
                  <c:v>43395</c:v>
                </c:pt>
                <c:pt idx="618">
                  <c:v>43402</c:v>
                </c:pt>
                <c:pt idx="619">
                  <c:v>43409</c:v>
                </c:pt>
                <c:pt idx="620">
                  <c:v>43416</c:v>
                </c:pt>
                <c:pt idx="621">
                  <c:v>43423</c:v>
                </c:pt>
                <c:pt idx="622">
                  <c:v>43430</c:v>
                </c:pt>
                <c:pt idx="623">
                  <c:v>43437</c:v>
                </c:pt>
                <c:pt idx="624">
                  <c:v>43444</c:v>
                </c:pt>
                <c:pt idx="625">
                  <c:v>43451</c:v>
                </c:pt>
                <c:pt idx="626">
                  <c:v>43458</c:v>
                </c:pt>
                <c:pt idx="627">
                  <c:v>43465</c:v>
                </c:pt>
                <c:pt idx="628">
                  <c:v>43472</c:v>
                </c:pt>
                <c:pt idx="629">
                  <c:v>43479</c:v>
                </c:pt>
                <c:pt idx="630">
                  <c:v>43486</c:v>
                </c:pt>
                <c:pt idx="631">
                  <c:v>43493</c:v>
                </c:pt>
                <c:pt idx="632">
                  <c:v>43500</c:v>
                </c:pt>
                <c:pt idx="633">
                  <c:v>43507</c:v>
                </c:pt>
                <c:pt idx="634">
                  <c:v>43514</c:v>
                </c:pt>
                <c:pt idx="635">
                  <c:v>43521</c:v>
                </c:pt>
                <c:pt idx="636">
                  <c:v>43528</c:v>
                </c:pt>
                <c:pt idx="637">
                  <c:v>43535</c:v>
                </c:pt>
                <c:pt idx="638">
                  <c:v>43542</c:v>
                </c:pt>
                <c:pt idx="639">
                  <c:v>43549</c:v>
                </c:pt>
                <c:pt idx="640">
                  <c:v>43556</c:v>
                </c:pt>
                <c:pt idx="641">
                  <c:v>43563</c:v>
                </c:pt>
                <c:pt idx="642">
                  <c:v>43570</c:v>
                </c:pt>
                <c:pt idx="643">
                  <c:v>43577</c:v>
                </c:pt>
                <c:pt idx="644">
                  <c:v>43584</c:v>
                </c:pt>
                <c:pt idx="645">
                  <c:v>43591</c:v>
                </c:pt>
                <c:pt idx="646">
                  <c:v>43598</c:v>
                </c:pt>
                <c:pt idx="647">
                  <c:v>43605</c:v>
                </c:pt>
                <c:pt idx="648">
                  <c:v>43612</c:v>
                </c:pt>
                <c:pt idx="649">
                  <c:v>43619</c:v>
                </c:pt>
                <c:pt idx="650">
                  <c:v>43626</c:v>
                </c:pt>
                <c:pt idx="651">
                  <c:v>43633</c:v>
                </c:pt>
                <c:pt idx="652">
                  <c:v>43640</c:v>
                </c:pt>
                <c:pt idx="653">
                  <c:v>43647</c:v>
                </c:pt>
                <c:pt idx="654">
                  <c:v>43654</c:v>
                </c:pt>
                <c:pt idx="655">
                  <c:v>43661</c:v>
                </c:pt>
                <c:pt idx="656">
                  <c:v>43668</c:v>
                </c:pt>
                <c:pt idx="657">
                  <c:v>43675</c:v>
                </c:pt>
                <c:pt idx="658">
                  <c:v>43682</c:v>
                </c:pt>
                <c:pt idx="659">
                  <c:v>43689</c:v>
                </c:pt>
                <c:pt idx="660">
                  <c:v>43696</c:v>
                </c:pt>
                <c:pt idx="661">
                  <c:v>43703</c:v>
                </c:pt>
                <c:pt idx="662">
                  <c:v>43710</c:v>
                </c:pt>
                <c:pt idx="663">
                  <c:v>43717</c:v>
                </c:pt>
                <c:pt idx="664">
                  <c:v>43724</c:v>
                </c:pt>
                <c:pt idx="665">
                  <c:v>43731</c:v>
                </c:pt>
                <c:pt idx="666">
                  <c:v>43738</c:v>
                </c:pt>
                <c:pt idx="667">
                  <c:v>43745</c:v>
                </c:pt>
                <c:pt idx="668">
                  <c:v>43752</c:v>
                </c:pt>
                <c:pt idx="669">
                  <c:v>43759</c:v>
                </c:pt>
                <c:pt idx="670">
                  <c:v>43766</c:v>
                </c:pt>
                <c:pt idx="671">
                  <c:v>43773</c:v>
                </c:pt>
                <c:pt idx="672">
                  <c:v>43780</c:v>
                </c:pt>
                <c:pt idx="673">
                  <c:v>43787</c:v>
                </c:pt>
                <c:pt idx="674">
                  <c:v>43794</c:v>
                </c:pt>
                <c:pt idx="675">
                  <c:v>43801</c:v>
                </c:pt>
                <c:pt idx="676">
                  <c:v>43808</c:v>
                </c:pt>
                <c:pt idx="677">
                  <c:v>43815</c:v>
                </c:pt>
                <c:pt idx="678">
                  <c:v>43822</c:v>
                </c:pt>
                <c:pt idx="679">
                  <c:v>43829</c:v>
                </c:pt>
                <c:pt idx="680">
                  <c:v>43836</c:v>
                </c:pt>
                <c:pt idx="681">
                  <c:v>43843</c:v>
                </c:pt>
                <c:pt idx="682">
                  <c:v>43850</c:v>
                </c:pt>
                <c:pt idx="683">
                  <c:v>43857</c:v>
                </c:pt>
                <c:pt idx="684">
                  <c:v>43864</c:v>
                </c:pt>
                <c:pt idx="685">
                  <c:v>43871</c:v>
                </c:pt>
                <c:pt idx="686">
                  <c:v>43878</c:v>
                </c:pt>
                <c:pt idx="687">
                  <c:v>43885</c:v>
                </c:pt>
                <c:pt idx="688">
                  <c:v>43892</c:v>
                </c:pt>
                <c:pt idx="689">
                  <c:v>43899</c:v>
                </c:pt>
                <c:pt idx="690">
                  <c:v>43906</c:v>
                </c:pt>
                <c:pt idx="691">
                  <c:v>43913</c:v>
                </c:pt>
                <c:pt idx="692">
                  <c:v>43920</c:v>
                </c:pt>
                <c:pt idx="693">
                  <c:v>43927</c:v>
                </c:pt>
                <c:pt idx="694">
                  <c:v>43934</c:v>
                </c:pt>
                <c:pt idx="695">
                  <c:v>43941</c:v>
                </c:pt>
                <c:pt idx="696">
                  <c:v>43948</c:v>
                </c:pt>
                <c:pt idx="697">
                  <c:v>43955</c:v>
                </c:pt>
                <c:pt idx="698">
                  <c:v>43962</c:v>
                </c:pt>
                <c:pt idx="699">
                  <c:v>43969</c:v>
                </c:pt>
                <c:pt idx="700">
                  <c:v>43976</c:v>
                </c:pt>
                <c:pt idx="701">
                  <c:v>43983</c:v>
                </c:pt>
                <c:pt idx="702">
                  <c:v>43990</c:v>
                </c:pt>
                <c:pt idx="703">
                  <c:v>43997</c:v>
                </c:pt>
                <c:pt idx="704">
                  <c:v>44004</c:v>
                </c:pt>
                <c:pt idx="705">
                  <c:v>44011</c:v>
                </c:pt>
                <c:pt idx="706">
                  <c:v>44018</c:v>
                </c:pt>
                <c:pt idx="707">
                  <c:v>44025</c:v>
                </c:pt>
                <c:pt idx="708">
                  <c:v>44032</c:v>
                </c:pt>
                <c:pt idx="709">
                  <c:v>44039</c:v>
                </c:pt>
                <c:pt idx="710">
                  <c:v>44046</c:v>
                </c:pt>
                <c:pt idx="711">
                  <c:v>44053</c:v>
                </c:pt>
                <c:pt idx="712">
                  <c:v>44060</c:v>
                </c:pt>
                <c:pt idx="713">
                  <c:v>44067</c:v>
                </c:pt>
                <c:pt idx="714">
                  <c:v>44074</c:v>
                </c:pt>
                <c:pt idx="715">
                  <c:v>44081</c:v>
                </c:pt>
                <c:pt idx="716">
                  <c:v>44088</c:v>
                </c:pt>
                <c:pt idx="717">
                  <c:v>44095</c:v>
                </c:pt>
                <c:pt idx="718">
                  <c:v>44102</c:v>
                </c:pt>
                <c:pt idx="719">
                  <c:v>44109</c:v>
                </c:pt>
                <c:pt idx="720">
                  <c:v>44116</c:v>
                </c:pt>
                <c:pt idx="721">
                  <c:v>44123</c:v>
                </c:pt>
                <c:pt idx="722">
                  <c:v>44130</c:v>
                </c:pt>
                <c:pt idx="723">
                  <c:v>44137</c:v>
                </c:pt>
                <c:pt idx="724">
                  <c:v>44144</c:v>
                </c:pt>
                <c:pt idx="725">
                  <c:v>44151</c:v>
                </c:pt>
                <c:pt idx="726">
                  <c:v>44158</c:v>
                </c:pt>
                <c:pt idx="727">
                  <c:v>44165</c:v>
                </c:pt>
                <c:pt idx="728">
                  <c:v>44172</c:v>
                </c:pt>
                <c:pt idx="729">
                  <c:v>44179</c:v>
                </c:pt>
                <c:pt idx="730">
                  <c:v>44186</c:v>
                </c:pt>
                <c:pt idx="731">
                  <c:v>44193</c:v>
                </c:pt>
                <c:pt idx="732">
                  <c:v>44200</c:v>
                </c:pt>
                <c:pt idx="733">
                  <c:v>44207</c:v>
                </c:pt>
                <c:pt idx="734">
                  <c:v>44214</c:v>
                </c:pt>
                <c:pt idx="735">
                  <c:v>44221</c:v>
                </c:pt>
                <c:pt idx="736">
                  <c:v>44228</c:v>
                </c:pt>
                <c:pt idx="737">
                  <c:v>44235</c:v>
                </c:pt>
                <c:pt idx="738">
                  <c:v>44242</c:v>
                </c:pt>
                <c:pt idx="739">
                  <c:v>44249</c:v>
                </c:pt>
                <c:pt idx="740">
                  <c:v>44256</c:v>
                </c:pt>
                <c:pt idx="741">
                  <c:v>44263</c:v>
                </c:pt>
                <c:pt idx="742">
                  <c:v>44270</c:v>
                </c:pt>
                <c:pt idx="743">
                  <c:v>44277</c:v>
                </c:pt>
                <c:pt idx="744">
                  <c:v>44284</c:v>
                </c:pt>
                <c:pt idx="745">
                  <c:v>44291</c:v>
                </c:pt>
                <c:pt idx="746">
                  <c:v>44298</c:v>
                </c:pt>
                <c:pt idx="747">
                  <c:v>44305</c:v>
                </c:pt>
                <c:pt idx="748">
                  <c:v>44312</c:v>
                </c:pt>
                <c:pt idx="749">
                  <c:v>44319</c:v>
                </c:pt>
                <c:pt idx="750">
                  <c:v>44326</c:v>
                </c:pt>
                <c:pt idx="751">
                  <c:v>44333</c:v>
                </c:pt>
                <c:pt idx="752">
                  <c:v>44340</c:v>
                </c:pt>
                <c:pt idx="753">
                  <c:v>44347</c:v>
                </c:pt>
                <c:pt idx="754">
                  <c:v>44354</c:v>
                </c:pt>
                <c:pt idx="755">
                  <c:v>44361</c:v>
                </c:pt>
                <c:pt idx="756">
                  <c:v>44368</c:v>
                </c:pt>
                <c:pt idx="757">
                  <c:v>44375</c:v>
                </c:pt>
                <c:pt idx="758">
                  <c:v>44382</c:v>
                </c:pt>
                <c:pt idx="759">
                  <c:v>44389</c:v>
                </c:pt>
                <c:pt idx="760">
                  <c:v>44396</c:v>
                </c:pt>
                <c:pt idx="761">
                  <c:v>44403</c:v>
                </c:pt>
                <c:pt idx="762">
                  <c:v>44410</c:v>
                </c:pt>
                <c:pt idx="763">
                  <c:v>44417</c:v>
                </c:pt>
                <c:pt idx="764">
                  <c:v>44424</c:v>
                </c:pt>
                <c:pt idx="765">
                  <c:v>44431</c:v>
                </c:pt>
                <c:pt idx="766">
                  <c:v>44438</c:v>
                </c:pt>
                <c:pt idx="767">
                  <c:v>44445</c:v>
                </c:pt>
                <c:pt idx="768">
                  <c:v>44452</c:v>
                </c:pt>
                <c:pt idx="769">
                  <c:v>44459</c:v>
                </c:pt>
                <c:pt idx="770">
                  <c:v>44466</c:v>
                </c:pt>
                <c:pt idx="771">
                  <c:v>44473</c:v>
                </c:pt>
                <c:pt idx="772">
                  <c:v>44480</c:v>
                </c:pt>
                <c:pt idx="773">
                  <c:v>44487</c:v>
                </c:pt>
                <c:pt idx="774">
                  <c:v>44494</c:v>
                </c:pt>
                <c:pt idx="775">
                  <c:v>44501</c:v>
                </c:pt>
                <c:pt idx="776">
                  <c:v>44508</c:v>
                </c:pt>
                <c:pt idx="777">
                  <c:v>44515</c:v>
                </c:pt>
                <c:pt idx="778">
                  <c:v>44522</c:v>
                </c:pt>
                <c:pt idx="779">
                  <c:v>44529</c:v>
                </c:pt>
                <c:pt idx="780">
                  <c:v>44536</c:v>
                </c:pt>
                <c:pt idx="781">
                  <c:v>44543</c:v>
                </c:pt>
                <c:pt idx="782">
                  <c:v>44550</c:v>
                </c:pt>
                <c:pt idx="783">
                  <c:v>44557</c:v>
                </c:pt>
                <c:pt idx="784">
                  <c:v>44564</c:v>
                </c:pt>
                <c:pt idx="785">
                  <c:v>44571</c:v>
                </c:pt>
                <c:pt idx="786">
                  <c:v>44578</c:v>
                </c:pt>
                <c:pt idx="787">
                  <c:v>44585</c:v>
                </c:pt>
                <c:pt idx="788">
                  <c:v>44592</c:v>
                </c:pt>
                <c:pt idx="789">
                  <c:v>44599</c:v>
                </c:pt>
                <c:pt idx="790">
                  <c:v>44606</c:v>
                </c:pt>
                <c:pt idx="791">
                  <c:v>44613</c:v>
                </c:pt>
                <c:pt idx="792">
                  <c:v>44620</c:v>
                </c:pt>
                <c:pt idx="793">
                  <c:v>44627</c:v>
                </c:pt>
                <c:pt idx="794">
                  <c:v>44634</c:v>
                </c:pt>
                <c:pt idx="795">
                  <c:v>44641</c:v>
                </c:pt>
                <c:pt idx="796">
                  <c:v>44648</c:v>
                </c:pt>
                <c:pt idx="797">
                  <c:v>44655</c:v>
                </c:pt>
                <c:pt idx="798">
                  <c:v>44662</c:v>
                </c:pt>
                <c:pt idx="799">
                  <c:v>44669</c:v>
                </c:pt>
                <c:pt idx="800">
                  <c:v>44676</c:v>
                </c:pt>
                <c:pt idx="801">
                  <c:v>44683</c:v>
                </c:pt>
                <c:pt idx="802">
                  <c:v>44690</c:v>
                </c:pt>
                <c:pt idx="803">
                  <c:v>44697</c:v>
                </c:pt>
                <c:pt idx="804">
                  <c:v>44704</c:v>
                </c:pt>
                <c:pt idx="805">
                  <c:v>44711</c:v>
                </c:pt>
                <c:pt idx="806">
                  <c:v>44718</c:v>
                </c:pt>
                <c:pt idx="807">
                  <c:v>44725</c:v>
                </c:pt>
                <c:pt idx="808">
                  <c:v>44732</c:v>
                </c:pt>
                <c:pt idx="809">
                  <c:v>44739</c:v>
                </c:pt>
                <c:pt idx="810">
                  <c:v>44746</c:v>
                </c:pt>
                <c:pt idx="811">
                  <c:v>44753</c:v>
                </c:pt>
                <c:pt idx="812">
                  <c:v>44760</c:v>
                </c:pt>
                <c:pt idx="813">
                  <c:v>44767</c:v>
                </c:pt>
                <c:pt idx="814">
                  <c:v>44774</c:v>
                </c:pt>
                <c:pt idx="815">
                  <c:v>44781</c:v>
                </c:pt>
                <c:pt idx="816">
                  <c:v>44788</c:v>
                </c:pt>
                <c:pt idx="817">
                  <c:v>44795</c:v>
                </c:pt>
                <c:pt idx="818">
                  <c:v>44802</c:v>
                </c:pt>
                <c:pt idx="819">
                  <c:v>44809</c:v>
                </c:pt>
                <c:pt idx="820">
                  <c:v>44816</c:v>
                </c:pt>
                <c:pt idx="821">
                  <c:v>44823</c:v>
                </c:pt>
                <c:pt idx="822">
                  <c:v>44830</c:v>
                </c:pt>
                <c:pt idx="823">
                  <c:v>44837</c:v>
                </c:pt>
                <c:pt idx="824">
                  <c:v>44844</c:v>
                </c:pt>
              </c:numCache>
            </c:numRef>
          </c:cat>
          <c:val>
            <c:numRef>
              <c:f>'gcy00_weekly_historical-data-12'!$CB$38:$CB$1228</c:f>
              <c:numCache>
                <c:formatCode>"$"#,##0.00_);[Red]\("$"#,##0.00\)</c:formatCode>
                <c:ptCount val="826"/>
                <c:pt idx="1">
                  <c:v>50122</c:v>
                </c:pt>
                <c:pt idx="2">
                  <c:v>48784</c:v>
                </c:pt>
                <c:pt idx="3">
                  <c:v>49415</c:v>
                </c:pt>
                <c:pt idx="4">
                  <c:v>49766</c:v>
                </c:pt>
                <c:pt idx="5">
                  <c:v>49967</c:v>
                </c:pt>
                <c:pt idx="6">
                  <c:v>50308</c:v>
                </c:pt>
                <c:pt idx="7">
                  <c:v>50559</c:v>
                </c:pt>
                <c:pt idx="8">
                  <c:v>50930</c:v>
                </c:pt>
                <c:pt idx="9">
                  <c:v>51061</c:v>
                </c:pt>
                <c:pt idx="10">
                  <c:v>51453</c:v>
                </c:pt>
                <c:pt idx="11">
                  <c:v>51945</c:v>
                </c:pt>
                <c:pt idx="12">
                  <c:v>52287</c:v>
                </c:pt>
                <c:pt idx="13">
                  <c:v>51539</c:v>
                </c:pt>
                <c:pt idx="14">
                  <c:v>51730</c:v>
                </c:pt>
                <c:pt idx="15">
                  <c:v>52041</c:v>
                </c:pt>
                <c:pt idx="16">
                  <c:v>52322</c:v>
                </c:pt>
                <c:pt idx="17">
                  <c:v>52573</c:v>
                </c:pt>
                <c:pt idx="18">
                  <c:v>52675</c:v>
                </c:pt>
                <c:pt idx="19">
                  <c:v>53067</c:v>
                </c:pt>
                <c:pt idx="20">
                  <c:v>53249</c:v>
                </c:pt>
                <c:pt idx="21">
                  <c:v>53451</c:v>
                </c:pt>
                <c:pt idx="22">
                  <c:v>51703</c:v>
                </c:pt>
                <c:pt idx="23">
                  <c:v>51914</c:v>
                </c:pt>
                <c:pt idx="24">
                  <c:v>52106</c:v>
                </c:pt>
                <c:pt idx="25">
                  <c:v>52558</c:v>
                </c:pt>
                <c:pt idx="26">
                  <c:v>52720</c:v>
                </c:pt>
                <c:pt idx="27">
                  <c:v>52872</c:v>
                </c:pt>
                <c:pt idx="28">
                  <c:v>52654</c:v>
                </c:pt>
                <c:pt idx="29">
                  <c:v>52835</c:v>
                </c:pt>
                <c:pt idx="30">
                  <c:v>53046</c:v>
                </c:pt>
                <c:pt idx="31">
                  <c:v>53508</c:v>
                </c:pt>
                <c:pt idx="32">
                  <c:v>53810</c:v>
                </c:pt>
                <c:pt idx="33">
                  <c:v>54052</c:v>
                </c:pt>
                <c:pt idx="34">
                  <c:v>54274</c:v>
                </c:pt>
                <c:pt idx="35">
                  <c:v>54735</c:v>
                </c:pt>
                <c:pt idx="36">
                  <c:v>54946</c:v>
                </c:pt>
                <c:pt idx="37">
                  <c:v>55127</c:v>
                </c:pt>
                <c:pt idx="38">
                  <c:v>55688</c:v>
                </c:pt>
                <c:pt idx="39">
                  <c:v>55909</c:v>
                </c:pt>
                <c:pt idx="40">
                  <c:v>56330</c:v>
                </c:pt>
                <c:pt idx="41">
                  <c:v>56641</c:v>
                </c:pt>
                <c:pt idx="42">
                  <c:v>57042</c:v>
                </c:pt>
                <c:pt idx="43">
                  <c:v>57453</c:v>
                </c:pt>
                <c:pt idx="44">
                  <c:v>57754</c:v>
                </c:pt>
                <c:pt idx="45">
                  <c:v>58315</c:v>
                </c:pt>
                <c:pt idx="46">
                  <c:v>58736</c:v>
                </c:pt>
                <c:pt idx="47">
                  <c:v>58288</c:v>
                </c:pt>
                <c:pt idx="48">
                  <c:v>58939</c:v>
                </c:pt>
                <c:pt idx="49">
                  <c:v>59601</c:v>
                </c:pt>
                <c:pt idx="50">
                  <c:v>60243</c:v>
                </c:pt>
                <c:pt idx="51">
                  <c:v>61565</c:v>
                </c:pt>
                <c:pt idx="52">
                  <c:v>62016</c:v>
                </c:pt>
                <c:pt idx="53">
                  <c:v>62367</c:v>
                </c:pt>
                <c:pt idx="54">
                  <c:v>62808</c:v>
                </c:pt>
                <c:pt idx="55">
                  <c:v>63369</c:v>
                </c:pt>
                <c:pt idx="56">
                  <c:v>65421</c:v>
                </c:pt>
                <c:pt idx="57">
                  <c:v>66072</c:v>
                </c:pt>
                <c:pt idx="58">
                  <c:v>67193</c:v>
                </c:pt>
                <c:pt idx="59">
                  <c:v>67654</c:v>
                </c:pt>
                <c:pt idx="60">
                  <c:v>68235</c:v>
                </c:pt>
                <c:pt idx="61">
                  <c:v>68656</c:v>
                </c:pt>
                <c:pt idx="62">
                  <c:v>69457</c:v>
                </c:pt>
                <c:pt idx="63">
                  <c:v>70168</c:v>
                </c:pt>
                <c:pt idx="64">
                  <c:v>70679</c:v>
                </c:pt>
                <c:pt idx="65">
                  <c:v>71311</c:v>
                </c:pt>
                <c:pt idx="66">
                  <c:v>73093</c:v>
                </c:pt>
                <c:pt idx="67">
                  <c:v>73905</c:v>
                </c:pt>
                <c:pt idx="68">
                  <c:v>74947</c:v>
                </c:pt>
                <c:pt idx="69">
                  <c:v>75389</c:v>
                </c:pt>
                <c:pt idx="70">
                  <c:v>76051</c:v>
                </c:pt>
                <c:pt idx="71">
                  <c:v>66233</c:v>
                </c:pt>
                <c:pt idx="72">
                  <c:v>66974</c:v>
                </c:pt>
                <c:pt idx="73">
                  <c:v>67375</c:v>
                </c:pt>
                <c:pt idx="74">
                  <c:v>68006</c:v>
                </c:pt>
                <c:pt idx="75">
                  <c:v>68458</c:v>
                </c:pt>
                <c:pt idx="76">
                  <c:v>69130</c:v>
                </c:pt>
                <c:pt idx="77">
                  <c:v>67562</c:v>
                </c:pt>
                <c:pt idx="78">
                  <c:v>68283</c:v>
                </c:pt>
                <c:pt idx="79">
                  <c:v>68854</c:v>
                </c:pt>
                <c:pt idx="80">
                  <c:v>69665</c:v>
                </c:pt>
                <c:pt idx="81">
                  <c:v>70076</c:v>
                </c:pt>
                <c:pt idx="82">
                  <c:v>70837</c:v>
                </c:pt>
                <c:pt idx="83">
                  <c:v>71339</c:v>
                </c:pt>
                <c:pt idx="84">
                  <c:v>72091</c:v>
                </c:pt>
                <c:pt idx="85">
                  <c:v>72693</c:v>
                </c:pt>
                <c:pt idx="86">
                  <c:v>61455</c:v>
                </c:pt>
                <c:pt idx="87">
                  <c:v>62706</c:v>
                </c:pt>
                <c:pt idx="88">
                  <c:v>63617</c:v>
                </c:pt>
                <c:pt idx="89">
                  <c:v>64109</c:v>
                </c:pt>
                <c:pt idx="90">
                  <c:v>62781</c:v>
                </c:pt>
                <c:pt idx="91">
                  <c:v>63892</c:v>
                </c:pt>
                <c:pt idx="92">
                  <c:v>66423</c:v>
                </c:pt>
                <c:pt idx="93">
                  <c:v>67175</c:v>
                </c:pt>
                <c:pt idx="94">
                  <c:v>68717</c:v>
                </c:pt>
                <c:pt idx="95">
                  <c:v>70359</c:v>
                </c:pt>
                <c:pt idx="96">
                  <c:v>71681</c:v>
                </c:pt>
                <c:pt idx="97">
                  <c:v>73463</c:v>
                </c:pt>
                <c:pt idx="98">
                  <c:v>74425</c:v>
                </c:pt>
                <c:pt idx="99">
                  <c:v>68167</c:v>
                </c:pt>
                <c:pt idx="100">
                  <c:v>69198</c:v>
                </c:pt>
                <c:pt idx="101">
                  <c:v>70369</c:v>
                </c:pt>
                <c:pt idx="102">
                  <c:v>70081</c:v>
                </c:pt>
                <c:pt idx="103">
                  <c:v>71122</c:v>
                </c:pt>
                <c:pt idx="104">
                  <c:v>72423</c:v>
                </c:pt>
                <c:pt idx="105">
                  <c:v>73364</c:v>
                </c:pt>
                <c:pt idx="106">
                  <c:v>74005</c:v>
                </c:pt>
                <c:pt idx="107">
                  <c:v>74487</c:v>
                </c:pt>
                <c:pt idx="108">
                  <c:v>75059</c:v>
                </c:pt>
                <c:pt idx="109">
                  <c:v>75770</c:v>
                </c:pt>
                <c:pt idx="110">
                  <c:v>77071</c:v>
                </c:pt>
                <c:pt idx="111">
                  <c:v>77912</c:v>
                </c:pt>
                <c:pt idx="112">
                  <c:v>78483</c:v>
                </c:pt>
                <c:pt idx="113">
                  <c:v>79374</c:v>
                </c:pt>
                <c:pt idx="114">
                  <c:v>80376</c:v>
                </c:pt>
                <c:pt idx="115">
                  <c:v>81358</c:v>
                </c:pt>
                <c:pt idx="116">
                  <c:v>80110</c:v>
                </c:pt>
                <c:pt idx="117">
                  <c:v>80811</c:v>
                </c:pt>
                <c:pt idx="118">
                  <c:v>82062</c:v>
                </c:pt>
                <c:pt idx="119">
                  <c:v>82644</c:v>
                </c:pt>
                <c:pt idx="120">
                  <c:v>83216</c:v>
                </c:pt>
                <c:pt idx="121">
                  <c:v>82048</c:v>
                </c:pt>
                <c:pt idx="122">
                  <c:v>82539</c:v>
                </c:pt>
                <c:pt idx="123">
                  <c:v>83761</c:v>
                </c:pt>
                <c:pt idx="124">
                  <c:v>84292</c:v>
                </c:pt>
                <c:pt idx="125">
                  <c:v>84913</c:v>
                </c:pt>
                <c:pt idx="126">
                  <c:v>85264</c:v>
                </c:pt>
                <c:pt idx="127">
                  <c:v>85965</c:v>
                </c:pt>
                <c:pt idx="128">
                  <c:v>86497</c:v>
                </c:pt>
                <c:pt idx="129">
                  <c:v>86909</c:v>
                </c:pt>
                <c:pt idx="130">
                  <c:v>87301</c:v>
                </c:pt>
                <c:pt idx="131">
                  <c:v>87483</c:v>
                </c:pt>
                <c:pt idx="132">
                  <c:v>88005</c:v>
                </c:pt>
                <c:pt idx="133">
                  <c:v>84397</c:v>
                </c:pt>
                <c:pt idx="134">
                  <c:v>84798</c:v>
                </c:pt>
                <c:pt idx="135">
                  <c:v>85259</c:v>
                </c:pt>
                <c:pt idx="136">
                  <c:v>85560</c:v>
                </c:pt>
                <c:pt idx="137">
                  <c:v>86041</c:v>
                </c:pt>
                <c:pt idx="138">
                  <c:v>86272</c:v>
                </c:pt>
                <c:pt idx="139">
                  <c:v>86573</c:v>
                </c:pt>
                <c:pt idx="140">
                  <c:v>86974</c:v>
                </c:pt>
                <c:pt idx="141">
                  <c:v>87375</c:v>
                </c:pt>
                <c:pt idx="142">
                  <c:v>88206</c:v>
                </c:pt>
                <c:pt idx="143">
                  <c:v>88627</c:v>
                </c:pt>
                <c:pt idx="144">
                  <c:v>89108</c:v>
                </c:pt>
                <c:pt idx="145">
                  <c:v>89579</c:v>
                </c:pt>
                <c:pt idx="146">
                  <c:v>89880</c:v>
                </c:pt>
                <c:pt idx="147">
                  <c:v>90801</c:v>
                </c:pt>
                <c:pt idx="148">
                  <c:v>91232</c:v>
                </c:pt>
                <c:pt idx="149">
                  <c:v>91493</c:v>
                </c:pt>
                <c:pt idx="150">
                  <c:v>91924</c:v>
                </c:pt>
                <c:pt idx="151">
                  <c:v>92805</c:v>
                </c:pt>
                <c:pt idx="152">
                  <c:v>93196</c:v>
                </c:pt>
                <c:pt idx="153">
                  <c:v>93697</c:v>
                </c:pt>
                <c:pt idx="154">
                  <c:v>94628</c:v>
                </c:pt>
                <c:pt idx="155">
                  <c:v>95760</c:v>
                </c:pt>
                <c:pt idx="156">
                  <c:v>96542</c:v>
                </c:pt>
                <c:pt idx="157">
                  <c:v>97144</c:v>
                </c:pt>
                <c:pt idx="158">
                  <c:v>95646</c:v>
                </c:pt>
                <c:pt idx="159">
                  <c:v>96047</c:v>
                </c:pt>
                <c:pt idx="160">
                  <c:v>96678</c:v>
                </c:pt>
                <c:pt idx="161">
                  <c:v>97310</c:v>
                </c:pt>
                <c:pt idx="162">
                  <c:v>98012</c:v>
                </c:pt>
                <c:pt idx="163">
                  <c:v>98354</c:v>
                </c:pt>
                <c:pt idx="164">
                  <c:v>99556</c:v>
                </c:pt>
                <c:pt idx="165">
                  <c:v>100117</c:v>
                </c:pt>
                <c:pt idx="166">
                  <c:v>100648</c:v>
                </c:pt>
                <c:pt idx="167">
                  <c:v>101299</c:v>
                </c:pt>
                <c:pt idx="168">
                  <c:v>101781</c:v>
                </c:pt>
                <c:pt idx="169">
                  <c:v>102393</c:v>
                </c:pt>
                <c:pt idx="170">
                  <c:v>103345</c:v>
                </c:pt>
                <c:pt idx="171">
                  <c:v>103736</c:v>
                </c:pt>
                <c:pt idx="172">
                  <c:v>104117</c:v>
                </c:pt>
                <c:pt idx="173">
                  <c:v>104699</c:v>
                </c:pt>
                <c:pt idx="174">
                  <c:v>105180</c:v>
                </c:pt>
                <c:pt idx="175">
                  <c:v>105621</c:v>
                </c:pt>
                <c:pt idx="176">
                  <c:v>106102</c:v>
                </c:pt>
                <c:pt idx="177">
                  <c:v>106993</c:v>
                </c:pt>
                <c:pt idx="178">
                  <c:v>107385</c:v>
                </c:pt>
                <c:pt idx="179">
                  <c:v>108426</c:v>
                </c:pt>
                <c:pt idx="180">
                  <c:v>109017</c:v>
                </c:pt>
                <c:pt idx="181">
                  <c:v>109448</c:v>
                </c:pt>
                <c:pt idx="182">
                  <c:v>110079</c:v>
                </c:pt>
                <c:pt idx="183">
                  <c:v>108300</c:v>
                </c:pt>
                <c:pt idx="184">
                  <c:v>108941</c:v>
                </c:pt>
                <c:pt idx="185">
                  <c:v>109782</c:v>
                </c:pt>
                <c:pt idx="186">
                  <c:v>110154</c:v>
                </c:pt>
                <c:pt idx="187">
                  <c:v>110616</c:v>
                </c:pt>
                <c:pt idx="188">
                  <c:v>110998</c:v>
                </c:pt>
                <c:pt idx="189">
                  <c:v>111469</c:v>
                </c:pt>
                <c:pt idx="190">
                  <c:v>111950</c:v>
                </c:pt>
                <c:pt idx="191">
                  <c:v>112361</c:v>
                </c:pt>
                <c:pt idx="192">
                  <c:v>112622</c:v>
                </c:pt>
                <c:pt idx="193">
                  <c:v>113043</c:v>
                </c:pt>
                <c:pt idx="194">
                  <c:v>113344</c:v>
                </c:pt>
                <c:pt idx="195">
                  <c:v>113715</c:v>
                </c:pt>
                <c:pt idx="196">
                  <c:v>114316</c:v>
                </c:pt>
                <c:pt idx="197">
                  <c:v>114757</c:v>
                </c:pt>
                <c:pt idx="198">
                  <c:v>115428</c:v>
                </c:pt>
                <c:pt idx="199">
                  <c:v>116139</c:v>
                </c:pt>
                <c:pt idx="200">
                  <c:v>116831</c:v>
                </c:pt>
                <c:pt idx="201">
                  <c:v>117702</c:v>
                </c:pt>
                <c:pt idx="202">
                  <c:v>118303</c:v>
                </c:pt>
                <c:pt idx="203">
                  <c:v>119335</c:v>
                </c:pt>
                <c:pt idx="204">
                  <c:v>120277</c:v>
                </c:pt>
                <c:pt idx="205">
                  <c:v>121889</c:v>
                </c:pt>
                <c:pt idx="206">
                  <c:v>122380</c:v>
                </c:pt>
                <c:pt idx="207">
                  <c:v>123292</c:v>
                </c:pt>
                <c:pt idx="208">
                  <c:v>124114</c:v>
                </c:pt>
                <c:pt idx="209">
                  <c:v>124686</c:v>
                </c:pt>
                <c:pt idx="210">
                  <c:v>122427</c:v>
                </c:pt>
                <c:pt idx="211">
                  <c:v>123138</c:v>
                </c:pt>
                <c:pt idx="212">
                  <c:v>124149</c:v>
                </c:pt>
                <c:pt idx="213">
                  <c:v>124650</c:v>
                </c:pt>
                <c:pt idx="214">
                  <c:v>125291</c:v>
                </c:pt>
                <c:pt idx="215">
                  <c:v>125962</c:v>
                </c:pt>
                <c:pt idx="216">
                  <c:v>126473</c:v>
                </c:pt>
                <c:pt idx="217">
                  <c:v>126864</c:v>
                </c:pt>
                <c:pt idx="218">
                  <c:v>127405</c:v>
                </c:pt>
                <c:pt idx="219">
                  <c:v>127846</c:v>
                </c:pt>
                <c:pt idx="220">
                  <c:v>128357</c:v>
                </c:pt>
                <c:pt idx="221">
                  <c:v>128978</c:v>
                </c:pt>
                <c:pt idx="222">
                  <c:v>129659</c:v>
                </c:pt>
                <c:pt idx="223">
                  <c:v>130060</c:v>
                </c:pt>
                <c:pt idx="224">
                  <c:v>130461</c:v>
                </c:pt>
                <c:pt idx="225">
                  <c:v>131092</c:v>
                </c:pt>
                <c:pt idx="226">
                  <c:v>131703</c:v>
                </c:pt>
                <c:pt idx="227">
                  <c:v>129194</c:v>
                </c:pt>
                <c:pt idx="228">
                  <c:v>130405</c:v>
                </c:pt>
                <c:pt idx="229">
                  <c:v>131936</c:v>
                </c:pt>
                <c:pt idx="230">
                  <c:v>132647</c:v>
                </c:pt>
                <c:pt idx="231">
                  <c:v>133278</c:v>
                </c:pt>
                <c:pt idx="232">
                  <c:v>133769</c:v>
                </c:pt>
                <c:pt idx="233">
                  <c:v>134141</c:v>
                </c:pt>
                <c:pt idx="234">
                  <c:v>134393</c:v>
                </c:pt>
                <c:pt idx="235">
                  <c:v>134725</c:v>
                </c:pt>
                <c:pt idx="236">
                  <c:v>133127</c:v>
                </c:pt>
                <c:pt idx="237">
                  <c:v>133658</c:v>
                </c:pt>
                <c:pt idx="238">
                  <c:v>134549</c:v>
                </c:pt>
                <c:pt idx="239">
                  <c:v>135370</c:v>
                </c:pt>
                <c:pt idx="240">
                  <c:v>135831</c:v>
                </c:pt>
                <c:pt idx="241">
                  <c:v>136312</c:v>
                </c:pt>
                <c:pt idx="242">
                  <c:v>137373</c:v>
                </c:pt>
                <c:pt idx="243">
                  <c:v>139334</c:v>
                </c:pt>
                <c:pt idx="244">
                  <c:v>141706</c:v>
                </c:pt>
                <c:pt idx="245">
                  <c:v>144808</c:v>
                </c:pt>
                <c:pt idx="246">
                  <c:v>146420</c:v>
                </c:pt>
                <c:pt idx="247">
                  <c:v>141392</c:v>
                </c:pt>
                <c:pt idx="248">
                  <c:v>142823</c:v>
                </c:pt>
                <c:pt idx="249">
                  <c:v>145544</c:v>
                </c:pt>
                <c:pt idx="250">
                  <c:v>147625</c:v>
                </c:pt>
                <c:pt idx="251">
                  <c:v>148866</c:v>
                </c:pt>
                <c:pt idx="252">
                  <c:v>152668</c:v>
                </c:pt>
                <c:pt idx="253">
                  <c:v>153959</c:v>
                </c:pt>
                <c:pt idx="254">
                  <c:v>155770</c:v>
                </c:pt>
                <c:pt idx="255">
                  <c:v>157061</c:v>
                </c:pt>
                <c:pt idx="256">
                  <c:v>158013</c:v>
                </c:pt>
                <c:pt idx="257">
                  <c:v>155695</c:v>
                </c:pt>
                <c:pt idx="258">
                  <c:v>156546</c:v>
                </c:pt>
                <c:pt idx="259">
                  <c:v>151288</c:v>
                </c:pt>
                <c:pt idx="260">
                  <c:v>152089</c:v>
                </c:pt>
                <c:pt idx="261">
                  <c:v>154180</c:v>
                </c:pt>
                <c:pt idx="262">
                  <c:v>158452</c:v>
                </c:pt>
                <c:pt idx="263">
                  <c:v>159713</c:v>
                </c:pt>
                <c:pt idx="264">
                  <c:v>160684</c:v>
                </c:pt>
                <c:pt idx="265">
                  <c:v>161485</c:v>
                </c:pt>
                <c:pt idx="266">
                  <c:v>162106</c:v>
                </c:pt>
                <c:pt idx="267">
                  <c:v>163567</c:v>
                </c:pt>
                <c:pt idx="268">
                  <c:v>164208</c:v>
                </c:pt>
                <c:pt idx="269">
                  <c:v>164909</c:v>
                </c:pt>
                <c:pt idx="270">
                  <c:v>161840</c:v>
                </c:pt>
                <c:pt idx="271">
                  <c:v>162681</c:v>
                </c:pt>
                <c:pt idx="272">
                  <c:v>164162</c:v>
                </c:pt>
                <c:pt idx="273">
                  <c:v>164914</c:v>
                </c:pt>
                <c:pt idx="274">
                  <c:v>165996</c:v>
                </c:pt>
                <c:pt idx="275">
                  <c:v>166558</c:v>
                </c:pt>
                <c:pt idx="276">
                  <c:v>167200</c:v>
                </c:pt>
                <c:pt idx="277">
                  <c:v>168092</c:v>
                </c:pt>
                <c:pt idx="278">
                  <c:v>168824</c:v>
                </c:pt>
                <c:pt idx="279">
                  <c:v>169106</c:v>
                </c:pt>
                <c:pt idx="280">
                  <c:v>160738</c:v>
                </c:pt>
                <c:pt idx="281">
                  <c:v>161309</c:v>
                </c:pt>
                <c:pt idx="282">
                  <c:v>162290</c:v>
                </c:pt>
                <c:pt idx="283">
                  <c:v>163311</c:v>
                </c:pt>
                <c:pt idx="284">
                  <c:v>164212</c:v>
                </c:pt>
                <c:pt idx="285">
                  <c:v>165644</c:v>
                </c:pt>
                <c:pt idx="286">
                  <c:v>164366</c:v>
                </c:pt>
                <c:pt idx="287">
                  <c:v>165127</c:v>
                </c:pt>
                <c:pt idx="288">
                  <c:v>166188</c:v>
                </c:pt>
                <c:pt idx="289">
                  <c:v>167079</c:v>
                </c:pt>
                <c:pt idx="290">
                  <c:v>167780</c:v>
                </c:pt>
                <c:pt idx="291">
                  <c:v>168491</c:v>
                </c:pt>
                <c:pt idx="292">
                  <c:v>168952</c:v>
                </c:pt>
                <c:pt idx="293">
                  <c:v>169904</c:v>
                </c:pt>
                <c:pt idx="294">
                  <c:v>170506</c:v>
                </c:pt>
                <c:pt idx="295">
                  <c:v>173308</c:v>
                </c:pt>
                <c:pt idx="296">
                  <c:v>173869</c:v>
                </c:pt>
                <c:pt idx="297">
                  <c:v>174810</c:v>
                </c:pt>
                <c:pt idx="298">
                  <c:v>175571</c:v>
                </c:pt>
                <c:pt idx="299">
                  <c:v>176402</c:v>
                </c:pt>
                <c:pt idx="300">
                  <c:v>177253</c:v>
                </c:pt>
                <c:pt idx="301">
                  <c:v>177784</c:v>
                </c:pt>
                <c:pt idx="302">
                  <c:v>178505</c:v>
                </c:pt>
                <c:pt idx="303">
                  <c:v>178897</c:v>
                </c:pt>
                <c:pt idx="304">
                  <c:v>179259</c:v>
                </c:pt>
                <c:pt idx="305">
                  <c:v>179781</c:v>
                </c:pt>
                <c:pt idx="306">
                  <c:v>173173</c:v>
                </c:pt>
                <c:pt idx="307">
                  <c:v>173944</c:v>
                </c:pt>
                <c:pt idx="308">
                  <c:v>174845</c:v>
                </c:pt>
                <c:pt idx="309">
                  <c:v>175326</c:v>
                </c:pt>
                <c:pt idx="310">
                  <c:v>175958</c:v>
                </c:pt>
                <c:pt idx="311">
                  <c:v>176570</c:v>
                </c:pt>
                <c:pt idx="312">
                  <c:v>177132</c:v>
                </c:pt>
                <c:pt idx="313">
                  <c:v>177494</c:v>
                </c:pt>
                <c:pt idx="314">
                  <c:v>178476</c:v>
                </c:pt>
                <c:pt idx="315">
                  <c:v>178688</c:v>
                </c:pt>
                <c:pt idx="316">
                  <c:v>174260</c:v>
                </c:pt>
                <c:pt idx="317">
                  <c:v>174791</c:v>
                </c:pt>
                <c:pt idx="318">
                  <c:v>175363</c:v>
                </c:pt>
                <c:pt idx="319">
                  <c:v>175775</c:v>
                </c:pt>
                <c:pt idx="320">
                  <c:v>172167</c:v>
                </c:pt>
                <c:pt idx="321">
                  <c:v>172498</c:v>
                </c:pt>
                <c:pt idx="322">
                  <c:v>173500</c:v>
                </c:pt>
                <c:pt idx="323">
                  <c:v>174362</c:v>
                </c:pt>
                <c:pt idx="324">
                  <c:v>175024</c:v>
                </c:pt>
                <c:pt idx="325">
                  <c:v>175286</c:v>
                </c:pt>
                <c:pt idx="326">
                  <c:v>175568</c:v>
                </c:pt>
                <c:pt idx="327">
                  <c:v>175830</c:v>
                </c:pt>
                <c:pt idx="328">
                  <c:v>170012</c:v>
                </c:pt>
                <c:pt idx="329">
                  <c:v>167893</c:v>
                </c:pt>
                <c:pt idx="330">
                  <c:v>169394</c:v>
                </c:pt>
                <c:pt idx="331">
                  <c:v>171795</c:v>
                </c:pt>
                <c:pt idx="332">
                  <c:v>173066</c:v>
                </c:pt>
                <c:pt idx="333">
                  <c:v>171237</c:v>
                </c:pt>
                <c:pt idx="334">
                  <c:v>172078</c:v>
                </c:pt>
                <c:pt idx="335">
                  <c:v>173309</c:v>
                </c:pt>
                <c:pt idx="336">
                  <c:v>174400</c:v>
                </c:pt>
                <c:pt idx="337">
                  <c:v>175141</c:v>
                </c:pt>
                <c:pt idx="338">
                  <c:v>173282</c:v>
                </c:pt>
                <c:pt idx="339">
                  <c:v>171193</c:v>
                </c:pt>
                <c:pt idx="340">
                  <c:v>172784</c:v>
                </c:pt>
                <c:pt idx="341">
                  <c:v>174455</c:v>
                </c:pt>
                <c:pt idx="342">
                  <c:v>175346</c:v>
                </c:pt>
                <c:pt idx="343">
                  <c:v>176657</c:v>
                </c:pt>
                <c:pt idx="344">
                  <c:v>177058</c:v>
                </c:pt>
                <c:pt idx="345">
                  <c:v>177809</c:v>
                </c:pt>
                <c:pt idx="346">
                  <c:v>178630</c:v>
                </c:pt>
                <c:pt idx="347">
                  <c:v>179291</c:v>
                </c:pt>
                <c:pt idx="348">
                  <c:v>180312</c:v>
                </c:pt>
                <c:pt idx="349">
                  <c:v>180963</c:v>
                </c:pt>
                <c:pt idx="350">
                  <c:v>179064</c:v>
                </c:pt>
                <c:pt idx="351">
                  <c:v>179845</c:v>
                </c:pt>
                <c:pt idx="352">
                  <c:v>181196</c:v>
                </c:pt>
                <c:pt idx="353">
                  <c:v>182327</c:v>
                </c:pt>
                <c:pt idx="354">
                  <c:v>182889</c:v>
                </c:pt>
                <c:pt idx="355">
                  <c:v>182431</c:v>
                </c:pt>
                <c:pt idx="356">
                  <c:v>183412</c:v>
                </c:pt>
                <c:pt idx="357">
                  <c:v>184543</c:v>
                </c:pt>
                <c:pt idx="358">
                  <c:v>185205</c:v>
                </c:pt>
                <c:pt idx="359">
                  <c:v>185977</c:v>
                </c:pt>
                <c:pt idx="360">
                  <c:v>178489</c:v>
                </c:pt>
                <c:pt idx="361">
                  <c:v>178910</c:v>
                </c:pt>
                <c:pt idx="362">
                  <c:v>179681</c:v>
                </c:pt>
                <c:pt idx="363">
                  <c:v>180123</c:v>
                </c:pt>
                <c:pt idx="364">
                  <c:v>180655</c:v>
                </c:pt>
                <c:pt idx="365">
                  <c:v>181297</c:v>
                </c:pt>
                <c:pt idx="366">
                  <c:v>181689</c:v>
                </c:pt>
                <c:pt idx="367">
                  <c:v>182030</c:v>
                </c:pt>
                <c:pt idx="368">
                  <c:v>182791</c:v>
                </c:pt>
                <c:pt idx="369">
                  <c:v>183292</c:v>
                </c:pt>
                <c:pt idx="370">
                  <c:v>183583</c:v>
                </c:pt>
                <c:pt idx="371">
                  <c:v>184165</c:v>
                </c:pt>
                <c:pt idx="372">
                  <c:v>184776</c:v>
                </c:pt>
                <c:pt idx="373">
                  <c:v>185247</c:v>
                </c:pt>
                <c:pt idx="374">
                  <c:v>186048</c:v>
                </c:pt>
                <c:pt idx="375">
                  <c:v>186379</c:v>
                </c:pt>
                <c:pt idx="376">
                  <c:v>186680</c:v>
                </c:pt>
                <c:pt idx="377">
                  <c:v>184531</c:v>
                </c:pt>
                <c:pt idx="378">
                  <c:v>185402</c:v>
                </c:pt>
                <c:pt idx="379">
                  <c:v>186374</c:v>
                </c:pt>
                <c:pt idx="380">
                  <c:v>187026</c:v>
                </c:pt>
                <c:pt idx="381">
                  <c:v>187378</c:v>
                </c:pt>
                <c:pt idx="382">
                  <c:v>187790</c:v>
                </c:pt>
                <c:pt idx="383">
                  <c:v>188402</c:v>
                </c:pt>
                <c:pt idx="384">
                  <c:v>188784</c:v>
                </c:pt>
                <c:pt idx="385">
                  <c:v>189266</c:v>
                </c:pt>
                <c:pt idx="386">
                  <c:v>189648</c:v>
                </c:pt>
                <c:pt idx="387">
                  <c:v>184080</c:v>
                </c:pt>
                <c:pt idx="388">
                  <c:v>184351</c:v>
                </c:pt>
                <c:pt idx="389">
                  <c:v>185052</c:v>
                </c:pt>
                <c:pt idx="390">
                  <c:v>185273</c:v>
                </c:pt>
                <c:pt idx="391">
                  <c:v>185684</c:v>
                </c:pt>
                <c:pt idx="392">
                  <c:v>186655</c:v>
                </c:pt>
                <c:pt idx="393">
                  <c:v>186896</c:v>
                </c:pt>
                <c:pt idx="394">
                  <c:v>187207</c:v>
                </c:pt>
                <c:pt idx="395">
                  <c:v>187629</c:v>
                </c:pt>
                <c:pt idx="396">
                  <c:v>188361</c:v>
                </c:pt>
                <c:pt idx="397">
                  <c:v>186723</c:v>
                </c:pt>
                <c:pt idx="398">
                  <c:v>187164</c:v>
                </c:pt>
                <c:pt idx="399">
                  <c:v>187735</c:v>
                </c:pt>
                <c:pt idx="400">
                  <c:v>188057</c:v>
                </c:pt>
                <c:pt idx="401">
                  <c:v>188349</c:v>
                </c:pt>
                <c:pt idx="402">
                  <c:v>183041</c:v>
                </c:pt>
                <c:pt idx="403">
                  <c:v>183512</c:v>
                </c:pt>
                <c:pt idx="404">
                  <c:v>184083</c:v>
                </c:pt>
                <c:pt idx="405">
                  <c:v>184514</c:v>
                </c:pt>
                <c:pt idx="406">
                  <c:v>184856</c:v>
                </c:pt>
                <c:pt idx="407">
                  <c:v>185337</c:v>
                </c:pt>
                <c:pt idx="408">
                  <c:v>186098</c:v>
                </c:pt>
                <c:pt idx="409">
                  <c:v>186519</c:v>
                </c:pt>
                <c:pt idx="410">
                  <c:v>186911</c:v>
                </c:pt>
                <c:pt idx="411">
                  <c:v>187793</c:v>
                </c:pt>
                <c:pt idx="412">
                  <c:v>188545</c:v>
                </c:pt>
                <c:pt idx="413">
                  <c:v>189097</c:v>
                </c:pt>
                <c:pt idx="414">
                  <c:v>185539</c:v>
                </c:pt>
                <c:pt idx="415">
                  <c:v>186100</c:v>
                </c:pt>
                <c:pt idx="416">
                  <c:v>187221</c:v>
                </c:pt>
                <c:pt idx="417">
                  <c:v>187923</c:v>
                </c:pt>
                <c:pt idx="418">
                  <c:v>188415</c:v>
                </c:pt>
                <c:pt idx="419">
                  <c:v>189327</c:v>
                </c:pt>
                <c:pt idx="420">
                  <c:v>189928</c:v>
                </c:pt>
                <c:pt idx="421">
                  <c:v>190589</c:v>
                </c:pt>
                <c:pt idx="422">
                  <c:v>191660</c:v>
                </c:pt>
                <c:pt idx="423">
                  <c:v>189651</c:v>
                </c:pt>
                <c:pt idx="424">
                  <c:v>190382</c:v>
                </c:pt>
                <c:pt idx="425">
                  <c:v>191263</c:v>
                </c:pt>
                <c:pt idx="426">
                  <c:v>191625</c:v>
                </c:pt>
                <c:pt idx="427">
                  <c:v>192177</c:v>
                </c:pt>
                <c:pt idx="428">
                  <c:v>192619</c:v>
                </c:pt>
                <c:pt idx="429">
                  <c:v>189881</c:v>
                </c:pt>
                <c:pt idx="430">
                  <c:v>190322</c:v>
                </c:pt>
                <c:pt idx="431">
                  <c:v>190953</c:v>
                </c:pt>
                <c:pt idx="432">
                  <c:v>191594</c:v>
                </c:pt>
                <c:pt idx="433">
                  <c:v>192015</c:v>
                </c:pt>
                <c:pt idx="434">
                  <c:v>192466</c:v>
                </c:pt>
                <c:pt idx="435">
                  <c:v>192748</c:v>
                </c:pt>
                <c:pt idx="436">
                  <c:v>193290</c:v>
                </c:pt>
                <c:pt idx="437">
                  <c:v>194842</c:v>
                </c:pt>
                <c:pt idx="438">
                  <c:v>195173</c:v>
                </c:pt>
                <c:pt idx="439">
                  <c:v>195885</c:v>
                </c:pt>
                <c:pt idx="440">
                  <c:v>196277</c:v>
                </c:pt>
                <c:pt idx="441">
                  <c:v>196609</c:v>
                </c:pt>
                <c:pt idx="442">
                  <c:v>195541</c:v>
                </c:pt>
                <c:pt idx="443">
                  <c:v>195852</c:v>
                </c:pt>
                <c:pt idx="444">
                  <c:v>196274</c:v>
                </c:pt>
                <c:pt idx="445">
                  <c:v>196696</c:v>
                </c:pt>
                <c:pt idx="446">
                  <c:v>197128</c:v>
                </c:pt>
                <c:pt idx="447">
                  <c:v>197460</c:v>
                </c:pt>
                <c:pt idx="448">
                  <c:v>197882</c:v>
                </c:pt>
                <c:pt idx="449">
                  <c:v>198574</c:v>
                </c:pt>
                <c:pt idx="450">
                  <c:v>191386</c:v>
                </c:pt>
                <c:pt idx="451">
                  <c:v>191647</c:v>
                </c:pt>
                <c:pt idx="452">
                  <c:v>192128</c:v>
                </c:pt>
                <c:pt idx="453">
                  <c:v>193010</c:v>
                </c:pt>
                <c:pt idx="454">
                  <c:v>193582</c:v>
                </c:pt>
                <c:pt idx="455">
                  <c:v>191494</c:v>
                </c:pt>
                <c:pt idx="456">
                  <c:v>191815</c:v>
                </c:pt>
                <c:pt idx="457">
                  <c:v>192336</c:v>
                </c:pt>
                <c:pt idx="458">
                  <c:v>192837</c:v>
                </c:pt>
                <c:pt idx="459">
                  <c:v>193468</c:v>
                </c:pt>
                <c:pt idx="460">
                  <c:v>193879</c:v>
                </c:pt>
                <c:pt idx="461">
                  <c:v>194480</c:v>
                </c:pt>
                <c:pt idx="462">
                  <c:v>194792</c:v>
                </c:pt>
                <c:pt idx="463">
                  <c:v>195464</c:v>
                </c:pt>
                <c:pt idx="464">
                  <c:v>196156</c:v>
                </c:pt>
                <c:pt idx="465">
                  <c:v>196418</c:v>
                </c:pt>
                <c:pt idx="466">
                  <c:v>188450</c:v>
                </c:pt>
                <c:pt idx="467">
                  <c:v>188801</c:v>
                </c:pt>
                <c:pt idx="468">
                  <c:v>189402</c:v>
                </c:pt>
                <c:pt idx="469">
                  <c:v>189703</c:v>
                </c:pt>
                <c:pt idx="470">
                  <c:v>190124</c:v>
                </c:pt>
                <c:pt idx="471">
                  <c:v>190836</c:v>
                </c:pt>
                <c:pt idx="472">
                  <c:v>191047</c:v>
                </c:pt>
                <c:pt idx="473">
                  <c:v>191758</c:v>
                </c:pt>
                <c:pt idx="474">
                  <c:v>192299</c:v>
                </c:pt>
                <c:pt idx="475">
                  <c:v>192680</c:v>
                </c:pt>
                <c:pt idx="476">
                  <c:v>193101</c:v>
                </c:pt>
                <c:pt idx="477">
                  <c:v>193922</c:v>
                </c:pt>
                <c:pt idx="478">
                  <c:v>195523</c:v>
                </c:pt>
                <c:pt idx="479">
                  <c:v>196234</c:v>
                </c:pt>
                <c:pt idx="480">
                  <c:v>196955</c:v>
                </c:pt>
                <c:pt idx="481">
                  <c:v>198006</c:v>
                </c:pt>
                <c:pt idx="482">
                  <c:v>198767</c:v>
                </c:pt>
                <c:pt idx="483">
                  <c:v>199399</c:v>
                </c:pt>
                <c:pt idx="484">
                  <c:v>200561</c:v>
                </c:pt>
                <c:pt idx="485">
                  <c:v>201092</c:v>
                </c:pt>
                <c:pt idx="486">
                  <c:v>201523</c:v>
                </c:pt>
                <c:pt idx="487">
                  <c:v>202024</c:v>
                </c:pt>
                <c:pt idx="488">
                  <c:v>202665</c:v>
                </c:pt>
                <c:pt idx="489">
                  <c:v>203656</c:v>
                </c:pt>
                <c:pt idx="490">
                  <c:v>204097</c:v>
                </c:pt>
                <c:pt idx="491">
                  <c:v>204509</c:v>
                </c:pt>
                <c:pt idx="492">
                  <c:v>202721</c:v>
                </c:pt>
                <c:pt idx="493">
                  <c:v>203382</c:v>
                </c:pt>
                <c:pt idx="494">
                  <c:v>204033</c:v>
                </c:pt>
                <c:pt idx="495">
                  <c:v>204644</c:v>
                </c:pt>
                <c:pt idx="496">
                  <c:v>205255</c:v>
                </c:pt>
                <c:pt idx="497">
                  <c:v>206926</c:v>
                </c:pt>
                <c:pt idx="498">
                  <c:v>207477</c:v>
                </c:pt>
                <c:pt idx="499">
                  <c:v>208079</c:v>
                </c:pt>
                <c:pt idx="500">
                  <c:v>208891</c:v>
                </c:pt>
                <c:pt idx="501">
                  <c:v>209272</c:v>
                </c:pt>
                <c:pt idx="502">
                  <c:v>210033</c:v>
                </c:pt>
                <c:pt idx="503">
                  <c:v>210454</c:v>
                </c:pt>
                <c:pt idx="504">
                  <c:v>210885</c:v>
                </c:pt>
                <c:pt idx="505">
                  <c:v>211167</c:v>
                </c:pt>
                <c:pt idx="506">
                  <c:v>211429</c:v>
                </c:pt>
                <c:pt idx="507">
                  <c:v>211811</c:v>
                </c:pt>
                <c:pt idx="508">
                  <c:v>211193</c:v>
                </c:pt>
                <c:pt idx="509">
                  <c:v>211534</c:v>
                </c:pt>
                <c:pt idx="510">
                  <c:v>207416</c:v>
                </c:pt>
                <c:pt idx="511">
                  <c:v>207877</c:v>
                </c:pt>
                <c:pt idx="512">
                  <c:v>208908</c:v>
                </c:pt>
                <c:pt idx="513">
                  <c:v>209169</c:v>
                </c:pt>
                <c:pt idx="514">
                  <c:v>209520</c:v>
                </c:pt>
                <c:pt idx="515">
                  <c:v>207431</c:v>
                </c:pt>
                <c:pt idx="516">
                  <c:v>207992</c:v>
                </c:pt>
                <c:pt idx="517">
                  <c:v>209643</c:v>
                </c:pt>
                <c:pt idx="518">
                  <c:v>210035</c:v>
                </c:pt>
                <c:pt idx="519">
                  <c:v>210677</c:v>
                </c:pt>
                <c:pt idx="520">
                  <c:v>211139</c:v>
                </c:pt>
                <c:pt idx="521">
                  <c:v>211611</c:v>
                </c:pt>
                <c:pt idx="522">
                  <c:v>208253</c:v>
                </c:pt>
                <c:pt idx="523">
                  <c:v>208464</c:v>
                </c:pt>
                <c:pt idx="524">
                  <c:v>208945</c:v>
                </c:pt>
                <c:pt idx="525">
                  <c:v>209486</c:v>
                </c:pt>
                <c:pt idx="526">
                  <c:v>210007</c:v>
                </c:pt>
                <c:pt idx="527">
                  <c:v>211769</c:v>
                </c:pt>
                <c:pt idx="528">
                  <c:v>212340</c:v>
                </c:pt>
                <c:pt idx="529">
                  <c:v>212911</c:v>
                </c:pt>
                <c:pt idx="530">
                  <c:v>213282</c:v>
                </c:pt>
                <c:pt idx="531">
                  <c:v>213693</c:v>
                </c:pt>
                <c:pt idx="532">
                  <c:v>214235</c:v>
                </c:pt>
                <c:pt idx="533">
                  <c:v>212207</c:v>
                </c:pt>
                <c:pt idx="534">
                  <c:v>212798</c:v>
                </c:pt>
                <c:pt idx="535">
                  <c:v>213369</c:v>
                </c:pt>
                <c:pt idx="536">
                  <c:v>213720</c:v>
                </c:pt>
                <c:pt idx="537">
                  <c:v>213991</c:v>
                </c:pt>
                <c:pt idx="538">
                  <c:v>214342</c:v>
                </c:pt>
                <c:pt idx="539">
                  <c:v>214963</c:v>
                </c:pt>
                <c:pt idx="540">
                  <c:v>211715</c:v>
                </c:pt>
                <c:pt idx="541">
                  <c:v>211976</c:v>
                </c:pt>
                <c:pt idx="542">
                  <c:v>212587</c:v>
                </c:pt>
                <c:pt idx="543">
                  <c:v>212868</c:v>
                </c:pt>
                <c:pt idx="544">
                  <c:v>213419</c:v>
                </c:pt>
                <c:pt idx="545">
                  <c:v>213740</c:v>
                </c:pt>
                <c:pt idx="546">
                  <c:v>214011</c:v>
                </c:pt>
                <c:pt idx="547">
                  <c:v>214393</c:v>
                </c:pt>
                <c:pt idx="548">
                  <c:v>214835</c:v>
                </c:pt>
                <c:pt idx="549">
                  <c:v>215047</c:v>
                </c:pt>
                <c:pt idx="550">
                  <c:v>211389</c:v>
                </c:pt>
                <c:pt idx="551">
                  <c:v>211770</c:v>
                </c:pt>
                <c:pt idx="552">
                  <c:v>212121</c:v>
                </c:pt>
                <c:pt idx="553">
                  <c:v>212592</c:v>
                </c:pt>
                <c:pt idx="554">
                  <c:v>213964</c:v>
                </c:pt>
                <c:pt idx="555">
                  <c:v>214255</c:v>
                </c:pt>
                <c:pt idx="556">
                  <c:v>214906</c:v>
                </c:pt>
                <c:pt idx="557">
                  <c:v>215307</c:v>
                </c:pt>
                <c:pt idx="558">
                  <c:v>215568</c:v>
                </c:pt>
                <c:pt idx="559">
                  <c:v>216009</c:v>
                </c:pt>
                <c:pt idx="560">
                  <c:v>216351</c:v>
                </c:pt>
                <c:pt idx="561">
                  <c:v>216713</c:v>
                </c:pt>
                <c:pt idx="562">
                  <c:v>217065</c:v>
                </c:pt>
                <c:pt idx="563">
                  <c:v>213547</c:v>
                </c:pt>
                <c:pt idx="564">
                  <c:v>213808</c:v>
                </c:pt>
                <c:pt idx="565">
                  <c:v>214100</c:v>
                </c:pt>
                <c:pt idx="566">
                  <c:v>214582</c:v>
                </c:pt>
                <c:pt idx="567">
                  <c:v>214794</c:v>
                </c:pt>
                <c:pt idx="568">
                  <c:v>214036</c:v>
                </c:pt>
                <c:pt idx="569">
                  <c:v>214337</c:v>
                </c:pt>
                <c:pt idx="570">
                  <c:v>214758</c:v>
                </c:pt>
                <c:pt idx="571">
                  <c:v>215099</c:v>
                </c:pt>
                <c:pt idx="572">
                  <c:v>215451</c:v>
                </c:pt>
                <c:pt idx="573">
                  <c:v>216343</c:v>
                </c:pt>
                <c:pt idx="574">
                  <c:v>216694</c:v>
                </c:pt>
                <c:pt idx="575">
                  <c:v>216995</c:v>
                </c:pt>
                <c:pt idx="576">
                  <c:v>217436</c:v>
                </c:pt>
                <c:pt idx="577">
                  <c:v>217767</c:v>
                </c:pt>
                <c:pt idx="578">
                  <c:v>218208</c:v>
                </c:pt>
                <c:pt idx="579">
                  <c:v>218509</c:v>
                </c:pt>
                <c:pt idx="580">
                  <c:v>219091</c:v>
                </c:pt>
                <c:pt idx="581">
                  <c:v>218383</c:v>
                </c:pt>
                <c:pt idx="582">
                  <c:v>218954</c:v>
                </c:pt>
                <c:pt idx="583">
                  <c:v>219636</c:v>
                </c:pt>
                <c:pt idx="584">
                  <c:v>220038</c:v>
                </c:pt>
                <c:pt idx="585">
                  <c:v>220550</c:v>
                </c:pt>
                <c:pt idx="586">
                  <c:v>219992</c:v>
                </c:pt>
                <c:pt idx="587">
                  <c:v>220253</c:v>
                </c:pt>
                <c:pt idx="588">
                  <c:v>220825</c:v>
                </c:pt>
                <c:pt idx="589">
                  <c:v>221337</c:v>
                </c:pt>
                <c:pt idx="590">
                  <c:v>221629</c:v>
                </c:pt>
                <c:pt idx="591">
                  <c:v>222141</c:v>
                </c:pt>
                <c:pt idx="592">
                  <c:v>222343</c:v>
                </c:pt>
                <c:pt idx="593">
                  <c:v>222545</c:v>
                </c:pt>
                <c:pt idx="594">
                  <c:v>222887</c:v>
                </c:pt>
                <c:pt idx="595">
                  <c:v>219699</c:v>
                </c:pt>
                <c:pt idx="596">
                  <c:v>220210</c:v>
                </c:pt>
                <c:pt idx="597">
                  <c:v>220541</c:v>
                </c:pt>
                <c:pt idx="598">
                  <c:v>220802</c:v>
                </c:pt>
                <c:pt idx="599">
                  <c:v>220984</c:v>
                </c:pt>
                <c:pt idx="600">
                  <c:v>221516</c:v>
                </c:pt>
                <c:pt idx="601">
                  <c:v>221788</c:v>
                </c:pt>
                <c:pt idx="602">
                  <c:v>222170</c:v>
                </c:pt>
                <c:pt idx="603">
                  <c:v>222492</c:v>
                </c:pt>
                <c:pt idx="604">
                  <c:v>222944</c:v>
                </c:pt>
                <c:pt idx="605">
                  <c:v>223346</c:v>
                </c:pt>
                <c:pt idx="606">
                  <c:v>223598</c:v>
                </c:pt>
                <c:pt idx="607">
                  <c:v>224010</c:v>
                </c:pt>
                <c:pt idx="608">
                  <c:v>214662</c:v>
                </c:pt>
                <c:pt idx="609">
                  <c:v>215383</c:v>
                </c:pt>
                <c:pt idx="610">
                  <c:v>215684</c:v>
                </c:pt>
                <c:pt idx="611">
                  <c:v>215945</c:v>
                </c:pt>
                <c:pt idx="612">
                  <c:v>216156</c:v>
                </c:pt>
                <c:pt idx="613">
                  <c:v>216507</c:v>
                </c:pt>
                <c:pt idx="614">
                  <c:v>216708</c:v>
                </c:pt>
                <c:pt idx="615">
                  <c:v>216999</c:v>
                </c:pt>
                <c:pt idx="616">
                  <c:v>217370</c:v>
                </c:pt>
                <c:pt idx="617">
                  <c:v>218071</c:v>
                </c:pt>
                <c:pt idx="618">
                  <c:v>218272</c:v>
                </c:pt>
                <c:pt idx="619">
                  <c:v>218623</c:v>
                </c:pt>
                <c:pt idx="620">
                  <c:v>218405</c:v>
                </c:pt>
                <c:pt idx="621">
                  <c:v>218806</c:v>
                </c:pt>
                <c:pt idx="622">
                  <c:v>219207</c:v>
                </c:pt>
                <c:pt idx="623">
                  <c:v>219368</c:v>
                </c:pt>
                <c:pt idx="624">
                  <c:v>219669</c:v>
                </c:pt>
                <c:pt idx="625">
                  <c:v>221081</c:v>
                </c:pt>
                <c:pt idx="626">
                  <c:v>221412</c:v>
                </c:pt>
                <c:pt idx="627">
                  <c:v>221803</c:v>
                </c:pt>
                <c:pt idx="628">
                  <c:v>222214</c:v>
                </c:pt>
                <c:pt idx="629">
                  <c:v>222525</c:v>
                </c:pt>
                <c:pt idx="630">
                  <c:v>222736</c:v>
                </c:pt>
                <c:pt idx="631">
                  <c:v>222997</c:v>
                </c:pt>
                <c:pt idx="632">
                  <c:v>223398</c:v>
                </c:pt>
                <c:pt idx="633">
                  <c:v>223879</c:v>
                </c:pt>
                <c:pt idx="634">
                  <c:v>224090</c:v>
                </c:pt>
                <c:pt idx="635">
                  <c:v>221871</c:v>
                </c:pt>
                <c:pt idx="636">
                  <c:v>222262</c:v>
                </c:pt>
                <c:pt idx="637">
                  <c:v>222893</c:v>
                </c:pt>
                <c:pt idx="638">
                  <c:v>223154</c:v>
                </c:pt>
                <c:pt idx="639">
                  <c:v>223445</c:v>
                </c:pt>
                <c:pt idx="640">
                  <c:v>223757</c:v>
                </c:pt>
                <c:pt idx="641">
                  <c:v>224339</c:v>
                </c:pt>
                <c:pt idx="642">
                  <c:v>224541</c:v>
                </c:pt>
                <c:pt idx="643">
                  <c:v>222743</c:v>
                </c:pt>
                <c:pt idx="644">
                  <c:v>223014</c:v>
                </c:pt>
                <c:pt idx="645">
                  <c:v>223365</c:v>
                </c:pt>
                <c:pt idx="646">
                  <c:v>223686</c:v>
                </c:pt>
                <c:pt idx="647">
                  <c:v>223868</c:v>
                </c:pt>
                <c:pt idx="648">
                  <c:v>225240</c:v>
                </c:pt>
                <c:pt idx="649">
                  <c:v>225441</c:v>
                </c:pt>
                <c:pt idx="650">
                  <c:v>225972</c:v>
                </c:pt>
                <c:pt idx="651">
                  <c:v>226643</c:v>
                </c:pt>
                <c:pt idx="652">
                  <c:v>227174</c:v>
                </c:pt>
                <c:pt idx="653">
                  <c:v>228295</c:v>
                </c:pt>
                <c:pt idx="654">
                  <c:v>228896</c:v>
                </c:pt>
                <c:pt idx="655">
                  <c:v>229667</c:v>
                </c:pt>
                <c:pt idx="656">
                  <c:v>230258</c:v>
                </c:pt>
                <c:pt idx="657">
                  <c:v>231089</c:v>
                </c:pt>
                <c:pt idx="658">
                  <c:v>231410</c:v>
                </c:pt>
                <c:pt idx="659">
                  <c:v>232191</c:v>
                </c:pt>
                <c:pt idx="660">
                  <c:v>233362</c:v>
                </c:pt>
                <c:pt idx="661">
                  <c:v>234253</c:v>
                </c:pt>
                <c:pt idx="662">
                  <c:v>234784</c:v>
                </c:pt>
                <c:pt idx="663">
                  <c:v>235325</c:v>
                </c:pt>
                <c:pt idx="664">
                  <c:v>236007</c:v>
                </c:pt>
                <c:pt idx="665">
                  <c:v>236559</c:v>
                </c:pt>
                <c:pt idx="666">
                  <c:v>236951</c:v>
                </c:pt>
                <c:pt idx="667">
                  <c:v>237573</c:v>
                </c:pt>
                <c:pt idx="668">
                  <c:v>238325</c:v>
                </c:pt>
                <c:pt idx="669">
                  <c:v>238997</c:v>
                </c:pt>
                <c:pt idx="670">
                  <c:v>239279</c:v>
                </c:pt>
                <c:pt idx="671">
                  <c:v>237261</c:v>
                </c:pt>
                <c:pt idx="672">
                  <c:v>237812</c:v>
                </c:pt>
                <c:pt idx="673">
                  <c:v>238643</c:v>
                </c:pt>
                <c:pt idx="674">
                  <c:v>239034</c:v>
                </c:pt>
                <c:pt idx="675">
                  <c:v>239315</c:v>
                </c:pt>
                <c:pt idx="676">
                  <c:v>239556</c:v>
                </c:pt>
                <c:pt idx="677">
                  <c:v>240007</c:v>
                </c:pt>
                <c:pt idx="678">
                  <c:v>240398</c:v>
                </c:pt>
                <c:pt idx="679">
                  <c:v>240529</c:v>
                </c:pt>
                <c:pt idx="680">
                  <c:v>241030</c:v>
                </c:pt>
                <c:pt idx="681">
                  <c:v>241651</c:v>
                </c:pt>
                <c:pt idx="682">
                  <c:v>242682</c:v>
                </c:pt>
                <c:pt idx="683">
                  <c:v>243043</c:v>
                </c:pt>
                <c:pt idx="684">
                  <c:v>243504</c:v>
                </c:pt>
                <c:pt idx="685">
                  <c:v>243916</c:v>
                </c:pt>
                <c:pt idx="686">
                  <c:v>246098</c:v>
                </c:pt>
                <c:pt idx="687">
                  <c:v>243419</c:v>
                </c:pt>
                <c:pt idx="688">
                  <c:v>244430</c:v>
                </c:pt>
                <c:pt idx="689">
                  <c:v>243221</c:v>
                </c:pt>
                <c:pt idx="690">
                  <c:v>245042</c:v>
                </c:pt>
                <c:pt idx="691">
                  <c:v>252684</c:v>
                </c:pt>
                <c:pt idx="692">
                  <c:v>254445</c:v>
                </c:pt>
                <c:pt idx="693">
                  <c:v>258056</c:v>
                </c:pt>
                <c:pt idx="694">
                  <c:v>259467</c:v>
                </c:pt>
                <c:pt idx="695">
                  <c:v>261278</c:v>
                </c:pt>
                <c:pt idx="696">
                  <c:v>262649</c:v>
                </c:pt>
                <c:pt idx="697">
                  <c:v>264130</c:v>
                </c:pt>
                <c:pt idx="698">
                  <c:v>265081</c:v>
                </c:pt>
                <c:pt idx="699">
                  <c:v>265802</c:v>
                </c:pt>
                <c:pt idx="700">
                  <c:v>266833</c:v>
                </c:pt>
                <c:pt idx="701">
                  <c:v>264194</c:v>
                </c:pt>
                <c:pt idx="702">
                  <c:v>264995</c:v>
                </c:pt>
                <c:pt idx="703">
                  <c:v>266296</c:v>
                </c:pt>
                <c:pt idx="704">
                  <c:v>267377</c:v>
                </c:pt>
                <c:pt idx="705">
                  <c:v>268148</c:v>
                </c:pt>
                <c:pt idx="706">
                  <c:v>268779</c:v>
                </c:pt>
                <c:pt idx="707">
                  <c:v>269380</c:v>
                </c:pt>
                <c:pt idx="708">
                  <c:v>270071</c:v>
                </c:pt>
                <c:pt idx="709">
                  <c:v>270462</c:v>
                </c:pt>
                <c:pt idx="710">
                  <c:v>271903</c:v>
                </c:pt>
                <c:pt idx="711">
                  <c:v>269554</c:v>
                </c:pt>
                <c:pt idx="712">
                  <c:v>271275</c:v>
                </c:pt>
                <c:pt idx="713">
                  <c:v>273986</c:v>
                </c:pt>
                <c:pt idx="714">
                  <c:v>275557</c:v>
                </c:pt>
                <c:pt idx="715">
                  <c:v>276738</c:v>
                </c:pt>
                <c:pt idx="716">
                  <c:v>277949</c:v>
                </c:pt>
                <c:pt idx="717">
                  <c:v>275400</c:v>
                </c:pt>
                <c:pt idx="718">
                  <c:v>275981</c:v>
                </c:pt>
                <c:pt idx="719">
                  <c:v>277532</c:v>
                </c:pt>
                <c:pt idx="720">
                  <c:v>278573</c:v>
                </c:pt>
                <c:pt idx="721">
                  <c:v>279444</c:v>
                </c:pt>
                <c:pt idx="722">
                  <c:v>280265</c:v>
                </c:pt>
                <c:pt idx="723">
                  <c:v>281867</c:v>
                </c:pt>
                <c:pt idx="724">
                  <c:v>279058</c:v>
                </c:pt>
                <c:pt idx="725">
                  <c:v>280349</c:v>
                </c:pt>
                <c:pt idx="726">
                  <c:v>278440</c:v>
                </c:pt>
                <c:pt idx="727">
                  <c:v>279121</c:v>
                </c:pt>
                <c:pt idx="728">
                  <c:v>280572</c:v>
                </c:pt>
                <c:pt idx="729">
                  <c:v>281803</c:v>
                </c:pt>
                <c:pt idx="730">
                  <c:v>282594</c:v>
                </c:pt>
                <c:pt idx="731">
                  <c:v>283805</c:v>
                </c:pt>
                <c:pt idx="732">
                  <c:v>281076</c:v>
                </c:pt>
                <c:pt idx="733">
                  <c:v>281507</c:v>
                </c:pt>
                <c:pt idx="734">
                  <c:v>283468</c:v>
                </c:pt>
                <c:pt idx="735">
                  <c:v>284089</c:v>
                </c:pt>
                <c:pt idx="736">
                  <c:v>285170</c:v>
                </c:pt>
                <c:pt idx="737">
                  <c:v>285802</c:v>
                </c:pt>
                <c:pt idx="738">
                  <c:v>287114</c:v>
                </c:pt>
                <c:pt idx="739">
                  <c:v>287826</c:v>
                </c:pt>
                <c:pt idx="740">
                  <c:v>288728</c:v>
                </c:pt>
                <c:pt idx="741">
                  <c:v>290150</c:v>
                </c:pt>
                <c:pt idx="742">
                  <c:v>291132</c:v>
                </c:pt>
                <c:pt idx="743">
                  <c:v>292004</c:v>
                </c:pt>
                <c:pt idx="744">
                  <c:v>292526</c:v>
                </c:pt>
                <c:pt idx="745">
                  <c:v>292878</c:v>
                </c:pt>
                <c:pt idx="746">
                  <c:v>285670</c:v>
                </c:pt>
                <c:pt idx="747">
                  <c:v>286221</c:v>
                </c:pt>
                <c:pt idx="748">
                  <c:v>287072</c:v>
                </c:pt>
                <c:pt idx="749">
                  <c:v>287603</c:v>
                </c:pt>
                <c:pt idx="750">
                  <c:v>288074</c:v>
                </c:pt>
                <c:pt idx="751">
                  <c:v>289245</c:v>
                </c:pt>
                <c:pt idx="752">
                  <c:v>289766</c:v>
                </c:pt>
                <c:pt idx="753">
                  <c:v>290467</c:v>
                </c:pt>
                <c:pt idx="754">
                  <c:v>291068</c:v>
                </c:pt>
                <c:pt idx="755">
                  <c:v>288509</c:v>
                </c:pt>
                <c:pt idx="756">
                  <c:v>289000</c:v>
                </c:pt>
                <c:pt idx="757">
                  <c:v>290531</c:v>
                </c:pt>
                <c:pt idx="758">
                  <c:v>290982</c:v>
                </c:pt>
                <c:pt idx="759">
                  <c:v>291633</c:v>
                </c:pt>
                <c:pt idx="760">
                  <c:v>292174</c:v>
                </c:pt>
                <c:pt idx="761">
                  <c:v>292835</c:v>
                </c:pt>
                <c:pt idx="762">
                  <c:v>289856</c:v>
                </c:pt>
                <c:pt idx="763">
                  <c:v>290477</c:v>
                </c:pt>
                <c:pt idx="764">
                  <c:v>291558</c:v>
                </c:pt>
                <c:pt idx="765">
                  <c:v>293079</c:v>
                </c:pt>
                <c:pt idx="766">
                  <c:v>293440</c:v>
                </c:pt>
                <c:pt idx="767">
                  <c:v>294111</c:v>
                </c:pt>
                <c:pt idx="768">
                  <c:v>294473</c:v>
                </c:pt>
                <c:pt idx="769">
                  <c:v>295125</c:v>
                </c:pt>
                <c:pt idx="770">
                  <c:v>295957</c:v>
                </c:pt>
                <c:pt idx="771">
                  <c:v>296619</c:v>
                </c:pt>
                <c:pt idx="772">
                  <c:v>297211</c:v>
                </c:pt>
                <c:pt idx="773">
                  <c:v>294193</c:v>
                </c:pt>
                <c:pt idx="774">
                  <c:v>294905</c:v>
                </c:pt>
                <c:pt idx="775">
                  <c:v>295707</c:v>
                </c:pt>
                <c:pt idx="776">
                  <c:v>296219</c:v>
                </c:pt>
                <c:pt idx="777">
                  <c:v>297061</c:v>
                </c:pt>
                <c:pt idx="778">
                  <c:v>294373</c:v>
                </c:pt>
                <c:pt idx="779">
                  <c:v>294805</c:v>
                </c:pt>
                <c:pt idx="780">
                  <c:v>295747</c:v>
                </c:pt>
                <c:pt idx="781">
                  <c:v>296489</c:v>
                </c:pt>
                <c:pt idx="782">
                  <c:v>296791</c:v>
                </c:pt>
                <c:pt idx="783">
                  <c:v>297653</c:v>
                </c:pt>
                <c:pt idx="784">
                  <c:v>297975</c:v>
                </c:pt>
                <c:pt idx="785">
                  <c:v>298547</c:v>
                </c:pt>
                <c:pt idx="786">
                  <c:v>299159</c:v>
                </c:pt>
                <c:pt idx="787">
                  <c:v>299651</c:v>
                </c:pt>
                <c:pt idx="788">
                  <c:v>300243</c:v>
                </c:pt>
                <c:pt idx="789">
                  <c:v>302925</c:v>
                </c:pt>
                <c:pt idx="790">
                  <c:v>303397</c:v>
                </c:pt>
                <c:pt idx="791">
                  <c:v>304059</c:v>
                </c:pt>
                <c:pt idx="792">
                  <c:v>304551</c:v>
                </c:pt>
                <c:pt idx="793">
                  <c:v>305703</c:v>
                </c:pt>
                <c:pt idx="794">
                  <c:v>306825</c:v>
                </c:pt>
                <c:pt idx="795">
                  <c:v>307327</c:v>
                </c:pt>
                <c:pt idx="796">
                  <c:v>308829</c:v>
                </c:pt>
                <c:pt idx="797">
                  <c:v>309701</c:v>
                </c:pt>
                <c:pt idx="798">
                  <c:v>311283</c:v>
                </c:pt>
                <c:pt idx="799">
                  <c:v>311845</c:v>
                </c:pt>
                <c:pt idx="800">
                  <c:v>312297</c:v>
                </c:pt>
                <c:pt idx="801">
                  <c:v>313249</c:v>
                </c:pt>
                <c:pt idx="802">
                  <c:v>300771</c:v>
                </c:pt>
                <c:pt idx="803">
                  <c:v>301273</c:v>
                </c:pt>
                <c:pt idx="804">
                  <c:v>301273</c:v>
                </c:pt>
                <c:pt idx="805">
                  <c:v>301645</c:v>
                </c:pt>
                <c:pt idx="806">
                  <c:v>302107</c:v>
                </c:pt>
                <c:pt idx="807">
                  <c:v>303724</c:v>
                </c:pt>
                <c:pt idx="808">
                  <c:v>303596</c:v>
                </c:pt>
                <c:pt idx="809">
                  <c:v>304008</c:v>
                </c:pt>
                <c:pt idx="810">
                  <c:v>306883</c:v>
                </c:pt>
                <c:pt idx="811">
                  <c:v>307325</c:v>
                </c:pt>
                <c:pt idx="812">
                  <c:v>308029</c:v>
                </c:pt>
                <c:pt idx="813">
                  <c:v>308792</c:v>
                </c:pt>
                <c:pt idx="814">
                  <c:v>308714</c:v>
                </c:pt>
                <c:pt idx="815">
                  <c:v>309658</c:v>
                </c:pt>
                <c:pt idx="816">
                  <c:v>313323</c:v>
                </c:pt>
                <c:pt idx="817">
                  <c:v>313687</c:v>
                </c:pt>
                <c:pt idx="818">
                  <c:v>315761</c:v>
                </c:pt>
                <c:pt idx="819">
                  <c:v>316145</c:v>
                </c:pt>
                <c:pt idx="820">
                  <c:v>321793.5</c:v>
                </c:pt>
                <c:pt idx="821">
                  <c:v>324109.5</c:v>
                </c:pt>
                <c:pt idx="822">
                  <c:v>324325.5</c:v>
                </c:pt>
                <c:pt idx="823">
                  <c:v>323698.5</c:v>
                </c:pt>
                <c:pt idx="824">
                  <c:v>326649.59999999998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E-41FD-9C80-7F762F621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77552"/>
        <c:axId val="1345864240"/>
      </c:lineChart>
      <c:dateAx>
        <c:axId val="1345877552"/>
        <c:scaling>
          <c:orientation val="minMax"/>
        </c:scaling>
        <c:delete val="0"/>
        <c:axPos val="b"/>
        <c:numFmt formatCode="yymm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864240"/>
        <c:crosses val="autoZero"/>
        <c:auto val="1"/>
        <c:lblOffset val="100"/>
        <c:baseTimeUnit val="days"/>
        <c:majorUnit val="4"/>
        <c:majorTimeUnit val="months"/>
        <c:minorUnit val="6"/>
      </c:dateAx>
      <c:valAx>
        <c:axId val="134586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877552"/>
        <c:crosses val="autoZero"/>
        <c:crossBetween val="between"/>
        <c:majorUnit val="15000"/>
      </c:valAx>
      <c:valAx>
        <c:axId val="1794402976"/>
        <c:scaling>
          <c:orientation val="minMax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401728"/>
        <c:crosses val="max"/>
        <c:crossBetween val="between"/>
        <c:majorUnit val="100"/>
      </c:valAx>
      <c:dateAx>
        <c:axId val="1794401728"/>
        <c:scaling>
          <c:orientation val="minMax"/>
        </c:scaling>
        <c:delete val="1"/>
        <c:axPos val="b"/>
        <c:numFmt formatCode="yymmdd" sourceLinked="1"/>
        <c:majorTickMark val="out"/>
        <c:minorTickMark val="none"/>
        <c:tickLblPos val="nextTo"/>
        <c:crossAx val="1794402976"/>
        <c:crosses val="autoZero"/>
        <c:auto val="1"/>
        <c:lblOffset val="100"/>
        <c:baseTimeUnit val="days"/>
      </c:date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1776761103369766E-2"/>
          <c:y val="7.8714593238809211E-3"/>
          <c:w val="0.8826959196764359"/>
          <c:h val="7.83131495849273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128585</xdr:rowOff>
    </xdr:from>
    <xdr:to>
      <xdr:col>7</xdr:col>
      <xdr:colOff>1404938</xdr:colOff>
      <xdr:row>26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597C61-453A-4464-8BBF-93C67C407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138908</xdr:colOff>
      <xdr:row>1</xdr:row>
      <xdr:rowOff>76201</xdr:rowOff>
    </xdr:from>
    <xdr:to>
      <xdr:col>15</xdr:col>
      <xdr:colOff>261464</xdr:colOff>
      <xdr:row>5</xdr:row>
      <xdr:rowOff>63500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4F381855-2DD2-4013-816A-C13C3EB68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5508" y="215901"/>
          <a:ext cx="1417956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0.1008</cdr:x>
      <cdr:y>0</cdr:y>
    </cdr:from>
    <cdr:to>
      <cdr:x>0.92856</cdr:x>
      <cdr:y>0.30003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98AEBE4-1AC1-400D-95A3-B70E49ECF93C}"/>
            </a:ext>
          </a:extLst>
        </cdr:cNvPr>
        <cdr:cNvSpPr txBox="1"/>
      </cdr:nvSpPr>
      <cdr:spPr>
        <a:xfrm xmlns:a="http://schemas.openxmlformats.org/drawingml/2006/main">
          <a:off x="885391" y="0"/>
          <a:ext cx="7270743" cy="1573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000">
              <a:solidFill>
                <a:schemeClr val="bg1">
                  <a:lumMod val="8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eterknightadvisor.wordpress.com/2016/10/28/disclosure/" TargetMode="External"/><Relationship Id="rId13" Type="http://schemas.openxmlformats.org/officeDocument/2006/relationships/hyperlink" Target="https://www.barchart.com/news/authors/38/Peter%20Knight" TargetMode="External"/><Relationship Id="rId3" Type="http://schemas.openxmlformats.org/officeDocument/2006/relationships/hyperlink" Target="https://www.barchart.com/futures/quotes/GCY00/technical-chart?plot=CANDLE&amp;volume=0&amp;data=DN&amp;density=M&amp;pricesOn=0&amp;asPctChange=0&amp;logscale=0&amp;indicators=EXPMA(9);BBANDS(20,2);EXPMA(4.5);EXPMA(18)&amp;sym=GCY00&amp;grid=1&amp;height=625&amp;studyheight=100" TargetMode="External"/><Relationship Id="rId7" Type="http://schemas.openxmlformats.org/officeDocument/2006/relationships/hyperlink" Target="https://www.barchart.com/futures/quotes/GCZ22/technical-chart?plot=CANDLE&amp;volume=0&amp;data=WN&amp;density=O&amp;pricesOn=0&amp;asPctChange=0&amp;logscale=0&amp;indicators=EXPMA(9);BBANDS(20,2);EXPMA(4.5);EXPMA(18)&amp;sym=GCZ22&amp;grid=1&amp;height=625&amp;studyheight=100" TargetMode="External"/><Relationship Id="rId12" Type="http://schemas.openxmlformats.org/officeDocument/2006/relationships/hyperlink" Target="https://www.cmegroup.com/markets/metals/precious/gold.quotes.options.html" TargetMode="External"/><Relationship Id="rId2" Type="http://schemas.openxmlformats.org/officeDocument/2006/relationships/hyperlink" Target="https://www.cmegroup.com/markets/metals/precious/gold.quotes.html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barchart.com/futures/quotes/GCJ22/options/IG4G22" TargetMode="External"/><Relationship Id="rId6" Type="http://schemas.openxmlformats.org/officeDocument/2006/relationships/hyperlink" Target="mailto:Peter_Knight@PeterKnightAdvisor.com" TargetMode="External"/><Relationship Id="rId11" Type="http://schemas.openxmlformats.org/officeDocument/2006/relationships/hyperlink" Target="https://www.barchart.com/futures/quotes/GCV22/historical-download" TargetMode="External"/><Relationship Id="rId5" Type="http://schemas.openxmlformats.org/officeDocument/2006/relationships/hyperlink" Target="https://www.barchart.com/futures/quotes/GCY00/technical-chart?plot=CANDLE&amp;volume=total&amp;data=MN&amp;density=X&amp;pricesOn=0&amp;asPctChange=0&amp;logscale=0&amp;indicators=EXPMA(9);BBANDS(20,2);EXPMA(4.5);EXPMA(18)&amp;sym=GCY00&amp;grid=1&amp;height=625&amp;studyheight=100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www.barchart.com/futures/quotes/GCJ22/technical-chart?plot=CANDLE&amp;volume=0&amp;data=I:5&amp;density=L&amp;pricesOn=0&amp;asPctChange=0&amp;logscale=0&amp;im=5&amp;indicators=EXPMA(9);BBANDS(20,2);EXPMA(4.5);EXPMA(18)&amp;sym=GCJ22&amp;grid=1&amp;height=625&amp;studyheight=100" TargetMode="External"/><Relationship Id="rId4" Type="http://schemas.openxmlformats.org/officeDocument/2006/relationships/hyperlink" Target="https://www.barchart.com/futures/quotes/GCY00/technical-chart?plot=CANDLE&amp;volume=total&amp;data=WN&amp;density=X&amp;pricesOn=0&amp;asPctChange=0&amp;logscale=0&amp;indicators=EXPMA(9);BBANDS(20,2);EXPMA(4.5);EXPMA(18)&amp;sym=GCY00&amp;grid=1&amp;height=625&amp;studyheight=100" TargetMode="External"/><Relationship Id="rId9" Type="http://schemas.openxmlformats.org/officeDocument/2006/relationships/hyperlink" Target="https://www.barchart.com/futures/quotes/GCJ22/options/IG2G22?futuresOptionsView=merged&amp;moneyness=50" TargetMode="External"/><Relationship Id="rId14" Type="http://schemas.openxmlformats.org/officeDocument/2006/relationships/hyperlink" Target="https://www.barchart.com/story/news/9286175/week-812-gold-option-writehedge-gowh-position-performance-upd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Q1356"/>
  <sheetViews>
    <sheetView tabSelected="1" zoomScale="75" zoomScaleNormal="75" workbookViewId="0">
      <selection activeCell="R14" sqref="R14"/>
    </sheetView>
  </sheetViews>
  <sheetFormatPr defaultRowHeight="15.75" zeroHeight="1" x14ac:dyDescent="0.25"/>
  <cols>
    <col min="1" max="1" width="3" style="3" customWidth="1"/>
    <col min="2" max="2" width="17" style="253" customWidth="1"/>
    <col min="3" max="3" width="17" style="7" customWidth="1"/>
    <col min="4" max="4" width="14.625" style="7" customWidth="1"/>
    <col min="5" max="5" width="15.5" style="65" customWidth="1"/>
    <col min="6" max="6" width="15.625" style="65" customWidth="1"/>
    <col min="7" max="7" width="17" style="149" customWidth="1"/>
    <col min="8" max="8" width="18.625" style="46" customWidth="1"/>
    <col min="9" max="9" width="2.25" style="3" customWidth="1"/>
    <col min="10" max="10" width="14.25" style="302" customWidth="1"/>
    <col min="11" max="11" width="12.5" style="50" customWidth="1"/>
    <col min="12" max="12" width="10.875" style="45" customWidth="1"/>
    <col min="13" max="13" width="18.75" style="45" customWidth="1"/>
    <col min="14" max="14" width="15.625" style="50" customWidth="1"/>
    <col min="15" max="15" width="17" style="6" customWidth="1"/>
    <col min="16" max="16" width="15" style="7" customWidth="1"/>
    <col min="17" max="17" width="14.5" style="7" customWidth="1"/>
    <col min="18" max="18" width="22.875" style="46" customWidth="1"/>
    <col min="19" max="19" width="13.375" style="7" customWidth="1"/>
    <col min="20" max="20" width="15.25" style="6" customWidth="1"/>
    <col min="21" max="21" width="10.125" style="46" customWidth="1"/>
    <col min="22" max="22" width="14" style="47" customWidth="1"/>
    <col min="23" max="23" width="10.25" style="7" customWidth="1"/>
    <col min="24" max="24" width="13" style="6" customWidth="1"/>
    <col min="25" max="25" width="11.375" style="46" customWidth="1"/>
    <col min="26" max="26" width="13.375" style="6" customWidth="1"/>
    <col min="27" max="27" width="10.5" style="46" customWidth="1"/>
    <col min="28" max="28" width="10" style="7" customWidth="1"/>
    <col min="29" max="29" width="12.625" style="44" customWidth="1"/>
    <col min="30" max="30" width="9.5" style="48" customWidth="1"/>
    <col min="31" max="31" width="11.5" style="49" customWidth="1"/>
    <col min="32" max="32" width="8.625" style="53" customWidth="1"/>
    <col min="33" max="33" width="11.5" style="104" customWidth="1"/>
    <col min="34" max="34" width="14.875" style="107" customWidth="1"/>
    <col min="35" max="37" width="11.5" style="49" customWidth="1"/>
    <col min="38" max="38" width="11.5" style="48" customWidth="1"/>
    <col min="39" max="39" width="13.375" style="49" customWidth="1"/>
    <col min="40" max="41" width="11.5" style="73" customWidth="1"/>
    <col min="42" max="42" width="7.375" style="51" customWidth="1"/>
    <col min="43" max="43" width="10.125" style="50" customWidth="1"/>
    <col min="44" max="44" width="10.75" style="85" customWidth="1"/>
    <col min="45" max="45" width="9.25" style="51" customWidth="1"/>
    <col min="46" max="46" width="12.5" style="7" customWidth="1"/>
    <col min="47" max="47" width="8.625" style="52" customWidth="1"/>
    <col min="48" max="48" width="8.625" style="6" customWidth="1"/>
    <col min="49" max="49" width="11" style="53" customWidth="1"/>
    <col min="50" max="50" width="11.625" style="53" customWidth="1"/>
    <col min="51" max="51" width="8.625" style="53" customWidth="1"/>
    <col min="52" max="52" width="13.625" style="47" customWidth="1"/>
    <col min="53" max="53" width="8.625" style="47" customWidth="1"/>
    <col min="54" max="54" width="11.5" style="47" customWidth="1"/>
    <col min="55" max="55" width="8.625" style="47" customWidth="1"/>
    <col min="56" max="56" width="10.375" style="53" customWidth="1"/>
    <col min="57" max="57" width="10.5" style="53" customWidth="1"/>
    <col min="58" max="58" width="10.25" style="6" customWidth="1"/>
    <col min="59" max="59" width="15.625" style="6" customWidth="1"/>
    <col min="60" max="60" width="15.875" style="6" customWidth="1"/>
    <col min="61" max="61" width="12" style="6" customWidth="1"/>
    <col min="62" max="62" width="9.5" style="6" customWidth="1"/>
    <col min="63" max="63" width="15" style="6" customWidth="1"/>
    <col min="64" max="64" width="13.125" style="64" customWidth="1"/>
    <col min="65" max="65" width="13.125" style="6" customWidth="1"/>
    <col min="66" max="66" width="13.875" style="65" customWidth="1"/>
    <col min="67" max="67" width="11" style="7" customWidth="1"/>
    <col min="68" max="68" width="10.875" style="7" customWidth="1"/>
    <col min="69" max="69" width="15.5" style="6" customWidth="1"/>
    <col min="70" max="70" width="15.125" style="353" customWidth="1"/>
    <col min="71" max="71" width="10.75" style="7" customWidth="1"/>
    <col min="72" max="72" width="1.5" style="7" customWidth="1"/>
    <col min="73" max="73" width="11.125" style="302" customWidth="1"/>
    <col min="74" max="74" width="10.375" style="58" customWidth="1"/>
    <col min="75" max="75" width="17.875" style="7" customWidth="1"/>
    <col min="76" max="76" width="14.375" style="7" customWidth="1"/>
    <col min="77" max="77" width="13.625" style="53" customWidth="1"/>
    <col min="78" max="78" width="17.875" style="53" customWidth="1"/>
    <col min="79" max="79" width="14.25" style="65" customWidth="1"/>
    <col min="80" max="80" width="22.5" style="7" customWidth="1"/>
    <col min="81" max="81" width="16.5" style="7" customWidth="1"/>
    <col min="82" max="82" width="20.25" style="65" customWidth="1"/>
    <col min="83" max="83" width="46.125" style="7" customWidth="1"/>
    <col min="84" max="84" width="14.5" style="7" customWidth="1"/>
    <col min="85" max="85" width="19.375" style="65" customWidth="1"/>
    <col min="86" max="86" width="13.875" style="303" customWidth="1"/>
    <col min="87" max="87" width="17.375" style="53" customWidth="1"/>
    <col min="88" max="88" width="7.625" style="53" customWidth="1"/>
    <col min="89" max="89" width="12.375" style="58" customWidth="1"/>
    <col min="90" max="90" width="14.75" style="58" customWidth="1"/>
    <col min="91" max="107" width="9" style="59"/>
    <col min="108" max="16384" width="9" style="3"/>
  </cols>
  <sheetData>
    <row r="1" spans="2:107" ht="11.25" customHeight="1" x14ac:dyDescent="0.25"/>
    <row r="2" spans="2:107" x14ac:dyDescent="0.25">
      <c r="J2" s="310" t="s">
        <v>75</v>
      </c>
      <c r="K2" s="218" t="s">
        <v>116</v>
      </c>
      <c r="L2" s="171" t="s">
        <v>95</v>
      </c>
      <c r="M2" s="385" t="s">
        <v>158</v>
      </c>
      <c r="N2" s="386"/>
      <c r="O2" s="282"/>
      <c r="P2" s="283" t="s">
        <v>107</v>
      </c>
      <c r="Q2" s="284"/>
      <c r="R2" s="3"/>
      <c r="S2" s="106"/>
      <c r="T2" s="47"/>
      <c r="U2" s="7"/>
      <c r="V2" s="6"/>
      <c r="W2" s="46"/>
      <c r="Z2" s="7"/>
      <c r="AA2" s="44"/>
      <c r="AB2" s="48"/>
      <c r="AC2" s="49"/>
      <c r="AD2" s="53"/>
      <c r="AE2" s="84"/>
      <c r="AF2" s="104"/>
      <c r="AG2" s="49"/>
      <c r="AH2" s="49"/>
      <c r="AI2" s="73"/>
      <c r="AJ2" s="73"/>
      <c r="AK2" s="73"/>
      <c r="AL2" s="51"/>
      <c r="AM2" s="50"/>
      <c r="AN2" s="48"/>
      <c r="AO2" s="49"/>
      <c r="AP2" s="85"/>
      <c r="AQ2" s="51"/>
      <c r="AR2" s="7"/>
      <c r="AS2" s="52"/>
      <c r="AT2" s="6"/>
      <c r="AU2" s="53"/>
      <c r="AV2" s="53"/>
      <c r="AX2" s="47"/>
      <c r="AY2" s="47"/>
      <c r="BB2" s="53"/>
      <c r="BC2" s="53"/>
      <c r="BD2" s="6"/>
      <c r="BE2" s="6"/>
      <c r="BJ2" s="64"/>
      <c r="BL2" s="6"/>
      <c r="BM2" s="7"/>
      <c r="BO2" s="6"/>
      <c r="BQ2" s="7"/>
      <c r="BS2" s="44"/>
      <c r="BT2" s="58"/>
      <c r="BU2" s="303"/>
      <c r="BV2" s="7"/>
      <c r="BW2" s="53"/>
      <c r="BX2" s="53"/>
      <c r="BY2" s="7"/>
      <c r="BZ2" s="7"/>
      <c r="CB2" s="65"/>
      <c r="CD2" s="7"/>
      <c r="CE2" s="65"/>
      <c r="CF2" s="53"/>
      <c r="CG2" s="53"/>
      <c r="CI2" s="58"/>
      <c r="CJ2" s="58"/>
      <c r="CK2" s="59"/>
      <c r="CL2" s="59"/>
      <c r="DB2" s="3"/>
      <c r="DC2" s="3"/>
    </row>
    <row r="3" spans="2:107" x14ac:dyDescent="0.25">
      <c r="J3" s="343">
        <v>2007</v>
      </c>
      <c r="K3" s="219">
        <f>F458</f>
        <v>12367</v>
      </c>
      <c r="L3" s="222">
        <f>H458</f>
        <v>0.24734</v>
      </c>
      <c r="M3" s="172" t="s">
        <v>103</v>
      </c>
      <c r="N3" s="274">
        <v>50000</v>
      </c>
      <c r="O3" s="285"/>
      <c r="P3" s="277" t="s">
        <v>108</v>
      </c>
      <c r="Q3" s="286"/>
      <c r="R3" s="3"/>
      <c r="S3" s="106"/>
      <c r="T3" s="47"/>
      <c r="U3" s="7"/>
      <c r="V3" s="6"/>
      <c r="W3" s="46"/>
      <c r="Z3" s="7"/>
      <c r="AA3" s="44"/>
      <c r="AB3" s="48"/>
      <c r="AC3" s="49"/>
      <c r="AD3" s="53"/>
      <c r="AE3" s="84"/>
      <c r="AF3" s="104"/>
      <c r="AG3" s="49"/>
      <c r="AH3" s="49"/>
      <c r="AI3" s="73"/>
      <c r="AJ3" s="73"/>
      <c r="AK3" s="73"/>
      <c r="AL3" s="51"/>
      <c r="AM3" s="50"/>
      <c r="AN3" s="48"/>
      <c r="AO3" s="49"/>
      <c r="AP3" s="85"/>
      <c r="AQ3" s="51"/>
      <c r="AR3" s="7"/>
      <c r="AS3" s="52"/>
      <c r="AT3" s="6"/>
      <c r="AU3" s="53"/>
      <c r="AV3" s="53"/>
      <c r="AX3" s="47"/>
      <c r="AY3" s="47"/>
      <c r="BB3" s="53"/>
      <c r="BC3" s="53"/>
      <c r="BD3" s="6"/>
      <c r="BE3" s="6"/>
      <c r="BJ3" s="64"/>
      <c r="BL3" s="6"/>
      <c r="BM3" s="7"/>
      <c r="BO3" s="6"/>
      <c r="BQ3" s="7"/>
      <c r="BS3" s="44"/>
      <c r="BT3" s="58"/>
      <c r="BU3" s="303"/>
      <c r="BV3" s="7"/>
      <c r="BW3" s="53"/>
      <c r="BX3" s="53"/>
      <c r="BY3" s="7"/>
      <c r="BZ3" s="7"/>
      <c r="CB3" s="65"/>
      <c r="CD3" s="7"/>
      <c r="CE3" s="65"/>
      <c r="CF3" s="53"/>
      <c r="CG3" s="53"/>
      <c r="CI3" s="58"/>
      <c r="CJ3" s="58"/>
      <c r="CK3" s="59"/>
      <c r="CL3" s="59"/>
      <c r="DB3" s="3"/>
      <c r="DC3" s="3"/>
    </row>
    <row r="4" spans="2:107" x14ac:dyDescent="0.25">
      <c r="J4" s="343">
        <f t="shared" ref="J4:J7" si="0">J5-1</f>
        <v>2008</v>
      </c>
      <c r="K4" s="220">
        <f>F513</f>
        <v>10997</v>
      </c>
      <c r="L4" s="222">
        <f>H513</f>
        <v>0.21994</v>
      </c>
      <c r="M4" s="168" t="s">
        <v>64</v>
      </c>
      <c r="N4" s="239">
        <f>SUM(K3:K18)</f>
        <v>273194.59999999998</v>
      </c>
      <c r="O4" s="285"/>
      <c r="P4" s="277" t="s">
        <v>146</v>
      </c>
      <c r="Q4" s="286"/>
      <c r="R4" s="3"/>
      <c r="S4" s="106"/>
      <c r="T4" s="47"/>
      <c r="U4" s="7"/>
      <c r="V4" s="6"/>
      <c r="W4" s="46"/>
      <c r="Z4" s="7"/>
      <c r="AA4" s="44"/>
      <c r="AB4" s="48"/>
      <c r="AC4" s="49"/>
      <c r="AD4" s="53"/>
      <c r="AE4" s="84"/>
      <c r="AF4" s="104"/>
      <c r="AG4" s="49"/>
      <c r="AH4" s="49"/>
      <c r="AI4" s="73"/>
      <c r="AJ4" s="73"/>
      <c r="AK4" s="73"/>
      <c r="AL4" s="51"/>
      <c r="AM4" s="50"/>
      <c r="AN4" s="48"/>
      <c r="AO4" s="49"/>
      <c r="AP4" s="85"/>
      <c r="AQ4" s="51"/>
      <c r="AR4" s="7"/>
      <c r="AS4" s="52"/>
      <c r="AT4" s="6"/>
      <c r="AU4" s="53"/>
      <c r="AV4" s="53"/>
      <c r="AX4" s="47"/>
      <c r="AY4" s="47"/>
      <c r="BB4" s="53"/>
      <c r="BC4" s="53"/>
      <c r="BD4" s="6"/>
      <c r="BE4" s="6"/>
      <c r="BJ4" s="64"/>
      <c r="BL4" s="6"/>
      <c r="BM4" s="7"/>
      <c r="BO4" s="6"/>
      <c r="BQ4" s="7"/>
      <c r="BS4" s="44"/>
      <c r="BT4" s="58"/>
      <c r="BU4" s="303"/>
      <c r="BV4" s="7"/>
      <c r="BW4" s="53"/>
      <c r="BX4" s="53"/>
      <c r="BY4" s="7"/>
      <c r="BZ4" s="7"/>
      <c r="CB4" s="65"/>
      <c r="CD4" s="7"/>
      <c r="CE4" s="65"/>
      <c r="CF4" s="53"/>
      <c r="CG4" s="53"/>
      <c r="CI4" s="58"/>
      <c r="CJ4" s="58"/>
      <c r="CK4" s="59"/>
      <c r="CL4" s="59"/>
      <c r="DB4" s="3"/>
      <c r="DC4" s="3"/>
    </row>
    <row r="5" spans="2:107" x14ac:dyDescent="0.25">
      <c r="J5" s="343">
        <f t="shared" si="0"/>
        <v>2009</v>
      </c>
      <c r="K5" s="220">
        <f>F568</f>
        <v>23780</v>
      </c>
      <c r="L5" s="222">
        <f>H568</f>
        <v>0.47560000000000002</v>
      </c>
      <c r="M5" s="168" t="s">
        <v>140</v>
      </c>
      <c r="N5" s="239">
        <f>CG1233</f>
        <v>-14596</v>
      </c>
      <c r="O5" s="285"/>
      <c r="P5" s="277" t="s">
        <v>109</v>
      </c>
      <c r="Q5" s="286"/>
      <c r="R5" s="3"/>
      <c r="S5" s="106"/>
      <c r="T5" s="47"/>
      <c r="U5" s="7"/>
      <c r="V5" s="6"/>
      <c r="W5" s="46"/>
      <c r="Z5" s="7"/>
      <c r="AA5" s="44"/>
      <c r="AB5" s="48"/>
      <c r="AC5" s="49"/>
      <c r="AD5" s="53"/>
      <c r="AE5" s="84"/>
      <c r="AF5" s="104"/>
      <c r="AG5" s="49"/>
      <c r="AH5" s="49"/>
      <c r="AI5" s="73"/>
      <c r="AJ5" s="73"/>
      <c r="AK5" s="73"/>
      <c r="AL5" s="51"/>
      <c r="AM5" s="50"/>
      <c r="AN5" s="48"/>
      <c r="AO5" s="49"/>
      <c r="AP5" s="85"/>
      <c r="AQ5" s="51"/>
      <c r="AR5" s="7"/>
      <c r="AS5" s="52"/>
      <c r="AT5" s="6"/>
      <c r="AU5" s="53"/>
      <c r="AV5" s="53"/>
      <c r="AX5" s="47"/>
      <c r="AY5" s="47"/>
      <c r="BB5" s="53"/>
      <c r="BC5" s="53"/>
      <c r="BD5" s="6"/>
      <c r="BE5" s="6"/>
      <c r="BJ5" s="64"/>
      <c r="BL5" s="6"/>
      <c r="BM5" s="7"/>
      <c r="BO5" s="6"/>
      <c r="BQ5" s="7"/>
      <c r="BS5" s="44"/>
      <c r="BT5" s="58"/>
      <c r="BU5" s="303"/>
      <c r="BV5" s="7"/>
      <c r="BW5" s="53"/>
      <c r="BX5" s="53"/>
      <c r="BY5" s="7"/>
      <c r="BZ5" s="7"/>
      <c r="CB5" s="65"/>
      <c r="CD5" s="7"/>
      <c r="CE5" s="65"/>
      <c r="CF5" s="53"/>
      <c r="CG5" s="53"/>
      <c r="CI5" s="58"/>
      <c r="CJ5" s="58"/>
      <c r="CK5" s="59"/>
      <c r="CL5" s="59"/>
      <c r="DB5" s="3"/>
      <c r="DC5" s="3"/>
    </row>
    <row r="6" spans="2:107" x14ac:dyDescent="0.25">
      <c r="J6" s="343">
        <f t="shared" si="0"/>
        <v>2010</v>
      </c>
      <c r="K6" s="220">
        <f>F623</f>
        <v>27542</v>
      </c>
      <c r="L6" s="222">
        <f>H623</f>
        <v>0.55084</v>
      </c>
      <c r="M6" s="161" t="s">
        <v>80</v>
      </c>
      <c r="N6" s="240">
        <f>N4/-N5</f>
        <v>18.717086873115921</v>
      </c>
      <c r="O6" s="285"/>
      <c r="P6" s="278"/>
      <c r="Q6" s="286"/>
      <c r="R6" s="3"/>
      <c r="S6" s="106"/>
      <c r="T6" s="47"/>
      <c r="U6" s="7"/>
      <c r="V6" s="6"/>
      <c r="W6" s="46"/>
      <c r="Z6" s="7"/>
      <c r="AA6" s="44"/>
      <c r="AB6" s="48"/>
      <c r="AC6" s="49"/>
      <c r="AD6" s="53"/>
      <c r="AE6" s="84"/>
      <c r="AF6" s="104"/>
      <c r="AG6" s="49"/>
      <c r="AH6" s="49"/>
      <c r="AI6" s="73"/>
      <c r="AJ6" s="73"/>
      <c r="AK6" s="73"/>
      <c r="AL6" s="51"/>
      <c r="AM6" s="50"/>
      <c r="AN6" s="48"/>
      <c r="AO6" s="49"/>
      <c r="AP6" s="85"/>
      <c r="AQ6" s="51"/>
      <c r="AR6" s="7"/>
      <c r="AS6" s="52"/>
      <c r="AT6" s="6"/>
      <c r="AU6" s="53"/>
      <c r="AV6" s="53"/>
      <c r="AX6" s="47"/>
      <c r="AY6" s="47"/>
      <c r="BB6" s="53"/>
      <c r="BC6" s="53"/>
      <c r="BD6" s="6"/>
      <c r="BE6" s="6"/>
      <c r="BJ6" s="64"/>
      <c r="BL6" s="6"/>
      <c r="BM6" s="7"/>
      <c r="BO6" s="6"/>
      <c r="BQ6" s="7"/>
      <c r="BS6" s="44"/>
      <c r="BT6" s="58"/>
      <c r="BU6" s="303"/>
      <c r="BV6" s="7"/>
      <c r="BW6" s="53"/>
      <c r="BX6" s="53"/>
      <c r="BY6" s="7"/>
      <c r="BZ6" s="7"/>
      <c r="CB6" s="65"/>
      <c r="CD6" s="7"/>
      <c r="CE6" s="65"/>
      <c r="CF6" s="53"/>
      <c r="CG6" s="53"/>
      <c r="CI6" s="58"/>
      <c r="CJ6" s="58"/>
      <c r="CK6" s="59"/>
      <c r="CL6" s="59"/>
      <c r="DB6" s="3"/>
      <c r="DC6" s="3"/>
    </row>
    <row r="7" spans="2:107" x14ac:dyDescent="0.25">
      <c r="J7" s="343">
        <f t="shared" si="0"/>
        <v>2011</v>
      </c>
      <c r="K7" s="220">
        <f>F678</f>
        <v>29494</v>
      </c>
      <c r="L7" s="222">
        <f>H678</f>
        <v>0.58987999999999996</v>
      </c>
      <c r="M7" s="161" t="s">
        <v>141</v>
      </c>
      <c r="N7" s="239">
        <f>BR1234</f>
        <v>7642</v>
      </c>
      <c r="O7" s="287" t="s">
        <v>110</v>
      </c>
      <c r="P7" s="279" t="s">
        <v>111</v>
      </c>
      <c r="Q7" s="286"/>
      <c r="R7" s="3"/>
      <c r="S7" s="106"/>
      <c r="T7" s="47"/>
      <c r="U7" s="7"/>
      <c r="V7" s="6"/>
      <c r="W7" s="46"/>
      <c r="Z7" s="7"/>
      <c r="AA7" s="44"/>
      <c r="AB7" s="48"/>
      <c r="AC7" s="49"/>
      <c r="AD7" s="53"/>
      <c r="AE7" s="84"/>
      <c r="AF7" s="104"/>
      <c r="AG7" s="49"/>
      <c r="AH7" s="49"/>
      <c r="AI7" s="73"/>
      <c r="AJ7" s="73"/>
      <c r="AK7" s="73"/>
      <c r="AL7" s="51"/>
      <c r="AM7" s="50"/>
      <c r="AN7" s="48"/>
      <c r="AO7" s="49"/>
      <c r="AP7" s="85"/>
      <c r="AQ7" s="51"/>
      <c r="AR7" s="7"/>
      <c r="AS7" s="52"/>
      <c r="AT7" s="6"/>
      <c r="AU7" s="53"/>
      <c r="AV7" s="53"/>
      <c r="AX7" s="47"/>
      <c r="AY7" s="47"/>
      <c r="BB7" s="53"/>
      <c r="BC7" s="53"/>
      <c r="BD7" s="6"/>
      <c r="BE7" s="6"/>
      <c r="BJ7" s="64"/>
      <c r="BL7" s="6"/>
      <c r="BM7" s="7"/>
      <c r="BO7" s="6"/>
      <c r="BQ7" s="7"/>
      <c r="BS7" s="44"/>
      <c r="BT7" s="58"/>
      <c r="BU7" s="303"/>
      <c r="BV7" s="7"/>
      <c r="BW7" s="53"/>
      <c r="BX7" s="53"/>
      <c r="BY7" s="7"/>
      <c r="BZ7" s="7"/>
      <c r="CB7" s="65"/>
      <c r="CD7" s="7"/>
      <c r="CE7" s="65"/>
      <c r="CF7" s="53"/>
      <c r="CG7" s="53"/>
      <c r="CI7" s="58"/>
      <c r="CJ7" s="58"/>
      <c r="CK7" s="59"/>
      <c r="CL7" s="59"/>
      <c r="DB7" s="3"/>
      <c r="DC7" s="3"/>
    </row>
    <row r="8" spans="2:107" x14ac:dyDescent="0.25">
      <c r="J8" s="343">
        <v>2012</v>
      </c>
      <c r="K8" s="220">
        <f>F734</f>
        <v>24296</v>
      </c>
      <c r="L8" s="222">
        <f>H734</f>
        <v>0.48592000000000002</v>
      </c>
      <c r="M8" s="231" t="s">
        <v>142</v>
      </c>
      <c r="N8" s="239">
        <f>CA1236</f>
        <v>-12478</v>
      </c>
      <c r="O8" s="288" t="s">
        <v>112</v>
      </c>
      <c r="P8" s="279" t="s">
        <v>113</v>
      </c>
      <c r="Q8" s="286"/>
      <c r="R8" s="3"/>
      <c r="S8" s="106"/>
      <c r="T8" s="47"/>
      <c r="U8" s="7"/>
      <c r="V8" s="6"/>
      <c r="W8" s="46"/>
      <c r="Z8" s="7"/>
      <c r="AA8" s="44"/>
      <c r="AB8" s="48"/>
      <c r="AC8" s="49"/>
      <c r="AD8" s="53"/>
      <c r="AE8" s="84"/>
      <c r="AF8" s="104"/>
      <c r="AG8" s="49"/>
      <c r="AH8" s="49"/>
      <c r="AI8" s="73"/>
      <c r="AJ8" s="73"/>
      <c r="AK8" s="73"/>
      <c r="AL8" s="51"/>
      <c r="AM8" s="50"/>
      <c r="AN8" s="48"/>
      <c r="AO8" s="49"/>
      <c r="AP8" s="85"/>
      <c r="AQ8" s="51"/>
      <c r="AR8" s="7"/>
      <c r="AS8" s="52"/>
      <c r="AT8" s="6"/>
      <c r="AU8" s="53"/>
      <c r="AV8" s="53"/>
      <c r="AX8" s="47"/>
      <c r="AY8" s="47"/>
      <c r="BB8" s="53"/>
      <c r="BC8" s="53"/>
      <c r="BD8" s="6"/>
      <c r="BE8" s="6"/>
      <c r="BJ8" s="64"/>
      <c r="BL8" s="6"/>
      <c r="BM8" s="7"/>
      <c r="BO8" s="6"/>
      <c r="BQ8" s="7"/>
      <c r="BS8" s="44"/>
      <c r="BT8" s="58"/>
      <c r="BU8" s="303"/>
      <c r="BV8" s="7"/>
      <c r="BW8" s="53"/>
      <c r="BX8" s="53"/>
      <c r="BY8" s="7"/>
      <c r="BZ8" s="7"/>
      <c r="CB8" s="65"/>
      <c r="CD8" s="7"/>
      <c r="CE8" s="65"/>
      <c r="CF8" s="53"/>
      <c r="CG8" s="53"/>
      <c r="CI8" s="58"/>
      <c r="CJ8" s="58"/>
      <c r="CK8" s="59"/>
      <c r="CL8" s="59"/>
      <c r="DB8" s="3"/>
      <c r="DC8" s="3"/>
    </row>
    <row r="9" spans="2:107" x14ac:dyDescent="0.25">
      <c r="J9" s="343">
        <v>2013</v>
      </c>
      <c r="K9" s="220">
        <f>F789</f>
        <v>3213.0000000000009</v>
      </c>
      <c r="L9" s="222">
        <f>H789</f>
        <v>6.4260000000000012E-2</v>
      </c>
      <c r="M9" s="231" t="s">
        <v>122</v>
      </c>
      <c r="N9" s="275">
        <f>BR1236</f>
        <v>338.03600973236007</v>
      </c>
      <c r="O9" s="289" t="s">
        <v>114</v>
      </c>
      <c r="P9" s="280"/>
      <c r="Q9" s="286"/>
      <c r="R9" s="3"/>
      <c r="S9" s="106"/>
      <c r="T9" s="47"/>
      <c r="U9" s="7"/>
      <c r="V9" s="6"/>
      <c r="W9" s="46"/>
      <c r="Z9" s="7"/>
      <c r="AA9" s="44"/>
      <c r="AB9" s="48"/>
      <c r="AC9" s="49"/>
      <c r="AD9" s="53"/>
      <c r="AE9" s="84"/>
      <c r="AF9" s="104"/>
      <c r="AG9" s="49"/>
      <c r="AH9" s="49"/>
      <c r="AI9" s="73"/>
      <c r="AJ9" s="73"/>
      <c r="AK9" s="73"/>
      <c r="AL9" s="51"/>
      <c r="AM9" s="50"/>
      <c r="AN9" s="48"/>
      <c r="AO9" s="49"/>
      <c r="AP9" s="85"/>
      <c r="AQ9" s="51"/>
      <c r="AR9" s="7"/>
      <c r="AS9" s="52"/>
      <c r="AT9" s="6"/>
      <c r="AU9" s="53"/>
      <c r="AV9" s="53"/>
      <c r="AX9" s="47"/>
      <c r="AY9" s="47"/>
      <c r="BB9" s="53"/>
      <c r="BC9" s="53"/>
      <c r="BD9" s="6"/>
      <c r="BE9" s="6"/>
      <c r="BJ9" s="64"/>
      <c r="BL9" s="6"/>
      <c r="BM9" s="7"/>
      <c r="BO9" s="6"/>
      <c r="BQ9" s="7"/>
      <c r="BS9" s="44"/>
      <c r="BT9" s="58"/>
      <c r="BU9" s="303"/>
      <c r="BV9" s="7"/>
      <c r="BW9" s="53"/>
      <c r="BX9" s="53"/>
      <c r="BY9" s="7"/>
      <c r="BZ9" s="7"/>
      <c r="CB9" s="65"/>
      <c r="CD9" s="7"/>
      <c r="CE9" s="65"/>
      <c r="CF9" s="53"/>
      <c r="CG9" s="53"/>
      <c r="CI9" s="58"/>
      <c r="CJ9" s="58"/>
      <c r="CK9" s="59"/>
      <c r="CL9" s="59"/>
      <c r="DB9" s="3"/>
      <c r="DC9" s="3"/>
    </row>
    <row r="10" spans="2:107" x14ac:dyDescent="0.25">
      <c r="J10" s="343">
        <v>2014</v>
      </c>
      <c r="K10" s="220">
        <f>F844</f>
        <v>6656</v>
      </c>
      <c r="L10" s="222">
        <f>H844</f>
        <v>0.13311999999999999</v>
      </c>
      <c r="M10" s="161"/>
      <c r="N10" s="239"/>
      <c r="O10" s="290"/>
      <c r="P10" s="281"/>
      <c r="Q10" s="286"/>
      <c r="R10" s="3"/>
      <c r="S10" s="163"/>
      <c r="T10" s="47"/>
      <c r="U10" s="7"/>
      <c r="V10" s="6"/>
      <c r="W10" s="46"/>
      <c r="Z10" s="7"/>
      <c r="AA10" s="44"/>
      <c r="AB10" s="48"/>
      <c r="AC10" s="49"/>
      <c r="AD10" s="53"/>
      <c r="AE10" s="84"/>
      <c r="AF10" s="104"/>
      <c r="AG10" s="49"/>
      <c r="AH10" s="49"/>
      <c r="AI10" s="73"/>
      <c r="AJ10" s="73"/>
      <c r="AK10" s="73"/>
      <c r="AL10" s="51"/>
      <c r="AM10" s="50"/>
      <c r="AN10" s="48"/>
      <c r="AO10" s="49"/>
      <c r="AP10" s="85"/>
      <c r="AQ10" s="51"/>
      <c r="AR10" s="7"/>
      <c r="AS10" s="52"/>
      <c r="AT10" s="6"/>
      <c r="AU10" s="53"/>
      <c r="AV10" s="53"/>
      <c r="AX10" s="47"/>
      <c r="AY10" s="47"/>
      <c r="BB10" s="53"/>
      <c r="BC10" s="53"/>
      <c r="BD10" s="6"/>
      <c r="BE10" s="6"/>
      <c r="BJ10" s="64"/>
      <c r="BL10" s="6"/>
      <c r="BM10" s="7"/>
      <c r="BO10" s="6"/>
      <c r="BQ10" s="7"/>
      <c r="BS10" s="44"/>
      <c r="BT10" s="58"/>
      <c r="BU10" s="303"/>
      <c r="BV10" s="7"/>
      <c r="BW10" s="53"/>
      <c r="BX10" s="53"/>
      <c r="BY10" s="7"/>
      <c r="BZ10" s="7"/>
      <c r="CB10" s="65"/>
      <c r="CD10" s="7"/>
      <c r="CE10" s="65"/>
      <c r="CF10" s="53"/>
      <c r="CG10" s="53"/>
      <c r="CI10" s="58"/>
      <c r="CJ10" s="58"/>
      <c r="CK10" s="59"/>
      <c r="CL10" s="59"/>
      <c r="DB10" s="3"/>
      <c r="DC10" s="3"/>
    </row>
    <row r="11" spans="2:107" x14ac:dyDescent="0.25">
      <c r="J11" s="343">
        <v>2015</v>
      </c>
      <c r="K11" s="220">
        <f>F899</f>
        <v>1659</v>
      </c>
      <c r="L11" s="222">
        <f>H899</f>
        <v>3.3133612941881364E-2</v>
      </c>
      <c r="M11" s="173" t="s">
        <v>40</v>
      </c>
      <c r="N11" s="247">
        <f>CI1233</f>
        <v>742</v>
      </c>
      <c r="O11" s="380" t="s">
        <v>76</v>
      </c>
      <c r="P11" s="381"/>
      <c r="Q11" s="276"/>
      <c r="R11" s="44"/>
      <c r="S11" s="154"/>
      <c r="T11" s="47"/>
      <c r="U11" s="7"/>
      <c r="V11" s="6"/>
      <c r="W11" s="46"/>
      <c r="Z11" s="7"/>
      <c r="AA11" s="44"/>
      <c r="AB11" s="48"/>
      <c r="AC11" s="49"/>
      <c r="AD11" s="53"/>
      <c r="AE11" s="84"/>
      <c r="AF11" s="104"/>
      <c r="AG11" s="49"/>
      <c r="AH11" s="49"/>
      <c r="AI11" s="73"/>
      <c r="AJ11" s="73"/>
      <c r="AK11" s="73"/>
      <c r="AL11" s="51"/>
      <c r="AM11" s="50"/>
      <c r="AN11" s="48"/>
      <c r="AO11" s="49"/>
      <c r="AP11" s="85"/>
      <c r="AQ11" s="51"/>
      <c r="AR11" s="7"/>
      <c r="AS11" s="52"/>
      <c r="AT11" s="6"/>
      <c r="AU11" s="53"/>
      <c r="AV11" s="53"/>
      <c r="AX11" s="47"/>
      <c r="AY11" s="47"/>
      <c r="BB11" s="53"/>
      <c r="BC11" s="53"/>
      <c r="BD11" s="6"/>
      <c r="BE11" s="6"/>
      <c r="BJ11" s="64"/>
      <c r="BL11" s="6"/>
      <c r="BM11" s="7"/>
      <c r="BO11" s="6"/>
      <c r="BQ11" s="7"/>
      <c r="BS11" s="44"/>
      <c r="BT11" s="58"/>
      <c r="BU11" s="303"/>
      <c r="BV11" s="7"/>
      <c r="BW11" s="53"/>
      <c r="BX11" s="53"/>
      <c r="BY11" s="7"/>
      <c r="BZ11" s="7"/>
      <c r="CB11" s="65"/>
      <c r="CD11" s="7"/>
      <c r="CE11" s="65"/>
      <c r="CF11" s="53"/>
      <c r="CG11" s="53"/>
      <c r="CI11" s="58"/>
      <c r="CJ11" s="58"/>
      <c r="CK11" s="59"/>
      <c r="CL11" s="59"/>
      <c r="DB11" s="3"/>
      <c r="DC11" s="3"/>
    </row>
    <row r="12" spans="2:107" s="323" customFormat="1" ht="21.75" customHeight="1" x14ac:dyDescent="0.25">
      <c r="B12" s="327"/>
      <c r="E12" s="328"/>
      <c r="F12" s="328"/>
      <c r="H12" s="329"/>
      <c r="J12" s="344">
        <v>2016</v>
      </c>
      <c r="K12" s="261">
        <f>F954</f>
        <v>18129</v>
      </c>
      <c r="L12" s="347">
        <f>H954</f>
        <v>0.36171189146049482</v>
      </c>
      <c r="M12" s="341" t="s">
        <v>28</v>
      </c>
      <c r="N12" s="342">
        <f>CJ1233</f>
        <v>81</v>
      </c>
      <c r="O12" s="330" t="s">
        <v>149</v>
      </c>
      <c r="P12" s="331"/>
      <c r="Q12" s="332"/>
      <c r="R12" s="333"/>
      <c r="S12" s="329"/>
      <c r="T12" s="334"/>
      <c r="V12" s="333"/>
      <c r="W12" s="329"/>
      <c r="X12" s="333"/>
      <c r="Y12" s="329"/>
      <c r="AB12" s="335"/>
      <c r="AC12" s="325"/>
      <c r="AD12" s="336"/>
      <c r="AE12" s="336"/>
      <c r="AF12" s="335"/>
      <c r="AG12" s="325"/>
      <c r="AH12" s="325"/>
      <c r="AI12" s="326"/>
      <c r="AJ12" s="326"/>
      <c r="AK12" s="326"/>
      <c r="AL12" s="324"/>
      <c r="AM12" s="325"/>
      <c r="AN12" s="335"/>
      <c r="AO12" s="325"/>
      <c r="AP12" s="326"/>
      <c r="AQ12" s="324"/>
      <c r="AS12" s="337"/>
      <c r="AT12" s="333"/>
      <c r="AU12" s="336"/>
      <c r="AV12" s="336"/>
      <c r="AW12" s="336"/>
      <c r="AX12" s="334"/>
      <c r="AY12" s="334"/>
      <c r="AZ12" s="334"/>
      <c r="BA12" s="334"/>
      <c r="BB12" s="336"/>
      <c r="BC12" s="336"/>
      <c r="BD12" s="333"/>
      <c r="BE12" s="333"/>
      <c r="BF12" s="333"/>
      <c r="BG12" s="333"/>
      <c r="BH12" s="333"/>
      <c r="BI12" s="333"/>
      <c r="BJ12" s="338"/>
      <c r="BK12" s="333"/>
      <c r="BL12" s="333"/>
      <c r="BN12" s="328"/>
      <c r="BO12" s="333"/>
      <c r="BR12" s="354"/>
      <c r="BT12" s="339"/>
      <c r="BU12" s="340"/>
      <c r="BW12" s="336"/>
      <c r="BX12" s="336"/>
      <c r="CA12" s="328"/>
      <c r="CB12" s="328"/>
      <c r="CE12" s="328"/>
      <c r="CF12" s="336"/>
      <c r="CG12" s="336"/>
      <c r="CH12" s="340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</row>
    <row r="13" spans="2:107" x14ac:dyDescent="0.25">
      <c r="J13" s="343">
        <v>2017</v>
      </c>
      <c r="K13" s="220">
        <f>F1009</f>
        <v>8441</v>
      </c>
      <c r="L13" s="222">
        <f>H1009</f>
        <v>0.16841580207501997</v>
      </c>
      <c r="M13" s="162" t="s">
        <v>119</v>
      </c>
      <c r="N13" s="245">
        <f>SUM(N11:N12)</f>
        <v>823</v>
      </c>
      <c r="O13" s="382" t="s">
        <v>70</v>
      </c>
      <c r="P13" s="382"/>
      <c r="Q13" s="291"/>
      <c r="R13" s="6"/>
      <c r="S13" s="46"/>
      <c r="T13" s="47"/>
      <c r="U13" s="7"/>
      <c r="V13" s="6"/>
      <c r="W13" s="46"/>
      <c r="Z13" s="7"/>
      <c r="AA13" s="44"/>
      <c r="AB13" s="48"/>
      <c r="AC13" s="49"/>
      <c r="AD13" s="53"/>
      <c r="AE13" s="84"/>
      <c r="AF13" s="104"/>
      <c r="AG13" s="49"/>
      <c r="AH13" s="49"/>
      <c r="AI13" s="73"/>
      <c r="AJ13" s="73"/>
      <c r="AK13" s="73"/>
      <c r="AL13" s="51"/>
      <c r="AM13" s="50"/>
      <c r="AN13" s="48"/>
      <c r="AO13" s="49"/>
      <c r="AP13" s="85"/>
      <c r="AQ13" s="51"/>
      <c r="AR13" s="7"/>
      <c r="AS13" s="52"/>
      <c r="AT13" s="6"/>
      <c r="AU13" s="53"/>
      <c r="AV13" s="53"/>
      <c r="AX13" s="47"/>
      <c r="AY13" s="47"/>
      <c r="BB13" s="53"/>
      <c r="BC13" s="53"/>
      <c r="BD13" s="6"/>
      <c r="BE13" s="6"/>
      <c r="BJ13" s="64"/>
      <c r="BL13" s="6"/>
      <c r="BM13" s="7"/>
      <c r="BO13" s="6"/>
      <c r="BQ13" s="7"/>
      <c r="BS13" s="44"/>
      <c r="BT13" s="58"/>
      <c r="BU13" s="303"/>
      <c r="BV13" s="7"/>
      <c r="BW13" s="53"/>
      <c r="BX13" s="53"/>
      <c r="BY13" s="7"/>
      <c r="BZ13" s="7"/>
      <c r="CB13" s="65"/>
      <c r="CD13" s="7"/>
      <c r="CE13" s="65"/>
      <c r="CF13" s="53"/>
      <c r="CG13" s="53"/>
      <c r="CI13" s="58"/>
      <c r="CJ13" s="58"/>
      <c r="CK13" s="59"/>
      <c r="CL13" s="59"/>
      <c r="DB13" s="3"/>
      <c r="DC13" s="3"/>
    </row>
    <row r="14" spans="2:107" x14ac:dyDescent="0.25">
      <c r="J14" s="343">
        <v>2018</v>
      </c>
      <c r="K14" s="220">
        <f>F1065</f>
        <v>5029</v>
      </c>
      <c r="L14" s="222">
        <f>H1065</f>
        <v>0.10033918595371109</v>
      </c>
      <c r="M14" s="161" t="s">
        <v>115</v>
      </c>
      <c r="N14" s="244">
        <f>N11/N12</f>
        <v>9.1604938271604937</v>
      </c>
      <c r="O14" s="382" t="s">
        <v>71</v>
      </c>
      <c r="P14" s="382"/>
      <c r="Q14" s="292"/>
      <c r="S14" s="47"/>
      <c r="T14" s="7"/>
      <c r="U14" s="6"/>
      <c r="V14" s="46"/>
      <c r="W14" s="6"/>
      <c r="X14" s="46"/>
      <c r="Y14" s="7"/>
      <c r="Z14" s="44"/>
      <c r="AA14" s="48"/>
      <c r="AB14" s="49"/>
      <c r="AC14" s="53"/>
      <c r="AD14" s="84"/>
      <c r="AE14" s="104"/>
      <c r="AF14" s="107"/>
      <c r="AG14" s="49"/>
      <c r="AH14" s="73"/>
      <c r="AI14" s="73"/>
      <c r="AJ14" s="73"/>
      <c r="AK14" s="48"/>
      <c r="AL14" s="50"/>
      <c r="AM14" s="85"/>
      <c r="AN14" s="49"/>
      <c r="AO14" s="51"/>
      <c r="AQ14" s="7"/>
      <c r="AR14" s="52"/>
      <c r="AS14" s="6"/>
      <c r="AT14" s="53"/>
      <c r="AU14" s="53"/>
      <c r="AV14" s="53"/>
      <c r="AW14" s="47"/>
      <c r="AX14" s="47"/>
      <c r="AY14" s="47"/>
      <c r="BA14" s="53"/>
      <c r="BB14" s="53"/>
      <c r="BC14" s="6"/>
      <c r="BD14" s="6"/>
      <c r="BE14" s="6"/>
      <c r="BI14" s="64"/>
      <c r="BL14" s="7"/>
      <c r="BM14" s="7"/>
      <c r="BQ14" s="7"/>
      <c r="BS14" s="58"/>
      <c r="BU14" s="303"/>
      <c r="BV14" s="53"/>
      <c r="BW14" s="53"/>
      <c r="BY14" s="7"/>
      <c r="BZ14" s="65"/>
      <c r="CE14" s="53"/>
      <c r="CF14" s="53"/>
      <c r="CG14" s="58"/>
      <c r="CH14" s="304"/>
      <c r="CI14" s="58"/>
      <c r="CJ14" s="59"/>
      <c r="CK14" s="59"/>
      <c r="CL14" s="59"/>
      <c r="DA14" s="3"/>
      <c r="DB14" s="3"/>
      <c r="DC14" s="3"/>
    </row>
    <row r="15" spans="2:107" ht="16.5" thickBot="1" x14ac:dyDescent="0.3">
      <c r="J15" s="343">
        <v>2019</v>
      </c>
      <c r="K15" s="220">
        <f>F1120</f>
        <v>18716</v>
      </c>
      <c r="L15" s="222">
        <f>H1120</f>
        <v>0.37282868525896412</v>
      </c>
      <c r="M15" s="232"/>
      <c r="N15" s="246"/>
      <c r="O15" s="379" t="s">
        <v>72</v>
      </c>
      <c r="P15" s="379"/>
      <c r="Q15" s="293"/>
      <c r="S15" s="47"/>
      <c r="T15" s="7"/>
      <c r="U15" s="6"/>
      <c r="V15" s="46"/>
      <c r="W15" s="6"/>
      <c r="X15" s="46"/>
      <c r="Y15" s="7"/>
      <c r="Z15" s="44"/>
      <c r="AA15" s="48"/>
      <c r="AB15" s="49"/>
      <c r="AC15" s="53"/>
      <c r="AD15" s="84"/>
      <c r="AE15" s="104"/>
      <c r="AF15" s="107"/>
      <c r="AG15" s="49"/>
      <c r="AH15" s="73"/>
      <c r="AI15" s="73"/>
      <c r="AJ15" s="73"/>
      <c r="AK15" s="48"/>
      <c r="AL15" s="50"/>
      <c r="AM15" s="85"/>
      <c r="AN15" s="49"/>
      <c r="AO15" s="51"/>
      <c r="AQ15" s="7"/>
      <c r="AR15" s="52"/>
      <c r="AS15" s="6"/>
      <c r="AT15" s="53"/>
      <c r="AU15" s="53"/>
      <c r="AV15" s="53"/>
      <c r="AW15" s="47"/>
      <c r="AX15" s="47"/>
      <c r="AY15" s="47"/>
      <c r="BA15" s="53"/>
      <c r="BB15" s="53"/>
      <c r="BC15" s="6"/>
      <c r="BD15" s="6"/>
      <c r="BE15" s="6"/>
      <c r="BI15" s="64"/>
      <c r="BL15" s="7"/>
      <c r="BM15" s="7"/>
      <c r="BQ15" s="7"/>
      <c r="BS15" s="58"/>
      <c r="BU15" s="303"/>
      <c r="BV15" s="53"/>
      <c r="BW15" s="53"/>
      <c r="BY15" s="7"/>
      <c r="BZ15" s="65"/>
      <c r="CE15" s="53"/>
      <c r="CF15" s="53"/>
      <c r="CG15" s="58"/>
      <c r="CH15" s="304"/>
      <c r="CI15" s="58"/>
      <c r="CJ15" s="59"/>
      <c r="CK15" s="59"/>
      <c r="CL15" s="59"/>
      <c r="DA15" s="3"/>
      <c r="DB15" s="3"/>
      <c r="DC15" s="3"/>
    </row>
    <row r="16" spans="2:107" x14ac:dyDescent="0.25">
      <c r="J16" s="343">
        <v>2020</v>
      </c>
      <c r="K16" s="220">
        <f>F1175</f>
        <v>43276</v>
      </c>
      <c r="L16" s="222">
        <f>H1175</f>
        <v>0.86190001991635135</v>
      </c>
      <c r="M16" s="233" t="s">
        <v>105</v>
      </c>
      <c r="N16" s="241"/>
      <c r="O16" s="379" t="s">
        <v>73</v>
      </c>
      <c r="P16" s="379"/>
      <c r="Q16" s="293"/>
      <c r="S16" s="47"/>
      <c r="T16" s="7"/>
      <c r="U16" s="6"/>
      <c r="V16" s="46"/>
      <c r="W16" s="6"/>
      <c r="X16" s="46"/>
      <c r="Y16" s="7"/>
      <c r="Z16" s="44"/>
      <c r="AA16" s="48"/>
      <c r="AB16" s="49"/>
      <c r="AC16" s="53"/>
      <c r="AD16" s="84"/>
      <c r="AE16" s="104"/>
      <c r="AF16" s="107"/>
      <c r="AG16" s="49"/>
      <c r="AH16" s="73"/>
      <c r="AI16" s="73"/>
      <c r="AJ16" s="73"/>
      <c r="AK16" s="48"/>
      <c r="AL16" s="50"/>
      <c r="AM16" s="85"/>
      <c r="AN16" s="49"/>
      <c r="AO16" s="51"/>
      <c r="AQ16" s="7"/>
      <c r="AR16" s="52"/>
      <c r="AS16" s="6"/>
      <c r="AT16" s="53"/>
      <c r="AU16" s="53"/>
      <c r="AV16" s="53"/>
      <c r="AW16" s="47"/>
      <c r="AX16" s="47"/>
      <c r="AY16" s="47"/>
      <c r="BA16" s="53"/>
      <c r="BB16" s="53"/>
      <c r="BC16" s="6"/>
      <c r="BD16" s="6"/>
      <c r="BE16" s="6"/>
      <c r="BI16" s="64"/>
      <c r="BL16" s="7"/>
      <c r="BM16" s="7"/>
      <c r="BQ16" s="7"/>
      <c r="BS16" s="58"/>
      <c r="BU16" s="303"/>
      <c r="BV16" s="53"/>
      <c r="BW16" s="53"/>
      <c r="BY16" s="7"/>
      <c r="BZ16" s="65"/>
      <c r="CE16" s="53"/>
      <c r="CF16" s="53"/>
      <c r="CG16" s="58"/>
      <c r="CH16" s="304"/>
      <c r="CI16" s="58"/>
      <c r="CJ16" s="59"/>
      <c r="CK16" s="59"/>
      <c r="CL16" s="59"/>
      <c r="DA16" s="3"/>
      <c r="DB16" s="3"/>
      <c r="DC16" s="3"/>
    </row>
    <row r="17" spans="1:147" x14ac:dyDescent="0.25">
      <c r="J17" s="343">
        <v>2021</v>
      </c>
      <c r="K17" s="220">
        <f>F1230</f>
        <v>13944</v>
      </c>
      <c r="L17" s="222">
        <f>H1230</f>
        <v>0.2777136028679546</v>
      </c>
      <c r="M17" s="167" t="s">
        <v>103</v>
      </c>
      <c r="N17" s="239">
        <v>50000</v>
      </c>
      <c r="O17" s="378" t="s">
        <v>74</v>
      </c>
      <c r="P17" s="379"/>
      <c r="Q17" s="294"/>
      <c r="V17" s="46"/>
      <c r="W17" s="6"/>
      <c r="X17" s="46"/>
      <c r="Y17" s="7"/>
      <c r="Z17" s="44"/>
      <c r="AA17" s="48"/>
      <c r="AB17" s="49"/>
      <c r="AC17" s="53"/>
      <c r="AD17" s="84"/>
      <c r="AE17" s="104"/>
      <c r="AF17" s="107"/>
      <c r="AG17" s="49"/>
      <c r="AH17" s="73"/>
      <c r="AI17" s="73"/>
      <c r="AJ17" s="73"/>
      <c r="AK17" s="48"/>
      <c r="AL17" s="50"/>
      <c r="AM17" s="85"/>
      <c r="AN17" s="49"/>
      <c r="AO17" s="51"/>
      <c r="AQ17" s="7"/>
      <c r="AR17" s="52"/>
      <c r="AS17" s="6"/>
      <c r="AT17" s="53"/>
      <c r="AU17" s="53"/>
      <c r="AV17" s="53"/>
      <c r="AW17" s="47"/>
      <c r="AX17" s="47"/>
      <c r="AY17" s="47"/>
      <c r="BA17" s="53"/>
      <c r="BB17" s="53"/>
      <c r="BC17" s="6"/>
      <c r="BD17" s="6"/>
      <c r="BE17" s="6"/>
      <c r="BI17" s="64"/>
      <c r="BL17" s="7"/>
      <c r="BM17" s="7"/>
      <c r="BQ17" s="7"/>
      <c r="BS17" s="58"/>
      <c r="BU17" s="303"/>
      <c r="BV17" s="53"/>
      <c r="BW17" s="53"/>
      <c r="BY17" s="7"/>
      <c r="BZ17" s="65"/>
      <c r="CE17" s="53"/>
      <c r="CF17" s="53"/>
      <c r="CG17" s="58"/>
      <c r="CH17" s="304"/>
      <c r="CI17" s="58"/>
      <c r="CJ17" s="59"/>
      <c r="CK17" s="59"/>
      <c r="CL17" s="59"/>
      <c r="DA17" s="3"/>
      <c r="DB17" s="3"/>
      <c r="DC17" s="3"/>
    </row>
    <row r="18" spans="1:147" x14ac:dyDescent="0.25">
      <c r="J18" s="343">
        <f>J17+1</f>
        <v>2022</v>
      </c>
      <c r="K18" s="220">
        <f>F1274</f>
        <v>25655.599999999999</v>
      </c>
      <c r="L18" s="222">
        <f>H1274</f>
        <v>0.51096594303923515</v>
      </c>
      <c r="M18" s="168" t="s">
        <v>64</v>
      </c>
      <c r="N18" s="239">
        <f>BW1233-BW299</f>
        <v>98129.840171362681</v>
      </c>
      <c r="O18" s="383"/>
      <c r="P18" s="384"/>
      <c r="Q18" s="294"/>
      <c r="S18" s="47"/>
      <c r="T18" s="7"/>
      <c r="U18" s="6"/>
      <c r="V18" s="46"/>
      <c r="W18" s="6"/>
      <c r="X18" s="46"/>
      <c r="Y18" s="7"/>
      <c r="Z18" s="44"/>
      <c r="AA18" s="48"/>
      <c r="AB18" s="49"/>
      <c r="AC18" s="53"/>
      <c r="AD18" s="84"/>
      <c r="AE18" s="104"/>
      <c r="AF18" s="107"/>
      <c r="AG18" s="49"/>
      <c r="AH18" s="73"/>
      <c r="AI18" s="73"/>
      <c r="AJ18" s="73"/>
      <c r="AK18" s="48"/>
      <c r="AL18" s="50"/>
      <c r="AM18" s="85"/>
      <c r="AN18" s="49"/>
      <c r="AO18" s="51"/>
      <c r="AQ18" s="7"/>
      <c r="AR18" s="52"/>
      <c r="AS18" s="6"/>
      <c r="AT18" s="53"/>
      <c r="AU18" s="53"/>
      <c r="AV18" s="53"/>
      <c r="AW18" s="47"/>
      <c r="AX18" s="47"/>
      <c r="AY18" s="47"/>
      <c r="BA18" s="53"/>
      <c r="BB18" s="53"/>
      <c r="BC18" s="6"/>
      <c r="BD18" s="6"/>
      <c r="BE18" s="6"/>
      <c r="BI18" s="64"/>
      <c r="BL18" s="7"/>
      <c r="BM18" s="7"/>
      <c r="BQ18" s="7"/>
      <c r="BS18" s="58"/>
      <c r="BU18" s="303"/>
      <c r="BV18" s="53"/>
      <c r="BW18" s="53"/>
      <c r="BY18" s="7"/>
      <c r="BZ18" s="65"/>
      <c r="CE18" s="53"/>
      <c r="CF18" s="53"/>
      <c r="CG18" s="58"/>
      <c r="CH18" s="304"/>
      <c r="CI18" s="58"/>
      <c r="CJ18" s="59"/>
      <c r="CK18" s="59"/>
      <c r="CL18" s="59"/>
      <c r="DA18" s="3"/>
      <c r="DB18" s="3"/>
      <c r="DC18" s="3"/>
    </row>
    <row r="19" spans="1:147" x14ac:dyDescent="0.25">
      <c r="J19" s="311"/>
      <c r="K19" s="220"/>
      <c r="L19" s="222"/>
      <c r="M19" s="168" t="s">
        <v>106</v>
      </c>
      <c r="N19" s="239">
        <f>CD1233</f>
        <v>-67614.10446531554</v>
      </c>
      <c r="O19" s="383"/>
      <c r="P19" s="384"/>
      <c r="Q19" s="294"/>
      <c r="S19" s="47"/>
      <c r="T19" s="7"/>
      <c r="U19" s="6"/>
      <c r="V19" s="46"/>
      <c r="W19" s="6"/>
      <c r="X19" s="46"/>
      <c r="Y19" s="7"/>
      <c r="Z19" s="44"/>
      <c r="AA19" s="48"/>
      <c r="AB19" s="49"/>
      <c r="AC19" s="53"/>
      <c r="AD19" s="84"/>
      <c r="AE19" s="104"/>
      <c r="AF19" s="107"/>
      <c r="AG19" s="49"/>
      <c r="AH19" s="73"/>
      <c r="AI19" s="73"/>
      <c r="AJ19" s="73"/>
      <c r="AK19" s="48"/>
      <c r="AL19" s="50"/>
      <c r="AM19" s="85"/>
      <c r="AN19" s="49"/>
      <c r="AO19" s="51"/>
      <c r="AQ19" s="7"/>
      <c r="AR19" s="52"/>
      <c r="AS19" s="6"/>
      <c r="AT19" s="53"/>
      <c r="AU19" s="53"/>
      <c r="AV19" s="53"/>
      <c r="AW19" s="47"/>
      <c r="AX19" s="47"/>
      <c r="AY19" s="47"/>
      <c r="BA19" s="53"/>
      <c r="BB19" s="53"/>
      <c r="BC19" s="6"/>
      <c r="BD19" s="6"/>
      <c r="BE19" s="6"/>
      <c r="BI19" s="64"/>
      <c r="BL19" s="7"/>
      <c r="BM19" s="7"/>
      <c r="BQ19" s="7"/>
      <c r="BS19" s="58"/>
      <c r="BU19" s="303"/>
      <c r="BV19" s="53"/>
      <c r="BW19" s="53"/>
      <c r="BY19" s="7"/>
      <c r="BZ19" s="65"/>
      <c r="CE19" s="53"/>
      <c r="CF19" s="53"/>
      <c r="CG19" s="58"/>
      <c r="CH19" s="304"/>
      <c r="CI19" s="58"/>
      <c r="CJ19" s="59"/>
      <c r="CK19" s="59"/>
      <c r="CL19" s="59"/>
      <c r="DA19" s="3"/>
      <c r="DB19" s="3"/>
      <c r="DC19" s="3"/>
    </row>
    <row r="20" spans="1:147" x14ac:dyDescent="0.25">
      <c r="J20" s="311" t="s">
        <v>144</v>
      </c>
      <c r="K20" s="261">
        <f>F1277</f>
        <v>26689.599999999999</v>
      </c>
      <c r="L20" s="223">
        <f>K20/N3</f>
        <v>0.53379199999999993</v>
      </c>
      <c r="M20" s="161" t="s">
        <v>80</v>
      </c>
      <c r="N20" s="240">
        <f>N18/-N19</f>
        <v>1.4513220421591326</v>
      </c>
      <c r="O20" s="383"/>
      <c r="P20" s="384"/>
      <c r="Q20" s="294"/>
      <c r="S20" s="47"/>
      <c r="T20" s="7"/>
      <c r="U20" s="6"/>
      <c r="V20" s="46"/>
      <c r="W20" s="6"/>
      <c r="X20" s="46"/>
      <c r="Y20" s="7"/>
      <c r="Z20" s="44"/>
      <c r="AA20" s="48"/>
      <c r="AB20" s="49"/>
      <c r="AC20" s="53"/>
      <c r="AD20" s="84"/>
      <c r="AE20" s="104"/>
      <c r="AF20" s="107"/>
      <c r="AG20" s="49"/>
      <c r="AH20" s="73"/>
      <c r="AI20" s="73"/>
      <c r="AJ20" s="73"/>
      <c r="AK20" s="48"/>
      <c r="AL20" s="50"/>
      <c r="AM20" s="85"/>
      <c r="AN20" s="49"/>
      <c r="AO20" s="51"/>
      <c r="AQ20" s="7"/>
      <c r="AR20" s="52"/>
      <c r="AS20" s="6"/>
      <c r="AT20" s="53"/>
      <c r="AU20" s="53"/>
      <c r="AV20" s="53"/>
      <c r="AW20" s="47"/>
      <c r="AX20" s="47"/>
      <c r="AY20" s="47"/>
      <c r="BA20" s="53"/>
      <c r="BB20" s="53"/>
      <c r="BC20" s="6"/>
      <c r="BD20" s="6"/>
      <c r="BE20" s="6"/>
      <c r="BI20" s="64"/>
      <c r="BL20" s="7"/>
      <c r="BM20" s="7"/>
      <c r="BQ20" s="7"/>
      <c r="BS20" s="58"/>
      <c r="BU20" s="303"/>
      <c r="BV20" s="53"/>
      <c r="BW20" s="53"/>
      <c r="BY20" s="7"/>
      <c r="BZ20" s="65"/>
      <c r="CE20" s="53"/>
      <c r="CF20" s="53"/>
      <c r="CG20" s="58"/>
      <c r="CH20" s="304"/>
      <c r="CI20" s="58"/>
      <c r="CJ20" s="59"/>
      <c r="CK20" s="59"/>
      <c r="CL20" s="59"/>
      <c r="DA20" s="3"/>
      <c r="DB20" s="3"/>
      <c r="DC20" s="3"/>
    </row>
    <row r="21" spans="1:147" x14ac:dyDescent="0.25">
      <c r="J21" s="311" t="s">
        <v>120</v>
      </c>
      <c r="K21" s="220">
        <f>MAX(K3:K18)</f>
        <v>43276</v>
      </c>
      <c r="L21" s="222">
        <f>K21/N3</f>
        <v>0.86551999999999996</v>
      </c>
      <c r="M21" s="161" t="s">
        <v>78</v>
      </c>
      <c r="N21" s="239">
        <f>BX1233</f>
        <v>13964.409293129022</v>
      </c>
      <c r="O21" s="383"/>
      <c r="P21" s="384"/>
      <c r="Q21" s="294"/>
      <c r="S21" s="47"/>
      <c r="T21" s="7"/>
      <c r="U21" s="6"/>
      <c r="V21" s="46"/>
      <c r="W21" s="6"/>
      <c r="X21" s="46"/>
      <c r="Y21" s="7"/>
      <c r="Z21" s="44"/>
      <c r="AA21" s="48"/>
      <c r="AB21" s="49"/>
      <c r="AC21" s="53"/>
      <c r="AD21" s="84"/>
      <c r="AE21" s="104"/>
      <c r="AF21" s="107"/>
      <c r="AG21" s="49"/>
      <c r="AH21" s="73"/>
      <c r="AI21" s="73"/>
      <c r="AJ21" s="73"/>
      <c r="AK21" s="48"/>
      <c r="AL21" s="50"/>
      <c r="AM21" s="85"/>
      <c r="AN21" s="49"/>
      <c r="AO21" s="51"/>
      <c r="AQ21" s="7"/>
      <c r="AR21" s="52"/>
      <c r="AS21" s="6"/>
      <c r="AT21" s="53"/>
      <c r="AU21" s="53"/>
      <c r="AV21" s="53"/>
      <c r="AW21" s="47"/>
      <c r="AX21" s="47"/>
      <c r="AY21" s="47"/>
      <c r="BA21" s="53"/>
      <c r="BB21" s="53"/>
      <c r="BC21" s="6"/>
      <c r="BD21" s="6"/>
      <c r="BE21" s="6"/>
      <c r="BI21" s="64"/>
      <c r="BL21" s="7"/>
      <c r="BM21" s="7"/>
      <c r="BQ21" s="7"/>
      <c r="BS21" s="58"/>
      <c r="BU21" s="303"/>
      <c r="BV21" s="53"/>
      <c r="BW21" s="53"/>
      <c r="BY21" s="7"/>
      <c r="BZ21" s="65"/>
      <c r="CE21" s="53"/>
      <c r="CF21" s="53"/>
      <c r="CG21" s="58"/>
      <c r="CH21" s="304"/>
      <c r="CI21" s="58"/>
      <c r="CJ21" s="59"/>
      <c r="CK21" s="59"/>
      <c r="CL21" s="59"/>
      <c r="DA21" s="3"/>
      <c r="DB21" s="3"/>
      <c r="DC21" s="3"/>
    </row>
    <row r="22" spans="1:147" x14ac:dyDescent="0.25">
      <c r="J22" s="311" t="s">
        <v>122</v>
      </c>
      <c r="K22" s="221">
        <f>AVERAGE(K3:K17)</f>
        <v>16502.599999999999</v>
      </c>
      <c r="L22" s="222">
        <f>K22/N3</f>
        <v>0.33005199999999996</v>
      </c>
      <c r="M22" s="161" t="s">
        <v>65</v>
      </c>
      <c r="N22" s="239">
        <f>BX1234</f>
        <v>-14409.293129016325</v>
      </c>
      <c r="O22" s="383"/>
      <c r="P22" s="384"/>
      <c r="Q22" s="294"/>
      <c r="S22" s="47"/>
      <c r="T22" s="7"/>
      <c r="U22" s="6"/>
      <c r="V22" s="46"/>
      <c r="W22" s="6"/>
      <c r="X22" s="46"/>
      <c r="Y22" s="7"/>
      <c r="Z22" s="44"/>
      <c r="AA22" s="48"/>
      <c r="AB22" s="49"/>
      <c r="AC22" s="53"/>
      <c r="AD22" s="84"/>
      <c r="AE22" s="104"/>
      <c r="AF22" s="107"/>
      <c r="AG22" s="49"/>
      <c r="AH22" s="73"/>
      <c r="AI22" s="73"/>
      <c r="AJ22" s="73"/>
      <c r="AK22" s="48"/>
      <c r="AL22" s="50"/>
      <c r="AM22" s="85"/>
      <c r="AN22" s="49"/>
      <c r="AO22" s="51"/>
      <c r="AQ22" s="7"/>
      <c r="AR22" s="52"/>
      <c r="AS22" s="6"/>
      <c r="AT22" s="53"/>
      <c r="AU22" s="53"/>
      <c r="AV22" s="53"/>
      <c r="AW22" s="47"/>
      <c r="AX22" s="47"/>
      <c r="AY22" s="47"/>
      <c r="BA22" s="53"/>
      <c r="BB22" s="53"/>
      <c r="BC22" s="6"/>
      <c r="BD22" s="6"/>
      <c r="BE22" s="6"/>
      <c r="BI22" s="64"/>
      <c r="BL22" s="7"/>
      <c r="BM22" s="7"/>
      <c r="BQ22" s="7"/>
      <c r="BS22" s="58"/>
      <c r="BU22" s="303"/>
      <c r="BV22" s="53"/>
      <c r="BW22" s="53"/>
      <c r="BY22" s="7"/>
      <c r="BZ22" s="65"/>
      <c r="CE22" s="53"/>
      <c r="CF22" s="53"/>
      <c r="CG22" s="58"/>
      <c r="CH22" s="304"/>
      <c r="CI22" s="58"/>
      <c r="CJ22" s="59"/>
      <c r="CK22" s="59"/>
      <c r="CL22" s="59"/>
      <c r="DA22" s="3"/>
      <c r="DB22" s="3"/>
      <c r="DC22" s="3"/>
    </row>
    <row r="23" spans="1:147" x14ac:dyDescent="0.25">
      <c r="J23" s="311" t="s">
        <v>121</v>
      </c>
      <c r="K23" s="248">
        <f>K11</f>
        <v>1659</v>
      </c>
      <c r="L23" s="223">
        <f>K23/N3</f>
        <v>3.3180000000000001E-2</v>
      </c>
      <c r="M23" s="173" t="s">
        <v>40</v>
      </c>
      <c r="N23" s="242">
        <f>BY1233</f>
        <v>457</v>
      </c>
      <c r="O23" s="383"/>
      <c r="P23" s="384"/>
      <c r="Q23" s="294"/>
      <c r="S23" s="47"/>
      <c r="T23" s="7"/>
      <c r="U23" s="6"/>
      <c r="V23" s="46"/>
      <c r="W23" s="6"/>
      <c r="X23" s="46"/>
      <c r="Y23" s="7"/>
      <c r="Z23" s="44"/>
      <c r="AA23" s="48"/>
      <c r="AB23" s="49"/>
      <c r="AC23" s="53"/>
      <c r="AD23" s="84"/>
      <c r="AE23" s="104"/>
      <c r="AF23" s="107"/>
      <c r="AG23" s="49"/>
      <c r="AH23" s="73"/>
      <c r="AI23" s="73"/>
      <c r="AJ23" s="73"/>
      <c r="AK23" s="48"/>
      <c r="AL23" s="50"/>
      <c r="AM23" s="85"/>
      <c r="AN23" s="49"/>
      <c r="AO23" s="51"/>
      <c r="AQ23" s="7"/>
      <c r="AR23" s="52"/>
      <c r="AS23" s="6"/>
      <c r="AT23" s="53"/>
      <c r="AU23" s="53"/>
      <c r="AV23" s="53"/>
      <c r="AW23" s="47"/>
      <c r="AX23" s="47"/>
      <c r="AY23" s="47"/>
      <c r="BA23" s="53"/>
      <c r="BB23" s="53"/>
      <c r="BC23" s="6"/>
      <c r="BD23" s="6"/>
      <c r="BE23" s="6"/>
      <c r="BI23" s="64"/>
      <c r="BL23" s="7"/>
      <c r="BM23" s="7"/>
      <c r="BQ23" s="7"/>
      <c r="BS23" s="58"/>
      <c r="BU23" s="303"/>
      <c r="BV23" s="53"/>
      <c r="BW23" s="53"/>
      <c r="BY23" s="7"/>
      <c r="BZ23" s="65"/>
      <c r="CE23" s="53"/>
      <c r="CF23" s="53"/>
      <c r="CG23" s="58"/>
      <c r="CH23" s="304"/>
      <c r="CI23" s="58"/>
      <c r="CJ23" s="59"/>
      <c r="CK23" s="59"/>
      <c r="CL23" s="59"/>
      <c r="DA23" s="3"/>
      <c r="DB23" s="3"/>
      <c r="DC23" s="3"/>
    </row>
    <row r="24" spans="1:147" x14ac:dyDescent="0.25">
      <c r="J24" s="312" t="s">
        <v>145</v>
      </c>
      <c r="K24" s="220">
        <f>N4</f>
        <v>273194.59999999998</v>
      </c>
      <c r="L24" s="152">
        <f>N4/N3</f>
        <v>5.4638919999999995</v>
      </c>
      <c r="M24" s="174" t="s">
        <v>28</v>
      </c>
      <c r="N24" s="243">
        <f>BZ1233</f>
        <v>367</v>
      </c>
      <c r="O24" s="383"/>
      <c r="P24" s="384"/>
      <c r="Q24" s="294"/>
      <c r="S24" s="47"/>
      <c r="T24" s="7"/>
      <c r="U24" s="6"/>
      <c r="V24" s="46"/>
      <c r="W24" s="6"/>
      <c r="X24" s="46"/>
      <c r="Y24" s="7"/>
      <c r="Z24" s="44"/>
      <c r="AA24" s="48"/>
      <c r="AB24" s="49"/>
      <c r="AC24" s="53"/>
      <c r="AD24" s="84"/>
      <c r="AE24" s="104"/>
      <c r="AF24" s="107"/>
      <c r="AG24" s="49"/>
      <c r="AH24" s="73"/>
      <c r="AI24" s="73"/>
      <c r="AJ24" s="73"/>
      <c r="AK24" s="48"/>
      <c r="AL24" s="50"/>
      <c r="AM24" s="85"/>
      <c r="AN24" s="49"/>
      <c r="AO24" s="51"/>
      <c r="AQ24" s="7"/>
      <c r="AR24" s="52"/>
      <c r="AS24" s="6"/>
      <c r="AT24" s="53"/>
      <c r="AU24" s="53"/>
      <c r="AV24" s="53"/>
      <c r="AW24" s="47"/>
      <c r="AX24" s="47"/>
      <c r="AY24" s="47"/>
      <c r="BA24" s="53"/>
      <c r="BB24" s="53"/>
      <c r="BC24" s="6"/>
      <c r="BD24" s="6"/>
      <c r="BE24" s="6"/>
      <c r="BI24" s="64"/>
      <c r="BL24" s="7"/>
      <c r="BM24" s="7"/>
      <c r="BQ24" s="7"/>
      <c r="BS24" s="58"/>
      <c r="BU24" s="303"/>
      <c r="BV24" s="53"/>
      <c r="BW24" s="53"/>
      <c r="BY24" s="7"/>
      <c r="BZ24" s="65"/>
      <c r="CE24" s="53"/>
      <c r="CF24" s="53"/>
      <c r="CG24" s="58"/>
      <c r="CH24" s="304"/>
      <c r="CI24" s="58"/>
      <c r="CJ24" s="59"/>
      <c r="CK24" s="59"/>
      <c r="CL24" s="59"/>
      <c r="DA24" s="3"/>
      <c r="DB24" s="3"/>
      <c r="DC24" s="3"/>
    </row>
    <row r="25" spans="1:147" ht="15.75" customHeight="1" x14ac:dyDescent="0.25">
      <c r="J25" s="312" t="str">
        <f>E1276</f>
        <v>Last 24 Weeks</v>
      </c>
      <c r="K25" s="220">
        <f>F1276</f>
        <v>15877.6</v>
      </c>
      <c r="L25" s="152">
        <f>K25/N3</f>
        <v>0.317552</v>
      </c>
      <c r="M25" s="162" t="s">
        <v>119</v>
      </c>
      <c r="N25" s="217">
        <f>SUM(N23:N24)</f>
        <v>824</v>
      </c>
      <c r="O25" s="251" t="s">
        <v>118</v>
      </c>
      <c r="P25" s="252"/>
      <c r="Q25" s="295"/>
      <c r="R25" s="6"/>
      <c r="S25" s="46"/>
      <c r="T25" s="47"/>
      <c r="U25" s="7"/>
      <c r="V25" s="6"/>
      <c r="W25" s="46"/>
      <c r="Z25" s="7"/>
      <c r="AA25" s="44"/>
      <c r="AB25" s="48"/>
      <c r="AC25" s="49"/>
      <c r="AD25" s="53"/>
      <c r="AE25" s="84"/>
      <c r="AF25" s="104"/>
      <c r="AG25" s="49"/>
      <c r="AH25" s="49"/>
      <c r="AI25" s="73"/>
      <c r="AJ25" s="73"/>
      <c r="AK25" s="73"/>
      <c r="AL25" s="51"/>
      <c r="AM25" s="50"/>
      <c r="AN25" s="48"/>
      <c r="AO25" s="49"/>
      <c r="AP25" s="85"/>
      <c r="AQ25" s="51"/>
      <c r="AR25" s="7"/>
      <c r="AS25" s="52"/>
      <c r="AT25" s="6"/>
      <c r="AU25" s="53"/>
      <c r="AV25" s="53"/>
      <c r="AX25" s="47"/>
      <c r="AY25" s="47"/>
      <c r="BB25" s="53"/>
      <c r="BC25" s="53"/>
      <c r="BD25" s="6"/>
      <c r="BE25" s="6"/>
      <c r="BJ25" s="64"/>
      <c r="BL25" s="6"/>
      <c r="BM25" s="7"/>
      <c r="BO25" s="6"/>
      <c r="BQ25" s="7"/>
      <c r="BS25" s="44"/>
      <c r="BT25" s="58"/>
      <c r="BU25" s="303"/>
      <c r="BV25" s="7"/>
      <c r="BW25" s="53"/>
      <c r="BX25" s="53"/>
      <c r="BY25" s="7"/>
      <c r="BZ25" s="7"/>
      <c r="CB25" s="65"/>
      <c r="CD25" s="7"/>
      <c r="CE25" s="65"/>
      <c r="CF25" s="53"/>
      <c r="CG25" s="53"/>
      <c r="CI25" s="58"/>
      <c r="CJ25" s="58"/>
      <c r="CK25" s="59"/>
      <c r="CL25" s="59"/>
      <c r="DB25" s="3"/>
      <c r="DC25" s="3"/>
    </row>
    <row r="26" spans="1:147" ht="21" customHeight="1" x14ac:dyDescent="0.25">
      <c r="J26" s="313"/>
      <c r="K26" s="296"/>
      <c r="L26" s="297"/>
      <c r="M26" s="298" t="s">
        <v>115</v>
      </c>
      <c r="N26" s="299">
        <f>N23/N24</f>
        <v>1.2452316076294279</v>
      </c>
      <c r="O26" s="376"/>
      <c r="P26" s="377"/>
      <c r="Q26" s="300"/>
      <c r="R26" s="6"/>
      <c r="S26" s="46"/>
      <c r="T26" s="47"/>
      <c r="U26" s="7"/>
      <c r="V26" s="6"/>
      <c r="W26" s="46"/>
      <c r="Z26" s="7"/>
      <c r="AA26" s="44"/>
      <c r="AB26" s="48"/>
      <c r="AC26" s="49"/>
      <c r="AD26" s="53"/>
      <c r="AE26" s="84"/>
      <c r="AF26" s="104"/>
      <c r="AG26" s="49"/>
      <c r="AH26" s="49"/>
      <c r="AI26" s="73"/>
      <c r="AJ26" s="73"/>
      <c r="AK26" s="73"/>
      <c r="AL26" s="51"/>
      <c r="AM26" s="50"/>
      <c r="AN26" s="48"/>
      <c r="AO26" s="49"/>
      <c r="AP26" s="85"/>
      <c r="AQ26" s="51"/>
      <c r="AR26" s="7"/>
      <c r="AS26" s="52"/>
      <c r="AT26" s="6"/>
      <c r="AU26" s="53"/>
      <c r="AV26" s="53"/>
      <c r="AX26" s="47"/>
      <c r="AY26" s="47"/>
      <c r="BB26" s="53"/>
      <c r="BC26" s="53"/>
      <c r="BD26" s="6"/>
      <c r="BE26" s="6"/>
      <c r="BJ26" s="64"/>
      <c r="BL26" s="6"/>
      <c r="BM26" s="7"/>
      <c r="BO26" s="6"/>
      <c r="BQ26" s="7"/>
      <c r="BS26" s="44"/>
      <c r="BT26" s="58"/>
      <c r="BU26" s="303"/>
      <c r="BV26" s="7"/>
      <c r="BW26" s="53"/>
      <c r="BX26" s="53"/>
      <c r="BY26" s="7"/>
      <c r="BZ26" s="7"/>
      <c r="CB26" s="65"/>
      <c r="CD26" s="7"/>
      <c r="CE26" s="65"/>
      <c r="CF26" s="53"/>
      <c r="CG26" s="53"/>
      <c r="CI26" s="58"/>
      <c r="CJ26" s="58"/>
      <c r="CK26" s="59"/>
      <c r="CL26" s="59"/>
      <c r="DB26" s="3"/>
      <c r="DC26" s="3"/>
    </row>
    <row r="27" spans="1:147" ht="23.25" customHeight="1" thickBot="1" x14ac:dyDescent="0.3">
      <c r="J27" s="309"/>
      <c r="K27" s="3"/>
      <c r="L27" s="3"/>
      <c r="Q27" s="46"/>
      <c r="R27" s="7"/>
      <c r="S27" s="6"/>
      <c r="T27" s="46"/>
      <c r="U27" s="47"/>
      <c r="V27" s="7"/>
      <c r="W27" s="6"/>
      <c r="X27" s="46"/>
      <c r="Y27" s="6"/>
      <c r="Z27" s="46"/>
      <c r="AA27" s="7"/>
      <c r="AB27" s="44"/>
      <c r="AC27" s="48"/>
      <c r="AD27" s="49"/>
      <c r="AE27" s="53"/>
      <c r="AF27" s="84"/>
      <c r="AG27" s="107"/>
      <c r="AH27" s="49"/>
      <c r="AK27" s="73"/>
      <c r="AL27" s="49"/>
      <c r="AM27" s="51"/>
      <c r="AO27" s="48"/>
      <c r="AP27" s="50"/>
      <c r="AQ27" s="85"/>
      <c r="AR27" s="51"/>
      <c r="AS27" s="7"/>
      <c r="AT27" s="52"/>
      <c r="AU27" s="6"/>
      <c r="AV27" s="53"/>
      <c r="AY27" s="47"/>
      <c r="BC27" s="53"/>
      <c r="BE27" s="6"/>
      <c r="BK27" s="64"/>
      <c r="BL27" s="6"/>
      <c r="BP27" s="6"/>
      <c r="BQ27" s="7"/>
      <c r="BT27" s="44"/>
      <c r="BU27" s="304"/>
      <c r="BV27" s="159">
        <f>N17/BV404</f>
        <v>82.385895534684465</v>
      </c>
      <c r="BW27" s="159"/>
      <c r="BX27" s="164"/>
      <c r="BY27" s="164"/>
      <c r="BZ27" s="65"/>
      <c r="CC27" s="65"/>
      <c r="CD27" s="7"/>
      <c r="CF27" s="65"/>
      <c r="CG27" s="53"/>
      <c r="CJ27" s="58"/>
      <c r="CL27" s="59"/>
      <c r="DC27" s="3"/>
    </row>
    <row r="28" spans="1:147" s="209" customFormat="1" ht="29.25" customHeight="1" thickTop="1" thickBot="1" x14ac:dyDescent="0.3">
      <c r="A28" s="179"/>
      <c r="B28" s="262" t="s">
        <v>138</v>
      </c>
      <c r="C28" s="224" t="s">
        <v>29</v>
      </c>
      <c r="D28" s="224" t="s">
        <v>30</v>
      </c>
      <c r="E28" s="225" t="s">
        <v>31</v>
      </c>
      <c r="F28" s="225" t="s">
        <v>131</v>
      </c>
      <c r="G28" s="224" t="s">
        <v>34</v>
      </c>
      <c r="H28" s="226" t="s">
        <v>37</v>
      </c>
      <c r="I28" s="179"/>
      <c r="J28" s="305" t="s">
        <v>38</v>
      </c>
      <c r="K28" s="182" t="s">
        <v>125</v>
      </c>
      <c r="L28" s="182" t="s">
        <v>0</v>
      </c>
      <c r="M28" s="182" t="s">
        <v>1</v>
      </c>
      <c r="N28" s="182" t="s">
        <v>126</v>
      </c>
      <c r="O28" s="181" t="s">
        <v>2</v>
      </c>
      <c r="P28" s="180" t="s">
        <v>3</v>
      </c>
      <c r="Q28" s="180" t="s">
        <v>12</v>
      </c>
      <c r="R28" s="183" t="s">
        <v>25</v>
      </c>
      <c r="S28" s="181" t="s">
        <v>9</v>
      </c>
      <c r="T28" s="184" t="s">
        <v>4</v>
      </c>
      <c r="U28" s="185" t="s">
        <v>26</v>
      </c>
      <c r="V28" s="181" t="s">
        <v>6</v>
      </c>
      <c r="W28" s="180" t="s">
        <v>10</v>
      </c>
      <c r="X28" s="181" t="s">
        <v>5</v>
      </c>
      <c r="Y28" s="185" t="s">
        <v>15</v>
      </c>
      <c r="Z28" s="181" t="s">
        <v>7</v>
      </c>
      <c r="AA28" s="185" t="s">
        <v>13</v>
      </c>
      <c r="AB28" s="185" t="s">
        <v>14</v>
      </c>
      <c r="AC28" s="180" t="s">
        <v>38</v>
      </c>
      <c r="AD28" s="181" t="s">
        <v>8</v>
      </c>
      <c r="AE28" s="186" t="s">
        <v>134</v>
      </c>
      <c r="AF28" s="187" t="s">
        <v>36</v>
      </c>
      <c r="AG28" s="189" t="s">
        <v>46</v>
      </c>
      <c r="AH28" s="190" t="s">
        <v>51</v>
      </c>
      <c r="AI28" s="191" t="s">
        <v>41</v>
      </c>
      <c r="AJ28" s="192" t="s">
        <v>124</v>
      </c>
      <c r="AK28" s="192" t="s">
        <v>126</v>
      </c>
      <c r="AL28" s="184" t="s">
        <v>11</v>
      </c>
      <c r="AM28" s="181" t="s">
        <v>16</v>
      </c>
      <c r="AN28" s="193" t="s">
        <v>42</v>
      </c>
      <c r="AO28" s="193" t="s">
        <v>43</v>
      </c>
      <c r="AP28" s="194" t="s">
        <v>19</v>
      </c>
      <c r="AQ28" s="195" t="s">
        <v>17</v>
      </c>
      <c r="AR28" s="188" t="s">
        <v>79</v>
      </c>
      <c r="AS28" s="194" t="s">
        <v>18</v>
      </c>
      <c r="AT28" s="359" t="s">
        <v>152</v>
      </c>
      <c r="AU28" s="360" t="s">
        <v>20</v>
      </c>
      <c r="AV28" s="181" t="s">
        <v>16</v>
      </c>
      <c r="AW28" s="188" t="s">
        <v>23</v>
      </c>
      <c r="AX28" s="188" t="s">
        <v>60</v>
      </c>
      <c r="AY28" s="188" t="s">
        <v>50</v>
      </c>
      <c r="AZ28" s="189" t="s">
        <v>22</v>
      </c>
      <c r="BA28" s="189" t="s">
        <v>59</v>
      </c>
      <c r="BB28" s="189" t="s">
        <v>45</v>
      </c>
      <c r="BC28" s="189" t="s">
        <v>60</v>
      </c>
      <c r="BD28" s="188" t="s">
        <v>53</v>
      </c>
      <c r="BE28" s="186" t="s">
        <v>45</v>
      </c>
      <c r="BF28" s="186" t="s">
        <v>21</v>
      </c>
      <c r="BG28" s="181" t="s">
        <v>57</v>
      </c>
      <c r="BH28" s="186" t="s">
        <v>61</v>
      </c>
      <c r="BI28" s="186" t="s">
        <v>49</v>
      </c>
      <c r="BJ28" s="186" t="s">
        <v>52</v>
      </c>
      <c r="BK28" s="186" t="s">
        <v>58</v>
      </c>
      <c r="BL28" s="196" t="s">
        <v>48</v>
      </c>
      <c r="BM28" s="181" t="s">
        <v>54</v>
      </c>
      <c r="BN28" s="237" t="s">
        <v>62</v>
      </c>
      <c r="BO28" s="180" t="s">
        <v>55</v>
      </c>
      <c r="BP28" s="197" t="s">
        <v>44</v>
      </c>
      <c r="BQ28" s="186" t="s">
        <v>56</v>
      </c>
      <c r="BR28" s="349" t="s">
        <v>63</v>
      </c>
      <c r="BS28" s="192" t="s">
        <v>39</v>
      </c>
      <c r="BT28" s="198"/>
      <c r="BU28" s="305" t="s">
        <v>38</v>
      </c>
      <c r="BV28" s="199" t="str">
        <f>AK28</f>
        <v>Settle</v>
      </c>
      <c r="BW28" s="200" t="s">
        <v>156</v>
      </c>
      <c r="BX28" s="200" t="s">
        <v>104</v>
      </c>
      <c r="BY28" s="201" t="s">
        <v>101</v>
      </c>
      <c r="BZ28" s="201" t="s">
        <v>102</v>
      </c>
      <c r="CA28" s="268" t="s">
        <v>127</v>
      </c>
      <c r="CB28" s="200" t="s">
        <v>157</v>
      </c>
      <c r="CC28" s="202" t="s">
        <v>97</v>
      </c>
      <c r="CD28" s="203" t="s">
        <v>98</v>
      </c>
      <c r="CE28" s="204" t="s">
        <v>96</v>
      </c>
      <c r="CF28" s="205" t="s">
        <v>24</v>
      </c>
      <c r="CG28" s="203" t="s">
        <v>35</v>
      </c>
      <c r="CH28" s="369" t="s">
        <v>155</v>
      </c>
      <c r="CI28" s="368" t="s">
        <v>27</v>
      </c>
      <c r="CJ28" s="206" t="s">
        <v>28</v>
      </c>
      <c r="CK28" s="207" t="s">
        <v>81</v>
      </c>
      <c r="CL28" s="207" t="s">
        <v>35</v>
      </c>
      <c r="CM28" s="208"/>
      <c r="CN28" s="208"/>
      <c r="CO28" s="208"/>
      <c r="CP28" s="208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</row>
    <row r="29" spans="1:147" customFormat="1" ht="19.5" hidden="1" customHeight="1" thickTop="1" x14ac:dyDescent="0.25">
      <c r="A29" s="3"/>
      <c r="B29" s="254"/>
      <c r="C29" s="9"/>
      <c r="D29" s="9"/>
      <c r="E29" s="66"/>
      <c r="F29" s="66"/>
      <c r="G29" s="150"/>
      <c r="H29" s="8"/>
      <c r="I29" s="3"/>
      <c r="J29" s="306">
        <v>36465</v>
      </c>
      <c r="K29" s="29">
        <v>288.7</v>
      </c>
      <c r="L29" s="4">
        <v>299</v>
      </c>
      <c r="M29" s="4">
        <v>287.8</v>
      </c>
      <c r="N29" s="29"/>
      <c r="O29" s="5">
        <f t="shared" ref="O29:O92" si="1">L29-M29</f>
        <v>11.199999999999989</v>
      </c>
      <c r="P29" s="8">
        <f t="shared" ref="P29:P92" si="2">O29/K29</f>
        <v>3.8794596466920642E-2</v>
      </c>
      <c r="Q29" s="8">
        <f>(AVERAGE(P29:P29))*Q1239</f>
        <v>1.5517838586768258E-2</v>
      </c>
      <c r="R29" s="8">
        <f>P29/P1239</f>
        <v>1.100189138274166</v>
      </c>
      <c r="S29" s="109"/>
      <c r="T29" s="5"/>
      <c r="U29" s="8"/>
      <c r="V29" s="19"/>
      <c r="W29" s="109"/>
      <c r="X29" s="5"/>
      <c r="Y29" s="8"/>
      <c r="Z29" s="5"/>
      <c r="AA29" s="5"/>
      <c r="AB29" s="5"/>
      <c r="AC29" s="2">
        <v>36465</v>
      </c>
      <c r="AD29" s="43"/>
      <c r="AE29" s="54"/>
      <c r="AF29" s="17"/>
      <c r="AG29" s="105"/>
      <c r="AH29" s="108"/>
      <c r="AI29" s="60"/>
      <c r="AJ29" s="60"/>
      <c r="AK29" s="60"/>
      <c r="AL29" s="41"/>
      <c r="AM29" s="56"/>
      <c r="AN29" s="82"/>
      <c r="AO29" s="82"/>
      <c r="AP29" s="33"/>
      <c r="AQ29" s="29"/>
      <c r="AR29" s="86"/>
      <c r="AS29" s="33"/>
      <c r="AT29" s="9"/>
      <c r="AU29" s="18"/>
      <c r="AV29" s="5"/>
      <c r="AW29" s="17"/>
      <c r="AX29" s="17"/>
      <c r="AY29" s="17"/>
      <c r="AZ29" s="19"/>
      <c r="BA29" s="19"/>
      <c r="BB29" s="19"/>
      <c r="BC29" s="19"/>
      <c r="BD29" s="17"/>
      <c r="BE29" s="17"/>
      <c r="BF29" s="5"/>
      <c r="BG29" s="5"/>
      <c r="BH29" s="5"/>
      <c r="BI29" s="5"/>
      <c r="BJ29" s="5"/>
      <c r="BK29" s="5"/>
      <c r="BL29" s="22"/>
      <c r="BM29" s="5"/>
      <c r="BN29" s="66"/>
      <c r="BO29" s="9"/>
      <c r="BP29" s="9"/>
      <c r="BQ29" s="5"/>
      <c r="BR29" s="355"/>
      <c r="BS29" s="9"/>
      <c r="BT29" s="7"/>
      <c r="BU29" s="306">
        <v>36465</v>
      </c>
      <c r="BV29" s="40"/>
      <c r="BW29" s="9"/>
      <c r="BX29" s="9"/>
      <c r="BY29" s="17"/>
      <c r="BZ29" s="17"/>
      <c r="CA29" s="66"/>
      <c r="CB29" s="9"/>
      <c r="CC29" s="9"/>
      <c r="CD29" s="66"/>
      <c r="CE29" s="9"/>
      <c r="CF29" s="9"/>
      <c r="CG29" s="66"/>
      <c r="CH29" s="370"/>
      <c r="CI29" s="17"/>
      <c r="CJ29" s="17"/>
      <c r="CK29" s="40"/>
      <c r="CL29" s="40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</row>
    <row r="30" spans="1:147" customFormat="1" ht="19.5" hidden="1" customHeight="1" x14ac:dyDescent="0.25">
      <c r="A30" s="3"/>
      <c r="B30" s="254"/>
      <c r="C30" s="9"/>
      <c r="D30" s="9"/>
      <c r="E30" s="66"/>
      <c r="F30" s="66"/>
      <c r="G30" s="150"/>
      <c r="H30" s="8"/>
      <c r="I30" s="3"/>
      <c r="J30" s="306">
        <v>36472</v>
      </c>
      <c r="K30" s="29">
        <v>290.60000000000002</v>
      </c>
      <c r="L30" s="4">
        <v>299</v>
      </c>
      <c r="M30" s="4">
        <v>287.8</v>
      </c>
      <c r="N30" s="29"/>
      <c r="O30" s="5">
        <f t="shared" si="1"/>
        <v>11.199999999999989</v>
      </c>
      <c r="P30" s="8">
        <f t="shared" si="2"/>
        <v>3.8540949759119023E-2</v>
      </c>
      <c r="Q30" s="8">
        <f>(AVERAGE(P29:P30))*Q1239</f>
        <v>1.5467109245207934E-2</v>
      </c>
      <c r="R30" s="8">
        <f>P30/P1239</f>
        <v>1.0929958851333506</v>
      </c>
      <c r="S30" s="109">
        <f t="shared" ref="S30:S93" si="3">(-Q30*K29)+K29</f>
        <v>284.23464556090846</v>
      </c>
      <c r="T30" s="5">
        <f t="shared" ref="T30:T37" si="4">K29-AD30</f>
        <v>3.6999999999999886</v>
      </c>
      <c r="U30" s="8">
        <f t="shared" ref="U30:U39" si="5">((T30+X30)-T30)/(T30+X30)</f>
        <v>0.63000000000000111</v>
      </c>
      <c r="V30" s="19">
        <f t="shared" ref="V30:V93" si="6">MAX(0,(AD30-K30))</f>
        <v>0</v>
      </c>
      <c r="W30" s="109">
        <f t="shared" ref="W30:W37" si="7">(Q29*K29)+K29</f>
        <v>293.18</v>
      </c>
      <c r="X30" s="5">
        <f t="shared" ref="X30:X36" si="8">AL30-K29</f>
        <v>6.3000000000000114</v>
      </c>
      <c r="Y30" s="8">
        <f t="shared" ref="Y30:Y93" si="9">100%-U30</f>
        <v>0.36999999999999889</v>
      </c>
      <c r="Z30" s="5">
        <f t="shared" ref="Z30:Z93" si="10">MAX(0,(K30-AL30))</f>
        <v>0</v>
      </c>
      <c r="AA30" s="5">
        <f>K30*AA1239</f>
        <v>3.7778</v>
      </c>
      <c r="AB30" s="5">
        <f t="shared" ref="AB30:AB93" si="11">AA30*R30</f>
        <v>4.1291198548567714</v>
      </c>
      <c r="AC30" s="2">
        <v>36472</v>
      </c>
      <c r="AD30" s="43">
        <f t="shared" ref="AD30:AD36" si="12">MROUND(S30,5)</f>
        <v>285</v>
      </c>
      <c r="AE30" s="54"/>
      <c r="AF30" s="17"/>
      <c r="AG30" s="105"/>
      <c r="AH30" s="108"/>
      <c r="AI30" s="60"/>
      <c r="AJ30" s="60"/>
      <c r="AK30" s="60"/>
      <c r="AL30" s="41">
        <f t="shared" ref="AL30:AL93" si="13">MROUND(W30,5)</f>
        <v>295</v>
      </c>
      <c r="AM30" s="56">
        <f t="shared" ref="AM30:AM36" si="14">AB30*Y30</f>
        <v>1.5277743462970008</v>
      </c>
      <c r="AN30" s="82"/>
      <c r="AO30" s="82"/>
      <c r="AP30" s="33"/>
      <c r="AQ30" s="29"/>
      <c r="AR30" s="86"/>
      <c r="AS30" s="33"/>
      <c r="AT30" s="9"/>
      <c r="AU30" s="18"/>
      <c r="AV30" s="5"/>
      <c r="AW30" s="17"/>
      <c r="AX30" s="17"/>
      <c r="AY30" s="17"/>
      <c r="AZ30" s="19"/>
      <c r="BA30" s="19"/>
      <c r="BB30" s="19"/>
      <c r="BC30" s="19"/>
      <c r="BD30" s="17"/>
      <c r="BE30" s="17"/>
      <c r="BF30" s="5"/>
      <c r="BG30" s="5"/>
      <c r="BH30" s="5"/>
      <c r="BI30" s="5"/>
      <c r="BJ30" s="5"/>
      <c r="BK30" s="5"/>
      <c r="BL30" s="22"/>
      <c r="BM30" s="5"/>
      <c r="BN30" s="66"/>
      <c r="BO30" s="9"/>
      <c r="BP30" s="9"/>
      <c r="BQ30" s="5"/>
      <c r="BR30" s="355"/>
      <c r="BS30" s="9"/>
      <c r="BT30" s="7"/>
      <c r="BU30" s="306">
        <v>36472</v>
      </c>
      <c r="BV30" s="40"/>
      <c r="BW30" s="9"/>
      <c r="BX30" s="9"/>
      <c r="BY30" s="17"/>
      <c r="BZ30" s="17"/>
      <c r="CA30" s="66"/>
      <c r="CB30" s="9"/>
      <c r="CC30" s="9"/>
      <c r="CD30" s="66"/>
      <c r="CE30" s="9"/>
      <c r="CF30" s="9"/>
      <c r="CG30" s="66"/>
      <c r="CH30" s="370"/>
      <c r="CI30" s="17"/>
      <c r="CJ30" s="17"/>
      <c r="CK30" s="40"/>
      <c r="CL30" s="40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</row>
    <row r="31" spans="1:147" customFormat="1" ht="19.5" hidden="1" customHeight="1" x14ac:dyDescent="0.25">
      <c r="A31" s="3"/>
      <c r="B31" s="254"/>
      <c r="C31" s="9"/>
      <c r="D31" s="9"/>
      <c r="E31" s="66"/>
      <c r="F31" s="66"/>
      <c r="G31" s="150"/>
      <c r="H31" s="8"/>
      <c r="I31" s="3"/>
      <c r="J31" s="306">
        <v>36479</v>
      </c>
      <c r="K31" s="29">
        <v>294.5</v>
      </c>
      <c r="L31" s="4">
        <v>296.5</v>
      </c>
      <c r="M31" s="4">
        <v>290.10000000000002</v>
      </c>
      <c r="N31" s="29"/>
      <c r="O31" s="5">
        <f t="shared" si="1"/>
        <v>6.3999999999999773</v>
      </c>
      <c r="P31" s="8">
        <f t="shared" si="2"/>
        <v>2.1731748726655269E-2</v>
      </c>
      <c r="Q31" s="8">
        <f>(AVERAGE(P29:P31))*Q1239</f>
        <v>1.3208972660359326E-2</v>
      </c>
      <c r="R31" s="8">
        <f>P31/P1239</f>
        <v>0.61629804359883744</v>
      </c>
      <c r="S31" s="109">
        <f t="shared" si="3"/>
        <v>286.76147254489962</v>
      </c>
      <c r="T31" s="5">
        <f t="shared" si="4"/>
        <v>5.6000000000000227</v>
      </c>
      <c r="U31" s="8">
        <f t="shared" si="5"/>
        <v>0.43999999999999773</v>
      </c>
      <c r="V31" s="19">
        <f t="shared" si="6"/>
        <v>0</v>
      </c>
      <c r="W31" s="109">
        <f t="shared" si="7"/>
        <v>295.09474194665745</v>
      </c>
      <c r="X31" s="5">
        <f t="shared" si="8"/>
        <v>4.3999999999999773</v>
      </c>
      <c r="Y31" s="8">
        <f t="shared" si="9"/>
        <v>0.56000000000000227</v>
      </c>
      <c r="Z31" s="5">
        <f t="shared" si="10"/>
        <v>0</v>
      </c>
      <c r="AA31" s="5">
        <f>K31*AA1239</f>
        <v>3.8285</v>
      </c>
      <c r="AB31" s="5">
        <f t="shared" si="11"/>
        <v>2.3594970599181493</v>
      </c>
      <c r="AC31" s="2">
        <v>36479</v>
      </c>
      <c r="AD31" s="43">
        <f t="shared" si="12"/>
        <v>285</v>
      </c>
      <c r="AE31" s="54"/>
      <c r="AF31" s="17"/>
      <c r="AG31" s="105"/>
      <c r="AH31" s="108"/>
      <c r="AI31" s="60"/>
      <c r="AJ31" s="60"/>
      <c r="AK31" s="60"/>
      <c r="AL31" s="41">
        <f t="shared" si="13"/>
        <v>295</v>
      </c>
      <c r="AM31" s="56">
        <f t="shared" si="14"/>
        <v>1.321318353554169</v>
      </c>
      <c r="AN31" s="82"/>
      <c r="AO31" s="82"/>
      <c r="AP31" s="33"/>
      <c r="AQ31" s="29"/>
      <c r="AR31" s="86"/>
      <c r="AS31" s="33"/>
      <c r="AT31" s="9"/>
      <c r="AU31" s="18"/>
      <c r="AV31" s="5"/>
      <c r="AW31" s="17"/>
      <c r="AX31" s="17"/>
      <c r="AY31" s="17"/>
      <c r="AZ31" s="19"/>
      <c r="BA31" s="19"/>
      <c r="BB31" s="19"/>
      <c r="BC31" s="19"/>
      <c r="BD31" s="17"/>
      <c r="BE31" s="17"/>
      <c r="BF31" s="5"/>
      <c r="BG31" s="5"/>
      <c r="BH31" s="5"/>
      <c r="BI31" s="5"/>
      <c r="BJ31" s="5"/>
      <c r="BK31" s="5"/>
      <c r="BL31" s="22"/>
      <c r="BM31" s="5"/>
      <c r="BN31" s="66"/>
      <c r="BO31" s="9"/>
      <c r="BP31" s="9"/>
      <c r="BQ31" s="5"/>
      <c r="BR31" s="355"/>
      <c r="BS31" s="9"/>
      <c r="BT31" s="7"/>
      <c r="BU31" s="306">
        <v>36479</v>
      </c>
      <c r="BV31" s="40"/>
      <c r="BW31" s="9"/>
      <c r="BX31" s="9"/>
      <c r="BY31" s="17"/>
      <c r="BZ31" s="17"/>
      <c r="CA31" s="66"/>
      <c r="CB31" s="9"/>
      <c r="CC31" s="9"/>
      <c r="CD31" s="66"/>
      <c r="CE31" s="9"/>
      <c r="CF31" s="9"/>
      <c r="CG31" s="66"/>
      <c r="CH31" s="370"/>
      <c r="CI31" s="17"/>
      <c r="CJ31" s="17"/>
      <c r="CK31" s="40"/>
      <c r="CL31" s="40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</row>
    <row r="32" spans="1:147" customFormat="1" ht="19.5" hidden="1" customHeight="1" x14ac:dyDescent="0.25">
      <c r="A32" s="3"/>
      <c r="B32" s="254"/>
      <c r="C32" s="9"/>
      <c r="D32" s="9"/>
      <c r="E32" s="66"/>
      <c r="F32" s="66"/>
      <c r="G32" s="150"/>
      <c r="H32" s="8"/>
      <c r="I32" s="3"/>
      <c r="J32" s="306">
        <v>36486</v>
      </c>
      <c r="K32" s="29">
        <v>297.8</v>
      </c>
      <c r="L32" s="4">
        <v>299.3</v>
      </c>
      <c r="M32" s="4">
        <v>292.95</v>
      </c>
      <c r="N32" s="29"/>
      <c r="O32" s="5">
        <f t="shared" si="1"/>
        <v>6.3500000000000227</v>
      </c>
      <c r="P32" s="8">
        <f t="shared" si="2"/>
        <v>2.1323035594358705E-2</v>
      </c>
      <c r="Q32" s="8">
        <f>(AVERAGE(P30:P32))*Q1239</f>
        <v>1.0879431210684401E-2</v>
      </c>
      <c r="R32" s="8">
        <f>P32/P1239</f>
        <v>0.60470720905552389</v>
      </c>
      <c r="S32" s="109">
        <f t="shared" si="3"/>
        <v>291.29600750845344</v>
      </c>
      <c r="T32" s="5">
        <f t="shared" si="4"/>
        <v>4.5</v>
      </c>
      <c r="U32" s="8">
        <f t="shared" si="5"/>
        <v>0.55000000000000004</v>
      </c>
      <c r="V32" s="19">
        <f t="shared" si="6"/>
        <v>0</v>
      </c>
      <c r="W32" s="109">
        <f t="shared" si="7"/>
        <v>298.39004244847581</v>
      </c>
      <c r="X32" s="5">
        <f t="shared" si="8"/>
        <v>5.5</v>
      </c>
      <c r="Y32" s="8">
        <f t="shared" si="9"/>
        <v>0.44999999999999996</v>
      </c>
      <c r="Z32" s="5">
        <f t="shared" si="10"/>
        <v>0</v>
      </c>
      <c r="AA32" s="5">
        <f>K32*AA1239</f>
        <v>3.8714</v>
      </c>
      <c r="AB32" s="5">
        <f t="shared" si="11"/>
        <v>2.341063489137555</v>
      </c>
      <c r="AC32" s="2">
        <v>36486</v>
      </c>
      <c r="AD32" s="43">
        <f t="shared" si="12"/>
        <v>290</v>
      </c>
      <c r="AE32" s="54"/>
      <c r="AF32" s="17"/>
      <c r="AG32" s="105"/>
      <c r="AH32" s="108"/>
      <c r="AI32" s="60"/>
      <c r="AJ32" s="60"/>
      <c r="AK32" s="60"/>
      <c r="AL32" s="41">
        <f t="shared" si="13"/>
        <v>300</v>
      </c>
      <c r="AM32" s="56">
        <f t="shared" si="14"/>
        <v>1.0534785701118996</v>
      </c>
      <c r="AN32" s="82"/>
      <c r="AO32" s="82"/>
      <c r="AP32" s="33"/>
      <c r="AQ32" s="29"/>
      <c r="AR32" s="86"/>
      <c r="AS32" s="33"/>
      <c r="AT32" s="9"/>
      <c r="AU32" s="18"/>
      <c r="AV32" s="5"/>
      <c r="AW32" s="17"/>
      <c r="AX32" s="17"/>
      <c r="AY32" s="17"/>
      <c r="AZ32" s="19"/>
      <c r="BA32" s="19"/>
      <c r="BB32" s="19"/>
      <c r="BC32" s="19"/>
      <c r="BD32" s="17"/>
      <c r="BE32" s="17"/>
      <c r="BF32" s="5"/>
      <c r="BG32" s="5"/>
      <c r="BH32" s="5"/>
      <c r="BI32" s="5"/>
      <c r="BJ32" s="5"/>
      <c r="BK32" s="5"/>
      <c r="BL32" s="22"/>
      <c r="BM32" s="5"/>
      <c r="BN32" s="66"/>
      <c r="BO32" s="9"/>
      <c r="BP32" s="9"/>
      <c r="BQ32" s="5"/>
      <c r="BR32" s="355"/>
      <c r="BS32" s="9"/>
      <c r="BT32" s="7"/>
      <c r="BU32" s="306">
        <v>36486</v>
      </c>
      <c r="BV32" s="40"/>
      <c r="BW32" s="9"/>
      <c r="BX32" s="9"/>
      <c r="BY32" s="17"/>
      <c r="BZ32" s="17"/>
      <c r="CA32" s="66"/>
      <c r="CB32" s="9"/>
      <c r="CC32" s="9"/>
      <c r="CD32" s="66"/>
      <c r="CE32" s="9"/>
      <c r="CF32" s="9"/>
      <c r="CG32" s="66"/>
      <c r="CH32" s="370"/>
      <c r="CI32" s="17"/>
      <c r="CJ32" s="17"/>
      <c r="CK32" s="40"/>
      <c r="CL32" s="40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</row>
    <row r="33" spans="1:147" customFormat="1" ht="19.5" hidden="1" customHeight="1" x14ac:dyDescent="0.25">
      <c r="A33" s="3"/>
      <c r="B33" s="254"/>
      <c r="C33" s="9"/>
      <c r="D33" s="9"/>
      <c r="E33" s="66"/>
      <c r="F33" s="66"/>
      <c r="G33" s="150"/>
      <c r="H33" s="8"/>
      <c r="I33" s="3"/>
      <c r="J33" s="306">
        <v>36493</v>
      </c>
      <c r="K33" s="29">
        <v>279.3</v>
      </c>
      <c r="L33" s="4">
        <v>298.14999999999998</v>
      </c>
      <c r="M33" s="4">
        <v>279.3</v>
      </c>
      <c r="N33" s="29"/>
      <c r="O33" s="5">
        <f t="shared" si="1"/>
        <v>18.849999999999966</v>
      </c>
      <c r="P33" s="8">
        <f t="shared" si="2"/>
        <v>6.7490153956319243E-2</v>
      </c>
      <c r="Q33" s="8">
        <f>(AVERAGE(P31:P33))*Q1239</f>
        <v>1.4739325103644431E-2</v>
      </c>
      <c r="R33" s="8">
        <f>P33/P1239</f>
        <v>1.9139761999201812</v>
      </c>
      <c r="S33" s="109">
        <f t="shared" si="3"/>
        <v>293.41062898413469</v>
      </c>
      <c r="T33" s="5">
        <f t="shared" si="4"/>
        <v>2.8000000000000114</v>
      </c>
      <c r="U33" s="8">
        <f t="shared" si="5"/>
        <v>0.43999999999999773</v>
      </c>
      <c r="V33" s="19">
        <f t="shared" si="6"/>
        <v>15.699999999999989</v>
      </c>
      <c r="W33" s="109">
        <f t="shared" si="7"/>
        <v>301.03989461454182</v>
      </c>
      <c r="X33" s="5">
        <f t="shared" si="8"/>
        <v>2.1999999999999886</v>
      </c>
      <c r="Y33" s="8">
        <f t="shared" si="9"/>
        <v>0.56000000000000227</v>
      </c>
      <c r="Z33" s="5">
        <f t="shared" si="10"/>
        <v>0</v>
      </c>
      <c r="AA33" s="5">
        <f>K33*AA1239</f>
        <v>3.6309</v>
      </c>
      <c r="AB33" s="5">
        <f t="shared" si="11"/>
        <v>6.9494561842901863</v>
      </c>
      <c r="AC33" s="2">
        <v>36493</v>
      </c>
      <c r="AD33" s="43">
        <f t="shared" si="12"/>
        <v>295</v>
      </c>
      <c r="AE33" s="54"/>
      <c r="AF33" s="17"/>
      <c r="AG33" s="105"/>
      <c r="AH33" s="108"/>
      <c r="AI33" s="60"/>
      <c r="AJ33" s="60"/>
      <c r="AK33" s="60"/>
      <c r="AL33" s="41">
        <f t="shared" si="13"/>
        <v>300</v>
      </c>
      <c r="AM33" s="56">
        <f t="shared" si="14"/>
        <v>3.8916954632025202</v>
      </c>
      <c r="AN33" s="82"/>
      <c r="AO33" s="82"/>
      <c r="AP33" s="33"/>
      <c r="AQ33" s="29"/>
      <c r="AR33" s="86"/>
      <c r="AS33" s="33"/>
      <c r="AT33" s="9"/>
      <c r="AU33" s="18"/>
      <c r="AV33" s="5"/>
      <c r="AW33" s="17"/>
      <c r="AX33" s="17"/>
      <c r="AY33" s="17"/>
      <c r="AZ33" s="19"/>
      <c r="BA33" s="19"/>
      <c r="BB33" s="19"/>
      <c r="BC33" s="19"/>
      <c r="BD33" s="17"/>
      <c r="BE33" s="17"/>
      <c r="BF33" s="5"/>
      <c r="BG33" s="5"/>
      <c r="BH33" s="5"/>
      <c r="BI33" s="5"/>
      <c r="BJ33" s="5"/>
      <c r="BK33" s="5"/>
      <c r="BL33" s="22"/>
      <c r="BM33" s="5"/>
      <c r="BN33" s="66"/>
      <c r="BO33" s="9"/>
      <c r="BP33" s="9"/>
      <c r="BQ33" s="5"/>
      <c r="BR33" s="355"/>
      <c r="BS33" s="9"/>
      <c r="BT33" s="7"/>
      <c r="BU33" s="306">
        <v>36493</v>
      </c>
      <c r="BV33" s="40"/>
      <c r="BW33" s="9"/>
      <c r="BX33" s="9"/>
      <c r="BY33" s="17"/>
      <c r="BZ33" s="17"/>
      <c r="CA33" s="66"/>
      <c r="CB33" s="9"/>
      <c r="CC33" s="9"/>
      <c r="CD33" s="66"/>
      <c r="CE33" s="9"/>
      <c r="CF33" s="9"/>
      <c r="CG33" s="66"/>
      <c r="CH33" s="370"/>
      <c r="CI33" s="17"/>
      <c r="CJ33" s="17"/>
      <c r="CK33" s="40"/>
      <c r="CL33" s="40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</row>
    <row r="34" spans="1:147" customFormat="1" ht="19.5" hidden="1" customHeight="1" x14ac:dyDescent="0.25">
      <c r="A34" s="3"/>
      <c r="B34" s="254"/>
      <c r="C34" s="9"/>
      <c r="D34" s="9"/>
      <c r="E34" s="66"/>
      <c r="F34" s="66"/>
      <c r="G34" s="150"/>
      <c r="H34" s="8"/>
      <c r="I34" s="3"/>
      <c r="J34" s="306">
        <v>36500</v>
      </c>
      <c r="K34" s="29">
        <v>278.8</v>
      </c>
      <c r="L34" s="4">
        <v>285.63</v>
      </c>
      <c r="M34" s="4">
        <v>275</v>
      </c>
      <c r="N34" s="29"/>
      <c r="O34" s="5">
        <f t="shared" si="1"/>
        <v>10.629999999999995</v>
      </c>
      <c r="P34" s="8">
        <f t="shared" si="2"/>
        <v>3.8127690100430399E-2</v>
      </c>
      <c r="Q34" s="8">
        <f>(AVERAGE(P32:P34))*Q1239</f>
        <v>1.6925450620147778E-2</v>
      </c>
      <c r="R34" s="8">
        <f>P34/P1239</f>
        <v>1.0812761141038001</v>
      </c>
      <c r="S34" s="109">
        <f t="shared" si="3"/>
        <v>274.57272164179273</v>
      </c>
      <c r="T34" s="5">
        <f t="shared" si="4"/>
        <v>4.3000000000000114</v>
      </c>
      <c r="U34" s="8">
        <f t="shared" si="5"/>
        <v>0.56999999999999884</v>
      </c>
      <c r="V34" s="19">
        <f t="shared" si="6"/>
        <v>0</v>
      </c>
      <c r="W34" s="109">
        <f t="shared" si="7"/>
        <v>283.41669350144792</v>
      </c>
      <c r="X34" s="5">
        <f t="shared" si="8"/>
        <v>5.6999999999999886</v>
      </c>
      <c r="Y34" s="8">
        <f t="shared" si="9"/>
        <v>0.43000000000000116</v>
      </c>
      <c r="Z34" s="5">
        <f t="shared" si="10"/>
        <v>0</v>
      </c>
      <c r="AA34" s="5">
        <f>K34*AA1239</f>
        <v>3.6244000000000001</v>
      </c>
      <c r="AB34" s="5">
        <f t="shared" si="11"/>
        <v>3.918977147957813</v>
      </c>
      <c r="AC34" s="2">
        <v>36500</v>
      </c>
      <c r="AD34" s="43">
        <f t="shared" si="12"/>
        <v>275</v>
      </c>
      <c r="AE34" s="54"/>
      <c r="AF34" s="17"/>
      <c r="AG34" s="105"/>
      <c r="AH34" s="108"/>
      <c r="AI34" s="60"/>
      <c r="AJ34" s="60"/>
      <c r="AK34" s="60"/>
      <c r="AL34" s="41">
        <f t="shared" si="13"/>
        <v>285</v>
      </c>
      <c r="AM34" s="56">
        <f t="shared" si="14"/>
        <v>1.6851601736218642</v>
      </c>
      <c r="AN34" s="82"/>
      <c r="AO34" s="82"/>
      <c r="AP34" s="33"/>
      <c r="AQ34" s="29"/>
      <c r="AR34" s="86"/>
      <c r="AS34" s="33"/>
      <c r="AT34" s="9"/>
      <c r="AU34" s="18"/>
      <c r="AV34" s="5"/>
      <c r="AW34" s="17"/>
      <c r="AX34" s="17"/>
      <c r="AY34" s="17"/>
      <c r="AZ34" s="19"/>
      <c r="BA34" s="19"/>
      <c r="BB34" s="19"/>
      <c r="BC34" s="19"/>
      <c r="BD34" s="17"/>
      <c r="BE34" s="17"/>
      <c r="BF34" s="5"/>
      <c r="BG34" s="5"/>
      <c r="BH34" s="5"/>
      <c r="BI34" s="5"/>
      <c r="BJ34" s="5"/>
      <c r="BK34" s="5"/>
      <c r="BL34" s="22"/>
      <c r="BM34" s="5"/>
      <c r="BN34" s="66"/>
      <c r="BO34" s="9"/>
      <c r="BP34" s="9"/>
      <c r="BQ34" s="5"/>
      <c r="BR34" s="355"/>
      <c r="BS34" s="9"/>
      <c r="BT34" s="7"/>
      <c r="BU34" s="306">
        <v>36500</v>
      </c>
      <c r="BV34" s="40"/>
      <c r="BW34" s="9"/>
      <c r="BX34" s="9"/>
      <c r="BY34" s="17"/>
      <c r="BZ34" s="17"/>
      <c r="CA34" s="66"/>
      <c r="CB34" s="9"/>
      <c r="CC34" s="9"/>
      <c r="CD34" s="66"/>
      <c r="CE34" s="9"/>
      <c r="CF34" s="9"/>
      <c r="CG34" s="66"/>
      <c r="CH34" s="370"/>
      <c r="CI34" s="17"/>
      <c r="CJ34" s="17"/>
      <c r="CK34" s="40"/>
      <c r="CL34" s="40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</row>
    <row r="35" spans="1:147" customFormat="1" ht="19.5" hidden="1" customHeight="1" x14ac:dyDescent="0.25">
      <c r="A35" s="3"/>
      <c r="B35" s="254"/>
      <c r="C35" s="9"/>
      <c r="D35" s="9"/>
      <c r="E35" s="66"/>
      <c r="F35" s="66"/>
      <c r="G35" s="150"/>
      <c r="H35" s="8"/>
      <c r="I35" s="3"/>
      <c r="J35" s="306">
        <v>36507</v>
      </c>
      <c r="K35" s="29">
        <v>283.3</v>
      </c>
      <c r="L35" s="4">
        <v>285.38</v>
      </c>
      <c r="M35" s="4">
        <v>278</v>
      </c>
      <c r="N35" s="29"/>
      <c r="O35" s="5">
        <f t="shared" si="1"/>
        <v>7.3799999999999955</v>
      </c>
      <c r="P35" s="8">
        <f t="shared" si="2"/>
        <v>2.605012354394633E-2</v>
      </c>
      <c r="Q35" s="8">
        <f>(AVERAGE(P33:P35))*Q1239</f>
        <v>1.7555729013426134E-2</v>
      </c>
      <c r="R35" s="8">
        <f>P35/P1239</f>
        <v>0.73876430183228536</v>
      </c>
      <c r="S35" s="109">
        <f t="shared" si="3"/>
        <v>273.9054627510568</v>
      </c>
      <c r="T35" s="5">
        <f t="shared" si="4"/>
        <v>3.8000000000000114</v>
      </c>
      <c r="U35" s="8">
        <f t="shared" si="5"/>
        <v>0.61999999999999889</v>
      </c>
      <c r="V35" s="19">
        <f t="shared" si="6"/>
        <v>0</v>
      </c>
      <c r="W35" s="109">
        <f t="shared" si="7"/>
        <v>283.5188156328972</v>
      </c>
      <c r="X35" s="5">
        <f t="shared" si="8"/>
        <v>6.1999999999999886</v>
      </c>
      <c r="Y35" s="8">
        <f t="shared" si="9"/>
        <v>0.38000000000000111</v>
      </c>
      <c r="Z35" s="5">
        <f t="shared" si="10"/>
        <v>0</v>
      </c>
      <c r="AA35" s="5">
        <f>K35*AA1239</f>
        <v>3.6829000000000001</v>
      </c>
      <c r="AB35" s="5">
        <f t="shared" si="11"/>
        <v>2.7207950472181239</v>
      </c>
      <c r="AC35" s="2">
        <v>36507</v>
      </c>
      <c r="AD35" s="43">
        <f t="shared" si="12"/>
        <v>275</v>
      </c>
      <c r="AE35" s="54"/>
      <c r="AF35" s="17"/>
      <c r="AG35" s="105"/>
      <c r="AH35" s="108"/>
      <c r="AI35" s="60"/>
      <c r="AJ35" s="60"/>
      <c r="AK35" s="60"/>
      <c r="AL35" s="41">
        <f t="shared" si="13"/>
        <v>285</v>
      </c>
      <c r="AM35" s="56">
        <f t="shared" si="14"/>
        <v>1.0339021179428902</v>
      </c>
      <c r="AN35" s="82"/>
      <c r="AO35" s="82"/>
      <c r="AP35" s="33"/>
      <c r="AQ35" s="29"/>
      <c r="AR35" s="86"/>
      <c r="AS35" s="33"/>
      <c r="AT35" s="9"/>
      <c r="AU35" s="18"/>
      <c r="AV35" s="5"/>
      <c r="AW35" s="17"/>
      <c r="AX35" s="17"/>
      <c r="AY35" s="17"/>
      <c r="AZ35" s="19"/>
      <c r="BA35" s="19"/>
      <c r="BB35" s="19"/>
      <c r="BC35" s="19"/>
      <c r="BD35" s="17"/>
      <c r="BE35" s="17"/>
      <c r="BF35" s="5"/>
      <c r="BG35" s="5"/>
      <c r="BH35" s="5"/>
      <c r="BI35" s="5"/>
      <c r="BJ35" s="5"/>
      <c r="BK35" s="5"/>
      <c r="BL35" s="22"/>
      <c r="BM35" s="5"/>
      <c r="BN35" s="66"/>
      <c r="BO35" s="9"/>
      <c r="BP35" s="9"/>
      <c r="BQ35" s="5"/>
      <c r="BR35" s="355"/>
      <c r="BS35" s="9"/>
      <c r="BT35" s="7"/>
      <c r="BU35" s="306">
        <v>36507</v>
      </c>
      <c r="BV35" s="40"/>
      <c r="BW35" s="9"/>
      <c r="BX35" s="9"/>
      <c r="BY35" s="17"/>
      <c r="BZ35" s="17"/>
      <c r="CA35" s="66"/>
      <c r="CB35" s="9"/>
      <c r="CC35" s="9"/>
      <c r="CD35" s="66"/>
      <c r="CE35" s="9"/>
      <c r="CF35" s="9"/>
      <c r="CG35" s="66"/>
      <c r="CH35" s="370"/>
      <c r="CI35" s="17"/>
      <c r="CJ35" s="17"/>
      <c r="CK35" s="40"/>
      <c r="CL35" s="40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</row>
    <row r="36" spans="1:147" customFormat="1" ht="18.75" hidden="1" customHeight="1" x14ac:dyDescent="0.25">
      <c r="A36" s="3"/>
      <c r="B36" s="254"/>
      <c r="C36" s="9"/>
      <c r="D36" s="9"/>
      <c r="E36" s="66"/>
      <c r="F36" s="66"/>
      <c r="G36" s="150"/>
      <c r="H36" s="8"/>
      <c r="I36" s="3"/>
      <c r="J36" s="306">
        <v>36514</v>
      </c>
      <c r="K36" s="29">
        <v>287.25</v>
      </c>
      <c r="L36" s="4">
        <v>289.75</v>
      </c>
      <c r="M36" s="4">
        <v>282.8</v>
      </c>
      <c r="N36" s="29"/>
      <c r="O36" s="5">
        <f t="shared" si="1"/>
        <v>6.9499999999999886</v>
      </c>
      <c r="P36" s="8">
        <f t="shared" si="2"/>
        <v>2.4194952132288908E-2</v>
      </c>
      <c r="Q36" s="8">
        <f>(AVERAGE(P34:P36))*Q1239</f>
        <v>1.1783035436888752E-2</v>
      </c>
      <c r="R36" s="8">
        <f>P36/P1239</f>
        <v>0.68615286563697397</v>
      </c>
      <c r="S36" s="109">
        <f t="shared" si="3"/>
        <v>279.96186606072945</v>
      </c>
      <c r="T36" s="5">
        <f t="shared" si="4"/>
        <v>3.3000000000000114</v>
      </c>
      <c r="U36" s="8">
        <f t="shared" si="5"/>
        <v>0.66999999999999882</v>
      </c>
      <c r="V36" s="19">
        <f t="shared" si="6"/>
        <v>0</v>
      </c>
      <c r="W36" s="109">
        <f t="shared" si="7"/>
        <v>288.27353802950364</v>
      </c>
      <c r="X36" s="5">
        <f t="shared" si="8"/>
        <v>6.6999999999999886</v>
      </c>
      <c r="Y36" s="8">
        <f t="shared" si="9"/>
        <v>0.33000000000000118</v>
      </c>
      <c r="Z36" s="5">
        <f t="shared" si="10"/>
        <v>0</v>
      </c>
      <c r="AA36" s="5">
        <f>K36*AA1239</f>
        <v>3.7342499999999998</v>
      </c>
      <c r="AB36" s="5">
        <f t="shared" si="11"/>
        <v>2.5622663385048701</v>
      </c>
      <c r="AC36" s="2">
        <v>36514</v>
      </c>
      <c r="AD36" s="43">
        <f t="shared" si="12"/>
        <v>280</v>
      </c>
      <c r="AE36" s="54"/>
      <c r="AF36" s="17"/>
      <c r="AG36" s="105"/>
      <c r="AH36" s="108"/>
      <c r="AI36" s="60"/>
      <c r="AJ36" s="60"/>
      <c r="AK36" s="60"/>
      <c r="AL36" s="41">
        <f t="shared" si="13"/>
        <v>290</v>
      </c>
      <c r="AM36" s="56">
        <f t="shared" si="14"/>
        <v>0.84554789170661016</v>
      </c>
      <c r="AN36" s="82"/>
      <c r="AO36" s="82"/>
      <c r="AP36" s="33"/>
      <c r="AQ36" s="29"/>
      <c r="AR36" s="86"/>
      <c r="AS36" s="33"/>
      <c r="AT36" s="9"/>
      <c r="AU36" s="18"/>
      <c r="AV36" s="5"/>
      <c r="AW36" s="17"/>
      <c r="AX36" s="17"/>
      <c r="AY36" s="17"/>
      <c r="AZ36" s="19"/>
      <c r="BA36" s="19"/>
      <c r="BB36" s="19"/>
      <c r="BC36" s="19"/>
      <c r="BD36" s="17"/>
      <c r="BE36" s="17"/>
      <c r="BF36" s="5"/>
      <c r="BG36" s="5"/>
      <c r="BH36" s="5"/>
      <c r="BI36" s="5"/>
      <c r="BJ36" s="5"/>
      <c r="BK36" s="5"/>
      <c r="BL36" s="22"/>
      <c r="BM36" s="5"/>
      <c r="BN36" s="66"/>
      <c r="BO36" s="9"/>
      <c r="BP36" s="9"/>
      <c r="BQ36" s="5"/>
      <c r="BR36" s="355"/>
      <c r="BS36" s="9"/>
      <c r="BT36" s="7"/>
      <c r="BU36" s="306">
        <v>36514</v>
      </c>
      <c r="BV36" s="40"/>
      <c r="BW36" s="9"/>
      <c r="BX36" s="9"/>
      <c r="BY36" s="17"/>
      <c r="BZ36" s="17"/>
      <c r="CA36" s="66"/>
      <c r="CB36" s="9"/>
      <c r="CC36" s="9"/>
      <c r="CD36" s="66"/>
      <c r="CE36" s="9"/>
      <c r="CF36" s="9"/>
      <c r="CG36" s="66"/>
      <c r="CH36" s="370"/>
      <c r="CI36" s="17"/>
      <c r="CJ36" s="17"/>
      <c r="CK36" s="40"/>
      <c r="CL36" s="40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</row>
    <row r="37" spans="1:147" customFormat="1" ht="19.5" hidden="1" customHeight="1" x14ac:dyDescent="0.25">
      <c r="A37" s="3"/>
      <c r="B37" s="254"/>
      <c r="C37" s="9"/>
      <c r="D37" s="9"/>
      <c r="E37" s="66"/>
      <c r="F37" s="66"/>
      <c r="G37" s="150"/>
      <c r="H37" s="8"/>
      <c r="I37" s="3"/>
      <c r="J37" s="306">
        <v>36521</v>
      </c>
      <c r="K37" s="29">
        <v>287.5</v>
      </c>
      <c r="L37" s="4">
        <v>291.2</v>
      </c>
      <c r="M37" s="4">
        <v>287.25</v>
      </c>
      <c r="N37" s="29"/>
      <c r="O37" s="5">
        <f t="shared" si="1"/>
        <v>3.9499999999999886</v>
      </c>
      <c r="P37" s="8">
        <f t="shared" si="2"/>
        <v>1.373913043478257E-2</v>
      </c>
      <c r="Q37" s="8">
        <f>(AVERAGE(P35:P37))*Q1239</f>
        <v>8.5312274814690406E-3</v>
      </c>
      <c r="R37" s="8">
        <f>P37/P1239</f>
        <v>0.38963266666708596</v>
      </c>
      <c r="S37" s="109">
        <f t="shared" si="3"/>
        <v>284.79940490594799</v>
      </c>
      <c r="T37" s="5">
        <f t="shared" si="4"/>
        <v>5.3500000000000227</v>
      </c>
      <c r="U37" s="8">
        <f t="shared" si="5"/>
        <v>0.33950617283950524</v>
      </c>
      <c r="V37" s="19">
        <f t="shared" si="6"/>
        <v>0</v>
      </c>
      <c r="W37" s="109">
        <f t="shared" si="7"/>
        <v>290.63467692924627</v>
      </c>
      <c r="X37" s="5">
        <f t="shared" ref="X37:X100" si="15">MAX(1,(AL37-K36))</f>
        <v>2.75</v>
      </c>
      <c r="Y37" s="8">
        <f t="shared" si="9"/>
        <v>0.66049382716049476</v>
      </c>
      <c r="Z37" s="5">
        <f t="shared" si="10"/>
        <v>0</v>
      </c>
      <c r="AA37" s="5">
        <f>K37*AA1239</f>
        <v>3.7374999999999998</v>
      </c>
      <c r="AB37" s="5">
        <f t="shared" si="11"/>
        <v>1.4562520916682338</v>
      </c>
      <c r="AC37" s="2">
        <v>36521</v>
      </c>
      <c r="AD37" s="78">
        <v>281.89999999999998</v>
      </c>
      <c r="AE37" s="54"/>
      <c r="AF37" s="131"/>
      <c r="AG37" s="112">
        <f>MROUND((AD37*AG1239),5)</f>
        <v>275</v>
      </c>
      <c r="AH37" s="113">
        <f>MROUND((AE37*AH1239),0.1)</f>
        <v>0</v>
      </c>
      <c r="AI37" s="60"/>
      <c r="AJ37" s="60"/>
      <c r="AK37" s="133">
        <f>280</f>
        <v>280</v>
      </c>
      <c r="AL37" s="41">
        <f t="shared" si="13"/>
        <v>290</v>
      </c>
      <c r="AM37" s="56">
        <f t="shared" ref="AM37:AM100" si="16">MROUND((AB36*Y36),0.1)</f>
        <v>0.8</v>
      </c>
      <c r="AN37" s="82">
        <f t="shared" ref="AN37:AN100" si="17">(AI37&gt;0)*1</f>
        <v>0</v>
      </c>
      <c r="AO37" s="82"/>
      <c r="AP37" s="33"/>
      <c r="AQ37" s="29"/>
      <c r="AR37" s="86"/>
      <c r="AS37" s="33"/>
      <c r="AT37" s="9"/>
      <c r="AU37" s="18"/>
      <c r="AV37" s="5"/>
      <c r="AW37" s="17"/>
      <c r="AX37" s="17"/>
      <c r="AY37" s="17"/>
      <c r="AZ37" s="19"/>
      <c r="BA37" s="19"/>
      <c r="BB37" s="19"/>
      <c r="BC37" s="19"/>
      <c r="BD37" s="17"/>
      <c r="BE37" s="17"/>
      <c r="BF37" s="38"/>
      <c r="BG37" s="5"/>
      <c r="BH37" s="5"/>
      <c r="BI37" s="5"/>
      <c r="BJ37" s="5"/>
      <c r="BK37" s="5"/>
      <c r="BL37" s="22"/>
      <c r="BM37" s="5"/>
      <c r="BN37" s="66"/>
      <c r="BO37" s="9"/>
      <c r="BP37" s="9"/>
      <c r="BQ37" s="5"/>
      <c r="BR37" s="355"/>
      <c r="BS37" s="9"/>
      <c r="BT37" s="7"/>
      <c r="BU37" s="306">
        <v>36521</v>
      </c>
      <c r="BV37" s="40"/>
      <c r="BW37" s="9"/>
      <c r="BX37" s="9"/>
      <c r="BY37" s="17"/>
      <c r="BZ37" s="17"/>
      <c r="CA37" s="66"/>
      <c r="CB37" s="9"/>
      <c r="CC37" s="9"/>
      <c r="CD37" s="66"/>
      <c r="CE37" s="9"/>
      <c r="CF37" s="9"/>
      <c r="CG37" s="66"/>
      <c r="CH37" s="370"/>
      <c r="CI37" s="17"/>
      <c r="CJ37" s="17"/>
      <c r="CK37" s="40"/>
      <c r="CL37" s="40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</row>
    <row r="38" spans="1:147" customFormat="1" ht="19.5" hidden="1" customHeight="1" x14ac:dyDescent="0.25">
      <c r="A38" s="3"/>
      <c r="B38" s="254">
        <f t="shared" ref="B38:B101" si="18">J38</f>
        <v>36528</v>
      </c>
      <c r="C38" s="5">
        <v>0</v>
      </c>
      <c r="D38" s="5">
        <v>25000</v>
      </c>
      <c r="E38" s="66">
        <v>0</v>
      </c>
      <c r="F38" s="66">
        <f t="shared" ref="F38:F101" si="19">BR38</f>
        <v>-39</v>
      </c>
      <c r="G38" s="4">
        <f>D38+F38</f>
        <v>24961</v>
      </c>
      <c r="H38" s="8">
        <f>F38/D38</f>
        <v>-1.56E-3</v>
      </c>
      <c r="I38" s="3"/>
      <c r="J38" s="306">
        <v>36528</v>
      </c>
      <c r="K38" s="5">
        <v>282.89999999999998</v>
      </c>
      <c r="L38" s="5">
        <v>289.5</v>
      </c>
      <c r="M38" s="5">
        <v>280</v>
      </c>
      <c r="N38" s="177"/>
      <c r="O38" s="5">
        <f t="shared" si="1"/>
        <v>9.5</v>
      </c>
      <c r="P38" s="8">
        <f t="shared" si="2"/>
        <v>3.3580770590314599E-2</v>
      </c>
      <c r="Q38" s="8">
        <f>(AVERAGE(P35:P37))*Q1239</f>
        <v>8.5312274814690406E-3</v>
      </c>
      <c r="R38" s="8">
        <f>P37/P1239</f>
        <v>0.38963266666708596</v>
      </c>
      <c r="S38" s="109">
        <f t="shared" si="3"/>
        <v>285.04727209907765</v>
      </c>
      <c r="T38" s="5">
        <f t="shared" ref="T38:T101" si="20">MAX(1,(K37-AD38))</f>
        <v>2.5</v>
      </c>
      <c r="U38" s="8">
        <f t="shared" si="5"/>
        <v>0.5</v>
      </c>
      <c r="V38" s="19">
        <f t="shared" si="6"/>
        <v>2.1000000000000227</v>
      </c>
      <c r="W38" s="109">
        <f t="shared" ref="W38:W101" si="21">(Q38*K37)+K37</f>
        <v>289.95272790092235</v>
      </c>
      <c r="X38" s="5">
        <f t="shared" si="15"/>
        <v>2.5</v>
      </c>
      <c r="Y38" s="8">
        <f t="shared" si="9"/>
        <v>0.5</v>
      </c>
      <c r="Z38" s="5">
        <f t="shared" si="10"/>
        <v>0</v>
      </c>
      <c r="AA38" s="5">
        <f>K38*AA1239</f>
        <v>3.6776999999999997</v>
      </c>
      <c r="AB38" s="5">
        <f t="shared" si="11"/>
        <v>1.432952058201542</v>
      </c>
      <c r="AC38" s="2">
        <v>36528</v>
      </c>
      <c r="AD38" s="78">
        <f t="shared" ref="AD38:AD101" si="22">MROUND(S38,5)</f>
        <v>285</v>
      </c>
      <c r="AE38" s="54"/>
      <c r="AF38" s="131">
        <f>(AK37&gt;AF1239)*1</f>
        <v>0</v>
      </c>
      <c r="AG38" s="112">
        <f>MROUND((AD38*AG1239),5)</f>
        <v>280</v>
      </c>
      <c r="AH38" s="113">
        <f>MROUND((AE38*AH1239),0.1)</f>
        <v>0</v>
      </c>
      <c r="AI38" s="60">
        <f t="shared" ref="AI38:AI101" si="23">AK38-AK37</f>
        <v>2.8999999999999773</v>
      </c>
      <c r="AJ38" s="60"/>
      <c r="AK38" s="133">
        <v>282.89999999999998</v>
      </c>
      <c r="AL38" s="41">
        <f t="shared" si="13"/>
        <v>290</v>
      </c>
      <c r="AM38" s="56">
        <f t="shared" si="16"/>
        <v>1</v>
      </c>
      <c r="AN38" s="82">
        <f t="shared" si="17"/>
        <v>1</v>
      </c>
      <c r="AO38" s="82">
        <f t="shared" ref="AO38:AO101" si="24">(AI38&lt;0)*1</f>
        <v>0</v>
      </c>
      <c r="AP38" s="33">
        <f t="shared" ref="AP38:AP101" si="25">(BD37=0)*1</f>
        <v>1</v>
      </c>
      <c r="AQ38" s="29">
        <f t="shared" ref="AQ38:AQ101" si="26">AP38*AE38</f>
        <v>0</v>
      </c>
      <c r="AR38" s="86">
        <f t="shared" ref="AR38:AR101" si="27">(AK38&gt;AD38)*1</f>
        <v>0</v>
      </c>
      <c r="AS38" s="33">
        <f t="shared" ref="AS38:AS101" si="28">(AD38&gt;AK38)*AP38</f>
        <v>1</v>
      </c>
      <c r="AT38" s="19">
        <f t="shared" ref="AT38:AT101" si="29">AS38*AD38</f>
        <v>285</v>
      </c>
      <c r="AU38" s="18"/>
      <c r="AV38" s="5">
        <f t="shared" ref="AV38:AV101" si="30">AU38*AM38</f>
        <v>0</v>
      </c>
      <c r="AW38" s="17">
        <f t="shared" ref="AW38:AW101" si="31">(AK38&lt;AL38)*AU38</f>
        <v>0</v>
      </c>
      <c r="AX38" s="17">
        <f t="shared" ref="AX38:AX101" si="32">(AK38&gt;AL38)*AU38</f>
        <v>0</v>
      </c>
      <c r="AY38" s="17">
        <f t="shared" ref="AY38:AY101" si="33">AX38*AL38</f>
        <v>0</v>
      </c>
      <c r="AZ38" s="19">
        <f t="shared" ref="AZ38:AZ101" si="34">BD37-(BE37*BD37)</f>
        <v>0</v>
      </c>
      <c r="BA38" s="19">
        <f t="shared" ref="BA38:BA101" si="35">AT38*AS38</f>
        <v>285</v>
      </c>
      <c r="BB38" s="19">
        <f t="shared" ref="BB38:BB101" si="36">BE38*BF38</f>
        <v>0</v>
      </c>
      <c r="BC38" s="19">
        <f t="shared" ref="BC38:BC101" si="37">AY38*AX38</f>
        <v>0</v>
      </c>
      <c r="BD38" s="17">
        <f t="shared" ref="BD38:BD101" si="38">((BB38+BC38)=0)*(MAX(BA38,AZ38))</f>
        <v>285</v>
      </c>
      <c r="BE38" s="17">
        <f t="shared" ref="BE38:BE101" si="39">(AG38&gt;AK38)*AF38</f>
        <v>0</v>
      </c>
      <c r="BF38" s="38">
        <f t="shared" ref="BF38:BF101" si="40">(AG38&gt;AK38)*AG38</f>
        <v>0</v>
      </c>
      <c r="BG38" s="38">
        <f t="shared" ref="BG38:BG101" si="41">((AG38-BD38)*(BD38&gt;0)*BE38)</f>
        <v>0</v>
      </c>
      <c r="BH38" s="38">
        <f t="shared" ref="BH38:BH101" si="42">BB38-(MAX(BD37,AZ38,BB38,AT38))*BE38</f>
        <v>0</v>
      </c>
      <c r="BI38" s="38">
        <f t="shared" ref="BI38:BI101" si="43">((BG38+BH38)*BE38)-AH38</f>
        <v>0</v>
      </c>
      <c r="BJ38" s="5">
        <f t="shared" ref="BJ38:BJ101" si="44">AP38*AE38</f>
        <v>0</v>
      </c>
      <c r="BK38" s="5">
        <f t="shared" ref="BK38:BK101" si="45">BC38-AZ38*AX38</f>
        <v>0</v>
      </c>
      <c r="BL38" s="22">
        <f t="shared" ref="BL38:BL101" si="46">AU38*AM38+BK38</f>
        <v>0</v>
      </c>
      <c r="BM38" s="5">
        <f t="shared" ref="BM38:BM101" si="47">BL38+BJ38+BI38</f>
        <v>0</v>
      </c>
      <c r="BN38" s="66">
        <f t="shared" ref="BN38:BN124" si="48">BM38*100</f>
        <v>0</v>
      </c>
      <c r="BO38" s="5">
        <f>AP38*BO1239</f>
        <v>-39</v>
      </c>
      <c r="BP38" s="5">
        <f>AU38*BP1239</f>
        <v>0</v>
      </c>
      <c r="BQ38" s="5">
        <f>AF38*BQ1239</f>
        <v>0</v>
      </c>
      <c r="BR38" s="356">
        <f t="shared" ref="BR38:BR53" si="49">BQ38+BP38+BO38+BN38</f>
        <v>-39</v>
      </c>
      <c r="BS38" s="5">
        <f t="shared" ref="BS38:BS101" si="50">AK38</f>
        <v>282.89999999999998</v>
      </c>
      <c r="BT38" s="6"/>
      <c r="BU38" s="306">
        <v>36528</v>
      </c>
      <c r="BV38" s="38">
        <f t="shared" ref="BV38:BV101" si="51">AK38</f>
        <v>282.89999999999998</v>
      </c>
      <c r="BW38" s="66"/>
      <c r="BX38" s="66"/>
      <c r="BY38" s="17"/>
      <c r="BZ38" s="17"/>
      <c r="CA38" s="66"/>
      <c r="CB38" s="66"/>
      <c r="CC38" s="66"/>
      <c r="CD38" s="66"/>
      <c r="CE38" s="66">
        <f>F38</f>
        <v>-39</v>
      </c>
      <c r="CF38" s="66"/>
      <c r="CG38" s="66"/>
      <c r="CH38" s="370"/>
      <c r="CI38" s="17">
        <f t="shared" ref="CI38:CI101" si="52">(F38&gt;0)*1</f>
        <v>0</v>
      </c>
      <c r="CJ38" s="17">
        <f t="shared" ref="CJ38:CJ101" si="53">(F38&lt;1)*1</f>
        <v>1</v>
      </c>
      <c r="CK38" s="40"/>
      <c r="CL38" s="40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</row>
    <row r="39" spans="1:147" customFormat="1" ht="19.5" hidden="1" customHeight="1" x14ac:dyDescent="0.25">
      <c r="A39" s="3"/>
      <c r="B39" s="254">
        <f t="shared" si="18"/>
        <v>36535</v>
      </c>
      <c r="C39" s="5">
        <f t="shared" ref="C39:C70" si="54">G38</f>
        <v>24961</v>
      </c>
      <c r="D39" s="5">
        <v>0</v>
      </c>
      <c r="E39" s="66">
        <f t="shared" ref="E39:E70" si="55">E38</f>
        <v>0</v>
      </c>
      <c r="F39" s="66">
        <f t="shared" si="19"/>
        <v>31</v>
      </c>
      <c r="G39" s="4">
        <f t="shared" ref="G39:G70" si="56">G38+F39</f>
        <v>24992</v>
      </c>
      <c r="H39" s="8">
        <f t="shared" ref="H39:H102" si="57">F39/C39</f>
        <v>1.2419374223789112E-3</v>
      </c>
      <c r="I39" s="3"/>
      <c r="J39" s="306">
        <v>36535</v>
      </c>
      <c r="K39" s="5">
        <v>284.8</v>
      </c>
      <c r="L39" s="5">
        <v>285.8</v>
      </c>
      <c r="M39" s="5">
        <v>281.8</v>
      </c>
      <c r="N39" s="177"/>
      <c r="O39" s="5">
        <f t="shared" si="1"/>
        <v>4</v>
      </c>
      <c r="P39" s="8">
        <f t="shared" si="2"/>
        <v>1.4044943820224719E-2</v>
      </c>
      <c r="Q39" s="8">
        <f>(AVERAGE(P36:P38))*Q1239</f>
        <v>9.5353137543181445E-3</v>
      </c>
      <c r="R39" s="8">
        <f>P38/P1239</f>
        <v>0.95232847929847875</v>
      </c>
      <c r="S39" s="109">
        <f t="shared" si="3"/>
        <v>280.20245973890337</v>
      </c>
      <c r="T39" s="5">
        <f t="shared" si="20"/>
        <v>2.8999999999999773</v>
      </c>
      <c r="U39" s="8">
        <f t="shared" si="5"/>
        <v>0.42000000000000454</v>
      </c>
      <c r="V39" s="19">
        <f t="shared" si="6"/>
        <v>0</v>
      </c>
      <c r="W39" s="109">
        <f t="shared" si="21"/>
        <v>285.59754026109658</v>
      </c>
      <c r="X39" s="5">
        <f t="shared" si="15"/>
        <v>2.1000000000000227</v>
      </c>
      <c r="Y39" s="8">
        <f t="shared" si="9"/>
        <v>0.57999999999999541</v>
      </c>
      <c r="Z39" s="5">
        <f t="shared" si="10"/>
        <v>0</v>
      </c>
      <c r="AA39" s="5">
        <f>K39*AA1239</f>
        <v>3.7023999999999999</v>
      </c>
      <c r="AB39" s="5">
        <f t="shared" si="11"/>
        <v>3.5259009617546875</v>
      </c>
      <c r="AC39" s="2">
        <v>36535</v>
      </c>
      <c r="AD39" s="78">
        <f t="shared" si="22"/>
        <v>280</v>
      </c>
      <c r="AE39" s="54"/>
      <c r="AF39" s="131">
        <f>(AK38&gt;AF1239)*1</f>
        <v>0</v>
      </c>
      <c r="AG39" s="112">
        <f>MROUND((AD39*AG1239),5)</f>
        <v>275</v>
      </c>
      <c r="AH39" s="113">
        <f>MROUND((AE39*AH1239),0.1)</f>
        <v>0</v>
      </c>
      <c r="AI39" s="60">
        <f t="shared" si="23"/>
        <v>1.9000000000000341</v>
      </c>
      <c r="AJ39" s="60"/>
      <c r="AK39" s="133">
        <v>284.8</v>
      </c>
      <c r="AL39" s="41">
        <f t="shared" si="13"/>
        <v>285</v>
      </c>
      <c r="AM39" s="56">
        <f t="shared" si="16"/>
        <v>0.70000000000000007</v>
      </c>
      <c r="AN39" s="82">
        <f t="shared" si="17"/>
        <v>1</v>
      </c>
      <c r="AO39" s="82">
        <f t="shared" si="24"/>
        <v>0</v>
      </c>
      <c r="AP39" s="33">
        <f t="shared" si="25"/>
        <v>0</v>
      </c>
      <c r="AQ39" s="29">
        <f t="shared" si="26"/>
        <v>0</v>
      </c>
      <c r="AR39" s="86">
        <f t="shared" si="27"/>
        <v>1</v>
      </c>
      <c r="AS39" s="33">
        <f t="shared" si="28"/>
        <v>0</v>
      </c>
      <c r="AT39" s="19">
        <f t="shared" si="29"/>
        <v>0</v>
      </c>
      <c r="AU39" s="18">
        <f t="shared" ref="AU39:AU102" si="58">(BD38&gt;0)*1</f>
        <v>1</v>
      </c>
      <c r="AV39" s="5">
        <f t="shared" si="30"/>
        <v>0.70000000000000007</v>
      </c>
      <c r="AW39" s="17">
        <f t="shared" si="31"/>
        <v>1</v>
      </c>
      <c r="AX39" s="17">
        <f t="shared" si="32"/>
        <v>0</v>
      </c>
      <c r="AY39" s="17">
        <f t="shared" si="33"/>
        <v>0</v>
      </c>
      <c r="AZ39" s="19">
        <f t="shared" si="34"/>
        <v>285</v>
      </c>
      <c r="BA39" s="19">
        <f t="shared" si="35"/>
        <v>0</v>
      </c>
      <c r="BB39" s="19">
        <f t="shared" si="36"/>
        <v>0</v>
      </c>
      <c r="BC39" s="19">
        <f t="shared" si="37"/>
        <v>0</v>
      </c>
      <c r="BD39" s="17">
        <f t="shared" si="38"/>
        <v>285</v>
      </c>
      <c r="BE39" s="17">
        <f t="shared" si="39"/>
        <v>0</v>
      </c>
      <c r="BF39" s="38">
        <f t="shared" si="40"/>
        <v>0</v>
      </c>
      <c r="BG39" s="38">
        <f t="shared" si="41"/>
        <v>0</v>
      </c>
      <c r="BH39" s="38">
        <f t="shared" si="42"/>
        <v>0</v>
      </c>
      <c r="BI39" s="38">
        <f t="shared" si="43"/>
        <v>0</v>
      </c>
      <c r="BJ39" s="5">
        <f t="shared" si="44"/>
        <v>0</v>
      </c>
      <c r="BK39" s="5">
        <f t="shared" si="45"/>
        <v>0</v>
      </c>
      <c r="BL39" s="22">
        <f t="shared" si="46"/>
        <v>0.70000000000000007</v>
      </c>
      <c r="BM39" s="5">
        <f t="shared" si="47"/>
        <v>0.70000000000000007</v>
      </c>
      <c r="BN39" s="66">
        <f t="shared" si="48"/>
        <v>70</v>
      </c>
      <c r="BO39" s="5">
        <f>AP39*BO1239</f>
        <v>0</v>
      </c>
      <c r="BP39" s="5">
        <f>AU39*BP1239</f>
        <v>-39</v>
      </c>
      <c r="BQ39" s="5">
        <f>AF39*BQ1239</f>
        <v>0</v>
      </c>
      <c r="BR39" s="356">
        <f t="shared" si="49"/>
        <v>31</v>
      </c>
      <c r="BS39" s="5">
        <f t="shared" si="50"/>
        <v>284.8</v>
      </c>
      <c r="BT39" s="6"/>
      <c r="BU39" s="306">
        <v>36535</v>
      </c>
      <c r="BV39" s="38">
        <f t="shared" si="51"/>
        <v>284.8</v>
      </c>
      <c r="BW39" s="66"/>
      <c r="BX39" s="66"/>
      <c r="BY39" s="17"/>
      <c r="BZ39" s="17"/>
      <c r="CA39" s="66"/>
      <c r="CB39" s="66"/>
      <c r="CC39" s="66">
        <f>MAX(BW39:BW404)</f>
        <v>58642.280441588402</v>
      </c>
      <c r="CD39" s="66">
        <f t="shared" ref="CD39:CD102" si="59">BW39-CC39</f>
        <v>-58642.280441588402</v>
      </c>
      <c r="CE39" s="66">
        <f t="shared" ref="CE39:CE102" si="60">F39+CE38</f>
        <v>-8</v>
      </c>
      <c r="CF39" s="66" t="e">
        <f>MAX(CE39:CE404)</f>
        <v>#REF!</v>
      </c>
      <c r="CG39" s="66" t="e">
        <f t="shared" ref="CG39:CG102" si="61">CE39-CF39</f>
        <v>#REF!</v>
      </c>
      <c r="CH39" s="370"/>
      <c r="CI39" s="17">
        <f t="shared" si="52"/>
        <v>1</v>
      </c>
      <c r="CJ39" s="17">
        <f t="shared" si="53"/>
        <v>0</v>
      </c>
      <c r="CK39" s="38">
        <f>MAX(BV38:BV39)</f>
        <v>284.8</v>
      </c>
      <c r="CL39" s="38">
        <f t="shared" ref="CL39:CL102" si="62">CK39-BV39</f>
        <v>0</v>
      </c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</row>
    <row r="40" spans="1:147" customFormat="1" ht="19.5" hidden="1" customHeight="1" x14ac:dyDescent="0.25">
      <c r="A40" s="3"/>
      <c r="B40" s="254">
        <f t="shared" si="18"/>
        <v>36542</v>
      </c>
      <c r="C40" s="5">
        <f t="shared" si="54"/>
        <v>24992</v>
      </c>
      <c r="D40" s="5">
        <v>0</v>
      </c>
      <c r="E40" s="66">
        <f t="shared" si="55"/>
        <v>0</v>
      </c>
      <c r="F40" s="66">
        <f t="shared" si="19"/>
        <v>161</v>
      </c>
      <c r="G40" s="4">
        <f t="shared" si="56"/>
        <v>25153</v>
      </c>
      <c r="H40" s="8">
        <f t="shared" si="57"/>
        <v>6.4420614596670932E-3</v>
      </c>
      <c r="I40" s="3"/>
      <c r="J40" s="306">
        <v>36542</v>
      </c>
      <c r="K40" s="5">
        <v>289.7</v>
      </c>
      <c r="L40" s="5">
        <v>291</v>
      </c>
      <c r="M40" s="5">
        <v>285.89999999999998</v>
      </c>
      <c r="N40" s="177"/>
      <c r="O40" s="5">
        <f t="shared" si="1"/>
        <v>5.1000000000000227</v>
      </c>
      <c r="P40" s="8">
        <f t="shared" si="2"/>
        <v>1.7604418363824724E-2</v>
      </c>
      <c r="Q40" s="8">
        <f>(AVERAGE(P37:P39))*Q1239</f>
        <v>8.1819793127095846E-3</v>
      </c>
      <c r="R40" s="8">
        <f>P39/P1239</f>
        <v>0.39830533233817211</v>
      </c>
      <c r="S40" s="109">
        <f t="shared" si="3"/>
        <v>282.4697722917403</v>
      </c>
      <c r="T40" s="5">
        <f t="shared" si="20"/>
        <v>4.8000000000000114</v>
      </c>
      <c r="U40" s="8">
        <f t="shared" ref="U40:U71" si="63">((T40+X41)-T40)/(T40+X41)</f>
        <v>0.17241379310344793</v>
      </c>
      <c r="V40" s="19">
        <f t="shared" si="6"/>
        <v>0</v>
      </c>
      <c r="W40" s="109">
        <f t="shared" si="21"/>
        <v>287.13022770825972</v>
      </c>
      <c r="X40" s="5">
        <f t="shared" si="15"/>
        <v>1</v>
      </c>
      <c r="Y40" s="8">
        <f t="shared" si="9"/>
        <v>0.82758620689655205</v>
      </c>
      <c r="Z40" s="5">
        <f t="shared" si="10"/>
        <v>4.6999999999999886</v>
      </c>
      <c r="AA40" s="5">
        <f>K40*AA1239</f>
        <v>3.7660999999999998</v>
      </c>
      <c r="AB40" s="5">
        <f t="shared" si="11"/>
        <v>1.5000577121187899</v>
      </c>
      <c r="AC40" s="2">
        <v>36542</v>
      </c>
      <c r="AD40" s="78">
        <f t="shared" si="22"/>
        <v>280</v>
      </c>
      <c r="AE40" s="54"/>
      <c r="AF40" s="131">
        <f>(AK39&gt;AF1239)*1</f>
        <v>0</v>
      </c>
      <c r="AG40" s="112">
        <f>MROUND((AD40*AG1239),5)</f>
        <v>275</v>
      </c>
      <c r="AH40" s="113">
        <f>MROUND((AE40*AH1239),0.1)</f>
        <v>0</v>
      </c>
      <c r="AI40" s="60">
        <f t="shared" si="23"/>
        <v>4.8999999999999773</v>
      </c>
      <c r="AJ40" s="60"/>
      <c r="AK40" s="133">
        <v>289.7</v>
      </c>
      <c r="AL40" s="41">
        <f t="shared" si="13"/>
        <v>285</v>
      </c>
      <c r="AM40" s="56">
        <f t="shared" si="16"/>
        <v>2</v>
      </c>
      <c r="AN40" s="82">
        <f t="shared" si="17"/>
        <v>1</v>
      </c>
      <c r="AO40" s="82">
        <f t="shared" si="24"/>
        <v>0</v>
      </c>
      <c r="AP40" s="33">
        <f t="shared" si="25"/>
        <v>0</v>
      </c>
      <c r="AQ40" s="29">
        <f t="shared" si="26"/>
        <v>0</v>
      </c>
      <c r="AR40" s="86">
        <f t="shared" si="27"/>
        <v>1</v>
      </c>
      <c r="AS40" s="33">
        <f t="shared" si="28"/>
        <v>0</v>
      </c>
      <c r="AT40" s="19">
        <f t="shared" si="29"/>
        <v>0</v>
      </c>
      <c r="AU40" s="18">
        <f t="shared" si="58"/>
        <v>1</v>
      </c>
      <c r="AV40" s="5">
        <f t="shared" si="30"/>
        <v>2</v>
      </c>
      <c r="AW40" s="17">
        <f t="shared" si="31"/>
        <v>0</v>
      </c>
      <c r="AX40" s="17">
        <f t="shared" si="32"/>
        <v>1</v>
      </c>
      <c r="AY40" s="17">
        <f t="shared" si="33"/>
        <v>285</v>
      </c>
      <c r="AZ40" s="19">
        <f t="shared" si="34"/>
        <v>285</v>
      </c>
      <c r="BA40" s="19">
        <f t="shared" si="35"/>
        <v>0</v>
      </c>
      <c r="BB40" s="19">
        <f t="shared" si="36"/>
        <v>0</v>
      </c>
      <c r="BC40" s="19">
        <f t="shared" si="37"/>
        <v>285</v>
      </c>
      <c r="BD40" s="17">
        <f t="shared" si="38"/>
        <v>0</v>
      </c>
      <c r="BE40" s="17">
        <f t="shared" si="39"/>
        <v>0</v>
      </c>
      <c r="BF40" s="38">
        <f t="shared" si="40"/>
        <v>0</v>
      </c>
      <c r="BG40" s="38">
        <f t="shared" si="41"/>
        <v>0</v>
      </c>
      <c r="BH40" s="38">
        <f t="shared" si="42"/>
        <v>0</v>
      </c>
      <c r="BI40" s="38">
        <f t="shared" si="43"/>
        <v>0</v>
      </c>
      <c r="BJ40" s="5">
        <f t="shared" si="44"/>
        <v>0</v>
      </c>
      <c r="BK40" s="5">
        <f t="shared" si="45"/>
        <v>0</v>
      </c>
      <c r="BL40" s="22">
        <f t="shared" si="46"/>
        <v>2</v>
      </c>
      <c r="BM40" s="5">
        <f t="shared" si="47"/>
        <v>2</v>
      </c>
      <c r="BN40" s="66">
        <f t="shared" si="48"/>
        <v>200</v>
      </c>
      <c r="BO40" s="5">
        <f>AP40*BO1239</f>
        <v>0</v>
      </c>
      <c r="BP40" s="5">
        <f>AU40*BP1239</f>
        <v>-39</v>
      </c>
      <c r="BQ40" s="5">
        <f>AF40*BQ1239</f>
        <v>0</v>
      </c>
      <c r="BR40" s="356">
        <f t="shared" si="49"/>
        <v>161</v>
      </c>
      <c r="BS40" s="5">
        <f t="shared" si="50"/>
        <v>289.7</v>
      </c>
      <c r="BT40" s="6"/>
      <c r="BU40" s="306">
        <v>36542</v>
      </c>
      <c r="BV40" s="38">
        <f t="shared" si="51"/>
        <v>289.7</v>
      </c>
      <c r="BW40" s="66"/>
      <c r="BX40" s="66"/>
      <c r="BY40" s="17"/>
      <c r="BZ40" s="17"/>
      <c r="CA40" s="66"/>
      <c r="CB40" s="66"/>
      <c r="CC40" s="66">
        <f>MAX(BW40:BW404)</f>
        <v>58642.280441588402</v>
      </c>
      <c r="CD40" s="66">
        <f t="shared" si="59"/>
        <v>-58642.280441588402</v>
      </c>
      <c r="CE40" s="66">
        <f t="shared" si="60"/>
        <v>153</v>
      </c>
      <c r="CF40" s="66" t="e">
        <f>MAX(CE40:CE404)</f>
        <v>#REF!</v>
      </c>
      <c r="CG40" s="66" t="e">
        <f t="shared" si="61"/>
        <v>#REF!</v>
      </c>
      <c r="CH40" s="370"/>
      <c r="CI40" s="17">
        <f t="shared" si="52"/>
        <v>1</v>
      </c>
      <c r="CJ40" s="17">
        <f t="shared" si="53"/>
        <v>0</v>
      </c>
      <c r="CK40" s="38">
        <f>MAX(BV38:BV40)</f>
        <v>289.7</v>
      </c>
      <c r="CL40" s="38">
        <f t="shared" si="62"/>
        <v>0</v>
      </c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</row>
    <row r="41" spans="1:147" customFormat="1" ht="19.5" hidden="1" customHeight="1" x14ac:dyDescent="0.25">
      <c r="A41" s="3"/>
      <c r="B41" s="254">
        <f t="shared" si="18"/>
        <v>36549</v>
      </c>
      <c r="C41" s="5">
        <f t="shared" si="54"/>
        <v>25153</v>
      </c>
      <c r="D41" s="5">
        <v>0</v>
      </c>
      <c r="E41" s="66">
        <f t="shared" si="55"/>
        <v>0</v>
      </c>
      <c r="F41" s="66">
        <f t="shared" si="19"/>
        <v>-39</v>
      </c>
      <c r="G41" s="4">
        <f t="shared" si="56"/>
        <v>25114</v>
      </c>
      <c r="H41" s="8">
        <f t="shared" si="57"/>
        <v>-1.5505108734544587E-3</v>
      </c>
      <c r="I41" s="3"/>
      <c r="J41" s="306">
        <v>36549</v>
      </c>
      <c r="K41" s="5">
        <v>283</v>
      </c>
      <c r="L41" s="5">
        <v>291.8</v>
      </c>
      <c r="M41" s="5">
        <v>280.5</v>
      </c>
      <c r="N41" s="177"/>
      <c r="O41" s="5">
        <f t="shared" si="1"/>
        <v>11.300000000000011</v>
      </c>
      <c r="P41" s="8">
        <f t="shared" si="2"/>
        <v>3.9929328621908171E-2</v>
      </c>
      <c r="Q41" s="8">
        <f>(AVERAGE(P38:P40))*Q1239</f>
        <v>8.6973510365818737E-3</v>
      </c>
      <c r="R41" s="8">
        <f>P40/P1239</f>
        <v>0.49924967994006803</v>
      </c>
      <c r="S41" s="109">
        <f t="shared" si="3"/>
        <v>287.1803774047022</v>
      </c>
      <c r="T41" s="5">
        <f t="shared" si="20"/>
        <v>4.6999999999999886</v>
      </c>
      <c r="U41" s="8">
        <f t="shared" si="63"/>
        <v>0.29850746268656769</v>
      </c>
      <c r="V41" s="19">
        <f t="shared" si="6"/>
        <v>2</v>
      </c>
      <c r="W41" s="109">
        <f t="shared" si="21"/>
        <v>292.21962259529778</v>
      </c>
      <c r="X41" s="5">
        <f t="shared" si="15"/>
        <v>1</v>
      </c>
      <c r="Y41" s="8">
        <f t="shared" si="9"/>
        <v>0.70149253731343231</v>
      </c>
      <c r="Z41" s="5">
        <f t="shared" si="10"/>
        <v>0</v>
      </c>
      <c r="AA41" s="5">
        <f>K41*AA1239</f>
        <v>3.6789999999999998</v>
      </c>
      <c r="AB41" s="5">
        <f t="shared" si="11"/>
        <v>1.8367395724995101</v>
      </c>
      <c r="AC41" s="2">
        <v>36549</v>
      </c>
      <c r="AD41" s="78">
        <f t="shared" si="22"/>
        <v>285</v>
      </c>
      <c r="AE41" s="54"/>
      <c r="AF41" s="131">
        <f>(AK40&gt;AF1239)*1</f>
        <v>0</v>
      </c>
      <c r="AG41" s="112">
        <f>MROUND((AD41*AG1239),5)</f>
        <v>280</v>
      </c>
      <c r="AH41" s="113">
        <f>MROUND((AE41*AH1239),0.1)</f>
        <v>0</v>
      </c>
      <c r="AI41" s="60">
        <f t="shared" si="23"/>
        <v>-6.6999999999999886</v>
      </c>
      <c r="AJ41" s="60"/>
      <c r="AK41" s="133">
        <f t="shared" ref="AK41:AK104" si="64">K41</f>
        <v>283</v>
      </c>
      <c r="AL41" s="41">
        <f t="shared" si="13"/>
        <v>290</v>
      </c>
      <c r="AM41" s="56">
        <f t="shared" si="16"/>
        <v>1.2000000000000002</v>
      </c>
      <c r="AN41" s="82">
        <f t="shared" si="17"/>
        <v>0</v>
      </c>
      <c r="AO41" s="82">
        <f t="shared" si="24"/>
        <v>1</v>
      </c>
      <c r="AP41" s="33">
        <f t="shared" si="25"/>
        <v>1</v>
      </c>
      <c r="AQ41" s="29">
        <f t="shared" si="26"/>
        <v>0</v>
      </c>
      <c r="AR41" s="86">
        <f t="shared" si="27"/>
        <v>0</v>
      </c>
      <c r="AS41" s="33">
        <f t="shared" si="28"/>
        <v>1</v>
      </c>
      <c r="AT41" s="19">
        <f t="shared" si="29"/>
        <v>285</v>
      </c>
      <c r="AU41" s="18">
        <f t="shared" si="58"/>
        <v>0</v>
      </c>
      <c r="AV41" s="5">
        <f t="shared" si="30"/>
        <v>0</v>
      </c>
      <c r="AW41" s="17">
        <f t="shared" si="31"/>
        <v>0</v>
      </c>
      <c r="AX41" s="17">
        <f t="shared" si="32"/>
        <v>0</v>
      </c>
      <c r="AY41" s="17">
        <f t="shared" si="33"/>
        <v>0</v>
      </c>
      <c r="AZ41" s="19">
        <f t="shared" si="34"/>
        <v>0</v>
      </c>
      <c r="BA41" s="19">
        <f t="shared" si="35"/>
        <v>285</v>
      </c>
      <c r="BB41" s="19">
        <f t="shared" si="36"/>
        <v>0</v>
      </c>
      <c r="BC41" s="19">
        <f t="shared" si="37"/>
        <v>0</v>
      </c>
      <c r="BD41" s="17">
        <f t="shared" si="38"/>
        <v>285</v>
      </c>
      <c r="BE41" s="17">
        <f t="shared" si="39"/>
        <v>0</v>
      </c>
      <c r="BF41" s="38">
        <f t="shared" si="40"/>
        <v>0</v>
      </c>
      <c r="BG41" s="38">
        <f t="shared" si="41"/>
        <v>0</v>
      </c>
      <c r="BH41" s="38">
        <f t="shared" si="42"/>
        <v>0</v>
      </c>
      <c r="BI41" s="38">
        <f t="shared" si="43"/>
        <v>0</v>
      </c>
      <c r="BJ41" s="5">
        <f t="shared" si="44"/>
        <v>0</v>
      </c>
      <c r="BK41" s="5">
        <f t="shared" si="45"/>
        <v>0</v>
      </c>
      <c r="BL41" s="22">
        <f t="shared" si="46"/>
        <v>0</v>
      </c>
      <c r="BM41" s="5">
        <f t="shared" si="47"/>
        <v>0</v>
      </c>
      <c r="BN41" s="66">
        <f t="shared" si="48"/>
        <v>0</v>
      </c>
      <c r="BO41" s="5">
        <f>AP41*BO1239</f>
        <v>-39</v>
      </c>
      <c r="BP41" s="5">
        <f>AU41*BP1239</f>
        <v>0</v>
      </c>
      <c r="BQ41" s="5">
        <f>AF41*BQ1239</f>
        <v>0</v>
      </c>
      <c r="BR41" s="356">
        <f t="shared" si="49"/>
        <v>-39</v>
      </c>
      <c r="BS41" s="5">
        <f t="shared" si="50"/>
        <v>283</v>
      </c>
      <c r="BT41" s="6"/>
      <c r="BU41" s="306">
        <v>36549</v>
      </c>
      <c r="BV41" s="38">
        <f t="shared" si="51"/>
        <v>283</v>
      </c>
      <c r="BW41" s="66"/>
      <c r="BX41" s="66"/>
      <c r="BY41" s="17"/>
      <c r="BZ41" s="17"/>
      <c r="CA41" s="66"/>
      <c r="CB41" s="66"/>
      <c r="CC41" s="66">
        <f>MAX(BW41:BW404)</f>
        <v>58642.280441588402</v>
      </c>
      <c r="CD41" s="66">
        <f t="shared" si="59"/>
        <v>-58642.280441588402</v>
      </c>
      <c r="CE41" s="66">
        <f t="shared" si="60"/>
        <v>114</v>
      </c>
      <c r="CF41" s="66" t="e">
        <f>MAX(CE41:CE404)</f>
        <v>#REF!</v>
      </c>
      <c r="CG41" s="66" t="e">
        <f t="shared" si="61"/>
        <v>#REF!</v>
      </c>
      <c r="CH41" s="370"/>
      <c r="CI41" s="17">
        <f t="shared" si="52"/>
        <v>0</v>
      </c>
      <c r="CJ41" s="17">
        <f t="shared" si="53"/>
        <v>1</v>
      </c>
      <c r="CK41" s="38">
        <f>MAX(BV38:BV41)</f>
        <v>289.7</v>
      </c>
      <c r="CL41" s="38">
        <f t="shared" si="62"/>
        <v>6.6999999999999886</v>
      </c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</row>
    <row r="42" spans="1:147" customFormat="1" ht="19.5" hidden="1" customHeight="1" x14ac:dyDescent="0.25">
      <c r="A42" s="3"/>
      <c r="B42" s="254">
        <f t="shared" si="18"/>
        <v>36556</v>
      </c>
      <c r="C42" s="5">
        <f t="shared" si="54"/>
        <v>25114</v>
      </c>
      <c r="D42" s="5">
        <v>0</v>
      </c>
      <c r="E42" s="66">
        <f t="shared" si="55"/>
        <v>0</v>
      </c>
      <c r="F42" s="66">
        <f t="shared" si="19"/>
        <v>91</v>
      </c>
      <c r="G42" s="4">
        <f t="shared" si="56"/>
        <v>25205</v>
      </c>
      <c r="H42" s="8">
        <f t="shared" si="57"/>
        <v>3.6234769451302063E-3</v>
      </c>
      <c r="I42" s="3"/>
      <c r="J42" s="306">
        <v>36556</v>
      </c>
      <c r="K42" s="5">
        <v>310.39999999999998</v>
      </c>
      <c r="L42" s="5">
        <v>315</v>
      </c>
      <c r="M42" s="5">
        <v>282.10000000000002</v>
      </c>
      <c r="N42" s="177"/>
      <c r="O42" s="5">
        <f t="shared" si="1"/>
        <v>32.899999999999977</v>
      </c>
      <c r="P42" s="8">
        <f t="shared" si="2"/>
        <v>0.10599226804123704</v>
      </c>
      <c r="Q42" s="8">
        <f>(AVERAGE(P39:P41))*Q1239</f>
        <v>9.5438254407943478E-3</v>
      </c>
      <c r="R42" s="8">
        <f>P41/P1239</f>
        <v>1.1323693928833927</v>
      </c>
      <c r="S42" s="109">
        <f t="shared" si="3"/>
        <v>280.29909740025522</v>
      </c>
      <c r="T42" s="5">
        <f t="shared" si="20"/>
        <v>3</v>
      </c>
      <c r="U42" s="8">
        <f t="shared" si="63"/>
        <v>0.60526315789473806</v>
      </c>
      <c r="V42" s="19">
        <f t="shared" si="6"/>
        <v>0</v>
      </c>
      <c r="W42" s="109">
        <f t="shared" si="21"/>
        <v>285.70090259974478</v>
      </c>
      <c r="X42" s="5">
        <f t="shared" si="15"/>
        <v>2</v>
      </c>
      <c r="Y42" s="8">
        <f t="shared" si="9"/>
        <v>0.39473684210526194</v>
      </c>
      <c r="Z42" s="5">
        <f t="shared" si="10"/>
        <v>25.399999999999977</v>
      </c>
      <c r="AA42" s="5">
        <f>K42*AA1239</f>
        <v>4.0351999999999997</v>
      </c>
      <c r="AB42" s="5">
        <f t="shared" si="11"/>
        <v>4.5693369741630656</v>
      </c>
      <c r="AC42" s="2">
        <v>36556</v>
      </c>
      <c r="AD42" s="78">
        <f t="shared" si="22"/>
        <v>280</v>
      </c>
      <c r="AE42" s="54"/>
      <c r="AF42" s="131">
        <f>(AK41&gt;AF1239)*1</f>
        <v>0</v>
      </c>
      <c r="AG42" s="112">
        <f>MROUND((AD42*AG1239),5)</f>
        <v>275</v>
      </c>
      <c r="AH42" s="113">
        <f>MROUND((AE42*AH1239),0.1)</f>
        <v>0</v>
      </c>
      <c r="AI42" s="60">
        <f t="shared" si="23"/>
        <v>27.399999999999977</v>
      </c>
      <c r="AJ42" s="60"/>
      <c r="AK42" s="133">
        <f t="shared" si="64"/>
        <v>310.39999999999998</v>
      </c>
      <c r="AL42" s="41">
        <f t="shared" si="13"/>
        <v>285</v>
      </c>
      <c r="AM42" s="56">
        <f t="shared" si="16"/>
        <v>1.3</v>
      </c>
      <c r="AN42" s="82">
        <f t="shared" si="17"/>
        <v>1</v>
      </c>
      <c r="AO42" s="82">
        <f t="shared" si="24"/>
        <v>0</v>
      </c>
      <c r="AP42" s="33">
        <f t="shared" si="25"/>
        <v>0</v>
      </c>
      <c r="AQ42" s="29">
        <f t="shared" si="26"/>
        <v>0</v>
      </c>
      <c r="AR42" s="86">
        <f t="shared" si="27"/>
        <v>1</v>
      </c>
      <c r="AS42" s="33">
        <f t="shared" si="28"/>
        <v>0</v>
      </c>
      <c r="AT42" s="19">
        <f t="shared" si="29"/>
        <v>0</v>
      </c>
      <c r="AU42" s="18">
        <f t="shared" si="58"/>
        <v>1</v>
      </c>
      <c r="AV42" s="5">
        <f t="shared" si="30"/>
        <v>1.3</v>
      </c>
      <c r="AW42" s="17">
        <f t="shared" si="31"/>
        <v>0</v>
      </c>
      <c r="AX42" s="17">
        <f t="shared" si="32"/>
        <v>1</v>
      </c>
      <c r="AY42" s="17">
        <f t="shared" si="33"/>
        <v>285</v>
      </c>
      <c r="AZ42" s="19">
        <f t="shared" si="34"/>
        <v>285</v>
      </c>
      <c r="BA42" s="19">
        <f t="shared" si="35"/>
        <v>0</v>
      </c>
      <c r="BB42" s="19">
        <f t="shared" si="36"/>
        <v>0</v>
      </c>
      <c r="BC42" s="19">
        <f t="shared" si="37"/>
        <v>285</v>
      </c>
      <c r="BD42" s="17">
        <f t="shared" si="38"/>
        <v>0</v>
      </c>
      <c r="BE42" s="17">
        <f t="shared" si="39"/>
        <v>0</v>
      </c>
      <c r="BF42" s="38">
        <f t="shared" si="40"/>
        <v>0</v>
      </c>
      <c r="BG42" s="38">
        <f t="shared" si="41"/>
        <v>0</v>
      </c>
      <c r="BH42" s="38">
        <f t="shared" si="42"/>
        <v>0</v>
      </c>
      <c r="BI42" s="38">
        <f t="shared" si="43"/>
        <v>0</v>
      </c>
      <c r="BJ42" s="5">
        <f t="shared" si="44"/>
        <v>0</v>
      </c>
      <c r="BK42" s="5">
        <f t="shared" si="45"/>
        <v>0</v>
      </c>
      <c r="BL42" s="22">
        <f t="shared" si="46"/>
        <v>1.3</v>
      </c>
      <c r="BM42" s="5">
        <f t="shared" si="47"/>
        <v>1.3</v>
      </c>
      <c r="BN42" s="66">
        <f t="shared" si="48"/>
        <v>130</v>
      </c>
      <c r="BO42" s="5">
        <f>AP42*BO1239</f>
        <v>0</v>
      </c>
      <c r="BP42" s="5">
        <f>AU42*BP1239</f>
        <v>-39</v>
      </c>
      <c r="BQ42" s="5">
        <f>AF42*BQ1239</f>
        <v>0</v>
      </c>
      <c r="BR42" s="356">
        <f t="shared" si="49"/>
        <v>91</v>
      </c>
      <c r="BS42" s="5">
        <f t="shared" si="50"/>
        <v>310.39999999999998</v>
      </c>
      <c r="BT42" s="6"/>
      <c r="BU42" s="306">
        <v>36556</v>
      </c>
      <c r="BV42" s="38">
        <f t="shared" si="51"/>
        <v>310.39999999999998</v>
      </c>
      <c r="BW42" s="66"/>
      <c r="BX42" s="66"/>
      <c r="BY42" s="17"/>
      <c r="BZ42" s="17"/>
      <c r="CA42" s="66"/>
      <c r="CB42" s="66"/>
      <c r="CC42" s="66">
        <f>MAX(BW42:BW404)</f>
        <v>58642.280441588402</v>
      </c>
      <c r="CD42" s="66">
        <f t="shared" si="59"/>
        <v>-58642.280441588402</v>
      </c>
      <c r="CE42" s="66">
        <f t="shared" si="60"/>
        <v>205</v>
      </c>
      <c r="CF42" s="66" t="e">
        <f>MAX(CE42:CE404)</f>
        <v>#REF!</v>
      </c>
      <c r="CG42" s="66" t="e">
        <f t="shared" si="61"/>
        <v>#REF!</v>
      </c>
      <c r="CH42" s="370"/>
      <c r="CI42" s="17">
        <f t="shared" si="52"/>
        <v>1</v>
      </c>
      <c r="CJ42" s="17">
        <f t="shared" si="53"/>
        <v>0</v>
      </c>
      <c r="CK42" s="38">
        <f>MAX(BV38:BV42)</f>
        <v>310.39999999999998</v>
      </c>
      <c r="CL42" s="38">
        <f t="shared" si="62"/>
        <v>0</v>
      </c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</row>
    <row r="43" spans="1:147" customFormat="1" ht="19.5" hidden="1" customHeight="1" x14ac:dyDescent="0.25">
      <c r="A43" s="3"/>
      <c r="B43" s="254">
        <f t="shared" si="18"/>
        <v>36563</v>
      </c>
      <c r="C43" s="5">
        <f t="shared" si="54"/>
        <v>25205</v>
      </c>
      <c r="D43" s="5">
        <v>0</v>
      </c>
      <c r="E43" s="66">
        <f t="shared" si="55"/>
        <v>0</v>
      </c>
      <c r="F43" s="66">
        <f t="shared" si="19"/>
        <v>-39</v>
      </c>
      <c r="G43" s="4">
        <f t="shared" si="56"/>
        <v>25166</v>
      </c>
      <c r="H43" s="8">
        <f t="shared" si="57"/>
        <v>-1.5473120412616544E-3</v>
      </c>
      <c r="I43" s="3"/>
      <c r="J43" s="306">
        <v>36563</v>
      </c>
      <c r="K43" s="5">
        <v>311.10000000000002</v>
      </c>
      <c r="L43" s="5">
        <v>322</v>
      </c>
      <c r="M43" s="5">
        <v>295</v>
      </c>
      <c r="N43" s="177"/>
      <c r="O43" s="5">
        <f t="shared" si="1"/>
        <v>27</v>
      </c>
      <c r="P43" s="8">
        <f t="shared" si="2"/>
        <v>8.6788813886210209E-2</v>
      </c>
      <c r="Q43" s="8">
        <f>(AVERAGE(P40:P42))*Q1239</f>
        <v>2.1803468670262661E-2</v>
      </c>
      <c r="R43" s="8">
        <f>P42/P1239</f>
        <v>3.0058707309778376</v>
      </c>
      <c r="S43" s="109">
        <f t="shared" si="3"/>
        <v>303.63220332475044</v>
      </c>
      <c r="T43" s="5">
        <f t="shared" si="20"/>
        <v>5.3999999999999773</v>
      </c>
      <c r="U43" s="8">
        <f t="shared" si="63"/>
        <v>0.62237762237762273</v>
      </c>
      <c r="V43" s="19">
        <f t="shared" si="6"/>
        <v>0</v>
      </c>
      <c r="W43" s="109">
        <f t="shared" si="21"/>
        <v>317.16779667524952</v>
      </c>
      <c r="X43" s="5">
        <f t="shared" si="15"/>
        <v>4.6000000000000227</v>
      </c>
      <c r="Y43" s="8">
        <f t="shared" si="9"/>
        <v>0.37762237762237727</v>
      </c>
      <c r="Z43" s="5">
        <f t="shared" si="10"/>
        <v>0</v>
      </c>
      <c r="AA43" s="5">
        <f>K43*AA1239</f>
        <v>4.0442999999999998</v>
      </c>
      <c r="AB43" s="5">
        <f t="shared" si="11"/>
        <v>12.156642997293668</v>
      </c>
      <c r="AC43" s="2">
        <v>36563</v>
      </c>
      <c r="AD43" s="78">
        <f t="shared" si="22"/>
        <v>305</v>
      </c>
      <c r="AE43" s="54"/>
      <c r="AF43" s="131">
        <f>(AK42&gt;AF1239)*1</f>
        <v>0</v>
      </c>
      <c r="AG43" s="112">
        <f>MROUND((AD43*AG1239),5)</f>
        <v>300</v>
      </c>
      <c r="AH43" s="113">
        <f>MROUND((AE43*AH1239),0.1)</f>
        <v>0</v>
      </c>
      <c r="AI43" s="60">
        <f t="shared" si="23"/>
        <v>0.70000000000004547</v>
      </c>
      <c r="AJ43" s="60"/>
      <c r="AK43" s="133">
        <f t="shared" si="64"/>
        <v>311.10000000000002</v>
      </c>
      <c r="AL43" s="41">
        <f t="shared" si="13"/>
        <v>315</v>
      </c>
      <c r="AM43" s="56">
        <f t="shared" si="16"/>
        <v>1.8</v>
      </c>
      <c r="AN43" s="82">
        <f t="shared" si="17"/>
        <v>1</v>
      </c>
      <c r="AO43" s="82">
        <f t="shared" si="24"/>
        <v>0</v>
      </c>
      <c r="AP43" s="33">
        <f t="shared" si="25"/>
        <v>1</v>
      </c>
      <c r="AQ43" s="29">
        <f t="shared" si="26"/>
        <v>0</v>
      </c>
      <c r="AR43" s="86">
        <f t="shared" si="27"/>
        <v>1</v>
      </c>
      <c r="AS43" s="33">
        <f t="shared" si="28"/>
        <v>0</v>
      </c>
      <c r="AT43" s="19">
        <f t="shared" si="29"/>
        <v>0</v>
      </c>
      <c r="AU43" s="18">
        <f t="shared" si="58"/>
        <v>0</v>
      </c>
      <c r="AV43" s="5">
        <f t="shared" si="30"/>
        <v>0</v>
      </c>
      <c r="AW43" s="17">
        <f t="shared" si="31"/>
        <v>0</v>
      </c>
      <c r="AX43" s="17">
        <f t="shared" si="32"/>
        <v>0</v>
      </c>
      <c r="AY43" s="17">
        <f t="shared" si="33"/>
        <v>0</v>
      </c>
      <c r="AZ43" s="19">
        <f t="shared" si="34"/>
        <v>0</v>
      </c>
      <c r="BA43" s="19">
        <f t="shared" si="35"/>
        <v>0</v>
      </c>
      <c r="BB43" s="19">
        <f t="shared" si="36"/>
        <v>0</v>
      </c>
      <c r="BC43" s="19">
        <f t="shared" si="37"/>
        <v>0</v>
      </c>
      <c r="BD43" s="17">
        <f t="shared" si="38"/>
        <v>0</v>
      </c>
      <c r="BE43" s="17">
        <f t="shared" si="39"/>
        <v>0</v>
      </c>
      <c r="BF43" s="38">
        <f t="shared" si="40"/>
        <v>0</v>
      </c>
      <c r="BG43" s="38">
        <f t="shared" si="41"/>
        <v>0</v>
      </c>
      <c r="BH43" s="38">
        <f t="shared" si="42"/>
        <v>0</v>
      </c>
      <c r="BI43" s="38">
        <f t="shared" si="43"/>
        <v>0</v>
      </c>
      <c r="BJ43" s="5">
        <f t="shared" si="44"/>
        <v>0</v>
      </c>
      <c r="BK43" s="5">
        <f t="shared" si="45"/>
        <v>0</v>
      </c>
      <c r="BL43" s="22">
        <f t="shared" si="46"/>
        <v>0</v>
      </c>
      <c r="BM43" s="5">
        <f t="shared" si="47"/>
        <v>0</v>
      </c>
      <c r="BN43" s="66">
        <f t="shared" si="48"/>
        <v>0</v>
      </c>
      <c r="BO43" s="5">
        <f>AP43*BO1239</f>
        <v>-39</v>
      </c>
      <c r="BP43" s="5">
        <f>AU43*BP1239</f>
        <v>0</v>
      </c>
      <c r="BQ43" s="5">
        <f>AF43*BQ1239</f>
        <v>0</v>
      </c>
      <c r="BR43" s="356">
        <f t="shared" si="49"/>
        <v>-39</v>
      </c>
      <c r="BS43" s="5">
        <f t="shared" si="50"/>
        <v>311.10000000000002</v>
      </c>
      <c r="BT43" s="6"/>
      <c r="BU43" s="306">
        <v>36563</v>
      </c>
      <c r="BV43" s="38">
        <f t="shared" si="51"/>
        <v>311.10000000000002</v>
      </c>
      <c r="BW43" s="66"/>
      <c r="BX43" s="66"/>
      <c r="BY43" s="17"/>
      <c r="BZ43" s="17"/>
      <c r="CA43" s="66"/>
      <c r="CB43" s="66"/>
      <c r="CC43" s="66">
        <f>MAX(BW43:BW404)</f>
        <v>58642.280441588402</v>
      </c>
      <c r="CD43" s="66">
        <f t="shared" si="59"/>
        <v>-58642.280441588402</v>
      </c>
      <c r="CE43" s="66">
        <f t="shared" si="60"/>
        <v>166</v>
      </c>
      <c r="CF43" s="66" t="e">
        <f>MAX(CE43:CE404)</f>
        <v>#REF!</v>
      </c>
      <c r="CG43" s="66" t="e">
        <f t="shared" si="61"/>
        <v>#REF!</v>
      </c>
      <c r="CH43" s="370"/>
      <c r="CI43" s="17">
        <f t="shared" si="52"/>
        <v>0</v>
      </c>
      <c r="CJ43" s="17">
        <f t="shared" si="53"/>
        <v>1</v>
      </c>
      <c r="CK43" s="38">
        <f>MAX(BV38:BV43)</f>
        <v>311.10000000000002</v>
      </c>
      <c r="CL43" s="38">
        <f t="shared" si="62"/>
        <v>0</v>
      </c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</row>
    <row r="44" spans="1:147" customFormat="1" ht="19.5" hidden="1" customHeight="1" x14ac:dyDescent="0.25">
      <c r="A44" s="3"/>
      <c r="B44" s="254">
        <f t="shared" si="18"/>
        <v>36570</v>
      </c>
      <c r="C44" s="5">
        <f t="shared" si="54"/>
        <v>25166</v>
      </c>
      <c r="D44" s="5">
        <v>0</v>
      </c>
      <c r="E44" s="66">
        <f t="shared" si="55"/>
        <v>0</v>
      </c>
      <c r="F44" s="66">
        <f t="shared" si="19"/>
        <v>-39</v>
      </c>
      <c r="G44" s="4">
        <f t="shared" si="56"/>
        <v>25127</v>
      </c>
      <c r="H44" s="8">
        <f t="shared" si="57"/>
        <v>-1.5497099260907573E-3</v>
      </c>
      <c r="I44" s="3"/>
      <c r="J44" s="306">
        <v>36570</v>
      </c>
      <c r="K44" s="5">
        <v>305.2</v>
      </c>
      <c r="L44" s="5">
        <v>311</v>
      </c>
      <c r="M44" s="5">
        <v>301.39999999999998</v>
      </c>
      <c r="N44" s="177"/>
      <c r="O44" s="5">
        <f t="shared" si="1"/>
        <v>9.6000000000000227</v>
      </c>
      <c r="P44" s="8">
        <f t="shared" si="2"/>
        <v>3.1454783748361803E-2</v>
      </c>
      <c r="Q44" s="8">
        <f>(AVERAGE(P41:P43))*Q1239</f>
        <v>3.102805473991406E-2</v>
      </c>
      <c r="R44" s="8">
        <f>P43/P1239</f>
        <v>2.4612734519026103</v>
      </c>
      <c r="S44" s="109">
        <f t="shared" si="3"/>
        <v>301.44717217041278</v>
      </c>
      <c r="T44" s="5">
        <f t="shared" si="20"/>
        <v>11.100000000000023</v>
      </c>
      <c r="U44" s="8">
        <f t="shared" si="63"/>
        <v>0.46889952153110026</v>
      </c>
      <c r="V44" s="19">
        <f t="shared" si="6"/>
        <v>0</v>
      </c>
      <c r="W44" s="109">
        <f t="shared" si="21"/>
        <v>320.75282782958726</v>
      </c>
      <c r="X44" s="5">
        <f t="shared" si="15"/>
        <v>8.8999999999999773</v>
      </c>
      <c r="Y44" s="8">
        <f t="shared" si="9"/>
        <v>0.53110047846889974</v>
      </c>
      <c r="Z44" s="5">
        <f t="shared" si="10"/>
        <v>0</v>
      </c>
      <c r="AA44" s="5">
        <f>K44*AA1239</f>
        <v>3.9675999999999996</v>
      </c>
      <c r="AB44" s="5">
        <f t="shared" si="11"/>
        <v>9.7653485477687951</v>
      </c>
      <c r="AC44" s="2">
        <v>36570</v>
      </c>
      <c r="AD44" s="78">
        <f t="shared" si="22"/>
        <v>300</v>
      </c>
      <c r="AE44" s="54"/>
      <c r="AF44" s="131">
        <f>(AK43&gt;AF1239)*1</f>
        <v>0</v>
      </c>
      <c r="AG44" s="112">
        <f>MROUND((AD44*AG1239),5)</f>
        <v>295</v>
      </c>
      <c r="AH44" s="113">
        <f>MROUND((AE44*AH1239),0.1)</f>
        <v>0</v>
      </c>
      <c r="AI44" s="60">
        <f t="shared" si="23"/>
        <v>-5.9000000000000341</v>
      </c>
      <c r="AJ44" s="60"/>
      <c r="AK44" s="133">
        <f t="shared" si="64"/>
        <v>305.2</v>
      </c>
      <c r="AL44" s="41">
        <f t="shared" si="13"/>
        <v>320</v>
      </c>
      <c r="AM44" s="56">
        <f t="shared" si="16"/>
        <v>4.6000000000000005</v>
      </c>
      <c r="AN44" s="82">
        <f t="shared" si="17"/>
        <v>0</v>
      </c>
      <c r="AO44" s="82">
        <f t="shared" si="24"/>
        <v>1</v>
      </c>
      <c r="AP44" s="33">
        <f t="shared" si="25"/>
        <v>1</v>
      </c>
      <c r="AQ44" s="29">
        <f t="shared" si="26"/>
        <v>0</v>
      </c>
      <c r="AR44" s="86">
        <f t="shared" si="27"/>
        <v>1</v>
      </c>
      <c r="AS44" s="33">
        <f t="shared" si="28"/>
        <v>0</v>
      </c>
      <c r="AT44" s="19">
        <f t="shared" si="29"/>
        <v>0</v>
      </c>
      <c r="AU44" s="18">
        <f t="shared" si="58"/>
        <v>0</v>
      </c>
      <c r="AV44" s="5">
        <f t="shared" si="30"/>
        <v>0</v>
      </c>
      <c r="AW44" s="17">
        <f t="shared" si="31"/>
        <v>0</v>
      </c>
      <c r="AX44" s="17">
        <f t="shared" si="32"/>
        <v>0</v>
      </c>
      <c r="AY44" s="17">
        <f t="shared" si="33"/>
        <v>0</v>
      </c>
      <c r="AZ44" s="19">
        <f t="shared" si="34"/>
        <v>0</v>
      </c>
      <c r="BA44" s="19">
        <f t="shared" si="35"/>
        <v>0</v>
      </c>
      <c r="BB44" s="19">
        <f t="shared" si="36"/>
        <v>0</v>
      </c>
      <c r="BC44" s="19">
        <f t="shared" si="37"/>
        <v>0</v>
      </c>
      <c r="BD44" s="17">
        <f t="shared" si="38"/>
        <v>0</v>
      </c>
      <c r="BE44" s="17">
        <f t="shared" si="39"/>
        <v>0</v>
      </c>
      <c r="BF44" s="38">
        <f t="shared" si="40"/>
        <v>0</v>
      </c>
      <c r="BG44" s="38">
        <f t="shared" si="41"/>
        <v>0</v>
      </c>
      <c r="BH44" s="38">
        <f t="shared" si="42"/>
        <v>0</v>
      </c>
      <c r="BI44" s="38">
        <f t="shared" si="43"/>
        <v>0</v>
      </c>
      <c r="BJ44" s="5">
        <f t="shared" si="44"/>
        <v>0</v>
      </c>
      <c r="BK44" s="5">
        <f t="shared" si="45"/>
        <v>0</v>
      </c>
      <c r="BL44" s="22">
        <f t="shared" si="46"/>
        <v>0</v>
      </c>
      <c r="BM44" s="5">
        <f t="shared" si="47"/>
        <v>0</v>
      </c>
      <c r="BN44" s="66">
        <f t="shared" si="48"/>
        <v>0</v>
      </c>
      <c r="BO44" s="5">
        <f>AP44*BO1239</f>
        <v>-39</v>
      </c>
      <c r="BP44" s="5">
        <f>AU44*BP1239</f>
        <v>0</v>
      </c>
      <c r="BQ44" s="5">
        <f>AF44*BQ1239</f>
        <v>0</v>
      </c>
      <c r="BR44" s="356">
        <f t="shared" si="49"/>
        <v>-39</v>
      </c>
      <c r="BS44" s="5">
        <f t="shared" si="50"/>
        <v>305.2</v>
      </c>
      <c r="BT44" s="6"/>
      <c r="BU44" s="306">
        <v>36570</v>
      </c>
      <c r="BV44" s="38">
        <f t="shared" si="51"/>
        <v>305.2</v>
      </c>
      <c r="BW44" s="66"/>
      <c r="BX44" s="66"/>
      <c r="BY44" s="17"/>
      <c r="BZ44" s="17"/>
      <c r="CA44" s="66"/>
      <c r="CB44" s="66"/>
      <c r="CC44" s="66">
        <f>MAX(BW44:BW404)</f>
        <v>58642.280441588402</v>
      </c>
      <c r="CD44" s="66">
        <f t="shared" si="59"/>
        <v>-58642.280441588402</v>
      </c>
      <c r="CE44" s="66">
        <f t="shared" si="60"/>
        <v>127</v>
      </c>
      <c r="CF44" s="66" t="e">
        <f>MAX(CE44:CE404)</f>
        <v>#REF!</v>
      </c>
      <c r="CG44" s="66" t="e">
        <f t="shared" si="61"/>
        <v>#REF!</v>
      </c>
      <c r="CH44" s="370"/>
      <c r="CI44" s="17">
        <f t="shared" si="52"/>
        <v>0</v>
      </c>
      <c r="CJ44" s="17">
        <f t="shared" si="53"/>
        <v>1</v>
      </c>
      <c r="CK44" s="38">
        <f>MAX(BV38:BV44)</f>
        <v>311.10000000000002</v>
      </c>
      <c r="CL44" s="38">
        <f t="shared" si="62"/>
        <v>5.9000000000000341</v>
      </c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</row>
    <row r="45" spans="1:147" customFormat="1" ht="19.5" hidden="1" customHeight="1" x14ac:dyDescent="0.25">
      <c r="A45" s="3"/>
      <c r="B45" s="254">
        <f t="shared" si="18"/>
        <v>36577</v>
      </c>
      <c r="C45" s="5">
        <f t="shared" si="54"/>
        <v>25127</v>
      </c>
      <c r="D45" s="5">
        <v>0</v>
      </c>
      <c r="E45" s="66">
        <f t="shared" si="55"/>
        <v>0</v>
      </c>
      <c r="F45" s="66">
        <f t="shared" si="19"/>
        <v>-39</v>
      </c>
      <c r="G45" s="4">
        <f t="shared" si="56"/>
        <v>25088</v>
      </c>
      <c r="H45" s="8">
        <f t="shared" si="57"/>
        <v>-1.5521152545071039E-3</v>
      </c>
      <c r="I45" s="3"/>
      <c r="J45" s="306">
        <v>36577</v>
      </c>
      <c r="K45" s="5">
        <v>294.60000000000002</v>
      </c>
      <c r="L45" s="5">
        <v>309.39999999999998</v>
      </c>
      <c r="M45" s="5">
        <v>293.5</v>
      </c>
      <c r="N45" s="177"/>
      <c r="O45" s="5">
        <f t="shared" si="1"/>
        <v>15.899999999999977</v>
      </c>
      <c r="P45" s="8">
        <f t="shared" si="2"/>
        <v>5.3971486761710714E-2</v>
      </c>
      <c r="Q45" s="8">
        <f>(AVERAGE(P42:P44))*Q1239</f>
        <v>2.9898115423441209E-2</v>
      </c>
      <c r="R45" s="8">
        <f>P44/P1239</f>
        <v>0.89203689632958083</v>
      </c>
      <c r="S45" s="109">
        <f t="shared" si="3"/>
        <v>296.07509517276571</v>
      </c>
      <c r="T45" s="5">
        <f t="shared" si="20"/>
        <v>10.199999999999989</v>
      </c>
      <c r="U45" s="8">
        <f t="shared" si="63"/>
        <v>0.34615384615384548</v>
      </c>
      <c r="V45" s="19">
        <f t="shared" si="6"/>
        <v>0.39999999999997726</v>
      </c>
      <c r="W45" s="109">
        <f t="shared" si="21"/>
        <v>314.32490482723426</v>
      </c>
      <c r="X45" s="5">
        <f t="shared" si="15"/>
        <v>9.8000000000000114</v>
      </c>
      <c r="Y45" s="8">
        <f t="shared" si="9"/>
        <v>0.65384615384615452</v>
      </c>
      <c r="Z45" s="5">
        <f t="shared" si="10"/>
        <v>0</v>
      </c>
      <c r="AA45" s="5">
        <f>K45*AA1239</f>
        <v>3.8298000000000001</v>
      </c>
      <c r="AB45" s="5">
        <f t="shared" si="11"/>
        <v>3.4163229055630286</v>
      </c>
      <c r="AC45" s="2">
        <v>36577</v>
      </c>
      <c r="AD45" s="78">
        <f t="shared" si="22"/>
        <v>295</v>
      </c>
      <c r="AE45" s="54"/>
      <c r="AF45" s="131">
        <f>(AK44&gt;AF1239)*1</f>
        <v>0</v>
      </c>
      <c r="AG45" s="112">
        <f>MROUND((AD45*AG1239),5)</f>
        <v>290</v>
      </c>
      <c r="AH45" s="113">
        <f>MROUND((AE45*AH1239),0.1)</f>
        <v>0</v>
      </c>
      <c r="AI45" s="60">
        <f t="shared" si="23"/>
        <v>-10.599999999999966</v>
      </c>
      <c r="AJ45" s="60"/>
      <c r="AK45" s="133">
        <f t="shared" si="64"/>
        <v>294.60000000000002</v>
      </c>
      <c r="AL45" s="41">
        <f t="shared" si="13"/>
        <v>315</v>
      </c>
      <c r="AM45" s="56">
        <f t="shared" si="16"/>
        <v>5.2</v>
      </c>
      <c r="AN45" s="82">
        <f t="shared" si="17"/>
        <v>0</v>
      </c>
      <c r="AO45" s="82">
        <f t="shared" si="24"/>
        <v>1</v>
      </c>
      <c r="AP45" s="33">
        <f t="shared" si="25"/>
        <v>1</v>
      </c>
      <c r="AQ45" s="29">
        <f t="shared" si="26"/>
        <v>0</v>
      </c>
      <c r="AR45" s="86">
        <f t="shared" si="27"/>
        <v>0</v>
      </c>
      <c r="AS45" s="33">
        <f t="shared" si="28"/>
        <v>1</v>
      </c>
      <c r="AT45" s="19">
        <f t="shared" si="29"/>
        <v>295</v>
      </c>
      <c r="AU45" s="18">
        <f t="shared" si="58"/>
        <v>0</v>
      </c>
      <c r="AV45" s="5">
        <f t="shared" si="30"/>
        <v>0</v>
      </c>
      <c r="AW45" s="17">
        <f t="shared" si="31"/>
        <v>0</v>
      </c>
      <c r="AX45" s="17">
        <f t="shared" si="32"/>
        <v>0</v>
      </c>
      <c r="AY45" s="17">
        <f t="shared" si="33"/>
        <v>0</v>
      </c>
      <c r="AZ45" s="19">
        <f t="shared" si="34"/>
        <v>0</v>
      </c>
      <c r="BA45" s="19">
        <f t="shared" si="35"/>
        <v>295</v>
      </c>
      <c r="BB45" s="19">
        <f t="shared" si="36"/>
        <v>0</v>
      </c>
      <c r="BC45" s="19">
        <f t="shared" si="37"/>
        <v>0</v>
      </c>
      <c r="BD45" s="17">
        <f t="shared" si="38"/>
        <v>295</v>
      </c>
      <c r="BE45" s="17">
        <f t="shared" si="39"/>
        <v>0</v>
      </c>
      <c r="BF45" s="38">
        <f t="shared" si="40"/>
        <v>0</v>
      </c>
      <c r="BG45" s="38">
        <f t="shared" si="41"/>
        <v>0</v>
      </c>
      <c r="BH45" s="38">
        <f t="shared" si="42"/>
        <v>0</v>
      </c>
      <c r="BI45" s="38">
        <f t="shared" si="43"/>
        <v>0</v>
      </c>
      <c r="BJ45" s="5">
        <f t="shared" si="44"/>
        <v>0</v>
      </c>
      <c r="BK45" s="5">
        <f t="shared" si="45"/>
        <v>0</v>
      </c>
      <c r="BL45" s="22">
        <f t="shared" si="46"/>
        <v>0</v>
      </c>
      <c r="BM45" s="5">
        <f t="shared" si="47"/>
        <v>0</v>
      </c>
      <c r="BN45" s="67">
        <f t="shared" si="48"/>
        <v>0</v>
      </c>
      <c r="BO45" s="5">
        <f>AP45*BO1239</f>
        <v>-39</v>
      </c>
      <c r="BP45" s="5">
        <f>AU45*BP1239</f>
        <v>0</v>
      </c>
      <c r="BQ45" s="5">
        <f>AF45*BQ1239</f>
        <v>0</v>
      </c>
      <c r="BR45" s="350">
        <f t="shared" si="49"/>
        <v>-39</v>
      </c>
      <c r="BS45" s="38">
        <f t="shared" si="50"/>
        <v>294.60000000000002</v>
      </c>
      <c r="BT45" s="6"/>
      <c r="BU45" s="306">
        <v>36577</v>
      </c>
      <c r="BV45" s="38">
        <f t="shared" si="51"/>
        <v>294.60000000000002</v>
      </c>
      <c r="BW45" s="66"/>
      <c r="BX45" s="66"/>
      <c r="BY45" s="17"/>
      <c r="BZ45" s="17"/>
      <c r="CA45" s="66"/>
      <c r="CB45" s="66"/>
      <c r="CC45" s="66">
        <f>MAX(BW45:BW404)</f>
        <v>58642.280441588402</v>
      </c>
      <c r="CD45" s="66">
        <f t="shared" si="59"/>
        <v>-58642.280441588402</v>
      </c>
      <c r="CE45" s="66">
        <f t="shared" si="60"/>
        <v>88</v>
      </c>
      <c r="CF45" s="66" t="e">
        <f>MAX(CE45:CE404)</f>
        <v>#REF!</v>
      </c>
      <c r="CG45" s="66" t="e">
        <f t="shared" si="61"/>
        <v>#REF!</v>
      </c>
      <c r="CH45" s="370"/>
      <c r="CI45" s="17">
        <f t="shared" si="52"/>
        <v>0</v>
      </c>
      <c r="CJ45" s="17">
        <f t="shared" si="53"/>
        <v>1</v>
      </c>
      <c r="CK45" s="38">
        <f>MAX(BV38:BV45)</f>
        <v>311.10000000000002</v>
      </c>
      <c r="CL45" s="38">
        <f t="shared" si="62"/>
        <v>16.5</v>
      </c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</row>
    <row r="46" spans="1:147" customFormat="1" ht="19.5" hidden="1" customHeight="1" x14ac:dyDescent="0.25">
      <c r="A46" s="3"/>
      <c r="B46" s="254">
        <f t="shared" si="18"/>
        <v>36584</v>
      </c>
      <c r="C46" s="5">
        <f t="shared" si="54"/>
        <v>25088</v>
      </c>
      <c r="D46" s="5">
        <v>0</v>
      </c>
      <c r="E46" s="66">
        <f t="shared" si="55"/>
        <v>0</v>
      </c>
      <c r="F46" s="66">
        <f t="shared" si="19"/>
        <v>181.00000000000003</v>
      </c>
      <c r="G46" s="4">
        <f t="shared" si="56"/>
        <v>25269</v>
      </c>
      <c r="H46" s="8">
        <f t="shared" si="57"/>
        <v>7.2146045918367362E-3</v>
      </c>
      <c r="I46" s="3"/>
      <c r="J46" s="306">
        <v>36584</v>
      </c>
      <c r="K46" s="5">
        <v>290.3</v>
      </c>
      <c r="L46" s="5">
        <v>296.5</v>
      </c>
      <c r="M46" s="5">
        <v>289.2</v>
      </c>
      <c r="N46" s="177"/>
      <c r="O46" s="5">
        <f t="shared" si="1"/>
        <v>7.3000000000000114</v>
      </c>
      <c r="P46" s="8">
        <f t="shared" si="2"/>
        <v>2.5146400275577026E-2</v>
      </c>
      <c r="Q46" s="8">
        <f>(AVERAGE(P43:P45))*Q1239</f>
        <v>2.29620112528377E-2</v>
      </c>
      <c r="R46" s="8">
        <f>P45/P1239</f>
        <v>1.5305957251642812</v>
      </c>
      <c r="S46" s="109">
        <f t="shared" si="3"/>
        <v>287.83539148491406</v>
      </c>
      <c r="T46" s="5">
        <f t="shared" si="20"/>
        <v>4.6000000000000227</v>
      </c>
      <c r="U46" s="8">
        <f>((T46+X47)-T46)/(T46+X47)</f>
        <v>0.50537634408601961</v>
      </c>
      <c r="V46" s="19">
        <f t="shared" si="6"/>
        <v>0</v>
      </c>
      <c r="W46" s="109">
        <f t="shared" si="21"/>
        <v>301.36460851508599</v>
      </c>
      <c r="X46" s="5">
        <f t="shared" si="15"/>
        <v>5.3999999999999773</v>
      </c>
      <c r="Y46" s="8">
        <f t="shared" si="9"/>
        <v>0.49462365591398039</v>
      </c>
      <c r="Z46" s="5">
        <f t="shared" si="10"/>
        <v>0</v>
      </c>
      <c r="AA46" s="5">
        <f>K46*AA1239</f>
        <v>3.7738999999999998</v>
      </c>
      <c r="AB46" s="5">
        <f t="shared" si="11"/>
        <v>5.7763152071974808</v>
      </c>
      <c r="AC46" s="2">
        <v>36584</v>
      </c>
      <c r="AD46" s="78">
        <f t="shared" si="22"/>
        <v>290</v>
      </c>
      <c r="AE46" s="54"/>
      <c r="AF46" s="131">
        <f>(AK45&gt;AF1239)*1</f>
        <v>0</v>
      </c>
      <c r="AG46" s="112">
        <f>MROUND((AD46*AG1239),5)</f>
        <v>285</v>
      </c>
      <c r="AH46" s="113">
        <f>MROUND((AE46*AH1239),0.1)</f>
        <v>0</v>
      </c>
      <c r="AI46" s="60">
        <f t="shared" si="23"/>
        <v>-4.3000000000000114</v>
      </c>
      <c r="AJ46" s="60"/>
      <c r="AK46" s="133">
        <f t="shared" si="64"/>
        <v>290.3</v>
      </c>
      <c r="AL46" s="41">
        <f t="shared" si="13"/>
        <v>300</v>
      </c>
      <c r="AM46" s="56">
        <f t="shared" si="16"/>
        <v>2.2000000000000002</v>
      </c>
      <c r="AN46" s="82">
        <f t="shared" si="17"/>
        <v>0</v>
      </c>
      <c r="AO46" s="82">
        <f t="shared" si="24"/>
        <v>1</v>
      </c>
      <c r="AP46" s="33">
        <f t="shared" si="25"/>
        <v>0</v>
      </c>
      <c r="AQ46" s="29">
        <f t="shared" si="26"/>
        <v>0</v>
      </c>
      <c r="AR46" s="86">
        <f t="shared" si="27"/>
        <v>1</v>
      </c>
      <c r="AS46" s="33">
        <f t="shared" si="28"/>
        <v>0</v>
      </c>
      <c r="AT46" s="19">
        <f t="shared" si="29"/>
        <v>0</v>
      </c>
      <c r="AU46" s="18">
        <f t="shared" si="58"/>
        <v>1</v>
      </c>
      <c r="AV46" s="5">
        <f t="shared" si="30"/>
        <v>2.2000000000000002</v>
      </c>
      <c r="AW46" s="17">
        <f t="shared" si="31"/>
        <v>1</v>
      </c>
      <c r="AX46" s="17">
        <f t="shared" si="32"/>
        <v>0</v>
      </c>
      <c r="AY46" s="17">
        <f t="shared" si="33"/>
        <v>0</v>
      </c>
      <c r="AZ46" s="19">
        <f t="shared" si="34"/>
        <v>295</v>
      </c>
      <c r="BA46" s="19">
        <f t="shared" si="35"/>
        <v>0</v>
      </c>
      <c r="BB46" s="19">
        <f t="shared" si="36"/>
        <v>0</v>
      </c>
      <c r="BC46" s="19">
        <f t="shared" si="37"/>
        <v>0</v>
      </c>
      <c r="BD46" s="17">
        <f t="shared" si="38"/>
        <v>295</v>
      </c>
      <c r="BE46" s="17">
        <f t="shared" si="39"/>
        <v>0</v>
      </c>
      <c r="BF46" s="38">
        <f t="shared" si="40"/>
        <v>0</v>
      </c>
      <c r="BG46" s="38">
        <f t="shared" si="41"/>
        <v>0</v>
      </c>
      <c r="BH46" s="38">
        <f t="shared" si="42"/>
        <v>0</v>
      </c>
      <c r="BI46" s="38">
        <f t="shared" si="43"/>
        <v>0</v>
      </c>
      <c r="BJ46" s="5">
        <f t="shared" si="44"/>
        <v>0</v>
      </c>
      <c r="BK46" s="5">
        <f t="shared" si="45"/>
        <v>0</v>
      </c>
      <c r="BL46" s="22">
        <f t="shared" si="46"/>
        <v>2.2000000000000002</v>
      </c>
      <c r="BM46" s="5">
        <f t="shared" si="47"/>
        <v>2.2000000000000002</v>
      </c>
      <c r="BN46" s="66">
        <f t="shared" si="48"/>
        <v>220.00000000000003</v>
      </c>
      <c r="BO46" s="5">
        <f>AP46*BO1239</f>
        <v>0</v>
      </c>
      <c r="BP46" s="5">
        <f>AU46*BP1239</f>
        <v>-39</v>
      </c>
      <c r="BQ46" s="5">
        <f>AF46*BQ1239</f>
        <v>0</v>
      </c>
      <c r="BR46" s="356">
        <f t="shared" si="49"/>
        <v>181.00000000000003</v>
      </c>
      <c r="BS46" s="5">
        <f t="shared" si="50"/>
        <v>290.3</v>
      </c>
      <c r="BT46" s="6"/>
      <c r="BU46" s="306">
        <v>36584</v>
      </c>
      <c r="BV46" s="38">
        <f t="shared" si="51"/>
        <v>290.3</v>
      </c>
      <c r="BW46" s="66"/>
      <c r="BX46" s="66"/>
      <c r="BY46" s="17"/>
      <c r="BZ46" s="17"/>
      <c r="CA46" s="66"/>
      <c r="CB46" s="66"/>
      <c r="CC46" s="66">
        <f>MAX(BW46:BW404)</f>
        <v>58642.280441588402</v>
      </c>
      <c r="CD46" s="66">
        <f t="shared" si="59"/>
        <v>-58642.280441588402</v>
      </c>
      <c r="CE46" s="66">
        <f t="shared" si="60"/>
        <v>269</v>
      </c>
      <c r="CF46" s="66" t="e">
        <f>MAX(CE46:CE404)</f>
        <v>#REF!</v>
      </c>
      <c r="CG46" s="66" t="e">
        <f t="shared" si="61"/>
        <v>#REF!</v>
      </c>
      <c r="CH46" s="370"/>
      <c r="CI46" s="17">
        <f t="shared" si="52"/>
        <v>1</v>
      </c>
      <c r="CJ46" s="17">
        <f t="shared" si="53"/>
        <v>0</v>
      </c>
      <c r="CK46" s="38">
        <f>MAX(BV38:BV46)</f>
        <v>311.10000000000002</v>
      </c>
      <c r="CL46" s="38">
        <f t="shared" si="62"/>
        <v>20.800000000000011</v>
      </c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</row>
    <row r="47" spans="1:147" customFormat="1" ht="19.5" hidden="1" customHeight="1" x14ac:dyDescent="0.25">
      <c r="A47" s="3"/>
      <c r="B47" s="254">
        <f t="shared" si="18"/>
        <v>36591</v>
      </c>
      <c r="C47" s="5">
        <f t="shared" si="54"/>
        <v>25269</v>
      </c>
      <c r="D47" s="5">
        <v>0</v>
      </c>
      <c r="E47" s="66">
        <f>E46</f>
        <v>0</v>
      </c>
      <c r="F47" s="66">
        <f t="shared" si="19"/>
        <v>251.00000000000006</v>
      </c>
      <c r="G47" s="4">
        <f t="shared" si="56"/>
        <v>25520</v>
      </c>
      <c r="H47" s="8">
        <f t="shared" si="57"/>
        <v>9.9331196327515948E-3</v>
      </c>
      <c r="I47" s="3"/>
      <c r="J47" s="306">
        <v>36591</v>
      </c>
      <c r="K47" s="5">
        <v>290</v>
      </c>
      <c r="L47" s="5">
        <v>295.39999999999998</v>
      </c>
      <c r="M47" s="5">
        <v>289.2</v>
      </c>
      <c r="N47" s="177"/>
      <c r="O47" s="5">
        <f t="shared" si="1"/>
        <v>6.1999999999999886</v>
      </c>
      <c r="P47" s="8">
        <f t="shared" si="2"/>
        <v>2.1379310344827547E-2</v>
      </c>
      <c r="Q47" s="8">
        <f>(AVERAGE(P44:P46))*Q1239</f>
        <v>1.4743022771419936E-2</v>
      </c>
      <c r="R47" s="8">
        <f>P46/P1239</f>
        <v>0.71313530670371561</v>
      </c>
      <c r="S47" s="109">
        <f t="shared" si="3"/>
        <v>286.02010048945681</v>
      </c>
      <c r="T47" s="5">
        <f t="shared" si="20"/>
        <v>5.3000000000000114</v>
      </c>
      <c r="U47" s="8">
        <f t="shared" si="63"/>
        <v>0.48543689320388295</v>
      </c>
      <c r="V47" s="19">
        <f t="shared" si="6"/>
        <v>0</v>
      </c>
      <c r="W47" s="109">
        <f t="shared" si="21"/>
        <v>294.57989951054321</v>
      </c>
      <c r="X47" s="5">
        <f t="shared" si="15"/>
        <v>4.6999999999999886</v>
      </c>
      <c r="Y47" s="8">
        <f t="shared" si="9"/>
        <v>0.51456310679611705</v>
      </c>
      <c r="Z47" s="5">
        <f t="shared" si="10"/>
        <v>0</v>
      </c>
      <c r="AA47" s="5">
        <f>K47*AA1239</f>
        <v>3.77</v>
      </c>
      <c r="AB47" s="5">
        <f t="shared" si="11"/>
        <v>2.6885201062730077</v>
      </c>
      <c r="AC47" s="2">
        <v>36591</v>
      </c>
      <c r="AD47" s="78">
        <f t="shared" si="22"/>
        <v>285</v>
      </c>
      <c r="AE47" s="54"/>
      <c r="AF47" s="131">
        <f>(AK46&gt;AF1239)*1</f>
        <v>0</v>
      </c>
      <c r="AG47" s="112">
        <f>MROUND((AD47*AG1239),5)</f>
        <v>280</v>
      </c>
      <c r="AH47" s="113">
        <f>MROUND((AE47*AH1239),0.1)</f>
        <v>0</v>
      </c>
      <c r="AI47" s="60">
        <f t="shared" si="23"/>
        <v>-0.30000000000001137</v>
      </c>
      <c r="AJ47" s="60"/>
      <c r="AK47" s="133">
        <f t="shared" si="64"/>
        <v>290</v>
      </c>
      <c r="AL47" s="41">
        <f t="shared" si="13"/>
        <v>295</v>
      </c>
      <c r="AM47" s="56">
        <f t="shared" si="16"/>
        <v>2.9000000000000004</v>
      </c>
      <c r="AN47" s="82">
        <f t="shared" si="17"/>
        <v>0</v>
      </c>
      <c r="AO47" s="82">
        <f t="shared" si="24"/>
        <v>1</v>
      </c>
      <c r="AP47" s="33">
        <f t="shared" si="25"/>
        <v>0</v>
      </c>
      <c r="AQ47" s="29">
        <f t="shared" si="26"/>
        <v>0</v>
      </c>
      <c r="AR47" s="86">
        <f t="shared" si="27"/>
        <v>1</v>
      </c>
      <c r="AS47" s="33">
        <f t="shared" si="28"/>
        <v>0</v>
      </c>
      <c r="AT47" s="19">
        <f t="shared" si="29"/>
        <v>0</v>
      </c>
      <c r="AU47" s="18">
        <f t="shared" si="58"/>
        <v>1</v>
      </c>
      <c r="AV47" s="5">
        <f t="shared" si="30"/>
        <v>2.9000000000000004</v>
      </c>
      <c r="AW47" s="17">
        <f t="shared" si="31"/>
        <v>1</v>
      </c>
      <c r="AX47" s="17">
        <f t="shared" si="32"/>
        <v>0</v>
      </c>
      <c r="AY47" s="17">
        <f t="shared" si="33"/>
        <v>0</v>
      </c>
      <c r="AZ47" s="19">
        <f t="shared" si="34"/>
        <v>295</v>
      </c>
      <c r="BA47" s="19">
        <f t="shared" si="35"/>
        <v>0</v>
      </c>
      <c r="BB47" s="19">
        <f t="shared" si="36"/>
        <v>0</v>
      </c>
      <c r="BC47" s="19">
        <f t="shared" si="37"/>
        <v>0</v>
      </c>
      <c r="BD47" s="17">
        <f t="shared" si="38"/>
        <v>295</v>
      </c>
      <c r="BE47" s="17">
        <f t="shared" si="39"/>
        <v>0</v>
      </c>
      <c r="BF47" s="38">
        <f t="shared" si="40"/>
        <v>0</v>
      </c>
      <c r="BG47" s="38">
        <f t="shared" si="41"/>
        <v>0</v>
      </c>
      <c r="BH47" s="38">
        <f t="shared" si="42"/>
        <v>0</v>
      </c>
      <c r="BI47" s="38">
        <f t="shared" si="43"/>
        <v>0</v>
      </c>
      <c r="BJ47" s="5">
        <f t="shared" si="44"/>
        <v>0</v>
      </c>
      <c r="BK47" s="5">
        <f t="shared" si="45"/>
        <v>0</v>
      </c>
      <c r="BL47" s="22">
        <f t="shared" si="46"/>
        <v>2.9000000000000004</v>
      </c>
      <c r="BM47" s="5">
        <f t="shared" si="47"/>
        <v>2.9000000000000004</v>
      </c>
      <c r="BN47" s="66">
        <f t="shared" si="48"/>
        <v>290.00000000000006</v>
      </c>
      <c r="BO47" s="5">
        <f>AP47*BO1239</f>
        <v>0</v>
      </c>
      <c r="BP47" s="5">
        <f>AU47*BP1239</f>
        <v>-39</v>
      </c>
      <c r="BQ47" s="5">
        <f>AF47*BQ1239</f>
        <v>0</v>
      </c>
      <c r="BR47" s="356">
        <f t="shared" si="49"/>
        <v>251.00000000000006</v>
      </c>
      <c r="BS47" s="5">
        <f t="shared" si="50"/>
        <v>290</v>
      </c>
      <c r="BT47" s="6"/>
      <c r="BU47" s="306">
        <v>36591</v>
      </c>
      <c r="BV47" s="38">
        <f t="shared" si="51"/>
        <v>290</v>
      </c>
      <c r="BW47" s="66"/>
      <c r="BX47" s="66"/>
      <c r="BY47" s="17"/>
      <c r="BZ47" s="17"/>
      <c r="CA47" s="66"/>
      <c r="CB47" s="66"/>
      <c r="CC47" s="66">
        <f>MAX(BW47:BW404)</f>
        <v>58642.280441588402</v>
      </c>
      <c r="CD47" s="66">
        <f t="shared" si="59"/>
        <v>-58642.280441588402</v>
      </c>
      <c r="CE47" s="66">
        <f t="shared" si="60"/>
        <v>520</v>
      </c>
      <c r="CF47" s="66" t="e">
        <f>MAX(CE47:CE404)</f>
        <v>#REF!</v>
      </c>
      <c r="CG47" s="66" t="e">
        <f t="shared" si="61"/>
        <v>#REF!</v>
      </c>
      <c r="CH47" s="370"/>
      <c r="CI47" s="17">
        <f t="shared" si="52"/>
        <v>1</v>
      </c>
      <c r="CJ47" s="17">
        <f t="shared" si="53"/>
        <v>0</v>
      </c>
      <c r="CK47" s="38">
        <f>MAX(BV38:BV47)</f>
        <v>311.10000000000002</v>
      </c>
      <c r="CL47" s="38">
        <f t="shared" si="62"/>
        <v>21.100000000000023</v>
      </c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customFormat="1" ht="19.5" hidden="1" customHeight="1" x14ac:dyDescent="0.25">
      <c r="A48" s="3"/>
      <c r="B48" s="254">
        <f t="shared" si="18"/>
        <v>36598</v>
      </c>
      <c r="C48" s="5">
        <f t="shared" si="54"/>
        <v>25520</v>
      </c>
      <c r="D48" s="5">
        <v>0</v>
      </c>
      <c r="E48" s="66">
        <f t="shared" si="55"/>
        <v>0</v>
      </c>
      <c r="F48" s="66">
        <f t="shared" si="19"/>
        <v>101</v>
      </c>
      <c r="G48" s="4">
        <f t="shared" si="56"/>
        <v>25621</v>
      </c>
      <c r="H48" s="8">
        <f t="shared" si="57"/>
        <v>3.9576802507836992E-3</v>
      </c>
      <c r="I48" s="3"/>
      <c r="J48" s="306">
        <v>36598</v>
      </c>
      <c r="K48" s="5">
        <v>285.10000000000002</v>
      </c>
      <c r="L48" s="5">
        <v>292.89999999999998</v>
      </c>
      <c r="M48" s="5">
        <v>283.60000000000002</v>
      </c>
      <c r="N48" s="177"/>
      <c r="O48" s="5">
        <f t="shared" si="1"/>
        <v>9.2999999999999545</v>
      </c>
      <c r="P48" s="8">
        <f t="shared" si="2"/>
        <v>3.2620133286565954E-2</v>
      </c>
      <c r="Q48" s="8">
        <f>(AVERAGE(P45:P47))*Q1239</f>
        <v>1.3399626317615375E-2</v>
      </c>
      <c r="R48" s="8">
        <f>P47/P1239</f>
        <v>0.60630312381849105</v>
      </c>
      <c r="S48" s="109">
        <f t="shared" si="3"/>
        <v>286.11410836789156</v>
      </c>
      <c r="T48" s="5">
        <f t="shared" si="20"/>
        <v>5</v>
      </c>
      <c r="U48" s="8">
        <f t="shared" si="63"/>
        <v>0.49494949494949381</v>
      </c>
      <c r="V48" s="19">
        <f t="shared" si="6"/>
        <v>0</v>
      </c>
      <c r="W48" s="109">
        <f t="shared" si="21"/>
        <v>293.88589163210844</v>
      </c>
      <c r="X48" s="5">
        <f t="shared" si="15"/>
        <v>5</v>
      </c>
      <c r="Y48" s="8">
        <f t="shared" si="9"/>
        <v>0.50505050505050619</v>
      </c>
      <c r="Z48" s="5">
        <f t="shared" si="10"/>
        <v>0</v>
      </c>
      <c r="AA48" s="5">
        <f>K48*AA1239</f>
        <v>3.7063000000000001</v>
      </c>
      <c r="AB48" s="5">
        <f t="shared" si="11"/>
        <v>2.2471412678084737</v>
      </c>
      <c r="AC48" s="2">
        <v>36598</v>
      </c>
      <c r="AD48" s="78">
        <f t="shared" si="22"/>
        <v>285</v>
      </c>
      <c r="AE48" s="54"/>
      <c r="AF48" s="131">
        <f>(AK47&gt;AF1239)*1</f>
        <v>0</v>
      </c>
      <c r="AG48" s="112">
        <f>MROUND((AD48*AG1239),5)</f>
        <v>280</v>
      </c>
      <c r="AH48" s="113">
        <f>MROUND((AE48*AH1239),0.1)</f>
        <v>0</v>
      </c>
      <c r="AI48" s="60">
        <f t="shared" si="23"/>
        <v>-4.8999999999999773</v>
      </c>
      <c r="AJ48" s="60"/>
      <c r="AK48" s="133">
        <f t="shared" si="64"/>
        <v>285.10000000000002</v>
      </c>
      <c r="AL48" s="41">
        <f t="shared" si="13"/>
        <v>295</v>
      </c>
      <c r="AM48" s="56">
        <f t="shared" si="16"/>
        <v>1.4000000000000001</v>
      </c>
      <c r="AN48" s="82">
        <f t="shared" si="17"/>
        <v>0</v>
      </c>
      <c r="AO48" s="82">
        <f t="shared" si="24"/>
        <v>1</v>
      </c>
      <c r="AP48" s="33">
        <f t="shared" si="25"/>
        <v>0</v>
      </c>
      <c r="AQ48" s="29">
        <f t="shared" si="26"/>
        <v>0</v>
      </c>
      <c r="AR48" s="86">
        <f t="shared" si="27"/>
        <v>1</v>
      </c>
      <c r="AS48" s="33">
        <f t="shared" si="28"/>
        <v>0</v>
      </c>
      <c r="AT48" s="19">
        <f t="shared" si="29"/>
        <v>0</v>
      </c>
      <c r="AU48" s="18">
        <f t="shared" si="58"/>
        <v>1</v>
      </c>
      <c r="AV48" s="5">
        <f t="shared" si="30"/>
        <v>1.4000000000000001</v>
      </c>
      <c r="AW48" s="17">
        <f t="shared" si="31"/>
        <v>1</v>
      </c>
      <c r="AX48" s="17">
        <f t="shared" si="32"/>
        <v>0</v>
      </c>
      <c r="AY48" s="17">
        <f t="shared" si="33"/>
        <v>0</v>
      </c>
      <c r="AZ48" s="19">
        <f t="shared" si="34"/>
        <v>295</v>
      </c>
      <c r="BA48" s="19">
        <f t="shared" si="35"/>
        <v>0</v>
      </c>
      <c r="BB48" s="19">
        <f t="shared" si="36"/>
        <v>0</v>
      </c>
      <c r="BC48" s="19">
        <f t="shared" si="37"/>
        <v>0</v>
      </c>
      <c r="BD48" s="17">
        <f t="shared" si="38"/>
        <v>295</v>
      </c>
      <c r="BE48" s="17">
        <f t="shared" si="39"/>
        <v>0</v>
      </c>
      <c r="BF48" s="38">
        <f t="shared" si="40"/>
        <v>0</v>
      </c>
      <c r="BG48" s="38">
        <f t="shared" si="41"/>
        <v>0</v>
      </c>
      <c r="BH48" s="38">
        <f t="shared" si="42"/>
        <v>0</v>
      </c>
      <c r="BI48" s="38">
        <f t="shared" si="43"/>
        <v>0</v>
      </c>
      <c r="BJ48" s="5">
        <f t="shared" si="44"/>
        <v>0</v>
      </c>
      <c r="BK48" s="5">
        <f t="shared" si="45"/>
        <v>0</v>
      </c>
      <c r="BL48" s="22">
        <f t="shared" si="46"/>
        <v>1.4000000000000001</v>
      </c>
      <c r="BM48" s="5">
        <f t="shared" si="47"/>
        <v>1.4000000000000001</v>
      </c>
      <c r="BN48" s="66">
        <f t="shared" si="48"/>
        <v>140</v>
      </c>
      <c r="BO48" s="5">
        <f>AP48*BO1239</f>
        <v>0</v>
      </c>
      <c r="BP48" s="5">
        <f>AU48*BP1239</f>
        <v>-39</v>
      </c>
      <c r="BQ48" s="5">
        <f>AF48*BQ1239</f>
        <v>0</v>
      </c>
      <c r="BR48" s="356">
        <f t="shared" si="49"/>
        <v>101</v>
      </c>
      <c r="BS48" s="5">
        <f t="shared" si="50"/>
        <v>285.10000000000002</v>
      </c>
      <c r="BT48" s="6"/>
      <c r="BU48" s="306">
        <v>36598</v>
      </c>
      <c r="BV48" s="38">
        <f t="shared" si="51"/>
        <v>285.10000000000002</v>
      </c>
      <c r="BW48" s="66"/>
      <c r="BX48" s="66"/>
      <c r="BY48" s="17"/>
      <c r="BZ48" s="17"/>
      <c r="CA48" s="66"/>
      <c r="CB48" s="66"/>
      <c r="CC48" s="66">
        <f>MAX(BW48:BW404)</f>
        <v>58642.280441588402</v>
      </c>
      <c r="CD48" s="66">
        <f t="shared" si="59"/>
        <v>-58642.280441588402</v>
      </c>
      <c r="CE48" s="66">
        <f t="shared" si="60"/>
        <v>621</v>
      </c>
      <c r="CF48" s="66" t="e">
        <f>MAX(CE48:CE404)</f>
        <v>#REF!</v>
      </c>
      <c r="CG48" s="66" t="e">
        <f t="shared" si="61"/>
        <v>#REF!</v>
      </c>
      <c r="CH48" s="370"/>
      <c r="CI48" s="17">
        <f t="shared" si="52"/>
        <v>1</v>
      </c>
      <c r="CJ48" s="17">
        <f t="shared" si="53"/>
        <v>0</v>
      </c>
      <c r="CK48" s="38">
        <f>MAX(BV38:BV48)</f>
        <v>311.10000000000002</v>
      </c>
      <c r="CL48" s="38">
        <f t="shared" si="62"/>
        <v>26</v>
      </c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customFormat="1" ht="19.5" hidden="1" customHeight="1" x14ac:dyDescent="0.25">
      <c r="A49" s="3"/>
      <c r="B49" s="254">
        <f t="shared" si="18"/>
        <v>36605</v>
      </c>
      <c r="C49" s="5">
        <f t="shared" si="54"/>
        <v>25621</v>
      </c>
      <c r="D49" s="5">
        <v>0</v>
      </c>
      <c r="E49" s="66">
        <f t="shared" si="55"/>
        <v>0</v>
      </c>
      <c r="F49" s="66">
        <f t="shared" si="19"/>
        <v>71.000000000000014</v>
      </c>
      <c r="G49" s="4">
        <f t="shared" si="56"/>
        <v>25692</v>
      </c>
      <c r="H49" s="8">
        <f t="shared" si="57"/>
        <v>2.7711642793021357E-3</v>
      </c>
      <c r="I49" s="3"/>
      <c r="J49" s="306">
        <v>36605</v>
      </c>
      <c r="K49" s="5">
        <v>285.10000000000002</v>
      </c>
      <c r="L49" s="5">
        <v>292</v>
      </c>
      <c r="M49" s="5">
        <v>283.8</v>
      </c>
      <c r="N49" s="177"/>
      <c r="O49" s="5">
        <f t="shared" si="1"/>
        <v>8.1999999999999886</v>
      </c>
      <c r="P49" s="8">
        <f t="shared" si="2"/>
        <v>2.8761837951595891E-2</v>
      </c>
      <c r="Q49" s="8">
        <f>(AVERAGE(P46:P48))*Q1239</f>
        <v>1.0552779187596069E-2</v>
      </c>
      <c r="R49" s="8">
        <f>P48/P1239</f>
        <v>0.92508543970902402</v>
      </c>
      <c r="S49" s="109">
        <f t="shared" si="3"/>
        <v>282.0914026536164</v>
      </c>
      <c r="T49" s="5">
        <f t="shared" si="20"/>
        <v>5.1000000000000227</v>
      </c>
      <c r="U49" s="8">
        <f t="shared" si="63"/>
        <v>0.48999999999999772</v>
      </c>
      <c r="V49" s="19">
        <f t="shared" si="6"/>
        <v>0</v>
      </c>
      <c r="W49" s="109">
        <f t="shared" si="21"/>
        <v>288.10859734638365</v>
      </c>
      <c r="X49" s="5">
        <f t="shared" si="15"/>
        <v>4.8999999999999773</v>
      </c>
      <c r="Y49" s="8">
        <f t="shared" si="9"/>
        <v>0.51000000000000223</v>
      </c>
      <c r="Z49" s="5">
        <f t="shared" si="10"/>
        <v>0</v>
      </c>
      <c r="AA49" s="5">
        <f>K49*AA1239</f>
        <v>3.7063000000000001</v>
      </c>
      <c r="AB49" s="5">
        <f t="shared" si="11"/>
        <v>3.428644165193556</v>
      </c>
      <c r="AC49" s="2">
        <v>36605</v>
      </c>
      <c r="AD49" s="78">
        <f t="shared" si="22"/>
        <v>280</v>
      </c>
      <c r="AE49" s="54"/>
      <c r="AF49" s="131">
        <f>(AK48&gt;AF1239)*1</f>
        <v>0</v>
      </c>
      <c r="AG49" s="112">
        <f>MROUND((AD49*AG1239),5)</f>
        <v>275</v>
      </c>
      <c r="AH49" s="113">
        <f>MROUND((AE49*AH1239),0.1)</f>
        <v>0</v>
      </c>
      <c r="AI49" s="60">
        <f t="shared" si="23"/>
        <v>0</v>
      </c>
      <c r="AJ49" s="60"/>
      <c r="AK49" s="133">
        <f t="shared" si="64"/>
        <v>285.10000000000002</v>
      </c>
      <c r="AL49" s="41">
        <f t="shared" si="13"/>
        <v>290</v>
      </c>
      <c r="AM49" s="56">
        <f t="shared" si="16"/>
        <v>1.1000000000000001</v>
      </c>
      <c r="AN49" s="82">
        <f t="shared" si="17"/>
        <v>0</v>
      </c>
      <c r="AO49" s="82">
        <f t="shared" si="24"/>
        <v>0</v>
      </c>
      <c r="AP49" s="33">
        <f t="shared" si="25"/>
        <v>0</v>
      </c>
      <c r="AQ49" s="29">
        <f t="shared" si="26"/>
        <v>0</v>
      </c>
      <c r="AR49" s="86">
        <f t="shared" si="27"/>
        <v>1</v>
      </c>
      <c r="AS49" s="33">
        <f t="shared" si="28"/>
        <v>0</v>
      </c>
      <c r="AT49" s="19">
        <f t="shared" si="29"/>
        <v>0</v>
      </c>
      <c r="AU49" s="18">
        <f t="shared" si="58"/>
        <v>1</v>
      </c>
      <c r="AV49" s="5">
        <f t="shared" si="30"/>
        <v>1.1000000000000001</v>
      </c>
      <c r="AW49" s="17">
        <f t="shared" si="31"/>
        <v>1</v>
      </c>
      <c r="AX49" s="17">
        <f t="shared" si="32"/>
        <v>0</v>
      </c>
      <c r="AY49" s="17">
        <f t="shared" si="33"/>
        <v>0</v>
      </c>
      <c r="AZ49" s="19">
        <f t="shared" si="34"/>
        <v>295</v>
      </c>
      <c r="BA49" s="19">
        <f t="shared" si="35"/>
        <v>0</v>
      </c>
      <c r="BB49" s="19">
        <f t="shared" si="36"/>
        <v>0</v>
      </c>
      <c r="BC49" s="19">
        <f t="shared" si="37"/>
        <v>0</v>
      </c>
      <c r="BD49" s="17">
        <f t="shared" si="38"/>
        <v>295</v>
      </c>
      <c r="BE49" s="17">
        <f t="shared" si="39"/>
        <v>0</v>
      </c>
      <c r="BF49" s="38">
        <f t="shared" si="40"/>
        <v>0</v>
      </c>
      <c r="BG49" s="38">
        <f t="shared" si="41"/>
        <v>0</v>
      </c>
      <c r="BH49" s="38">
        <f t="shared" si="42"/>
        <v>0</v>
      </c>
      <c r="BI49" s="38">
        <f t="shared" si="43"/>
        <v>0</v>
      </c>
      <c r="BJ49" s="5">
        <f t="shared" si="44"/>
        <v>0</v>
      </c>
      <c r="BK49" s="5">
        <f t="shared" si="45"/>
        <v>0</v>
      </c>
      <c r="BL49" s="22">
        <f t="shared" si="46"/>
        <v>1.1000000000000001</v>
      </c>
      <c r="BM49" s="5">
        <f t="shared" si="47"/>
        <v>1.1000000000000001</v>
      </c>
      <c r="BN49" s="66">
        <f t="shared" si="48"/>
        <v>110.00000000000001</v>
      </c>
      <c r="BO49" s="5">
        <f>AP49*BO1239</f>
        <v>0</v>
      </c>
      <c r="BP49" s="5">
        <f>AU49*BP1239</f>
        <v>-39</v>
      </c>
      <c r="BQ49" s="5">
        <f>AF49*BQ1239</f>
        <v>0</v>
      </c>
      <c r="BR49" s="356">
        <f t="shared" si="49"/>
        <v>71.000000000000014</v>
      </c>
      <c r="BS49" s="5">
        <f t="shared" si="50"/>
        <v>285.10000000000002</v>
      </c>
      <c r="BT49" s="6"/>
      <c r="BU49" s="306">
        <v>36605</v>
      </c>
      <c r="BV49" s="38">
        <f t="shared" si="51"/>
        <v>285.10000000000002</v>
      </c>
      <c r="BW49" s="66"/>
      <c r="BX49" s="66"/>
      <c r="BY49" s="17"/>
      <c r="BZ49" s="17"/>
      <c r="CA49" s="66"/>
      <c r="CB49" s="66"/>
      <c r="CC49" s="66">
        <f>MAX(BW49:BW404)</f>
        <v>58642.280441588402</v>
      </c>
      <c r="CD49" s="66">
        <f t="shared" si="59"/>
        <v>-58642.280441588402</v>
      </c>
      <c r="CE49" s="66">
        <f t="shared" si="60"/>
        <v>692</v>
      </c>
      <c r="CF49" s="66" t="e">
        <f>MAX(CE49:CE404)</f>
        <v>#REF!</v>
      </c>
      <c r="CG49" s="66" t="e">
        <f t="shared" si="61"/>
        <v>#REF!</v>
      </c>
      <c r="CH49" s="370"/>
      <c r="CI49" s="17">
        <f t="shared" si="52"/>
        <v>1</v>
      </c>
      <c r="CJ49" s="17">
        <f t="shared" si="53"/>
        <v>0</v>
      </c>
      <c r="CK49" s="38">
        <f>MAX(BV38:BV49)</f>
        <v>311.10000000000002</v>
      </c>
      <c r="CL49" s="38">
        <f t="shared" si="62"/>
        <v>26</v>
      </c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customFormat="1" ht="19.5" hidden="1" customHeight="1" x14ac:dyDescent="0.25">
      <c r="A50" s="3"/>
      <c r="B50" s="254">
        <f t="shared" si="18"/>
        <v>36612</v>
      </c>
      <c r="C50" s="5">
        <f t="shared" si="54"/>
        <v>25692</v>
      </c>
      <c r="D50" s="5">
        <v>0</v>
      </c>
      <c r="E50" s="66">
        <f t="shared" si="55"/>
        <v>0</v>
      </c>
      <c r="F50" s="66">
        <f t="shared" si="19"/>
        <v>131.00000000000003</v>
      </c>
      <c r="G50" s="4">
        <f t="shared" si="56"/>
        <v>25823</v>
      </c>
      <c r="H50" s="8">
        <f t="shared" si="57"/>
        <v>5.0988634594426293E-3</v>
      </c>
      <c r="I50" s="3"/>
      <c r="J50" s="306">
        <v>36612</v>
      </c>
      <c r="K50" s="5">
        <v>278.39999999999998</v>
      </c>
      <c r="L50" s="5">
        <v>285.39999999999998</v>
      </c>
      <c r="M50" s="5">
        <v>274.5</v>
      </c>
      <c r="N50" s="177"/>
      <c r="O50" s="5">
        <f t="shared" si="1"/>
        <v>10.899999999999977</v>
      </c>
      <c r="P50" s="8">
        <f t="shared" si="2"/>
        <v>3.9152298850574634E-2</v>
      </c>
      <c r="Q50" s="8">
        <f>(AVERAGE(P47:P49))*Q1239</f>
        <v>1.1034837544398587E-2</v>
      </c>
      <c r="R50" s="8">
        <f>P49/P1239</f>
        <v>0.81566673178645421</v>
      </c>
      <c r="S50" s="109">
        <f t="shared" si="3"/>
        <v>281.95396781609196</v>
      </c>
      <c r="T50" s="5">
        <f t="shared" si="20"/>
        <v>5.1000000000000227</v>
      </c>
      <c r="U50" s="8">
        <f t="shared" si="63"/>
        <v>0.2388059701492555</v>
      </c>
      <c r="V50" s="19">
        <f t="shared" si="6"/>
        <v>1.6000000000000227</v>
      </c>
      <c r="W50" s="109">
        <f t="shared" si="21"/>
        <v>288.24603218390808</v>
      </c>
      <c r="X50" s="5">
        <f t="shared" si="15"/>
        <v>4.8999999999999773</v>
      </c>
      <c r="Y50" s="8">
        <f t="shared" si="9"/>
        <v>0.76119402985074447</v>
      </c>
      <c r="Z50" s="5">
        <f t="shared" si="10"/>
        <v>0</v>
      </c>
      <c r="AA50" s="5">
        <f>K50*AA1239</f>
        <v>3.6191999999999998</v>
      </c>
      <c r="AB50" s="5">
        <f t="shared" si="11"/>
        <v>2.9520610356815351</v>
      </c>
      <c r="AC50" s="2">
        <v>36612</v>
      </c>
      <c r="AD50" s="78">
        <f t="shared" si="22"/>
        <v>280</v>
      </c>
      <c r="AE50" s="54"/>
      <c r="AF50" s="131">
        <f>(AK49&gt;AF1239)*1</f>
        <v>0</v>
      </c>
      <c r="AG50" s="112">
        <f>MROUND((AD50*AG1239),5)</f>
        <v>275</v>
      </c>
      <c r="AH50" s="113">
        <f>MROUND((AE50*AH1239),0.1)</f>
        <v>0</v>
      </c>
      <c r="AI50" s="60">
        <f t="shared" si="23"/>
        <v>-6.7000000000000455</v>
      </c>
      <c r="AJ50" s="60"/>
      <c r="AK50" s="133">
        <f t="shared" si="64"/>
        <v>278.39999999999998</v>
      </c>
      <c r="AL50" s="41">
        <f t="shared" si="13"/>
        <v>290</v>
      </c>
      <c r="AM50" s="56">
        <f t="shared" si="16"/>
        <v>1.7000000000000002</v>
      </c>
      <c r="AN50" s="82">
        <f t="shared" si="17"/>
        <v>0</v>
      </c>
      <c r="AO50" s="82">
        <f t="shared" si="24"/>
        <v>1</v>
      </c>
      <c r="AP50" s="33">
        <f t="shared" si="25"/>
        <v>0</v>
      </c>
      <c r="AQ50" s="29">
        <f t="shared" si="26"/>
        <v>0</v>
      </c>
      <c r="AR50" s="86">
        <f t="shared" si="27"/>
        <v>0</v>
      </c>
      <c r="AS50" s="33">
        <f t="shared" si="28"/>
        <v>0</v>
      </c>
      <c r="AT50" s="19">
        <f t="shared" si="29"/>
        <v>0</v>
      </c>
      <c r="AU50" s="18">
        <f t="shared" si="58"/>
        <v>1</v>
      </c>
      <c r="AV50" s="5">
        <f t="shared" si="30"/>
        <v>1.7000000000000002</v>
      </c>
      <c r="AW50" s="17">
        <f t="shared" si="31"/>
        <v>1</v>
      </c>
      <c r="AX50" s="17">
        <f t="shared" si="32"/>
        <v>0</v>
      </c>
      <c r="AY50" s="17">
        <f t="shared" si="33"/>
        <v>0</v>
      </c>
      <c r="AZ50" s="19">
        <f t="shared" si="34"/>
        <v>295</v>
      </c>
      <c r="BA50" s="19">
        <f t="shared" si="35"/>
        <v>0</v>
      </c>
      <c r="BB50" s="19">
        <f t="shared" si="36"/>
        <v>0</v>
      </c>
      <c r="BC50" s="19">
        <f t="shared" si="37"/>
        <v>0</v>
      </c>
      <c r="BD50" s="17">
        <f t="shared" si="38"/>
        <v>295</v>
      </c>
      <c r="BE50" s="17">
        <f t="shared" si="39"/>
        <v>0</v>
      </c>
      <c r="BF50" s="38">
        <f t="shared" si="40"/>
        <v>0</v>
      </c>
      <c r="BG50" s="38">
        <f t="shared" si="41"/>
        <v>0</v>
      </c>
      <c r="BH50" s="38">
        <f t="shared" si="42"/>
        <v>0</v>
      </c>
      <c r="BI50" s="38">
        <f t="shared" si="43"/>
        <v>0</v>
      </c>
      <c r="BJ50" s="5">
        <f t="shared" si="44"/>
        <v>0</v>
      </c>
      <c r="BK50" s="5">
        <f t="shared" si="45"/>
        <v>0</v>
      </c>
      <c r="BL50" s="22">
        <f t="shared" si="46"/>
        <v>1.7000000000000002</v>
      </c>
      <c r="BM50" s="5">
        <f t="shared" si="47"/>
        <v>1.7000000000000002</v>
      </c>
      <c r="BN50" s="66">
        <f t="shared" si="48"/>
        <v>170.00000000000003</v>
      </c>
      <c r="BO50" s="5">
        <f>AP50*BO1239</f>
        <v>0</v>
      </c>
      <c r="BP50" s="5">
        <f>AU50*BP1239</f>
        <v>-39</v>
      </c>
      <c r="BQ50" s="5">
        <f>AF50*BQ1239</f>
        <v>0</v>
      </c>
      <c r="BR50" s="356">
        <f t="shared" si="49"/>
        <v>131.00000000000003</v>
      </c>
      <c r="BS50" s="5">
        <f t="shared" si="50"/>
        <v>278.39999999999998</v>
      </c>
      <c r="BT50" s="6"/>
      <c r="BU50" s="306">
        <v>36612</v>
      </c>
      <c r="BV50" s="38">
        <f t="shared" si="51"/>
        <v>278.39999999999998</v>
      </c>
      <c r="BW50" s="66"/>
      <c r="BX50" s="66"/>
      <c r="BY50" s="17"/>
      <c r="BZ50" s="17"/>
      <c r="CA50" s="66"/>
      <c r="CB50" s="66"/>
      <c r="CC50" s="66">
        <f>MAX(BW50:BW404)</f>
        <v>58642.280441588402</v>
      </c>
      <c r="CD50" s="66">
        <f t="shared" si="59"/>
        <v>-58642.280441588402</v>
      </c>
      <c r="CE50" s="66">
        <f t="shared" si="60"/>
        <v>823</v>
      </c>
      <c r="CF50" s="66" t="e">
        <f>MAX(CE50:CE404)</f>
        <v>#REF!</v>
      </c>
      <c r="CG50" s="66" t="e">
        <f t="shared" si="61"/>
        <v>#REF!</v>
      </c>
      <c r="CH50" s="370"/>
      <c r="CI50" s="17">
        <f t="shared" si="52"/>
        <v>1</v>
      </c>
      <c r="CJ50" s="17">
        <f t="shared" si="53"/>
        <v>0</v>
      </c>
      <c r="CK50" s="38">
        <f>MAX(BV38:BV50)</f>
        <v>311.10000000000002</v>
      </c>
      <c r="CL50" s="38">
        <f t="shared" si="62"/>
        <v>32.700000000000045</v>
      </c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</row>
    <row r="51" spans="1:147" customFormat="1" ht="19.5" hidden="1" customHeight="1" x14ac:dyDescent="0.25">
      <c r="A51" s="3"/>
      <c r="B51" s="254">
        <f t="shared" si="18"/>
        <v>36619</v>
      </c>
      <c r="C51" s="5">
        <f t="shared" si="54"/>
        <v>25823</v>
      </c>
      <c r="D51" s="5">
        <v>0</v>
      </c>
      <c r="E51" s="66">
        <f t="shared" si="55"/>
        <v>0</v>
      </c>
      <c r="F51" s="66">
        <f t="shared" si="19"/>
        <v>-1319</v>
      </c>
      <c r="G51" s="4">
        <f t="shared" si="56"/>
        <v>24504</v>
      </c>
      <c r="H51" s="8">
        <f t="shared" si="57"/>
        <v>-5.1078495914494829E-2</v>
      </c>
      <c r="I51" s="3"/>
      <c r="J51" s="306">
        <v>36619</v>
      </c>
      <c r="K51" s="5">
        <v>280.10000000000002</v>
      </c>
      <c r="L51" s="5">
        <v>289.5</v>
      </c>
      <c r="M51" s="5">
        <v>275.5</v>
      </c>
      <c r="N51" s="177"/>
      <c r="O51" s="5">
        <f t="shared" si="1"/>
        <v>14</v>
      </c>
      <c r="P51" s="8">
        <f t="shared" si="2"/>
        <v>4.9982149232416992E-2</v>
      </c>
      <c r="Q51" s="8">
        <f>(AVERAGE(P48:P50))*Q1239</f>
        <v>1.3404569345164864E-2</v>
      </c>
      <c r="R51" s="8">
        <f>P50/P1239</f>
        <v>1.1103333416702874</v>
      </c>
      <c r="S51" s="109">
        <f t="shared" si="3"/>
        <v>274.66816789430607</v>
      </c>
      <c r="T51" s="5">
        <f t="shared" si="20"/>
        <v>3.3999999999999773</v>
      </c>
      <c r="U51" s="8">
        <f t="shared" si="63"/>
        <v>0.59036144578313299</v>
      </c>
      <c r="V51" s="19">
        <f t="shared" si="6"/>
        <v>0</v>
      </c>
      <c r="W51" s="109">
        <f t="shared" si="21"/>
        <v>282.13183210569389</v>
      </c>
      <c r="X51" s="5">
        <f t="shared" si="15"/>
        <v>1.6000000000000227</v>
      </c>
      <c r="Y51" s="8">
        <f t="shared" si="9"/>
        <v>0.40963855421686701</v>
      </c>
      <c r="Z51" s="5">
        <f t="shared" si="10"/>
        <v>0.10000000000002274</v>
      </c>
      <c r="AA51" s="5">
        <f>K51*AA1239</f>
        <v>3.6413000000000002</v>
      </c>
      <c r="AB51" s="5">
        <f t="shared" si="11"/>
        <v>4.0430567970240174</v>
      </c>
      <c r="AC51" s="2">
        <v>36619</v>
      </c>
      <c r="AD51" s="78">
        <f t="shared" si="22"/>
        <v>275</v>
      </c>
      <c r="AE51" s="54"/>
      <c r="AF51" s="131">
        <f>(AK50&gt;AF1239)*1</f>
        <v>0</v>
      </c>
      <c r="AG51" s="112">
        <f>MROUND((AD51*AG1239),5)</f>
        <v>270</v>
      </c>
      <c r="AH51" s="113">
        <f>MROUND((AE51*AH1239),0.1)</f>
        <v>0</v>
      </c>
      <c r="AI51" s="60">
        <f t="shared" si="23"/>
        <v>1.7000000000000455</v>
      </c>
      <c r="AJ51" s="60"/>
      <c r="AK51" s="133">
        <f t="shared" si="64"/>
        <v>280.10000000000002</v>
      </c>
      <c r="AL51" s="41">
        <f t="shared" si="13"/>
        <v>280</v>
      </c>
      <c r="AM51" s="56">
        <f t="shared" si="16"/>
        <v>2.2000000000000002</v>
      </c>
      <c r="AN51" s="82">
        <f t="shared" si="17"/>
        <v>1</v>
      </c>
      <c r="AO51" s="82">
        <f t="shared" si="24"/>
        <v>0</v>
      </c>
      <c r="AP51" s="33">
        <f t="shared" si="25"/>
        <v>0</v>
      </c>
      <c r="AQ51" s="29">
        <f t="shared" si="26"/>
        <v>0</v>
      </c>
      <c r="AR51" s="86">
        <f t="shared" si="27"/>
        <v>1</v>
      </c>
      <c r="AS51" s="33">
        <f t="shared" si="28"/>
        <v>0</v>
      </c>
      <c r="AT51" s="19">
        <f t="shared" si="29"/>
        <v>0</v>
      </c>
      <c r="AU51" s="18">
        <f t="shared" si="58"/>
        <v>1</v>
      </c>
      <c r="AV51" s="5">
        <f t="shared" si="30"/>
        <v>2.2000000000000002</v>
      </c>
      <c r="AW51" s="17">
        <f t="shared" si="31"/>
        <v>0</v>
      </c>
      <c r="AX51" s="17">
        <f t="shared" si="32"/>
        <v>1</v>
      </c>
      <c r="AY51" s="17">
        <f t="shared" si="33"/>
        <v>280</v>
      </c>
      <c r="AZ51" s="19">
        <f t="shared" si="34"/>
        <v>295</v>
      </c>
      <c r="BA51" s="19">
        <f t="shared" si="35"/>
        <v>0</v>
      </c>
      <c r="BB51" s="19">
        <f t="shared" si="36"/>
        <v>0</v>
      </c>
      <c r="BC51" s="19">
        <f t="shared" si="37"/>
        <v>280</v>
      </c>
      <c r="BD51" s="17">
        <f t="shared" si="38"/>
        <v>0</v>
      </c>
      <c r="BE51" s="17">
        <f t="shared" si="39"/>
        <v>0</v>
      </c>
      <c r="BF51" s="38">
        <f t="shared" si="40"/>
        <v>0</v>
      </c>
      <c r="BG51" s="38">
        <f t="shared" si="41"/>
        <v>0</v>
      </c>
      <c r="BH51" s="38">
        <f t="shared" si="42"/>
        <v>0</v>
      </c>
      <c r="BI51" s="38">
        <f t="shared" si="43"/>
        <v>0</v>
      </c>
      <c r="BJ51" s="5">
        <f t="shared" si="44"/>
        <v>0</v>
      </c>
      <c r="BK51" s="5">
        <f t="shared" si="45"/>
        <v>-15</v>
      </c>
      <c r="BL51" s="22">
        <f t="shared" si="46"/>
        <v>-12.8</v>
      </c>
      <c r="BM51" s="5">
        <f t="shared" si="47"/>
        <v>-12.8</v>
      </c>
      <c r="BN51" s="66">
        <f t="shared" si="48"/>
        <v>-1280</v>
      </c>
      <c r="BO51" s="5">
        <f>AP51*BO1239</f>
        <v>0</v>
      </c>
      <c r="BP51" s="5">
        <f>AU51*BP1239</f>
        <v>-39</v>
      </c>
      <c r="BQ51" s="5">
        <f>AF51*BQ1239</f>
        <v>0</v>
      </c>
      <c r="BR51" s="356">
        <f t="shared" si="49"/>
        <v>-1319</v>
      </c>
      <c r="BS51" s="5">
        <f t="shared" si="50"/>
        <v>280.10000000000002</v>
      </c>
      <c r="BT51" s="6"/>
      <c r="BU51" s="306">
        <v>36619</v>
      </c>
      <c r="BV51" s="38">
        <f t="shared" si="51"/>
        <v>280.10000000000002</v>
      </c>
      <c r="BW51" s="66"/>
      <c r="BX51" s="66"/>
      <c r="BY51" s="17"/>
      <c r="BZ51" s="17"/>
      <c r="CA51" s="66"/>
      <c r="CB51" s="66"/>
      <c r="CC51" s="66">
        <f>MAX(BW51:BW404)</f>
        <v>58642.280441588402</v>
      </c>
      <c r="CD51" s="66">
        <f t="shared" si="59"/>
        <v>-58642.280441588402</v>
      </c>
      <c r="CE51" s="66">
        <f t="shared" si="60"/>
        <v>-496</v>
      </c>
      <c r="CF51" s="66" t="e">
        <f>MAX(CE51:CE404)</f>
        <v>#REF!</v>
      </c>
      <c r="CG51" s="66" t="e">
        <f t="shared" si="61"/>
        <v>#REF!</v>
      </c>
      <c r="CH51" s="370"/>
      <c r="CI51" s="17">
        <f t="shared" si="52"/>
        <v>0</v>
      </c>
      <c r="CJ51" s="17">
        <f t="shared" si="53"/>
        <v>1</v>
      </c>
      <c r="CK51" s="38">
        <f>MAX(BV38:BV51)</f>
        <v>311.10000000000002</v>
      </c>
      <c r="CL51" s="38">
        <f t="shared" si="62"/>
        <v>31</v>
      </c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</row>
    <row r="52" spans="1:147" customFormat="1" ht="19.5" hidden="1" customHeight="1" x14ac:dyDescent="0.25">
      <c r="A52" s="3"/>
      <c r="B52" s="254">
        <f t="shared" si="18"/>
        <v>36626</v>
      </c>
      <c r="C52" s="5">
        <f t="shared" si="54"/>
        <v>24504</v>
      </c>
      <c r="D52" s="5">
        <v>0</v>
      </c>
      <c r="E52" s="66">
        <f t="shared" si="55"/>
        <v>0</v>
      </c>
      <c r="F52" s="66">
        <f t="shared" si="19"/>
        <v>-39</v>
      </c>
      <c r="G52" s="4">
        <f t="shared" si="56"/>
        <v>24465</v>
      </c>
      <c r="H52" s="8">
        <f t="shared" si="57"/>
        <v>-1.5915768854064642E-3</v>
      </c>
      <c r="I52" s="3"/>
      <c r="J52" s="306">
        <v>36626</v>
      </c>
      <c r="K52" s="5">
        <v>282.60000000000002</v>
      </c>
      <c r="L52" s="5">
        <v>285</v>
      </c>
      <c r="M52" s="5">
        <v>279.5</v>
      </c>
      <c r="N52" s="177"/>
      <c r="O52" s="5">
        <f t="shared" si="1"/>
        <v>5.5</v>
      </c>
      <c r="P52" s="8">
        <f t="shared" si="2"/>
        <v>1.9462137296532199E-2</v>
      </c>
      <c r="Q52" s="8">
        <f>(AVERAGE(P49:P51))*Q1239</f>
        <v>1.5719504804611671E-2</v>
      </c>
      <c r="R52" s="8">
        <f>P51/P1239</f>
        <v>1.4174607471427703</v>
      </c>
      <c r="S52" s="109">
        <f t="shared" si="3"/>
        <v>275.69696670422832</v>
      </c>
      <c r="T52" s="5">
        <f t="shared" si="20"/>
        <v>5.1000000000000227</v>
      </c>
      <c r="U52" s="8">
        <f t="shared" si="63"/>
        <v>0.31999999999999695</v>
      </c>
      <c r="V52" s="19">
        <f t="shared" si="6"/>
        <v>0</v>
      </c>
      <c r="W52" s="109">
        <f t="shared" si="21"/>
        <v>284.50303329577173</v>
      </c>
      <c r="X52" s="5">
        <f t="shared" si="15"/>
        <v>4.8999999999999773</v>
      </c>
      <c r="Y52" s="8">
        <f t="shared" si="9"/>
        <v>0.68000000000000305</v>
      </c>
      <c r="Z52" s="5">
        <f t="shared" si="10"/>
        <v>0</v>
      </c>
      <c r="AA52" s="5">
        <f>K52*AA1239</f>
        <v>3.6738</v>
      </c>
      <c r="AB52" s="5">
        <f t="shared" si="11"/>
        <v>5.2074672928531092</v>
      </c>
      <c r="AC52" s="2">
        <v>36626</v>
      </c>
      <c r="AD52" s="78">
        <f t="shared" si="22"/>
        <v>275</v>
      </c>
      <c r="AE52" s="54"/>
      <c r="AF52" s="131">
        <f>(AK51&gt;AF1239)*1</f>
        <v>0</v>
      </c>
      <c r="AG52" s="112">
        <f>MROUND((AD52*AG1239),5)</f>
        <v>270</v>
      </c>
      <c r="AH52" s="113">
        <f>MROUND((AE52*AH1239),0.1)</f>
        <v>0</v>
      </c>
      <c r="AI52" s="60">
        <f t="shared" si="23"/>
        <v>2.5</v>
      </c>
      <c r="AJ52" s="60"/>
      <c r="AK52" s="133">
        <f t="shared" si="64"/>
        <v>282.60000000000002</v>
      </c>
      <c r="AL52" s="41">
        <f t="shared" si="13"/>
        <v>285</v>
      </c>
      <c r="AM52" s="56">
        <f t="shared" si="16"/>
        <v>1.7000000000000002</v>
      </c>
      <c r="AN52" s="82">
        <f t="shared" si="17"/>
        <v>1</v>
      </c>
      <c r="AO52" s="82">
        <f t="shared" si="24"/>
        <v>0</v>
      </c>
      <c r="AP52" s="33">
        <f t="shared" si="25"/>
        <v>1</v>
      </c>
      <c r="AQ52" s="29">
        <f t="shared" si="26"/>
        <v>0</v>
      </c>
      <c r="AR52" s="86">
        <f t="shared" si="27"/>
        <v>1</v>
      </c>
      <c r="AS52" s="33">
        <f t="shared" si="28"/>
        <v>0</v>
      </c>
      <c r="AT52" s="19">
        <f t="shared" si="29"/>
        <v>0</v>
      </c>
      <c r="AU52" s="18">
        <f t="shared" si="58"/>
        <v>0</v>
      </c>
      <c r="AV52" s="5">
        <f t="shared" si="30"/>
        <v>0</v>
      </c>
      <c r="AW52" s="17">
        <f t="shared" si="31"/>
        <v>0</v>
      </c>
      <c r="AX52" s="17">
        <f t="shared" si="32"/>
        <v>0</v>
      </c>
      <c r="AY52" s="17">
        <f t="shared" si="33"/>
        <v>0</v>
      </c>
      <c r="AZ52" s="19">
        <f t="shared" si="34"/>
        <v>0</v>
      </c>
      <c r="BA52" s="19">
        <f t="shared" si="35"/>
        <v>0</v>
      </c>
      <c r="BB52" s="19">
        <f t="shared" si="36"/>
        <v>0</v>
      </c>
      <c r="BC52" s="19">
        <f t="shared" si="37"/>
        <v>0</v>
      </c>
      <c r="BD52" s="17">
        <f t="shared" si="38"/>
        <v>0</v>
      </c>
      <c r="BE52" s="17">
        <f t="shared" si="39"/>
        <v>0</v>
      </c>
      <c r="BF52" s="38">
        <f t="shared" si="40"/>
        <v>0</v>
      </c>
      <c r="BG52" s="38">
        <f t="shared" si="41"/>
        <v>0</v>
      </c>
      <c r="BH52" s="38">
        <f t="shared" si="42"/>
        <v>0</v>
      </c>
      <c r="BI52" s="38">
        <f t="shared" si="43"/>
        <v>0</v>
      </c>
      <c r="BJ52" s="5">
        <f t="shared" si="44"/>
        <v>0</v>
      </c>
      <c r="BK52" s="5">
        <f t="shared" si="45"/>
        <v>0</v>
      </c>
      <c r="BL52" s="22">
        <f t="shared" si="46"/>
        <v>0</v>
      </c>
      <c r="BM52" s="5">
        <f t="shared" si="47"/>
        <v>0</v>
      </c>
      <c r="BN52" s="66">
        <f t="shared" si="48"/>
        <v>0</v>
      </c>
      <c r="BO52" s="5">
        <f>AP52*BO1239</f>
        <v>-39</v>
      </c>
      <c r="BP52" s="5">
        <f>AU52*BP1239</f>
        <v>0</v>
      </c>
      <c r="BQ52" s="5">
        <f>AF52*BQ1239</f>
        <v>0</v>
      </c>
      <c r="BR52" s="356">
        <f t="shared" si="49"/>
        <v>-39</v>
      </c>
      <c r="BS52" s="5">
        <f t="shared" si="50"/>
        <v>282.60000000000002</v>
      </c>
      <c r="BT52" s="6"/>
      <c r="BU52" s="306">
        <v>36626</v>
      </c>
      <c r="BV52" s="38">
        <f t="shared" si="51"/>
        <v>282.60000000000002</v>
      </c>
      <c r="BW52" s="66"/>
      <c r="BX52" s="66"/>
      <c r="BY52" s="17"/>
      <c r="BZ52" s="17"/>
      <c r="CA52" s="66"/>
      <c r="CB52" s="66"/>
      <c r="CC52" s="66">
        <f>MAX(BW52:BW404)</f>
        <v>58642.280441588402</v>
      </c>
      <c r="CD52" s="66">
        <f t="shared" si="59"/>
        <v>-58642.280441588402</v>
      </c>
      <c r="CE52" s="66">
        <f t="shared" si="60"/>
        <v>-535</v>
      </c>
      <c r="CF52" s="66" t="e">
        <f>MAX(CE52:CE404)</f>
        <v>#REF!</v>
      </c>
      <c r="CG52" s="66" t="e">
        <f t="shared" si="61"/>
        <v>#REF!</v>
      </c>
      <c r="CH52" s="370"/>
      <c r="CI52" s="17">
        <f t="shared" si="52"/>
        <v>0</v>
      </c>
      <c r="CJ52" s="17">
        <f t="shared" si="53"/>
        <v>1</v>
      </c>
      <c r="CK52" s="38">
        <f>MAX(BV38:BV52)</f>
        <v>311.10000000000002</v>
      </c>
      <c r="CL52" s="38">
        <f t="shared" si="62"/>
        <v>28.5</v>
      </c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</row>
    <row r="53" spans="1:147" customFormat="1" ht="19.5" hidden="1" customHeight="1" x14ac:dyDescent="0.25">
      <c r="A53" s="3"/>
      <c r="B53" s="254">
        <f t="shared" si="18"/>
        <v>36633</v>
      </c>
      <c r="C53" s="5">
        <f t="shared" si="54"/>
        <v>24465</v>
      </c>
      <c r="D53" s="5">
        <v>0</v>
      </c>
      <c r="E53" s="66">
        <f t="shared" si="55"/>
        <v>0</v>
      </c>
      <c r="F53" s="66">
        <f t="shared" si="19"/>
        <v>-39</v>
      </c>
      <c r="G53" s="4">
        <f t="shared" si="56"/>
        <v>24426</v>
      </c>
      <c r="H53" s="8">
        <f t="shared" si="57"/>
        <v>-1.5941140404659717E-3</v>
      </c>
      <c r="I53" s="3"/>
      <c r="J53" s="306">
        <v>36633</v>
      </c>
      <c r="K53" s="5">
        <v>279.7</v>
      </c>
      <c r="L53" s="5">
        <v>283.2</v>
      </c>
      <c r="M53" s="5">
        <v>279.5</v>
      </c>
      <c r="N53" s="177"/>
      <c r="O53" s="5">
        <f t="shared" si="1"/>
        <v>3.6999999999999886</v>
      </c>
      <c r="P53" s="8">
        <f t="shared" si="2"/>
        <v>1.3228459063282048E-2</v>
      </c>
      <c r="Q53" s="8">
        <f>(AVERAGE(P50:P52))*Q1239</f>
        <v>1.4479544717269845E-2</v>
      </c>
      <c r="R53" s="8">
        <f>P52/P1239</f>
        <v>0.55193336215013511</v>
      </c>
      <c r="S53" s="109">
        <f t="shared" si="3"/>
        <v>278.50808066289954</v>
      </c>
      <c r="T53" s="5">
        <f t="shared" si="20"/>
        <v>2.6000000000000227</v>
      </c>
      <c r="U53" s="8">
        <f t="shared" si="63"/>
        <v>0.67088607594936567</v>
      </c>
      <c r="V53" s="19">
        <f t="shared" si="6"/>
        <v>0.30000000000001137</v>
      </c>
      <c r="W53" s="109">
        <f t="shared" si="21"/>
        <v>286.6919193371005</v>
      </c>
      <c r="X53" s="5">
        <f t="shared" si="15"/>
        <v>2.3999999999999773</v>
      </c>
      <c r="Y53" s="8">
        <f t="shared" si="9"/>
        <v>0.32911392405063433</v>
      </c>
      <c r="Z53" s="5">
        <f t="shared" si="10"/>
        <v>0</v>
      </c>
      <c r="AA53" s="5">
        <f>K53*AA1239</f>
        <v>3.6360999999999999</v>
      </c>
      <c r="AB53" s="5">
        <f t="shared" si="11"/>
        <v>2.0068848981141061</v>
      </c>
      <c r="AC53" s="2">
        <v>36633</v>
      </c>
      <c r="AD53" s="78">
        <f t="shared" si="22"/>
        <v>280</v>
      </c>
      <c r="AE53" s="54"/>
      <c r="AF53" s="131">
        <f>(AK52&gt;AF1239)*1</f>
        <v>0</v>
      </c>
      <c r="AG53" s="112">
        <f>MROUND((AD53*AG1239),5)</f>
        <v>275</v>
      </c>
      <c r="AH53" s="113">
        <f>MROUND((AE53*AH1239),0.1)</f>
        <v>0</v>
      </c>
      <c r="AI53" s="60">
        <f t="shared" si="23"/>
        <v>-2.9000000000000341</v>
      </c>
      <c r="AJ53" s="60"/>
      <c r="AK53" s="133">
        <f t="shared" si="64"/>
        <v>279.7</v>
      </c>
      <c r="AL53" s="41">
        <f t="shared" si="13"/>
        <v>285</v>
      </c>
      <c r="AM53" s="56">
        <f t="shared" si="16"/>
        <v>3.5</v>
      </c>
      <c r="AN53" s="82">
        <f t="shared" si="17"/>
        <v>0</v>
      </c>
      <c r="AO53" s="82">
        <f t="shared" si="24"/>
        <v>1</v>
      </c>
      <c r="AP53" s="33">
        <f t="shared" si="25"/>
        <v>1</v>
      </c>
      <c r="AQ53" s="29">
        <f t="shared" si="26"/>
        <v>0</v>
      </c>
      <c r="AR53" s="86">
        <f t="shared" si="27"/>
        <v>0</v>
      </c>
      <c r="AS53" s="33">
        <f t="shared" si="28"/>
        <v>1</v>
      </c>
      <c r="AT53" s="19">
        <f t="shared" si="29"/>
        <v>280</v>
      </c>
      <c r="AU53" s="18">
        <f t="shared" si="58"/>
        <v>0</v>
      </c>
      <c r="AV53" s="5">
        <f t="shared" si="30"/>
        <v>0</v>
      </c>
      <c r="AW53" s="17">
        <f t="shared" si="31"/>
        <v>0</v>
      </c>
      <c r="AX53" s="17">
        <f t="shared" si="32"/>
        <v>0</v>
      </c>
      <c r="AY53" s="17">
        <f t="shared" si="33"/>
        <v>0</v>
      </c>
      <c r="AZ53" s="19">
        <f t="shared" si="34"/>
        <v>0</v>
      </c>
      <c r="BA53" s="19">
        <f t="shared" si="35"/>
        <v>280</v>
      </c>
      <c r="BB53" s="19">
        <f t="shared" si="36"/>
        <v>0</v>
      </c>
      <c r="BC53" s="19">
        <f t="shared" si="37"/>
        <v>0</v>
      </c>
      <c r="BD53" s="17">
        <f t="shared" si="38"/>
        <v>280</v>
      </c>
      <c r="BE53" s="17">
        <f t="shared" si="39"/>
        <v>0</v>
      </c>
      <c r="BF53" s="38">
        <f t="shared" si="40"/>
        <v>0</v>
      </c>
      <c r="BG53" s="38">
        <f t="shared" si="41"/>
        <v>0</v>
      </c>
      <c r="BH53" s="38">
        <f t="shared" si="42"/>
        <v>0</v>
      </c>
      <c r="BI53" s="38">
        <f t="shared" si="43"/>
        <v>0</v>
      </c>
      <c r="BJ53" s="5">
        <f t="shared" si="44"/>
        <v>0</v>
      </c>
      <c r="BK53" s="5">
        <f t="shared" si="45"/>
        <v>0</v>
      </c>
      <c r="BL53" s="22">
        <f t="shared" si="46"/>
        <v>0</v>
      </c>
      <c r="BM53" s="5">
        <f t="shared" si="47"/>
        <v>0</v>
      </c>
      <c r="BN53" s="66">
        <f t="shared" si="48"/>
        <v>0</v>
      </c>
      <c r="BO53" s="5">
        <f>AP53*BO1239</f>
        <v>-39</v>
      </c>
      <c r="BP53" s="5">
        <f>AU53*BP1239</f>
        <v>0</v>
      </c>
      <c r="BQ53" s="5">
        <f>AF53*BQ1239</f>
        <v>0</v>
      </c>
      <c r="BR53" s="356">
        <f t="shared" si="49"/>
        <v>-39</v>
      </c>
      <c r="BS53" s="5">
        <f t="shared" si="50"/>
        <v>279.7</v>
      </c>
      <c r="BT53" s="6"/>
      <c r="BU53" s="306">
        <v>36633</v>
      </c>
      <c r="BV53" s="38">
        <f t="shared" si="51"/>
        <v>279.7</v>
      </c>
      <c r="BW53" s="66"/>
      <c r="BX53" s="66"/>
      <c r="BY53" s="17"/>
      <c r="BZ53" s="17"/>
      <c r="CA53" s="66"/>
      <c r="CB53" s="66"/>
      <c r="CC53" s="66">
        <f>MAX(BW53:BW404)</f>
        <v>58642.280441588402</v>
      </c>
      <c r="CD53" s="66">
        <f t="shared" si="59"/>
        <v>-58642.280441588402</v>
      </c>
      <c r="CE53" s="66">
        <f t="shared" si="60"/>
        <v>-574</v>
      </c>
      <c r="CF53" s="66" t="e">
        <f>MAX(CE53:CE404)</f>
        <v>#REF!</v>
      </c>
      <c r="CG53" s="66" t="e">
        <f t="shared" si="61"/>
        <v>#REF!</v>
      </c>
      <c r="CH53" s="370"/>
      <c r="CI53" s="17">
        <f t="shared" si="52"/>
        <v>0</v>
      </c>
      <c r="CJ53" s="17">
        <f t="shared" si="53"/>
        <v>1</v>
      </c>
      <c r="CK53" s="38">
        <f>MAX(BV38:BV53)</f>
        <v>311.10000000000002</v>
      </c>
      <c r="CL53" s="38">
        <f t="shared" si="62"/>
        <v>31.400000000000034</v>
      </c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</row>
    <row r="54" spans="1:147" customFormat="1" ht="19.5" hidden="1" customHeight="1" x14ac:dyDescent="0.25">
      <c r="A54" s="3"/>
      <c r="B54" s="254">
        <f t="shared" si="18"/>
        <v>36640</v>
      </c>
      <c r="C54" s="5">
        <f t="shared" si="54"/>
        <v>24426</v>
      </c>
      <c r="D54" s="5">
        <v>0</v>
      </c>
      <c r="E54" s="66">
        <f t="shared" si="55"/>
        <v>0</v>
      </c>
      <c r="F54" s="66">
        <f t="shared" si="19"/>
        <v>31</v>
      </c>
      <c r="G54" s="4">
        <f t="shared" si="56"/>
        <v>24457</v>
      </c>
      <c r="H54" s="8">
        <f t="shared" si="57"/>
        <v>1.2691394415786457E-3</v>
      </c>
      <c r="I54" s="3"/>
      <c r="J54" s="306">
        <v>36640</v>
      </c>
      <c r="K54" s="5">
        <v>274.7</v>
      </c>
      <c r="L54" s="5">
        <v>282.89999999999998</v>
      </c>
      <c r="M54" s="5">
        <v>274.2</v>
      </c>
      <c r="N54" s="177"/>
      <c r="O54" s="5">
        <f t="shared" si="1"/>
        <v>8.6999999999999886</v>
      </c>
      <c r="P54" s="8">
        <f t="shared" si="2"/>
        <v>3.1670913724062576E-2</v>
      </c>
      <c r="Q54" s="8">
        <f>(AVERAGE(P51:P53))*Q1239</f>
        <v>1.102303274563083E-2</v>
      </c>
      <c r="R54" s="8">
        <f>P53/P1239</f>
        <v>0.37515036378679922</v>
      </c>
      <c r="S54" s="109">
        <f t="shared" si="3"/>
        <v>276.61685774104706</v>
      </c>
      <c r="T54" s="5">
        <f t="shared" si="20"/>
        <v>4.6999999999999886</v>
      </c>
      <c r="U54" s="8">
        <f t="shared" si="63"/>
        <v>0.17543859649122842</v>
      </c>
      <c r="V54" s="19">
        <f t="shared" si="6"/>
        <v>0.30000000000001137</v>
      </c>
      <c r="W54" s="109">
        <f t="shared" si="21"/>
        <v>282.78314225895292</v>
      </c>
      <c r="X54" s="5">
        <f t="shared" si="15"/>
        <v>5.3000000000000114</v>
      </c>
      <c r="Y54" s="8">
        <f t="shared" si="9"/>
        <v>0.82456140350877161</v>
      </c>
      <c r="Z54" s="5">
        <f t="shared" si="10"/>
        <v>0</v>
      </c>
      <c r="AA54" s="5">
        <f>K54*AA1239</f>
        <v>3.5710999999999995</v>
      </c>
      <c r="AB54" s="5">
        <f t="shared" si="11"/>
        <v>1.3396994641190385</v>
      </c>
      <c r="AC54" s="2">
        <v>36640</v>
      </c>
      <c r="AD54" s="78">
        <f t="shared" si="22"/>
        <v>275</v>
      </c>
      <c r="AE54" s="54"/>
      <c r="AF54" s="131">
        <f>(AK53&gt;AF1239)*1</f>
        <v>0</v>
      </c>
      <c r="AG54" s="112">
        <f>MROUND((AD54*AG1239),5)</f>
        <v>270</v>
      </c>
      <c r="AH54" s="113">
        <f>MROUND((AE54*AH1239),0.1)</f>
        <v>0</v>
      </c>
      <c r="AI54" s="60">
        <f t="shared" si="23"/>
        <v>-5</v>
      </c>
      <c r="AJ54" s="60"/>
      <c r="AK54" s="133">
        <f t="shared" si="64"/>
        <v>274.7</v>
      </c>
      <c r="AL54" s="41">
        <f t="shared" si="13"/>
        <v>285</v>
      </c>
      <c r="AM54" s="56">
        <f t="shared" si="16"/>
        <v>0.70000000000000007</v>
      </c>
      <c r="AN54" s="82">
        <f t="shared" si="17"/>
        <v>0</v>
      </c>
      <c r="AO54" s="82">
        <f t="shared" si="24"/>
        <v>1</v>
      </c>
      <c r="AP54" s="33">
        <f t="shared" si="25"/>
        <v>0</v>
      </c>
      <c r="AQ54" s="29">
        <f t="shared" si="26"/>
        <v>0</v>
      </c>
      <c r="AR54" s="86">
        <f t="shared" si="27"/>
        <v>0</v>
      </c>
      <c r="AS54" s="33">
        <f t="shared" si="28"/>
        <v>0</v>
      </c>
      <c r="AT54" s="19">
        <f t="shared" si="29"/>
        <v>0</v>
      </c>
      <c r="AU54" s="18">
        <f t="shared" si="58"/>
        <v>1</v>
      </c>
      <c r="AV54" s="5">
        <f t="shared" si="30"/>
        <v>0.70000000000000007</v>
      </c>
      <c r="AW54" s="17">
        <f t="shared" si="31"/>
        <v>1</v>
      </c>
      <c r="AX54" s="17">
        <f t="shared" si="32"/>
        <v>0</v>
      </c>
      <c r="AY54" s="17">
        <f t="shared" si="33"/>
        <v>0</v>
      </c>
      <c r="AZ54" s="19">
        <f t="shared" si="34"/>
        <v>280</v>
      </c>
      <c r="BA54" s="19">
        <f t="shared" si="35"/>
        <v>0</v>
      </c>
      <c r="BB54" s="19">
        <f t="shared" si="36"/>
        <v>0</v>
      </c>
      <c r="BC54" s="19">
        <f t="shared" si="37"/>
        <v>0</v>
      </c>
      <c r="BD54" s="17">
        <f t="shared" si="38"/>
        <v>280</v>
      </c>
      <c r="BE54" s="17">
        <f t="shared" si="39"/>
        <v>0</v>
      </c>
      <c r="BF54" s="38">
        <f t="shared" si="40"/>
        <v>0</v>
      </c>
      <c r="BG54" s="38">
        <f t="shared" si="41"/>
        <v>0</v>
      </c>
      <c r="BH54" s="38">
        <f t="shared" si="42"/>
        <v>0</v>
      </c>
      <c r="BI54" s="38">
        <f t="shared" si="43"/>
        <v>0</v>
      </c>
      <c r="BJ54" s="5">
        <f t="shared" si="44"/>
        <v>0</v>
      </c>
      <c r="BK54" s="5">
        <f t="shared" si="45"/>
        <v>0</v>
      </c>
      <c r="BL54" s="22">
        <f t="shared" si="46"/>
        <v>0.70000000000000007</v>
      </c>
      <c r="BM54" s="5">
        <f t="shared" si="47"/>
        <v>0.70000000000000007</v>
      </c>
      <c r="BN54" s="66">
        <f t="shared" si="48"/>
        <v>70</v>
      </c>
      <c r="BO54" s="5">
        <f>AP54*BO1239</f>
        <v>0</v>
      </c>
      <c r="BP54" s="5">
        <f>AU54*BP1239</f>
        <v>-39</v>
      </c>
      <c r="BQ54" s="5">
        <f>AF54*BQ1239</f>
        <v>0</v>
      </c>
      <c r="BR54" s="356">
        <f t="shared" ref="BR54" si="65">BQ54+BP54+BO54+BN54</f>
        <v>31</v>
      </c>
      <c r="BS54" s="5">
        <f t="shared" si="50"/>
        <v>274.7</v>
      </c>
      <c r="BT54" s="6"/>
      <c r="BU54" s="306">
        <v>36640</v>
      </c>
      <c r="BV54" s="38">
        <f t="shared" si="51"/>
        <v>274.7</v>
      </c>
      <c r="BW54" s="66"/>
      <c r="BX54" s="66"/>
      <c r="BY54" s="17"/>
      <c r="BZ54" s="17"/>
      <c r="CA54" s="66"/>
      <c r="CB54" s="66"/>
      <c r="CC54" s="66">
        <f>MAX(BW54:BW404)</f>
        <v>58642.280441588402</v>
      </c>
      <c r="CD54" s="66">
        <f t="shared" si="59"/>
        <v>-58642.280441588402</v>
      </c>
      <c r="CE54" s="66">
        <f t="shared" si="60"/>
        <v>-543</v>
      </c>
      <c r="CF54" s="66" t="e">
        <f>MAX(CE54:CE404)</f>
        <v>#REF!</v>
      </c>
      <c r="CG54" s="66" t="e">
        <f t="shared" si="61"/>
        <v>#REF!</v>
      </c>
      <c r="CH54" s="370"/>
      <c r="CI54" s="17">
        <f t="shared" si="52"/>
        <v>1</v>
      </c>
      <c r="CJ54" s="17">
        <f t="shared" si="53"/>
        <v>0</v>
      </c>
      <c r="CK54" s="38">
        <f>MAX(BV38:BV54)</f>
        <v>311.10000000000002</v>
      </c>
      <c r="CL54" s="38">
        <f t="shared" si="62"/>
        <v>36.400000000000034</v>
      </c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</row>
    <row r="55" spans="1:147" customFormat="1" ht="19.5" hidden="1" customHeight="1" x14ac:dyDescent="0.25">
      <c r="A55" s="3"/>
      <c r="B55" s="254">
        <f t="shared" si="18"/>
        <v>36647</v>
      </c>
      <c r="C55" s="5">
        <f t="shared" si="54"/>
        <v>24457</v>
      </c>
      <c r="D55" s="5">
        <v>0</v>
      </c>
      <c r="E55" s="66">
        <f t="shared" si="55"/>
        <v>0</v>
      </c>
      <c r="F55" s="66">
        <f t="shared" si="19"/>
        <v>-429</v>
      </c>
      <c r="G55" s="4">
        <f t="shared" si="56"/>
        <v>24028</v>
      </c>
      <c r="H55" s="8">
        <f t="shared" si="57"/>
        <v>-1.7540990309522837E-2</v>
      </c>
      <c r="I55" s="3"/>
      <c r="J55" s="306">
        <v>36647</v>
      </c>
      <c r="K55" s="5">
        <v>280.10000000000002</v>
      </c>
      <c r="L55" s="5">
        <v>284</v>
      </c>
      <c r="M55" s="5">
        <v>273.60000000000002</v>
      </c>
      <c r="N55" s="177"/>
      <c r="O55" s="5">
        <f t="shared" si="1"/>
        <v>10.399999999999977</v>
      </c>
      <c r="P55" s="8">
        <f t="shared" si="2"/>
        <v>3.7129596572652537E-2</v>
      </c>
      <c r="Q55" s="8">
        <f>(AVERAGE(P52:P54))*Q1239</f>
        <v>8.5815346778502447E-3</v>
      </c>
      <c r="R55" s="8">
        <f>P54/P1239</f>
        <v>0.89816619972172207</v>
      </c>
      <c r="S55" s="109">
        <f t="shared" si="3"/>
        <v>272.34265242399454</v>
      </c>
      <c r="T55" s="5">
        <f t="shared" si="20"/>
        <v>4.6999999999999886</v>
      </c>
      <c r="U55" s="8">
        <f t="shared" si="63"/>
        <v>0.51041666666666607</v>
      </c>
      <c r="V55" s="19">
        <f t="shared" si="6"/>
        <v>0</v>
      </c>
      <c r="W55" s="109">
        <f t="shared" si="21"/>
        <v>277.05734757600544</v>
      </c>
      <c r="X55" s="5">
        <f t="shared" si="15"/>
        <v>1</v>
      </c>
      <c r="Y55" s="8">
        <f t="shared" si="9"/>
        <v>0.48958333333333393</v>
      </c>
      <c r="Z55" s="5">
        <f t="shared" si="10"/>
        <v>5.1000000000000227</v>
      </c>
      <c r="AA55" s="5">
        <f>K55*AA1239</f>
        <v>3.6413000000000002</v>
      </c>
      <c r="AB55" s="5">
        <f t="shared" si="11"/>
        <v>3.2704925830467069</v>
      </c>
      <c r="AC55" s="2">
        <v>36647</v>
      </c>
      <c r="AD55" s="78">
        <f t="shared" si="22"/>
        <v>270</v>
      </c>
      <c r="AE55" s="54"/>
      <c r="AF55" s="131">
        <f>(AK54&gt;AF1239)*1</f>
        <v>0</v>
      </c>
      <c r="AG55" s="112">
        <f>MROUND((AD55*AG1239),5)</f>
        <v>265</v>
      </c>
      <c r="AH55" s="113">
        <f>MROUND((AE55*AH1239),0.1)</f>
        <v>0</v>
      </c>
      <c r="AI55" s="60">
        <f t="shared" si="23"/>
        <v>5.4000000000000341</v>
      </c>
      <c r="AJ55" s="60"/>
      <c r="AK55" s="133">
        <f t="shared" si="64"/>
        <v>280.10000000000002</v>
      </c>
      <c r="AL55" s="41">
        <f t="shared" si="13"/>
        <v>275</v>
      </c>
      <c r="AM55" s="56">
        <f t="shared" si="16"/>
        <v>1.1000000000000001</v>
      </c>
      <c r="AN55" s="82">
        <f t="shared" si="17"/>
        <v>1</v>
      </c>
      <c r="AO55" s="82">
        <f t="shared" si="24"/>
        <v>0</v>
      </c>
      <c r="AP55" s="33">
        <f t="shared" si="25"/>
        <v>0</v>
      </c>
      <c r="AQ55" s="29">
        <f t="shared" si="26"/>
        <v>0</v>
      </c>
      <c r="AR55" s="86">
        <f t="shared" si="27"/>
        <v>1</v>
      </c>
      <c r="AS55" s="33">
        <f t="shared" si="28"/>
        <v>0</v>
      </c>
      <c r="AT55" s="19">
        <f t="shared" si="29"/>
        <v>0</v>
      </c>
      <c r="AU55" s="18">
        <f t="shared" si="58"/>
        <v>1</v>
      </c>
      <c r="AV55" s="5">
        <f t="shared" si="30"/>
        <v>1.1000000000000001</v>
      </c>
      <c r="AW55" s="17">
        <f t="shared" si="31"/>
        <v>0</v>
      </c>
      <c r="AX55" s="17">
        <f t="shared" si="32"/>
        <v>1</v>
      </c>
      <c r="AY55" s="17">
        <f t="shared" si="33"/>
        <v>275</v>
      </c>
      <c r="AZ55" s="19">
        <f t="shared" si="34"/>
        <v>280</v>
      </c>
      <c r="BA55" s="19">
        <f t="shared" si="35"/>
        <v>0</v>
      </c>
      <c r="BB55" s="19">
        <f t="shared" si="36"/>
        <v>0</v>
      </c>
      <c r="BC55" s="19">
        <f t="shared" si="37"/>
        <v>275</v>
      </c>
      <c r="BD55" s="17">
        <f t="shared" si="38"/>
        <v>0</v>
      </c>
      <c r="BE55" s="17">
        <f t="shared" si="39"/>
        <v>0</v>
      </c>
      <c r="BF55" s="38">
        <f t="shared" si="40"/>
        <v>0</v>
      </c>
      <c r="BG55" s="38">
        <f t="shared" si="41"/>
        <v>0</v>
      </c>
      <c r="BH55" s="38">
        <f t="shared" si="42"/>
        <v>0</v>
      </c>
      <c r="BI55" s="38">
        <f t="shared" si="43"/>
        <v>0</v>
      </c>
      <c r="BJ55" s="5">
        <f t="shared" si="44"/>
        <v>0</v>
      </c>
      <c r="BK55" s="5">
        <f t="shared" si="45"/>
        <v>-5</v>
      </c>
      <c r="BL55" s="22">
        <f t="shared" si="46"/>
        <v>-3.9</v>
      </c>
      <c r="BM55" s="5">
        <f t="shared" si="47"/>
        <v>-3.9</v>
      </c>
      <c r="BN55" s="66">
        <f t="shared" si="48"/>
        <v>-390</v>
      </c>
      <c r="BO55" s="5">
        <f>AP55*BO1239</f>
        <v>0</v>
      </c>
      <c r="BP55" s="5">
        <f>AU55*BP1239</f>
        <v>-39</v>
      </c>
      <c r="BQ55" s="5">
        <f>AF55*BQ1239</f>
        <v>0</v>
      </c>
      <c r="BR55" s="356">
        <f t="shared" ref="BR55" si="66">BQ55+BP55+BO55+BN55</f>
        <v>-429</v>
      </c>
      <c r="BS55" s="5">
        <f t="shared" si="50"/>
        <v>280.10000000000002</v>
      </c>
      <c r="BT55" s="6"/>
      <c r="BU55" s="306">
        <v>36647</v>
      </c>
      <c r="BV55" s="38">
        <f t="shared" si="51"/>
        <v>280.10000000000002</v>
      </c>
      <c r="BW55" s="66"/>
      <c r="BX55" s="66"/>
      <c r="BY55" s="17"/>
      <c r="BZ55" s="17"/>
      <c r="CA55" s="66"/>
      <c r="CB55" s="66"/>
      <c r="CC55" s="66">
        <f>MAX(BW55:BW404)</f>
        <v>58642.280441588402</v>
      </c>
      <c r="CD55" s="66">
        <f t="shared" si="59"/>
        <v>-58642.280441588402</v>
      </c>
      <c r="CE55" s="66">
        <f t="shared" si="60"/>
        <v>-972</v>
      </c>
      <c r="CF55" s="66" t="e">
        <f>MAX(CE55:CE404)</f>
        <v>#REF!</v>
      </c>
      <c r="CG55" s="66" t="e">
        <f t="shared" si="61"/>
        <v>#REF!</v>
      </c>
      <c r="CH55" s="370"/>
      <c r="CI55" s="17">
        <f t="shared" si="52"/>
        <v>0</v>
      </c>
      <c r="CJ55" s="17">
        <f t="shared" si="53"/>
        <v>1</v>
      </c>
      <c r="CK55" s="38">
        <f>MAX(BV38:BV55)</f>
        <v>311.10000000000002</v>
      </c>
      <c r="CL55" s="38">
        <f t="shared" si="62"/>
        <v>31</v>
      </c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</row>
    <row r="56" spans="1:147" customFormat="1" ht="19.5" hidden="1" customHeight="1" x14ac:dyDescent="0.25">
      <c r="A56" s="3"/>
      <c r="B56" s="254">
        <f t="shared" si="18"/>
        <v>36654</v>
      </c>
      <c r="C56" s="5">
        <f t="shared" si="54"/>
        <v>24028</v>
      </c>
      <c r="D56" s="5">
        <v>0</v>
      </c>
      <c r="E56" s="66">
        <f t="shared" si="55"/>
        <v>0</v>
      </c>
      <c r="F56" s="66">
        <f t="shared" si="19"/>
        <v>-39</v>
      </c>
      <c r="G56" s="4">
        <f t="shared" si="56"/>
        <v>23989</v>
      </c>
      <c r="H56" s="8">
        <f t="shared" si="57"/>
        <v>-1.6231063758947895E-3</v>
      </c>
      <c r="I56" s="3"/>
      <c r="J56" s="306">
        <v>36654</v>
      </c>
      <c r="K56" s="5">
        <v>276.89999999999998</v>
      </c>
      <c r="L56" s="5">
        <v>280</v>
      </c>
      <c r="M56" s="5">
        <v>276.10000000000002</v>
      </c>
      <c r="N56" s="177"/>
      <c r="O56" s="5">
        <f t="shared" si="1"/>
        <v>3.8999999999999773</v>
      </c>
      <c r="P56" s="8">
        <f t="shared" si="2"/>
        <v>1.408450704225344E-2</v>
      </c>
      <c r="Q56" s="8">
        <f>(AVERAGE(P53:P55))*Q1239</f>
        <v>1.0937195914666289E-2</v>
      </c>
      <c r="R56" s="8">
        <f>P55/P1239</f>
        <v>1.052970840734627</v>
      </c>
      <c r="S56" s="109">
        <f t="shared" si="3"/>
        <v>277.03649142430197</v>
      </c>
      <c r="T56" s="5">
        <f t="shared" si="20"/>
        <v>5.1000000000000227</v>
      </c>
      <c r="U56" s="8">
        <f t="shared" si="63"/>
        <v>0.37804878048780555</v>
      </c>
      <c r="V56" s="19">
        <f t="shared" si="6"/>
        <v>0</v>
      </c>
      <c r="W56" s="109">
        <f t="shared" si="21"/>
        <v>283.16350857569807</v>
      </c>
      <c r="X56" s="5">
        <f t="shared" si="15"/>
        <v>4.8999999999999773</v>
      </c>
      <c r="Y56" s="8">
        <f t="shared" si="9"/>
        <v>0.62195121951219445</v>
      </c>
      <c r="Z56" s="5">
        <f t="shared" si="10"/>
        <v>0</v>
      </c>
      <c r="AA56" s="5">
        <f>K56*AA1239</f>
        <v>3.5996999999999995</v>
      </c>
      <c r="AB56" s="5">
        <f t="shared" si="11"/>
        <v>3.7903791353924361</v>
      </c>
      <c r="AC56" s="2">
        <v>36654</v>
      </c>
      <c r="AD56" s="78">
        <f t="shared" si="22"/>
        <v>275</v>
      </c>
      <c r="AE56" s="54"/>
      <c r="AF56" s="131">
        <f>(AK55&gt;AF1239)*1</f>
        <v>0</v>
      </c>
      <c r="AG56" s="112">
        <f>MROUND((AD56*AG1239),5)</f>
        <v>270</v>
      </c>
      <c r="AH56" s="113">
        <f>MROUND((AE56*AH1239),0.1)</f>
        <v>0</v>
      </c>
      <c r="AI56" s="60">
        <f t="shared" si="23"/>
        <v>-3.2000000000000455</v>
      </c>
      <c r="AJ56" s="60"/>
      <c r="AK56" s="133">
        <f t="shared" si="64"/>
        <v>276.89999999999998</v>
      </c>
      <c r="AL56" s="41">
        <f t="shared" si="13"/>
        <v>285</v>
      </c>
      <c r="AM56" s="56">
        <f t="shared" si="16"/>
        <v>1.6</v>
      </c>
      <c r="AN56" s="82">
        <f t="shared" si="17"/>
        <v>0</v>
      </c>
      <c r="AO56" s="82">
        <f t="shared" si="24"/>
        <v>1</v>
      </c>
      <c r="AP56" s="33">
        <f t="shared" si="25"/>
        <v>1</v>
      </c>
      <c r="AQ56" s="29">
        <f t="shared" si="26"/>
        <v>0</v>
      </c>
      <c r="AR56" s="86">
        <f t="shared" si="27"/>
        <v>1</v>
      </c>
      <c r="AS56" s="33">
        <f t="shared" si="28"/>
        <v>0</v>
      </c>
      <c r="AT56" s="19">
        <f t="shared" si="29"/>
        <v>0</v>
      </c>
      <c r="AU56" s="18">
        <f t="shared" si="58"/>
        <v>0</v>
      </c>
      <c r="AV56" s="5">
        <f t="shared" si="30"/>
        <v>0</v>
      </c>
      <c r="AW56" s="17">
        <f t="shared" si="31"/>
        <v>0</v>
      </c>
      <c r="AX56" s="17">
        <f t="shared" si="32"/>
        <v>0</v>
      </c>
      <c r="AY56" s="17">
        <f t="shared" si="33"/>
        <v>0</v>
      </c>
      <c r="AZ56" s="19">
        <f t="shared" si="34"/>
        <v>0</v>
      </c>
      <c r="BA56" s="19">
        <f t="shared" si="35"/>
        <v>0</v>
      </c>
      <c r="BB56" s="19">
        <f t="shared" si="36"/>
        <v>0</v>
      </c>
      <c r="BC56" s="19">
        <f t="shared" si="37"/>
        <v>0</v>
      </c>
      <c r="BD56" s="17">
        <f t="shared" si="38"/>
        <v>0</v>
      </c>
      <c r="BE56" s="17">
        <f t="shared" si="39"/>
        <v>0</v>
      </c>
      <c r="BF56" s="38">
        <f t="shared" si="40"/>
        <v>0</v>
      </c>
      <c r="BG56" s="38">
        <f t="shared" si="41"/>
        <v>0</v>
      </c>
      <c r="BH56" s="38">
        <f t="shared" si="42"/>
        <v>0</v>
      </c>
      <c r="BI56" s="38">
        <f t="shared" si="43"/>
        <v>0</v>
      </c>
      <c r="BJ56" s="5">
        <f t="shared" si="44"/>
        <v>0</v>
      </c>
      <c r="BK56" s="5">
        <f t="shared" si="45"/>
        <v>0</v>
      </c>
      <c r="BL56" s="22">
        <f t="shared" si="46"/>
        <v>0</v>
      </c>
      <c r="BM56" s="5">
        <f t="shared" si="47"/>
        <v>0</v>
      </c>
      <c r="BN56" s="66">
        <f t="shared" si="48"/>
        <v>0</v>
      </c>
      <c r="BO56" s="5">
        <f>AP56*BO1239</f>
        <v>-39</v>
      </c>
      <c r="BP56" s="5">
        <f>AU56*BP1239</f>
        <v>0</v>
      </c>
      <c r="BQ56" s="5">
        <f>AF56*BQ1239</f>
        <v>0</v>
      </c>
      <c r="BR56" s="356">
        <f t="shared" ref="BR56" si="67">BQ56+BP56+BO56+BN56</f>
        <v>-39</v>
      </c>
      <c r="BS56" s="5">
        <f t="shared" si="50"/>
        <v>276.89999999999998</v>
      </c>
      <c r="BT56" s="6"/>
      <c r="BU56" s="306">
        <v>36654</v>
      </c>
      <c r="BV56" s="38">
        <f t="shared" si="51"/>
        <v>276.89999999999998</v>
      </c>
      <c r="BW56" s="66"/>
      <c r="BX56" s="66"/>
      <c r="BY56" s="17"/>
      <c r="BZ56" s="17"/>
      <c r="CA56" s="66"/>
      <c r="CB56" s="66"/>
      <c r="CC56" s="66">
        <f>MAX(BW56:BW404)</f>
        <v>58642.280441588402</v>
      </c>
      <c r="CD56" s="66">
        <f t="shared" si="59"/>
        <v>-58642.280441588402</v>
      </c>
      <c r="CE56" s="66">
        <f t="shared" si="60"/>
        <v>-1011</v>
      </c>
      <c r="CF56" s="66" t="e">
        <f>MAX(CE56:CE404)</f>
        <v>#REF!</v>
      </c>
      <c r="CG56" s="66" t="e">
        <f t="shared" si="61"/>
        <v>#REF!</v>
      </c>
      <c r="CH56" s="370"/>
      <c r="CI56" s="17">
        <f t="shared" si="52"/>
        <v>0</v>
      </c>
      <c r="CJ56" s="17">
        <f t="shared" si="53"/>
        <v>1</v>
      </c>
      <c r="CK56" s="38">
        <f>MAX(BV38:BV56)</f>
        <v>311.10000000000002</v>
      </c>
      <c r="CL56" s="38">
        <f t="shared" si="62"/>
        <v>34.200000000000045</v>
      </c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</row>
    <row r="57" spans="1:147" customFormat="1" ht="19.5" hidden="1" customHeight="1" x14ac:dyDescent="0.25">
      <c r="A57" s="3"/>
      <c r="B57" s="254">
        <f t="shared" si="18"/>
        <v>36661</v>
      </c>
      <c r="C57" s="5">
        <f t="shared" si="54"/>
        <v>23989</v>
      </c>
      <c r="D57" s="5">
        <v>0</v>
      </c>
      <c r="E57" s="66">
        <f t="shared" si="55"/>
        <v>0</v>
      </c>
      <c r="F57" s="66">
        <f t="shared" si="19"/>
        <v>-39</v>
      </c>
      <c r="G57" s="4">
        <f t="shared" si="56"/>
        <v>23950</v>
      </c>
      <c r="H57" s="8">
        <f t="shared" si="57"/>
        <v>-1.6257451331860436E-3</v>
      </c>
      <c r="I57" s="3"/>
      <c r="J57" s="306">
        <v>36661</v>
      </c>
      <c r="K57" s="5">
        <v>274.60000000000002</v>
      </c>
      <c r="L57" s="5">
        <v>278</v>
      </c>
      <c r="M57" s="5">
        <v>272.10000000000002</v>
      </c>
      <c r="N57" s="177"/>
      <c r="O57" s="5">
        <f t="shared" si="1"/>
        <v>5.8999999999999773</v>
      </c>
      <c r="P57" s="8">
        <f t="shared" si="2"/>
        <v>2.1485797523670708E-2</v>
      </c>
      <c r="Q57" s="8">
        <f>(AVERAGE(P54:P56))*Q1239</f>
        <v>1.1051335645195809E-2</v>
      </c>
      <c r="R57" s="8">
        <f>P56/P1239</f>
        <v>0.39942731918982666</v>
      </c>
      <c r="S57" s="109">
        <f t="shared" si="3"/>
        <v>273.83988515984527</v>
      </c>
      <c r="T57" s="5">
        <f t="shared" si="20"/>
        <v>1.8999999999999773</v>
      </c>
      <c r="U57" s="8">
        <f t="shared" si="63"/>
        <v>0.34482758620689924</v>
      </c>
      <c r="V57" s="19">
        <f t="shared" si="6"/>
        <v>0.39999999999997726</v>
      </c>
      <c r="W57" s="109">
        <f t="shared" si="21"/>
        <v>279.96011484015469</v>
      </c>
      <c r="X57" s="5">
        <f t="shared" si="15"/>
        <v>3.1000000000000227</v>
      </c>
      <c r="Y57" s="8">
        <f t="shared" si="9"/>
        <v>0.65517241379310076</v>
      </c>
      <c r="Z57" s="5">
        <f t="shared" si="10"/>
        <v>0</v>
      </c>
      <c r="AA57" s="5">
        <f>K57*AA1239</f>
        <v>3.5698000000000003</v>
      </c>
      <c r="AB57" s="5">
        <f t="shared" si="11"/>
        <v>1.4258756440438434</v>
      </c>
      <c r="AC57" s="2">
        <v>36661</v>
      </c>
      <c r="AD57" s="78">
        <f t="shared" si="22"/>
        <v>275</v>
      </c>
      <c r="AE57" s="54"/>
      <c r="AF57" s="131">
        <f>(AK56&gt;AF1239)*1</f>
        <v>0</v>
      </c>
      <c r="AG57" s="112">
        <f>MROUND((AD57*AG1239),5)</f>
        <v>270</v>
      </c>
      <c r="AH57" s="113">
        <f>MROUND((AE57*AH1239),0.1)</f>
        <v>0</v>
      </c>
      <c r="AI57" s="60">
        <f t="shared" si="23"/>
        <v>-2.2999999999999545</v>
      </c>
      <c r="AJ57" s="60"/>
      <c r="AK57" s="133">
        <f t="shared" si="64"/>
        <v>274.60000000000002</v>
      </c>
      <c r="AL57" s="41">
        <f t="shared" si="13"/>
        <v>280</v>
      </c>
      <c r="AM57" s="56">
        <f t="shared" si="16"/>
        <v>2.4000000000000004</v>
      </c>
      <c r="AN57" s="82">
        <f t="shared" si="17"/>
        <v>0</v>
      </c>
      <c r="AO57" s="82">
        <f t="shared" si="24"/>
        <v>1</v>
      </c>
      <c r="AP57" s="33">
        <f t="shared" si="25"/>
        <v>1</v>
      </c>
      <c r="AQ57" s="29">
        <f t="shared" si="26"/>
        <v>0</v>
      </c>
      <c r="AR57" s="86">
        <f t="shared" si="27"/>
        <v>0</v>
      </c>
      <c r="AS57" s="33">
        <f t="shared" si="28"/>
        <v>1</v>
      </c>
      <c r="AT57" s="19">
        <f t="shared" si="29"/>
        <v>275</v>
      </c>
      <c r="AU57" s="18">
        <f t="shared" si="58"/>
        <v>0</v>
      </c>
      <c r="AV57" s="5">
        <f t="shared" si="30"/>
        <v>0</v>
      </c>
      <c r="AW57" s="17">
        <f t="shared" si="31"/>
        <v>0</v>
      </c>
      <c r="AX57" s="17">
        <f t="shared" si="32"/>
        <v>0</v>
      </c>
      <c r="AY57" s="17">
        <f t="shared" si="33"/>
        <v>0</v>
      </c>
      <c r="AZ57" s="19">
        <f t="shared" si="34"/>
        <v>0</v>
      </c>
      <c r="BA57" s="19">
        <f t="shared" si="35"/>
        <v>275</v>
      </c>
      <c r="BB57" s="19">
        <f t="shared" si="36"/>
        <v>0</v>
      </c>
      <c r="BC57" s="19">
        <f t="shared" si="37"/>
        <v>0</v>
      </c>
      <c r="BD57" s="17">
        <f t="shared" si="38"/>
        <v>275</v>
      </c>
      <c r="BE57" s="17">
        <f t="shared" si="39"/>
        <v>0</v>
      </c>
      <c r="BF57" s="38">
        <f t="shared" si="40"/>
        <v>0</v>
      </c>
      <c r="BG57" s="38">
        <f t="shared" si="41"/>
        <v>0</v>
      </c>
      <c r="BH57" s="38">
        <f t="shared" si="42"/>
        <v>0</v>
      </c>
      <c r="BI57" s="38">
        <f t="shared" si="43"/>
        <v>0</v>
      </c>
      <c r="BJ57" s="5">
        <f t="shared" si="44"/>
        <v>0</v>
      </c>
      <c r="BK57" s="5">
        <f t="shared" si="45"/>
        <v>0</v>
      </c>
      <c r="BL57" s="22">
        <f t="shared" si="46"/>
        <v>0</v>
      </c>
      <c r="BM57" s="5">
        <f t="shared" si="47"/>
        <v>0</v>
      </c>
      <c r="BN57" s="66">
        <f t="shared" si="48"/>
        <v>0</v>
      </c>
      <c r="BO57" s="5">
        <f>AP57*BO1239</f>
        <v>-39</v>
      </c>
      <c r="BP57" s="5">
        <f>AU57*BP1239</f>
        <v>0</v>
      </c>
      <c r="BQ57" s="5">
        <f>AF57*BQ1239</f>
        <v>0</v>
      </c>
      <c r="BR57" s="356">
        <f t="shared" ref="BR57:BR58" si="68">BQ57+BP57+BO57+BN57</f>
        <v>-39</v>
      </c>
      <c r="BS57" s="5">
        <f t="shared" si="50"/>
        <v>274.60000000000002</v>
      </c>
      <c r="BT57" s="6"/>
      <c r="BU57" s="306">
        <v>36661</v>
      </c>
      <c r="BV57" s="38">
        <f t="shared" si="51"/>
        <v>274.60000000000002</v>
      </c>
      <c r="BW57" s="66"/>
      <c r="BX57" s="66"/>
      <c r="BY57" s="17"/>
      <c r="BZ57" s="17"/>
      <c r="CA57" s="66"/>
      <c r="CB57" s="66"/>
      <c r="CC57" s="66">
        <f>MAX(BW57:BW404)</f>
        <v>58642.280441588402</v>
      </c>
      <c r="CD57" s="66">
        <f t="shared" si="59"/>
        <v>-58642.280441588402</v>
      </c>
      <c r="CE57" s="66">
        <f t="shared" si="60"/>
        <v>-1050</v>
      </c>
      <c r="CF57" s="66" t="e">
        <f>MAX(CE57:CE404)</f>
        <v>#REF!</v>
      </c>
      <c r="CG57" s="66" t="e">
        <f t="shared" si="61"/>
        <v>#REF!</v>
      </c>
      <c r="CH57" s="370"/>
      <c r="CI57" s="17">
        <f t="shared" si="52"/>
        <v>0</v>
      </c>
      <c r="CJ57" s="17">
        <f t="shared" si="53"/>
        <v>1</v>
      </c>
      <c r="CK57" s="38">
        <f>MAX(BV38:BV57)</f>
        <v>311.10000000000002</v>
      </c>
      <c r="CL57" s="38">
        <f t="shared" si="62"/>
        <v>36.5</v>
      </c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</row>
    <row r="58" spans="1:147" customFormat="1" ht="19.5" hidden="1" customHeight="1" x14ac:dyDescent="0.25">
      <c r="A58" s="3"/>
      <c r="B58" s="254">
        <f t="shared" si="18"/>
        <v>36668</v>
      </c>
      <c r="C58" s="5">
        <f t="shared" si="54"/>
        <v>23950</v>
      </c>
      <c r="D58" s="5">
        <v>0</v>
      </c>
      <c r="E58" s="66">
        <f t="shared" si="55"/>
        <v>0</v>
      </c>
      <c r="F58" s="66">
        <f t="shared" si="19"/>
        <v>51</v>
      </c>
      <c r="G58" s="4">
        <f t="shared" si="56"/>
        <v>24001</v>
      </c>
      <c r="H58" s="8">
        <f t="shared" si="57"/>
        <v>2.1294363256784969E-3</v>
      </c>
      <c r="I58" s="3"/>
      <c r="J58" s="306">
        <v>36668</v>
      </c>
      <c r="K58" s="5">
        <v>272.2</v>
      </c>
      <c r="L58" s="5">
        <v>277.5</v>
      </c>
      <c r="M58" s="5">
        <v>269.5</v>
      </c>
      <c r="N58" s="177"/>
      <c r="O58" s="5">
        <f t="shared" si="1"/>
        <v>8</v>
      </c>
      <c r="P58" s="8">
        <f t="shared" si="2"/>
        <v>2.9390154298310066E-2</v>
      </c>
      <c r="Q58" s="8">
        <f>(AVERAGE(P55:P57))*Q1239</f>
        <v>9.6933201518102259E-3</v>
      </c>
      <c r="R58" s="8">
        <f>P57/P1239</f>
        <v>0.60932302989300324</v>
      </c>
      <c r="S58" s="109">
        <f t="shared" si="3"/>
        <v>271.93821428631293</v>
      </c>
      <c r="T58" s="5">
        <f t="shared" si="20"/>
        <v>4.6000000000000227</v>
      </c>
      <c r="U58" s="8">
        <f t="shared" si="63"/>
        <v>0.37837837837837818</v>
      </c>
      <c r="V58" s="19">
        <f t="shared" si="6"/>
        <v>0</v>
      </c>
      <c r="W58" s="109">
        <f t="shared" si="21"/>
        <v>277.26178571368712</v>
      </c>
      <c r="X58" s="5">
        <f t="shared" si="15"/>
        <v>1</v>
      </c>
      <c r="Y58" s="8">
        <f t="shared" si="9"/>
        <v>0.62162162162162182</v>
      </c>
      <c r="Z58" s="5">
        <f t="shared" si="10"/>
        <v>0</v>
      </c>
      <c r="AA58" s="5">
        <f>K58*AA1239</f>
        <v>3.5385999999999997</v>
      </c>
      <c r="AB58" s="5">
        <f t="shared" si="11"/>
        <v>2.1561504735793813</v>
      </c>
      <c r="AC58" s="2">
        <v>36668</v>
      </c>
      <c r="AD58" s="78">
        <f t="shared" si="22"/>
        <v>270</v>
      </c>
      <c r="AE58" s="54"/>
      <c r="AF58" s="131">
        <f>(AK57&gt;AF1239)*1</f>
        <v>0</v>
      </c>
      <c r="AG58" s="112">
        <f>MROUND((AD58*AG1239),5)</f>
        <v>265</v>
      </c>
      <c r="AH58" s="113">
        <f>MROUND((AE58*AH1239),0.1)</f>
        <v>0</v>
      </c>
      <c r="AI58" s="60">
        <f t="shared" si="23"/>
        <v>-2.4000000000000341</v>
      </c>
      <c r="AJ58" s="60"/>
      <c r="AK58" s="133">
        <f t="shared" si="64"/>
        <v>272.2</v>
      </c>
      <c r="AL58" s="41">
        <f t="shared" si="13"/>
        <v>275</v>
      </c>
      <c r="AM58" s="56">
        <f t="shared" si="16"/>
        <v>0.9</v>
      </c>
      <c r="AN58" s="82">
        <f t="shared" si="17"/>
        <v>0</v>
      </c>
      <c r="AO58" s="82">
        <f t="shared" si="24"/>
        <v>1</v>
      </c>
      <c r="AP58" s="33">
        <f t="shared" si="25"/>
        <v>0</v>
      </c>
      <c r="AQ58" s="29">
        <f t="shared" si="26"/>
        <v>0</v>
      </c>
      <c r="AR58" s="86">
        <f t="shared" si="27"/>
        <v>1</v>
      </c>
      <c r="AS58" s="33">
        <f t="shared" si="28"/>
        <v>0</v>
      </c>
      <c r="AT58" s="19">
        <f t="shared" si="29"/>
        <v>0</v>
      </c>
      <c r="AU58" s="18">
        <f t="shared" si="58"/>
        <v>1</v>
      </c>
      <c r="AV58" s="5">
        <f t="shared" si="30"/>
        <v>0.9</v>
      </c>
      <c r="AW58" s="17">
        <f t="shared" si="31"/>
        <v>1</v>
      </c>
      <c r="AX58" s="17">
        <f t="shared" si="32"/>
        <v>0</v>
      </c>
      <c r="AY58" s="17">
        <f t="shared" si="33"/>
        <v>0</v>
      </c>
      <c r="AZ58" s="19">
        <f t="shared" si="34"/>
        <v>275</v>
      </c>
      <c r="BA58" s="19">
        <f t="shared" si="35"/>
        <v>0</v>
      </c>
      <c r="BB58" s="19">
        <f t="shared" si="36"/>
        <v>0</v>
      </c>
      <c r="BC58" s="19">
        <f t="shared" si="37"/>
        <v>0</v>
      </c>
      <c r="BD58" s="17">
        <f t="shared" si="38"/>
        <v>275</v>
      </c>
      <c r="BE58" s="17">
        <f t="shared" si="39"/>
        <v>0</v>
      </c>
      <c r="BF58" s="38">
        <f t="shared" si="40"/>
        <v>0</v>
      </c>
      <c r="BG58" s="38">
        <f t="shared" si="41"/>
        <v>0</v>
      </c>
      <c r="BH58" s="38">
        <f t="shared" si="42"/>
        <v>0</v>
      </c>
      <c r="BI58" s="38">
        <f t="shared" si="43"/>
        <v>0</v>
      </c>
      <c r="BJ58" s="5">
        <f t="shared" si="44"/>
        <v>0</v>
      </c>
      <c r="BK58" s="5">
        <f t="shared" si="45"/>
        <v>0</v>
      </c>
      <c r="BL58" s="22">
        <f t="shared" si="46"/>
        <v>0.9</v>
      </c>
      <c r="BM58" s="5">
        <f t="shared" si="47"/>
        <v>0.9</v>
      </c>
      <c r="BN58" s="66">
        <f t="shared" si="48"/>
        <v>90</v>
      </c>
      <c r="BO58" s="5">
        <f>AP58*BO1239</f>
        <v>0</v>
      </c>
      <c r="BP58" s="5">
        <f>AU58*BP1239</f>
        <v>-39</v>
      </c>
      <c r="BQ58" s="5">
        <f>AF58*BQ1239</f>
        <v>0</v>
      </c>
      <c r="BR58" s="356">
        <f t="shared" si="68"/>
        <v>51</v>
      </c>
      <c r="BS58" s="5">
        <f t="shared" si="50"/>
        <v>272.2</v>
      </c>
      <c r="BT58" s="6"/>
      <c r="BU58" s="306">
        <v>36668</v>
      </c>
      <c r="BV58" s="38">
        <f t="shared" si="51"/>
        <v>272.2</v>
      </c>
      <c r="BW58" s="66"/>
      <c r="BX58" s="66"/>
      <c r="BY58" s="17"/>
      <c r="BZ58" s="17"/>
      <c r="CA58" s="66"/>
      <c r="CB58" s="66"/>
      <c r="CC58" s="66">
        <f>MAX(BW58:BW404)</f>
        <v>58642.280441588402</v>
      </c>
      <c r="CD58" s="66">
        <f t="shared" si="59"/>
        <v>-58642.280441588402</v>
      </c>
      <c r="CE58" s="66">
        <f t="shared" si="60"/>
        <v>-999</v>
      </c>
      <c r="CF58" s="66" t="e">
        <f>MAX(CE58:CE404)</f>
        <v>#REF!</v>
      </c>
      <c r="CG58" s="66" t="e">
        <f t="shared" si="61"/>
        <v>#REF!</v>
      </c>
      <c r="CH58" s="370"/>
      <c r="CI58" s="17">
        <f t="shared" si="52"/>
        <v>1</v>
      </c>
      <c r="CJ58" s="17">
        <f t="shared" si="53"/>
        <v>0</v>
      </c>
      <c r="CK58" s="38">
        <f>MAX(BV38:BV58)</f>
        <v>311.10000000000002</v>
      </c>
      <c r="CL58" s="38">
        <f t="shared" si="62"/>
        <v>38.900000000000034</v>
      </c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</row>
    <row r="59" spans="1:147" customFormat="1" ht="19.5" hidden="1" customHeight="1" x14ac:dyDescent="0.25">
      <c r="A59" s="3"/>
      <c r="B59" s="254">
        <f t="shared" si="18"/>
        <v>36675</v>
      </c>
      <c r="C59" s="5">
        <f t="shared" si="54"/>
        <v>24001</v>
      </c>
      <c r="D59" s="5">
        <v>0</v>
      </c>
      <c r="E59" s="66">
        <f t="shared" si="55"/>
        <v>0</v>
      </c>
      <c r="F59" s="66">
        <f t="shared" si="19"/>
        <v>91</v>
      </c>
      <c r="G59" s="4">
        <f t="shared" si="56"/>
        <v>24092</v>
      </c>
      <c r="H59" s="8">
        <f t="shared" si="57"/>
        <v>3.791508687138036E-3</v>
      </c>
      <c r="I59" s="3"/>
      <c r="J59" s="306">
        <v>36675</v>
      </c>
      <c r="K59" s="5">
        <v>281.39999999999998</v>
      </c>
      <c r="L59" s="5">
        <v>283</v>
      </c>
      <c r="M59" s="5">
        <v>271.3</v>
      </c>
      <c r="N59" s="177"/>
      <c r="O59" s="5">
        <f t="shared" si="1"/>
        <v>11.699999999999989</v>
      </c>
      <c r="P59" s="8">
        <f t="shared" si="2"/>
        <v>4.1577825159914678E-2</v>
      </c>
      <c r="Q59" s="8">
        <f>(AVERAGE(P56:P58))*Q1239</f>
        <v>8.6613945152312286E-3</v>
      </c>
      <c r="R59" s="8">
        <f>P58/P1239</f>
        <v>0.83348536847840871</v>
      </c>
      <c r="S59" s="109">
        <f t="shared" si="3"/>
        <v>269.84236841295404</v>
      </c>
      <c r="T59" s="5">
        <f t="shared" si="20"/>
        <v>2.1999999999999886</v>
      </c>
      <c r="U59" s="8">
        <f t="shared" si="63"/>
        <v>0.62068965517241648</v>
      </c>
      <c r="V59" s="19">
        <f t="shared" si="6"/>
        <v>0</v>
      </c>
      <c r="W59" s="109">
        <f t="shared" si="21"/>
        <v>274.55763158704593</v>
      </c>
      <c r="X59" s="5">
        <f t="shared" si="15"/>
        <v>2.8000000000000114</v>
      </c>
      <c r="Y59" s="8">
        <f t="shared" si="9"/>
        <v>0.37931034482758352</v>
      </c>
      <c r="Z59" s="5">
        <f t="shared" si="10"/>
        <v>6.3999999999999773</v>
      </c>
      <c r="AA59" s="5">
        <f>K59*AA1239</f>
        <v>3.6581999999999995</v>
      </c>
      <c r="AB59" s="5">
        <f t="shared" si="11"/>
        <v>3.0490561749677143</v>
      </c>
      <c r="AC59" s="2">
        <v>36675</v>
      </c>
      <c r="AD59" s="78">
        <f t="shared" si="22"/>
        <v>270</v>
      </c>
      <c r="AE59" s="54"/>
      <c r="AF59" s="131">
        <f>(AK58&gt;AF1239)*1</f>
        <v>0</v>
      </c>
      <c r="AG59" s="112">
        <f>MROUND((AD59*AG1239),5)</f>
        <v>265</v>
      </c>
      <c r="AH59" s="113">
        <f>MROUND((AE59*AH1239),0.1)</f>
        <v>0</v>
      </c>
      <c r="AI59" s="60">
        <f t="shared" si="23"/>
        <v>9.1999999999999886</v>
      </c>
      <c r="AJ59" s="60"/>
      <c r="AK59" s="133">
        <f t="shared" si="64"/>
        <v>281.39999999999998</v>
      </c>
      <c r="AL59" s="41">
        <f t="shared" si="13"/>
        <v>275</v>
      </c>
      <c r="AM59" s="56">
        <f t="shared" si="16"/>
        <v>1.3</v>
      </c>
      <c r="AN59" s="82">
        <f t="shared" si="17"/>
        <v>1</v>
      </c>
      <c r="AO59" s="82">
        <f t="shared" si="24"/>
        <v>0</v>
      </c>
      <c r="AP59" s="33">
        <f t="shared" si="25"/>
        <v>0</v>
      </c>
      <c r="AQ59" s="29">
        <f t="shared" si="26"/>
        <v>0</v>
      </c>
      <c r="AR59" s="86">
        <f t="shared" si="27"/>
        <v>1</v>
      </c>
      <c r="AS59" s="33">
        <f t="shared" si="28"/>
        <v>0</v>
      </c>
      <c r="AT59" s="19">
        <f t="shared" si="29"/>
        <v>0</v>
      </c>
      <c r="AU59" s="18">
        <f t="shared" si="58"/>
        <v>1</v>
      </c>
      <c r="AV59" s="5">
        <f t="shared" si="30"/>
        <v>1.3</v>
      </c>
      <c r="AW59" s="17">
        <f t="shared" si="31"/>
        <v>0</v>
      </c>
      <c r="AX59" s="17">
        <f t="shared" si="32"/>
        <v>1</v>
      </c>
      <c r="AY59" s="17">
        <f t="shared" si="33"/>
        <v>275</v>
      </c>
      <c r="AZ59" s="19">
        <f t="shared" si="34"/>
        <v>275</v>
      </c>
      <c r="BA59" s="19">
        <f t="shared" si="35"/>
        <v>0</v>
      </c>
      <c r="BB59" s="19">
        <f t="shared" si="36"/>
        <v>0</v>
      </c>
      <c r="BC59" s="19">
        <f t="shared" si="37"/>
        <v>275</v>
      </c>
      <c r="BD59" s="17">
        <f t="shared" si="38"/>
        <v>0</v>
      </c>
      <c r="BE59" s="17">
        <f t="shared" si="39"/>
        <v>0</v>
      </c>
      <c r="BF59" s="38">
        <f t="shared" si="40"/>
        <v>0</v>
      </c>
      <c r="BG59" s="38">
        <f t="shared" si="41"/>
        <v>0</v>
      </c>
      <c r="BH59" s="38">
        <f t="shared" si="42"/>
        <v>0</v>
      </c>
      <c r="BI59" s="38">
        <f t="shared" si="43"/>
        <v>0</v>
      </c>
      <c r="BJ59" s="5">
        <f t="shared" si="44"/>
        <v>0</v>
      </c>
      <c r="BK59" s="5">
        <f t="shared" si="45"/>
        <v>0</v>
      </c>
      <c r="BL59" s="22">
        <f t="shared" si="46"/>
        <v>1.3</v>
      </c>
      <c r="BM59" s="5">
        <f t="shared" si="47"/>
        <v>1.3</v>
      </c>
      <c r="BN59" s="66">
        <f t="shared" si="48"/>
        <v>130</v>
      </c>
      <c r="BO59" s="5">
        <f>AP59*BO1239</f>
        <v>0</v>
      </c>
      <c r="BP59" s="5">
        <f>AU59*BP1239</f>
        <v>-39</v>
      </c>
      <c r="BQ59" s="5">
        <f>AF59*BQ1239</f>
        <v>0</v>
      </c>
      <c r="BR59" s="356">
        <f t="shared" ref="BR59:BR131" si="69">BQ59+BP59+BO59+BN59</f>
        <v>91</v>
      </c>
      <c r="BS59" s="5">
        <f t="shared" si="50"/>
        <v>281.39999999999998</v>
      </c>
      <c r="BT59" s="6"/>
      <c r="BU59" s="306">
        <v>36675</v>
      </c>
      <c r="BV59" s="38">
        <f t="shared" si="51"/>
        <v>281.39999999999998</v>
      </c>
      <c r="BW59" s="66"/>
      <c r="BX59" s="66"/>
      <c r="BY59" s="17"/>
      <c r="BZ59" s="17"/>
      <c r="CA59" s="66"/>
      <c r="CB59" s="66"/>
      <c r="CC59" s="66">
        <f>MAX(BW59:BW404)</f>
        <v>58642.280441588402</v>
      </c>
      <c r="CD59" s="66">
        <f t="shared" si="59"/>
        <v>-58642.280441588402</v>
      </c>
      <c r="CE59" s="66">
        <f t="shared" si="60"/>
        <v>-908</v>
      </c>
      <c r="CF59" s="66" t="e">
        <f>MAX(CE59:CE404)</f>
        <v>#REF!</v>
      </c>
      <c r="CG59" s="66" t="e">
        <f t="shared" si="61"/>
        <v>#REF!</v>
      </c>
      <c r="CH59" s="370"/>
      <c r="CI59" s="17">
        <f t="shared" si="52"/>
        <v>1</v>
      </c>
      <c r="CJ59" s="17">
        <f t="shared" si="53"/>
        <v>0</v>
      </c>
      <c r="CK59" s="38">
        <f>MAX(BV38:BV59)</f>
        <v>311.10000000000002</v>
      </c>
      <c r="CL59" s="38">
        <f t="shared" si="62"/>
        <v>29.700000000000045</v>
      </c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</row>
    <row r="60" spans="1:147" customFormat="1" ht="19.5" hidden="1" customHeight="1" x14ac:dyDescent="0.25">
      <c r="A60" s="3"/>
      <c r="B60" s="254">
        <f t="shared" si="18"/>
        <v>36682</v>
      </c>
      <c r="C60" s="5">
        <f t="shared" si="54"/>
        <v>24092</v>
      </c>
      <c r="D60" s="5">
        <v>0</v>
      </c>
      <c r="E60" s="66">
        <f t="shared" si="55"/>
        <v>0</v>
      </c>
      <c r="F60" s="66">
        <f t="shared" si="19"/>
        <v>-39</v>
      </c>
      <c r="G60" s="4">
        <f t="shared" si="56"/>
        <v>24053</v>
      </c>
      <c r="H60" s="8">
        <f t="shared" si="57"/>
        <v>-1.6187946206209531E-3</v>
      </c>
      <c r="I60" s="3"/>
      <c r="J60" s="306">
        <v>36682</v>
      </c>
      <c r="K60" s="5">
        <v>283.60000000000002</v>
      </c>
      <c r="L60" s="5">
        <v>292.5</v>
      </c>
      <c r="M60" s="5">
        <v>275.5</v>
      </c>
      <c r="N60" s="177"/>
      <c r="O60" s="5">
        <f t="shared" si="1"/>
        <v>17</v>
      </c>
      <c r="P60" s="8">
        <f t="shared" si="2"/>
        <v>5.9943582510578276E-2</v>
      </c>
      <c r="Q60" s="8">
        <f>(AVERAGE(P57:P59))*Q1239</f>
        <v>1.2327170264252729E-2</v>
      </c>
      <c r="R60" s="8">
        <f>P59/P1239</f>
        <v>1.1791196661371381</v>
      </c>
      <c r="S60" s="109">
        <f t="shared" si="3"/>
        <v>277.93113428763928</v>
      </c>
      <c r="T60" s="5">
        <f t="shared" si="20"/>
        <v>1.3999999999999773</v>
      </c>
      <c r="U60" s="8">
        <f t="shared" si="63"/>
        <v>0.82051282051282237</v>
      </c>
      <c r="V60" s="19">
        <f t="shared" si="6"/>
        <v>0</v>
      </c>
      <c r="W60" s="109">
        <f t="shared" si="21"/>
        <v>284.86886571236067</v>
      </c>
      <c r="X60" s="5">
        <f t="shared" si="15"/>
        <v>3.6000000000000227</v>
      </c>
      <c r="Y60" s="8">
        <f t="shared" si="9"/>
        <v>0.17948717948717763</v>
      </c>
      <c r="Z60" s="5">
        <f t="shared" si="10"/>
        <v>0</v>
      </c>
      <c r="AA60" s="5">
        <f>K60*AA1239</f>
        <v>3.6868000000000003</v>
      </c>
      <c r="AB60" s="5">
        <f t="shared" si="11"/>
        <v>4.3471783851144012</v>
      </c>
      <c r="AC60" s="2">
        <v>36682</v>
      </c>
      <c r="AD60" s="78">
        <f t="shared" si="22"/>
        <v>280</v>
      </c>
      <c r="AE60" s="54"/>
      <c r="AF60" s="131">
        <f>(AK59&gt;AF1239)*1</f>
        <v>0</v>
      </c>
      <c r="AG60" s="112">
        <f>MROUND((AD60*AG1239),5)</f>
        <v>275</v>
      </c>
      <c r="AH60" s="113">
        <f>MROUND((AE60*AH1239),0.1)</f>
        <v>0</v>
      </c>
      <c r="AI60" s="60">
        <f t="shared" si="23"/>
        <v>2.2000000000000455</v>
      </c>
      <c r="AJ60" s="60"/>
      <c r="AK60" s="133">
        <f t="shared" si="64"/>
        <v>283.60000000000002</v>
      </c>
      <c r="AL60" s="41">
        <f t="shared" si="13"/>
        <v>285</v>
      </c>
      <c r="AM60" s="56">
        <f t="shared" si="16"/>
        <v>1.2000000000000002</v>
      </c>
      <c r="AN60" s="82">
        <f t="shared" si="17"/>
        <v>1</v>
      </c>
      <c r="AO60" s="82">
        <f t="shared" si="24"/>
        <v>0</v>
      </c>
      <c r="AP60" s="33">
        <f t="shared" si="25"/>
        <v>1</v>
      </c>
      <c r="AQ60" s="29">
        <f t="shared" si="26"/>
        <v>0</v>
      </c>
      <c r="AR60" s="86">
        <f t="shared" si="27"/>
        <v>1</v>
      </c>
      <c r="AS60" s="33">
        <f t="shared" si="28"/>
        <v>0</v>
      </c>
      <c r="AT60" s="19">
        <f t="shared" si="29"/>
        <v>0</v>
      </c>
      <c r="AU60" s="18">
        <f t="shared" si="58"/>
        <v>0</v>
      </c>
      <c r="AV60" s="5">
        <f t="shared" si="30"/>
        <v>0</v>
      </c>
      <c r="AW60" s="17">
        <f t="shared" si="31"/>
        <v>0</v>
      </c>
      <c r="AX60" s="17">
        <f t="shared" si="32"/>
        <v>0</v>
      </c>
      <c r="AY60" s="17">
        <f t="shared" si="33"/>
        <v>0</v>
      </c>
      <c r="AZ60" s="19">
        <f t="shared" si="34"/>
        <v>0</v>
      </c>
      <c r="BA60" s="19">
        <f t="shared" si="35"/>
        <v>0</v>
      </c>
      <c r="BB60" s="19">
        <f t="shared" si="36"/>
        <v>0</v>
      </c>
      <c r="BC60" s="19">
        <f t="shared" si="37"/>
        <v>0</v>
      </c>
      <c r="BD60" s="17">
        <f t="shared" si="38"/>
        <v>0</v>
      </c>
      <c r="BE60" s="17">
        <f t="shared" si="39"/>
        <v>0</v>
      </c>
      <c r="BF60" s="38">
        <f t="shared" si="40"/>
        <v>0</v>
      </c>
      <c r="BG60" s="38">
        <f t="shared" si="41"/>
        <v>0</v>
      </c>
      <c r="BH60" s="38">
        <f t="shared" si="42"/>
        <v>0</v>
      </c>
      <c r="BI60" s="38">
        <f t="shared" si="43"/>
        <v>0</v>
      </c>
      <c r="BJ60" s="5">
        <f t="shared" si="44"/>
        <v>0</v>
      </c>
      <c r="BK60" s="5">
        <f t="shared" si="45"/>
        <v>0</v>
      </c>
      <c r="BL60" s="22">
        <f t="shared" si="46"/>
        <v>0</v>
      </c>
      <c r="BM60" s="5">
        <f t="shared" si="47"/>
        <v>0</v>
      </c>
      <c r="BN60" s="66">
        <f t="shared" si="48"/>
        <v>0</v>
      </c>
      <c r="BO60" s="5">
        <f>AP60*BO1239</f>
        <v>-39</v>
      </c>
      <c r="BP60" s="5">
        <f>AU60*BP1239</f>
        <v>0</v>
      </c>
      <c r="BQ60" s="5">
        <f>AF60*BQ1239</f>
        <v>0</v>
      </c>
      <c r="BR60" s="356">
        <f t="shared" si="69"/>
        <v>-39</v>
      </c>
      <c r="BS60" s="5">
        <f t="shared" si="50"/>
        <v>283.60000000000002</v>
      </c>
      <c r="BT60" s="6"/>
      <c r="BU60" s="306">
        <v>36682</v>
      </c>
      <c r="BV60" s="38">
        <f t="shared" si="51"/>
        <v>283.60000000000002</v>
      </c>
      <c r="BW60" s="66"/>
      <c r="BX60" s="66"/>
      <c r="BY60" s="17"/>
      <c r="BZ60" s="17"/>
      <c r="CA60" s="66"/>
      <c r="CB60" s="66"/>
      <c r="CC60" s="66">
        <f>MAX(BW60:BW404)</f>
        <v>58642.280441588402</v>
      </c>
      <c r="CD60" s="66">
        <f t="shared" si="59"/>
        <v>-58642.280441588402</v>
      </c>
      <c r="CE60" s="66">
        <f t="shared" si="60"/>
        <v>-947</v>
      </c>
      <c r="CF60" s="66" t="e">
        <f>MAX(CE60:CE404)</f>
        <v>#REF!</v>
      </c>
      <c r="CG60" s="66" t="e">
        <f t="shared" si="61"/>
        <v>#REF!</v>
      </c>
      <c r="CH60" s="370"/>
      <c r="CI60" s="17">
        <f t="shared" si="52"/>
        <v>0</v>
      </c>
      <c r="CJ60" s="17">
        <f t="shared" si="53"/>
        <v>1</v>
      </c>
      <c r="CK60" s="38">
        <f>MAX(BV38:BV60)</f>
        <v>311.10000000000002</v>
      </c>
      <c r="CL60" s="38">
        <f t="shared" si="62"/>
        <v>27.5</v>
      </c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</row>
    <row r="61" spans="1:147" customFormat="1" ht="19.5" hidden="1" customHeight="1" x14ac:dyDescent="0.25">
      <c r="A61" s="3"/>
      <c r="B61" s="254">
        <f t="shared" si="18"/>
        <v>36689</v>
      </c>
      <c r="C61" s="5">
        <f t="shared" si="54"/>
        <v>24053</v>
      </c>
      <c r="D61" s="5">
        <v>0</v>
      </c>
      <c r="E61" s="66">
        <f t="shared" si="55"/>
        <v>0</v>
      </c>
      <c r="F61" s="66">
        <f t="shared" si="19"/>
        <v>-39</v>
      </c>
      <c r="G61" s="4">
        <f t="shared" si="56"/>
        <v>24014</v>
      </c>
      <c r="H61" s="8">
        <f t="shared" si="57"/>
        <v>-1.6214193655677046E-3</v>
      </c>
      <c r="I61" s="3"/>
      <c r="J61" s="306">
        <v>36689</v>
      </c>
      <c r="K61" s="5">
        <v>288.7</v>
      </c>
      <c r="L61" s="5">
        <v>291.60000000000002</v>
      </c>
      <c r="M61" s="5">
        <v>281.3</v>
      </c>
      <c r="N61" s="177"/>
      <c r="O61" s="5">
        <f t="shared" si="1"/>
        <v>10.300000000000011</v>
      </c>
      <c r="P61" s="8">
        <f t="shared" si="2"/>
        <v>3.5677173536543164E-2</v>
      </c>
      <c r="Q61" s="8">
        <f>(AVERAGE(P58:P60))*Q1239</f>
        <v>1.7454874929173737E-2</v>
      </c>
      <c r="R61" s="8">
        <f>P60/P1239</f>
        <v>1.6999604170032565</v>
      </c>
      <c r="S61" s="109">
        <f t="shared" si="3"/>
        <v>278.64979747008636</v>
      </c>
      <c r="T61" s="5">
        <f t="shared" si="20"/>
        <v>3.6000000000000227</v>
      </c>
      <c r="U61" s="8">
        <f t="shared" si="63"/>
        <v>0.63636363636363535</v>
      </c>
      <c r="V61" s="19">
        <f t="shared" si="6"/>
        <v>0</v>
      </c>
      <c r="W61" s="109">
        <f t="shared" si="21"/>
        <v>288.55020252991369</v>
      </c>
      <c r="X61" s="5">
        <f t="shared" si="15"/>
        <v>6.3999999999999773</v>
      </c>
      <c r="Y61" s="8">
        <f t="shared" si="9"/>
        <v>0.36363636363636465</v>
      </c>
      <c r="Z61" s="5">
        <f t="shared" si="10"/>
        <v>0</v>
      </c>
      <c r="AA61" s="5">
        <f>K61*AA1239</f>
        <v>3.7530999999999999</v>
      </c>
      <c r="AB61" s="5">
        <f t="shared" si="11"/>
        <v>6.3801214410549214</v>
      </c>
      <c r="AC61" s="2">
        <v>36689</v>
      </c>
      <c r="AD61" s="78">
        <f t="shared" si="22"/>
        <v>280</v>
      </c>
      <c r="AE61" s="54"/>
      <c r="AF61" s="131">
        <f>(AK60&gt;AF1239)*1</f>
        <v>0</v>
      </c>
      <c r="AG61" s="112">
        <f>MROUND((AD61*AG1239),5)</f>
        <v>275</v>
      </c>
      <c r="AH61" s="113">
        <f>MROUND((AE61*AH1239),0.1)</f>
        <v>0</v>
      </c>
      <c r="AI61" s="60">
        <f t="shared" si="23"/>
        <v>5.0999999999999659</v>
      </c>
      <c r="AJ61" s="60"/>
      <c r="AK61" s="133">
        <f t="shared" si="64"/>
        <v>288.7</v>
      </c>
      <c r="AL61" s="41">
        <f t="shared" si="13"/>
        <v>290</v>
      </c>
      <c r="AM61" s="56">
        <f t="shared" si="16"/>
        <v>0.8</v>
      </c>
      <c r="AN61" s="82">
        <f t="shared" si="17"/>
        <v>1</v>
      </c>
      <c r="AO61" s="82">
        <f t="shared" si="24"/>
        <v>0</v>
      </c>
      <c r="AP61" s="33">
        <f t="shared" si="25"/>
        <v>1</v>
      </c>
      <c r="AQ61" s="29">
        <f t="shared" si="26"/>
        <v>0</v>
      </c>
      <c r="AR61" s="86">
        <f t="shared" si="27"/>
        <v>1</v>
      </c>
      <c r="AS61" s="33">
        <f t="shared" si="28"/>
        <v>0</v>
      </c>
      <c r="AT61" s="19">
        <f t="shared" si="29"/>
        <v>0</v>
      </c>
      <c r="AU61" s="18">
        <f t="shared" si="58"/>
        <v>0</v>
      </c>
      <c r="AV61" s="5">
        <f t="shared" si="30"/>
        <v>0</v>
      </c>
      <c r="AW61" s="17">
        <f t="shared" si="31"/>
        <v>0</v>
      </c>
      <c r="AX61" s="17">
        <f t="shared" si="32"/>
        <v>0</v>
      </c>
      <c r="AY61" s="17">
        <f t="shared" si="33"/>
        <v>0</v>
      </c>
      <c r="AZ61" s="19">
        <f t="shared" si="34"/>
        <v>0</v>
      </c>
      <c r="BA61" s="19">
        <f t="shared" si="35"/>
        <v>0</v>
      </c>
      <c r="BB61" s="19">
        <f t="shared" si="36"/>
        <v>0</v>
      </c>
      <c r="BC61" s="19">
        <f t="shared" si="37"/>
        <v>0</v>
      </c>
      <c r="BD61" s="17">
        <f t="shared" si="38"/>
        <v>0</v>
      </c>
      <c r="BE61" s="17">
        <f t="shared" si="39"/>
        <v>0</v>
      </c>
      <c r="BF61" s="38">
        <f t="shared" si="40"/>
        <v>0</v>
      </c>
      <c r="BG61" s="38">
        <f t="shared" si="41"/>
        <v>0</v>
      </c>
      <c r="BH61" s="38">
        <f t="shared" si="42"/>
        <v>0</v>
      </c>
      <c r="BI61" s="38">
        <f t="shared" si="43"/>
        <v>0</v>
      </c>
      <c r="BJ61" s="5">
        <f t="shared" si="44"/>
        <v>0</v>
      </c>
      <c r="BK61" s="5">
        <f t="shared" si="45"/>
        <v>0</v>
      </c>
      <c r="BL61" s="22">
        <f t="shared" si="46"/>
        <v>0</v>
      </c>
      <c r="BM61" s="5">
        <f t="shared" si="47"/>
        <v>0</v>
      </c>
      <c r="BN61" s="66">
        <f t="shared" si="48"/>
        <v>0</v>
      </c>
      <c r="BO61" s="5">
        <f>AP61*BO1239</f>
        <v>-39</v>
      </c>
      <c r="BP61" s="5">
        <f>AU61*BP1239</f>
        <v>0</v>
      </c>
      <c r="BQ61" s="5">
        <f>AF61*BQ1239</f>
        <v>0</v>
      </c>
      <c r="BR61" s="356">
        <f t="shared" si="69"/>
        <v>-39</v>
      </c>
      <c r="BS61" s="5">
        <f t="shared" si="50"/>
        <v>288.7</v>
      </c>
      <c r="BT61" s="6"/>
      <c r="BU61" s="306">
        <v>36689</v>
      </c>
      <c r="BV61" s="38">
        <f t="shared" si="51"/>
        <v>288.7</v>
      </c>
      <c r="BW61" s="66"/>
      <c r="BX61" s="66"/>
      <c r="BY61" s="17"/>
      <c r="BZ61" s="17"/>
      <c r="CA61" s="66"/>
      <c r="CB61" s="66"/>
      <c r="CC61" s="66">
        <f>MAX(BW61:BW404)</f>
        <v>58642.280441588402</v>
      </c>
      <c r="CD61" s="66">
        <f t="shared" si="59"/>
        <v>-58642.280441588402</v>
      </c>
      <c r="CE61" s="66">
        <f t="shared" si="60"/>
        <v>-986</v>
      </c>
      <c r="CF61" s="66" t="e">
        <f>MAX(CE61:CE404)</f>
        <v>#REF!</v>
      </c>
      <c r="CG61" s="66" t="e">
        <f t="shared" si="61"/>
        <v>#REF!</v>
      </c>
      <c r="CH61" s="370"/>
      <c r="CI61" s="17">
        <f t="shared" si="52"/>
        <v>0</v>
      </c>
      <c r="CJ61" s="17">
        <f t="shared" si="53"/>
        <v>1</v>
      </c>
      <c r="CK61" s="38">
        <f>MAX(BV38:BV61)</f>
        <v>311.10000000000002</v>
      </c>
      <c r="CL61" s="38">
        <f t="shared" si="62"/>
        <v>22.400000000000034</v>
      </c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</row>
    <row r="62" spans="1:147" customFormat="1" ht="19.5" hidden="1" customHeight="1" x14ac:dyDescent="0.25">
      <c r="A62" s="3"/>
      <c r="B62" s="254">
        <f t="shared" si="18"/>
        <v>36696</v>
      </c>
      <c r="C62" s="5">
        <f t="shared" si="54"/>
        <v>24014</v>
      </c>
      <c r="D62" s="5">
        <v>0</v>
      </c>
      <c r="E62" s="66">
        <f t="shared" si="55"/>
        <v>0</v>
      </c>
      <c r="F62" s="66">
        <f t="shared" si="19"/>
        <v>-39</v>
      </c>
      <c r="G62" s="4">
        <f t="shared" si="56"/>
        <v>23975</v>
      </c>
      <c r="H62" s="8">
        <f t="shared" si="57"/>
        <v>-1.6240526359623552E-3</v>
      </c>
      <c r="I62" s="3"/>
      <c r="J62" s="306">
        <v>36696</v>
      </c>
      <c r="K62" s="5">
        <v>284.8</v>
      </c>
      <c r="L62" s="5">
        <v>291.10000000000002</v>
      </c>
      <c r="M62" s="5">
        <v>284</v>
      </c>
      <c r="N62" s="177"/>
      <c r="O62" s="5">
        <f t="shared" si="1"/>
        <v>7.1000000000000227</v>
      </c>
      <c r="P62" s="8">
        <f t="shared" si="2"/>
        <v>2.4929775280898955E-2</v>
      </c>
      <c r="Q62" s="8">
        <f>(AVERAGE(P59:P61))*Q1239</f>
        <v>1.8293144160938146E-2</v>
      </c>
      <c r="R62" s="8">
        <f>P61/P1239</f>
        <v>1.011781082519994</v>
      </c>
      <c r="S62" s="109">
        <f t="shared" si="3"/>
        <v>283.41876928073714</v>
      </c>
      <c r="T62" s="5">
        <f t="shared" si="20"/>
        <v>3.6999999999999886</v>
      </c>
      <c r="U62" s="8">
        <f t="shared" si="63"/>
        <v>0.58426966292134852</v>
      </c>
      <c r="V62" s="19">
        <f t="shared" si="6"/>
        <v>0.19999999999998863</v>
      </c>
      <c r="W62" s="109">
        <f t="shared" si="21"/>
        <v>293.98123071926284</v>
      </c>
      <c r="X62" s="5">
        <f t="shared" si="15"/>
        <v>6.3000000000000114</v>
      </c>
      <c r="Y62" s="8">
        <f t="shared" si="9"/>
        <v>0.41573033707865148</v>
      </c>
      <c r="Z62" s="5">
        <f t="shared" si="10"/>
        <v>0</v>
      </c>
      <c r="AA62" s="5">
        <f>K62*AA1239</f>
        <v>3.7023999999999999</v>
      </c>
      <c r="AB62" s="5">
        <f t="shared" si="11"/>
        <v>3.7460182799220259</v>
      </c>
      <c r="AC62" s="2">
        <v>36696</v>
      </c>
      <c r="AD62" s="78">
        <f t="shared" si="22"/>
        <v>285</v>
      </c>
      <c r="AE62" s="54"/>
      <c r="AF62" s="131">
        <f>(AK61&gt;AF1239)*1</f>
        <v>0</v>
      </c>
      <c r="AG62" s="112">
        <f>MROUND((AD62*AG1239),5)</f>
        <v>280</v>
      </c>
      <c r="AH62" s="113">
        <f>MROUND((AE62*AH1239),0.1)</f>
        <v>0</v>
      </c>
      <c r="AI62" s="60">
        <f t="shared" si="23"/>
        <v>-3.8999999999999773</v>
      </c>
      <c r="AJ62" s="60"/>
      <c r="AK62" s="133">
        <f t="shared" si="64"/>
        <v>284.8</v>
      </c>
      <c r="AL62" s="41">
        <f t="shared" si="13"/>
        <v>295</v>
      </c>
      <c r="AM62" s="56">
        <f t="shared" si="16"/>
        <v>2.3000000000000003</v>
      </c>
      <c r="AN62" s="82">
        <f t="shared" si="17"/>
        <v>0</v>
      </c>
      <c r="AO62" s="82">
        <f t="shared" si="24"/>
        <v>1</v>
      </c>
      <c r="AP62" s="33">
        <f t="shared" si="25"/>
        <v>1</v>
      </c>
      <c r="AQ62" s="29">
        <f t="shared" si="26"/>
        <v>0</v>
      </c>
      <c r="AR62" s="86">
        <f t="shared" si="27"/>
        <v>0</v>
      </c>
      <c r="AS62" s="33">
        <f t="shared" si="28"/>
        <v>1</v>
      </c>
      <c r="AT62" s="19">
        <f t="shared" si="29"/>
        <v>285</v>
      </c>
      <c r="AU62" s="18">
        <f t="shared" si="58"/>
        <v>0</v>
      </c>
      <c r="AV62" s="5">
        <f t="shared" si="30"/>
        <v>0</v>
      </c>
      <c r="AW62" s="17">
        <f t="shared" si="31"/>
        <v>0</v>
      </c>
      <c r="AX62" s="17">
        <f t="shared" si="32"/>
        <v>0</v>
      </c>
      <c r="AY62" s="17">
        <f t="shared" si="33"/>
        <v>0</v>
      </c>
      <c r="AZ62" s="19">
        <f t="shared" si="34"/>
        <v>0</v>
      </c>
      <c r="BA62" s="19">
        <f t="shared" si="35"/>
        <v>285</v>
      </c>
      <c r="BB62" s="19">
        <f t="shared" si="36"/>
        <v>0</v>
      </c>
      <c r="BC62" s="19">
        <f t="shared" si="37"/>
        <v>0</v>
      </c>
      <c r="BD62" s="17">
        <f t="shared" si="38"/>
        <v>285</v>
      </c>
      <c r="BE62" s="17">
        <f t="shared" si="39"/>
        <v>0</v>
      </c>
      <c r="BF62" s="38">
        <f t="shared" si="40"/>
        <v>0</v>
      </c>
      <c r="BG62" s="38">
        <f t="shared" si="41"/>
        <v>0</v>
      </c>
      <c r="BH62" s="38">
        <f t="shared" si="42"/>
        <v>0</v>
      </c>
      <c r="BI62" s="38">
        <f t="shared" si="43"/>
        <v>0</v>
      </c>
      <c r="BJ62" s="5">
        <f t="shared" si="44"/>
        <v>0</v>
      </c>
      <c r="BK62" s="5">
        <f t="shared" si="45"/>
        <v>0</v>
      </c>
      <c r="BL62" s="22">
        <f t="shared" si="46"/>
        <v>0</v>
      </c>
      <c r="BM62" s="5">
        <f t="shared" si="47"/>
        <v>0</v>
      </c>
      <c r="BN62" s="66">
        <f t="shared" si="48"/>
        <v>0</v>
      </c>
      <c r="BO62" s="5">
        <f>AP62*BO1239</f>
        <v>-39</v>
      </c>
      <c r="BP62" s="5">
        <f>AU62*BP1239</f>
        <v>0</v>
      </c>
      <c r="BQ62" s="5">
        <f>AF62*BQ1239</f>
        <v>0</v>
      </c>
      <c r="BR62" s="356">
        <f t="shared" si="69"/>
        <v>-39</v>
      </c>
      <c r="BS62" s="5">
        <f t="shared" si="50"/>
        <v>284.8</v>
      </c>
      <c r="BT62" s="6"/>
      <c r="BU62" s="306">
        <v>36696</v>
      </c>
      <c r="BV62" s="38">
        <f t="shared" si="51"/>
        <v>284.8</v>
      </c>
      <c r="BW62" s="66"/>
      <c r="BX62" s="66"/>
      <c r="BY62" s="17"/>
      <c r="BZ62" s="17"/>
      <c r="CA62" s="66"/>
      <c r="CB62" s="66"/>
      <c r="CC62" s="66">
        <f>MAX(BW62:BW404)</f>
        <v>58642.280441588402</v>
      </c>
      <c r="CD62" s="66">
        <f t="shared" si="59"/>
        <v>-58642.280441588402</v>
      </c>
      <c r="CE62" s="66">
        <f t="shared" si="60"/>
        <v>-1025</v>
      </c>
      <c r="CF62" s="66" t="e">
        <f>MAX(CE62:CE404)</f>
        <v>#REF!</v>
      </c>
      <c r="CG62" s="66" t="e">
        <f t="shared" si="61"/>
        <v>#REF!</v>
      </c>
      <c r="CH62" s="370"/>
      <c r="CI62" s="17">
        <f t="shared" si="52"/>
        <v>0</v>
      </c>
      <c r="CJ62" s="17">
        <f t="shared" si="53"/>
        <v>1</v>
      </c>
      <c r="CK62" s="38">
        <f>MAX(BV38:BV62)</f>
        <v>311.10000000000002</v>
      </c>
      <c r="CL62" s="38">
        <f t="shared" si="62"/>
        <v>26.300000000000011</v>
      </c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</row>
    <row r="63" spans="1:147" customFormat="1" ht="19.5" hidden="1" customHeight="1" x14ac:dyDescent="0.25">
      <c r="A63" s="3"/>
      <c r="B63" s="254">
        <f t="shared" si="18"/>
        <v>36703</v>
      </c>
      <c r="C63" s="5">
        <f t="shared" si="54"/>
        <v>23975</v>
      </c>
      <c r="D63" s="5">
        <v>0</v>
      </c>
      <c r="E63" s="66">
        <f t="shared" si="55"/>
        <v>0</v>
      </c>
      <c r="F63" s="66">
        <f t="shared" si="19"/>
        <v>621</v>
      </c>
      <c r="G63" s="4">
        <f t="shared" si="56"/>
        <v>24596</v>
      </c>
      <c r="H63" s="8">
        <f t="shared" si="57"/>
        <v>2.5901981230448384E-2</v>
      </c>
      <c r="I63" s="3"/>
      <c r="J63" s="306">
        <v>36703</v>
      </c>
      <c r="K63" s="5">
        <v>291.5</v>
      </c>
      <c r="L63" s="5">
        <v>294.8</v>
      </c>
      <c r="M63" s="5">
        <v>283.60000000000002</v>
      </c>
      <c r="N63" s="177"/>
      <c r="O63" s="5">
        <f t="shared" si="1"/>
        <v>11.199999999999989</v>
      </c>
      <c r="P63" s="8">
        <f t="shared" si="2"/>
        <v>3.8421955403087439E-2</v>
      </c>
      <c r="Q63" s="8">
        <f>(AVERAGE(P60:P62))*Q1239</f>
        <v>1.6073404177069386E-2</v>
      </c>
      <c r="R63" s="8">
        <f>P62/P1239</f>
        <v>0.70699196490025773</v>
      </c>
      <c r="S63" s="109">
        <f t="shared" si="3"/>
        <v>280.22229449037064</v>
      </c>
      <c r="T63" s="5">
        <f t="shared" si="20"/>
        <v>4.8000000000000114</v>
      </c>
      <c r="U63" s="8">
        <f t="shared" si="63"/>
        <v>0.42168674698795122</v>
      </c>
      <c r="V63" s="19">
        <f t="shared" si="6"/>
        <v>0</v>
      </c>
      <c r="W63" s="109">
        <f t="shared" si="21"/>
        <v>289.37770550962938</v>
      </c>
      <c r="X63" s="5">
        <f t="shared" si="15"/>
        <v>5.1999999999999886</v>
      </c>
      <c r="Y63" s="8">
        <f t="shared" si="9"/>
        <v>0.57831325301204872</v>
      </c>
      <c r="Z63" s="5">
        <f t="shared" si="10"/>
        <v>1.5</v>
      </c>
      <c r="AA63" s="5">
        <f>K63*AA1239</f>
        <v>3.7894999999999999</v>
      </c>
      <c r="AB63" s="5">
        <f t="shared" si="11"/>
        <v>2.6791460509895266</v>
      </c>
      <c r="AC63" s="2">
        <v>36703</v>
      </c>
      <c r="AD63" s="78">
        <f t="shared" si="22"/>
        <v>280</v>
      </c>
      <c r="AE63" s="54"/>
      <c r="AF63" s="131">
        <f>(AK62&gt;AF1239)*1</f>
        <v>0</v>
      </c>
      <c r="AG63" s="112">
        <f>MROUND((AD63*AG1239),5)</f>
        <v>275</v>
      </c>
      <c r="AH63" s="113">
        <f>MROUND((AE63*AH1239),0.1)</f>
        <v>0</v>
      </c>
      <c r="AI63" s="60">
        <f t="shared" si="23"/>
        <v>6.6999999999999886</v>
      </c>
      <c r="AJ63" s="60"/>
      <c r="AK63" s="133">
        <f t="shared" si="64"/>
        <v>291.5</v>
      </c>
      <c r="AL63" s="41">
        <f t="shared" si="13"/>
        <v>290</v>
      </c>
      <c r="AM63" s="56">
        <f t="shared" si="16"/>
        <v>1.6</v>
      </c>
      <c r="AN63" s="82">
        <f t="shared" si="17"/>
        <v>1</v>
      </c>
      <c r="AO63" s="82">
        <f t="shared" si="24"/>
        <v>0</v>
      </c>
      <c r="AP63" s="33">
        <f t="shared" si="25"/>
        <v>0</v>
      </c>
      <c r="AQ63" s="29">
        <f t="shared" si="26"/>
        <v>0</v>
      </c>
      <c r="AR63" s="86">
        <f t="shared" si="27"/>
        <v>1</v>
      </c>
      <c r="AS63" s="33">
        <f t="shared" si="28"/>
        <v>0</v>
      </c>
      <c r="AT63" s="19">
        <f t="shared" si="29"/>
        <v>0</v>
      </c>
      <c r="AU63" s="18">
        <f t="shared" si="58"/>
        <v>1</v>
      </c>
      <c r="AV63" s="5">
        <f t="shared" si="30"/>
        <v>1.6</v>
      </c>
      <c r="AW63" s="17">
        <f t="shared" si="31"/>
        <v>0</v>
      </c>
      <c r="AX63" s="17">
        <f t="shared" si="32"/>
        <v>1</v>
      </c>
      <c r="AY63" s="17">
        <f t="shared" si="33"/>
        <v>290</v>
      </c>
      <c r="AZ63" s="19">
        <f t="shared" si="34"/>
        <v>285</v>
      </c>
      <c r="BA63" s="19">
        <f t="shared" si="35"/>
        <v>0</v>
      </c>
      <c r="BB63" s="19">
        <f t="shared" si="36"/>
        <v>0</v>
      </c>
      <c r="BC63" s="19">
        <f t="shared" si="37"/>
        <v>290</v>
      </c>
      <c r="BD63" s="17">
        <f t="shared" si="38"/>
        <v>0</v>
      </c>
      <c r="BE63" s="17">
        <f t="shared" si="39"/>
        <v>0</v>
      </c>
      <c r="BF63" s="38">
        <f t="shared" si="40"/>
        <v>0</v>
      </c>
      <c r="BG63" s="38">
        <f t="shared" si="41"/>
        <v>0</v>
      </c>
      <c r="BH63" s="38">
        <f t="shared" si="42"/>
        <v>0</v>
      </c>
      <c r="BI63" s="38">
        <f t="shared" si="43"/>
        <v>0</v>
      </c>
      <c r="BJ63" s="5">
        <f t="shared" si="44"/>
        <v>0</v>
      </c>
      <c r="BK63" s="5">
        <f t="shared" si="45"/>
        <v>5</v>
      </c>
      <c r="BL63" s="22">
        <f t="shared" si="46"/>
        <v>6.6</v>
      </c>
      <c r="BM63" s="5">
        <f t="shared" si="47"/>
        <v>6.6</v>
      </c>
      <c r="BN63" s="66">
        <f t="shared" si="48"/>
        <v>660</v>
      </c>
      <c r="BO63" s="5">
        <f>AP63*BO1239</f>
        <v>0</v>
      </c>
      <c r="BP63" s="5">
        <f>AU63*BP1239</f>
        <v>-39</v>
      </c>
      <c r="BQ63" s="5">
        <f>AF63*BQ1239</f>
        <v>0</v>
      </c>
      <c r="BR63" s="356">
        <f t="shared" si="69"/>
        <v>621</v>
      </c>
      <c r="BS63" s="5">
        <f t="shared" si="50"/>
        <v>291.5</v>
      </c>
      <c r="BT63" s="6"/>
      <c r="BU63" s="306">
        <v>36703</v>
      </c>
      <c r="BV63" s="38">
        <f t="shared" si="51"/>
        <v>291.5</v>
      </c>
      <c r="BW63" s="66"/>
      <c r="BX63" s="66"/>
      <c r="BY63" s="17"/>
      <c r="BZ63" s="17"/>
      <c r="CA63" s="66"/>
      <c r="CB63" s="66"/>
      <c r="CC63" s="66">
        <f>MAX(BW63:BW404)</f>
        <v>58642.280441588402</v>
      </c>
      <c r="CD63" s="66">
        <f t="shared" si="59"/>
        <v>-58642.280441588402</v>
      </c>
      <c r="CE63" s="66">
        <f t="shared" si="60"/>
        <v>-404</v>
      </c>
      <c r="CF63" s="66" t="e">
        <f>MAX(CE63:CE404)</f>
        <v>#REF!</v>
      </c>
      <c r="CG63" s="66" t="e">
        <f t="shared" si="61"/>
        <v>#REF!</v>
      </c>
      <c r="CH63" s="370"/>
      <c r="CI63" s="17">
        <f t="shared" si="52"/>
        <v>1</v>
      </c>
      <c r="CJ63" s="17">
        <f t="shared" si="53"/>
        <v>0</v>
      </c>
      <c r="CK63" s="38">
        <f>MAX(BV38:BV63)</f>
        <v>311.10000000000002</v>
      </c>
      <c r="CL63" s="38">
        <f t="shared" si="62"/>
        <v>19.600000000000023</v>
      </c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</row>
    <row r="64" spans="1:147" customFormat="1" ht="19.5" hidden="1" customHeight="1" x14ac:dyDescent="0.25">
      <c r="A64" s="3"/>
      <c r="B64" s="254">
        <f t="shared" si="18"/>
        <v>36710</v>
      </c>
      <c r="C64" s="5">
        <f t="shared" si="54"/>
        <v>24596</v>
      </c>
      <c r="D64" s="5">
        <v>0</v>
      </c>
      <c r="E64" s="66">
        <f t="shared" si="55"/>
        <v>0</v>
      </c>
      <c r="F64" s="66">
        <f t="shared" si="19"/>
        <v>-39</v>
      </c>
      <c r="G64" s="4">
        <f t="shared" si="56"/>
        <v>24557</v>
      </c>
      <c r="H64" s="8">
        <f t="shared" si="57"/>
        <v>-1.5856236786469344E-3</v>
      </c>
      <c r="I64" s="3"/>
      <c r="J64" s="306">
        <v>36710</v>
      </c>
      <c r="K64" s="5">
        <v>284.60000000000002</v>
      </c>
      <c r="L64" s="5">
        <v>289.7</v>
      </c>
      <c r="M64" s="5">
        <v>282.60000000000002</v>
      </c>
      <c r="N64" s="177"/>
      <c r="O64" s="5">
        <f t="shared" si="1"/>
        <v>7.0999999999999659</v>
      </c>
      <c r="P64" s="8">
        <f t="shared" si="2"/>
        <v>2.4947294448348437E-2</v>
      </c>
      <c r="Q64" s="8">
        <f>(AVERAGE(P61:P63))*Q1239</f>
        <v>1.3203853896070608E-2</v>
      </c>
      <c r="R64" s="8">
        <f>P63/P1239</f>
        <v>1.089621283772733</v>
      </c>
      <c r="S64" s="109">
        <f t="shared" si="3"/>
        <v>287.65107658929543</v>
      </c>
      <c r="T64" s="5">
        <f t="shared" si="20"/>
        <v>1.5</v>
      </c>
      <c r="U64" s="8">
        <f t="shared" si="63"/>
        <v>0.78260869565217317</v>
      </c>
      <c r="V64" s="19">
        <f t="shared" si="6"/>
        <v>5.3999999999999773</v>
      </c>
      <c r="W64" s="109">
        <f t="shared" si="21"/>
        <v>295.34892341070457</v>
      </c>
      <c r="X64" s="5">
        <f t="shared" si="15"/>
        <v>3.5</v>
      </c>
      <c r="Y64" s="8">
        <f t="shared" si="9"/>
        <v>0.21739130434782683</v>
      </c>
      <c r="Z64" s="5">
        <f t="shared" si="10"/>
        <v>0</v>
      </c>
      <c r="AA64" s="5">
        <f>K64*AA1239</f>
        <v>3.6998000000000002</v>
      </c>
      <c r="AB64" s="5">
        <f t="shared" si="11"/>
        <v>4.0313808257023576</v>
      </c>
      <c r="AC64" s="2">
        <v>36710</v>
      </c>
      <c r="AD64" s="78">
        <f t="shared" si="22"/>
        <v>290</v>
      </c>
      <c r="AE64" s="54"/>
      <c r="AF64" s="131">
        <f>(AK63&gt;AF1239)*1</f>
        <v>0</v>
      </c>
      <c r="AG64" s="112">
        <f>MROUND((AD64*AG1239),5)</f>
        <v>285</v>
      </c>
      <c r="AH64" s="113">
        <f>MROUND((AE64*AH1239),0.1)</f>
        <v>0</v>
      </c>
      <c r="AI64" s="60">
        <f t="shared" si="23"/>
        <v>-6.8999999999999773</v>
      </c>
      <c r="AJ64" s="60"/>
      <c r="AK64" s="133">
        <f t="shared" si="64"/>
        <v>284.60000000000002</v>
      </c>
      <c r="AL64" s="41">
        <f t="shared" si="13"/>
        <v>295</v>
      </c>
      <c r="AM64" s="56">
        <f t="shared" si="16"/>
        <v>1.5</v>
      </c>
      <c r="AN64" s="82">
        <f t="shared" si="17"/>
        <v>0</v>
      </c>
      <c r="AO64" s="82">
        <f t="shared" si="24"/>
        <v>1</v>
      </c>
      <c r="AP64" s="33">
        <f t="shared" si="25"/>
        <v>1</v>
      </c>
      <c r="AQ64" s="29">
        <f t="shared" si="26"/>
        <v>0</v>
      </c>
      <c r="AR64" s="86">
        <f t="shared" si="27"/>
        <v>0</v>
      </c>
      <c r="AS64" s="33">
        <f t="shared" si="28"/>
        <v>1</v>
      </c>
      <c r="AT64" s="19">
        <f t="shared" si="29"/>
        <v>290</v>
      </c>
      <c r="AU64" s="18">
        <f t="shared" si="58"/>
        <v>0</v>
      </c>
      <c r="AV64" s="5">
        <f t="shared" si="30"/>
        <v>0</v>
      </c>
      <c r="AW64" s="17">
        <f t="shared" si="31"/>
        <v>0</v>
      </c>
      <c r="AX64" s="17">
        <f t="shared" si="32"/>
        <v>0</v>
      </c>
      <c r="AY64" s="17">
        <f t="shared" si="33"/>
        <v>0</v>
      </c>
      <c r="AZ64" s="19">
        <f t="shared" si="34"/>
        <v>0</v>
      </c>
      <c r="BA64" s="19">
        <f t="shared" si="35"/>
        <v>290</v>
      </c>
      <c r="BB64" s="19">
        <f t="shared" si="36"/>
        <v>0</v>
      </c>
      <c r="BC64" s="19">
        <f t="shared" si="37"/>
        <v>0</v>
      </c>
      <c r="BD64" s="17">
        <f t="shared" si="38"/>
        <v>290</v>
      </c>
      <c r="BE64" s="17">
        <f t="shared" si="39"/>
        <v>0</v>
      </c>
      <c r="BF64" s="38">
        <f t="shared" si="40"/>
        <v>285</v>
      </c>
      <c r="BG64" s="38">
        <f t="shared" si="41"/>
        <v>0</v>
      </c>
      <c r="BH64" s="38">
        <f t="shared" si="42"/>
        <v>0</v>
      </c>
      <c r="BI64" s="38">
        <f t="shared" si="43"/>
        <v>0</v>
      </c>
      <c r="BJ64" s="5">
        <f t="shared" si="44"/>
        <v>0</v>
      </c>
      <c r="BK64" s="5">
        <f t="shared" si="45"/>
        <v>0</v>
      </c>
      <c r="BL64" s="22">
        <f t="shared" si="46"/>
        <v>0</v>
      </c>
      <c r="BM64" s="5">
        <f t="shared" si="47"/>
        <v>0</v>
      </c>
      <c r="BN64" s="66">
        <f t="shared" si="48"/>
        <v>0</v>
      </c>
      <c r="BO64" s="5">
        <f>AP64*BO1239</f>
        <v>-39</v>
      </c>
      <c r="BP64" s="5">
        <f>AU64*BP1239</f>
        <v>0</v>
      </c>
      <c r="BQ64" s="5">
        <f>AF64*BQ1239</f>
        <v>0</v>
      </c>
      <c r="BR64" s="356">
        <f t="shared" si="69"/>
        <v>-39</v>
      </c>
      <c r="BS64" s="5">
        <f t="shared" si="50"/>
        <v>284.60000000000002</v>
      </c>
      <c r="BT64" s="6"/>
      <c r="BU64" s="306">
        <v>36710</v>
      </c>
      <c r="BV64" s="38">
        <f t="shared" si="51"/>
        <v>284.60000000000002</v>
      </c>
      <c r="BW64" s="66"/>
      <c r="BX64" s="66"/>
      <c r="BY64" s="17"/>
      <c r="BZ64" s="17"/>
      <c r="CA64" s="66"/>
      <c r="CB64" s="66"/>
      <c r="CC64" s="66">
        <f>MAX(BW64:BW404)</f>
        <v>58642.280441588402</v>
      </c>
      <c r="CD64" s="66">
        <f t="shared" si="59"/>
        <v>-58642.280441588402</v>
      </c>
      <c r="CE64" s="66">
        <f t="shared" si="60"/>
        <v>-443</v>
      </c>
      <c r="CF64" s="66" t="e">
        <f>MAX(CE64:CE404)</f>
        <v>#REF!</v>
      </c>
      <c r="CG64" s="66" t="e">
        <f t="shared" si="61"/>
        <v>#REF!</v>
      </c>
      <c r="CH64" s="370"/>
      <c r="CI64" s="17">
        <f t="shared" si="52"/>
        <v>0</v>
      </c>
      <c r="CJ64" s="17">
        <f t="shared" si="53"/>
        <v>1</v>
      </c>
      <c r="CK64" s="38">
        <f>MAX(BV38:BV64)</f>
        <v>311.10000000000002</v>
      </c>
      <c r="CL64" s="38">
        <f t="shared" si="62"/>
        <v>26.5</v>
      </c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</row>
    <row r="65" spans="1:147" customFormat="1" ht="19.5" hidden="1" customHeight="1" x14ac:dyDescent="0.25">
      <c r="A65" s="3"/>
      <c r="B65" s="254">
        <f t="shared" si="18"/>
        <v>36717</v>
      </c>
      <c r="C65" s="5">
        <f t="shared" si="54"/>
        <v>24557</v>
      </c>
      <c r="D65" s="5">
        <v>0</v>
      </c>
      <c r="E65" s="66">
        <f t="shared" si="55"/>
        <v>0</v>
      </c>
      <c r="F65" s="66">
        <f t="shared" si="19"/>
        <v>51</v>
      </c>
      <c r="G65" s="4">
        <f t="shared" si="56"/>
        <v>24608</v>
      </c>
      <c r="H65" s="8">
        <f t="shared" si="57"/>
        <v>2.076800912163538E-3</v>
      </c>
      <c r="I65" s="3"/>
      <c r="J65" s="306">
        <v>36717</v>
      </c>
      <c r="K65" s="5">
        <v>281.89999999999998</v>
      </c>
      <c r="L65" s="5">
        <v>286.39999999999998</v>
      </c>
      <c r="M65" s="5">
        <v>280.60000000000002</v>
      </c>
      <c r="N65" s="177"/>
      <c r="O65" s="5">
        <f t="shared" si="1"/>
        <v>5.7999999999999545</v>
      </c>
      <c r="P65" s="8">
        <f t="shared" si="2"/>
        <v>2.0574671869457096E-2</v>
      </c>
      <c r="Q65" s="8">
        <f>(AVERAGE(P62:P64))*Q1239</f>
        <v>1.1773203350977979E-2</v>
      </c>
      <c r="R65" s="8">
        <f>P64/P1239</f>
        <v>0.70748879692056144</v>
      </c>
      <c r="S65" s="109">
        <f t="shared" si="3"/>
        <v>281.2493463263117</v>
      </c>
      <c r="T65" s="5">
        <f t="shared" si="20"/>
        <v>4.6000000000000227</v>
      </c>
      <c r="U65" s="8">
        <f t="shared" si="63"/>
        <v>0.40259740259740318</v>
      </c>
      <c r="V65" s="19">
        <f t="shared" si="6"/>
        <v>0</v>
      </c>
      <c r="W65" s="109">
        <f t="shared" si="21"/>
        <v>287.95065367368835</v>
      </c>
      <c r="X65" s="5">
        <f t="shared" si="15"/>
        <v>5.3999999999999773</v>
      </c>
      <c r="Y65" s="8">
        <f t="shared" si="9"/>
        <v>0.59740259740259682</v>
      </c>
      <c r="Z65" s="5">
        <f t="shared" si="10"/>
        <v>0</v>
      </c>
      <c r="AA65" s="5">
        <f>K65*AA1239</f>
        <v>3.6646999999999994</v>
      </c>
      <c r="AB65" s="5">
        <f t="shared" si="11"/>
        <v>2.5927341940747812</v>
      </c>
      <c r="AC65" s="2">
        <v>36717</v>
      </c>
      <c r="AD65" s="78">
        <f t="shared" si="22"/>
        <v>280</v>
      </c>
      <c r="AE65" s="54"/>
      <c r="AF65" s="131">
        <f>(AK64&gt;AF1239)*1</f>
        <v>0</v>
      </c>
      <c r="AG65" s="112">
        <f>MROUND((AD65*AG1239),5)</f>
        <v>275</v>
      </c>
      <c r="AH65" s="113">
        <f>MROUND((AE65*AH1239),0.1)</f>
        <v>0</v>
      </c>
      <c r="AI65" s="60">
        <f t="shared" si="23"/>
        <v>-2.7000000000000455</v>
      </c>
      <c r="AJ65" s="60"/>
      <c r="AK65" s="133">
        <f t="shared" si="64"/>
        <v>281.89999999999998</v>
      </c>
      <c r="AL65" s="41">
        <f t="shared" si="13"/>
        <v>290</v>
      </c>
      <c r="AM65" s="56">
        <f t="shared" si="16"/>
        <v>0.9</v>
      </c>
      <c r="AN65" s="82">
        <f t="shared" si="17"/>
        <v>0</v>
      </c>
      <c r="AO65" s="82">
        <f t="shared" si="24"/>
        <v>1</v>
      </c>
      <c r="AP65" s="33">
        <f t="shared" si="25"/>
        <v>0</v>
      </c>
      <c r="AQ65" s="29">
        <f t="shared" si="26"/>
        <v>0</v>
      </c>
      <c r="AR65" s="86">
        <f t="shared" si="27"/>
        <v>1</v>
      </c>
      <c r="AS65" s="33">
        <f t="shared" si="28"/>
        <v>0</v>
      </c>
      <c r="AT65" s="19">
        <f t="shared" si="29"/>
        <v>0</v>
      </c>
      <c r="AU65" s="18">
        <f t="shared" si="58"/>
        <v>1</v>
      </c>
      <c r="AV65" s="5">
        <f t="shared" si="30"/>
        <v>0.9</v>
      </c>
      <c r="AW65" s="17">
        <f t="shared" si="31"/>
        <v>1</v>
      </c>
      <c r="AX65" s="17">
        <f t="shared" si="32"/>
        <v>0</v>
      </c>
      <c r="AY65" s="17">
        <f t="shared" si="33"/>
        <v>0</v>
      </c>
      <c r="AZ65" s="19">
        <f t="shared" si="34"/>
        <v>290</v>
      </c>
      <c r="BA65" s="19">
        <f t="shared" si="35"/>
        <v>0</v>
      </c>
      <c r="BB65" s="19">
        <f t="shared" si="36"/>
        <v>0</v>
      </c>
      <c r="BC65" s="19">
        <f t="shared" si="37"/>
        <v>0</v>
      </c>
      <c r="BD65" s="17">
        <f t="shared" si="38"/>
        <v>290</v>
      </c>
      <c r="BE65" s="17">
        <f t="shared" si="39"/>
        <v>0</v>
      </c>
      <c r="BF65" s="38">
        <f t="shared" si="40"/>
        <v>0</v>
      </c>
      <c r="BG65" s="38">
        <f t="shared" si="41"/>
        <v>0</v>
      </c>
      <c r="BH65" s="38">
        <f t="shared" si="42"/>
        <v>0</v>
      </c>
      <c r="BI65" s="38">
        <f t="shared" si="43"/>
        <v>0</v>
      </c>
      <c r="BJ65" s="5">
        <f t="shared" si="44"/>
        <v>0</v>
      </c>
      <c r="BK65" s="5">
        <f t="shared" si="45"/>
        <v>0</v>
      </c>
      <c r="BL65" s="22">
        <f t="shared" si="46"/>
        <v>0.9</v>
      </c>
      <c r="BM65" s="5">
        <f t="shared" si="47"/>
        <v>0.9</v>
      </c>
      <c r="BN65" s="66">
        <f t="shared" si="48"/>
        <v>90</v>
      </c>
      <c r="BO65" s="5">
        <f>AP65*BO1239</f>
        <v>0</v>
      </c>
      <c r="BP65" s="5">
        <f>AU65*BP1239</f>
        <v>-39</v>
      </c>
      <c r="BQ65" s="5">
        <f>AF65*BQ1239</f>
        <v>0</v>
      </c>
      <c r="BR65" s="356">
        <f t="shared" si="69"/>
        <v>51</v>
      </c>
      <c r="BS65" s="5">
        <f t="shared" si="50"/>
        <v>281.89999999999998</v>
      </c>
      <c r="BT65" s="6"/>
      <c r="BU65" s="306">
        <v>36717</v>
      </c>
      <c r="BV65" s="38">
        <f t="shared" si="51"/>
        <v>281.89999999999998</v>
      </c>
      <c r="BW65" s="66"/>
      <c r="BX65" s="66"/>
      <c r="BY65" s="17"/>
      <c r="BZ65" s="17"/>
      <c r="CA65" s="66"/>
      <c r="CB65" s="66"/>
      <c r="CC65" s="66">
        <f>MAX(BW65:BW404)</f>
        <v>58642.280441588402</v>
      </c>
      <c r="CD65" s="66">
        <f t="shared" si="59"/>
        <v>-58642.280441588402</v>
      </c>
      <c r="CE65" s="66">
        <f t="shared" si="60"/>
        <v>-392</v>
      </c>
      <c r="CF65" s="66" t="e">
        <f>MAX(CE65:CE404)</f>
        <v>#REF!</v>
      </c>
      <c r="CG65" s="66" t="e">
        <f t="shared" si="61"/>
        <v>#REF!</v>
      </c>
      <c r="CH65" s="370"/>
      <c r="CI65" s="17">
        <f t="shared" si="52"/>
        <v>1</v>
      </c>
      <c r="CJ65" s="17">
        <f t="shared" si="53"/>
        <v>0</v>
      </c>
      <c r="CK65" s="38">
        <f>MAX(BV38:BV65)</f>
        <v>311.10000000000002</v>
      </c>
      <c r="CL65" s="38">
        <f t="shared" si="62"/>
        <v>29.200000000000045</v>
      </c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</row>
    <row r="66" spans="1:147" customFormat="1" ht="19.5" hidden="1" customHeight="1" x14ac:dyDescent="0.25">
      <c r="A66" s="3"/>
      <c r="B66" s="254">
        <f t="shared" si="18"/>
        <v>36724</v>
      </c>
      <c r="C66" s="5">
        <f t="shared" si="54"/>
        <v>24608</v>
      </c>
      <c r="D66" s="5">
        <v>0</v>
      </c>
      <c r="E66" s="66">
        <f t="shared" si="55"/>
        <v>0</v>
      </c>
      <c r="F66" s="66">
        <f t="shared" si="19"/>
        <v>111</v>
      </c>
      <c r="G66" s="4">
        <f t="shared" si="56"/>
        <v>24719</v>
      </c>
      <c r="H66" s="8">
        <f t="shared" si="57"/>
        <v>4.5107282184655394E-3</v>
      </c>
      <c r="I66" s="3"/>
      <c r="J66" s="306">
        <v>36724</v>
      </c>
      <c r="K66" s="5">
        <v>280.60000000000002</v>
      </c>
      <c r="L66" s="5">
        <v>284.8</v>
      </c>
      <c r="M66" s="5">
        <v>278</v>
      </c>
      <c r="N66" s="177"/>
      <c r="O66" s="5">
        <f t="shared" si="1"/>
        <v>6.8000000000000114</v>
      </c>
      <c r="P66" s="8">
        <f t="shared" si="2"/>
        <v>2.4233784746970816E-2</v>
      </c>
      <c r="Q66" s="8">
        <f>(AVERAGE(P63:P65))*Q1239</f>
        <v>1.1192522896119064E-2</v>
      </c>
      <c r="R66" s="8">
        <f>P65/P1239</f>
        <v>0.58348410798996209</v>
      </c>
      <c r="S66" s="109">
        <f t="shared" si="3"/>
        <v>278.744827795584</v>
      </c>
      <c r="T66" s="5">
        <f t="shared" si="20"/>
        <v>1.8999999999999773</v>
      </c>
      <c r="U66" s="8">
        <f t="shared" si="63"/>
        <v>0.69841269841269982</v>
      </c>
      <c r="V66" s="19">
        <f t="shared" si="6"/>
        <v>0</v>
      </c>
      <c r="W66" s="109">
        <f t="shared" si="21"/>
        <v>285.05517220441595</v>
      </c>
      <c r="X66" s="5">
        <f t="shared" si="15"/>
        <v>3.1000000000000227</v>
      </c>
      <c r="Y66" s="8">
        <f t="shared" si="9"/>
        <v>0.30158730158730018</v>
      </c>
      <c r="Z66" s="5">
        <f t="shared" si="10"/>
        <v>0</v>
      </c>
      <c r="AA66" s="5">
        <f>K66*AA1239</f>
        <v>3.6478000000000002</v>
      </c>
      <c r="AB66" s="5">
        <f t="shared" si="11"/>
        <v>2.1284333291257838</v>
      </c>
      <c r="AC66" s="2">
        <v>36724</v>
      </c>
      <c r="AD66" s="78">
        <f t="shared" si="22"/>
        <v>280</v>
      </c>
      <c r="AE66" s="54"/>
      <c r="AF66" s="131">
        <f>(AK65&gt;AF1239)*1</f>
        <v>0</v>
      </c>
      <c r="AG66" s="112">
        <f>MROUND((AD66*AG1239),5)</f>
        <v>275</v>
      </c>
      <c r="AH66" s="113">
        <f>MROUND((AE66*AH1239),0.1)</f>
        <v>0</v>
      </c>
      <c r="AI66" s="60">
        <f t="shared" si="23"/>
        <v>-1.2999999999999545</v>
      </c>
      <c r="AJ66" s="60"/>
      <c r="AK66" s="133">
        <f t="shared" si="64"/>
        <v>280.60000000000002</v>
      </c>
      <c r="AL66" s="41">
        <f t="shared" si="13"/>
        <v>285</v>
      </c>
      <c r="AM66" s="56">
        <f t="shared" si="16"/>
        <v>1.5</v>
      </c>
      <c r="AN66" s="82">
        <f t="shared" si="17"/>
        <v>0</v>
      </c>
      <c r="AO66" s="82">
        <f t="shared" si="24"/>
        <v>1</v>
      </c>
      <c r="AP66" s="33">
        <f t="shared" si="25"/>
        <v>0</v>
      </c>
      <c r="AQ66" s="29">
        <f t="shared" si="26"/>
        <v>0</v>
      </c>
      <c r="AR66" s="86">
        <f t="shared" si="27"/>
        <v>1</v>
      </c>
      <c r="AS66" s="33">
        <f t="shared" si="28"/>
        <v>0</v>
      </c>
      <c r="AT66" s="19">
        <f t="shared" si="29"/>
        <v>0</v>
      </c>
      <c r="AU66" s="18">
        <f t="shared" si="58"/>
        <v>1</v>
      </c>
      <c r="AV66" s="5">
        <f t="shared" si="30"/>
        <v>1.5</v>
      </c>
      <c r="AW66" s="17">
        <f t="shared" si="31"/>
        <v>1</v>
      </c>
      <c r="AX66" s="17">
        <f t="shared" si="32"/>
        <v>0</v>
      </c>
      <c r="AY66" s="17">
        <f t="shared" si="33"/>
        <v>0</v>
      </c>
      <c r="AZ66" s="19">
        <f t="shared" si="34"/>
        <v>290</v>
      </c>
      <c r="BA66" s="19">
        <f t="shared" si="35"/>
        <v>0</v>
      </c>
      <c r="BB66" s="19">
        <f t="shared" si="36"/>
        <v>0</v>
      </c>
      <c r="BC66" s="19">
        <f t="shared" si="37"/>
        <v>0</v>
      </c>
      <c r="BD66" s="17">
        <f t="shared" si="38"/>
        <v>290</v>
      </c>
      <c r="BE66" s="17">
        <f t="shared" si="39"/>
        <v>0</v>
      </c>
      <c r="BF66" s="38">
        <f t="shared" si="40"/>
        <v>0</v>
      </c>
      <c r="BG66" s="38">
        <f t="shared" si="41"/>
        <v>0</v>
      </c>
      <c r="BH66" s="38">
        <f t="shared" si="42"/>
        <v>0</v>
      </c>
      <c r="BI66" s="38">
        <f t="shared" si="43"/>
        <v>0</v>
      </c>
      <c r="BJ66" s="5">
        <f t="shared" si="44"/>
        <v>0</v>
      </c>
      <c r="BK66" s="5">
        <f t="shared" si="45"/>
        <v>0</v>
      </c>
      <c r="BL66" s="22">
        <f t="shared" si="46"/>
        <v>1.5</v>
      </c>
      <c r="BM66" s="5">
        <f t="shared" si="47"/>
        <v>1.5</v>
      </c>
      <c r="BN66" s="66">
        <f t="shared" si="48"/>
        <v>150</v>
      </c>
      <c r="BO66" s="5">
        <f>AP66*BO1239</f>
        <v>0</v>
      </c>
      <c r="BP66" s="5">
        <f>AU66*BP1239</f>
        <v>-39</v>
      </c>
      <c r="BQ66" s="5">
        <f>AF66*BQ1239</f>
        <v>0</v>
      </c>
      <c r="BR66" s="356">
        <f t="shared" si="69"/>
        <v>111</v>
      </c>
      <c r="BS66" s="5">
        <f t="shared" si="50"/>
        <v>280.60000000000002</v>
      </c>
      <c r="BT66" s="6"/>
      <c r="BU66" s="306">
        <v>36724</v>
      </c>
      <c r="BV66" s="38">
        <f t="shared" si="51"/>
        <v>280.60000000000002</v>
      </c>
      <c r="BW66" s="66"/>
      <c r="BX66" s="66"/>
      <c r="BY66" s="17"/>
      <c r="BZ66" s="17"/>
      <c r="CA66" s="66"/>
      <c r="CB66" s="66"/>
      <c r="CC66" s="66">
        <f>MAX(BW66:BW404)</f>
        <v>58642.280441588402</v>
      </c>
      <c r="CD66" s="66">
        <f t="shared" si="59"/>
        <v>-58642.280441588402</v>
      </c>
      <c r="CE66" s="66">
        <f t="shared" si="60"/>
        <v>-281</v>
      </c>
      <c r="CF66" s="66" t="e">
        <f>MAX(CE66:CE404)</f>
        <v>#REF!</v>
      </c>
      <c r="CG66" s="66" t="e">
        <f t="shared" si="61"/>
        <v>#REF!</v>
      </c>
      <c r="CH66" s="370"/>
      <c r="CI66" s="17">
        <f t="shared" si="52"/>
        <v>1</v>
      </c>
      <c r="CJ66" s="17">
        <f t="shared" si="53"/>
        <v>0</v>
      </c>
      <c r="CK66" s="38">
        <f>MAX(BV38:BV66)</f>
        <v>311.10000000000002</v>
      </c>
      <c r="CL66" s="38">
        <f t="shared" si="62"/>
        <v>30.5</v>
      </c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</row>
    <row r="67" spans="1:147" customFormat="1" ht="19.5" hidden="1" customHeight="1" x14ac:dyDescent="0.25">
      <c r="A67" s="3"/>
      <c r="B67" s="254">
        <f t="shared" si="18"/>
        <v>36731</v>
      </c>
      <c r="C67" s="5">
        <f t="shared" si="54"/>
        <v>24719</v>
      </c>
      <c r="D67" s="5">
        <v>0</v>
      </c>
      <c r="E67" s="66">
        <f t="shared" si="55"/>
        <v>0</v>
      </c>
      <c r="F67" s="66">
        <f t="shared" si="19"/>
        <v>21.000000000000007</v>
      </c>
      <c r="G67" s="4">
        <f t="shared" si="56"/>
        <v>24740</v>
      </c>
      <c r="H67" s="8">
        <f t="shared" si="57"/>
        <v>8.4954892997289567E-4</v>
      </c>
      <c r="I67" s="3"/>
      <c r="J67" s="306">
        <v>36731</v>
      </c>
      <c r="K67" s="5">
        <v>277.7</v>
      </c>
      <c r="L67" s="5">
        <v>281.7</v>
      </c>
      <c r="M67" s="5">
        <v>277.39999999999998</v>
      </c>
      <c r="N67" s="177"/>
      <c r="O67" s="5">
        <f t="shared" si="1"/>
        <v>4.3000000000000114</v>
      </c>
      <c r="P67" s="8">
        <f t="shared" si="2"/>
        <v>1.5484335613971953E-2</v>
      </c>
      <c r="Q67" s="8">
        <f>(AVERAGE(P64:P66))*Q1239</f>
        <v>9.3007668086368452E-3</v>
      </c>
      <c r="R67" s="8">
        <f>P66/P1239</f>
        <v>0.68725413294672033</v>
      </c>
      <c r="S67" s="109">
        <f t="shared" si="3"/>
        <v>277.99020483349653</v>
      </c>
      <c r="T67" s="5">
        <f t="shared" si="20"/>
        <v>1</v>
      </c>
      <c r="U67" s="8">
        <f t="shared" si="63"/>
        <v>0.69696969696969802</v>
      </c>
      <c r="V67" s="19">
        <f t="shared" si="6"/>
        <v>2.3000000000000114</v>
      </c>
      <c r="W67" s="109">
        <f t="shared" si="21"/>
        <v>283.20979516650351</v>
      </c>
      <c r="X67" s="5">
        <f t="shared" si="15"/>
        <v>4.3999999999999773</v>
      </c>
      <c r="Y67" s="8">
        <f t="shared" si="9"/>
        <v>0.30303030303030198</v>
      </c>
      <c r="Z67" s="5">
        <f t="shared" si="10"/>
        <v>0</v>
      </c>
      <c r="AA67" s="5">
        <f>K67*AA1239</f>
        <v>3.6100999999999996</v>
      </c>
      <c r="AB67" s="5">
        <f t="shared" si="11"/>
        <v>2.481056145350955</v>
      </c>
      <c r="AC67" s="2">
        <v>36731</v>
      </c>
      <c r="AD67" s="78">
        <f t="shared" si="22"/>
        <v>280</v>
      </c>
      <c r="AE67" s="54"/>
      <c r="AF67" s="131">
        <f>(AK66&gt;AF1239)*1</f>
        <v>0</v>
      </c>
      <c r="AG67" s="112">
        <f>MROUND((AD67*AG1239),5)</f>
        <v>275</v>
      </c>
      <c r="AH67" s="113">
        <f>MROUND((AE67*AH1239),0.1)</f>
        <v>0</v>
      </c>
      <c r="AI67" s="60">
        <f t="shared" si="23"/>
        <v>-2.9000000000000341</v>
      </c>
      <c r="AJ67" s="60"/>
      <c r="AK67" s="133">
        <f t="shared" si="64"/>
        <v>277.7</v>
      </c>
      <c r="AL67" s="41">
        <f t="shared" si="13"/>
        <v>285</v>
      </c>
      <c r="AM67" s="56">
        <f t="shared" si="16"/>
        <v>0.60000000000000009</v>
      </c>
      <c r="AN67" s="82">
        <f t="shared" si="17"/>
        <v>0</v>
      </c>
      <c r="AO67" s="82">
        <f t="shared" si="24"/>
        <v>1</v>
      </c>
      <c r="AP67" s="33">
        <f t="shared" si="25"/>
        <v>0</v>
      </c>
      <c r="AQ67" s="29">
        <f t="shared" si="26"/>
        <v>0</v>
      </c>
      <c r="AR67" s="86">
        <f t="shared" si="27"/>
        <v>0</v>
      </c>
      <c r="AS67" s="33">
        <f t="shared" si="28"/>
        <v>0</v>
      </c>
      <c r="AT67" s="19">
        <f t="shared" si="29"/>
        <v>0</v>
      </c>
      <c r="AU67" s="18">
        <f t="shared" si="58"/>
        <v>1</v>
      </c>
      <c r="AV67" s="5">
        <f t="shared" si="30"/>
        <v>0.60000000000000009</v>
      </c>
      <c r="AW67" s="17">
        <f t="shared" si="31"/>
        <v>1</v>
      </c>
      <c r="AX67" s="17">
        <f t="shared" si="32"/>
        <v>0</v>
      </c>
      <c r="AY67" s="17">
        <f t="shared" si="33"/>
        <v>0</v>
      </c>
      <c r="AZ67" s="19">
        <f t="shared" si="34"/>
        <v>290</v>
      </c>
      <c r="BA67" s="19">
        <f t="shared" si="35"/>
        <v>0</v>
      </c>
      <c r="BB67" s="19">
        <f t="shared" si="36"/>
        <v>0</v>
      </c>
      <c r="BC67" s="19">
        <f t="shared" si="37"/>
        <v>0</v>
      </c>
      <c r="BD67" s="17">
        <f t="shared" si="38"/>
        <v>290</v>
      </c>
      <c r="BE67" s="17">
        <f t="shared" si="39"/>
        <v>0</v>
      </c>
      <c r="BF67" s="38">
        <f t="shared" si="40"/>
        <v>0</v>
      </c>
      <c r="BG67" s="38">
        <f t="shared" si="41"/>
        <v>0</v>
      </c>
      <c r="BH67" s="38">
        <f t="shared" si="42"/>
        <v>0</v>
      </c>
      <c r="BI67" s="38">
        <f t="shared" si="43"/>
        <v>0</v>
      </c>
      <c r="BJ67" s="5">
        <f t="shared" si="44"/>
        <v>0</v>
      </c>
      <c r="BK67" s="5">
        <f t="shared" si="45"/>
        <v>0</v>
      </c>
      <c r="BL67" s="22">
        <f t="shared" si="46"/>
        <v>0.60000000000000009</v>
      </c>
      <c r="BM67" s="5">
        <f t="shared" si="47"/>
        <v>0.60000000000000009</v>
      </c>
      <c r="BN67" s="66">
        <f t="shared" si="48"/>
        <v>60.000000000000007</v>
      </c>
      <c r="BO67" s="5">
        <f>AP67*BO1239</f>
        <v>0</v>
      </c>
      <c r="BP67" s="5">
        <f>AU67*BP1239</f>
        <v>-39</v>
      </c>
      <c r="BQ67" s="5">
        <f>AF67*BQ1239</f>
        <v>0</v>
      </c>
      <c r="BR67" s="356">
        <f t="shared" si="69"/>
        <v>21.000000000000007</v>
      </c>
      <c r="BS67" s="5">
        <f t="shared" si="50"/>
        <v>277.7</v>
      </c>
      <c r="BT67" s="6"/>
      <c r="BU67" s="306">
        <v>36731</v>
      </c>
      <c r="BV67" s="38">
        <f t="shared" si="51"/>
        <v>277.7</v>
      </c>
      <c r="BW67" s="66"/>
      <c r="BX67" s="66"/>
      <c r="BY67" s="17"/>
      <c r="BZ67" s="17"/>
      <c r="CA67" s="66"/>
      <c r="CB67" s="66"/>
      <c r="CC67" s="66">
        <f>MAX(BW67:BW404)</f>
        <v>58642.280441588402</v>
      </c>
      <c r="CD67" s="66">
        <f t="shared" si="59"/>
        <v>-58642.280441588402</v>
      </c>
      <c r="CE67" s="66">
        <f t="shared" si="60"/>
        <v>-260</v>
      </c>
      <c r="CF67" s="66" t="e">
        <f>MAX(CE67:CE404)</f>
        <v>#REF!</v>
      </c>
      <c r="CG67" s="66" t="e">
        <f t="shared" si="61"/>
        <v>#REF!</v>
      </c>
      <c r="CH67" s="370"/>
      <c r="CI67" s="17">
        <f t="shared" si="52"/>
        <v>1</v>
      </c>
      <c r="CJ67" s="17">
        <f t="shared" si="53"/>
        <v>0</v>
      </c>
      <c r="CK67" s="38">
        <f>MAX(BV38:BV67)</f>
        <v>311.10000000000002</v>
      </c>
      <c r="CL67" s="38">
        <f t="shared" si="62"/>
        <v>33.400000000000034</v>
      </c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</row>
    <row r="68" spans="1:147" customFormat="1" ht="19.5" hidden="1" customHeight="1" x14ac:dyDescent="0.25">
      <c r="A68" s="3"/>
      <c r="B68" s="254">
        <f t="shared" si="18"/>
        <v>36738</v>
      </c>
      <c r="C68" s="5">
        <f t="shared" si="54"/>
        <v>24740</v>
      </c>
      <c r="D68" s="5">
        <v>0</v>
      </c>
      <c r="E68" s="66">
        <f t="shared" si="55"/>
        <v>0</v>
      </c>
      <c r="F68" s="66">
        <f t="shared" si="19"/>
        <v>41</v>
      </c>
      <c r="G68" s="4">
        <f t="shared" si="56"/>
        <v>24781</v>
      </c>
      <c r="H68" s="8">
        <f t="shared" si="57"/>
        <v>1.6572352465642683E-3</v>
      </c>
      <c r="I68" s="3"/>
      <c r="J68" s="306">
        <v>36738</v>
      </c>
      <c r="K68" s="5">
        <v>272.60000000000002</v>
      </c>
      <c r="L68" s="5">
        <v>278.5</v>
      </c>
      <c r="M68" s="5">
        <v>272</v>
      </c>
      <c r="N68" s="177"/>
      <c r="O68" s="5">
        <f t="shared" si="1"/>
        <v>6.5</v>
      </c>
      <c r="P68" s="8">
        <f t="shared" si="2"/>
        <v>2.3844460748349228E-2</v>
      </c>
      <c r="Q68" s="8">
        <f>(AVERAGE(P65:P67))*Q1239</f>
        <v>8.0390389640533147E-3</v>
      </c>
      <c r="R68" s="8">
        <f>P67/P1239</f>
        <v>0.43912553312443325</v>
      </c>
      <c r="S68" s="109">
        <f t="shared" si="3"/>
        <v>275.46755887968237</v>
      </c>
      <c r="T68" s="5">
        <f t="shared" si="20"/>
        <v>2.6999999999999886</v>
      </c>
      <c r="U68" s="8">
        <f t="shared" si="63"/>
        <v>0.47058823529411631</v>
      </c>
      <c r="V68" s="19">
        <f t="shared" si="6"/>
        <v>2.3999999999999773</v>
      </c>
      <c r="W68" s="109">
        <f t="shared" si="21"/>
        <v>279.93244112031761</v>
      </c>
      <c r="X68" s="5">
        <f t="shared" si="15"/>
        <v>2.3000000000000114</v>
      </c>
      <c r="Y68" s="8">
        <f t="shared" si="9"/>
        <v>0.52941176470588369</v>
      </c>
      <c r="Z68" s="5">
        <f t="shared" si="10"/>
        <v>0</v>
      </c>
      <c r="AA68" s="5">
        <f>K68*AA1239</f>
        <v>3.5438000000000001</v>
      </c>
      <c r="AB68" s="5">
        <f t="shared" si="11"/>
        <v>1.5561730642863665</v>
      </c>
      <c r="AC68" s="2">
        <v>36738</v>
      </c>
      <c r="AD68" s="43">
        <f t="shared" si="22"/>
        <v>275</v>
      </c>
      <c r="AE68" s="54"/>
      <c r="AF68" s="131">
        <f>(AK67&gt;AF1239)*1</f>
        <v>0</v>
      </c>
      <c r="AG68" s="112">
        <f>MROUND((AD68*AG1239),5)</f>
        <v>270</v>
      </c>
      <c r="AH68" s="113">
        <f>MROUND((AE68*AH1239),0.1)</f>
        <v>0</v>
      </c>
      <c r="AI68" s="60">
        <f t="shared" si="23"/>
        <v>-5.0999999999999659</v>
      </c>
      <c r="AJ68" s="60"/>
      <c r="AK68" s="133">
        <f t="shared" si="64"/>
        <v>272.60000000000002</v>
      </c>
      <c r="AL68" s="41">
        <f t="shared" si="13"/>
        <v>280</v>
      </c>
      <c r="AM68" s="56">
        <f t="shared" si="16"/>
        <v>0.8</v>
      </c>
      <c r="AN68" s="82">
        <f t="shared" si="17"/>
        <v>0</v>
      </c>
      <c r="AO68" s="82">
        <f t="shared" si="24"/>
        <v>1</v>
      </c>
      <c r="AP68" s="33">
        <f t="shared" si="25"/>
        <v>0</v>
      </c>
      <c r="AQ68" s="29">
        <f t="shared" si="26"/>
        <v>0</v>
      </c>
      <c r="AR68" s="86">
        <f t="shared" si="27"/>
        <v>0</v>
      </c>
      <c r="AS68" s="33">
        <f t="shared" si="28"/>
        <v>0</v>
      </c>
      <c r="AT68" s="19">
        <f t="shared" si="29"/>
        <v>0</v>
      </c>
      <c r="AU68" s="18">
        <f t="shared" si="58"/>
        <v>1</v>
      </c>
      <c r="AV68" s="5">
        <f t="shared" si="30"/>
        <v>0.8</v>
      </c>
      <c r="AW68" s="17">
        <f t="shared" si="31"/>
        <v>1</v>
      </c>
      <c r="AX68" s="17">
        <f t="shared" si="32"/>
        <v>0</v>
      </c>
      <c r="AY68" s="17">
        <f t="shared" si="33"/>
        <v>0</v>
      </c>
      <c r="AZ68" s="19">
        <f t="shared" si="34"/>
        <v>290</v>
      </c>
      <c r="BA68" s="19">
        <f t="shared" si="35"/>
        <v>0</v>
      </c>
      <c r="BB68" s="19">
        <f t="shared" si="36"/>
        <v>0</v>
      </c>
      <c r="BC68" s="19">
        <f t="shared" si="37"/>
        <v>0</v>
      </c>
      <c r="BD68" s="17">
        <f t="shared" si="38"/>
        <v>290</v>
      </c>
      <c r="BE68" s="17">
        <f t="shared" si="39"/>
        <v>0</v>
      </c>
      <c r="BF68" s="38">
        <f t="shared" si="40"/>
        <v>0</v>
      </c>
      <c r="BG68" s="38">
        <f t="shared" si="41"/>
        <v>0</v>
      </c>
      <c r="BH68" s="38">
        <f t="shared" si="42"/>
        <v>0</v>
      </c>
      <c r="BI68" s="38">
        <f t="shared" si="43"/>
        <v>0</v>
      </c>
      <c r="BJ68" s="5">
        <f t="shared" si="44"/>
        <v>0</v>
      </c>
      <c r="BK68" s="5">
        <f t="shared" si="45"/>
        <v>0</v>
      </c>
      <c r="BL68" s="22">
        <f t="shared" si="46"/>
        <v>0.8</v>
      </c>
      <c r="BM68" s="5">
        <f t="shared" si="47"/>
        <v>0.8</v>
      </c>
      <c r="BN68" s="66">
        <f t="shared" si="48"/>
        <v>80</v>
      </c>
      <c r="BO68" s="5">
        <f>AP68*BO1239</f>
        <v>0</v>
      </c>
      <c r="BP68" s="5">
        <f>AU68*BP1239</f>
        <v>-39</v>
      </c>
      <c r="BQ68" s="5">
        <f>AF68*BQ1239</f>
        <v>0</v>
      </c>
      <c r="BR68" s="356">
        <f t="shared" si="69"/>
        <v>41</v>
      </c>
      <c r="BS68" s="5">
        <f t="shared" si="50"/>
        <v>272.60000000000002</v>
      </c>
      <c r="BT68" s="6"/>
      <c r="BU68" s="306">
        <v>36738</v>
      </c>
      <c r="BV68" s="38">
        <f t="shared" si="51"/>
        <v>272.60000000000002</v>
      </c>
      <c r="BW68" s="66"/>
      <c r="BX68" s="66"/>
      <c r="BY68" s="17"/>
      <c r="BZ68" s="17"/>
      <c r="CA68" s="66"/>
      <c r="CB68" s="66"/>
      <c r="CC68" s="66">
        <f>MAX(BW68:BW404)</f>
        <v>58642.280441588402</v>
      </c>
      <c r="CD68" s="66">
        <f t="shared" si="59"/>
        <v>-58642.280441588402</v>
      </c>
      <c r="CE68" s="66">
        <f t="shared" si="60"/>
        <v>-219</v>
      </c>
      <c r="CF68" s="66" t="e">
        <f>MAX(CE68:CE404)</f>
        <v>#REF!</v>
      </c>
      <c r="CG68" s="66" t="e">
        <f t="shared" si="61"/>
        <v>#REF!</v>
      </c>
      <c r="CH68" s="370"/>
      <c r="CI68" s="17">
        <f t="shared" si="52"/>
        <v>1</v>
      </c>
      <c r="CJ68" s="17">
        <f t="shared" si="53"/>
        <v>0</v>
      </c>
      <c r="CK68" s="38">
        <f>MAX(BV38:BV68)</f>
        <v>311.10000000000002</v>
      </c>
      <c r="CL68" s="38">
        <f t="shared" si="62"/>
        <v>38.5</v>
      </c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</row>
    <row r="69" spans="1:147" customFormat="1" ht="19.5" hidden="1" customHeight="1" x14ac:dyDescent="0.25">
      <c r="A69" s="3"/>
      <c r="B69" s="254">
        <f t="shared" si="18"/>
        <v>36745</v>
      </c>
      <c r="C69" s="5">
        <f t="shared" si="54"/>
        <v>24781</v>
      </c>
      <c r="D69" s="5">
        <v>0</v>
      </c>
      <c r="E69" s="66">
        <f t="shared" si="55"/>
        <v>0</v>
      </c>
      <c r="F69" s="66">
        <f t="shared" si="19"/>
        <v>-1459</v>
      </c>
      <c r="G69" s="4">
        <f t="shared" si="56"/>
        <v>23322</v>
      </c>
      <c r="H69" s="8">
        <f t="shared" si="57"/>
        <v>-5.8875751583874744E-2</v>
      </c>
      <c r="I69" s="3"/>
      <c r="J69" s="306">
        <v>36745</v>
      </c>
      <c r="K69" s="5">
        <v>275.10000000000002</v>
      </c>
      <c r="L69" s="5">
        <v>275.10000000000002</v>
      </c>
      <c r="M69" s="5">
        <v>271</v>
      </c>
      <c r="N69" s="177"/>
      <c r="O69" s="5">
        <f t="shared" si="1"/>
        <v>4.1000000000000227</v>
      </c>
      <c r="P69" s="8">
        <f t="shared" si="2"/>
        <v>1.4903671392221093E-2</v>
      </c>
      <c r="Q69" s="8">
        <f>(AVERAGE(P66:P68))*Q1239</f>
        <v>8.4750108145722671E-3</v>
      </c>
      <c r="R69" s="8">
        <f>P68/P1239</f>
        <v>0.6762131614310567</v>
      </c>
      <c r="S69" s="109">
        <f t="shared" si="3"/>
        <v>270.28971205194762</v>
      </c>
      <c r="T69" s="5">
        <f t="shared" si="20"/>
        <v>2.6000000000000227</v>
      </c>
      <c r="U69" s="8">
        <f t="shared" si="63"/>
        <v>0.27777777777777601</v>
      </c>
      <c r="V69" s="19">
        <f t="shared" si="6"/>
        <v>0</v>
      </c>
      <c r="W69" s="109">
        <f t="shared" si="21"/>
        <v>274.91028794805243</v>
      </c>
      <c r="X69" s="5">
        <f t="shared" si="15"/>
        <v>2.3999999999999773</v>
      </c>
      <c r="Y69" s="8">
        <f t="shared" si="9"/>
        <v>0.72222222222222399</v>
      </c>
      <c r="Z69" s="5">
        <f t="shared" si="10"/>
        <v>0.10000000000002274</v>
      </c>
      <c r="AA69" s="5">
        <f>K69*AA1239</f>
        <v>3.5763000000000003</v>
      </c>
      <c r="AB69" s="5">
        <f t="shared" si="11"/>
        <v>2.4183411292258881</v>
      </c>
      <c r="AC69" s="2">
        <v>36745</v>
      </c>
      <c r="AD69" s="43">
        <f t="shared" si="22"/>
        <v>270</v>
      </c>
      <c r="AE69" s="54"/>
      <c r="AF69" s="131">
        <f>(AK68&gt;AF1239)*1</f>
        <v>0</v>
      </c>
      <c r="AG69" s="112">
        <f>MROUND((AD69*AG1239),5)</f>
        <v>265</v>
      </c>
      <c r="AH69" s="113">
        <f>MROUND((AE69*AH1239),0.1)</f>
        <v>0</v>
      </c>
      <c r="AI69" s="60">
        <f t="shared" si="23"/>
        <v>2.5</v>
      </c>
      <c r="AJ69" s="60"/>
      <c r="AK69" s="133">
        <f t="shared" si="64"/>
        <v>275.10000000000002</v>
      </c>
      <c r="AL69" s="41">
        <f t="shared" si="13"/>
        <v>275</v>
      </c>
      <c r="AM69" s="56">
        <f t="shared" si="16"/>
        <v>0.8</v>
      </c>
      <c r="AN69" s="82">
        <f t="shared" si="17"/>
        <v>1</v>
      </c>
      <c r="AO69" s="82">
        <f t="shared" si="24"/>
        <v>0</v>
      </c>
      <c r="AP69" s="33">
        <f t="shared" si="25"/>
        <v>0</v>
      </c>
      <c r="AQ69" s="29">
        <f t="shared" si="26"/>
        <v>0</v>
      </c>
      <c r="AR69" s="86">
        <f t="shared" si="27"/>
        <v>1</v>
      </c>
      <c r="AS69" s="33">
        <f t="shared" si="28"/>
        <v>0</v>
      </c>
      <c r="AT69" s="19">
        <f t="shared" si="29"/>
        <v>0</v>
      </c>
      <c r="AU69" s="18">
        <f t="shared" si="58"/>
        <v>1</v>
      </c>
      <c r="AV69" s="5">
        <f t="shared" si="30"/>
        <v>0.8</v>
      </c>
      <c r="AW69" s="17">
        <f t="shared" si="31"/>
        <v>0</v>
      </c>
      <c r="AX69" s="17">
        <f t="shared" si="32"/>
        <v>1</v>
      </c>
      <c r="AY69" s="17">
        <f t="shared" si="33"/>
        <v>275</v>
      </c>
      <c r="AZ69" s="19">
        <f t="shared" si="34"/>
        <v>290</v>
      </c>
      <c r="BA69" s="19">
        <f t="shared" si="35"/>
        <v>0</v>
      </c>
      <c r="BB69" s="19">
        <f t="shared" si="36"/>
        <v>0</v>
      </c>
      <c r="BC69" s="19">
        <f t="shared" si="37"/>
        <v>275</v>
      </c>
      <c r="BD69" s="17">
        <f t="shared" si="38"/>
        <v>0</v>
      </c>
      <c r="BE69" s="17">
        <f t="shared" si="39"/>
        <v>0</v>
      </c>
      <c r="BF69" s="38">
        <f t="shared" si="40"/>
        <v>0</v>
      </c>
      <c r="BG69" s="38">
        <f t="shared" si="41"/>
        <v>0</v>
      </c>
      <c r="BH69" s="38">
        <f t="shared" si="42"/>
        <v>0</v>
      </c>
      <c r="BI69" s="38">
        <f t="shared" si="43"/>
        <v>0</v>
      </c>
      <c r="BJ69" s="5">
        <f t="shared" si="44"/>
        <v>0</v>
      </c>
      <c r="BK69" s="5">
        <f t="shared" si="45"/>
        <v>-15</v>
      </c>
      <c r="BL69" s="22">
        <f t="shared" si="46"/>
        <v>-14.2</v>
      </c>
      <c r="BM69" s="5">
        <f t="shared" si="47"/>
        <v>-14.2</v>
      </c>
      <c r="BN69" s="66">
        <f t="shared" si="48"/>
        <v>-1420</v>
      </c>
      <c r="BO69" s="5">
        <f>AP69*BO1239</f>
        <v>0</v>
      </c>
      <c r="BP69" s="5">
        <f>AU69*BP1239</f>
        <v>-39</v>
      </c>
      <c r="BQ69" s="5">
        <f>AF69*BQ1239</f>
        <v>0</v>
      </c>
      <c r="BR69" s="356">
        <f t="shared" si="69"/>
        <v>-1459</v>
      </c>
      <c r="BS69" s="5">
        <f t="shared" si="50"/>
        <v>275.10000000000002</v>
      </c>
      <c r="BT69" s="6"/>
      <c r="BU69" s="306">
        <v>36745</v>
      </c>
      <c r="BV69" s="38">
        <f t="shared" si="51"/>
        <v>275.10000000000002</v>
      </c>
      <c r="BW69" s="66"/>
      <c r="BX69" s="66"/>
      <c r="BY69" s="17"/>
      <c r="BZ69" s="17"/>
      <c r="CA69" s="66"/>
      <c r="CB69" s="66"/>
      <c r="CC69" s="66">
        <f>MAX(BW69:BW404)</f>
        <v>58642.280441588402</v>
      </c>
      <c r="CD69" s="66">
        <f t="shared" si="59"/>
        <v>-58642.280441588402</v>
      </c>
      <c r="CE69" s="66">
        <f t="shared" si="60"/>
        <v>-1678</v>
      </c>
      <c r="CF69" s="66" t="e">
        <f>MAX(CE69:CE404)</f>
        <v>#REF!</v>
      </c>
      <c r="CG69" s="66" t="e">
        <f t="shared" si="61"/>
        <v>#REF!</v>
      </c>
      <c r="CH69" s="370"/>
      <c r="CI69" s="17">
        <f t="shared" si="52"/>
        <v>0</v>
      </c>
      <c r="CJ69" s="17">
        <f t="shared" si="53"/>
        <v>1</v>
      </c>
      <c r="CK69" s="38">
        <f>MAX(BV38:BV69)</f>
        <v>311.10000000000002</v>
      </c>
      <c r="CL69" s="38">
        <f t="shared" si="62"/>
        <v>36</v>
      </c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</row>
    <row r="70" spans="1:147" customFormat="1" ht="19.5" hidden="1" customHeight="1" x14ac:dyDescent="0.25">
      <c r="A70" s="3"/>
      <c r="B70" s="254">
        <f t="shared" si="18"/>
        <v>36752</v>
      </c>
      <c r="C70" s="5">
        <f t="shared" si="54"/>
        <v>23322</v>
      </c>
      <c r="D70" s="5">
        <v>0</v>
      </c>
      <c r="E70" s="66">
        <f t="shared" si="55"/>
        <v>0</v>
      </c>
      <c r="F70" s="66">
        <f t="shared" si="19"/>
        <v>-39</v>
      </c>
      <c r="G70" s="4">
        <f t="shared" si="56"/>
        <v>23283</v>
      </c>
      <c r="H70" s="8">
        <f t="shared" si="57"/>
        <v>-1.6722408026755853E-3</v>
      </c>
      <c r="I70" s="3"/>
      <c r="J70" s="306">
        <v>36752</v>
      </c>
      <c r="K70" s="5">
        <v>276.8</v>
      </c>
      <c r="L70" s="5">
        <v>279</v>
      </c>
      <c r="M70" s="5">
        <v>273.8</v>
      </c>
      <c r="N70" s="177"/>
      <c r="O70" s="5">
        <f t="shared" si="1"/>
        <v>5.1999999999999886</v>
      </c>
      <c r="P70" s="8">
        <f t="shared" si="2"/>
        <v>1.8786127167630017E-2</v>
      </c>
      <c r="Q70" s="8">
        <f>(AVERAGE(P67:P69))*Q1239</f>
        <v>7.2309957006056365E-3</v>
      </c>
      <c r="R70" s="8">
        <f>P69/P1239</f>
        <v>0.42265827922995219</v>
      </c>
      <c r="S70" s="109">
        <f t="shared" si="3"/>
        <v>273.11075308276344</v>
      </c>
      <c r="T70" s="5">
        <f t="shared" si="20"/>
        <v>1</v>
      </c>
      <c r="U70" s="8">
        <f t="shared" si="63"/>
        <v>0.76190476190476131</v>
      </c>
      <c r="V70" s="19">
        <f t="shared" si="6"/>
        <v>0</v>
      </c>
      <c r="W70" s="109">
        <f t="shared" si="21"/>
        <v>277.08924691723661</v>
      </c>
      <c r="X70" s="5">
        <f t="shared" si="15"/>
        <v>1</v>
      </c>
      <c r="Y70" s="8">
        <f t="shared" si="9"/>
        <v>0.23809523809523869</v>
      </c>
      <c r="Z70" s="5">
        <f t="shared" si="10"/>
        <v>1.8000000000000114</v>
      </c>
      <c r="AA70" s="5">
        <f>K70*AA1239</f>
        <v>3.5983999999999998</v>
      </c>
      <c r="AB70" s="5">
        <f t="shared" si="11"/>
        <v>1.5208935519810598</v>
      </c>
      <c r="AC70" s="2">
        <v>36752</v>
      </c>
      <c r="AD70" s="43">
        <f t="shared" si="22"/>
        <v>275</v>
      </c>
      <c r="AE70" s="54"/>
      <c r="AF70" s="131">
        <f>(AK69&gt;AF1239)*1</f>
        <v>0</v>
      </c>
      <c r="AG70" s="112">
        <f>MROUND((AD70*AG1239),5)</f>
        <v>270</v>
      </c>
      <c r="AH70" s="113">
        <f>MROUND((AE70*AH1239),0.1)</f>
        <v>0</v>
      </c>
      <c r="AI70" s="60">
        <f t="shared" si="23"/>
        <v>1.6999999999999886</v>
      </c>
      <c r="AJ70" s="60"/>
      <c r="AK70" s="133">
        <f t="shared" si="64"/>
        <v>276.8</v>
      </c>
      <c r="AL70" s="41">
        <f t="shared" si="13"/>
        <v>275</v>
      </c>
      <c r="AM70" s="56">
        <f t="shared" si="16"/>
        <v>1.7000000000000002</v>
      </c>
      <c r="AN70" s="82">
        <f t="shared" si="17"/>
        <v>1</v>
      </c>
      <c r="AO70" s="82">
        <f t="shared" si="24"/>
        <v>0</v>
      </c>
      <c r="AP70" s="33">
        <f t="shared" si="25"/>
        <v>1</v>
      </c>
      <c r="AQ70" s="29">
        <f t="shared" si="26"/>
        <v>0</v>
      </c>
      <c r="AR70" s="86">
        <f t="shared" si="27"/>
        <v>1</v>
      </c>
      <c r="AS70" s="33">
        <f t="shared" si="28"/>
        <v>0</v>
      </c>
      <c r="AT70" s="19">
        <f t="shared" si="29"/>
        <v>0</v>
      </c>
      <c r="AU70" s="18">
        <f t="shared" si="58"/>
        <v>0</v>
      </c>
      <c r="AV70" s="5">
        <f t="shared" si="30"/>
        <v>0</v>
      </c>
      <c r="AW70" s="17">
        <f t="shared" si="31"/>
        <v>0</v>
      </c>
      <c r="AX70" s="17">
        <f t="shared" si="32"/>
        <v>0</v>
      </c>
      <c r="AY70" s="17">
        <f t="shared" si="33"/>
        <v>0</v>
      </c>
      <c r="AZ70" s="19">
        <f t="shared" si="34"/>
        <v>0</v>
      </c>
      <c r="BA70" s="19">
        <f t="shared" si="35"/>
        <v>0</v>
      </c>
      <c r="BB70" s="19">
        <f t="shared" si="36"/>
        <v>0</v>
      </c>
      <c r="BC70" s="19">
        <f t="shared" si="37"/>
        <v>0</v>
      </c>
      <c r="BD70" s="17">
        <f t="shared" si="38"/>
        <v>0</v>
      </c>
      <c r="BE70" s="17">
        <f t="shared" si="39"/>
        <v>0</v>
      </c>
      <c r="BF70" s="38">
        <f t="shared" si="40"/>
        <v>0</v>
      </c>
      <c r="BG70" s="38">
        <f t="shared" si="41"/>
        <v>0</v>
      </c>
      <c r="BH70" s="38">
        <f t="shared" si="42"/>
        <v>0</v>
      </c>
      <c r="BI70" s="38">
        <f t="shared" si="43"/>
        <v>0</v>
      </c>
      <c r="BJ70" s="5">
        <f t="shared" si="44"/>
        <v>0</v>
      </c>
      <c r="BK70" s="5">
        <f t="shared" si="45"/>
        <v>0</v>
      </c>
      <c r="BL70" s="22">
        <f t="shared" si="46"/>
        <v>0</v>
      </c>
      <c r="BM70" s="5">
        <f t="shared" si="47"/>
        <v>0</v>
      </c>
      <c r="BN70" s="66">
        <f t="shared" si="48"/>
        <v>0</v>
      </c>
      <c r="BO70" s="5">
        <f>AP70*BO1239</f>
        <v>-39</v>
      </c>
      <c r="BP70" s="5">
        <f>AU70*BP1239</f>
        <v>0</v>
      </c>
      <c r="BQ70" s="5">
        <f>AF70*BQ1239</f>
        <v>0</v>
      </c>
      <c r="BR70" s="356">
        <f t="shared" si="69"/>
        <v>-39</v>
      </c>
      <c r="BS70" s="5">
        <f t="shared" si="50"/>
        <v>276.8</v>
      </c>
      <c r="BT70" s="6"/>
      <c r="BU70" s="306">
        <v>36752</v>
      </c>
      <c r="BV70" s="38">
        <f t="shared" si="51"/>
        <v>276.8</v>
      </c>
      <c r="BW70" s="66"/>
      <c r="BX70" s="66"/>
      <c r="BY70" s="17"/>
      <c r="BZ70" s="17"/>
      <c r="CA70" s="66"/>
      <c r="CB70" s="66"/>
      <c r="CC70" s="66">
        <f>MAX(BW70:BW404)</f>
        <v>58642.280441588402</v>
      </c>
      <c r="CD70" s="66">
        <f t="shared" si="59"/>
        <v>-58642.280441588402</v>
      </c>
      <c r="CE70" s="66">
        <f t="shared" si="60"/>
        <v>-1717</v>
      </c>
      <c r="CF70" s="66" t="e">
        <f>MAX(CE70:CE404)</f>
        <v>#REF!</v>
      </c>
      <c r="CG70" s="66" t="e">
        <f t="shared" si="61"/>
        <v>#REF!</v>
      </c>
      <c r="CH70" s="370"/>
      <c r="CI70" s="17">
        <f t="shared" si="52"/>
        <v>0</v>
      </c>
      <c r="CJ70" s="17">
        <f t="shared" si="53"/>
        <v>1</v>
      </c>
      <c r="CK70" s="38">
        <f>MAX(BV38:BV70)</f>
        <v>311.10000000000002</v>
      </c>
      <c r="CL70" s="38">
        <f t="shared" si="62"/>
        <v>34.300000000000011</v>
      </c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</row>
    <row r="71" spans="1:147" customFormat="1" ht="19.5" hidden="1" customHeight="1" x14ac:dyDescent="0.25">
      <c r="A71" s="3"/>
      <c r="B71" s="254">
        <f t="shared" si="18"/>
        <v>36759</v>
      </c>
      <c r="C71" s="5">
        <f t="shared" ref="C71:C89" si="70">G70</f>
        <v>23283</v>
      </c>
      <c r="D71" s="5">
        <v>0</v>
      </c>
      <c r="E71" s="66">
        <f t="shared" ref="E71:E89" si="71">E70</f>
        <v>0</v>
      </c>
      <c r="F71" s="66">
        <f t="shared" si="19"/>
        <v>-39</v>
      </c>
      <c r="G71" s="4">
        <f t="shared" ref="G71:G89" si="72">G70+F71</f>
        <v>23244</v>
      </c>
      <c r="H71" s="8">
        <f t="shared" si="57"/>
        <v>-1.6750418760469012E-3</v>
      </c>
      <c r="I71" s="3"/>
      <c r="J71" s="306">
        <v>36759</v>
      </c>
      <c r="K71" s="5">
        <v>275.7</v>
      </c>
      <c r="L71" s="5">
        <v>276.2</v>
      </c>
      <c r="M71" s="5">
        <v>272.5</v>
      </c>
      <c r="N71" s="177"/>
      <c r="O71" s="5">
        <f t="shared" si="1"/>
        <v>3.6999999999999886</v>
      </c>
      <c r="P71" s="8">
        <f t="shared" si="2"/>
        <v>1.3420384475879539E-2</v>
      </c>
      <c r="Q71" s="8">
        <f>(AVERAGE(P68:P70))*Q1239</f>
        <v>7.6712345744267127E-3</v>
      </c>
      <c r="R71" s="8">
        <f>P70/P1239</f>
        <v>0.53276216128932274</v>
      </c>
      <c r="S71" s="109">
        <f t="shared" si="3"/>
        <v>274.67660226979871</v>
      </c>
      <c r="T71" s="5">
        <f t="shared" si="20"/>
        <v>1.8000000000000114</v>
      </c>
      <c r="U71" s="8">
        <f t="shared" si="63"/>
        <v>0.35714285714285571</v>
      </c>
      <c r="V71" s="19">
        <f t="shared" si="6"/>
        <v>0</v>
      </c>
      <c r="W71" s="109">
        <f t="shared" si="21"/>
        <v>278.92339773020132</v>
      </c>
      <c r="X71" s="5">
        <f t="shared" si="15"/>
        <v>3.1999999999999886</v>
      </c>
      <c r="Y71" s="8">
        <f t="shared" si="9"/>
        <v>0.64285714285714435</v>
      </c>
      <c r="Z71" s="5">
        <f t="shared" si="10"/>
        <v>0</v>
      </c>
      <c r="AA71" s="5">
        <f>K71*AA1239</f>
        <v>3.5840999999999998</v>
      </c>
      <c r="AB71" s="5">
        <f t="shared" si="11"/>
        <v>1.9094728622770616</v>
      </c>
      <c r="AC71" s="2">
        <v>36759</v>
      </c>
      <c r="AD71" s="43">
        <f t="shared" si="22"/>
        <v>275</v>
      </c>
      <c r="AE71" s="54"/>
      <c r="AF71" s="131">
        <f>(AK70&gt;AF1239)*1</f>
        <v>0</v>
      </c>
      <c r="AG71" s="112">
        <f>MROUND((AD71*AG1239),5)</f>
        <v>270</v>
      </c>
      <c r="AH71" s="113">
        <f>MROUND((AE71*AH1239),0.1)</f>
        <v>0</v>
      </c>
      <c r="AI71" s="60">
        <f t="shared" si="23"/>
        <v>-1.1000000000000227</v>
      </c>
      <c r="AJ71" s="60"/>
      <c r="AK71" s="133">
        <f t="shared" si="64"/>
        <v>275.7</v>
      </c>
      <c r="AL71" s="41">
        <f t="shared" si="13"/>
        <v>280</v>
      </c>
      <c r="AM71" s="56">
        <f t="shared" si="16"/>
        <v>0.4</v>
      </c>
      <c r="AN71" s="82">
        <f t="shared" si="17"/>
        <v>0</v>
      </c>
      <c r="AO71" s="82">
        <f t="shared" si="24"/>
        <v>1</v>
      </c>
      <c r="AP71" s="33">
        <f t="shared" si="25"/>
        <v>1</v>
      </c>
      <c r="AQ71" s="29">
        <f t="shared" si="26"/>
        <v>0</v>
      </c>
      <c r="AR71" s="86">
        <f t="shared" si="27"/>
        <v>1</v>
      </c>
      <c r="AS71" s="33">
        <f t="shared" si="28"/>
        <v>0</v>
      </c>
      <c r="AT71" s="19">
        <f t="shared" si="29"/>
        <v>0</v>
      </c>
      <c r="AU71" s="18">
        <f t="shared" si="58"/>
        <v>0</v>
      </c>
      <c r="AV71" s="5">
        <f t="shared" si="30"/>
        <v>0</v>
      </c>
      <c r="AW71" s="17">
        <f t="shared" si="31"/>
        <v>0</v>
      </c>
      <c r="AX71" s="17">
        <f t="shared" si="32"/>
        <v>0</v>
      </c>
      <c r="AY71" s="17">
        <f t="shared" si="33"/>
        <v>0</v>
      </c>
      <c r="AZ71" s="19">
        <f t="shared" si="34"/>
        <v>0</v>
      </c>
      <c r="BA71" s="19">
        <f t="shared" si="35"/>
        <v>0</v>
      </c>
      <c r="BB71" s="19">
        <f t="shared" si="36"/>
        <v>0</v>
      </c>
      <c r="BC71" s="19">
        <f t="shared" si="37"/>
        <v>0</v>
      </c>
      <c r="BD71" s="17">
        <f t="shared" si="38"/>
        <v>0</v>
      </c>
      <c r="BE71" s="17">
        <f t="shared" si="39"/>
        <v>0</v>
      </c>
      <c r="BF71" s="38">
        <f t="shared" si="40"/>
        <v>0</v>
      </c>
      <c r="BG71" s="38">
        <f t="shared" si="41"/>
        <v>0</v>
      </c>
      <c r="BH71" s="38">
        <f t="shared" si="42"/>
        <v>0</v>
      </c>
      <c r="BI71" s="38">
        <f t="shared" si="43"/>
        <v>0</v>
      </c>
      <c r="BJ71" s="5">
        <f t="shared" si="44"/>
        <v>0</v>
      </c>
      <c r="BK71" s="5">
        <f t="shared" si="45"/>
        <v>0</v>
      </c>
      <c r="BL71" s="22">
        <f t="shared" si="46"/>
        <v>0</v>
      </c>
      <c r="BM71" s="5">
        <f t="shared" si="47"/>
        <v>0</v>
      </c>
      <c r="BN71" s="66">
        <f t="shared" si="48"/>
        <v>0</v>
      </c>
      <c r="BO71" s="5">
        <f>AP71*BO1239</f>
        <v>-39</v>
      </c>
      <c r="BP71" s="5">
        <f>AU71*BP1239</f>
        <v>0</v>
      </c>
      <c r="BQ71" s="5">
        <f>AF71*BQ1239</f>
        <v>0</v>
      </c>
      <c r="BR71" s="356">
        <f t="shared" si="69"/>
        <v>-39</v>
      </c>
      <c r="BS71" s="5">
        <f t="shared" si="50"/>
        <v>275.7</v>
      </c>
      <c r="BT71" s="6"/>
      <c r="BU71" s="306">
        <v>36759</v>
      </c>
      <c r="BV71" s="38">
        <f t="shared" si="51"/>
        <v>275.7</v>
      </c>
      <c r="BW71" s="66"/>
      <c r="BX71" s="66"/>
      <c r="BY71" s="17"/>
      <c r="BZ71" s="17"/>
      <c r="CA71" s="66"/>
      <c r="CB71" s="66"/>
      <c r="CC71" s="66">
        <f>MAX(BW71:BW404)</f>
        <v>58642.280441588402</v>
      </c>
      <c r="CD71" s="66">
        <f t="shared" si="59"/>
        <v>-58642.280441588402</v>
      </c>
      <c r="CE71" s="66">
        <f t="shared" si="60"/>
        <v>-1756</v>
      </c>
      <c r="CF71" s="66" t="e">
        <f>MAX(CE71:CE404)</f>
        <v>#REF!</v>
      </c>
      <c r="CG71" s="66" t="e">
        <f t="shared" si="61"/>
        <v>#REF!</v>
      </c>
      <c r="CH71" s="370"/>
      <c r="CI71" s="17">
        <f t="shared" si="52"/>
        <v>0</v>
      </c>
      <c r="CJ71" s="17">
        <f t="shared" si="53"/>
        <v>1</v>
      </c>
      <c r="CK71" s="38">
        <f>MAX(BV38:BV71)</f>
        <v>311.10000000000002</v>
      </c>
      <c r="CL71" s="38">
        <f t="shared" si="62"/>
        <v>35.400000000000034</v>
      </c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</row>
    <row r="72" spans="1:147" customFormat="1" ht="18.75" hidden="1" customHeight="1" x14ac:dyDescent="0.25">
      <c r="A72" s="3"/>
      <c r="B72" s="254">
        <f t="shared" si="18"/>
        <v>36766</v>
      </c>
      <c r="C72" s="5">
        <f t="shared" si="70"/>
        <v>23244</v>
      </c>
      <c r="D72" s="5">
        <v>0</v>
      </c>
      <c r="E72" s="66">
        <f t="shared" si="71"/>
        <v>0</v>
      </c>
      <c r="F72" s="66">
        <f t="shared" si="19"/>
        <v>-39</v>
      </c>
      <c r="G72" s="4">
        <f t="shared" si="72"/>
        <v>23205</v>
      </c>
      <c r="H72" s="8">
        <f t="shared" si="57"/>
        <v>-1.6778523489932886E-3</v>
      </c>
      <c r="I72" s="3"/>
      <c r="J72" s="306">
        <v>36766</v>
      </c>
      <c r="K72" s="5">
        <v>278.3</v>
      </c>
      <c r="L72" s="5">
        <v>280</v>
      </c>
      <c r="M72" s="5">
        <v>274</v>
      </c>
      <c r="N72" s="177"/>
      <c r="O72" s="5">
        <f t="shared" si="1"/>
        <v>6</v>
      </c>
      <c r="P72" s="8">
        <f t="shared" si="2"/>
        <v>2.1559468199784406E-2</v>
      </c>
      <c r="Q72" s="8">
        <f>(AVERAGE(P69:P71))*Q1239</f>
        <v>6.2813577380974196E-3</v>
      </c>
      <c r="R72" s="8">
        <f>P71/P1239</f>
        <v>0.38059324175251275</v>
      </c>
      <c r="S72" s="109">
        <f t="shared" si="3"/>
        <v>273.96822967160654</v>
      </c>
      <c r="T72" s="5">
        <f t="shared" si="20"/>
        <v>1</v>
      </c>
      <c r="U72" s="8">
        <f t="shared" ref="U72:U91" si="73">((T72+X73)-T72)/(T72+X73)</f>
        <v>0.6296296296296281</v>
      </c>
      <c r="V72" s="19">
        <f t="shared" si="6"/>
        <v>0</v>
      </c>
      <c r="W72" s="109">
        <f t="shared" si="21"/>
        <v>277.43177032839344</v>
      </c>
      <c r="X72" s="5">
        <f t="shared" si="15"/>
        <v>1</v>
      </c>
      <c r="Y72" s="8">
        <f t="shared" si="9"/>
        <v>0.3703703703703719</v>
      </c>
      <c r="Z72" s="5">
        <f t="shared" si="10"/>
        <v>3.3000000000000114</v>
      </c>
      <c r="AA72" s="5">
        <f>K72*AA1239</f>
        <v>3.6179000000000001</v>
      </c>
      <c r="AB72" s="5">
        <f t="shared" si="11"/>
        <v>1.376948289336416</v>
      </c>
      <c r="AC72" s="2">
        <v>36766</v>
      </c>
      <c r="AD72" s="43">
        <f t="shared" si="22"/>
        <v>275</v>
      </c>
      <c r="AE72" s="54"/>
      <c r="AF72" s="131">
        <f>(AK71&gt;AF1239)*1</f>
        <v>0</v>
      </c>
      <c r="AG72" s="112">
        <f>MROUND((AD72*AG1239),5)</f>
        <v>270</v>
      </c>
      <c r="AH72" s="113">
        <f>MROUND((AE72*AH1239),0.1)</f>
        <v>0</v>
      </c>
      <c r="AI72" s="60">
        <f t="shared" si="23"/>
        <v>2.6000000000000227</v>
      </c>
      <c r="AJ72" s="60"/>
      <c r="AK72" s="133">
        <f t="shared" si="64"/>
        <v>278.3</v>
      </c>
      <c r="AL72" s="41">
        <f t="shared" si="13"/>
        <v>275</v>
      </c>
      <c r="AM72" s="56">
        <f t="shared" si="16"/>
        <v>1.2000000000000002</v>
      </c>
      <c r="AN72" s="82">
        <f t="shared" si="17"/>
        <v>1</v>
      </c>
      <c r="AO72" s="82">
        <f t="shared" si="24"/>
        <v>0</v>
      </c>
      <c r="AP72" s="33">
        <f t="shared" si="25"/>
        <v>1</v>
      </c>
      <c r="AQ72" s="29">
        <f t="shared" si="26"/>
        <v>0</v>
      </c>
      <c r="AR72" s="86">
        <f t="shared" si="27"/>
        <v>1</v>
      </c>
      <c r="AS72" s="33">
        <f t="shared" si="28"/>
        <v>0</v>
      </c>
      <c r="AT72" s="19">
        <f t="shared" si="29"/>
        <v>0</v>
      </c>
      <c r="AU72" s="18">
        <f t="shared" si="58"/>
        <v>0</v>
      </c>
      <c r="AV72" s="5">
        <f t="shared" si="30"/>
        <v>0</v>
      </c>
      <c r="AW72" s="17">
        <f t="shared" si="31"/>
        <v>0</v>
      </c>
      <c r="AX72" s="17">
        <f t="shared" si="32"/>
        <v>0</v>
      </c>
      <c r="AY72" s="17">
        <f t="shared" si="33"/>
        <v>0</v>
      </c>
      <c r="AZ72" s="19">
        <f t="shared" si="34"/>
        <v>0</v>
      </c>
      <c r="BA72" s="19">
        <f t="shared" si="35"/>
        <v>0</v>
      </c>
      <c r="BB72" s="19">
        <f t="shared" si="36"/>
        <v>0</v>
      </c>
      <c r="BC72" s="19">
        <f t="shared" si="37"/>
        <v>0</v>
      </c>
      <c r="BD72" s="17">
        <f t="shared" si="38"/>
        <v>0</v>
      </c>
      <c r="BE72" s="17">
        <f t="shared" si="39"/>
        <v>0</v>
      </c>
      <c r="BF72" s="38">
        <f t="shared" si="40"/>
        <v>0</v>
      </c>
      <c r="BG72" s="38">
        <f t="shared" si="41"/>
        <v>0</v>
      </c>
      <c r="BH72" s="38">
        <f t="shared" si="42"/>
        <v>0</v>
      </c>
      <c r="BI72" s="38">
        <f t="shared" si="43"/>
        <v>0</v>
      </c>
      <c r="BJ72" s="5">
        <f t="shared" si="44"/>
        <v>0</v>
      </c>
      <c r="BK72" s="5">
        <f t="shared" si="45"/>
        <v>0</v>
      </c>
      <c r="BL72" s="22">
        <f t="shared" si="46"/>
        <v>0</v>
      </c>
      <c r="BM72" s="5">
        <f t="shared" si="47"/>
        <v>0</v>
      </c>
      <c r="BN72" s="66">
        <f t="shared" si="48"/>
        <v>0</v>
      </c>
      <c r="BO72" s="5">
        <f>AP72*BO1239</f>
        <v>-39</v>
      </c>
      <c r="BP72" s="5">
        <f>AU72*BP1239</f>
        <v>0</v>
      </c>
      <c r="BQ72" s="5">
        <f>AF72*BQ1239</f>
        <v>0</v>
      </c>
      <c r="BR72" s="356">
        <f t="shared" si="69"/>
        <v>-39</v>
      </c>
      <c r="BS72" s="5">
        <f t="shared" si="50"/>
        <v>278.3</v>
      </c>
      <c r="BT72" s="6"/>
      <c r="BU72" s="306">
        <v>36766</v>
      </c>
      <c r="BV72" s="38">
        <f t="shared" si="51"/>
        <v>278.3</v>
      </c>
      <c r="BW72" s="66"/>
      <c r="BX72" s="66"/>
      <c r="BY72" s="17"/>
      <c r="BZ72" s="17"/>
      <c r="CA72" s="66"/>
      <c r="CB72" s="66"/>
      <c r="CC72" s="66">
        <f>MAX(BW72:BW404)</f>
        <v>58642.280441588402</v>
      </c>
      <c r="CD72" s="66">
        <f t="shared" si="59"/>
        <v>-58642.280441588402</v>
      </c>
      <c r="CE72" s="66">
        <f t="shared" si="60"/>
        <v>-1795</v>
      </c>
      <c r="CF72" s="66" t="e">
        <f>MAX(CE72:CE404)</f>
        <v>#REF!</v>
      </c>
      <c r="CG72" s="66" t="e">
        <f t="shared" si="61"/>
        <v>#REF!</v>
      </c>
      <c r="CH72" s="370"/>
      <c r="CI72" s="17">
        <f t="shared" si="52"/>
        <v>0</v>
      </c>
      <c r="CJ72" s="17">
        <f t="shared" si="53"/>
        <v>1</v>
      </c>
      <c r="CK72" s="38">
        <f>MAX(BV38:BV72)</f>
        <v>311.10000000000002</v>
      </c>
      <c r="CL72" s="38">
        <f t="shared" si="62"/>
        <v>32.800000000000011</v>
      </c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</row>
    <row r="73" spans="1:147" customFormat="1" ht="19.5" hidden="1" customHeight="1" x14ac:dyDescent="0.25">
      <c r="A73" s="3"/>
      <c r="B73" s="254">
        <f t="shared" si="18"/>
        <v>36773</v>
      </c>
      <c r="C73" s="5">
        <f t="shared" si="70"/>
        <v>23205</v>
      </c>
      <c r="D73" s="5">
        <v>0</v>
      </c>
      <c r="E73" s="66">
        <f t="shared" si="71"/>
        <v>0</v>
      </c>
      <c r="F73" s="66">
        <f t="shared" si="19"/>
        <v>-39</v>
      </c>
      <c r="G73" s="4">
        <f t="shared" si="72"/>
        <v>23166</v>
      </c>
      <c r="H73" s="8">
        <f t="shared" si="57"/>
        <v>-1.6806722689075631E-3</v>
      </c>
      <c r="I73" s="3"/>
      <c r="J73" s="306">
        <v>36773</v>
      </c>
      <c r="K73" s="5">
        <v>274.2</v>
      </c>
      <c r="L73" s="5">
        <v>278.8</v>
      </c>
      <c r="M73" s="5">
        <v>273</v>
      </c>
      <c r="N73" s="177"/>
      <c r="O73" s="5">
        <f t="shared" si="1"/>
        <v>5.8000000000000114</v>
      </c>
      <c r="P73" s="8">
        <f t="shared" si="2"/>
        <v>2.1152443471918352E-2</v>
      </c>
      <c r="Q73" s="8">
        <f>(AVERAGE(P70:P72))*Q1239</f>
        <v>7.1687973124391962E-3</v>
      </c>
      <c r="R73" s="8">
        <f>P72/P1239</f>
        <v>0.61141228162007599</v>
      </c>
      <c r="S73" s="109">
        <f t="shared" si="3"/>
        <v>276.30492370794821</v>
      </c>
      <c r="T73" s="5">
        <f t="shared" si="20"/>
        <v>3.3000000000000114</v>
      </c>
      <c r="U73" s="8">
        <f t="shared" si="73"/>
        <v>0.23255813953488311</v>
      </c>
      <c r="V73" s="19">
        <f t="shared" si="6"/>
        <v>0.80000000000001137</v>
      </c>
      <c r="W73" s="109">
        <f t="shared" si="21"/>
        <v>280.29507629205182</v>
      </c>
      <c r="X73" s="5">
        <f t="shared" si="15"/>
        <v>1.6999999999999886</v>
      </c>
      <c r="Y73" s="8">
        <f t="shared" si="9"/>
        <v>0.76744186046511687</v>
      </c>
      <c r="Z73" s="5">
        <f t="shared" si="10"/>
        <v>0</v>
      </c>
      <c r="AA73" s="5">
        <f>K73*AA1239</f>
        <v>3.5645999999999995</v>
      </c>
      <c r="AB73" s="5">
        <f t="shared" si="11"/>
        <v>2.1794402190629225</v>
      </c>
      <c r="AC73" s="2">
        <v>36773</v>
      </c>
      <c r="AD73" s="43">
        <f t="shared" si="22"/>
        <v>275</v>
      </c>
      <c r="AE73" s="54"/>
      <c r="AF73" s="131">
        <f>(AK72&gt;AF1239)*1</f>
        <v>0</v>
      </c>
      <c r="AG73" s="112">
        <f>MROUND((AD73*AG1239),5)</f>
        <v>270</v>
      </c>
      <c r="AH73" s="113">
        <f>MROUND((AE73*AH1239),0.1)</f>
        <v>0</v>
      </c>
      <c r="AI73" s="60">
        <f t="shared" si="23"/>
        <v>-4.1000000000000227</v>
      </c>
      <c r="AJ73" s="60"/>
      <c r="AK73" s="133">
        <f t="shared" si="64"/>
        <v>274.2</v>
      </c>
      <c r="AL73" s="41">
        <f t="shared" si="13"/>
        <v>280</v>
      </c>
      <c r="AM73" s="56">
        <f t="shared" si="16"/>
        <v>0.5</v>
      </c>
      <c r="AN73" s="82">
        <f t="shared" si="17"/>
        <v>0</v>
      </c>
      <c r="AO73" s="82">
        <f t="shared" si="24"/>
        <v>1</v>
      </c>
      <c r="AP73" s="33">
        <f t="shared" si="25"/>
        <v>1</v>
      </c>
      <c r="AQ73" s="29">
        <f t="shared" si="26"/>
        <v>0</v>
      </c>
      <c r="AR73" s="86">
        <f t="shared" si="27"/>
        <v>0</v>
      </c>
      <c r="AS73" s="33">
        <f t="shared" si="28"/>
        <v>1</v>
      </c>
      <c r="AT73" s="19">
        <f t="shared" si="29"/>
        <v>275</v>
      </c>
      <c r="AU73" s="18">
        <f t="shared" si="58"/>
        <v>0</v>
      </c>
      <c r="AV73" s="5">
        <f t="shared" si="30"/>
        <v>0</v>
      </c>
      <c r="AW73" s="17">
        <f t="shared" si="31"/>
        <v>0</v>
      </c>
      <c r="AX73" s="17">
        <f t="shared" si="32"/>
        <v>0</v>
      </c>
      <c r="AY73" s="17">
        <f t="shared" si="33"/>
        <v>0</v>
      </c>
      <c r="AZ73" s="19">
        <f t="shared" si="34"/>
        <v>0</v>
      </c>
      <c r="BA73" s="19">
        <f t="shared" si="35"/>
        <v>275</v>
      </c>
      <c r="BB73" s="19">
        <f t="shared" si="36"/>
        <v>0</v>
      </c>
      <c r="BC73" s="19">
        <f t="shared" si="37"/>
        <v>0</v>
      </c>
      <c r="BD73" s="17">
        <f t="shared" si="38"/>
        <v>275</v>
      </c>
      <c r="BE73" s="17">
        <f t="shared" si="39"/>
        <v>0</v>
      </c>
      <c r="BF73" s="38">
        <f t="shared" si="40"/>
        <v>0</v>
      </c>
      <c r="BG73" s="38">
        <f t="shared" si="41"/>
        <v>0</v>
      </c>
      <c r="BH73" s="38">
        <f t="shared" si="42"/>
        <v>0</v>
      </c>
      <c r="BI73" s="38">
        <f t="shared" si="43"/>
        <v>0</v>
      </c>
      <c r="BJ73" s="5">
        <f t="shared" si="44"/>
        <v>0</v>
      </c>
      <c r="BK73" s="5">
        <f t="shared" si="45"/>
        <v>0</v>
      </c>
      <c r="BL73" s="22">
        <f t="shared" si="46"/>
        <v>0</v>
      </c>
      <c r="BM73" s="5">
        <f t="shared" si="47"/>
        <v>0</v>
      </c>
      <c r="BN73" s="66">
        <f t="shared" si="48"/>
        <v>0</v>
      </c>
      <c r="BO73" s="5">
        <f>AP73*BO1239</f>
        <v>-39</v>
      </c>
      <c r="BP73" s="5">
        <f>AU73*BP1239</f>
        <v>0</v>
      </c>
      <c r="BQ73" s="5">
        <f>AF73*BQ1239</f>
        <v>0</v>
      </c>
      <c r="BR73" s="356">
        <f t="shared" si="69"/>
        <v>-39</v>
      </c>
      <c r="BS73" s="5">
        <f t="shared" si="50"/>
        <v>274.2</v>
      </c>
      <c r="BT73" s="6"/>
      <c r="BU73" s="306">
        <v>36773</v>
      </c>
      <c r="BV73" s="38">
        <f t="shared" si="51"/>
        <v>274.2</v>
      </c>
      <c r="BW73" s="66"/>
      <c r="BX73" s="66"/>
      <c r="BY73" s="17"/>
      <c r="BZ73" s="17"/>
      <c r="CA73" s="66"/>
      <c r="CB73" s="66"/>
      <c r="CC73" s="66">
        <f>MAX(BW73:BW404)</f>
        <v>58642.280441588402</v>
      </c>
      <c r="CD73" s="66">
        <f t="shared" si="59"/>
        <v>-58642.280441588402</v>
      </c>
      <c r="CE73" s="66">
        <f t="shared" si="60"/>
        <v>-1834</v>
      </c>
      <c r="CF73" s="66" t="e">
        <f>MAX(CE73:CE404)</f>
        <v>#REF!</v>
      </c>
      <c r="CG73" s="66" t="e">
        <f t="shared" si="61"/>
        <v>#REF!</v>
      </c>
      <c r="CH73" s="370"/>
      <c r="CI73" s="17">
        <f t="shared" si="52"/>
        <v>0</v>
      </c>
      <c r="CJ73" s="17">
        <f t="shared" si="53"/>
        <v>1</v>
      </c>
      <c r="CK73" s="38">
        <f>MAX(BV38:BV73)</f>
        <v>311.10000000000002</v>
      </c>
      <c r="CL73" s="38">
        <f t="shared" si="62"/>
        <v>36.900000000000034</v>
      </c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</row>
    <row r="74" spans="1:147" customFormat="1" ht="19.5" hidden="1" customHeight="1" x14ac:dyDescent="0.25">
      <c r="A74" s="3"/>
      <c r="B74" s="254">
        <f t="shared" si="18"/>
        <v>36780</v>
      </c>
      <c r="C74" s="5">
        <f t="shared" si="70"/>
        <v>23166</v>
      </c>
      <c r="D74" s="5">
        <v>0</v>
      </c>
      <c r="E74" s="66">
        <f t="shared" si="71"/>
        <v>0</v>
      </c>
      <c r="F74" s="66">
        <f t="shared" si="19"/>
        <v>131.00000000000003</v>
      </c>
      <c r="G74" s="4">
        <f t="shared" si="72"/>
        <v>23297</v>
      </c>
      <c r="H74" s="8">
        <f t="shared" si="57"/>
        <v>5.6548389881723223E-3</v>
      </c>
      <c r="I74" s="3"/>
      <c r="J74" s="306">
        <v>36780</v>
      </c>
      <c r="K74" s="5">
        <v>273</v>
      </c>
      <c r="L74" s="5">
        <v>276.8</v>
      </c>
      <c r="M74" s="5">
        <v>272</v>
      </c>
      <c r="N74" s="177"/>
      <c r="O74" s="5">
        <f t="shared" si="1"/>
        <v>4.8000000000000114</v>
      </c>
      <c r="P74" s="8">
        <f t="shared" si="2"/>
        <v>1.7582417582417624E-2</v>
      </c>
      <c r="Q74" s="8">
        <f>(AVERAGE(P71:P73))*Q1239</f>
        <v>7.4843061530109741E-3</v>
      </c>
      <c r="R74" s="8">
        <f>P73/P1239</f>
        <v>0.59986932911149493</v>
      </c>
      <c r="S74" s="109">
        <f t="shared" si="3"/>
        <v>272.14780325284437</v>
      </c>
      <c r="T74" s="5">
        <f t="shared" si="20"/>
        <v>4.1999999999999886</v>
      </c>
      <c r="U74" s="8">
        <f t="shared" si="73"/>
        <v>0.32258064516129092</v>
      </c>
      <c r="V74" s="19">
        <f t="shared" si="6"/>
        <v>0</v>
      </c>
      <c r="W74" s="109">
        <f t="shared" si="21"/>
        <v>276.25219674715561</v>
      </c>
      <c r="X74" s="5">
        <f t="shared" si="15"/>
        <v>1</v>
      </c>
      <c r="Y74" s="8">
        <f t="shared" si="9"/>
        <v>0.67741935483870908</v>
      </c>
      <c r="Z74" s="5">
        <f t="shared" si="10"/>
        <v>0</v>
      </c>
      <c r="AA74" s="5">
        <f>K74*AA1239</f>
        <v>3.5489999999999999</v>
      </c>
      <c r="AB74" s="5">
        <f t="shared" si="11"/>
        <v>2.1289362490166956</v>
      </c>
      <c r="AC74" s="2">
        <v>36780</v>
      </c>
      <c r="AD74" s="43">
        <f t="shared" si="22"/>
        <v>270</v>
      </c>
      <c r="AE74" s="54"/>
      <c r="AF74" s="131">
        <f>(AK73&gt;AF1239)*1</f>
        <v>0</v>
      </c>
      <c r="AG74" s="112">
        <f>MROUND((AD74*AG1239),5)</f>
        <v>265</v>
      </c>
      <c r="AH74" s="113">
        <f>MROUND((AE74*AH1239),0.1)</f>
        <v>0</v>
      </c>
      <c r="AI74" s="60">
        <f t="shared" si="23"/>
        <v>-1.1999999999999886</v>
      </c>
      <c r="AJ74" s="60"/>
      <c r="AK74" s="133">
        <f t="shared" si="64"/>
        <v>273</v>
      </c>
      <c r="AL74" s="41">
        <f t="shared" si="13"/>
        <v>275</v>
      </c>
      <c r="AM74" s="56">
        <f t="shared" si="16"/>
        <v>1.7000000000000002</v>
      </c>
      <c r="AN74" s="82">
        <f t="shared" si="17"/>
        <v>0</v>
      </c>
      <c r="AO74" s="82">
        <f t="shared" si="24"/>
        <v>1</v>
      </c>
      <c r="AP74" s="33">
        <f t="shared" si="25"/>
        <v>0</v>
      </c>
      <c r="AQ74" s="29">
        <f t="shared" si="26"/>
        <v>0</v>
      </c>
      <c r="AR74" s="86">
        <f t="shared" si="27"/>
        <v>1</v>
      </c>
      <c r="AS74" s="33">
        <f t="shared" si="28"/>
        <v>0</v>
      </c>
      <c r="AT74" s="19">
        <f t="shared" si="29"/>
        <v>0</v>
      </c>
      <c r="AU74" s="18">
        <f t="shared" si="58"/>
        <v>1</v>
      </c>
      <c r="AV74" s="5">
        <f t="shared" si="30"/>
        <v>1.7000000000000002</v>
      </c>
      <c r="AW74" s="17">
        <f t="shared" si="31"/>
        <v>1</v>
      </c>
      <c r="AX74" s="17">
        <f t="shared" si="32"/>
        <v>0</v>
      </c>
      <c r="AY74" s="17">
        <f t="shared" si="33"/>
        <v>0</v>
      </c>
      <c r="AZ74" s="19">
        <f t="shared" si="34"/>
        <v>275</v>
      </c>
      <c r="BA74" s="19">
        <f t="shared" si="35"/>
        <v>0</v>
      </c>
      <c r="BB74" s="19">
        <f t="shared" si="36"/>
        <v>0</v>
      </c>
      <c r="BC74" s="19">
        <f t="shared" si="37"/>
        <v>0</v>
      </c>
      <c r="BD74" s="17">
        <f t="shared" si="38"/>
        <v>275</v>
      </c>
      <c r="BE74" s="17">
        <f t="shared" si="39"/>
        <v>0</v>
      </c>
      <c r="BF74" s="38">
        <f t="shared" si="40"/>
        <v>0</v>
      </c>
      <c r="BG74" s="38">
        <f t="shared" si="41"/>
        <v>0</v>
      </c>
      <c r="BH74" s="38">
        <f t="shared" si="42"/>
        <v>0</v>
      </c>
      <c r="BI74" s="38">
        <f t="shared" si="43"/>
        <v>0</v>
      </c>
      <c r="BJ74" s="5">
        <f t="shared" si="44"/>
        <v>0</v>
      </c>
      <c r="BK74" s="5">
        <f t="shared" si="45"/>
        <v>0</v>
      </c>
      <c r="BL74" s="22">
        <f t="shared" si="46"/>
        <v>1.7000000000000002</v>
      </c>
      <c r="BM74" s="5">
        <f t="shared" si="47"/>
        <v>1.7000000000000002</v>
      </c>
      <c r="BN74" s="66">
        <f t="shared" si="48"/>
        <v>170.00000000000003</v>
      </c>
      <c r="BO74" s="5">
        <f>AP74*BO1239</f>
        <v>0</v>
      </c>
      <c r="BP74" s="5">
        <f>AU74*BP1239</f>
        <v>-39</v>
      </c>
      <c r="BQ74" s="5">
        <f>AF74*BQ1239</f>
        <v>0</v>
      </c>
      <c r="BR74" s="356">
        <f t="shared" si="69"/>
        <v>131.00000000000003</v>
      </c>
      <c r="BS74" s="5">
        <f t="shared" si="50"/>
        <v>273</v>
      </c>
      <c r="BT74" s="6"/>
      <c r="BU74" s="306">
        <v>36780</v>
      </c>
      <c r="BV74" s="38">
        <f t="shared" si="51"/>
        <v>273</v>
      </c>
      <c r="BW74" s="66"/>
      <c r="BX74" s="66"/>
      <c r="BY74" s="17"/>
      <c r="BZ74" s="17"/>
      <c r="CA74" s="66"/>
      <c r="CB74" s="66"/>
      <c r="CC74" s="66">
        <f>MAX(BW74:BW404)</f>
        <v>58642.280441588402</v>
      </c>
      <c r="CD74" s="66">
        <f t="shared" si="59"/>
        <v>-58642.280441588402</v>
      </c>
      <c r="CE74" s="66">
        <f t="shared" si="60"/>
        <v>-1703</v>
      </c>
      <c r="CF74" s="66" t="e">
        <f>MAX(CE74:CE404)</f>
        <v>#REF!</v>
      </c>
      <c r="CG74" s="66" t="e">
        <f t="shared" si="61"/>
        <v>#REF!</v>
      </c>
      <c r="CH74" s="370"/>
      <c r="CI74" s="17">
        <f t="shared" si="52"/>
        <v>1</v>
      </c>
      <c r="CJ74" s="17">
        <f t="shared" si="53"/>
        <v>0</v>
      </c>
      <c r="CK74" s="38">
        <f>MAX(BV38:BV74)</f>
        <v>311.10000000000002</v>
      </c>
      <c r="CL74" s="38">
        <f t="shared" si="62"/>
        <v>38.100000000000023</v>
      </c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</row>
    <row r="75" spans="1:147" customFormat="1" ht="19.5" hidden="1" customHeight="1" x14ac:dyDescent="0.25">
      <c r="A75" s="3"/>
      <c r="B75" s="254">
        <f t="shared" si="18"/>
        <v>36787</v>
      </c>
      <c r="C75" s="5">
        <f t="shared" si="70"/>
        <v>23297</v>
      </c>
      <c r="D75" s="5">
        <v>0</v>
      </c>
      <c r="E75" s="66">
        <f t="shared" si="71"/>
        <v>0</v>
      </c>
      <c r="F75" s="66">
        <f t="shared" si="19"/>
        <v>101</v>
      </c>
      <c r="G75" s="4">
        <f t="shared" si="72"/>
        <v>23398</v>
      </c>
      <c r="H75" s="8">
        <f t="shared" si="57"/>
        <v>4.3353221444821224E-3</v>
      </c>
      <c r="I75" s="3"/>
      <c r="J75" s="306">
        <v>36787</v>
      </c>
      <c r="K75" s="5">
        <v>272.3</v>
      </c>
      <c r="L75" s="5">
        <v>277</v>
      </c>
      <c r="M75" s="5">
        <v>269.5</v>
      </c>
      <c r="N75" s="177"/>
      <c r="O75" s="5">
        <f t="shared" si="1"/>
        <v>7.5</v>
      </c>
      <c r="P75" s="8">
        <f t="shared" si="2"/>
        <v>2.7543150936467132E-2</v>
      </c>
      <c r="Q75" s="8">
        <f>(AVERAGE(P72:P74))*Q1239</f>
        <v>8.0392439005493848E-3</v>
      </c>
      <c r="R75" s="8">
        <f>P74/P1239</f>
        <v>0.49862575230730416</v>
      </c>
      <c r="S75" s="109">
        <f t="shared" si="3"/>
        <v>270.80528641515002</v>
      </c>
      <c r="T75" s="5">
        <f t="shared" si="20"/>
        <v>3</v>
      </c>
      <c r="U75" s="8">
        <f t="shared" si="73"/>
        <v>0.47368421052631476</v>
      </c>
      <c r="V75" s="19">
        <f t="shared" si="6"/>
        <v>0</v>
      </c>
      <c r="W75" s="109">
        <f t="shared" si="21"/>
        <v>275.19471358484998</v>
      </c>
      <c r="X75" s="5">
        <f t="shared" si="15"/>
        <v>2</v>
      </c>
      <c r="Y75" s="8">
        <f t="shared" si="9"/>
        <v>0.52631578947368518</v>
      </c>
      <c r="Z75" s="5">
        <f t="shared" si="10"/>
        <v>0</v>
      </c>
      <c r="AA75" s="5">
        <f>K75*AA1239</f>
        <v>3.5398999999999998</v>
      </c>
      <c r="AB75" s="5">
        <f t="shared" si="11"/>
        <v>1.7650853005926259</v>
      </c>
      <c r="AC75" s="2">
        <v>36787</v>
      </c>
      <c r="AD75" s="43">
        <f t="shared" si="22"/>
        <v>270</v>
      </c>
      <c r="AE75" s="54"/>
      <c r="AF75" s="131">
        <f>(AK74&gt;AF1239)*1</f>
        <v>0</v>
      </c>
      <c r="AG75" s="112">
        <f>MROUND((AD75*AG1239),5)</f>
        <v>265</v>
      </c>
      <c r="AH75" s="113">
        <f>MROUND((AE75*AH1239),0.1)</f>
        <v>0</v>
      </c>
      <c r="AI75" s="60">
        <f t="shared" si="23"/>
        <v>-0.69999999999998863</v>
      </c>
      <c r="AJ75" s="60"/>
      <c r="AK75" s="133">
        <f t="shared" si="64"/>
        <v>272.3</v>
      </c>
      <c r="AL75" s="41">
        <f t="shared" si="13"/>
        <v>275</v>
      </c>
      <c r="AM75" s="56">
        <f t="shared" si="16"/>
        <v>1.4000000000000001</v>
      </c>
      <c r="AN75" s="82">
        <f t="shared" si="17"/>
        <v>0</v>
      </c>
      <c r="AO75" s="82">
        <f t="shared" si="24"/>
        <v>1</v>
      </c>
      <c r="AP75" s="33">
        <f t="shared" si="25"/>
        <v>0</v>
      </c>
      <c r="AQ75" s="29">
        <f t="shared" si="26"/>
        <v>0</v>
      </c>
      <c r="AR75" s="86">
        <f t="shared" si="27"/>
        <v>1</v>
      </c>
      <c r="AS75" s="33">
        <f t="shared" si="28"/>
        <v>0</v>
      </c>
      <c r="AT75" s="19">
        <f t="shared" si="29"/>
        <v>0</v>
      </c>
      <c r="AU75" s="18">
        <f t="shared" si="58"/>
        <v>1</v>
      </c>
      <c r="AV75" s="5">
        <f t="shared" si="30"/>
        <v>1.4000000000000001</v>
      </c>
      <c r="AW75" s="17">
        <f t="shared" si="31"/>
        <v>1</v>
      </c>
      <c r="AX75" s="17">
        <f t="shared" si="32"/>
        <v>0</v>
      </c>
      <c r="AY75" s="17">
        <f t="shared" si="33"/>
        <v>0</v>
      </c>
      <c r="AZ75" s="19">
        <f t="shared" si="34"/>
        <v>275</v>
      </c>
      <c r="BA75" s="19">
        <f t="shared" si="35"/>
        <v>0</v>
      </c>
      <c r="BB75" s="19">
        <f t="shared" si="36"/>
        <v>0</v>
      </c>
      <c r="BC75" s="19">
        <f t="shared" si="37"/>
        <v>0</v>
      </c>
      <c r="BD75" s="17">
        <f t="shared" si="38"/>
        <v>275</v>
      </c>
      <c r="BE75" s="17">
        <f t="shared" si="39"/>
        <v>0</v>
      </c>
      <c r="BF75" s="38">
        <f t="shared" si="40"/>
        <v>0</v>
      </c>
      <c r="BG75" s="38">
        <f t="shared" si="41"/>
        <v>0</v>
      </c>
      <c r="BH75" s="38">
        <f t="shared" si="42"/>
        <v>0</v>
      </c>
      <c r="BI75" s="38">
        <f t="shared" si="43"/>
        <v>0</v>
      </c>
      <c r="BJ75" s="5">
        <f t="shared" si="44"/>
        <v>0</v>
      </c>
      <c r="BK75" s="5">
        <f t="shared" si="45"/>
        <v>0</v>
      </c>
      <c r="BL75" s="22">
        <f t="shared" si="46"/>
        <v>1.4000000000000001</v>
      </c>
      <c r="BM75" s="5">
        <f t="shared" si="47"/>
        <v>1.4000000000000001</v>
      </c>
      <c r="BN75" s="66">
        <f t="shared" si="48"/>
        <v>140</v>
      </c>
      <c r="BO75" s="5">
        <f>AP75*BO1239</f>
        <v>0</v>
      </c>
      <c r="BP75" s="5">
        <f>AU75*BP1239</f>
        <v>-39</v>
      </c>
      <c r="BQ75" s="5">
        <f>AF75*BQ1239</f>
        <v>0</v>
      </c>
      <c r="BR75" s="356">
        <f t="shared" si="69"/>
        <v>101</v>
      </c>
      <c r="BS75" s="5">
        <f t="shared" si="50"/>
        <v>272.3</v>
      </c>
      <c r="BT75" s="6"/>
      <c r="BU75" s="306">
        <v>36787</v>
      </c>
      <c r="BV75" s="38">
        <f t="shared" si="51"/>
        <v>272.3</v>
      </c>
      <c r="BW75" s="66"/>
      <c r="BX75" s="66"/>
      <c r="BY75" s="17"/>
      <c r="BZ75" s="17"/>
      <c r="CA75" s="66"/>
      <c r="CB75" s="66"/>
      <c r="CC75" s="66">
        <f>MAX(BW75:BW404)</f>
        <v>58642.280441588402</v>
      </c>
      <c r="CD75" s="66">
        <f t="shared" si="59"/>
        <v>-58642.280441588402</v>
      </c>
      <c r="CE75" s="66">
        <f t="shared" si="60"/>
        <v>-1602</v>
      </c>
      <c r="CF75" s="66" t="e">
        <f>MAX(CE75:CE404)</f>
        <v>#REF!</v>
      </c>
      <c r="CG75" s="66" t="e">
        <f t="shared" si="61"/>
        <v>#REF!</v>
      </c>
      <c r="CH75" s="370"/>
      <c r="CI75" s="17">
        <f t="shared" si="52"/>
        <v>1</v>
      </c>
      <c r="CJ75" s="17">
        <f t="shared" si="53"/>
        <v>0</v>
      </c>
      <c r="CK75" s="38">
        <f>MAX(BV38:BV75)</f>
        <v>311.10000000000002</v>
      </c>
      <c r="CL75" s="38">
        <f t="shared" si="62"/>
        <v>38.800000000000011</v>
      </c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</row>
    <row r="76" spans="1:147" customFormat="1" ht="19.5" hidden="1" customHeight="1" x14ac:dyDescent="0.25">
      <c r="A76" s="3"/>
      <c r="B76" s="254">
        <f t="shared" si="18"/>
        <v>36794</v>
      </c>
      <c r="C76" s="5">
        <f t="shared" si="70"/>
        <v>23398</v>
      </c>
      <c r="D76" s="5">
        <v>0</v>
      </c>
      <c r="E76" s="66">
        <f t="shared" si="71"/>
        <v>0</v>
      </c>
      <c r="F76" s="66">
        <f t="shared" si="19"/>
        <v>51</v>
      </c>
      <c r="G76" s="4">
        <f t="shared" si="72"/>
        <v>23449</v>
      </c>
      <c r="H76" s="8">
        <f t="shared" si="57"/>
        <v>2.1796734763655013E-3</v>
      </c>
      <c r="I76" s="3"/>
      <c r="J76" s="306">
        <v>36794</v>
      </c>
      <c r="K76" s="5">
        <v>273.60000000000002</v>
      </c>
      <c r="L76" s="5">
        <v>279</v>
      </c>
      <c r="M76" s="5">
        <v>272</v>
      </c>
      <c r="N76" s="177"/>
      <c r="O76" s="5">
        <f t="shared" si="1"/>
        <v>7</v>
      </c>
      <c r="P76" s="8">
        <f t="shared" si="2"/>
        <v>2.5584795321637425E-2</v>
      </c>
      <c r="Q76" s="8">
        <f>(AVERAGE(P73:P75))*Q1239</f>
        <v>8.8370682654404144E-3</v>
      </c>
      <c r="R76" s="8">
        <f>P75/P1239</f>
        <v>0.78110557278216641</v>
      </c>
      <c r="S76" s="109">
        <f t="shared" si="3"/>
        <v>269.8936663113206</v>
      </c>
      <c r="T76" s="5">
        <f t="shared" si="20"/>
        <v>2.3000000000000114</v>
      </c>
      <c r="U76" s="8">
        <f t="shared" si="73"/>
        <v>0.3783783783783734</v>
      </c>
      <c r="V76" s="19">
        <f t="shared" si="6"/>
        <v>0</v>
      </c>
      <c r="W76" s="109">
        <f t="shared" si="21"/>
        <v>274.70633368867942</v>
      </c>
      <c r="X76" s="5">
        <f t="shared" si="15"/>
        <v>2.6999999999999886</v>
      </c>
      <c r="Y76" s="8">
        <f t="shared" si="9"/>
        <v>0.6216216216216266</v>
      </c>
      <c r="Z76" s="5">
        <f t="shared" si="10"/>
        <v>0</v>
      </c>
      <c r="AA76" s="5">
        <f>K76*AA1239</f>
        <v>3.5568</v>
      </c>
      <c r="AB76" s="5">
        <f t="shared" si="11"/>
        <v>2.7782363012716096</v>
      </c>
      <c r="AC76" s="2">
        <v>36794</v>
      </c>
      <c r="AD76" s="43">
        <f t="shared" si="22"/>
        <v>270</v>
      </c>
      <c r="AE76" s="54"/>
      <c r="AF76" s="131">
        <f>(AK75&gt;AF1239)*1</f>
        <v>0</v>
      </c>
      <c r="AG76" s="112">
        <f>MROUND((AD76*AG1239),5)</f>
        <v>265</v>
      </c>
      <c r="AH76" s="113">
        <f>MROUND((AE76*AH1239),0.1)</f>
        <v>0</v>
      </c>
      <c r="AI76" s="60">
        <f t="shared" si="23"/>
        <v>1.3000000000000114</v>
      </c>
      <c r="AJ76" s="60"/>
      <c r="AK76" s="133">
        <f t="shared" si="64"/>
        <v>273.60000000000002</v>
      </c>
      <c r="AL76" s="41">
        <f t="shared" si="13"/>
        <v>275</v>
      </c>
      <c r="AM76" s="56">
        <f t="shared" si="16"/>
        <v>0.9</v>
      </c>
      <c r="AN76" s="82">
        <f t="shared" si="17"/>
        <v>1</v>
      </c>
      <c r="AO76" s="82">
        <f t="shared" si="24"/>
        <v>0</v>
      </c>
      <c r="AP76" s="33">
        <f t="shared" si="25"/>
        <v>0</v>
      </c>
      <c r="AQ76" s="29">
        <f t="shared" si="26"/>
        <v>0</v>
      </c>
      <c r="AR76" s="86">
        <f t="shared" si="27"/>
        <v>1</v>
      </c>
      <c r="AS76" s="33">
        <f t="shared" si="28"/>
        <v>0</v>
      </c>
      <c r="AT76" s="19">
        <f t="shared" si="29"/>
        <v>0</v>
      </c>
      <c r="AU76" s="18">
        <f t="shared" si="58"/>
        <v>1</v>
      </c>
      <c r="AV76" s="5">
        <f t="shared" si="30"/>
        <v>0.9</v>
      </c>
      <c r="AW76" s="17">
        <f t="shared" si="31"/>
        <v>1</v>
      </c>
      <c r="AX76" s="17">
        <f t="shared" si="32"/>
        <v>0</v>
      </c>
      <c r="AY76" s="17">
        <f t="shared" si="33"/>
        <v>0</v>
      </c>
      <c r="AZ76" s="19">
        <f t="shared" si="34"/>
        <v>275</v>
      </c>
      <c r="BA76" s="19">
        <f t="shared" si="35"/>
        <v>0</v>
      </c>
      <c r="BB76" s="19">
        <f t="shared" si="36"/>
        <v>0</v>
      </c>
      <c r="BC76" s="19">
        <f t="shared" si="37"/>
        <v>0</v>
      </c>
      <c r="BD76" s="17">
        <f t="shared" si="38"/>
        <v>275</v>
      </c>
      <c r="BE76" s="17">
        <f t="shared" si="39"/>
        <v>0</v>
      </c>
      <c r="BF76" s="38">
        <f t="shared" si="40"/>
        <v>0</v>
      </c>
      <c r="BG76" s="38">
        <f t="shared" si="41"/>
        <v>0</v>
      </c>
      <c r="BH76" s="38">
        <f t="shared" si="42"/>
        <v>0</v>
      </c>
      <c r="BI76" s="38">
        <f t="shared" si="43"/>
        <v>0</v>
      </c>
      <c r="BJ76" s="5">
        <f t="shared" si="44"/>
        <v>0</v>
      </c>
      <c r="BK76" s="5">
        <f t="shared" si="45"/>
        <v>0</v>
      </c>
      <c r="BL76" s="22">
        <f t="shared" si="46"/>
        <v>0.9</v>
      </c>
      <c r="BM76" s="5">
        <f t="shared" si="47"/>
        <v>0.9</v>
      </c>
      <c r="BN76" s="66">
        <f t="shared" si="48"/>
        <v>90</v>
      </c>
      <c r="BO76" s="5">
        <f>AP76*BO1239</f>
        <v>0</v>
      </c>
      <c r="BP76" s="5">
        <f>AU76*BP1239</f>
        <v>-39</v>
      </c>
      <c r="BQ76" s="5">
        <f>AF76*BQ1239</f>
        <v>0</v>
      </c>
      <c r="BR76" s="356">
        <f t="shared" si="69"/>
        <v>51</v>
      </c>
      <c r="BS76" s="5">
        <f t="shared" si="50"/>
        <v>273.60000000000002</v>
      </c>
      <c r="BT76" s="6"/>
      <c r="BU76" s="306">
        <v>36794</v>
      </c>
      <c r="BV76" s="38">
        <f t="shared" si="51"/>
        <v>273.60000000000002</v>
      </c>
      <c r="BW76" s="66"/>
      <c r="BX76" s="66"/>
      <c r="BY76" s="17"/>
      <c r="BZ76" s="17"/>
      <c r="CA76" s="66"/>
      <c r="CB76" s="66"/>
      <c r="CC76" s="66">
        <f>MAX(BW76:BW404)</f>
        <v>58642.280441588402</v>
      </c>
      <c r="CD76" s="66">
        <f t="shared" si="59"/>
        <v>-58642.280441588402</v>
      </c>
      <c r="CE76" s="66">
        <f t="shared" si="60"/>
        <v>-1551</v>
      </c>
      <c r="CF76" s="66" t="e">
        <f>MAX(CE76:CE404)</f>
        <v>#REF!</v>
      </c>
      <c r="CG76" s="66" t="e">
        <f t="shared" si="61"/>
        <v>#REF!</v>
      </c>
      <c r="CH76" s="370"/>
      <c r="CI76" s="17">
        <f t="shared" si="52"/>
        <v>1</v>
      </c>
      <c r="CJ76" s="17">
        <f t="shared" si="53"/>
        <v>0</v>
      </c>
      <c r="CK76" s="38">
        <f>MAX(BV38:BV76)</f>
        <v>311.10000000000002</v>
      </c>
      <c r="CL76" s="38">
        <f t="shared" si="62"/>
        <v>37.5</v>
      </c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</row>
    <row r="77" spans="1:147" customFormat="1" ht="19.5" hidden="1" customHeight="1" x14ac:dyDescent="0.25">
      <c r="A77" s="3"/>
      <c r="B77" s="254">
        <f t="shared" si="18"/>
        <v>36801</v>
      </c>
      <c r="C77" s="5">
        <f t="shared" si="70"/>
        <v>23449</v>
      </c>
      <c r="D77" s="5">
        <v>0</v>
      </c>
      <c r="E77" s="66">
        <f t="shared" si="71"/>
        <v>0</v>
      </c>
      <c r="F77" s="66">
        <f t="shared" si="19"/>
        <v>131.00000000000003</v>
      </c>
      <c r="G77" s="4">
        <f t="shared" si="72"/>
        <v>23580</v>
      </c>
      <c r="H77" s="8">
        <f t="shared" si="57"/>
        <v>5.5865921787709508E-3</v>
      </c>
      <c r="I77" s="3"/>
      <c r="J77" s="306">
        <v>36801</v>
      </c>
      <c r="K77" s="5">
        <v>269.3</v>
      </c>
      <c r="L77" s="5">
        <v>273.5</v>
      </c>
      <c r="M77" s="5">
        <v>269.3</v>
      </c>
      <c r="N77" s="177"/>
      <c r="O77" s="5">
        <f t="shared" si="1"/>
        <v>4.1999999999999886</v>
      </c>
      <c r="P77" s="8">
        <f t="shared" si="2"/>
        <v>1.5595989602673554E-2</v>
      </c>
      <c r="Q77" s="8">
        <f>(AVERAGE(P74:P76))*Q1239</f>
        <v>9.4280485120696242E-3</v>
      </c>
      <c r="R77" s="8">
        <f>P76/P1239</f>
        <v>0.72556790072129018</v>
      </c>
      <c r="S77" s="109">
        <f t="shared" si="3"/>
        <v>271.02048592709775</v>
      </c>
      <c r="T77" s="5">
        <f t="shared" si="20"/>
        <v>3.6000000000000227</v>
      </c>
      <c r="U77" s="8">
        <f t="shared" si="73"/>
        <v>0.21739130434782503</v>
      </c>
      <c r="V77" s="19">
        <f t="shared" si="6"/>
        <v>0.69999999999998863</v>
      </c>
      <c r="W77" s="109">
        <f t="shared" si="21"/>
        <v>276.17951407290229</v>
      </c>
      <c r="X77" s="5">
        <f t="shared" si="15"/>
        <v>1.3999999999999773</v>
      </c>
      <c r="Y77" s="8">
        <f t="shared" si="9"/>
        <v>0.78260869565217495</v>
      </c>
      <c r="Z77" s="5">
        <f t="shared" si="10"/>
        <v>0</v>
      </c>
      <c r="AA77" s="5">
        <f>K77*AA1239</f>
        <v>3.5009000000000001</v>
      </c>
      <c r="AB77" s="5">
        <f t="shared" si="11"/>
        <v>2.5401406636351651</v>
      </c>
      <c r="AC77" s="2">
        <v>36801</v>
      </c>
      <c r="AD77" s="43">
        <f t="shared" si="22"/>
        <v>270</v>
      </c>
      <c r="AE77" s="54"/>
      <c r="AF77" s="131">
        <f>(AK76&gt;AF1239)*1</f>
        <v>0</v>
      </c>
      <c r="AG77" s="112">
        <f>MROUND((AD77*AG1239),5)</f>
        <v>265</v>
      </c>
      <c r="AH77" s="113">
        <f>MROUND((AE77*AH1239),0.1)</f>
        <v>0</v>
      </c>
      <c r="AI77" s="60">
        <f t="shared" si="23"/>
        <v>-4.3000000000000114</v>
      </c>
      <c r="AJ77" s="60"/>
      <c r="AK77" s="133">
        <f t="shared" si="64"/>
        <v>269.3</v>
      </c>
      <c r="AL77" s="41">
        <f t="shared" si="13"/>
        <v>275</v>
      </c>
      <c r="AM77" s="56">
        <f t="shared" si="16"/>
        <v>1.7000000000000002</v>
      </c>
      <c r="AN77" s="82">
        <f t="shared" si="17"/>
        <v>0</v>
      </c>
      <c r="AO77" s="82">
        <f t="shared" si="24"/>
        <v>1</v>
      </c>
      <c r="AP77" s="33">
        <f t="shared" si="25"/>
        <v>0</v>
      </c>
      <c r="AQ77" s="29">
        <f t="shared" si="26"/>
        <v>0</v>
      </c>
      <c r="AR77" s="86">
        <f t="shared" si="27"/>
        <v>0</v>
      </c>
      <c r="AS77" s="33">
        <f t="shared" si="28"/>
        <v>0</v>
      </c>
      <c r="AT77" s="19">
        <f t="shared" si="29"/>
        <v>0</v>
      </c>
      <c r="AU77" s="18">
        <f t="shared" si="58"/>
        <v>1</v>
      </c>
      <c r="AV77" s="5">
        <f t="shared" si="30"/>
        <v>1.7000000000000002</v>
      </c>
      <c r="AW77" s="17">
        <f t="shared" si="31"/>
        <v>1</v>
      </c>
      <c r="AX77" s="17">
        <f t="shared" si="32"/>
        <v>0</v>
      </c>
      <c r="AY77" s="17">
        <f t="shared" si="33"/>
        <v>0</v>
      </c>
      <c r="AZ77" s="19">
        <f t="shared" si="34"/>
        <v>275</v>
      </c>
      <c r="BA77" s="19">
        <f t="shared" si="35"/>
        <v>0</v>
      </c>
      <c r="BB77" s="19">
        <f t="shared" si="36"/>
        <v>0</v>
      </c>
      <c r="BC77" s="19">
        <f t="shared" si="37"/>
        <v>0</v>
      </c>
      <c r="BD77" s="17">
        <f t="shared" si="38"/>
        <v>275</v>
      </c>
      <c r="BE77" s="17">
        <f t="shared" si="39"/>
        <v>0</v>
      </c>
      <c r="BF77" s="38">
        <f t="shared" si="40"/>
        <v>0</v>
      </c>
      <c r="BG77" s="38">
        <f t="shared" si="41"/>
        <v>0</v>
      </c>
      <c r="BH77" s="38">
        <f t="shared" si="42"/>
        <v>0</v>
      </c>
      <c r="BI77" s="38">
        <f t="shared" si="43"/>
        <v>0</v>
      </c>
      <c r="BJ77" s="5">
        <f t="shared" si="44"/>
        <v>0</v>
      </c>
      <c r="BK77" s="5">
        <f t="shared" si="45"/>
        <v>0</v>
      </c>
      <c r="BL77" s="22">
        <f t="shared" si="46"/>
        <v>1.7000000000000002</v>
      </c>
      <c r="BM77" s="5">
        <f t="shared" si="47"/>
        <v>1.7000000000000002</v>
      </c>
      <c r="BN77" s="66">
        <f t="shared" si="48"/>
        <v>170.00000000000003</v>
      </c>
      <c r="BO77" s="5">
        <f>AP77*BO1239</f>
        <v>0</v>
      </c>
      <c r="BP77" s="5">
        <f>AU77*BP1239</f>
        <v>-39</v>
      </c>
      <c r="BQ77" s="5">
        <f>AF77*BQ1239</f>
        <v>0</v>
      </c>
      <c r="BR77" s="356">
        <f t="shared" si="69"/>
        <v>131.00000000000003</v>
      </c>
      <c r="BS77" s="5">
        <f t="shared" si="50"/>
        <v>269.3</v>
      </c>
      <c r="BT77" s="6"/>
      <c r="BU77" s="306">
        <v>36801</v>
      </c>
      <c r="BV77" s="38">
        <f t="shared" si="51"/>
        <v>269.3</v>
      </c>
      <c r="BW77" s="66"/>
      <c r="BX77" s="66"/>
      <c r="BY77" s="17"/>
      <c r="BZ77" s="17"/>
      <c r="CA77" s="66"/>
      <c r="CB77" s="66"/>
      <c r="CC77" s="66">
        <f>MAX(BW77:BW404)</f>
        <v>58642.280441588402</v>
      </c>
      <c r="CD77" s="66">
        <f t="shared" si="59"/>
        <v>-58642.280441588402</v>
      </c>
      <c r="CE77" s="66">
        <f t="shared" si="60"/>
        <v>-1420</v>
      </c>
      <c r="CF77" s="66" t="e">
        <f>MAX(CE77:CE404)</f>
        <v>#REF!</v>
      </c>
      <c r="CG77" s="66" t="e">
        <f t="shared" si="61"/>
        <v>#REF!</v>
      </c>
      <c r="CH77" s="370"/>
      <c r="CI77" s="17">
        <f t="shared" si="52"/>
        <v>1</v>
      </c>
      <c r="CJ77" s="17">
        <f t="shared" si="53"/>
        <v>0</v>
      </c>
      <c r="CK77" s="38">
        <f>MAX(BV38:BV77)</f>
        <v>311.10000000000002</v>
      </c>
      <c r="CL77" s="38">
        <f t="shared" si="62"/>
        <v>41.800000000000011</v>
      </c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</row>
    <row r="78" spans="1:147" customFormat="1" ht="19.5" hidden="1" customHeight="1" x14ac:dyDescent="0.25">
      <c r="A78" s="3"/>
      <c r="B78" s="254">
        <f t="shared" si="18"/>
        <v>36808</v>
      </c>
      <c r="C78" s="5">
        <f t="shared" si="70"/>
        <v>23580</v>
      </c>
      <c r="D78" s="5">
        <v>0</v>
      </c>
      <c r="E78" s="66">
        <f t="shared" si="71"/>
        <v>0</v>
      </c>
      <c r="F78" s="66">
        <f t="shared" si="19"/>
        <v>-339</v>
      </c>
      <c r="G78" s="4">
        <f t="shared" si="72"/>
        <v>23241</v>
      </c>
      <c r="H78" s="8">
        <f t="shared" si="57"/>
        <v>-1.4376590330788804E-2</v>
      </c>
      <c r="I78" s="3"/>
      <c r="J78" s="306">
        <v>36808</v>
      </c>
      <c r="K78" s="5">
        <v>272.39999999999998</v>
      </c>
      <c r="L78" s="5">
        <v>276.39999999999998</v>
      </c>
      <c r="M78" s="5">
        <v>269.10000000000002</v>
      </c>
      <c r="N78" s="177"/>
      <c r="O78" s="5">
        <f t="shared" si="1"/>
        <v>7.2999999999999545</v>
      </c>
      <c r="P78" s="8">
        <f t="shared" si="2"/>
        <v>2.679882525697487E-2</v>
      </c>
      <c r="Q78" s="8">
        <f>(AVERAGE(P75:P77))*Q1239</f>
        <v>9.1631914481037479E-3</v>
      </c>
      <c r="R78" s="8">
        <f>P77/P1239</f>
        <v>0.44229196651469238</v>
      </c>
      <c r="S78" s="109">
        <f t="shared" si="3"/>
        <v>266.83235254302565</v>
      </c>
      <c r="T78" s="5">
        <f t="shared" si="20"/>
        <v>4.3000000000000114</v>
      </c>
      <c r="U78" s="8">
        <f t="shared" si="73"/>
        <v>0.3768115942029</v>
      </c>
      <c r="V78" s="19">
        <f t="shared" si="6"/>
        <v>0</v>
      </c>
      <c r="W78" s="109">
        <f t="shared" si="21"/>
        <v>271.76764745697437</v>
      </c>
      <c r="X78" s="5">
        <f t="shared" si="15"/>
        <v>1</v>
      </c>
      <c r="Y78" s="8">
        <f t="shared" si="9"/>
        <v>0.6231884057971</v>
      </c>
      <c r="Z78" s="5">
        <f t="shared" si="10"/>
        <v>2.3999999999999773</v>
      </c>
      <c r="AA78" s="5">
        <f>K78*AA1239</f>
        <v>3.5411999999999995</v>
      </c>
      <c r="AB78" s="5">
        <f t="shared" si="11"/>
        <v>1.5662443118218283</v>
      </c>
      <c r="AC78" s="2">
        <v>36808</v>
      </c>
      <c r="AD78" s="43">
        <f t="shared" si="22"/>
        <v>265</v>
      </c>
      <c r="AE78" s="54"/>
      <c r="AF78" s="131">
        <f>(AK77&gt;AF1239)*1</f>
        <v>0</v>
      </c>
      <c r="AG78" s="112">
        <f>MROUND((AD78*AG1239),5)</f>
        <v>260</v>
      </c>
      <c r="AH78" s="113">
        <f>MROUND((AE78*AH1239),0.1)</f>
        <v>0</v>
      </c>
      <c r="AI78" s="60">
        <f t="shared" si="23"/>
        <v>3.0999999999999659</v>
      </c>
      <c r="AJ78" s="60"/>
      <c r="AK78" s="133">
        <f t="shared" si="64"/>
        <v>272.39999999999998</v>
      </c>
      <c r="AL78" s="41">
        <f t="shared" si="13"/>
        <v>270</v>
      </c>
      <c r="AM78" s="56">
        <f t="shared" si="16"/>
        <v>2</v>
      </c>
      <c r="AN78" s="82">
        <f t="shared" si="17"/>
        <v>1</v>
      </c>
      <c r="AO78" s="82">
        <f t="shared" si="24"/>
        <v>0</v>
      </c>
      <c r="AP78" s="33">
        <f t="shared" si="25"/>
        <v>0</v>
      </c>
      <c r="AQ78" s="29">
        <f t="shared" si="26"/>
        <v>0</v>
      </c>
      <c r="AR78" s="86">
        <f t="shared" si="27"/>
        <v>1</v>
      </c>
      <c r="AS78" s="33">
        <f t="shared" si="28"/>
        <v>0</v>
      </c>
      <c r="AT78" s="19">
        <f t="shared" si="29"/>
        <v>0</v>
      </c>
      <c r="AU78" s="18">
        <f t="shared" si="58"/>
        <v>1</v>
      </c>
      <c r="AV78" s="5">
        <f t="shared" si="30"/>
        <v>2</v>
      </c>
      <c r="AW78" s="17">
        <f t="shared" si="31"/>
        <v>0</v>
      </c>
      <c r="AX78" s="17">
        <f t="shared" si="32"/>
        <v>1</v>
      </c>
      <c r="AY78" s="17">
        <f t="shared" si="33"/>
        <v>270</v>
      </c>
      <c r="AZ78" s="19">
        <f t="shared" si="34"/>
        <v>275</v>
      </c>
      <c r="BA78" s="19">
        <f t="shared" si="35"/>
        <v>0</v>
      </c>
      <c r="BB78" s="19">
        <f t="shared" si="36"/>
        <v>0</v>
      </c>
      <c r="BC78" s="19">
        <f t="shared" si="37"/>
        <v>270</v>
      </c>
      <c r="BD78" s="17">
        <f t="shared" si="38"/>
        <v>0</v>
      </c>
      <c r="BE78" s="17">
        <f t="shared" si="39"/>
        <v>0</v>
      </c>
      <c r="BF78" s="38">
        <f t="shared" si="40"/>
        <v>0</v>
      </c>
      <c r="BG78" s="38">
        <f t="shared" si="41"/>
        <v>0</v>
      </c>
      <c r="BH78" s="38">
        <f t="shared" si="42"/>
        <v>0</v>
      </c>
      <c r="BI78" s="38">
        <f t="shared" si="43"/>
        <v>0</v>
      </c>
      <c r="BJ78" s="5">
        <f t="shared" si="44"/>
        <v>0</v>
      </c>
      <c r="BK78" s="5">
        <f t="shared" si="45"/>
        <v>-5</v>
      </c>
      <c r="BL78" s="22">
        <f t="shared" si="46"/>
        <v>-3</v>
      </c>
      <c r="BM78" s="5">
        <f t="shared" si="47"/>
        <v>-3</v>
      </c>
      <c r="BN78" s="66">
        <f t="shared" si="48"/>
        <v>-300</v>
      </c>
      <c r="BO78" s="5">
        <f>AP78*BO1239</f>
        <v>0</v>
      </c>
      <c r="BP78" s="5">
        <f>AU78*BP1239</f>
        <v>-39</v>
      </c>
      <c r="BQ78" s="5">
        <f>AF78*BQ1239</f>
        <v>0</v>
      </c>
      <c r="BR78" s="356">
        <f t="shared" si="69"/>
        <v>-339</v>
      </c>
      <c r="BS78" s="5">
        <f t="shared" si="50"/>
        <v>272.39999999999998</v>
      </c>
      <c r="BT78" s="6"/>
      <c r="BU78" s="306">
        <v>36808</v>
      </c>
      <c r="BV78" s="38">
        <f t="shared" si="51"/>
        <v>272.39999999999998</v>
      </c>
      <c r="BW78" s="66"/>
      <c r="BX78" s="66"/>
      <c r="BY78" s="17"/>
      <c r="BZ78" s="17"/>
      <c r="CA78" s="66"/>
      <c r="CB78" s="66"/>
      <c r="CC78" s="66">
        <f>MAX(BW78:BW404)</f>
        <v>58642.280441588402</v>
      </c>
      <c r="CD78" s="66">
        <f t="shared" si="59"/>
        <v>-58642.280441588402</v>
      </c>
      <c r="CE78" s="66">
        <f t="shared" si="60"/>
        <v>-1759</v>
      </c>
      <c r="CF78" s="66" t="e">
        <f>MAX(CE78:CE404)</f>
        <v>#REF!</v>
      </c>
      <c r="CG78" s="66" t="e">
        <f t="shared" si="61"/>
        <v>#REF!</v>
      </c>
      <c r="CH78" s="370"/>
      <c r="CI78" s="17">
        <f t="shared" si="52"/>
        <v>0</v>
      </c>
      <c r="CJ78" s="17">
        <f t="shared" si="53"/>
        <v>1</v>
      </c>
      <c r="CK78" s="38">
        <f>MAX(BV38:BV78)</f>
        <v>311.10000000000002</v>
      </c>
      <c r="CL78" s="38">
        <f t="shared" si="62"/>
        <v>38.700000000000045</v>
      </c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</row>
    <row r="79" spans="1:147" customFormat="1" ht="19.5" hidden="1" customHeight="1" x14ac:dyDescent="0.25">
      <c r="A79" s="3"/>
      <c r="B79" s="254">
        <f t="shared" si="18"/>
        <v>36815</v>
      </c>
      <c r="C79" s="5">
        <f t="shared" si="70"/>
        <v>23241</v>
      </c>
      <c r="D79" s="5">
        <v>0</v>
      </c>
      <c r="E79" s="66">
        <f t="shared" si="71"/>
        <v>0</v>
      </c>
      <c r="F79" s="66">
        <f t="shared" si="19"/>
        <v>-39</v>
      </c>
      <c r="G79" s="4">
        <f t="shared" si="72"/>
        <v>23202</v>
      </c>
      <c r="H79" s="8">
        <f t="shared" si="57"/>
        <v>-1.6780689299083517E-3</v>
      </c>
      <c r="I79" s="3"/>
      <c r="J79" s="306">
        <v>36815</v>
      </c>
      <c r="K79" s="5">
        <v>271.2</v>
      </c>
      <c r="L79" s="5">
        <v>271.5</v>
      </c>
      <c r="M79" s="5">
        <v>270.10000000000002</v>
      </c>
      <c r="N79" s="177"/>
      <c r="O79" s="5">
        <f t="shared" si="1"/>
        <v>1.3999999999999773</v>
      </c>
      <c r="P79" s="8">
        <f t="shared" si="2"/>
        <v>5.1622418879055214E-3</v>
      </c>
      <c r="Q79" s="8">
        <f>(AVERAGE(P76:P78))*Q1239</f>
        <v>9.0639480241714466E-3</v>
      </c>
      <c r="R79" s="8">
        <f>P78/P1239</f>
        <v>0.7599969880179408</v>
      </c>
      <c r="S79" s="109">
        <f t="shared" si="3"/>
        <v>269.93098055821565</v>
      </c>
      <c r="T79" s="5">
        <f t="shared" si="20"/>
        <v>2.3999999999999773</v>
      </c>
      <c r="U79" s="8">
        <f t="shared" si="73"/>
        <v>0.61290322580645462</v>
      </c>
      <c r="V79" s="19">
        <f t="shared" si="6"/>
        <v>0</v>
      </c>
      <c r="W79" s="109">
        <f t="shared" si="21"/>
        <v>274.8690194417843</v>
      </c>
      <c r="X79" s="5">
        <f t="shared" si="15"/>
        <v>2.6000000000000227</v>
      </c>
      <c r="Y79" s="8">
        <f t="shared" si="9"/>
        <v>0.38709677419354538</v>
      </c>
      <c r="Z79" s="5">
        <f t="shared" si="10"/>
        <v>0</v>
      </c>
      <c r="AA79" s="5">
        <f>K79*AA1239</f>
        <v>3.5255999999999998</v>
      </c>
      <c r="AB79" s="5">
        <f t="shared" si="11"/>
        <v>2.6794453809560519</v>
      </c>
      <c r="AC79" s="2">
        <v>36815</v>
      </c>
      <c r="AD79" s="43">
        <f t="shared" si="22"/>
        <v>270</v>
      </c>
      <c r="AE79" s="54"/>
      <c r="AF79" s="131">
        <f>(AK78&gt;AF1239)*1</f>
        <v>0</v>
      </c>
      <c r="AG79" s="112">
        <f>MROUND((AD79*AG1239),5)</f>
        <v>265</v>
      </c>
      <c r="AH79" s="113">
        <f>MROUND((AE79*AH1239),0.1)</f>
        <v>0</v>
      </c>
      <c r="AI79" s="60">
        <f t="shared" si="23"/>
        <v>-1.1999999999999886</v>
      </c>
      <c r="AJ79" s="60"/>
      <c r="AK79" s="133">
        <f t="shared" si="64"/>
        <v>271.2</v>
      </c>
      <c r="AL79" s="41">
        <f t="shared" si="13"/>
        <v>275</v>
      </c>
      <c r="AM79" s="56">
        <f t="shared" si="16"/>
        <v>1</v>
      </c>
      <c r="AN79" s="82">
        <f t="shared" si="17"/>
        <v>0</v>
      </c>
      <c r="AO79" s="82">
        <f t="shared" si="24"/>
        <v>1</v>
      </c>
      <c r="AP79" s="33">
        <f t="shared" si="25"/>
        <v>1</v>
      </c>
      <c r="AQ79" s="29">
        <f t="shared" si="26"/>
        <v>0</v>
      </c>
      <c r="AR79" s="86">
        <f t="shared" si="27"/>
        <v>1</v>
      </c>
      <c r="AS79" s="33">
        <f t="shared" si="28"/>
        <v>0</v>
      </c>
      <c r="AT79" s="19">
        <f t="shared" si="29"/>
        <v>0</v>
      </c>
      <c r="AU79" s="18">
        <f t="shared" si="58"/>
        <v>0</v>
      </c>
      <c r="AV79" s="5">
        <f t="shared" si="30"/>
        <v>0</v>
      </c>
      <c r="AW79" s="17">
        <f t="shared" si="31"/>
        <v>0</v>
      </c>
      <c r="AX79" s="17">
        <f t="shared" si="32"/>
        <v>0</v>
      </c>
      <c r="AY79" s="17">
        <f t="shared" si="33"/>
        <v>0</v>
      </c>
      <c r="AZ79" s="19">
        <f t="shared" si="34"/>
        <v>0</v>
      </c>
      <c r="BA79" s="19">
        <f t="shared" si="35"/>
        <v>0</v>
      </c>
      <c r="BB79" s="19">
        <f t="shared" si="36"/>
        <v>0</v>
      </c>
      <c r="BC79" s="19">
        <f t="shared" si="37"/>
        <v>0</v>
      </c>
      <c r="BD79" s="17">
        <f t="shared" si="38"/>
        <v>0</v>
      </c>
      <c r="BE79" s="17">
        <f t="shared" si="39"/>
        <v>0</v>
      </c>
      <c r="BF79" s="38">
        <f t="shared" si="40"/>
        <v>0</v>
      </c>
      <c r="BG79" s="38">
        <f t="shared" si="41"/>
        <v>0</v>
      </c>
      <c r="BH79" s="38">
        <f t="shared" si="42"/>
        <v>0</v>
      </c>
      <c r="BI79" s="38">
        <f t="shared" si="43"/>
        <v>0</v>
      </c>
      <c r="BJ79" s="5">
        <f t="shared" si="44"/>
        <v>0</v>
      </c>
      <c r="BK79" s="5">
        <f t="shared" si="45"/>
        <v>0</v>
      </c>
      <c r="BL79" s="22">
        <f t="shared" si="46"/>
        <v>0</v>
      </c>
      <c r="BM79" s="5">
        <f t="shared" si="47"/>
        <v>0</v>
      </c>
      <c r="BN79" s="66">
        <f t="shared" si="48"/>
        <v>0</v>
      </c>
      <c r="BO79" s="5">
        <f>AP79*BO1239</f>
        <v>-39</v>
      </c>
      <c r="BP79" s="5">
        <f>AU79*BP1239</f>
        <v>0</v>
      </c>
      <c r="BQ79" s="5">
        <f>AF79*BQ1239</f>
        <v>0</v>
      </c>
      <c r="BR79" s="356">
        <f t="shared" si="69"/>
        <v>-39</v>
      </c>
      <c r="BS79" s="5">
        <f t="shared" si="50"/>
        <v>271.2</v>
      </c>
      <c r="BT79" s="6"/>
      <c r="BU79" s="306">
        <v>36815</v>
      </c>
      <c r="BV79" s="38">
        <f t="shared" si="51"/>
        <v>271.2</v>
      </c>
      <c r="BW79" s="66"/>
      <c r="BX79" s="66"/>
      <c r="BY79" s="17"/>
      <c r="BZ79" s="17"/>
      <c r="CA79" s="66"/>
      <c r="CB79" s="66"/>
      <c r="CC79" s="66">
        <f>MAX(BW79:BW404)</f>
        <v>58642.280441588402</v>
      </c>
      <c r="CD79" s="66">
        <f t="shared" si="59"/>
        <v>-58642.280441588402</v>
      </c>
      <c r="CE79" s="66">
        <f t="shared" si="60"/>
        <v>-1798</v>
      </c>
      <c r="CF79" s="66" t="e">
        <f>MAX(CE79:CE404)</f>
        <v>#REF!</v>
      </c>
      <c r="CG79" s="66" t="e">
        <f t="shared" si="61"/>
        <v>#REF!</v>
      </c>
      <c r="CH79" s="370"/>
      <c r="CI79" s="17">
        <f t="shared" si="52"/>
        <v>0</v>
      </c>
      <c r="CJ79" s="17">
        <f t="shared" si="53"/>
        <v>1</v>
      </c>
      <c r="CK79" s="38">
        <f>MAX(BV38:BV79)</f>
        <v>311.10000000000002</v>
      </c>
      <c r="CL79" s="38">
        <f t="shared" si="62"/>
        <v>39.900000000000034</v>
      </c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</row>
    <row r="80" spans="1:147" customFormat="1" ht="19.5" hidden="1" customHeight="1" x14ac:dyDescent="0.25">
      <c r="A80" s="3"/>
      <c r="B80" s="254">
        <f t="shared" si="18"/>
        <v>36822</v>
      </c>
      <c r="C80" s="5">
        <f t="shared" si="70"/>
        <v>23202</v>
      </c>
      <c r="D80" s="5">
        <v>0</v>
      </c>
      <c r="E80" s="66">
        <f t="shared" si="71"/>
        <v>0</v>
      </c>
      <c r="F80" s="66">
        <f t="shared" si="19"/>
        <v>-39</v>
      </c>
      <c r="G80" s="4">
        <f t="shared" si="72"/>
        <v>23163</v>
      </c>
      <c r="H80" s="8">
        <f t="shared" si="57"/>
        <v>-1.6808895784846134E-3</v>
      </c>
      <c r="I80" s="3"/>
      <c r="J80" s="306">
        <v>36822</v>
      </c>
      <c r="K80" s="5">
        <v>265.89999999999998</v>
      </c>
      <c r="L80" s="5">
        <v>272.8</v>
      </c>
      <c r="M80" s="5">
        <v>263.5</v>
      </c>
      <c r="N80" s="177"/>
      <c r="O80" s="5">
        <f t="shared" si="1"/>
        <v>9.3000000000000114</v>
      </c>
      <c r="P80" s="8">
        <f t="shared" si="2"/>
        <v>3.4975554719819529E-2</v>
      </c>
      <c r="Q80" s="8">
        <f>(AVERAGE(P77:P79))*Q1239</f>
        <v>6.3409408996738595E-3</v>
      </c>
      <c r="R80" s="8">
        <f>P79/P1239</f>
        <v>0.14639777111898361</v>
      </c>
      <c r="S80" s="109">
        <f t="shared" si="3"/>
        <v>269.48033682800843</v>
      </c>
      <c r="T80" s="5">
        <f t="shared" si="20"/>
        <v>1.1999999999999886</v>
      </c>
      <c r="U80" s="8">
        <f t="shared" si="73"/>
        <v>0.77358490566037996</v>
      </c>
      <c r="V80" s="19">
        <f t="shared" si="6"/>
        <v>4.1000000000000227</v>
      </c>
      <c r="W80" s="109">
        <f t="shared" si="21"/>
        <v>272.91966317199154</v>
      </c>
      <c r="X80" s="5">
        <f t="shared" si="15"/>
        <v>3.8000000000000114</v>
      </c>
      <c r="Y80" s="8">
        <f t="shared" si="9"/>
        <v>0.22641509433962004</v>
      </c>
      <c r="Z80" s="5">
        <f t="shared" si="10"/>
        <v>0</v>
      </c>
      <c r="AA80" s="5">
        <f>K80*AA1239</f>
        <v>3.4566999999999997</v>
      </c>
      <c r="AB80" s="5">
        <f t="shared" si="11"/>
        <v>0.50605317542699058</v>
      </c>
      <c r="AC80" s="2">
        <v>36822</v>
      </c>
      <c r="AD80" s="43">
        <f t="shared" si="22"/>
        <v>270</v>
      </c>
      <c r="AE80" s="54"/>
      <c r="AF80" s="131">
        <f>(AK79&gt;AF1239)*1</f>
        <v>0</v>
      </c>
      <c r="AG80" s="112">
        <f>MROUND((AD80*AG1239),5)</f>
        <v>265</v>
      </c>
      <c r="AH80" s="113">
        <f>MROUND((AE80*AH1239),0.1)</f>
        <v>0</v>
      </c>
      <c r="AI80" s="60">
        <f t="shared" si="23"/>
        <v>-5.3000000000000114</v>
      </c>
      <c r="AJ80" s="60"/>
      <c r="AK80" s="133">
        <f t="shared" si="64"/>
        <v>265.89999999999998</v>
      </c>
      <c r="AL80" s="41">
        <f t="shared" si="13"/>
        <v>275</v>
      </c>
      <c r="AM80" s="56">
        <f t="shared" si="16"/>
        <v>1</v>
      </c>
      <c r="AN80" s="82">
        <f t="shared" si="17"/>
        <v>0</v>
      </c>
      <c r="AO80" s="82">
        <f t="shared" si="24"/>
        <v>1</v>
      </c>
      <c r="AP80" s="33">
        <f t="shared" si="25"/>
        <v>1</v>
      </c>
      <c r="AQ80" s="29">
        <f t="shared" si="26"/>
        <v>0</v>
      </c>
      <c r="AR80" s="86">
        <f t="shared" si="27"/>
        <v>0</v>
      </c>
      <c r="AS80" s="33">
        <f t="shared" si="28"/>
        <v>1</v>
      </c>
      <c r="AT80" s="19">
        <f t="shared" si="29"/>
        <v>270</v>
      </c>
      <c r="AU80" s="18">
        <f t="shared" si="58"/>
        <v>0</v>
      </c>
      <c r="AV80" s="5">
        <f t="shared" si="30"/>
        <v>0</v>
      </c>
      <c r="AW80" s="17">
        <f t="shared" si="31"/>
        <v>0</v>
      </c>
      <c r="AX80" s="17">
        <f t="shared" si="32"/>
        <v>0</v>
      </c>
      <c r="AY80" s="17">
        <f t="shared" si="33"/>
        <v>0</v>
      </c>
      <c r="AZ80" s="19">
        <f t="shared" si="34"/>
        <v>0</v>
      </c>
      <c r="BA80" s="19">
        <f t="shared" si="35"/>
        <v>270</v>
      </c>
      <c r="BB80" s="19">
        <f t="shared" si="36"/>
        <v>0</v>
      </c>
      <c r="BC80" s="19">
        <f t="shared" si="37"/>
        <v>0</v>
      </c>
      <c r="BD80" s="17">
        <f t="shared" si="38"/>
        <v>270</v>
      </c>
      <c r="BE80" s="17">
        <f t="shared" si="39"/>
        <v>0</v>
      </c>
      <c r="BF80" s="38">
        <f t="shared" si="40"/>
        <v>0</v>
      </c>
      <c r="BG80" s="38">
        <f t="shared" si="41"/>
        <v>0</v>
      </c>
      <c r="BH80" s="38">
        <f t="shared" si="42"/>
        <v>0</v>
      </c>
      <c r="BI80" s="38">
        <f t="shared" si="43"/>
        <v>0</v>
      </c>
      <c r="BJ80" s="5">
        <f t="shared" si="44"/>
        <v>0</v>
      </c>
      <c r="BK80" s="5">
        <f t="shared" si="45"/>
        <v>0</v>
      </c>
      <c r="BL80" s="22">
        <f t="shared" si="46"/>
        <v>0</v>
      </c>
      <c r="BM80" s="5">
        <f t="shared" si="47"/>
        <v>0</v>
      </c>
      <c r="BN80" s="66">
        <f t="shared" si="48"/>
        <v>0</v>
      </c>
      <c r="BO80" s="5">
        <f>AP80*BO1239</f>
        <v>-39</v>
      </c>
      <c r="BP80" s="5">
        <f>AU80*BP1239</f>
        <v>0</v>
      </c>
      <c r="BQ80" s="5">
        <f>AF80*BQ1239</f>
        <v>0</v>
      </c>
      <c r="BR80" s="356">
        <f t="shared" si="69"/>
        <v>-39</v>
      </c>
      <c r="BS80" s="5">
        <f t="shared" si="50"/>
        <v>265.89999999999998</v>
      </c>
      <c r="BT80" s="6"/>
      <c r="BU80" s="306">
        <v>36822</v>
      </c>
      <c r="BV80" s="38">
        <f t="shared" si="51"/>
        <v>265.89999999999998</v>
      </c>
      <c r="BW80" s="66"/>
      <c r="BX80" s="66"/>
      <c r="BY80" s="17"/>
      <c r="BZ80" s="17"/>
      <c r="CA80" s="66"/>
      <c r="CB80" s="66"/>
      <c r="CC80" s="66">
        <f>MAX(BW80:BW404)</f>
        <v>58642.280441588402</v>
      </c>
      <c r="CD80" s="66">
        <f t="shared" si="59"/>
        <v>-58642.280441588402</v>
      </c>
      <c r="CE80" s="66">
        <f t="shared" si="60"/>
        <v>-1837</v>
      </c>
      <c r="CF80" s="66" t="e">
        <f>MAX(CE80:CE404)</f>
        <v>#REF!</v>
      </c>
      <c r="CG80" s="66" t="e">
        <f t="shared" si="61"/>
        <v>#REF!</v>
      </c>
      <c r="CH80" s="370"/>
      <c r="CI80" s="17">
        <f t="shared" si="52"/>
        <v>0</v>
      </c>
      <c r="CJ80" s="17">
        <f t="shared" si="53"/>
        <v>1</v>
      </c>
      <c r="CK80" s="38">
        <f>MAX(BV38:BV80)</f>
        <v>311.10000000000002</v>
      </c>
      <c r="CL80" s="38">
        <f t="shared" si="62"/>
        <v>45.200000000000045</v>
      </c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</row>
    <row r="81" spans="1:147" customFormat="1" ht="19.5" hidden="1" customHeight="1" x14ac:dyDescent="0.25">
      <c r="A81" s="3"/>
      <c r="B81" s="254">
        <f t="shared" si="18"/>
        <v>36829</v>
      </c>
      <c r="C81" s="5">
        <f t="shared" si="70"/>
        <v>23163</v>
      </c>
      <c r="D81" s="5">
        <v>0</v>
      </c>
      <c r="E81" s="66">
        <f t="shared" si="71"/>
        <v>0</v>
      </c>
      <c r="F81" s="66">
        <f t="shared" si="19"/>
        <v>-29</v>
      </c>
      <c r="G81" s="4">
        <f t="shared" si="72"/>
        <v>23134</v>
      </c>
      <c r="H81" s="8">
        <f t="shared" si="57"/>
        <v>-1.2519967189051505E-3</v>
      </c>
      <c r="I81" s="3"/>
      <c r="J81" s="306">
        <v>36829</v>
      </c>
      <c r="K81" s="5">
        <v>266.10000000000002</v>
      </c>
      <c r="L81" s="5">
        <v>268.2</v>
      </c>
      <c r="M81" s="5">
        <v>264.60000000000002</v>
      </c>
      <c r="N81" s="177"/>
      <c r="O81" s="5">
        <f t="shared" si="1"/>
        <v>3.5999999999999659</v>
      </c>
      <c r="P81" s="8">
        <f t="shared" si="2"/>
        <v>1.3528748590755226E-2</v>
      </c>
      <c r="Q81" s="8">
        <f>(AVERAGE(P78:P80))*Q1239</f>
        <v>8.9248829152933241E-3</v>
      </c>
      <c r="R81" s="8">
        <f>P80/P1239</f>
        <v>0.99188363618294262</v>
      </c>
      <c r="S81" s="109">
        <f t="shared" si="3"/>
        <v>263.52687363282348</v>
      </c>
      <c r="T81" s="5">
        <f t="shared" si="20"/>
        <v>1</v>
      </c>
      <c r="U81" s="8">
        <f t="shared" si="73"/>
        <v>0.79591836734693788</v>
      </c>
      <c r="V81" s="19">
        <f t="shared" si="6"/>
        <v>0</v>
      </c>
      <c r="W81" s="109">
        <f t="shared" si="21"/>
        <v>268.27312636717647</v>
      </c>
      <c r="X81" s="5">
        <f t="shared" si="15"/>
        <v>4.1000000000000227</v>
      </c>
      <c r="Y81" s="8">
        <f t="shared" si="9"/>
        <v>0.20408163265306212</v>
      </c>
      <c r="Z81" s="5">
        <f t="shared" si="10"/>
        <v>0</v>
      </c>
      <c r="AA81" s="5">
        <f>K81*AA1239</f>
        <v>3.4593000000000003</v>
      </c>
      <c r="AB81" s="5">
        <f t="shared" si="11"/>
        <v>3.4312230626476539</v>
      </c>
      <c r="AC81" s="2">
        <v>36829</v>
      </c>
      <c r="AD81" s="43">
        <f t="shared" si="22"/>
        <v>265</v>
      </c>
      <c r="AE81" s="54"/>
      <c r="AF81" s="131">
        <f>(AK80&gt;AF1239)*1</f>
        <v>0</v>
      </c>
      <c r="AG81" s="112">
        <f>MROUND((AD81*AG1239),5)</f>
        <v>260</v>
      </c>
      <c r="AH81" s="113">
        <f>MROUND((AE81*AH1239),0.1)</f>
        <v>0</v>
      </c>
      <c r="AI81" s="60">
        <f t="shared" si="23"/>
        <v>0.20000000000004547</v>
      </c>
      <c r="AJ81" s="60"/>
      <c r="AK81" s="133">
        <f t="shared" si="64"/>
        <v>266.10000000000002</v>
      </c>
      <c r="AL81" s="41">
        <f t="shared" si="13"/>
        <v>270</v>
      </c>
      <c r="AM81" s="56">
        <f t="shared" si="16"/>
        <v>0.1</v>
      </c>
      <c r="AN81" s="82">
        <f t="shared" si="17"/>
        <v>1</v>
      </c>
      <c r="AO81" s="82">
        <f t="shared" si="24"/>
        <v>0</v>
      </c>
      <c r="AP81" s="33">
        <f t="shared" si="25"/>
        <v>0</v>
      </c>
      <c r="AQ81" s="29">
        <f t="shared" si="26"/>
        <v>0</v>
      </c>
      <c r="AR81" s="86">
        <f t="shared" si="27"/>
        <v>1</v>
      </c>
      <c r="AS81" s="33">
        <f t="shared" si="28"/>
        <v>0</v>
      </c>
      <c r="AT81" s="19">
        <f t="shared" si="29"/>
        <v>0</v>
      </c>
      <c r="AU81" s="18">
        <f t="shared" si="58"/>
        <v>1</v>
      </c>
      <c r="AV81" s="5">
        <f t="shared" si="30"/>
        <v>0.1</v>
      </c>
      <c r="AW81" s="17">
        <f t="shared" si="31"/>
        <v>1</v>
      </c>
      <c r="AX81" s="17">
        <f t="shared" si="32"/>
        <v>0</v>
      </c>
      <c r="AY81" s="17">
        <f t="shared" si="33"/>
        <v>0</v>
      </c>
      <c r="AZ81" s="19">
        <f t="shared" si="34"/>
        <v>270</v>
      </c>
      <c r="BA81" s="19">
        <f t="shared" si="35"/>
        <v>0</v>
      </c>
      <c r="BB81" s="19">
        <f t="shared" si="36"/>
        <v>0</v>
      </c>
      <c r="BC81" s="19">
        <f t="shared" si="37"/>
        <v>0</v>
      </c>
      <c r="BD81" s="17">
        <f t="shared" si="38"/>
        <v>270</v>
      </c>
      <c r="BE81" s="17">
        <f t="shared" si="39"/>
        <v>0</v>
      </c>
      <c r="BF81" s="38">
        <f t="shared" si="40"/>
        <v>0</v>
      </c>
      <c r="BG81" s="38">
        <f t="shared" si="41"/>
        <v>0</v>
      </c>
      <c r="BH81" s="38">
        <f t="shared" si="42"/>
        <v>0</v>
      </c>
      <c r="BI81" s="38">
        <f t="shared" si="43"/>
        <v>0</v>
      </c>
      <c r="BJ81" s="5">
        <f t="shared" si="44"/>
        <v>0</v>
      </c>
      <c r="BK81" s="5">
        <f t="shared" si="45"/>
        <v>0</v>
      </c>
      <c r="BL81" s="22">
        <f t="shared" si="46"/>
        <v>0.1</v>
      </c>
      <c r="BM81" s="5">
        <f t="shared" si="47"/>
        <v>0.1</v>
      </c>
      <c r="BN81" s="66">
        <f t="shared" si="48"/>
        <v>10</v>
      </c>
      <c r="BO81" s="5">
        <f>AP81*BO1239</f>
        <v>0</v>
      </c>
      <c r="BP81" s="5">
        <f>AU81*BP1239</f>
        <v>-39</v>
      </c>
      <c r="BQ81" s="5">
        <f>AF81*BQ1239</f>
        <v>0</v>
      </c>
      <c r="BR81" s="356">
        <f t="shared" si="69"/>
        <v>-29</v>
      </c>
      <c r="BS81" s="5">
        <f t="shared" si="50"/>
        <v>266.10000000000002</v>
      </c>
      <c r="BT81" s="6"/>
      <c r="BU81" s="306">
        <v>36829</v>
      </c>
      <c r="BV81" s="38">
        <f t="shared" si="51"/>
        <v>266.10000000000002</v>
      </c>
      <c r="BW81" s="66"/>
      <c r="BX81" s="66"/>
      <c r="BY81" s="17"/>
      <c r="BZ81" s="17"/>
      <c r="CA81" s="66"/>
      <c r="CB81" s="66"/>
      <c r="CC81" s="66">
        <f>MAX(BW81:BW404)</f>
        <v>58642.280441588402</v>
      </c>
      <c r="CD81" s="66">
        <f t="shared" si="59"/>
        <v>-58642.280441588402</v>
      </c>
      <c r="CE81" s="66">
        <f t="shared" si="60"/>
        <v>-1866</v>
      </c>
      <c r="CF81" s="66" t="e">
        <f>MAX(CE81:CE404)</f>
        <v>#REF!</v>
      </c>
      <c r="CG81" s="66" t="e">
        <f t="shared" si="61"/>
        <v>#REF!</v>
      </c>
      <c r="CH81" s="370"/>
      <c r="CI81" s="17">
        <f t="shared" si="52"/>
        <v>0</v>
      </c>
      <c r="CJ81" s="17">
        <f t="shared" si="53"/>
        <v>1</v>
      </c>
      <c r="CK81" s="38">
        <f>MAX(BV38:BV81)</f>
        <v>311.10000000000002</v>
      </c>
      <c r="CL81" s="38">
        <f t="shared" si="62"/>
        <v>45</v>
      </c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customFormat="1" ht="19.5" hidden="1" customHeight="1" x14ac:dyDescent="0.25">
      <c r="A82" s="3"/>
      <c r="B82" s="254">
        <f t="shared" si="18"/>
        <v>36836</v>
      </c>
      <c r="C82" s="5">
        <f t="shared" si="70"/>
        <v>23134</v>
      </c>
      <c r="D82" s="5">
        <v>0</v>
      </c>
      <c r="E82" s="66">
        <f t="shared" si="71"/>
        <v>0</v>
      </c>
      <c r="F82" s="66">
        <f t="shared" si="19"/>
        <v>31</v>
      </c>
      <c r="G82" s="4">
        <f t="shared" si="72"/>
        <v>23165</v>
      </c>
      <c r="H82" s="8">
        <f t="shared" si="57"/>
        <v>1.3400190196247946E-3</v>
      </c>
      <c r="I82" s="3"/>
      <c r="J82" s="306">
        <v>36836</v>
      </c>
      <c r="K82" s="5">
        <v>265.5</v>
      </c>
      <c r="L82" s="5">
        <v>268</v>
      </c>
      <c r="M82" s="5">
        <v>264.5</v>
      </c>
      <c r="N82" s="177"/>
      <c r="O82" s="5">
        <f t="shared" si="1"/>
        <v>3.5</v>
      </c>
      <c r="P82" s="8">
        <f t="shared" si="2"/>
        <v>1.3182674199623353E-2</v>
      </c>
      <c r="Q82" s="8">
        <f>(AVERAGE(P79:P81))*Q1239</f>
        <v>7.1555393597973714E-3</v>
      </c>
      <c r="R82" s="8">
        <f>P81/P1239</f>
        <v>0.38366637649349611</v>
      </c>
      <c r="S82" s="109">
        <f t="shared" si="3"/>
        <v>264.19591097635794</v>
      </c>
      <c r="T82" s="5">
        <f t="shared" si="20"/>
        <v>1.1000000000000227</v>
      </c>
      <c r="U82" s="8">
        <f t="shared" si="73"/>
        <v>0.80357142857142527</v>
      </c>
      <c r="V82" s="19">
        <f t="shared" si="6"/>
        <v>0</v>
      </c>
      <c r="W82" s="109">
        <f t="shared" si="21"/>
        <v>268.00408902364211</v>
      </c>
      <c r="X82" s="5">
        <f t="shared" si="15"/>
        <v>3.8999999999999773</v>
      </c>
      <c r="Y82" s="8">
        <f t="shared" si="9"/>
        <v>0.19642857142857473</v>
      </c>
      <c r="Z82" s="5">
        <f t="shared" si="10"/>
        <v>0</v>
      </c>
      <c r="AA82" s="5">
        <f>K82*AA1239</f>
        <v>3.4514999999999998</v>
      </c>
      <c r="AB82" s="5">
        <f t="shared" si="11"/>
        <v>1.3242244984673017</v>
      </c>
      <c r="AC82" s="2">
        <v>36836</v>
      </c>
      <c r="AD82" s="43">
        <f t="shared" si="22"/>
        <v>265</v>
      </c>
      <c r="AE82" s="54"/>
      <c r="AF82" s="131">
        <f>(AK81&gt;AF1239)*1</f>
        <v>0</v>
      </c>
      <c r="AG82" s="112">
        <f>MROUND((AD82*AG1239),5)</f>
        <v>260</v>
      </c>
      <c r="AH82" s="113">
        <f>MROUND((AE82*AH1239),0.1)</f>
        <v>0</v>
      </c>
      <c r="AI82" s="60">
        <f t="shared" si="23"/>
        <v>-0.60000000000002274</v>
      </c>
      <c r="AJ82" s="60"/>
      <c r="AK82" s="133">
        <f t="shared" si="64"/>
        <v>265.5</v>
      </c>
      <c r="AL82" s="41">
        <f t="shared" si="13"/>
        <v>270</v>
      </c>
      <c r="AM82" s="56">
        <f t="shared" si="16"/>
        <v>0.70000000000000007</v>
      </c>
      <c r="AN82" s="82">
        <f t="shared" si="17"/>
        <v>0</v>
      </c>
      <c r="AO82" s="82">
        <f t="shared" si="24"/>
        <v>1</v>
      </c>
      <c r="AP82" s="33">
        <f t="shared" si="25"/>
        <v>0</v>
      </c>
      <c r="AQ82" s="29">
        <f t="shared" si="26"/>
        <v>0</v>
      </c>
      <c r="AR82" s="86">
        <f t="shared" si="27"/>
        <v>1</v>
      </c>
      <c r="AS82" s="33">
        <f t="shared" si="28"/>
        <v>0</v>
      </c>
      <c r="AT82" s="19">
        <f t="shared" si="29"/>
        <v>0</v>
      </c>
      <c r="AU82" s="18">
        <f t="shared" si="58"/>
        <v>1</v>
      </c>
      <c r="AV82" s="5">
        <f t="shared" si="30"/>
        <v>0.70000000000000007</v>
      </c>
      <c r="AW82" s="17">
        <f t="shared" si="31"/>
        <v>1</v>
      </c>
      <c r="AX82" s="17">
        <f t="shared" si="32"/>
        <v>0</v>
      </c>
      <c r="AY82" s="17">
        <f t="shared" si="33"/>
        <v>0</v>
      </c>
      <c r="AZ82" s="19">
        <f t="shared" si="34"/>
        <v>270</v>
      </c>
      <c r="BA82" s="19">
        <f t="shared" si="35"/>
        <v>0</v>
      </c>
      <c r="BB82" s="19">
        <f t="shared" si="36"/>
        <v>0</v>
      </c>
      <c r="BC82" s="19">
        <f t="shared" si="37"/>
        <v>0</v>
      </c>
      <c r="BD82" s="17">
        <f t="shared" si="38"/>
        <v>270</v>
      </c>
      <c r="BE82" s="17">
        <f t="shared" si="39"/>
        <v>0</v>
      </c>
      <c r="BF82" s="38">
        <f t="shared" si="40"/>
        <v>0</v>
      </c>
      <c r="BG82" s="38">
        <f t="shared" si="41"/>
        <v>0</v>
      </c>
      <c r="BH82" s="38">
        <f t="shared" si="42"/>
        <v>0</v>
      </c>
      <c r="BI82" s="38">
        <f t="shared" si="43"/>
        <v>0</v>
      </c>
      <c r="BJ82" s="5">
        <f t="shared" si="44"/>
        <v>0</v>
      </c>
      <c r="BK82" s="5">
        <f t="shared" si="45"/>
        <v>0</v>
      </c>
      <c r="BL82" s="22">
        <f t="shared" si="46"/>
        <v>0.70000000000000007</v>
      </c>
      <c r="BM82" s="5">
        <f t="shared" si="47"/>
        <v>0.70000000000000007</v>
      </c>
      <c r="BN82" s="66">
        <f t="shared" si="48"/>
        <v>70</v>
      </c>
      <c r="BO82" s="5">
        <f>AP82*BO1239</f>
        <v>0</v>
      </c>
      <c r="BP82" s="5">
        <f>AU82*BP1239</f>
        <v>-39</v>
      </c>
      <c r="BQ82" s="5">
        <f>AF82*BQ1239</f>
        <v>0</v>
      </c>
      <c r="BR82" s="356">
        <f t="shared" si="69"/>
        <v>31</v>
      </c>
      <c r="BS82" s="5">
        <f t="shared" si="50"/>
        <v>265.5</v>
      </c>
      <c r="BT82" s="6"/>
      <c r="BU82" s="306">
        <v>36836</v>
      </c>
      <c r="BV82" s="38">
        <f t="shared" si="51"/>
        <v>265.5</v>
      </c>
      <c r="BW82" s="66"/>
      <c r="BX82" s="66"/>
      <c r="BY82" s="17"/>
      <c r="BZ82" s="17"/>
      <c r="CA82" s="66"/>
      <c r="CB82" s="66"/>
      <c r="CC82" s="66">
        <f>MAX(BW82:BW404)</f>
        <v>58642.280441588402</v>
      </c>
      <c r="CD82" s="66">
        <f t="shared" si="59"/>
        <v>-58642.280441588402</v>
      </c>
      <c r="CE82" s="66">
        <f t="shared" si="60"/>
        <v>-1835</v>
      </c>
      <c r="CF82" s="66" t="e">
        <f>MAX(CE82:CE404)</f>
        <v>#REF!</v>
      </c>
      <c r="CG82" s="66" t="e">
        <f t="shared" si="61"/>
        <v>#REF!</v>
      </c>
      <c r="CH82" s="370"/>
      <c r="CI82" s="17">
        <f t="shared" si="52"/>
        <v>1</v>
      </c>
      <c r="CJ82" s="17">
        <f t="shared" si="53"/>
        <v>0</v>
      </c>
      <c r="CK82" s="38">
        <f>MAX(BV38:BV82)</f>
        <v>311.10000000000002</v>
      </c>
      <c r="CL82" s="38">
        <f t="shared" si="62"/>
        <v>45.600000000000023</v>
      </c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customFormat="1" ht="19.5" hidden="1" customHeight="1" x14ac:dyDescent="0.25">
      <c r="A83" s="3"/>
      <c r="B83" s="254">
        <f t="shared" si="18"/>
        <v>36843</v>
      </c>
      <c r="C83" s="5">
        <f t="shared" si="70"/>
        <v>23165</v>
      </c>
      <c r="D83" s="5">
        <v>0</v>
      </c>
      <c r="E83" s="66">
        <f t="shared" si="71"/>
        <v>0</v>
      </c>
      <c r="F83" s="66">
        <f t="shared" si="19"/>
        <v>-8.9999999999999964</v>
      </c>
      <c r="G83" s="4">
        <f t="shared" si="72"/>
        <v>23156</v>
      </c>
      <c r="H83" s="8">
        <f t="shared" si="57"/>
        <v>-3.885171595078781E-4</v>
      </c>
      <c r="I83" s="3"/>
      <c r="J83" s="306">
        <v>36843</v>
      </c>
      <c r="K83" s="5">
        <v>266.2</v>
      </c>
      <c r="L83" s="5">
        <v>269.2</v>
      </c>
      <c r="M83" s="5">
        <v>264.89999999999998</v>
      </c>
      <c r="N83" s="177"/>
      <c r="O83" s="5">
        <f t="shared" si="1"/>
        <v>4.3000000000000114</v>
      </c>
      <c r="P83" s="8">
        <f t="shared" si="2"/>
        <v>1.6153268219383964E-2</v>
      </c>
      <c r="Q83" s="8">
        <f>(AVERAGE(P80:P82))*Q1239</f>
        <v>8.2249303346930824E-3</v>
      </c>
      <c r="R83" s="8">
        <f>P82/P1239</f>
        <v>0.37385193528690208</v>
      </c>
      <c r="S83" s="109">
        <f t="shared" si="3"/>
        <v>263.31628099613897</v>
      </c>
      <c r="T83" s="5">
        <f t="shared" si="20"/>
        <v>1</v>
      </c>
      <c r="U83" s="8">
        <f t="shared" si="73"/>
        <v>0.79166666666666718</v>
      </c>
      <c r="V83" s="19">
        <f t="shared" si="6"/>
        <v>0</v>
      </c>
      <c r="W83" s="109">
        <f t="shared" si="21"/>
        <v>267.68371900386103</v>
      </c>
      <c r="X83" s="5">
        <f t="shared" si="15"/>
        <v>4.5</v>
      </c>
      <c r="Y83" s="8">
        <f t="shared" si="9"/>
        <v>0.20833333333333282</v>
      </c>
      <c r="Z83" s="5">
        <f t="shared" si="10"/>
        <v>0</v>
      </c>
      <c r="AA83" s="5">
        <f>K83*AA1239</f>
        <v>3.4605999999999999</v>
      </c>
      <c r="AB83" s="5">
        <f t="shared" si="11"/>
        <v>1.2937520072538533</v>
      </c>
      <c r="AC83" s="2">
        <v>36843</v>
      </c>
      <c r="AD83" s="43">
        <f t="shared" si="22"/>
        <v>265</v>
      </c>
      <c r="AE83" s="54"/>
      <c r="AF83" s="131">
        <f>(AK82&gt;AF1239)*1</f>
        <v>0</v>
      </c>
      <c r="AG83" s="112">
        <f>MROUND((AD83*AG1239),5)</f>
        <v>260</v>
      </c>
      <c r="AH83" s="113">
        <f>MROUND((AE83*AH1239),0.1)</f>
        <v>0</v>
      </c>
      <c r="AI83" s="60">
        <f t="shared" si="23"/>
        <v>0.69999999999998863</v>
      </c>
      <c r="AJ83" s="60"/>
      <c r="AK83" s="133">
        <f t="shared" si="64"/>
        <v>266.2</v>
      </c>
      <c r="AL83" s="41">
        <f t="shared" si="13"/>
        <v>270</v>
      </c>
      <c r="AM83" s="56">
        <f t="shared" si="16"/>
        <v>0.30000000000000004</v>
      </c>
      <c r="AN83" s="82">
        <f t="shared" si="17"/>
        <v>1</v>
      </c>
      <c r="AO83" s="82">
        <f t="shared" si="24"/>
        <v>0</v>
      </c>
      <c r="AP83" s="33">
        <f t="shared" si="25"/>
        <v>0</v>
      </c>
      <c r="AQ83" s="29">
        <f t="shared" si="26"/>
        <v>0</v>
      </c>
      <c r="AR83" s="86">
        <f t="shared" si="27"/>
        <v>1</v>
      </c>
      <c r="AS83" s="33">
        <f t="shared" si="28"/>
        <v>0</v>
      </c>
      <c r="AT83" s="19">
        <f t="shared" si="29"/>
        <v>0</v>
      </c>
      <c r="AU83" s="18">
        <f t="shared" si="58"/>
        <v>1</v>
      </c>
      <c r="AV83" s="5">
        <f t="shared" si="30"/>
        <v>0.30000000000000004</v>
      </c>
      <c r="AW83" s="17">
        <f t="shared" si="31"/>
        <v>1</v>
      </c>
      <c r="AX83" s="17">
        <f t="shared" si="32"/>
        <v>0</v>
      </c>
      <c r="AY83" s="17">
        <f t="shared" si="33"/>
        <v>0</v>
      </c>
      <c r="AZ83" s="19">
        <f t="shared" si="34"/>
        <v>270</v>
      </c>
      <c r="BA83" s="19">
        <f t="shared" si="35"/>
        <v>0</v>
      </c>
      <c r="BB83" s="19">
        <f t="shared" si="36"/>
        <v>0</v>
      </c>
      <c r="BC83" s="19">
        <f t="shared" si="37"/>
        <v>0</v>
      </c>
      <c r="BD83" s="17">
        <f t="shared" si="38"/>
        <v>270</v>
      </c>
      <c r="BE83" s="17">
        <f t="shared" si="39"/>
        <v>0</v>
      </c>
      <c r="BF83" s="38">
        <f t="shared" si="40"/>
        <v>0</v>
      </c>
      <c r="BG83" s="38">
        <f t="shared" si="41"/>
        <v>0</v>
      </c>
      <c r="BH83" s="38">
        <f t="shared" si="42"/>
        <v>0</v>
      </c>
      <c r="BI83" s="38">
        <f t="shared" si="43"/>
        <v>0</v>
      </c>
      <c r="BJ83" s="5">
        <f t="shared" si="44"/>
        <v>0</v>
      </c>
      <c r="BK83" s="5">
        <f t="shared" si="45"/>
        <v>0</v>
      </c>
      <c r="BL83" s="22">
        <f t="shared" si="46"/>
        <v>0.30000000000000004</v>
      </c>
      <c r="BM83" s="5">
        <f t="shared" si="47"/>
        <v>0.30000000000000004</v>
      </c>
      <c r="BN83" s="66">
        <f t="shared" si="48"/>
        <v>30.000000000000004</v>
      </c>
      <c r="BO83" s="5">
        <f>AP83*BO1239</f>
        <v>0</v>
      </c>
      <c r="BP83" s="5">
        <f>AU83*BP1239</f>
        <v>-39</v>
      </c>
      <c r="BQ83" s="5">
        <f>AF83*BQ1239</f>
        <v>0</v>
      </c>
      <c r="BR83" s="356">
        <f t="shared" si="69"/>
        <v>-8.9999999999999964</v>
      </c>
      <c r="BS83" s="5">
        <f t="shared" si="50"/>
        <v>266.2</v>
      </c>
      <c r="BT83" s="6"/>
      <c r="BU83" s="306">
        <v>36843</v>
      </c>
      <c r="BV83" s="38">
        <f t="shared" si="51"/>
        <v>266.2</v>
      </c>
      <c r="BW83" s="66"/>
      <c r="BX83" s="66"/>
      <c r="BY83" s="17"/>
      <c r="BZ83" s="17"/>
      <c r="CA83" s="66"/>
      <c r="CB83" s="66"/>
      <c r="CC83" s="66">
        <f>MAX(BW83:BW404)</f>
        <v>58642.280441588402</v>
      </c>
      <c r="CD83" s="66">
        <f t="shared" si="59"/>
        <v>-58642.280441588402</v>
      </c>
      <c r="CE83" s="66">
        <f t="shared" si="60"/>
        <v>-1844</v>
      </c>
      <c r="CF83" s="66" t="e">
        <f>MAX(CE83:CE404)</f>
        <v>#REF!</v>
      </c>
      <c r="CG83" s="66" t="e">
        <f t="shared" si="61"/>
        <v>#REF!</v>
      </c>
      <c r="CH83" s="370"/>
      <c r="CI83" s="17">
        <f t="shared" si="52"/>
        <v>0</v>
      </c>
      <c r="CJ83" s="17">
        <f t="shared" si="53"/>
        <v>1</v>
      </c>
      <c r="CK83" s="38">
        <f>MAX(BV38:BV83)</f>
        <v>311.10000000000002</v>
      </c>
      <c r="CL83" s="38">
        <f t="shared" si="62"/>
        <v>44.900000000000034</v>
      </c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customFormat="1" ht="19.5" hidden="1" customHeight="1" x14ac:dyDescent="0.25">
      <c r="A84" s="3"/>
      <c r="B84" s="254">
        <f t="shared" si="18"/>
        <v>36850</v>
      </c>
      <c r="C84" s="5">
        <f t="shared" si="70"/>
        <v>23156</v>
      </c>
      <c r="D84" s="5">
        <v>0</v>
      </c>
      <c r="E84" s="66">
        <f t="shared" si="71"/>
        <v>0</v>
      </c>
      <c r="F84" s="66">
        <f t="shared" si="19"/>
        <v>-8.9999999999999964</v>
      </c>
      <c r="G84" s="4">
        <f t="shared" si="72"/>
        <v>23147</v>
      </c>
      <c r="H84" s="8">
        <f t="shared" si="57"/>
        <v>-3.8866816375885283E-4</v>
      </c>
      <c r="I84" s="3"/>
      <c r="J84" s="306">
        <v>36850</v>
      </c>
      <c r="K84" s="5">
        <v>266.7</v>
      </c>
      <c r="L84" s="5">
        <v>267.7</v>
      </c>
      <c r="M84" s="5">
        <v>265.8</v>
      </c>
      <c r="N84" s="177"/>
      <c r="O84" s="5">
        <f t="shared" si="1"/>
        <v>1.8999999999999773</v>
      </c>
      <c r="P84" s="8">
        <f t="shared" si="2"/>
        <v>7.1241094863141261E-3</v>
      </c>
      <c r="Q84" s="8">
        <f>(AVERAGE(P81:P83))*Q1239</f>
        <v>5.7152921346350066E-3</v>
      </c>
      <c r="R84" s="8">
        <f>P83/P1239</f>
        <v>0.45809602009261874</v>
      </c>
      <c r="S84" s="109">
        <f t="shared" si="3"/>
        <v>264.67858923376014</v>
      </c>
      <c r="T84" s="5">
        <f t="shared" si="20"/>
        <v>1.1999999999999886</v>
      </c>
      <c r="U84" s="8">
        <f t="shared" si="73"/>
        <v>0.73333333333333584</v>
      </c>
      <c r="V84" s="19">
        <f t="shared" si="6"/>
        <v>0</v>
      </c>
      <c r="W84" s="109">
        <f t="shared" si="21"/>
        <v>267.72141076623984</v>
      </c>
      <c r="X84" s="5">
        <f t="shared" si="15"/>
        <v>3.8000000000000114</v>
      </c>
      <c r="Y84" s="8">
        <f t="shared" si="9"/>
        <v>0.26666666666666416</v>
      </c>
      <c r="Z84" s="5">
        <f t="shared" si="10"/>
        <v>0</v>
      </c>
      <c r="AA84" s="5">
        <f>K84*AA1239</f>
        <v>3.4670999999999998</v>
      </c>
      <c r="AB84" s="5">
        <f t="shared" si="11"/>
        <v>1.5882647112631183</v>
      </c>
      <c r="AC84" s="2">
        <v>36850</v>
      </c>
      <c r="AD84" s="43">
        <f t="shared" si="22"/>
        <v>265</v>
      </c>
      <c r="AE84" s="54"/>
      <c r="AF84" s="131">
        <f>(AK83&gt;AF1239)*1</f>
        <v>0</v>
      </c>
      <c r="AG84" s="112">
        <f>MROUND((AD84*AG1239),5)</f>
        <v>260</v>
      </c>
      <c r="AH84" s="113">
        <f>MROUND((AE84*AH1239),0.1)</f>
        <v>0</v>
      </c>
      <c r="AI84" s="60">
        <f t="shared" si="23"/>
        <v>0.5</v>
      </c>
      <c r="AJ84" s="60"/>
      <c r="AK84" s="133">
        <f t="shared" si="64"/>
        <v>266.7</v>
      </c>
      <c r="AL84" s="41">
        <f t="shared" si="13"/>
        <v>270</v>
      </c>
      <c r="AM84" s="56">
        <f t="shared" si="16"/>
        <v>0.30000000000000004</v>
      </c>
      <c r="AN84" s="82">
        <f t="shared" si="17"/>
        <v>1</v>
      </c>
      <c r="AO84" s="82">
        <f t="shared" si="24"/>
        <v>0</v>
      </c>
      <c r="AP84" s="33">
        <f t="shared" si="25"/>
        <v>0</v>
      </c>
      <c r="AQ84" s="29">
        <f t="shared" si="26"/>
        <v>0</v>
      </c>
      <c r="AR84" s="86">
        <f t="shared" si="27"/>
        <v>1</v>
      </c>
      <c r="AS84" s="33">
        <f t="shared" si="28"/>
        <v>0</v>
      </c>
      <c r="AT84" s="19">
        <f t="shared" si="29"/>
        <v>0</v>
      </c>
      <c r="AU84" s="18">
        <f t="shared" si="58"/>
        <v>1</v>
      </c>
      <c r="AV84" s="5">
        <f t="shared" si="30"/>
        <v>0.30000000000000004</v>
      </c>
      <c r="AW84" s="17">
        <f t="shared" si="31"/>
        <v>1</v>
      </c>
      <c r="AX84" s="17">
        <f t="shared" si="32"/>
        <v>0</v>
      </c>
      <c r="AY84" s="17">
        <f t="shared" si="33"/>
        <v>0</v>
      </c>
      <c r="AZ84" s="19">
        <f t="shared" si="34"/>
        <v>270</v>
      </c>
      <c r="BA84" s="19">
        <f t="shared" si="35"/>
        <v>0</v>
      </c>
      <c r="BB84" s="19">
        <f t="shared" si="36"/>
        <v>0</v>
      </c>
      <c r="BC84" s="19">
        <f t="shared" si="37"/>
        <v>0</v>
      </c>
      <c r="BD84" s="17">
        <f t="shared" si="38"/>
        <v>270</v>
      </c>
      <c r="BE84" s="17">
        <f t="shared" si="39"/>
        <v>0</v>
      </c>
      <c r="BF84" s="38">
        <f t="shared" si="40"/>
        <v>0</v>
      </c>
      <c r="BG84" s="38">
        <f t="shared" si="41"/>
        <v>0</v>
      </c>
      <c r="BH84" s="38">
        <f t="shared" si="42"/>
        <v>0</v>
      </c>
      <c r="BI84" s="38">
        <f t="shared" si="43"/>
        <v>0</v>
      </c>
      <c r="BJ84" s="5">
        <f t="shared" si="44"/>
        <v>0</v>
      </c>
      <c r="BK84" s="5">
        <f t="shared" si="45"/>
        <v>0</v>
      </c>
      <c r="BL84" s="22">
        <f t="shared" si="46"/>
        <v>0.30000000000000004</v>
      </c>
      <c r="BM84" s="5">
        <f t="shared" si="47"/>
        <v>0.30000000000000004</v>
      </c>
      <c r="BN84" s="66">
        <f t="shared" si="48"/>
        <v>30.000000000000004</v>
      </c>
      <c r="BO84" s="5">
        <f>AP84*BO1239</f>
        <v>0</v>
      </c>
      <c r="BP84" s="5">
        <f>AU84*BP1239</f>
        <v>-39</v>
      </c>
      <c r="BQ84" s="5">
        <f>AF84*BQ1239</f>
        <v>0</v>
      </c>
      <c r="BR84" s="356">
        <f t="shared" si="69"/>
        <v>-8.9999999999999964</v>
      </c>
      <c r="BS84" s="5">
        <f t="shared" si="50"/>
        <v>266.7</v>
      </c>
      <c r="BT84" s="6"/>
      <c r="BU84" s="306">
        <v>36850</v>
      </c>
      <c r="BV84" s="38">
        <f t="shared" si="51"/>
        <v>266.7</v>
      </c>
      <c r="BW84" s="66"/>
      <c r="BX84" s="66"/>
      <c r="BY84" s="17"/>
      <c r="BZ84" s="17"/>
      <c r="CA84" s="66"/>
      <c r="CB84" s="66"/>
      <c r="CC84" s="66">
        <f>MAX(BW84:BW404)</f>
        <v>58642.280441588402</v>
      </c>
      <c r="CD84" s="66">
        <f t="shared" si="59"/>
        <v>-58642.280441588402</v>
      </c>
      <c r="CE84" s="66">
        <f t="shared" si="60"/>
        <v>-1853</v>
      </c>
      <c r="CF84" s="66" t="e">
        <f>MAX(CE84:CE404)</f>
        <v>#REF!</v>
      </c>
      <c r="CG84" s="66" t="e">
        <f t="shared" si="61"/>
        <v>#REF!</v>
      </c>
      <c r="CH84" s="370"/>
      <c r="CI84" s="17">
        <f t="shared" si="52"/>
        <v>0</v>
      </c>
      <c r="CJ84" s="17">
        <f t="shared" si="53"/>
        <v>1</v>
      </c>
      <c r="CK84" s="38">
        <f>MAX(BV38:BV84)</f>
        <v>311.10000000000002</v>
      </c>
      <c r="CL84" s="38">
        <f t="shared" si="62"/>
        <v>44.400000000000034</v>
      </c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</row>
    <row r="85" spans="1:147" customFormat="1" ht="19.5" hidden="1" customHeight="1" x14ac:dyDescent="0.25">
      <c r="A85" s="3"/>
      <c r="B85" s="254">
        <f t="shared" si="18"/>
        <v>36857</v>
      </c>
      <c r="C85" s="5">
        <f t="shared" si="70"/>
        <v>23147</v>
      </c>
      <c r="D85" s="5">
        <v>0</v>
      </c>
      <c r="E85" s="66">
        <f t="shared" si="71"/>
        <v>0</v>
      </c>
      <c r="F85" s="66">
        <f t="shared" si="19"/>
        <v>1</v>
      </c>
      <c r="G85" s="4">
        <f t="shared" si="72"/>
        <v>23148</v>
      </c>
      <c r="H85" s="8">
        <f t="shared" si="57"/>
        <v>4.3202142826284183E-5</v>
      </c>
      <c r="I85" s="3"/>
      <c r="J85" s="306">
        <v>36857</v>
      </c>
      <c r="K85" s="5">
        <v>268.7</v>
      </c>
      <c r="L85" s="5">
        <v>272</v>
      </c>
      <c r="M85" s="5">
        <v>265.8</v>
      </c>
      <c r="N85" s="177"/>
      <c r="O85" s="5">
        <f t="shared" si="1"/>
        <v>6.1999999999999886</v>
      </c>
      <c r="P85" s="8">
        <f t="shared" si="2"/>
        <v>2.3074060290286524E-2</v>
      </c>
      <c r="Q85" s="8">
        <f>(AVERAGE(P82:P84))*Q1239</f>
        <v>4.8613402540428593E-3</v>
      </c>
      <c r="R85" s="8">
        <f>P84/P1239</f>
        <v>0.20203504071506295</v>
      </c>
      <c r="S85" s="109">
        <f t="shared" si="3"/>
        <v>265.40348055424676</v>
      </c>
      <c r="T85" s="5">
        <f t="shared" si="20"/>
        <v>1.6999999999999886</v>
      </c>
      <c r="U85" s="8">
        <f t="shared" si="73"/>
        <v>0.43333333333333712</v>
      </c>
      <c r="V85" s="19">
        <f t="shared" si="6"/>
        <v>0</v>
      </c>
      <c r="W85" s="109">
        <f t="shared" si="21"/>
        <v>267.99651944575322</v>
      </c>
      <c r="X85" s="5">
        <f t="shared" si="15"/>
        <v>3.3000000000000114</v>
      </c>
      <c r="Y85" s="8">
        <f t="shared" si="9"/>
        <v>0.56666666666666288</v>
      </c>
      <c r="Z85" s="5">
        <f t="shared" si="10"/>
        <v>0</v>
      </c>
      <c r="AA85" s="5">
        <f>K85*AA1239</f>
        <v>3.4930999999999996</v>
      </c>
      <c r="AB85" s="5">
        <f t="shared" si="11"/>
        <v>0.70572860072178634</v>
      </c>
      <c r="AC85" s="2">
        <v>36857</v>
      </c>
      <c r="AD85" s="43">
        <f t="shared" si="22"/>
        <v>265</v>
      </c>
      <c r="AE85" s="54"/>
      <c r="AF85" s="131">
        <f>(AK84&gt;AF1239)*1</f>
        <v>0</v>
      </c>
      <c r="AG85" s="112">
        <f>MROUND((AD85*AG1239),5)</f>
        <v>260</v>
      </c>
      <c r="AH85" s="113">
        <f>MROUND((AE85*AH1239),0.1)</f>
        <v>0</v>
      </c>
      <c r="AI85" s="60">
        <f t="shared" si="23"/>
        <v>2</v>
      </c>
      <c r="AJ85" s="60"/>
      <c r="AK85" s="133">
        <f t="shared" si="64"/>
        <v>268.7</v>
      </c>
      <c r="AL85" s="41">
        <f t="shared" si="13"/>
        <v>270</v>
      </c>
      <c r="AM85" s="56">
        <f t="shared" si="16"/>
        <v>0.4</v>
      </c>
      <c r="AN85" s="82">
        <f t="shared" si="17"/>
        <v>1</v>
      </c>
      <c r="AO85" s="82">
        <f t="shared" si="24"/>
        <v>0</v>
      </c>
      <c r="AP85" s="33">
        <f t="shared" si="25"/>
        <v>0</v>
      </c>
      <c r="AQ85" s="29">
        <f t="shared" si="26"/>
        <v>0</v>
      </c>
      <c r="AR85" s="86">
        <f t="shared" si="27"/>
        <v>1</v>
      </c>
      <c r="AS85" s="33">
        <f t="shared" si="28"/>
        <v>0</v>
      </c>
      <c r="AT85" s="19">
        <f t="shared" si="29"/>
        <v>0</v>
      </c>
      <c r="AU85" s="18">
        <f t="shared" si="58"/>
        <v>1</v>
      </c>
      <c r="AV85" s="5">
        <f t="shared" si="30"/>
        <v>0.4</v>
      </c>
      <c r="AW85" s="17">
        <f t="shared" si="31"/>
        <v>1</v>
      </c>
      <c r="AX85" s="17">
        <f t="shared" si="32"/>
        <v>0</v>
      </c>
      <c r="AY85" s="17">
        <f t="shared" si="33"/>
        <v>0</v>
      </c>
      <c r="AZ85" s="19">
        <f t="shared" si="34"/>
        <v>270</v>
      </c>
      <c r="BA85" s="19">
        <f t="shared" si="35"/>
        <v>0</v>
      </c>
      <c r="BB85" s="19">
        <f t="shared" si="36"/>
        <v>0</v>
      </c>
      <c r="BC85" s="19">
        <f t="shared" si="37"/>
        <v>0</v>
      </c>
      <c r="BD85" s="17">
        <f t="shared" si="38"/>
        <v>270</v>
      </c>
      <c r="BE85" s="17">
        <f t="shared" si="39"/>
        <v>0</v>
      </c>
      <c r="BF85" s="38">
        <f t="shared" si="40"/>
        <v>0</v>
      </c>
      <c r="BG85" s="38">
        <f t="shared" si="41"/>
        <v>0</v>
      </c>
      <c r="BH85" s="38">
        <f t="shared" si="42"/>
        <v>0</v>
      </c>
      <c r="BI85" s="38">
        <f t="shared" si="43"/>
        <v>0</v>
      </c>
      <c r="BJ85" s="5">
        <f t="shared" si="44"/>
        <v>0</v>
      </c>
      <c r="BK85" s="5">
        <f t="shared" si="45"/>
        <v>0</v>
      </c>
      <c r="BL85" s="22">
        <f t="shared" si="46"/>
        <v>0.4</v>
      </c>
      <c r="BM85" s="5">
        <f t="shared" si="47"/>
        <v>0.4</v>
      </c>
      <c r="BN85" s="66">
        <f t="shared" si="48"/>
        <v>40</v>
      </c>
      <c r="BO85" s="5">
        <f>AP85*BO1239</f>
        <v>0</v>
      </c>
      <c r="BP85" s="5">
        <f>AU85*BP1239</f>
        <v>-39</v>
      </c>
      <c r="BQ85" s="5">
        <f>AF85*BQ1239</f>
        <v>0</v>
      </c>
      <c r="BR85" s="356">
        <f t="shared" si="69"/>
        <v>1</v>
      </c>
      <c r="BS85" s="5">
        <f t="shared" si="50"/>
        <v>268.7</v>
      </c>
      <c r="BT85" s="6"/>
      <c r="BU85" s="306">
        <v>36857</v>
      </c>
      <c r="BV85" s="38">
        <f t="shared" si="51"/>
        <v>268.7</v>
      </c>
      <c r="BW85" s="66"/>
      <c r="BX85" s="66"/>
      <c r="BY85" s="17"/>
      <c r="BZ85" s="17"/>
      <c r="CA85" s="66"/>
      <c r="CB85" s="66"/>
      <c r="CC85" s="66">
        <f>MAX(BW85:BW404)</f>
        <v>58642.280441588402</v>
      </c>
      <c r="CD85" s="66">
        <f t="shared" si="59"/>
        <v>-58642.280441588402</v>
      </c>
      <c r="CE85" s="66">
        <f t="shared" si="60"/>
        <v>-1852</v>
      </c>
      <c r="CF85" s="66" t="e">
        <f>MAX(CE85:CE404)</f>
        <v>#REF!</v>
      </c>
      <c r="CG85" s="66" t="e">
        <f t="shared" si="61"/>
        <v>#REF!</v>
      </c>
      <c r="CH85" s="370"/>
      <c r="CI85" s="17">
        <f t="shared" si="52"/>
        <v>1</v>
      </c>
      <c r="CJ85" s="17">
        <f t="shared" si="53"/>
        <v>0</v>
      </c>
      <c r="CK85" s="38">
        <f>MAX(BV38:BV85)</f>
        <v>311.10000000000002</v>
      </c>
      <c r="CL85" s="38">
        <f t="shared" si="62"/>
        <v>42.400000000000034</v>
      </c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</row>
    <row r="86" spans="1:147" customFormat="1" ht="19.5" hidden="1" customHeight="1" x14ac:dyDescent="0.25">
      <c r="A86" s="3"/>
      <c r="B86" s="254">
        <f t="shared" si="18"/>
        <v>36864</v>
      </c>
      <c r="C86" s="5">
        <f t="shared" si="70"/>
        <v>23148</v>
      </c>
      <c r="D86" s="5">
        <v>0</v>
      </c>
      <c r="E86" s="66">
        <f t="shared" si="71"/>
        <v>0</v>
      </c>
      <c r="F86" s="66">
        <f t="shared" si="19"/>
        <v>1</v>
      </c>
      <c r="G86" s="4">
        <f t="shared" si="72"/>
        <v>23149</v>
      </c>
      <c r="H86" s="8">
        <f t="shared" si="57"/>
        <v>4.3200276481769485E-5</v>
      </c>
      <c r="I86" s="3"/>
      <c r="J86" s="306">
        <v>36864</v>
      </c>
      <c r="K86" s="5">
        <v>272.2</v>
      </c>
      <c r="L86" s="5">
        <v>276</v>
      </c>
      <c r="M86" s="5">
        <v>269.89999999999998</v>
      </c>
      <c r="N86" s="177"/>
      <c r="O86" s="5">
        <f t="shared" si="1"/>
        <v>6.1000000000000227</v>
      </c>
      <c r="P86" s="8">
        <f t="shared" si="2"/>
        <v>2.2409992652461509E-2</v>
      </c>
      <c r="Q86" s="8">
        <f>(AVERAGE(P83:P85))*Q1239</f>
        <v>6.1801917327979489E-3</v>
      </c>
      <c r="R86" s="8">
        <f>P85/P1239</f>
        <v>0.65436511316472801</v>
      </c>
      <c r="S86" s="109">
        <f t="shared" si="3"/>
        <v>267.03938248139718</v>
      </c>
      <c r="T86" s="5">
        <f t="shared" si="20"/>
        <v>3.6999999999999886</v>
      </c>
      <c r="U86" s="8">
        <f t="shared" si="73"/>
        <v>0.43076923076923251</v>
      </c>
      <c r="V86" s="19">
        <f t="shared" si="6"/>
        <v>0</v>
      </c>
      <c r="W86" s="109">
        <f t="shared" si="21"/>
        <v>270.36061751860279</v>
      </c>
      <c r="X86" s="5">
        <f t="shared" si="15"/>
        <v>1.3000000000000114</v>
      </c>
      <c r="Y86" s="8">
        <f t="shared" si="9"/>
        <v>0.56923076923076743</v>
      </c>
      <c r="Z86" s="5">
        <f t="shared" si="10"/>
        <v>2.1999999999999886</v>
      </c>
      <c r="AA86" s="5">
        <f>K86*AA1239</f>
        <v>3.5385999999999997</v>
      </c>
      <c r="AB86" s="5">
        <f t="shared" si="11"/>
        <v>2.3155363894447065</v>
      </c>
      <c r="AC86" s="2">
        <v>36864</v>
      </c>
      <c r="AD86" s="43">
        <f t="shared" si="22"/>
        <v>265</v>
      </c>
      <c r="AE86" s="54"/>
      <c r="AF86" s="131">
        <f>(AK85&gt;AF1239)*1</f>
        <v>0</v>
      </c>
      <c r="AG86" s="112">
        <f>MROUND((AD86*AG1239),5)</f>
        <v>260</v>
      </c>
      <c r="AH86" s="113">
        <f>MROUND((AE86*AH1239),0.1)</f>
        <v>0</v>
      </c>
      <c r="AI86" s="60">
        <f t="shared" si="23"/>
        <v>3.5</v>
      </c>
      <c r="AJ86" s="60"/>
      <c r="AK86" s="133">
        <f t="shared" si="64"/>
        <v>272.2</v>
      </c>
      <c r="AL86" s="41">
        <f t="shared" si="13"/>
        <v>270</v>
      </c>
      <c r="AM86" s="56">
        <f t="shared" si="16"/>
        <v>0.4</v>
      </c>
      <c r="AN86" s="82">
        <f t="shared" si="17"/>
        <v>1</v>
      </c>
      <c r="AO86" s="82">
        <f t="shared" si="24"/>
        <v>0</v>
      </c>
      <c r="AP86" s="33">
        <f t="shared" si="25"/>
        <v>0</v>
      </c>
      <c r="AQ86" s="29">
        <f t="shared" si="26"/>
        <v>0</v>
      </c>
      <c r="AR86" s="86">
        <f t="shared" si="27"/>
        <v>1</v>
      </c>
      <c r="AS86" s="33">
        <f t="shared" si="28"/>
        <v>0</v>
      </c>
      <c r="AT86" s="19">
        <f t="shared" si="29"/>
        <v>0</v>
      </c>
      <c r="AU86" s="18">
        <f t="shared" si="58"/>
        <v>1</v>
      </c>
      <c r="AV86" s="5">
        <f t="shared" si="30"/>
        <v>0.4</v>
      </c>
      <c r="AW86" s="17">
        <f t="shared" si="31"/>
        <v>0</v>
      </c>
      <c r="AX86" s="17">
        <f t="shared" si="32"/>
        <v>1</v>
      </c>
      <c r="AY86" s="17">
        <f t="shared" si="33"/>
        <v>270</v>
      </c>
      <c r="AZ86" s="19">
        <f t="shared" si="34"/>
        <v>270</v>
      </c>
      <c r="BA86" s="19">
        <f t="shared" si="35"/>
        <v>0</v>
      </c>
      <c r="BB86" s="19">
        <f t="shared" si="36"/>
        <v>0</v>
      </c>
      <c r="BC86" s="19">
        <f t="shared" si="37"/>
        <v>270</v>
      </c>
      <c r="BD86" s="17">
        <f t="shared" si="38"/>
        <v>0</v>
      </c>
      <c r="BE86" s="17">
        <f t="shared" si="39"/>
        <v>0</v>
      </c>
      <c r="BF86" s="38">
        <f t="shared" si="40"/>
        <v>0</v>
      </c>
      <c r="BG86" s="38">
        <f t="shared" si="41"/>
        <v>0</v>
      </c>
      <c r="BH86" s="38">
        <f t="shared" si="42"/>
        <v>0</v>
      </c>
      <c r="BI86" s="38">
        <f t="shared" si="43"/>
        <v>0</v>
      </c>
      <c r="BJ86" s="5">
        <f t="shared" si="44"/>
        <v>0</v>
      </c>
      <c r="BK86" s="5">
        <f t="shared" si="45"/>
        <v>0</v>
      </c>
      <c r="BL86" s="22">
        <f t="shared" si="46"/>
        <v>0.4</v>
      </c>
      <c r="BM86" s="5">
        <f t="shared" si="47"/>
        <v>0.4</v>
      </c>
      <c r="BN86" s="66">
        <f t="shared" si="48"/>
        <v>40</v>
      </c>
      <c r="BO86" s="5">
        <f>AP86*BO1239</f>
        <v>0</v>
      </c>
      <c r="BP86" s="5">
        <f>AU86*BP1239</f>
        <v>-39</v>
      </c>
      <c r="BQ86" s="5">
        <f>AF86*BQ1239</f>
        <v>0</v>
      </c>
      <c r="BR86" s="356">
        <f t="shared" si="69"/>
        <v>1</v>
      </c>
      <c r="BS86" s="5">
        <f t="shared" si="50"/>
        <v>272.2</v>
      </c>
      <c r="BT86" s="6"/>
      <c r="BU86" s="306">
        <v>36864</v>
      </c>
      <c r="BV86" s="38">
        <f t="shared" si="51"/>
        <v>272.2</v>
      </c>
      <c r="BW86" s="66"/>
      <c r="BX86" s="66"/>
      <c r="BY86" s="17"/>
      <c r="BZ86" s="17"/>
      <c r="CA86" s="66"/>
      <c r="CB86" s="66"/>
      <c r="CC86" s="66">
        <f>MAX(BW86:BW404)</f>
        <v>58642.280441588402</v>
      </c>
      <c r="CD86" s="66">
        <f t="shared" si="59"/>
        <v>-58642.280441588402</v>
      </c>
      <c r="CE86" s="66">
        <f t="shared" si="60"/>
        <v>-1851</v>
      </c>
      <c r="CF86" s="66" t="e">
        <f>MAX(CE86:CE404)</f>
        <v>#REF!</v>
      </c>
      <c r="CG86" s="66" t="e">
        <f t="shared" si="61"/>
        <v>#REF!</v>
      </c>
      <c r="CH86" s="370"/>
      <c r="CI86" s="17">
        <f t="shared" si="52"/>
        <v>1</v>
      </c>
      <c r="CJ86" s="17">
        <f t="shared" si="53"/>
        <v>0</v>
      </c>
      <c r="CK86" s="38">
        <f>MAX(BV38:BV86)</f>
        <v>311.10000000000002</v>
      </c>
      <c r="CL86" s="38">
        <f t="shared" si="62"/>
        <v>38.900000000000034</v>
      </c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</row>
    <row r="87" spans="1:147" customFormat="1" ht="19.5" hidden="1" customHeight="1" x14ac:dyDescent="0.25">
      <c r="A87" s="3"/>
      <c r="B87" s="254">
        <f t="shared" si="18"/>
        <v>36871</v>
      </c>
      <c r="C87" s="5">
        <f t="shared" si="70"/>
        <v>23149</v>
      </c>
      <c r="D87" s="5">
        <v>0</v>
      </c>
      <c r="E87" s="66">
        <f t="shared" si="71"/>
        <v>0</v>
      </c>
      <c r="F87" s="66">
        <f t="shared" si="19"/>
        <v>-39</v>
      </c>
      <c r="G87" s="4">
        <f t="shared" si="72"/>
        <v>23110</v>
      </c>
      <c r="H87" s="8">
        <f t="shared" si="57"/>
        <v>-1.6847380016415396E-3</v>
      </c>
      <c r="I87" s="3"/>
      <c r="J87" s="306">
        <v>36871</v>
      </c>
      <c r="K87" s="5">
        <v>270.39999999999998</v>
      </c>
      <c r="L87" s="5">
        <v>270.7</v>
      </c>
      <c r="M87" s="5">
        <v>268</v>
      </c>
      <c r="N87" s="177"/>
      <c r="O87" s="5">
        <f t="shared" si="1"/>
        <v>2.6999999999999886</v>
      </c>
      <c r="P87" s="8">
        <f t="shared" si="2"/>
        <v>9.985207100591675E-3</v>
      </c>
      <c r="Q87" s="8">
        <f>(AVERAGE(P84:P86))*Q1239</f>
        <v>7.0144216572082876E-3</v>
      </c>
      <c r="R87" s="8">
        <f>P86/P1239</f>
        <v>0.63553259346478896</v>
      </c>
      <c r="S87" s="109">
        <f t="shared" si="3"/>
        <v>270.29067442490788</v>
      </c>
      <c r="T87" s="5">
        <f t="shared" si="20"/>
        <v>2.1999999999999886</v>
      </c>
      <c r="U87" s="8">
        <f t="shared" si="73"/>
        <v>0.31250000000000111</v>
      </c>
      <c r="V87" s="19">
        <f t="shared" si="6"/>
        <v>0</v>
      </c>
      <c r="W87" s="109">
        <f t="shared" si="21"/>
        <v>274.1093255750921</v>
      </c>
      <c r="X87" s="5">
        <f t="shared" si="15"/>
        <v>2.8000000000000114</v>
      </c>
      <c r="Y87" s="8">
        <f t="shared" si="9"/>
        <v>0.68749999999999889</v>
      </c>
      <c r="Z87" s="5">
        <f t="shared" si="10"/>
        <v>0</v>
      </c>
      <c r="AA87" s="5">
        <f>K87*AA1239</f>
        <v>3.5151999999999997</v>
      </c>
      <c r="AB87" s="5">
        <f t="shared" si="11"/>
        <v>2.2340241725474259</v>
      </c>
      <c r="AC87" s="2">
        <v>36871</v>
      </c>
      <c r="AD87" s="43">
        <f t="shared" si="22"/>
        <v>270</v>
      </c>
      <c r="AE87" s="54"/>
      <c r="AF87" s="131">
        <f>(AK86&gt;AF1239)*1</f>
        <v>0</v>
      </c>
      <c r="AG87" s="112">
        <f>MROUND((AD87*AG1239),5)</f>
        <v>265</v>
      </c>
      <c r="AH87" s="113">
        <f>MROUND((AE87*AH1239),0.1)</f>
        <v>0</v>
      </c>
      <c r="AI87" s="60">
        <f t="shared" si="23"/>
        <v>-1.8000000000000114</v>
      </c>
      <c r="AJ87" s="60"/>
      <c r="AK87" s="133">
        <f t="shared" si="64"/>
        <v>270.39999999999998</v>
      </c>
      <c r="AL87" s="41">
        <f t="shared" si="13"/>
        <v>275</v>
      </c>
      <c r="AM87" s="56">
        <f t="shared" si="16"/>
        <v>1.3</v>
      </c>
      <c r="AN87" s="82">
        <f t="shared" si="17"/>
        <v>0</v>
      </c>
      <c r="AO87" s="82">
        <f t="shared" si="24"/>
        <v>1</v>
      </c>
      <c r="AP87" s="33">
        <f t="shared" si="25"/>
        <v>1</v>
      </c>
      <c r="AQ87" s="29">
        <f t="shared" si="26"/>
        <v>0</v>
      </c>
      <c r="AR87" s="86">
        <f t="shared" si="27"/>
        <v>1</v>
      </c>
      <c r="AS87" s="33">
        <f t="shared" si="28"/>
        <v>0</v>
      </c>
      <c r="AT87" s="19">
        <f t="shared" si="29"/>
        <v>0</v>
      </c>
      <c r="AU87" s="18">
        <f t="shared" si="58"/>
        <v>0</v>
      </c>
      <c r="AV87" s="5">
        <f t="shared" si="30"/>
        <v>0</v>
      </c>
      <c r="AW87" s="17">
        <f t="shared" si="31"/>
        <v>0</v>
      </c>
      <c r="AX87" s="17">
        <f t="shared" si="32"/>
        <v>0</v>
      </c>
      <c r="AY87" s="17">
        <f t="shared" si="33"/>
        <v>0</v>
      </c>
      <c r="AZ87" s="19">
        <f t="shared" si="34"/>
        <v>0</v>
      </c>
      <c r="BA87" s="19">
        <f t="shared" si="35"/>
        <v>0</v>
      </c>
      <c r="BB87" s="19">
        <f t="shared" si="36"/>
        <v>0</v>
      </c>
      <c r="BC87" s="19">
        <f t="shared" si="37"/>
        <v>0</v>
      </c>
      <c r="BD87" s="17">
        <f t="shared" si="38"/>
        <v>0</v>
      </c>
      <c r="BE87" s="17">
        <f t="shared" si="39"/>
        <v>0</v>
      </c>
      <c r="BF87" s="38">
        <f t="shared" si="40"/>
        <v>0</v>
      </c>
      <c r="BG87" s="38">
        <f t="shared" si="41"/>
        <v>0</v>
      </c>
      <c r="BH87" s="38">
        <f t="shared" si="42"/>
        <v>0</v>
      </c>
      <c r="BI87" s="38">
        <f t="shared" si="43"/>
        <v>0</v>
      </c>
      <c r="BJ87" s="5">
        <f t="shared" si="44"/>
        <v>0</v>
      </c>
      <c r="BK87" s="5">
        <f t="shared" si="45"/>
        <v>0</v>
      </c>
      <c r="BL87" s="22">
        <f t="shared" si="46"/>
        <v>0</v>
      </c>
      <c r="BM87" s="5">
        <f t="shared" si="47"/>
        <v>0</v>
      </c>
      <c r="BN87" s="66">
        <f t="shared" si="48"/>
        <v>0</v>
      </c>
      <c r="BO87" s="5">
        <f>AP87*BO1239</f>
        <v>-39</v>
      </c>
      <c r="BP87" s="5">
        <f>AU87*BP1239</f>
        <v>0</v>
      </c>
      <c r="BQ87" s="5">
        <f>AF87*BQ1239</f>
        <v>0</v>
      </c>
      <c r="BR87" s="356">
        <f t="shared" si="69"/>
        <v>-39</v>
      </c>
      <c r="BS87" s="5">
        <f t="shared" si="50"/>
        <v>270.39999999999998</v>
      </c>
      <c r="BT87" s="6"/>
      <c r="BU87" s="306">
        <v>36871</v>
      </c>
      <c r="BV87" s="38">
        <f t="shared" si="51"/>
        <v>270.39999999999998</v>
      </c>
      <c r="BW87" s="66"/>
      <c r="BX87" s="66"/>
      <c r="BY87" s="17"/>
      <c r="BZ87" s="17"/>
      <c r="CA87" s="66"/>
      <c r="CB87" s="66"/>
      <c r="CC87" s="66">
        <f>MAX(BW87:BW404)</f>
        <v>58642.280441588402</v>
      </c>
      <c r="CD87" s="66">
        <f t="shared" si="59"/>
        <v>-58642.280441588402</v>
      </c>
      <c r="CE87" s="66">
        <f t="shared" si="60"/>
        <v>-1890</v>
      </c>
      <c r="CF87" s="66" t="e">
        <f>MAX(CE87:CE404)</f>
        <v>#REF!</v>
      </c>
      <c r="CG87" s="66" t="e">
        <f t="shared" si="61"/>
        <v>#REF!</v>
      </c>
      <c r="CH87" s="370"/>
      <c r="CI87" s="17">
        <f t="shared" si="52"/>
        <v>0</v>
      </c>
      <c r="CJ87" s="17">
        <f t="shared" si="53"/>
        <v>1</v>
      </c>
      <c r="CK87" s="38">
        <f>MAX(BV38:BV87)</f>
        <v>311.10000000000002</v>
      </c>
      <c r="CL87" s="38">
        <f t="shared" si="62"/>
        <v>40.700000000000045</v>
      </c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</row>
    <row r="88" spans="1:147" customFormat="1" ht="19.5" hidden="1" customHeight="1" x14ac:dyDescent="0.25">
      <c r="A88" s="3"/>
      <c r="B88" s="254">
        <f t="shared" si="18"/>
        <v>36878</v>
      </c>
      <c r="C88" s="5">
        <f t="shared" si="70"/>
        <v>23110</v>
      </c>
      <c r="D88" s="5">
        <v>0</v>
      </c>
      <c r="E88" s="66">
        <f t="shared" si="71"/>
        <v>0</v>
      </c>
      <c r="F88" s="66">
        <f t="shared" si="19"/>
        <v>-39</v>
      </c>
      <c r="G88" s="4">
        <f t="shared" si="72"/>
        <v>23071</v>
      </c>
      <c r="H88" s="8">
        <f t="shared" si="57"/>
        <v>-1.6875811337083513E-3</v>
      </c>
      <c r="I88" s="3"/>
      <c r="J88" s="306">
        <v>36878</v>
      </c>
      <c r="K88" s="5">
        <v>275.5</v>
      </c>
      <c r="L88" s="5">
        <v>276.39999999999998</v>
      </c>
      <c r="M88" s="5">
        <v>269</v>
      </c>
      <c r="N88" s="177"/>
      <c r="O88" s="5">
        <f t="shared" si="1"/>
        <v>7.3999999999999773</v>
      </c>
      <c r="P88" s="8">
        <f t="shared" si="2"/>
        <v>2.686025408348449E-2</v>
      </c>
      <c r="Q88" s="8">
        <f>(AVERAGE(P85:P87))*Q1239</f>
        <v>7.3959013391119615E-3</v>
      </c>
      <c r="R88" s="8">
        <f>P87/P1239</f>
        <v>0.283173879765865</v>
      </c>
      <c r="S88" s="109">
        <f t="shared" si="3"/>
        <v>268.40014827790412</v>
      </c>
      <c r="T88" s="5">
        <f t="shared" si="20"/>
        <v>1</v>
      </c>
      <c r="U88" s="8">
        <f t="shared" si="73"/>
        <v>0.81818181818181823</v>
      </c>
      <c r="V88" s="19">
        <f t="shared" si="6"/>
        <v>0</v>
      </c>
      <c r="W88" s="109">
        <f t="shared" si="21"/>
        <v>272.39985172209583</v>
      </c>
      <c r="X88" s="5">
        <f t="shared" si="15"/>
        <v>1</v>
      </c>
      <c r="Y88" s="8">
        <f t="shared" si="9"/>
        <v>0.18181818181818177</v>
      </c>
      <c r="Z88" s="5">
        <f t="shared" si="10"/>
        <v>5.5</v>
      </c>
      <c r="AA88" s="5">
        <f>K88*AA1239</f>
        <v>3.5814999999999997</v>
      </c>
      <c r="AB88" s="5">
        <f t="shared" si="11"/>
        <v>1.0141872503814453</v>
      </c>
      <c r="AC88" s="2">
        <v>36878</v>
      </c>
      <c r="AD88" s="43">
        <f t="shared" si="22"/>
        <v>270</v>
      </c>
      <c r="AE88" s="54"/>
      <c r="AF88" s="131">
        <f>(AK87&gt;AF1239)*1</f>
        <v>0</v>
      </c>
      <c r="AG88" s="112">
        <f>MROUND((AD88*AG1239),5)</f>
        <v>265</v>
      </c>
      <c r="AH88" s="113">
        <f>MROUND((AE88*AH1239),0.1)</f>
        <v>0</v>
      </c>
      <c r="AI88" s="60">
        <f t="shared" si="23"/>
        <v>5.1000000000000227</v>
      </c>
      <c r="AJ88" s="60"/>
      <c r="AK88" s="133">
        <f t="shared" si="64"/>
        <v>275.5</v>
      </c>
      <c r="AL88" s="41">
        <f t="shared" si="13"/>
        <v>270</v>
      </c>
      <c r="AM88" s="56">
        <f t="shared" si="16"/>
        <v>1.5</v>
      </c>
      <c r="AN88" s="82">
        <f t="shared" si="17"/>
        <v>1</v>
      </c>
      <c r="AO88" s="82">
        <f t="shared" si="24"/>
        <v>0</v>
      </c>
      <c r="AP88" s="33">
        <f t="shared" si="25"/>
        <v>1</v>
      </c>
      <c r="AQ88" s="29">
        <f t="shared" si="26"/>
        <v>0</v>
      </c>
      <c r="AR88" s="86">
        <f t="shared" si="27"/>
        <v>1</v>
      </c>
      <c r="AS88" s="33">
        <f t="shared" si="28"/>
        <v>0</v>
      </c>
      <c r="AT88" s="19">
        <f t="shared" si="29"/>
        <v>0</v>
      </c>
      <c r="AU88" s="18">
        <f t="shared" si="58"/>
        <v>0</v>
      </c>
      <c r="AV88" s="5">
        <f t="shared" si="30"/>
        <v>0</v>
      </c>
      <c r="AW88" s="17">
        <f t="shared" si="31"/>
        <v>0</v>
      </c>
      <c r="AX88" s="17">
        <f t="shared" si="32"/>
        <v>0</v>
      </c>
      <c r="AY88" s="17">
        <f t="shared" si="33"/>
        <v>0</v>
      </c>
      <c r="AZ88" s="19">
        <f t="shared" si="34"/>
        <v>0</v>
      </c>
      <c r="BA88" s="19">
        <f t="shared" si="35"/>
        <v>0</v>
      </c>
      <c r="BB88" s="19">
        <f t="shared" si="36"/>
        <v>0</v>
      </c>
      <c r="BC88" s="19">
        <f t="shared" si="37"/>
        <v>0</v>
      </c>
      <c r="BD88" s="17">
        <f t="shared" si="38"/>
        <v>0</v>
      </c>
      <c r="BE88" s="17">
        <f t="shared" si="39"/>
        <v>0</v>
      </c>
      <c r="BF88" s="38">
        <f t="shared" si="40"/>
        <v>0</v>
      </c>
      <c r="BG88" s="38">
        <f t="shared" si="41"/>
        <v>0</v>
      </c>
      <c r="BH88" s="38">
        <f t="shared" si="42"/>
        <v>0</v>
      </c>
      <c r="BI88" s="38">
        <f t="shared" si="43"/>
        <v>0</v>
      </c>
      <c r="BJ88" s="5">
        <f t="shared" si="44"/>
        <v>0</v>
      </c>
      <c r="BK88" s="5">
        <f t="shared" si="45"/>
        <v>0</v>
      </c>
      <c r="BL88" s="22">
        <f t="shared" si="46"/>
        <v>0</v>
      </c>
      <c r="BM88" s="5">
        <f t="shared" si="47"/>
        <v>0</v>
      </c>
      <c r="BN88" s="66">
        <f t="shared" si="48"/>
        <v>0</v>
      </c>
      <c r="BO88" s="5">
        <f>AP88*BO1239</f>
        <v>-39</v>
      </c>
      <c r="BP88" s="5">
        <f>AU88*BP1239</f>
        <v>0</v>
      </c>
      <c r="BQ88" s="5">
        <f>AF88*BQ1239</f>
        <v>0</v>
      </c>
      <c r="BR88" s="356">
        <f t="shared" si="69"/>
        <v>-39</v>
      </c>
      <c r="BS88" s="5">
        <f t="shared" si="50"/>
        <v>275.5</v>
      </c>
      <c r="BT88" s="6"/>
      <c r="BU88" s="306">
        <v>36878</v>
      </c>
      <c r="BV88" s="38">
        <f t="shared" si="51"/>
        <v>275.5</v>
      </c>
      <c r="BW88" s="66"/>
      <c r="BX88" s="66"/>
      <c r="BY88" s="17"/>
      <c r="BZ88" s="17"/>
      <c r="CA88" s="66"/>
      <c r="CB88" s="66"/>
      <c r="CC88" s="66">
        <f>MAX(BW88:BW404)</f>
        <v>58642.280441588402</v>
      </c>
      <c r="CD88" s="66">
        <f t="shared" si="59"/>
        <v>-58642.280441588402</v>
      </c>
      <c r="CE88" s="66">
        <f t="shared" si="60"/>
        <v>-1929</v>
      </c>
      <c r="CF88" s="66" t="e">
        <f>MAX(CE88:CE404)</f>
        <v>#REF!</v>
      </c>
      <c r="CG88" s="66" t="e">
        <f t="shared" si="61"/>
        <v>#REF!</v>
      </c>
      <c r="CH88" s="370"/>
      <c r="CI88" s="17">
        <f t="shared" si="52"/>
        <v>0</v>
      </c>
      <c r="CJ88" s="17">
        <f t="shared" si="53"/>
        <v>1</v>
      </c>
      <c r="CK88" s="38">
        <f>MAX(BV38:BV88)</f>
        <v>311.10000000000002</v>
      </c>
      <c r="CL88" s="38">
        <f t="shared" si="62"/>
        <v>35.600000000000023</v>
      </c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</row>
    <row r="89" spans="1:147" customFormat="1" ht="19.5" hidden="1" customHeight="1" x14ac:dyDescent="0.25">
      <c r="A89" s="3"/>
      <c r="B89" s="254">
        <f t="shared" si="18"/>
        <v>36885</v>
      </c>
      <c r="C89" s="5">
        <f t="shared" si="70"/>
        <v>23071</v>
      </c>
      <c r="D89" s="5">
        <v>0</v>
      </c>
      <c r="E89" s="66">
        <f t="shared" si="71"/>
        <v>0</v>
      </c>
      <c r="F89" s="66">
        <f t="shared" si="19"/>
        <v>-39</v>
      </c>
      <c r="G89" s="4">
        <f t="shared" si="72"/>
        <v>23032</v>
      </c>
      <c r="H89" s="8">
        <f t="shared" si="57"/>
        <v>-1.6904338780286941E-3</v>
      </c>
      <c r="I89" s="3"/>
      <c r="J89" s="306">
        <v>36885</v>
      </c>
      <c r="K89" s="5">
        <v>273.60000000000002</v>
      </c>
      <c r="L89" s="5">
        <v>277.5</v>
      </c>
      <c r="M89" s="5">
        <v>272.3</v>
      </c>
      <c r="N89" s="177"/>
      <c r="O89" s="5">
        <f t="shared" si="1"/>
        <v>5.1999999999999886</v>
      </c>
      <c r="P89" s="8">
        <f t="shared" si="2"/>
        <v>1.9005847953216332E-2</v>
      </c>
      <c r="Q89" s="8">
        <f>(AVERAGE(P86:P88))*Q1239</f>
        <v>7.9007271782050234E-3</v>
      </c>
      <c r="R89" s="8">
        <f>P88/P1239</f>
        <v>0.76173906897399457</v>
      </c>
      <c r="S89" s="109">
        <f t="shared" si="3"/>
        <v>273.3233496624045</v>
      </c>
      <c r="T89" s="5">
        <f t="shared" si="20"/>
        <v>1</v>
      </c>
      <c r="U89" s="8">
        <f t="shared" si="73"/>
        <v>0.58333333333332937</v>
      </c>
      <c r="V89" s="19">
        <f t="shared" si="6"/>
        <v>1.3999999999999773</v>
      </c>
      <c r="W89" s="109">
        <f t="shared" si="21"/>
        <v>277.6766503375955</v>
      </c>
      <c r="X89" s="5">
        <f t="shared" si="15"/>
        <v>4.5</v>
      </c>
      <c r="Y89" s="8">
        <f t="shared" si="9"/>
        <v>0.41666666666667063</v>
      </c>
      <c r="Z89" s="5">
        <f t="shared" si="10"/>
        <v>0</v>
      </c>
      <c r="AA89" s="5">
        <f>K89*AA1239</f>
        <v>3.5568</v>
      </c>
      <c r="AB89" s="5">
        <f t="shared" si="11"/>
        <v>2.7093535205267036</v>
      </c>
      <c r="AC89" s="2">
        <v>36885</v>
      </c>
      <c r="AD89" s="43">
        <f t="shared" si="22"/>
        <v>275</v>
      </c>
      <c r="AE89" s="54"/>
      <c r="AF89" s="131">
        <f>(AK88&gt;AF1239)*1</f>
        <v>0</v>
      </c>
      <c r="AG89" s="112">
        <f>MROUND((AD89*AG1239),5)</f>
        <v>270</v>
      </c>
      <c r="AH89" s="113">
        <f>MROUND((AE89*AH1239),0.1)</f>
        <v>0</v>
      </c>
      <c r="AI89" s="60">
        <f t="shared" si="23"/>
        <v>-1.8999999999999773</v>
      </c>
      <c r="AJ89" s="60"/>
      <c r="AK89" s="133">
        <f t="shared" si="64"/>
        <v>273.60000000000002</v>
      </c>
      <c r="AL89" s="41">
        <f t="shared" si="13"/>
        <v>280</v>
      </c>
      <c r="AM89" s="56">
        <f t="shared" si="16"/>
        <v>0.2</v>
      </c>
      <c r="AN89" s="82">
        <f t="shared" si="17"/>
        <v>0</v>
      </c>
      <c r="AO89" s="82">
        <f t="shared" si="24"/>
        <v>1</v>
      </c>
      <c r="AP89" s="33">
        <f t="shared" si="25"/>
        <v>1</v>
      </c>
      <c r="AQ89" s="29">
        <f t="shared" si="26"/>
        <v>0</v>
      </c>
      <c r="AR89" s="86">
        <f t="shared" si="27"/>
        <v>0</v>
      </c>
      <c r="AS89" s="33">
        <f t="shared" si="28"/>
        <v>1</v>
      </c>
      <c r="AT89" s="19">
        <f t="shared" si="29"/>
        <v>275</v>
      </c>
      <c r="AU89" s="18">
        <f t="shared" si="58"/>
        <v>0</v>
      </c>
      <c r="AV89" s="5">
        <f t="shared" si="30"/>
        <v>0</v>
      </c>
      <c r="AW89" s="17">
        <f t="shared" si="31"/>
        <v>0</v>
      </c>
      <c r="AX89" s="17">
        <f t="shared" si="32"/>
        <v>0</v>
      </c>
      <c r="AY89" s="17">
        <f t="shared" si="33"/>
        <v>0</v>
      </c>
      <c r="AZ89" s="19">
        <f t="shared" si="34"/>
        <v>0</v>
      </c>
      <c r="BA89" s="19">
        <f t="shared" si="35"/>
        <v>275</v>
      </c>
      <c r="BB89" s="19">
        <f t="shared" si="36"/>
        <v>0</v>
      </c>
      <c r="BC89" s="19">
        <f t="shared" si="37"/>
        <v>0</v>
      </c>
      <c r="BD89" s="17">
        <f t="shared" si="38"/>
        <v>275</v>
      </c>
      <c r="BE89" s="17">
        <f t="shared" si="39"/>
        <v>0</v>
      </c>
      <c r="BF89" s="38">
        <f t="shared" si="40"/>
        <v>0</v>
      </c>
      <c r="BG89" s="38">
        <f t="shared" si="41"/>
        <v>0</v>
      </c>
      <c r="BH89" s="38">
        <f t="shared" si="42"/>
        <v>0</v>
      </c>
      <c r="BI89" s="38">
        <f t="shared" si="43"/>
        <v>0</v>
      </c>
      <c r="BJ89" s="5">
        <f t="shared" si="44"/>
        <v>0</v>
      </c>
      <c r="BK89" s="5">
        <f t="shared" si="45"/>
        <v>0</v>
      </c>
      <c r="BL89" s="22">
        <f t="shared" si="46"/>
        <v>0</v>
      </c>
      <c r="BM89" s="5">
        <f t="shared" si="47"/>
        <v>0</v>
      </c>
      <c r="BN89" s="66">
        <f t="shared" si="48"/>
        <v>0</v>
      </c>
      <c r="BO89" s="5">
        <f>AP89*BO1239</f>
        <v>-39</v>
      </c>
      <c r="BP89" s="5">
        <f>AU89*BP1239</f>
        <v>0</v>
      </c>
      <c r="BQ89" s="5">
        <f>AF89*BQ1239</f>
        <v>0</v>
      </c>
      <c r="BR89" s="356">
        <f t="shared" si="69"/>
        <v>-39</v>
      </c>
      <c r="BS89" s="5">
        <f t="shared" si="50"/>
        <v>273.60000000000002</v>
      </c>
      <c r="BT89" s="6"/>
      <c r="BU89" s="306">
        <v>36885</v>
      </c>
      <c r="BV89" s="38">
        <f t="shared" si="51"/>
        <v>273.60000000000002</v>
      </c>
      <c r="BW89" s="66"/>
      <c r="BX89" s="66"/>
      <c r="BY89" s="17"/>
      <c r="BZ89" s="17"/>
      <c r="CA89" s="66"/>
      <c r="CB89" s="66"/>
      <c r="CC89" s="66">
        <f>MAX(BW89:BW404)</f>
        <v>58642.280441588402</v>
      </c>
      <c r="CD89" s="66">
        <f t="shared" si="59"/>
        <v>-58642.280441588402</v>
      </c>
      <c r="CE89" s="66">
        <f t="shared" si="60"/>
        <v>-1968</v>
      </c>
      <c r="CF89" s="66" t="e">
        <f>MAX(CE89:CE404)</f>
        <v>#REF!</v>
      </c>
      <c r="CG89" s="66" t="e">
        <f t="shared" si="61"/>
        <v>#REF!</v>
      </c>
      <c r="CH89" s="370"/>
      <c r="CI89" s="17">
        <f t="shared" si="52"/>
        <v>0</v>
      </c>
      <c r="CJ89" s="17">
        <f t="shared" si="53"/>
        <v>1</v>
      </c>
      <c r="CK89" s="38">
        <f>MAX(BV38:BV89)</f>
        <v>311.10000000000002</v>
      </c>
      <c r="CL89" s="38">
        <f t="shared" si="62"/>
        <v>37.5</v>
      </c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</row>
    <row r="90" spans="1:147" customFormat="1" ht="19.5" hidden="1" customHeight="1" x14ac:dyDescent="0.25">
      <c r="A90" s="3"/>
      <c r="B90" s="255">
        <f t="shared" si="18"/>
        <v>36892</v>
      </c>
      <c r="C90" s="5">
        <f>C89+E90</f>
        <v>25000</v>
      </c>
      <c r="D90" s="5">
        <v>0</v>
      </c>
      <c r="E90" s="66">
        <f>D38-C89</f>
        <v>1929</v>
      </c>
      <c r="F90" s="66">
        <f t="shared" si="19"/>
        <v>71.000000000000014</v>
      </c>
      <c r="G90" s="4">
        <f>C90+F90</f>
        <v>25071</v>
      </c>
      <c r="H90" s="8">
        <f t="shared" si="57"/>
        <v>2.8400000000000005E-3</v>
      </c>
      <c r="I90" s="3"/>
      <c r="J90" s="306">
        <v>36892</v>
      </c>
      <c r="K90" s="5">
        <v>269</v>
      </c>
      <c r="L90" s="5">
        <v>275</v>
      </c>
      <c r="M90" s="5">
        <v>267.5</v>
      </c>
      <c r="N90" s="177"/>
      <c r="O90" s="5">
        <f t="shared" si="1"/>
        <v>7.5</v>
      </c>
      <c r="P90" s="8">
        <f t="shared" si="2"/>
        <v>2.7881040892193308E-2</v>
      </c>
      <c r="Q90" s="8">
        <f>(AVERAGE(P87:P89))*Q1239</f>
        <v>7.446841218305667E-3</v>
      </c>
      <c r="R90" s="8">
        <f>P89/P1239</f>
        <v>0.53899329767867155</v>
      </c>
      <c r="S90" s="109">
        <f t="shared" si="3"/>
        <v>271.56254424267161</v>
      </c>
      <c r="T90" s="5">
        <f t="shared" si="20"/>
        <v>3.6000000000000227</v>
      </c>
      <c r="U90" s="8">
        <f t="shared" si="73"/>
        <v>0.21739130434782503</v>
      </c>
      <c r="V90" s="19">
        <f t="shared" si="6"/>
        <v>1</v>
      </c>
      <c r="W90" s="109">
        <f t="shared" si="21"/>
        <v>275.63745575732844</v>
      </c>
      <c r="X90" s="5">
        <f t="shared" si="15"/>
        <v>1.3999999999999773</v>
      </c>
      <c r="Y90" s="8">
        <f t="shared" si="9"/>
        <v>0.78260869565217495</v>
      </c>
      <c r="Z90" s="5">
        <f t="shared" si="10"/>
        <v>0</v>
      </c>
      <c r="AA90" s="5">
        <f>K90*AA1239</f>
        <v>3.4969999999999999</v>
      </c>
      <c r="AB90" s="5">
        <f t="shared" si="11"/>
        <v>1.8848595619823143</v>
      </c>
      <c r="AC90" s="2">
        <v>36892</v>
      </c>
      <c r="AD90" s="43">
        <f t="shared" si="22"/>
        <v>270</v>
      </c>
      <c r="AE90" s="54"/>
      <c r="AF90" s="131">
        <f>(AK89&gt;AF1239)*1</f>
        <v>0</v>
      </c>
      <c r="AG90" s="112">
        <f>MROUND((AD90*AG1239),5)</f>
        <v>265</v>
      </c>
      <c r="AH90" s="113">
        <f>MROUND((AE90*AH1239),0.1)</f>
        <v>0</v>
      </c>
      <c r="AI90" s="60">
        <f t="shared" si="23"/>
        <v>-4.6000000000000227</v>
      </c>
      <c r="AJ90" s="60"/>
      <c r="AK90" s="133">
        <f t="shared" si="64"/>
        <v>269</v>
      </c>
      <c r="AL90" s="41">
        <f t="shared" si="13"/>
        <v>275</v>
      </c>
      <c r="AM90" s="56">
        <f t="shared" si="16"/>
        <v>1.1000000000000001</v>
      </c>
      <c r="AN90" s="82">
        <f t="shared" si="17"/>
        <v>0</v>
      </c>
      <c r="AO90" s="82">
        <f t="shared" si="24"/>
        <v>1</v>
      </c>
      <c r="AP90" s="33">
        <f t="shared" si="25"/>
        <v>0</v>
      </c>
      <c r="AQ90" s="29">
        <f t="shared" si="26"/>
        <v>0</v>
      </c>
      <c r="AR90" s="86">
        <f t="shared" si="27"/>
        <v>0</v>
      </c>
      <c r="AS90" s="33">
        <f t="shared" si="28"/>
        <v>0</v>
      </c>
      <c r="AT90" s="19">
        <f t="shared" si="29"/>
        <v>0</v>
      </c>
      <c r="AU90" s="18">
        <f t="shared" si="58"/>
        <v>1</v>
      </c>
      <c r="AV90" s="5">
        <f t="shared" si="30"/>
        <v>1.1000000000000001</v>
      </c>
      <c r="AW90" s="17">
        <f t="shared" si="31"/>
        <v>1</v>
      </c>
      <c r="AX90" s="17">
        <f t="shared" si="32"/>
        <v>0</v>
      </c>
      <c r="AY90" s="17">
        <f t="shared" si="33"/>
        <v>0</v>
      </c>
      <c r="AZ90" s="19">
        <f t="shared" si="34"/>
        <v>275</v>
      </c>
      <c r="BA90" s="19">
        <f t="shared" si="35"/>
        <v>0</v>
      </c>
      <c r="BB90" s="19">
        <f t="shared" si="36"/>
        <v>0</v>
      </c>
      <c r="BC90" s="19">
        <f t="shared" si="37"/>
        <v>0</v>
      </c>
      <c r="BD90" s="17">
        <f t="shared" si="38"/>
        <v>275</v>
      </c>
      <c r="BE90" s="17">
        <f t="shared" si="39"/>
        <v>0</v>
      </c>
      <c r="BF90" s="38">
        <f t="shared" si="40"/>
        <v>0</v>
      </c>
      <c r="BG90" s="38">
        <f t="shared" si="41"/>
        <v>0</v>
      </c>
      <c r="BH90" s="38">
        <f t="shared" si="42"/>
        <v>0</v>
      </c>
      <c r="BI90" s="38">
        <f t="shared" si="43"/>
        <v>0</v>
      </c>
      <c r="BJ90" s="5">
        <f t="shared" si="44"/>
        <v>0</v>
      </c>
      <c r="BK90" s="5">
        <f t="shared" si="45"/>
        <v>0</v>
      </c>
      <c r="BL90" s="22">
        <f t="shared" si="46"/>
        <v>1.1000000000000001</v>
      </c>
      <c r="BM90" s="5">
        <f t="shared" si="47"/>
        <v>1.1000000000000001</v>
      </c>
      <c r="BN90" s="66">
        <f t="shared" si="48"/>
        <v>110.00000000000001</v>
      </c>
      <c r="BO90" s="5">
        <f>AP90*BO1239</f>
        <v>0</v>
      </c>
      <c r="BP90" s="5">
        <f>AU90*BP1239</f>
        <v>-39</v>
      </c>
      <c r="BQ90" s="5">
        <f>AF90*BQ1239</f>
        <v>0</v>
      </c>
      <c r="BR90" s="356">
        <f t="shared" si="69"/>
        <v>71.000000000000014</v>
      </c>
      <c r="BS90" s="5">
        <f t="shared" si="50"/>
        <v>269</v>
      </c>
      <c r="BT90" s="6"/>
      <c r="BU90" s="306">
        <v>36892</v>
      </c>
      <c r="BV90" s="38">
        <f t="shared" si="51"/>
        <v>269</v>
      </c>
      <c r="BW90" s="66"/>
      <c r="BX90" s="66"/>
      <c r="BY90" s="17"/>
      <c r="BZ90" s="17"/>
      <c r="CA90" s="66"/>
      <c r="CB90" s="66"/>
      <c r="CC90" s="66">
        <f>MAX(BW90:BW404)</f>
        <v>58642.280441588402</v>
      </c>
      <c r="CD90" s="66">
        <f t="shared" si="59"/>
        <v>-58642.280441588402</v>
      </c>
      <c r="CE90" s="66">
        <f t="shared" si="60"/>
        <v>-1897</v>
      </c>
      <c r="CF90" s="66" t="e">
        <f>MAX(CE90:CE404)</f>
        <v>#REF!</v>
      </c>
      <c r="CG90" s="66" t="e">
        <f t="shared" si="61"/>
        <v>#REF!</v>
      </c>
      <c r="CH90" s="370"/>
      <c r="CI90" s="17">
        <f t="shared" si="52"/>
        <v>1</v>
      </c>
      <c r="CJ90" s="17">
        <f t="shared" si="53"/>
        <v>0</v>
      </c>
      <c r="CK90" s="38">
        <f>MAX(BV38:BV90)</f>
        <v>311.10000000000002</v>
      </c>
      <c r="CL90" s="38">
        <f t="shared" si="62"/>
        <v>42.100000000000023</v>
      </c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</row>
    <row r="91" spans="1:147" customFormat="1" ht="19.5" hidden="1" customHeight="1" x14ac:dyDescent="0.25">
      <c r="A91" s="3"/>
      <c r="B91" s="254">
        <f t="shared" si="18"/>
        <v>36899</v>
      </c>
      <c r="C91" s="5">
        <f t="shared" ref="C91:C122" si="74">G90</f>
        <v>25071</v>
      </c>
      <c r="D91" s="5">
        <v>0</v>
      </c>
      <c r="E91" s="66">
        <f>E89</f>
        <v>0</v>
      </c>
      <c r="F91" s="66">
        <f t="shared" si="19"/>
        <v>111</v>
      </c>
      <c r="G91" s="4">
        <f t="shared" ref="G91:G122" si="75">G90+F91</f>
        <v>25182</v>
      </c>
      <c r="H91" s="8">
        <f t="shared" si="57"/>
        <v>4.4274261098480316E-3</v>
      </c>
      <c r="I91" s="3"/>
      <c r="J91" s="306">
        <v>36899</v>
      </c>
      <c r="K91" s="5">
        <v>264.60000000000002</v>
      </c>
      <c r="L91" s="5">
        <v>270.3</v>
      </c>
      <c r="M91" s="5">
        <v>263.89999999999998</v>
      </c>
      <c r="N91" s="177"/>
      <c r="O91" s="5">
        <f t="shared" si="1"/>
        <v>6.4000000000000341</v>
      </c>
      <c r="P91" s="8">
        <f t="shared" si="2"/>
        <v>2.4187452758881456E-2</v>
      </c>
      <c r="Q91" s="8">
        <f>(AVERAGE(P88:P90))*Q1239</f>
        <v>9.8329523905192184E-3</v>
      </c>
      <c r="R91" s="8">
        <f>P90/P1239</f>
        <v>0.79068790880514472</v>
      </c>
      <c r="S91" s="109">
        <f t="shared" si="3"/>
        <v>266.35493580695032</v>
      </c>
      <c r="T91" s="5">
        <f t="shared" si="20"/>
        <v>4</v>
      </c>
      <c r="U91" s="8">
        <f t="shared" si="73"/>
        <v>0.2</v>
      </c>
      <c r="V91" s="19">
        <f t="shared" si="6"/>
        <v>0.39999999999997726</v>
      </c>
      <c r="W91" s="109">
        <f t="shared" si="21"/>
        <v>271.64506419304968</v>
      </c>
      <c r="X91" s="5">
        <f t="shared" si="15"/>
        <v>1</v>
      </c>
      <c r="Y91" s="8">
        <f t="shared" si="9"/>
        <v>0.8</v>
      </c>
      <c r="Z91" s="5">
        <f t="shared" si="10"/>
        <v>0</v>
      </c>
      <c r="AA91" s="5">
        <f>K91*AA1239</f>
        <v>3.4398</v>
      </c>
      <c r="AB91" s="5">
        <f t="shared" si="11"/>
        <v>2.7198082687079368</v>
      </c>
      <c r="AC91" s="2">
        <v>36899</v>
      </c>
      <c r="AD91" s="43">
        <f t="shared" si="22"/>
        <v>265</v>
      </c>
      <c r="AE91" s="54"/>
      <c r="AF91" s="131">
        <f>(AK90&gt;AF1239)*1</f>
        <v>0</v>
      </c>
      <c r="AG91" s="112">
        <f>MROUND((AD91*AG1239),5)</f>
        <v>260</v>
      </c>
      <c r="AH91" s="113">
        <f>MROUND((AE91*AH1239),0.1)</f>
        <v>0</v>
      </c>
      <c r="AI91" s="60">
        <f t="shared" si="23"/>
        <v>-4.3999999999999773</v>
      </c>
      <c r="AJ91" s="60"/>
      <c r="AK91" s="133">
        <f t="shared" si="64"/>
        <v>264.60000000000002</v>
      </c>
      <c r="AL91" s="41">
        <f t="shared" si="13"/>
        <v>270</v>
      </c>
      <c r="AM91" s="56">
        <f t="shared" si="16"/>
        <v>1.5</v>
      </c>
      <c r="AN91" s="82">
        <f t="shared" si="17"/>
        <v>0</v>
      </c>
      <c r="AO91" s="82">
        <f t="shared" si="24"/>
        <v>1</v>
      </c>
      <c r="AP91" s="33">
        <f t="shared" si="25"/>
        <v>0</v>
      </c>
      <c r="AQ91" s="29">
        <f t="shared" si="26"/>
        <v>0</v>
      </c>
      <c r="AR91" s="86">
        <f t="shared" si="27"/>
        <v>0</v>
      </c>
      <c r="AS91" s="33">
        <f t="shared" si="28"/>
        <v>0</v>
      </c>
      <c r="AT91" s="19">
        <f t="shared" si="29"/>
        <v>0</v>
      </c>
      <c r="AU91" s="18">
        <f t="shared" si="58"/>
        <v>1</v>
      </c>
      <c r="AV91" s="5">
        <f t="shared" si="30"/>
        <v>1.5</v>
      </c>
      <c r="AW91" s="17">
        <f t="shared" si="31"/>
        <v>1</v>
      </c>
      <c r="AX91" s="17">
        <f t="shared" si="32"/>
        <v>0</v>
      </c>
      <c r="AY91" s="17">
        <f t="shared" si="33"/>
        <v>0</v>
      </c>
      <c r="AZ91" s="19">
        <f t="shared" si="34"/>
        <v>275</v>
      </c>
      <c r="BA91" s="19">
        <f t="shared" si="35"/>
        <v>0</v>
      </c>
      <c r="BB91" s="19">
        <f t="shared" si="36"/>
        <v>0</v>
      </c>
      <c r="BC91" s="19">
        <f t="shared" si="37"/>
        <v>0</v>
      </c>
      <c r="BD91" s="17">
        <f t="shared" si="38"/>
        <v>275</v>
      </c>
      <c r="BE91" s="17">
        <f t="shared" si="39"/>
        <v>0</v>
      </c>
      <c r="BF91" s="38">
        <f t="shared" si="40"/>
        <v>0</v>
      </c>
      <c r="BG91" s="38">
        <f t="shared" si="41"/>
        <v>0</v>
      </c>
      <c r="BH91" s="38">
        <f t="shared" si="42"/>
        <v>0</v>
      </c>
      <c r="BI91" s="38">
        <f t="shared" si="43"/>
        <v>0</v>
      </c>
      <c r="BJ91" s="5">
        <f t="shared" si="44"/>
        <v>0</v>
      </c>
      <c r="BK91" s="5">
        <f t="shared" si="45"/>
        <v>0</v>
      </c>
      <c r="BL91" s="22">
        <f t="shared" si="46"/>
        <v>1.5</v>
      </c>
      <c r="BM91" s="5">
        <f t="shared" si="47"/>
        <v>1.5</v>
      </c>
      <c r="BN91" s="66">
        <f t="shared" si="48"/>
        <v>150</v>
      </c>
      <c r="BO91" s="5">
        <f>AP91*BO1239</f>
        <v>0</v>
      </c>
      <c r="BP91" s="5">
        <f>AU91*BP1239</f>
        <v>-39</v>
      </c>
      <c r="BQ91" s="5">
        <f>AF91*BQ1239</f>
        <v>0</v>
      </c>
      <c r="BR91" s="356">
        <f t="shared" si="69"/>
        <v>111</v>
      </c>
      <c r="BS91" s="5">
        <f t="shared" si="50"/>
        <v>264.60000000000002</v>
      </c>
      <c r="BT91" s="6"/>
      <c r="BU91" s="306">
        <v>36899</v>
      </c>
      <c r="BV91" s="38">
        <f t="shared" si="51"/>
        <v>264.60000000000002</v>
      </c>
      <c r="BW91" s="66"/>
      <c r="BX91" s="66"/>
      <c r="BY91" s="17"/>
      <c r="BZ91" s="17"/>
      <c r="CA91" s="66"/>
      <c r="CB91" s="66"/>
      <c r="CC91" s="66">
        <f>MAX(BW91:BW404)</f>
        <v>58642.280441588402</v>
      </c>
      <c r="CD91" s="66">
        <f t="shared" si="59"/>
        <v>-58642.280441588402</v>
      </c>
      <c r="CE91" s="66">
        <f t="shared" si="60"/>
        <v>-1786</v>
      </c>
      <c r="CF91" s="66" t="e">
        <f>MAX(CE91:CE404)</f>
        <v>#REF!</v>
      </c>
      <c r="CG91" s="66" t="e">
        <f t="shared" si="61"/>
        <v>#REF!</v>
      </c>
      <c r="CH91" s="370"/>
      <c r="CI91" s="17">
        <f t="shared" si="52"/>
        <v>1</v>
      </c>
      <c r="CJ91" s="17">
        <f t="shared" si="53"/>
        <v>0</v>
      </c>
      <c r="CK91" s="38">
        <f>MAX(BV38:BV91)</f>
        <v>311.10000000000002</v>
      </c>
      <c r="CL91" s="38">
        <f t="shared" si="62"/>
        <v>46.5</v>
      </c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</row>
    <row r="92" spans="1:147" customFormat="1" ht="19.5" hidden="1" customHeight="1" x14ac:dyDescent="0.25">
      <c r="A92" s="3"/>
      <c r="B92" s="254">
        <f t="shared" si="18"/>
        <v>36906</v>
      </c>
      <c r="C92" s="5">
        <f t="shared" si="74"/>
        <v>25182</v>
      </c>
      <c r="D92" s="5">
        <v>0</v>
      </c>
      <c r="E92" s="66">
        <f t="shared" ref="E92:E123" si="76">E91</f>
        <v>0</v>
      </c>
      <c r="F92" s="66">
        <f t="shared" si="19"/>
        <v>181.00000000000003</v>
      </c>
      <c r="G92" s="4">
        <f t="shared" si="75"/>
        <v>25363</v>
      </c>
      <c r="H92" s="8">
        <f t="shared" si="57"/>
        <v>7.1876737352076893E-3</v>
      </c>
      <c r="I92" s="3"/>
      <c r="J92" s="306">
        <v>36906</v>
      </c>
      <c r="K92" s="5">
        <v>264.89999999999998</v>
      </c>
      <c r="L92" s="5">
        <v>266.8</v>
      </c>
      <c r="M92" s="5">
        <v>263</v>
      </c>
      <c r="N92" s="177"/>
      <c r="O92" s="5">
        <f t="shared" si="1"/>
        <v>3.8000000000000114</v>
      </c>
      <c r="P92" s="8">
        <f t="shared" si="2"/>
        <v>1.43450358625897E-2</v>
      </c>
      <c r="Q92" s="8">
        <f>(AVERAGE(P89:P91))*Q1239</f>
        <v>9.4765788805721476E-3</v>
      </c>
      <c r="R92" s="8">
        <f>P91/P1239</f>
        <v>0.6859401883592563</v>
      </c>
      <c r="S92" s="109">
        <f t="shared" si="3"/>
        <v>262.09249722820061</v>
      </c>
      <c r="T92" s="5">
        <f t="shared" si="20"/>
        <v>4.6000000000000227</v>
      </c>
      <c r="U92" s="8">
        <f t="shared" ref="U92:U155" si="77">((T92+X92)-T92)/(T92+X92)</f>
        <v>0.17857142857142785</v>
      </c>
      <c r="V92" s="19">
        <f t="shared" si="6"/>
        <v>0</v>
      </c>
      <c r="W92" s="109">
        <f t="shared" si="21"/>
        <v>267.10750277179943</v>
      </c>
      <c r="X92" s="5">
        <f t="shared" si="15"/>
        <v>1</v>
      </c>
      <c r="Y92" s="8">
        <f t="shared" si="9"/>
        <v>0.82142857142857217</v>
      </c>
      <c r="Z92" s="5">
        <f t="shared" si="10"/>
        <v>0</v>
      </c>
      <c r="AA92" s="5">
        <f>K92*AA1239</f>
        <v>3.4436999999999998</v>
      </c>
      <c r="AB92" s="5">
        <f t="shared" si="11"/>
        <v>2.3621722266527709</v>
      </c>
      <c r="AC92" s="2">
        <v>36906</v>
      </c>
      <c r="AD92" s="43">
        <f t="shared" si="22"/>
        <v>260</v>
      </c>
      <c r="AE92" s="54"/>
      <c r="AF92" s="131">
        <f>(AK91&gt;AF1239)*1</f>
        <v>0</v>
      </c>
      <c r="AG92" s="112">
        <f>MROUND((AD92*AG1239),5)</f>
        <v>255</v>
      </c>
      <c r="AH92" s="113">
        <f>MROUND((AE92*AH1239),0.1)</f>
        <v>0</v>
      </c>
      <c r="AI92" s="60">
        <f t="shared" si="23"/>
        <v>0.29999999999995453</v>
      </c>
      <c r="AJ92" s="60"/>
      <c r="AK92" s="133">
        <f t="shared" si="64"/>
        <v>264.89999999999998</v>
      </c>
      <c r="AL92" s="41">
        <f t="shared" si="13"/>
        <v>265</v>
      </c>
      <c r="AM92" s="56">
        <f t="shared" si="16"/>
        <v>2.2000000000000002</v>
      </c>
      <c r="AN92" s="82">
        <f t="shared" si="17"/>
        <v>1</v>
      </c>
      <c r="AO92" s="82">
        <f t="shared" si="24"/>
        <v>0</v>
      </c>
      <c r="AP92" s="33">
        <f t="shared" si="25"/>
        <v>0</v>
      </c>
      <c r="AQ92" s="29">
        <f t="shared" si="26"/>
        <v>0</v>
      </c>
      <c r="AR92" s="86">
        <f t="shared" si="27"/>
        <v>1</v>
      </c>
      <c r="AS92" s="33">
        <f t="shared" si="28"/>
        <v>0</v>
      </c>
      <c r="AT92" s="19">
        <f t="shared" si="29"/>
        <v>0</v>
      </c>
      <c r="AU92" s="18">
        <f t="shared" si="58"/>
        <v>1</v>
      </c>
      <c r="AV92" s="5">
        <f t="shared" si="30"/>
        <v>2.2000000000000002</v>
      </c>
      <c r="AW92" s="17">
        <f t="shared" si="31"/>
        <v>1</v>
      </c>
      <c r="AX92" s="17">
        <f t="shared" si="32"/>
        <v>0</v>
      </c>
      <c r="AY92" s="17">
        <f t="shared" si="33"/>
        <v>0</v>
      </c>
      <c r="AZ92" s="19">
        <f t="shared" si="34"/>
        <v>275</v>
      </c>
      <c r="BA92" s="19">
        <f t="shared" si="35"/>
        <v>0</v>
      </c>
      <c r="BB92" s="19">
        <f t="shared" si="36"/>
        <v>0</v>
      </c>
      <c r="BC92" s="19">
        <f t="shared" si="37"/>
        <v>0</v>
      </c>
      <c r="BD92" s="17">
        <f t="shared" si="38"/>
        <v>275</v>
      </c>
      <c r="BE92" s="17">
        <f t="shared" si="39"/>
        <v>0</v>
      </c>
      <c r="BF92" s="38">
        <f t="shared" si="40"/>
        <v>0</v>
      </c>
      <c r="BG92" s="38">
        <f t="shared" si="41"/>
        <v>0</v>
      </c>
      <c r="BH92" s="38">
        <f t="shared" si="42"/>
        <v>0</v>
      </c>
      <c r="BI92" s="38">
        <f t="shared" si="43"/>
        <v>0</v>
      </c>
      <c r="BJ92" s="5">
        <f t="shared" si="44"/>
        <v>0</v>
      </c>
      <c r="BK92" s="5">
        <f t="shared" si="45"/>
        <v>0</v>
      </c>
      <c r="BL92" s="22">
        <f t="shared" si="46"/>
        <v>2.2000000000000002</v>
      </c>
      <c r="BM92" s="5">
        <f t="shared" si="47"/>
        <v>2.2000000000000002</v>
      </c>
      <c r="BN92" s="66">
        <f t="shared" si="48"/>
        <v>220.00000000000003</v>
      </c>
      <c r="BO92" s="5">
        <f>AP92*BO1239</f>
        <v>0</v>
      </c>
      <c r="BP92" s="5">
        <f>AU92*BP1239</f>
        <v>-39</v>
      </c>
      <c r="BQ92" s="5">
        <f>AF92*BQ1239</f>
        <v>0</v>
      </c>
      <c r="BR92" s="356">
        <f t="shared" si="69"/>
        <v>181.00000000000003</v>
      </c>
      <c r="BS92" s="5">
        <f t="shared" si="50"/>
        <v>264.89999999999998</v>
      </c>
      <c r="BT92" s="6"/>
      <c r="BU92" s="306">
        <v>36906</v>
      </c>
      <c r="BV92" s="38">
        <f t="shared" si="51"/>
        <v>264.89999999999998</v>
      </c>
      <c r="BW92" s="66"/>
      <c r="BX92" s="66"/>
      <c r="BY92" s="17"/>
      <c r="BZ92" s="17"/>
      <c r="CA92" s="66"/>
      <c r="CB92" s="66"/>
      <c r="CC92" s="66">
        <f>MAX(BW92:BW404)</f>
        <v>58642.280441588402</v>
      </c>
      <c r="CD92" s="66">
        <f t="shared" si="59"/>
        <v>-58642.280441588402</v>
      </c>
      <c r="CE92" s="66">
        <f t="shared" si="60"/>
        <v>-1605</v>
      </c>
      <c r="CF92" s="66" t="e">
        <f>MAX(CE92:CE404)</f>
        <v>#REF!</v>
      </c>
      <c r="CG92" s="66" t="e">
        <f t="shared" si="61"/>
        <v>#REF!</v>
      </c>
      <c r="CH92" s="370"/>
      <c r="CI92" s="17">
        <f t="shared" si="52"/>
        <v>1</v>
      </c>
      <c r="CJ92" s="17">
        <f t="shared" si="53"/>
        <v>0</v>
      </c>
      <c r="CK92" s="38">
        <f>MAX(BV38:BV92)</f>
        <v>311.10000000000002</v>
      </c>
      <c r="CL92" s="38">
        <f t="shared" si="62"/>
        <v>46.200000000000045</v>
      </c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</row>
    <row r="93" spans="1:147" customFormat="1" ht="19.5" hidden="1" customHeight="1" x14ac:dyDescent="0.25">
      <c r="A93" s="3"/>
      <c r="B93" s="254">
        <f t="shared" si="18"/>
        <v>36913</v>
      </c>
      <c r="C93" s="5">
        <f t="shared" si="74"/>
        <v>25363</v>
      </c>
      <c r="D93" s="5">
        <v>0</v>
      </c>
      <c r="E93" s="66">
        <f t="shared" si="76"/>
        <v>0</v>
      </c>
      <c r="F93" s="66">
        <f t="shared" si="19"/>
        <v>151</v>
      </c>
      <c r="G93" s="4">
        <f t="shared" si="75"/>
        <v>25514</v>
      </c>
      <c r="H93" s="8">
        <f t="shared" si="57"/>
        <v>5.9535543902535185E-3</v>
      </c>
      <c r="I93" s="3"/>
      <c r="J93" s="306">
        <v>36913</v>
      </c>
      <c r="K93" s="5">
        <v>262.89999999999998</v>
      </c>
      <c r="L93" s="5">
        <v>269.10000000000002</v>
      </c>
      <c r="M93" s="5">
        <v>262</v>
      </c>
      <c r="N93" s="177"/>
      <c r="O93" s="5">
        <f t="shared" ref="O93:O156" si="78">L93-M93</f>
        <v>7.1000000000000227</v>
      </c>
      <c r="P93" s="8">
        <f t="shared" ref="P93:P156" si="79">O93/K93</f>
        <v>2.700646633701036E-2</v>
      </c>
      <c r="Q93" s="8">
        <f>(AVERAGE(P90:P92))*Q1239</f>
        <v>8.8551372684885967E-3</v>
      </c>
      <c r="R93" s="8">
        <f>P92/P1239</f>
        <v>0.40681574449760732</v>
      </c>
      <c r="S93" s="109">
        <f t="shared" si="3"/>
        <v>262.55427413757735</v>
      </c>
      <c r="T93" s="5">
        <f t="shared" si="20"/>
        <v>1</v>
      </c>
      <c r="U93" s="8">
        <f t="shared" si="77"/>
        <v>0.5</v>
      </c>
      <c r="V93" s="19">
        <f t="shared" si="6"/>
        <v>2.1000000000000227</v>
      </c>
      <c r="W93" s="109">
        <f t="shared" si="21"/>
        <v>267.2457258624226</v>
      </c>
      <c r="X93" s="5">
        <f t="shared" si="15"/>
        <v>1</v>
      </c>
      <c r="Y93" s="8">
        <f t="shared" si="9"/>
        <v>0.5</v>
      </c>
      <c r="Z93" s="5">
        <f t="shared" si="10"/>
        <v>0</v>
      </c>
      <c r="AA93" s="5">
        <f>K93*AA1239</f>
        <v>3.4176999999999995</v>
      </c>
      <c r="AB93" s="5">
        <f t="shared" si="11"/>
        <v>1.3903741699694723</v>
      </c>
      <c r="AC93" s="2">
        <v>36913</v>
      </c>
      <c r="AD93" s="43">
        <f t="shared" si="22"/>
        <v>265</v>
      </c>
      <c r="AE93" s="54"/>
      <c r="AF93" s="131">
        <f>(AK92&gt;AF1239)*1</f>
        <v>0</v>
      </c>
      <c r="AG93" s="112">
        <f>MROUND((AD93*AG1239),5)</f>
        <v>260</v>
      </c>
      <c r="AH93" s="113">
        <f>MROUND((AE93*AH1239),0.1)</f>
        <v>0</v>
      </c>
      <c r="AI93" s="60">
        <f t="shared" si="23"/>
        <v>-2</v>
      </c>
      <c r="AJ93" s="60"/>
      <c r="AK93" s="133">
        <f t="shared" si="64"/>
        <v>262.89999999999998</v>
      </c>
      <c r="AL93" s="41">
        <f t="shared" si="13"/>
        <v>265</v>
      </c>
      <c r="AM93" s="56">
        <f t="shared" si="16"/>
        <v>1.9000000000000001</v>
      </c>
      <c r="AN93" s="82">
        <f t="shared" si="17"/>
        <v>0</v>
      </c>
      <c r="AO93" s="82">
        <f t="shared" si="24"/>
        <v>1</v>
      </c>
      <c r="AP93" s="33">
        <f t="shared" si="25"/>
        <v>0</v>
      </c>
      <c r="AQ93" s="29">
        <f t="shared" si="26"/>
        <v>0</v>
      </c>
      <c r="AR93" s="86">
        <f t="shared" si="27"/>
        <v>0</v>
      </c>
      <c r="AS93" s="33">
        <f t="shared" si="28"/>
        <v>0</v>
      </c>
      <c r="AT93" s="19">
        <f t="shared" si="29"/>
        <v>0</v>
      </c>
      <c r="AU93" s="18">
        <f t="shared" si="58"/>
        <v>1</v>
      </c>
      <c r="AV93" s="5">
        <f t="shared" si="30"/>
        <v>1.9000000000000001</v>
      </c>
      <c r="AW93" s="17">
        <f t="shared" si="31"/>
        <v>1</v>
      </c>
      <c r="AX93" s="17">
        <f t="shared" si="32"/>
        <v>0</v>
      </c>
      <c r="AY93" s="17">
        <f t="shared" si="33"/>
        <v>0</v>
      </c>
      <c r="AZ93" s="19">
        <f t="shared" si="34"/>
        <v>275</v>
      </c>
      <c r="BA93" s="19">
        <f t="shared" si="35"/>
        <v>0</v>
      </c>
      <c r="BB93" s="19">
        <f t="shared" si="36"/>
        <v>0</v>
      </c>
      <c r="BC93" s="19">
        <f t="shared" si="37"/>
        <v>0</v>
      </c>
      <c r="BD93" s="17">
        <f t="shared" si="38"/>
        <v>275</v>
      </c>
      <c r="BE93" s="17">
        <f t="shared" si="39"/>
        <v>0</v>
      </c>
      <c r="BF93" s="38">
        <f t="shared" si="40"/>
        <v>0</v>
      </c>
      <c r="BG93" s="38">
        <f t="shared" si="41"/>
        <v>0</v>
      </c>
      <c r="BH93" s="38">
        <f t="shared" si="42"/>
        <v>0</v>
      </c>
      <c r="BI93" s="38">
        <f t="shared" si="43"/>
        <v>0</v>
      </c>
      <c r="BJ93" s="5">
        <f t="shared" si="44"/>
        <v>0</v>
      </c>
      <c r="BK93" s="5">
        <f t="shared" si="45"/>
        <v>0</v>
      </c>
      <c r="BL93" s="22">
        <f t="shared" si="46"/>
        <v>1.9000000000000001</v>
      </c>
      <c r="BM93" s="5">
        <f t="shared" si="47"/>
        <v>1.9000000000000001</v>
      </c>
      <c r="BN93" s="66">
        <f t="shared" si="48"/>
        <v>190</v>
      </c>
      <c r="BO93" s="5">
        <f>AP93*BO1239</f>
        <v>0</v>
      </c>
      <c r="BP93" s="5">
        <f>AU93*BP1239</f>
        <v>-39</v>
      </c>
      <c r="BQ93" s="5">
        <f>AF93*BQ1239</f>
        <v>0</v>
      </c>
      <c r="BR93" s="356">
        <f t="shared" si="69"/>
        <v>151</v>
      </c>
      <c r="BS93" s="5">
        <f t="shared" si="50"/>
        <v>262.89999999999998</v>
      </c>
      <c r="BT93" s="6"/>
      <c r="BU93" s="306">
        <v>36913</v>
      </c>
      <c r="BV93" s="38">
        <f t="shared" si="51"/>
        <v>262.89999999999998</v>
      </c>
      <c r="BW93" s="66"/>
      <c r="BX93" s="66"/>
      <c r="BY93" s="17"/>
      <c r="BZ93" s="17"/>
      <c r="CA93" s="66"/>
      <c r="CB93" s="66"/>
      <c r="CC93" s="66">
        <f>MAX(BW93:BW404)</f>
        <v>58642.280441588402</v>
      </c>
      <c r="CD93" s="66">
        <f t="shared" si="59"/>
        <v>-58642.280441588402</v>
      </c>
      <c r="CE93" s="66">
        <f t="shared" si="60"/>
        <v>-1454</v>
      </c>
      <c r="CF93" s="66" t="e">
        <f>MAX(CE93:CE404)</f>
        <v>#REF!</v>
      </c>
      <c r="CG93" s="66" t="e">
        <f t="shared" si="61"/>
        <v>#REF!</v>
      </c>
      <c r="CH93" s="370"/>
      <c r="CI93" s="17">
        <f t="shared" si="52"/>
        <v>1</v>
      </c>
      <c r="CJ93" s="17">
        <f t="shared" si="53"/>
        <v>0</v>
      </c>
      <c r="CK93" s="38">
        <f>MAX(BV38:BV93)</f>
        <v>311.10000000000002</v>
      </c>
      <c r="CL93" s="38">
        <f t="shared" si="62"/>
        <v>48.200000000000045</v>
      </c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</row>
    <row r="94" spans="1:147" customFormat="1" ht="19.5" hidden="1" customHeight="1" x14ac:dyDescent="0.25">
      <c r="A94" s="3"/>
      <c r="B94" s="254">
        <f t="shared" si="18"/>
        <v>36920</v>
      </c>
      <c r="C94" s="5">
        <f t="shared" si="74"/>
        <v>25514</v>
      </c>
      <c r="D94" s="5">
        <v>0</v>
      </c>
      <c r="E94" s="66">
        <f t="shared" si="76"/>
        <v>0</v>
      </c>
      <c r="F94" s="66">
        <f t="shared" si="19"/>
        <v>-969.00000000000011</v>
      </c>
      <c r="G94" s="4">
        <f t="shared" si="75"/>
        <v>24545</v>
      </c>
      <c r="H94" s="8">
        <f t="shared" si="57"/>
        <v>-3.7979148702673049E-2</v>
      </c>
      <c r="I94" s="3"/>
      <c r="J94" s="306">
        <v>36920</v>
      </c>
      <c r="K94" s="5">
        <v>267.10000000000002</v>
      </c>
      <c r="L94" s="5">
        <v>268.89999999999998</v>
      </c>
      <c r="M94" s="5">
        <v>262.2</v>
      </c>
      <c r="N94" s="177"/>
      <c r="O94" s="5">
        <f t="shared" si="78"/>
        <v>6.6999999999999886</v>
      </c>
      <c r="P94" s="8">
        <f t="shared" si="79"/>
        <v>2.5084238113066221E-2</v>
      </c>
      <c r="Q94" s="8">
        <f>(AVERAGE(P91:P93))*Q1239</f>
        <v>8.738527327797535E-3</v>
      </c>
      <c r="R94" s="8">
        <f>P93/P1239</f>
        <v>0.76588555193455099</v>
      </c>
      <c r="S94" s="109">
        <f t="shared" ref="S94:S157" si="80">(-Q94*K93)+K93</f>
        <v>260.60264116552202</v>
      </c>
      <c r="T94" s="5">
        <f t="shared" si="20"/>
        <v>2.8999999999999773</v>
      </c>
      <c r="U94" s="8">
        <f t="shared" si="77"/>
        <v>0.42000000000000454</v>
      </c>
      <c r="V94" s="19">
        <f t="shared" ref="V94:V157" si="81">MAX(0,(AD94-K94))</f>
        <v>0</v>
      </c>
      <c r="W94" s="109">
        <f t="shared" si="21"/>
        <v>265.19735883447794</v>
      </c>
      <c r="X94" s="5">
        <f t="shared" si="15"/>
        <v>2.1000000000000227</v>
      </c>
      <c r="Y94" s="8">
        <f t="shared" ref="Y94:Y157" si="82">100%-U94</f>
        <v>0.57999999999999541</v>
      </c>
      <c r="Z94" s="5">
        <f t="shared" ref="Z94:Z157" si="83">MAX(0,(K94-AL94))</f>
        <v>2.1000000000000227</v>
      </c>
      <c r="AA94" s="5">
        <f>K94*AA1239</f>
        <v>3.4723000000000002</v>
      </c>
      <c r="AB94" s="5">
        <f t="shared" ref="AB94:AB157" si="84">AA94*R94</f>
        <v>2.6593844019823414</v>
      </c>
      <c r="AC94" s="2">
        <v>36920</v>
      </c>
      <c r="AD94" s="43">
        <f t="shared" si="22"/>
        <v>260</v>
      </c>
      <c r="AE94" s="54"/>
      <c r="AF94" s="131">
        <f>(AK93&gt;AF1239)*1</f>
        <v>0</v>
      </c>
      <c r="AG94" s="112">
        <f>MROUND((AD94*AG1239),5)</f>
        <v>255</v>
      </c>
      <c r="AH94" s="113">
        <f>MROUND((AE94*AH1239),0.1)</f>
        <v>0</v>
      </c>
      <c r="AI94" s="60">
        <f t="shared" si="23"/>
        <v>4.2000000000000455</v>
      </c>
      <c r="AJ94" s="60"/>
      <c r="AK94" s="133">
        <f t="shared" si="64"/>
        <v>267.10000000000002</v>
      </c>
      <c r="AL94" s="41">
        <f t="shared" ref="AL94:AL157" si="85">MROUND(W94,5)</f>
        <v>265</v>
      </c>
      <c r="AM94" s="56">
        <f t="shared" si="16"/>
        <v>0.70000000000000007</v>
      </c>
      <c r="AN94" s="82">
        <f t="shared" si="17"/>
        <v>1</v>
      </c>
      <c r="AO94" s="82">
        <f t="shared" si="24"/>
        <v>0</v>
      </c>
      <c r="AP94" s="33">
        <f t="shared" si="25"/>
        <v>0</v>
      </c>
      <c r="AQ94" s="29">
        <f t="shared" si="26"/>
        <v>0</v>
      </c>
      <c r="AR94" s="86">
        <f t="shared" si="27"/>
        <v>1</v>
      </c>
      <c r="AS94" s="33">
        <f t="shared" si="28"/>
        <v>0</v>
      </c>
      <c r="AT94" s="19">
        <f t="shared" si="29"/>
        <v>0</v>
      </c>
      <c r="AU94" s="18">
        <f t="shared" si="58"/>
        <v>1</v>
      </c>
      <c r="AV94" s="5">
        <f t="shared" si="30"/>
        <v>0.70000000000000007</v>
      </c>
      <c r="AW94" s="17">
        <f t="shared" si="31"/>
        <v>0</v>
      </c>
      <c r="AX94" s="17">
        <f t="shared" si="32"/>
        <v>1</v>
      </c>
      <c r="AY94" s="17">
        <f t="shared" si="33"/>
        <v>265</v>
      </c>
      <c r="AZ94" s="19">
        <f t="shared" si="34"/>
        <v>275</v>
      </c>
      <c r="BA94" s="19">
        <f t="shared" si="35"/>
        <v>0</v>
      </c>
      <c r="BB94" s="19">
        <f t="shared" si="36"/>
        <v>0</v>
      </c>
      <c r="BC94" s="19">
        <f t="shared" si="37"/>
        <v>265</v>
      </c>
      <c r="BD94" s="17">
        <f t="shared" si="38"/>
        <v>0</v>
      </c>
      <c r="BE94" s="17">
        <f t="shared" si="39"/>
        <v>0</v>
      </c>
      <c r="BF94" s="38">
        <f t="shared" si="40"/>
        <v>0</v>
      </c>
      <c r="BG94" s="38">
        <f t="shared" si="41"/>
        <v>0</v>
      </c>
      <c r="BH94" s="38">
        <f t="shared" si="42"/>
        <v>0</v>
      </c>
      <c r="BI94" s="38">
        <f t="shared" si="43"/>
        <v>0</v>
      </c>
      <c r="BJ94" s="5">
        <f t="shared" si="44"/>
        <v>0</v>
      </c>
      <c r="BK94" s="5">
        <f t="shared" si="45"/>
        <v>-10</v>
      </c>
      <c r="BL94" s="22">
        <f t="shared" si="46"/>
        <v>-9.3000000000000007</v>
      </c>
      <c r="BM94" s="5">
        <f t="shared" si="47"/>
        <v>-9.3000000000000007</v>
      </c>
      <c r="BN94" s="66">
        <f t="shared" si="48"/>
        <v>-930.00000000000011</v>
      </c>
      <c r="BO94" s="5">
        <f>AP94*BO1239</f>
        <v>0</v>
      </c>
      <c r="BP94" s="5">
        <f>AU94*BP1239</f>
        <v>-39</v>
      </c>
      <c r="BQ94" s="5">
        <f>AF94*BQ1239</f>
        <v>0</v>
      </c>
      <c r="BR94" s="356">
        <f t="shared" si="69"/>
        <v>-969.00000000000011</v>
      </c>
      <c r="BS94" s="5">
        <f t="shared" si="50"/>
        <v>267.10000000000002</v>
      </c>
      <c r="BT94" s="6"/>
      <c r="BU94" s="306">
        <v>36920</v>
      </c>
      <c r="BV94" s="38">
        <f t="shared" si="51"/>
        <v>267.10000000000002</v>
      </c>
      <c r="BW94" s="66"/>
      <c r="BX94" s="66"/>
      <c r="BY94" s="17"/>
      <c r="BZ94" s="17"/>
      <c r="CA94" s="66"/>
      <c r="CB94" s="66"/>
      <c r="CC94" s="66">
        <f>MAX(BW94:BW404)</f>
        <v>58642.280441588402</v>
      </c>
      <c r="CD94" s="66">
        <f t="shared" si="59"/>
        <v>-58642.280441588402</v>
      </c>
      <c r="CE94" s="66">
        <f t="shared" si="60"/>
        <v>-2423</v>
      </c>
      <c r="CF94" s="66" t="e">
        <f>MAX(CE94:CE404)</f>
        <v>#REF!</v>
      </c>
      <c r="CG94" s="66" t="e">
        <f t="shared" si="61"/>
        <v>#REF!</v>
      </c>
      <c r="CH94" s="370"/>
      <c r="CI94" s="17">
        <f t="shared" si="52"/>
        <v>0</v>
      </c>
      <c r="CJ94" s="17">
        <f t="shared" si="53"/>
        <v>1</v>
      </c>
      <c r="CK94" s="38">
        <f>MAX(BV38:BV94)</f>
        <v>311.10000000000002</v>
      </c>
      <c r="CL94" s="38">
        <f t="shared" si="62"/>
        <v>44</v>
      </c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</row>
    <row r="95" spans="1:147" customFormat="1" ht="19.5" hidden="1" customHeight="1" x14ac:dyDescent="0.25">
      <c r="A95" s="3"/>
      <c r="B95" s="254">
        <f t="shared" si="18"/>
        <v>36927</v>
      </c>
      <c r="C95" s="5">
        <f t="shared" si="74"/>
        <v>24545</v>
      </c>
      <c r="D95" s="5">
        <v>0</v>
      </c>
      <c r="E95" s="66">
        <f t="shared" si="76"/>
        <v>0</v>
      </c>
      <c r="F95" s="66">
        <f t="shared" si="19"/>
        <v>-39</v>
      </c>
      <c r="G95" s="4">
        <f t="shared" si="75"/>
        <v>24506</v>
      </c>
      <c r="H95" s="8">
        <f t="shared" si="57"/>
        <v>-1.5889183133020982E-3</v>
      </c>
      <c r="I95" s="3"/>
      <c r="J95" s="306">
        <v>36927</v>
      </c>
      <c r="K95" s="5">
        <v>259.89999999999998</v>
      </c>
      <c r="L95" s="5">
        <v>265.8</v>
      </c>
      <c r="M95" s="5">
        <v>259</v>
      </c>
      <c r="N95" s="177"/>
      <c r="O95" s="5">
        <f t="shared" si="78"/>
        <v>6.8000000000000114</v>
      </c>
      <c r="P95" s="8">
        <f t="shared" si="79"/>
        <v>2.61639091958446E-2</v>
      </c>
      <c r="Q95" s="8">
        <f>(AVERAGE(P92:P94))*Q1239</f>
        <v>8.8580987083555045E-3</v>
      </c>
      <c r="R95" s="8">
        <f>P94/P1239</f>
        <v>0.71137242882291762</v>
      </c>
      <c r="S95" s="109">
        <f t="shared" si="80"/>
        <v>264.73400183499825</v>
      </c>
      <c r="T95" s="5">
        <f t="shared" si="20"/>
        <v>2.1000000000000227</v>
      </c>
      <c r="U95" s="8">
        <f t="shared" si="77"/>
        <v>0.57999999999999541</v>
      </c>
      <c r="V95" s="19">
        <f t="shared" si="81"/>
        <v>5.1000000000000227</v>
      </c>
      <c r="W95" s="109">
        <f t="shared" si="21"/>
        <v>269.46599816500179</v>
      </c>
      <c r="X95" s="5">
        <f t="shared" si="15"/>
        <v>2.8999999999999773</v>
      </c>
      <c r="Y95" s="8">
        <f t="shared" si="82"/>
        <v>0.42000000000000459</v>
      </c>
      <c r="Z95" s="5">
        <f t="shared" si="83"/>
        <v>0</v>
      </c>
      <c r="AA95" s="5">
        <f>K95*AA1239</f>
        <v>3.3786999999999994</v>
      </c>
      <c r="AB95" s="5">
        <f t="shared" si="84"/>
        <v>2.4035140252639913</v>
      </c>
      <c r="AC95" s="2">
        <v>36927</v>
      </c>
      <c r="AD95" s="43">
        <f t="shared" si="22"/>
        <v>265</v>
      </c>
      <c r="AE95" s="54"/>
      <c r="AF95" s="131">
        <f>(AK94&gt;AF1239)*1</f>
        <v>0</v>
      </c>
      <c r="AG95" s="112">
        <f>MROUND((AD95*AG1239),5)</f>
        <v>260</v>
      </c>
      <c r="AH95" s="113">
        <f>MROUND((AE95*AH1239),0.1)</f>
        <v>0</v>
      </c>
      <c r="AI95" s="60">
        <f t="shared" si="23"/>
        <v>-7.2000000000000455</v>
      </c>
      <c r="AJ95" s="60"/>
      <c r="AK95" s="133">
        <f t="shared" si="64"/>
        <v>259.89999999999998</v>
      </c>
      <c r="AL95" s="41">
        <f t="shared" si="85"/>
        <v>270</v>
      </c>
      <c r="AM95" s="56">
        <f t="shared" si="16"/>
        <v>1.5</v>
      </c>
      <c r="AN95" s="82">
        <f t="shared" si="17"/>
        <v>0</v>
      </c>
      <c r="AO95" s="82">
        <f t="shared" si="24"/>
        <v>1</v>
      </c>
      <c r="AP95" s="33">
        <f t="shared" si="25"/>
        <v>1</v>
      </c>
      <c r="AQ95" s="29">
        <f t="shared" si="26"/>
        <v>0</v>
      </c>
      <c r="AR95" s="86">
        <f t="shared" si="27"/>
        <v>0</v>
      </c>
      <c r="AS95" s="33">
        <f t="shared" si="28"/>
        <v>1</v>
      </c>
      <c r="AT95" s="19">
        <f t="shared" si="29"/>
        <v>265</v>
      </c>
      <c r="AU95" s="18">
        <f t="shared" si="58"/>
        <v>0</v>
      </c>
      <c r="AV95" s="5">
        <f t="shared" si="30"/>
        <v>0</v>
      </c>
      <c r="AW95" s="17">
        <f t="shared" si="31"/>
        <v>0</v>
      </c>
      <c r="AX95" s="17">
        <f t="shared" si="32"/>
        <v>0</v>
      </c>
      <c r="AY95" s="17">
        <f t="shared" si="33"/>
        <v>0</v>
      </c>
      <c r="AZ95" s="19">
        <f t="shared" si="34"/>
        <v>0</v>
      </c>
      <c r="BA95" s="19">
        <f t="shared" si="35"/>
        <v>265</v>
      </c>
      <c r="BB95" s="19">
        <f t="shared" si="36"/>
        <v>0</v>
      </c>
      <c r="BC95" s="19">
        <f t="shared" si="37"/>
        <v>0</v>
      </c>
      <c r="BD95" s="17">
        <f t="shared" si="38"/>
        <v>265</v>
      </c>
      <c r="BE95" s="17">
        <f t="shared" si="39"/>
        <v>0</v>
      </c>
      <c r="BF95" s="38">
        <f t="shared" si="40"/>
        <v>260</v>
      </c>
      <c r="BG95" s="38">
        <f t="shared" si="41"/>
        <v>0</v>
      </c>
      <c r="BH95" s="38">
        <f t="shared" si="42"/>
        <v>0</v>
      </c>
      <c r="BI95" s="38">
        <f t="shared" si="43"/>
        <v>0</v>
      </c>
      <c r="BJ95" s="5">
        <f t="shared" si="44"/>
        <v>0</v>
      </c>
      <c r="BK95" s="5">
        <f t="shared" si="45"/>
        <v>0</v>
      </c>
      <c r="BL95" s="22">
        <f t="shared" si="46"/>
        <v>0</v>
      </c>
      <c r="BM95" s="5">
        <f t="shared" si="47"/>
        <v>0</v>
      </c>
      <c r="BN95" s="66">
        <f t="shared" si="48"/>
        <v>0</v>
      </c>
      <c r="BO95" s="5">
        <f>AP95*BO1239</f>
        <v>-39</v>
      </c>
      <c r="BP95" s="5">
        <f>AU95*BP1239</f>
        <v>0</v>
      </c>
      <c r="BQ95" s="5">
        <f>AF95*BQ1239</f>
        <v>0</v>
      </c>
      <c r="BR95" s="356">
        <f t="shared" si="69"/>
        <v>-39</v>
      </c>
      <c r="BS95" s="5">
        <f t="shared" si="50"/>
        <v>259.89999999999998</v>
      </c>
      <c r="BT95" s="6"/>
      <c r="BU95" s="306">
        <v>36927</v>
      </c>
      <c r="BV95" s="38">
        <f t="shared" si="51"/>
        <v>259.89999999999998</v>
      </c>
      <c r="BW95" s="66"/>
      <c r="BX95" s="66"/>
      <c r="BY95" s="17"/>
      <c r="BZ95" s="17"/>
      <c r="CA95" s="66"/>
      <c r="CB95" s="66"/>
      <c r="CC95" s="66">
        <f>MAX(BW95:BW404)</f>
        <v>58642.280441588402</v>
      </c>
      <c r="CD95" s="66">
        <f t="shared" si="59"/>
        <v>-58642.280441588402</v>
      </c>
      <c r="CE95" s="66">
        <f t="shared" si="60"/>
        <v>-2462</v>
      </c>
      <c r="CF95" s="66" t="e">
        <f>MAX(CE95:CE404)</f>
        <v>#REF!</v>
      </c>
      <c r="CG95" s="66" t="e">
        <f t="shared" si="61"/>
        <v>#REF!</v>
      </c>
      <c r="CH95" s="370"/>
      <c r="CI95" s="17">
        <f t="shared" si="52"/>
        <v>0</v>
      </c>
      <c r="CJ95" s="17">
        <f t="shared" si="53"/>
        <v>1</v>
      </c>
      <c r="CK95" s="38">
        <f>MAX(BV38:BV95)</f>
        <v>311.10000000000002</v>
      </c>
      <c r="CL95" s="38">
        <f t="shared" si="62"/>
        <v>51.200000000000045</v>
      </c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</row>
    <row r="96" spans="1:147" customFormat="1" ht="19.5" hidden="1" customHeight="1" x14ac:dyDescent="0.25">
      <c r="A96" s="3"/>
      <c r="B96" s="254">
        <f t="shared" si="18"/>
        <v>36934</v>
      </c>
      <c r="C96" s="5">
        <f t="shared" si="74"/>
        <v>24506</v>
      </c>
      <c r="D96" s="5">
        <v>0</v>
      </c>
      <c r="E96" s="66">
        <f t="shared" si="76"/>
        <v>0</v>
      </c>
      <c r="F96" s="66">
        <f t="shared" si="19"/>
        <v>61</v>
      </c>
      <c r="G96" s="4">
        <f t="shared" si="75"/>
        <v>24567</v>
      </c>
      <c r="H96" s="8">
        <f t="shared" si="57"/>
        <v>2.4891863217171304E-3</v>
      </c>
      <c r="I96" s="3"/>
      <c r="J96" s="306">
        <v>36934</v>
      </c>
      <c r="K96" s="5">
        <v>258.2</v>
      </c>
      <c r="L96" s="5">
        <v>262.5</v>
      </c>
      <c r="M96" s="5">
        <v>255</v>
      </c>
      <c r="N96" s="177"/>
      <c r="O96" s="5">
        <f t="shared" si="78"/>
        <v>7.5</v>
      </c>
      <c r="P96" s="8">
        <f t="shared" si="79"/>
        <v>2.9047250193648337E-2</v>
      </c>
      <c r="Q96" s="8">
        <f>(AVERAGE(P93:P95))*Q1239</f>
        <v>1.0433948486122824E-2</v>
      </c>
      <c r="R96" s="8">
        <f>P95/P1239</f>
        <v>0.74199118778318485</v>
      </c>
      <c r="S96" s="109">
        <f t="shared" si="80"/>
        <v>257.18821678845666</v>
      </c>
      <c r="T96" s="5">
        <f t="shared" si="20"/>
        <v>4.8999999999999773</v>
      </c>
      <c r="U96" s="8">
        <f t="shared" si="77"/>
        <v>0.51000000000000223</v>
      </c>
      <c r="V96" s="19">
        <f t="shared" si="81"/>
        <v>0</v>
      </c>
      <c r="W96" s="109">
        <f t="shared" si="21"/>
        <v>262.6117832115433</v>
      </c>
      <c r="X96" s="5">
        <f t="shared" si="15"/>
        <v>5.1000000000000227</v>
      </c>
      <c r="Y96" s="8">
        <f t="shared" si="82"/>
        <v>0.48999999999999777</v>
      </c>
      <c r="Z96" s="5">
        <f t="shared" si="83"/>
        <v>0</v>
      </c>
      <c r="AA96" s="5">
        <f>K96*AA1239</f>
        <v>3.3565999999999998</v>
      </c>
      <c r="AB96" s="5">
        <f t="shared" si="84"/>
        <v>2.4905676209130383</v>
      </c>
      <c r="AC96" s="2">
        <v>36934</v>
      </c>
      <c r="AD96" s="43">
        <f t="shared" si="22"/>
        <v>255</v>
      </c>
      <c r="AE96" s="54"/>
      <c r="AF96" s="131">
        <f>(AK95&gt;AF1239)*1</f>
        <v>0</v>
      </c>
      <c r="AG96" s="112">
        <f>MROUND((AD96*AG1239),5)</f>
        <v>250</v>
      </c>
      <c r="AH96" s="113">
        <f>MROUND((AE96*AH1239),0.1)</f>
        <v>0</v>
      </c>
      <c r="AI96" s="60">
        <f t="shared" si="23"/>
        <v>-1.6999999999999886</v>
      </c>
      <c r="AJ96" s="60"/>
      <c r="AK96" s="133">
        <f t="shared" si="64"/>
        <v>258.2</v>
      </c>
      <c r="AL96" s="41">
        <f t="shared" si="85"/>
        <v>265</v>
      </c>
      <c r="AM96" s="56">
        <f t="shared" si="16"/>
        <v>1</v>
      </c>
      <c r="AN96" s="82">
        <f t="shared" si="17"/>
        <v>0</v>
      </c>
      <c r="AO96" s="82">
        <f t="shared" si="24"/>
        <v>1</v>
      </c>
      <c r="AP96" s="33">
        <f t="shared" si="25"/>
        <v>0</v>
      </c>
      <c r="AQ96" s="29">
        <f t="shared" si="26"/>
        <v>0</v>
      </c>
      <c r="AR96" s="86">
        <f t="shared" si="27"/>
        <v>1</v>
      </c>
      <c r="AS96" s="33">
        <f t="shared" si="28"/>
        <v>0</v>
      </c>
      <c r="AT96" s="19">
        <f t="shared" si="29"/>
        <v>0</v>
      </c>
      <c r="AU96" s="18">
        <f t="shared" si="58"/>
        <v>1</v>
      </c>
      <c r="AV96" s="5">
        <f t="shared" si="30"/>
        <v>1</v>
      </c>
      <c r="AW96" s="17">
        <f t="shared" si="31"/>
        <v>1</v>
      </c>
      <c r="AX96" s="17">
        <f t="shared" si="32"/>
        <v>0</v>
      </c>
      <c r="AY96" s="17">
        <f t="shared" si="33"/>
        <v>0</v>
      </c>
      <c r="AZ96" s="19">
        <f t="shared" si="34"/>
        <v>265</v>
      </c>
      <c r="BA96" s="19">
        <f t="shared" si="35"/>
        <v>0</v>
      </c>
      <c r="BB96" s="19">
        <f t="shared" si="36"/>
        <v>0</v>
      </c>
      <c r="BC96" s="19">
        <f t="shared" si="37"/>
        <v>0</v>
      </c>
      <c r="BD96" s="17">
        <f t="shared" si="38"/>
        <v>265</v>
      </c>
      <c r="BE96" s="17">
        <f t="shared" si="39"/>
        <v>0</v>
      </c>
      <c r="BF96" s="38">
        <f t="shared" si="40"/>
        <v>0</v>
      </c>
      <c r="BG96" s="38">
        <f t="shared" si="41"/>
        <v>0</v>
      </c>
      <c r="BH96" s="38">
        <f t="shared" si="42"/>
        <v>0</v>
      </c>
      <c r="BI96" s="38">
        <f t="shared" si="43"/>
        <v>0</v>
      </c>
      <c r="BJ96" s="5">
        <f t="shared" si="44"/>
        <v>0</v>
      </c>
      <c r="BK96" s="5">
        <f t="shared" si="45"/>
        <v>0</v>
      </c>
      <c r="BL96" s="22">
        <f t="shared" si="46"/>
        <v>1</v>
      </c>
      <c r="BM96" s="5">
        <f t="shared" si="47"/>
        <v>1</v>
      </c>
      <c r="BN96" s="66">
        <f t="shared" si="48"/>
        <v>100</v>
      </c>
      <c r="BO96" s="5">
        <f>AP96*BO1239</f>
        <v>0</v>
      </c>
      <c r="BP96" s="5">
        <f>AU96*BP1239</f>
        <v>-39</v>
      </c>
      <c r="BQ96" s="5">
        <f>AF96*BQ1239</f>
        <v>0</v>
      </c>
      <c r="BR96" s="356">
        <f t="shared" si="69"/>
        <v>61</v>
      </c>
      <c r="BS96" s="5">
        <f t="shared" si="50"/>
        <v>258.2</v>
      </c>
      <c r="BT96" s="6"/>
      <c r="BU96" s="306">
        <v>36934</v>
      </c>
      <c r="BV96" s="38">
        <f t="shared" si="51"/>
        <v>258.2</v>
      </c>
      <c r="BW96" s="66"/>
      <c r="BX96" s="66"/>
      <c r="BY96" s="17"/>
      <c r="BZ96" s="17"/>
      <c r="CA96" s="66"/>
      <c r="CB96" s="66"/>
      <c r="CC96" s="66">
        <f>MAX(BW96:BW404)</f>
        <v>58642.280441588402</v>
      </c>
      <c r="CD96" s="66">
        <f t="shared" si="59"/>
        <v>-58642.280441588402</v>
      </c>
      <c r="CE96" s="66">
        <f t="shared" si="60"/>
        <v>-2401</v>
      </c>
      <c r="CF96" s="66" t="e">
        <f>MAX(CE96:CE404)</f>
        <v>#REF!</v>
      </c>
      <c r="CG96" s="66" t="e">
        <f t="shared" si="61"/>
        <v>#REF!</v>
      </c>
      <c r="CH96" s="370"/>
      <c r="CI96" s="17">
        <f t="shared" si="52"/>
        <v>1</v>
      </c>
      <c r="CJ96" s="17">
        <f t="shared" si="53"/>
        <v>0</v>
      </c>
      <c r="CK96" s="38">
        <f>MAX(BV38:BV96)</f>
        <v>311.10000000000002</v>
      </c>
      <c r="CL96" s="38">
        <f t="shared" si="62"/>
        <v>52.900000000000034</v>
      </c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</row>
    <row r="97" spans="1:147" customFormat="1" ht="19.5" hidden="1" customHeight="1" x14ac:dyDescent="0.25">
      <c r="A97" s="3"/>
      <c r="B97" s="254">
        <f t="shared" si="18"/>
        <v>36941</v>
      </c>
      <c r="C97" s="5">
        <f t="shared" si="74"/>
        <v>24567</v>
      </c>
      <c r="D97" s="5">
        <v>0</v>
      </c>
      <c r="E97" s="66">
        <f t="shared" si="76"/>
        <v>0</v>
      </c>
      <c r="F97" s="66">
        <f t="shared" si="19"/>
        <v>-419</v>
      </c>
      <c r="G97" s="4">
        <f t="shared" si="75"/>
        <v>24148</v>
      </c>
      <c r="H97" s="8">
        <f t="shared" si="57"/>
        <v>-1.7055399519680874E-2</v>
      </c>
      <c r="I97" s="3"/>
      <c r="J97" s="306">
        <v>36941</v>
      </c>
      <c r="K97" s="5">
        <v>262.10000000000002</v>
      </c>
      <c r="L97" s="5">
        <v>262.7</v>
      </c>
      <c r="M97" s="5">
        <v>257.2</v>
      </c>
      <c r="N97" s="177"/>
      <c r="O97" s="5">
        <f t="shared" si="78"/>
        <v>5.5</v>
      </c>
      <c r="P97" s="8">
        <f t="shared" si="79"/>
        <v>2.0984357115604729E-2</v>
      </c>
      <c r="Q97" s="8">
        <f>(AVERAGE(P94:P96))*Q1239</f>
        <v>1.070605300034122E-2</v>
      </c>
      <c r="R97" s="8">
        <f>P96/P1239</f>
        <v>0.82376083450264892</v>
      </c>
      <c r="S97" s="109">
        <f t="shared" si="80"/>
        <v>255.43569711531188</v>
      </c>
      <c r="T97" s="5">
        <f t="shared" si="20"/>
        <v>3.1999999999999886</v>
      </c>
      <c r="U97" s="8">
        <f t="shared" si="77"/>
        <v>0.36000000000000226</v>
      </c>
      <c r="V97" s="19">
        <f t="shared" si="81"/>
        <v>0</v>
      </c>
      <c r="W97" s="109">
        <f t="shared" si="21"/>
        <v>260.9643028846881</v>
      </c>
      <c r="X97" s="5">
        <f t="shared" si="15"/>
        <v>1.8000000000000114</v>
      </c>
      <c r="Y97" s="8">
        <f t="shared" si="82"/>
        <v>0.63999999999999768</v>
      </c>
      <c r="Z97" s="5">
        <f t="shared" si="83"/>
        <v>2.1000000000000227</v>
      </c>
      <c r="AA97" s="5">
        <f>K97*AA1239</f>
        <v>3.4073000000000002</v>
      </c>
      <c r="AB97" s="5">
        <f t="shared" si="84"/>
        <v>2.8068002914008758</v>
      </c>
      <c r="AC97" s="2">
        <v>36941</v>
      </c>
      <c r="AD97" s="43">
        <f t="shared" si="22"/>
        <v>255</v>
      </c>
      <c r="AE97" s="54"/>
      <c r="AF97" s="131">
        <f>(AK96&gt;AF1239)*1</f>
        <v>0</v>
      </c>
      <c r="AG97" s="112">
        <f>MROUND((AD97*AG1239),5)</f>
        <v>250</v>
      </c>
      <c r="AH97" s="113">
        <f>MROUND((AE97*AH1239),0.1)</f>
        <v>0</v>
      </c>
      <c r="AI97" s="60">
        <f t="shared" si="23"/>
        <v>3.9000000000000341</v>
      </c>
      <c r="AJ97" s="60"/>
      <c r="AK97" s="133">
        <f t="shared" si="64"/>
        <v>262.10000000000002</v>
      </c>
      <c r="AL97" s="41">
        <f t="shared" si="85"/>
        <v>260</v>
      </c>
      <c r="AM97" s="56">
        <f t="shared" si="16"/>
        <v>1.2000000000000002</v>
      </c>
      <c r="AN97" s="82">
        <f t="shared" si="17"/>
        <v>1</v>
      </c>
      <c r="AO97" s="82">
        <f t="shared" si="24"/>
        <v>0</v>
      </c>
      <c r="AP97" s="33">
        <f t="shared" si="25"/>
        <v>0</v>
      </c>
      <c r="AQ97" s="29">
        <f t="shared" si="26"/>
        <v>0</v>
      </c>
      <c r="AR97" s="86">
        <f t="shared" si="27"/>
        <v>1</v>
      </c>
      <c r="AS97" s="33">
        <f t="shared" si="28"/>
        <v>0</v>
      </c>
      <c r="AT97" s="19">
        <f t="shared" si="29"/>
        <v>0</v>
      </c>
      <c r="AU97" s="18">
        <f t="shared" si="58"/>
        <v>1</v>
      </c>
      <c r="AV97" s="5">
        <f t="shared" si="30"/>
        <v>1.2000000000000002</v>
      </c>
      <c r="AW97" s="17">
        <f t="shared" si="31"/>
        <v>0</v>
      </c>
      <c r="AX97" s="17">
        <f t="shared" si="32"/>
        <v>1</v>
      </c>
      <c r="AY97" s="17">
        <f t="shared" si="33"/>
        <v>260</v>
      </c>
      <c r="AZ97" s="19">
        <f t="shared" si="34"/>
        <v>265</v>
      </c>
      <c r="BA97" s="19">
        <f t="shared" si="35"/>
        <v>0</v>
      </c>
      <c r="BB97" s="19">
        <f t="shared" si="36"/>
        <v>0</v>
      </c>
      <c r="BC97" s="19">
        <f t="shared" si="37"/>
        <v>260</v>
      </c>
      <c r="BD97" s="17">
        <f t="shared" si="38"/>
        <v>0</v>
      </c>
      <c r="BE97" s="17">
        <f t="shared" si="39"/>
        <v>0</v>
      </c>
      <c r="BF97" s="38">
        <f t="shared" si="40"/>
        <v>0</v>
      </c>
      <c r="BG97" s="38">
        <f t="shared" si="41"/>
        <v>0</v>
      </c>
      <c r="BH97" s="38">
        <f t="shared" si="42"/>
        <v>0</v>
      </c>
      <c r="BI97" s="38">
        <f t="shared" si="43"/>
        <v>0</v>
      </c>
      <c r="BJ97" s="5">
        <f t="shared" si="44"/>
        <v>0</v>
      </c>
      <c r="BK97" s="5">
        <f t="shared" si="45"/>
        <v>-5</v>
      </c>
      <c r="BL97" s="22">
        <f t="shared" si="46"/>
        <v>-3.8</v>
      </c>
      <c r="BM97" s="5">
        <f t="shared" si="47"/>
        <v>-3.8</v>
      </c>
      <c r="BN97" s="66">
        <f t="shared" si="48"/>
        <v>-380</v>
      </c>
      <c r="BO97" s="5">
        <f>AP97*BO1239</f>
        <v>0</v>
      </c>
      <c r="BP97" s="5">
        <f>AU97*BP1239</f>
        <v>-39</v>
      </c>
      <c r="BQ97" s="5">
        <f>AF97*BQ1239</f>
        <v>0</v>
      </c>
      <c r="BR97" s="356">
        <f t="shared" si="69"/>
        <v>-419</v>
      </c>
      <c r="BS97" s="5">
        <f t="shared" si="50"/>
        <v>262.10000000000002</v>
      </c>
      <c r="BT97" s="6"/>
      <c r="BU97" s="306">
        <v>36941</v>
      </c>
      <c r="BV97" s="38">
        <f t="shared" si="51"/>
        <v>262.10000000000002</v>
      </c>
      <c r="BW97" s="66"/>
      <c r="BX97" s="66"/>
      <c r="BY97" s="17"/>
      <c r="BZ97" s="17"/>
      <c r="CA97" s="66"/>
      <c r="CB97" s="66"/>
      <c r="CC97" s="66">
        <f>MAX(BW97:BW404)</f>
        <v>58642.280441588402</v>
      </c>
      <c r="CD97" s="66">
        <f t="shared" si="59"/>
        <v>-58642.280441588402</v>
      </c>
      <c r="CE97" s="66">
        <f t="shared" si="60"/>
        <v>-2820</v>
      </c>
      <c r="CF97" s="66" t="e">
        <f>MAX(CE97:CE404)</f>
        <v>#REF!</v>
      </c>
      <c r="CG97" s="66" t="e">
        <f t="shared" si="61"/>
        <v>#REF!</v>
      </c>
      <c r="CH97" s="370"/>
      <c r="CI97" s="17">
        <f t="shared" si="52"/>
        <v>0</v>
      </c>
      <c r="CJ97" s="17">
        <f t="shared" si="53"/>
        <v>1</v>
      </c>
      <c r="CK97" s="38">
        <f>MAX(BV38:BV97)</f>
        <v>311.10000000000002</v>
      </c>
      <c r="CL97" s="38">
        <f t="shared" si="62"/>
        <v>49</v>
      </c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</row>
    <row r="98" spans="1:147" customFormat="1" ht="19.5" hidden="1" customHeight="1" x14ac:dyDescent="0.25">
      <c r="A98" s="3"/>
      <c r="B98" s="254">
        <f t="shared" si="18"/>
        <v>36948</v>
      </c>
      <c r="C98" s="5">
        <f t="shared" si="74"/>
        <v>24148</v>
      </c>
      <c r="D98" s="5">
        <v>0</v>
      </c>
      <c r="E98" s="66">
        <f t="shared" si="76"/>
        <v>0</v>
      </c>
      <c r="F98" s="66">
        <f t="shared" si="19"/>
        <v>-39</v>
      </c>
      <c r="G98" s="4">
        <f t="shared" si="75"/>
        <v>24109</v>
      </c>
      <c r="H98" s="8">
        <f t="shared" si="57"/>
        <v>-1.6150405830710618E-3</v>
      </c>
      <c r="I98" s="3"/>
      <c r="J98" s="306">
        <v>36948</v>
      </c>
      <c r="K98" s="5">
        <v>263.10000000000002</v>
      </c>
      <c r="L98" s="5">
        <v>269.7</v>
      </c>
      <c r="M98" s="5">
        <v>261.3</v>
      </c>
      <c r="N98" s="177"/>
      <c r="O98" s="5">
        <f t="shared" si="78"/>
        <v>8.3999999999999773</v>
      </c>
      <c r="P98" s="8">
        <f t="shared" si="79"/>
        <v>3.192702394526787E-2</v>
      </c>
      <c r="Q98" s="8">
        <f>(AVERAGE(P95:P97))*Q1239</f>
        <v>1.015940220067969E-2</v>
      </c>
      <c r="R98" s="8">
        <f>P97/P1239</f>
        <v>0.59510251104016865</v>
      </c>
      <c r="S98" s="109">
        <f t="shared" si="80"/>
        <v>259.43722068320187</v>
      </c>
      <c r="T98" s="5">
        <f t="shared" si="20"/>
        <v>2.1000000000000227</v>
      </c>
      <c r="U98" s="8">
        <f t="shared" si="77"/>
        <v>0.57999999999999541</v>
      </c>
      <c r="V98" s="19">
        <f t="shared" si="81"/>
        <v>0</v>
      </c>
      <c r="W98" s="109">
        <f t="shared" si="21"/>
        <v>264.76277931679817</v>
      </c>
      <c r="X98" s="5">
        <f t="shared" si="15"/>
        <v>2.8999999999999773</v>
      </c>
      <c r="Y98" s="8">
        <f t="shared" si="82"/>
        <v>0.42000000000000459</v>
      </c>
      <c r="Z98" s="5">
        <f t="shared" si="83"/>
        <v>0</v>
      </c>
      <c r="AA98" s="5">
        <f>K98*AA1239</f>
        <v>3.4203000000000001</v>
      </c>
      <c r="AB98" s="5">
        <f t="shared" si="84"/>
        <v>2.035429118510689</v>
      </c>
      <c r="AC98" s="2">
        <v>36948</v>
      </c>
      <c r="AD98" s="43">
        <f t="shared" si="22"/>
        <v>260</v>
      </c>
      <c r="AE98" s="54"/>
      <c r="AF98" s="131">
        <f>(AK97&gt;AF1239)*1</f>
        <v>0</v>
      </c>
      <c r="AG98" s="112">
        <f>MROUND((AD98*AG1239),5)</f>
        <v>255</v>
      </c>
      <c r="AH98" s="113">
        <f>MROUND((AE98*AH1239),0.1)</f>
        <v>0</v>
      </c>
      <c r="AI98" s="60">
        <f t="shared" si="23"/>
        <v>1</v>
      </c>
      <c r="AJ98" s="60"/>
      <c r="AK98" s="133">
        <f t="shared" si="64"/>
        <v>263.10000000000002</v>
      </c>
      <c r="AL98" s="41">
        <f t="shared" si="85"/>
        <v>265</v>
      </c>
      <c r="AM98" s="56">
        <f t="shared" si="16"/>
        <v>1.8</v>
      </c>
      <c r="AN98" s="82">
        <f t="shared" si="17"/>
        <v>1</v>
      </c>
      <c r="AO98" s="82">
        <f t="shared" si="24"/>
        <v>0</v>
      </c>
      <c r="AP98" s="33">
        <f t="shared" si="25"/>
        <v>1</v>
      </c>
      <c r="AQ98" s="29">
        <f t="shared" si="26"/>
        <v>0</v>
      </c>
      <c r="AR98" s="86">
        <f t="shared" si="27"/>
        <v>1</v>
      </c>
      <c r="AS98" s="33">
        <f t="shared" si="28"/>
        <v>0</v>
      </c>
      <c r="AT98" s="19">
        <f t="shared" si="29"/>
        <v>0</v>
      </c>
      <c r="AU98" s="18">
        <f t="shared" si="58"/>
        <v>0</v>
      </c>
      <c r="AV98" s="5">
        <f t="shared" si="30"/>
        <v>0</v>
      </c>
      <c r="AW98" s="17">
        <f t="shared" si="31"/>
        <v>0</v>
      </c>
      <c r="AX98" s="17">
        <f t="shared" si="32"/>
        <v>0</v>
      </c>
      <c r="AY98" s="17">
        <f t="shared" si="33"/>
        <v>0</v>
      </c>
      <c r="AZ98" s="19">
        <f t="shared" si="34"/>
        <v>0</v>
      </c>
      <c r="BA98" s="19">
        <f t="shared" si="35"/>
        <v>0</v>
      </c>
      <c r="BB98" s="19">
        <f t="shared" si="36"/>
        <v>0</v>
      </c>
      <c r="BC98" s="19">
        <f t="shared" si="37"/>
        <v>0</v>
      </c>
      <c r="BD98" s="17">
        <f t="shared" si="38"/>
        <v>0</v>
      </c>
      <c r="BE98" s="17">
        <f t="shared" si="39"/>
        <v>0</v>
      </c>
      <c r="BF98" s="38">
        <f t="shared" si="40"/>
        <v>0</v>
      </c>
      <c r="BG98" s="38">
        <f t="shared" si="41"/>
        <v>0</v>
      </c>
      <c r="BH98" s="38">
        <f t="shared" si="42"/>
        <v>0</v>
      </c>
      <c r="BI98" s="38">
        <f t="shared" si="43"/>
        <v>0</v>
      </c>
      <c r="BJ98" s="5">
        <f t="shared" si="44"/>
        <v>0</v>
      </c>
      <c r="BK98" s="5">
        <f t="shared" si="45"/>
        <v>0</v>
      </c>
      <c r="BL98" s="22">
        <f t="shared" si="46"/>
        <v>0</v>
      </c>
      <c r="BM98" s="5">
        <f t="shared" si="47"/>
        <v>0</v>
      </c>
      <c r="BN98" s="66">
        <f t="shared" si="48"/>
        <v>0</v>
      </c>
      <c r="BO98" s="5">
        <f>AP98*BO1239</f>
        <v>-39</v>
      </c>
      <c r="BP98" s="5">
        <f>AU98*BP1239</f>
        <v>0</v>
      </c>
      <c r="BQ98" s="5">
        <f>AF98*BQ1239</f>
        <v>0</v>
      </c>
      <c r="BR98" s="356">
        <f t="shared" si="69"/>
        <v>-39</v>
      </c>
      <c r="BS98" s="5">
        <f t="shared" si="50"/>
        <v>263.10000000000002</v>
      </c>
      <c r="BT98" s="6"/>
      <c r="BU98" s="306">
        <v>36948</v>
      </c>
      <c r="BV98" s="38">
        <f t="shared" si="51"/>
        <v>263.10000000000002</v>
      </c>
      <c r="BW98" s="66"/>
      <c r="BX98" s="66"/>
      <c r="BY98" s="17"/>
      <c r="BZ98" s="17"/>
      <c r="CA98" s="66"/>
      <c r="CB98" s="66"/>
      <c r="CC98" s="66">
        <f>MAX(BW98:BW404)</f>
        <v>58642.280441588402</v>
      </c>
      <c r="CD98" s="66">
        <f t="shared" si="59"/>
        <v>-58642.280441588402</v>
      </c>
      <c r="CE98" s="66">
        <f t="shared" si="60"/>
        <v>-2859</v>
      </c>
      <c r="CF98" s="66" t="e">
        <f>MAX(CE98:CE404)</f>
        <v>#REF!</v>
      </c>
      <c r="CG98" s="66" t="e">
        <f t="shared" si="61"/>
        <v>#REF!</v>
      </c>
      <c r="CH98" s="370"/>
      <c r="CI98" s="17">
        <f t="shared" si="52"/>
        <v>0</v>
      </c>
      <c r="CJ98" s="17">
        <f t="shared" si="53"/>
        <v>1</v>
      </c>
      <c r="CK98" s="38">
        <f>MAX(BV38:BV98)</f>
        <v>311.10000000000002</v>
      </c>
      <c r="CL98" s="38">
        <f t="shared" si="62"/>
        <v>48</v>
      </c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</row>
    <row r="99" spans="1:147" customFormat="1" ht="19.5" hidden="1" customHeight="1" x14ac:dyDescent="0.25">
      <c r="A99" s="3"/>
      <c r="B99" s="254">
        <f t="shared" si="18"/>
        <v>36955</v>
      </c>
      <c r="C99" s="5">
        <f t="shared" si="74"/>
        <v>24109</v>
      </c>
      <c r="D99" s="5">
        <v>0</v>
      </c>
      <c r="E99" s="66">
        <f t="shared" si="76"/>
        <v>0</v>
      </c>
      <c r="F99" s="66">
        <f t="shared" si="19"/>
        <v>-39</v>
      </c>
      <c r="G99" s="4">
        <f t="shared" si="75"/>
        <v>24070</v>
      </c>
      <c r="H99" s="8">
        <f t="shared" si="57"/>
        <v>-1.6176531585714879E-3</v>
      </c>
      <c r="I99" s="3"/>
      <c r="J99" s="306">
        <v>36955</v>
      </c>
      <c r="K99" s="5">
        <v>271.5</v>
      </c>
      <c r="L99" s="5">
        <v>271.7</v>
      </c>
      <c r="M99" s="5">
        <v>260.10000000000002</v>
      </c>
      <c r="N99" s="177"/>
      <c r="O99" s="5">
        <f t="shared" si="78"/>
        <v>11.599999999999966</v>
      </c>
      <c r="P99" s="8">
        <f t="shared" si="79"/>
        <v>4.2725598526703372E-2</v>
      </c>
      <c r="Q99" s="8">
        <f>(AVERAGE(P96:P98))*Q1239</f>
        <v>1.0927817500602793E-2</v>
      </c>
      <c r="R99" s="8">
        <f>P98/P1239</f>
        <v>0.9054293164759154</v>
      </c>
      <c r="S99" s="109">
        <f t="shared" si="80"/>
        <v>260.22489121559141</v>
      </c>
      <c r="T99" s="5">
        <f t="shared" si="20"/>
        <v>3.1000000000000227</v>
      </c>
      <c r="U99" s="8">
        <f t="shared" si="77"/>
        <v>0.37999999999999545</v>
      </c>
      <c r="V99" s="19">
        <f t="shared" si="81"/>
        <v>0</v>
      </c>
      <c r="W99" s="109">
        <f t="shared" si="21"/>
        <v>265.97510878440863</v>
      </c>
      <c r="X99" s="5">
        <f t="shared" si="15"/>
        <v>1.8999999999999773</v>
      </c>
      <c r="Y99" s="8">
        <f t="shared" si="82"/>
        <v>0.62000000000000455</v>
      </c>
      <c r="Z99" s="5">
        <f t="shared" si="83"/>
        <v>6.5</v>
      </c>
      <c r="AA99" s="5">
        <f>K99*AA1239</f>
        <v>3.5294999999999996</v>
      </c>
      <c r="AB99" s="5">
        <f t="shared" si="84"/>
        <v>3.1957127725017429</v>
      </c>
      <c r="AC99" s="2">
        <v>36955</v>
      </c>
      <c r="AD99" s="43">
        <f t="shared" si="22"/>
        <v>260</v>
      </c>
      <c r="AE99" s="54"/>
      <c r="AF99" s="131">
        <f>(AK98&gt;AF1239)*1</f>
        <v>0</v>
      </c>
      <c r="AG99" s="112">
        <f>MROUND((AD99*AG1239),5)</f>
        <v>255</v>
      </c>
      <c r="AH99" s="113">
        <f>MROUND((AE99*AH1239),0.1)</f>
        <v>0</v>
      </c>
      <c r="AI99" s="60">
        <f t="shared" si="23"/>
        <v>8.3999999999999773</v>
      </c>
      <c r="AJ99" s="60"/>
      <c r="AK99" s="133">
        <f t="shared" si="64"/>
        <v>271.5</v>
      </c>
      <c r="AL99" s="41">
        <f t="shared" si="85"/>
        <v>265</v>
      </c>
      <c r="AM99" s="56">
        <f t="shared" si="16"/>
        <v>0.9</v>
      </c>
      <c r="AN99" s="82">
        <f t="shared" si="17"/>
        <v>1</v>
      </c>
      <c r="AO99" s="82">
        <f t="shared" si="24"/>
        <v>0</v>
      </c>
      <c r="AP99" s="33">
        <f t="shared" si="25"/>
        <v>1</v>
      </c>
      <c r="AQ99" s="29">
        <f t="shared" si="26"/>
        <v>0</v>
      </c>
      <c r="AR99" s="86">
        <f t="shared" si="27"/>
        <v>1</v>
      </c>
      <c r="AS99" s="33">
        <f t="shared" si="28"/>
        <v>0</v>
      </c>
      <c r="AT99" s="19">
        <f t="shared" si="29"/>
        <v>0</v>
      </c>
      <c r="AU99" s="18">
        <f t="shared" si="58"/>
        <v>0</v>
      </c>
      <c r="AV99" s="5">
        <f t="shared" si="30"/>
        <v>0</v>
      </c>
      <c r="AW99" s="17">
        <f t="shared" si="31"/>
        <v>0</v>
      </c>
      <c r="AX99" s="17">
        <f t="shared" si="32"/>
        <v>0</v>
      </c>
      <c r="AY99" s="17">
        <f t="shared" si="33"/>
        <v>0</v>
      </c>
      <c r="AZ99" s="19">
        <f t="shared" si="34"/>
        <v>0</v>
      </c>
      <c r="BA99" s="19">
        <f t="shared" si="35"/>
        <v>0</v>
      </c>
      <c r="BB99" s="19">
        <f t="shared" si="36"/>
        <v>0</v>
      </c>
      <c r="BC99" s="19">
        <f t="shared" si="37"/>
        <v>0</v>
      </c>
      <c r="BD99" s="17">
        <f t="shared" si="38"/>
        <v>0</v>
      </c>
      <c r="BE99" s="17">
        <f t="shared" si="39"/>
        <v>0</v>
      </c>
      <c r="BF99" s="38">
        <f t="shared" si="40"/>
        <v>0</v>
      </c>
      <c r="BG99" s="38">
        <f t="shared" si="41"/>
        <v>0</v>
      </c>
      <c r="BH99" s="38">
        <f t="shared" si="42"/>
        <v>0</v>
      </c>
      <c r="BI99" s="38">
        <f t="shared" si="43"/>
        <v>0</v>
      </c>
      <c r="BJ99" s="5">
        <f t="shared" si="44"/>
        <v>0</v>
      </c>
      <c r="BK99" s="5">
        <f t="shared" si="45"/>
        <v>0</v>
      </c>
      <c r="BL99" s="22">
        <f t="shared" si="46"/>
        <v>0</v>
      </c>
      <c r="BM99" s="5">
        <f t="shared" si="47"/>
        <v>0</v>
      </c>
      <c r="BN99" s="66">
        <f t="shared" si="48"/>
        <v>0</v>
      </c>
      <c r="BO99" s="5">
        <f>AP99*BO1239</f>
        <v>-39</v>
      </c>
      <c r="BP99" s="5">
        <f>AU99*BP1239</f>
        <v>0</v>
      </c>
      <c r="BQ99" s="5">
        <f>AF99*BQ1239</f>
        <v>0</v>
      </c>
      <c r="BR99" s="356">
        <f t="shared" si="69"/>
        <v>-39</v>
      </c>
      <c r="BS99" s="5">
        <f t="shared" si="50"/>
        <v>271.5</v>
      </c>
      <c r="BT99" s="6"/>
      <c r="BU99" s="306">
        <v>36955</v>
      </c>
      <c r="BV99" s="38">
        <f t="shared" si="51"/>
        <v>271.5</v>
      </c>
      <c r="BW99" s="66"/>
      <c r="BX99" s="66"/>
      <c r="BY99" s="17"/>
      <c r="BZ99" s="17"/>
      <c r="CA99" s="66"/>
      <c r="CB99" s="66"/>
      <c r="CC99" s="66">
        <f>MAX(BW99:BW404)</f>
        <v>58642.280441588402</v>
      </c>
      <c r="CD99" s="66">
        <f t="shared" si="59"/>
        <v>-58642.280441588402</v>
      </c>
      <c r="CE99" s="66">
        <f t="shared" si="60"/>
        <v>-2898</v>
      </c>
      <c r="CF99" s="66" t="e">
        <f>MAX(CE99:CE404)</f>
        <v>#REF!</v>
      </c>
      <c r="CG99" s="66" t="e">
        <f t="shared" si="61"/>
        <v>#REF!</v>
      </c>
      <c r="CH99" s="370"/>
      <c r="CI99" s="17">
        <f t="shared" si="52"/>
        <v>0</v>
      </c>
      <c r="CJ99" s="17">
        <f t="shared" si="53"/>
        <v>1</v>
      </c>
      <c r="CK99" s="38">
        <f>MAX(BV38:BV99)</f>
        <v>311.10000000000002</v>
      </c>
      <c r="CL99" s="38">
        <f t="shared" si="62"/>
        <v>39.600000000000023</v>
      </c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</row>
    <row r="100" spans="1:147" customFormat="1" ht="19.5" hidden="1" customHeight="1" x14ac:dyDescent="0.25">
      <c r="A100" s="3"/>
      <c r="B100" s="254">
        <f t="shared" si="18"/>
        <v>36962</v>
      </c>
      <c r="C100" s="5">
        <f t="shared" si="74"/>
        <v>24070</v>
      </c>
      <c r="D100" s="5">
        <v>0</v>
      </c>
      <c r="E100" s="66">
        <f t="shared" si="76"/>
        <v>0</v>
      </c>
      <c r="F100" s="66">
        <f t="shared" si="19"/>
        <v>-39</v>
      </c>
      <c r="G100" s="4">
        <f t="shared" si="75"/>
        <v>24031</v>
      </c>
      <c r="H100" s="8">
        <f t="shared" si="57"/>
        <v>-1.620274200249273E-3</v>
      </c>
      <c r="I100" s="3"/>
      <c r="J100" s="306">
        <v>36962</v>
      </c>
      <c r="K100" s="5">
        <v>258.39999999999998</v>
      </c>
      <c r="L100" s="5">
        <v>274.7</v>
      </c>
      <c r="M100" s="5">
        <v>258</v>
      </c>
      <c r="N100" s="177"/>
      <c r="O100" s="5">
        <f t="shared" si="78"/>
        <v>16.699999999999989</v>
      </c>
      <c r="P100" s="8">
        <f t="shared" si="79"/>
        <v>6.4628482972136178E-2</v>
      </c>
      <c r="Q100" s="8">
        <f>(AVERAGE(P97:P99))*Q1239</f>
        <v>1.2751597278343463E-2</v>
      </c>
      <c r="R100" s="8">
        <f>P99/P1239</f>
        <v>1.2116697609014444</v>
      </c>
      <c r="S100" s="109">
        <f t="shared" si="80"/>
        <v>268.03794133892973</v>
      </c>
      <c r="T100" s="5">
        <f t="shared" si="20"/>
        <v>1.5</v>
      </c>
      <c r="U100" s="8">
        <f t="shared" si="77"/>
        <v>0.7</v>
      </c>
      <c r="V100" s="19">
        <f t="shared" si="81"/>
        <v>11.600000000000023</v>
      </c>
      <c r="W100" s="109">
        <f t="shared" si="21"/>
        <v>274.96205866107027</v>
      </c>
      <c r="X100" s="5">
        <f t="shared" si="15"/>
        <v>3.5</v>
      </c>
      <c r="Y100" s="8">
        <f t="shared" si="82"/>
        <v>0.30000000000000004</v>
      </c>
      <c r="Z100" s="5">
        <f t="shared" si="83"/>
        <v>0</v>
      </c>
      <c r="AA100" s="5">
        <f>K100*AA1239</f>
        <v>3.3591999999999995</v>
      </c>
      <c r="AB100" s="5">
        <f t="shared" si="84"/>
        <v>4.0702410608201314</v>
      </c>
      <c r="AC100" s="2">
        <v>36962</v>
      </c>
      <c r="AD100" s="43">
        <f t="shared" si="22"/>
        <v>270</v>
      </c>
      <c r="AE100" s="54"/>
      <c r="AF100" s="131">
        <f>(AK99&gt;AF1239)*1</f>
        <v>0</v>
      </c>
      <c r="AG100" s="112">
        <f>MROUND((AD100*AG1239),5)</f>
        <v>265</v>
      </c>
      <c r="AH100" s="113">
        <f>MROUND((AE100*AH1239),0.1)</f>
        <v>0</v>
      </c>
      <c r="AI100" s="60">
        <f t="shared" si="23"/>
        <v>-13.100000000000023</v>
      </c>
      <c r="AJ100" s="60"/>
      <c r="AK100" s="133">
        <f t="shared" si="64"/>
        <v>258.39999999999998</v>
      </c>
      <c r="AL100" s="41">
        <f t="shared" si="85"/>
        <v>275</v>
      </c>
      <c r="AM100" s="56">
        <f t="shared" si="16"/>
        <v>2</v>
      </c>
      <c r="AN100" s="82">
        <f t="shared" si="17"/>
        <v>0</v>
      </c>
      <c r="AO100" s="82">
        <f t="shared" si="24"/>
        <v>1</v>
      </c>
      <c r="AP100" s="33">
        <f t="shared" si="25"/>
        <v>1</v>
      </c>
      <c r="AQ100" s="29">
        <f t="shared" si="26"/>
        <v>0</v>
      </c>
      <c r="AR100" s="86">
        <f t="shared" si="27"/>
        <v>0</v>
      </c>
      <c r="AS100" s="33">
        <f t="shared" si="28"/>
        <v>1</v>
      </c>
      <c r="AT100" s="19">
        <f t="shared" si="29"/>
        <v>270</v>
      </c>
      <c r="AU100" s="18">
        <f t="shared" si="58"/>
        <v>0</v>
      </c>
      <c r="AV100" s="5">
        <f t="shared" si="30"/>
        <v>0</v>
      </c>
      <c r="AW100" s="17">
        <f t="shared" si="31"/>
        <v>0</v>
      </c>
      <c r="AX100" s="17">
        <f t="shared" si="32"/>
        <v>0</v>
      </c>
      <c r="AY100" s="17">
        <f t="shared" si="33"/>
        <v>0</v>
      </c>
      <c r="AZ100" s="19">
        <f t="shared" si="34"/>
        <v>0</v>
      </c>
      <c r="BA100" s="19">
        <f t="shared" si="35"/>
        <v>270</v>
      </c>
      <c r="BB100" s="19">
        <f t="shared" si="36"/>
        <v>0</v>
      </c>
      <c r="BC100" s="19">
        <f t="shared" si="37"/>
        <v>0</v>
      </c>
      <c r="BD100" s="17">
        <f t="shared" si="38"/>
        <v>270</v>
      </c>
      <c r="BE100" s="17">
        <f t="shared" si="39"/>
        <v>0</v>
      </c>
      <c r="BF100" s="38">
        <f t="shared" si="40"/>
        <v>265</v>
      </c>
      <c r="BG100" s="38">
        <f t="shared" si="41"/>
        <v>0</v>
      </c>
      <c r="BH100" s="38">
        <f t="shared" si="42"/>
        <v>0</v>
      </c>
      <c r="BI100" s="38">
        <f t="shared" si="43"/>
        <v>0</v>
      </c>
      <c r="BJ100" s="5">
        <f t="shared" si="44"/>
        <v>0</v>
      </c>
      <c r="BK100" s="5">
        <f t="shared" si="45"/>
        <v>0</v>
      </c>
      <c r="BL100" s="22">
        <f t="shared" si="46"/>
        <v>0</v>
      </c>
      <c r="BM100" s="5">
        <f t="shared" si="47"/>
        <v>0</v>
      </c>
      <c r="BN100" s="66">
        <f t="shared" si="48"/>
        <v>0</v>
      </c>
      <c r="BO100" s="5">
        <f>AP100*BO1239</f>
        <v>-39</v>
      </c>
      <c r="BP100" s="5">
        <f>AU100*BP1239</f>
        <v>0</v>
      </c>
      <c r="BQ100" s="5">
        <f>AF100*BQ1239</f>
        <v>0</v>
      </c>
      <c r="BR100" s="356">
        <f t="shared" si="69"/>
        <v>-39</v>
      </c>
      <c r="BS100" s="5">
        <f t="shared" si="50"/>
        <v>258.39999999999998</v>
      </c>
      <c r="BT100" s="6"/>
      <c r="BU100" s="306">
        <v>36962</v>
      </c>
      <c r="BV100" s="38">
        <f t="shared" si="51"/>
        <v>258.39999999999998</v>
      </c>
      <c r="BW100" s="66"/>
      <c r="BX100" s="66"/>
      <c r="BY100" s="17"/>
      <c r="BZ100" s="17"/>
      <c r="CA100" s="66"/>
      <c r="CB100" s="66"/>
      <c r="CC100" s="66">
        <f>MAX(BW100:BW404)</f>
        <v>58642.280441588402</v>
      </c>
      <c r="CD100" s="66">
        <f t="shared" si="59"/>
        <v>-58642.280441588402</v>
      </c>
      <c r="CE100" s="66">
        <f t="shared" si="60"/>
        <v>-2937</v>
      </c>
      <c r="CF100" s="66" t="e">
        <f>MAX(CE100:CE404)</f>
        <v>#REF!</v>
      </c>
      <c r="CG100" s="66" t="e">
        <f t="shared" si="61"/>
        <v>#REF!</v>
      </c>
      <c r="CH100" s="370"/>
      <c r="CI100" s="17">
        <f t="shared" si="52"/>
        <v>0</v>
      </c>
      <c r="CJ100" s="17">
        <f t="shared" si="53"/>
        <v>1</v>
      </c>
      <c r="CK100" s="38">
        <f>MAX(BV38:BV100)</f>
        <v>311.10000000000002</v>
      </c>
      <c r="CL100" s="38">
        <f t="shared" si="62"/>
        <v>52.700000000000045</v>
      </c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</row>
    <row r="101" spans="1:147" customFormat="1" ht="19.5" hidden="1" customHeight="1" x14ac:dyDescent="0.25">
      <c r="A101" s="3"/>
      <c r="B101" s="254">
        <f t="shared" si="18"/>
        <v>36969</v>
      </c>
      <c r="C101" s="5">
        <f t="shared" si="74"/>
        <v>24031</v>
      </c>
      <c r="D101" s="5">
        <v>0</v>
      </c>
      <c r="E101" s="66">
        <f t="shared" si="76"/>
        <v>0</v>
      </c>
      <c r="F101" s="66">
        <f t="shared" si="19"/>
        <v>81.000000000000014</v>
      </c>
      <c r="G101" s="4">
        <f t="shared" si="75"/>
        <v>24112</v>
      </c>
      <c r="H101" s="8">
        <f t="shared" si="57"/>
        <v>3.3706462485955649E-3</v>
      </c>
      <c r="I101" s="3"/>
      <c r="J101" s="306">
        <v>36969</v>
      </c>
      <c r="K101" s="5">
        <v>261.7</v>
      </c>
      <c r="L101" s="5">
        <v>263.5</v>
      </c>
      <c r="M101" s="5">
        <v>258.39999999999998</v>
      </c>
      <c r="N101" s="177"/>
      <c r="O101" s="5">
        <f t="shared" si="78"/>
        <v>5.1000000000000227</v>
      </c>
      <c r="P101" s="8">
        <f t="shared" si="79"/>
        <v>1.948796331677502E-2</v>
      </c>
      <c r="Q101" s="8">
        <f>(AVERAGE(P98:P100))*Q1239</f>
        <v>1.8570814059214326E-2</v>
      </c>
      <c r="R101" s="8">
        <f>P100/P1239</f>
        <v>1.8328211004774764</v>
      </c>
      <c r="S101" s="109">
        <f t="shared" si="80"/>
        <v>253.60130164709901</v>
      </c>
      <c r="T101" s="5">
        <f t="shared" si="20"/>
        <v>3.3999999999999773</v>
      </c>
      <c r="U101" s="8">
        <f t="shared" si="77"/>
        <v>0.66000000000000225</v>
      </c>
      <c r="V101" s="19">
        <f t="shared" si="81"/>
        <v>0</v>
      </c>
      <c r="W101" s="109">
        <f t="shared" si="21"/>
        <v>263.19869835290098</v>
      </c>
      <c r="X101" s="5">
        <f t="shared" ref="X101:X164" si="86">MAX(1,(AL101-K100))</f>
        <v>6.6000000000000227</v>
      </c>
      <c r="Y101" s="8">
        <f t="shared" si="82"/>
        <v>0.33999999999999775</v>
      </c>
      <c r="Z101" s="5">
        <f t="shared" si="83"/>
        <v>0</v>
      </c>
      <c r="AA101" s="5">
        <f>K101*AA1239</f>
        <v>3.4020999999999999</v>
      </c>
      <c r="AB101" s="5">
        <f t="shared" si="84"/>
        <v>6.2354406659344219</v>
      </c>
      <c r="AC101" s="2">
        <v>36969</v>
      </c>
      <c r="AD101" s="43">
        <f t="shared" si="22"/>
        <v>255</v>
      </c>
      <c r="AE101" s="54"/>
      <c r="AF101" s="131">
        <f>(AK100&gt;AF1239)*1</f>
        <v>0</v>
      </c>
      <c r="AG101" s="112">
        <f>MROUND((AD101*AG1239),5)</f>
        <v>250</v>
      </c>
      <c r="AH101" s="113">
        <f>MROUND((AE101*AH1239),0.1)</f>
        <v>0</v>
      </c>
      <c r="AI101" s="60">
        <f t="shared" si="23"/>
        <v>3.3000000000000114</v>
      </c>
      <c r="AJ101" s="60"/>
      <c r="AK101" s="133">
        <f t="shared" si="64"/>
        <v>261.7</v>
      </c>
      <c r="AL101" s="41">
        <f t="shared" si="85"/>
        <v>265</v>
      </c>
      <c r="AM101" s="56">
        <f t="shared" ref="AM101:AM164" si="87">MROUND((AB100*Y100),0.1)</f>
        <v>1.2000000000000002</v>
      </c>
      <c r="AN101" s="82">
        <f t="shared" ref="AN101:AN164" si="88">(AI101&gt;0)*1</f>
        <v>1</v>
      </c>
      <c r="AO101" s="82">
        <f t="shared" si="24"/>
        <v>0</v>
      </c>
      <c r="AP101" s="33">
        <f t="shared" si="25"/>
        <v>0</v>
      </c>
      <c r="AQ101" s="29">
        <f t="shared" si="26"/>
        <v>0</v>
      </c>
      <c r="AR101" s="86">
        <f t="shared" si="27"/>
        <v>1</v>
      </c>
      <c r="AS101" s="33">
        <f t="shared" si="28"/>
        <v>0</v>
      </c>
      <c r="AT101" s="19">
        <f t="shared" si="29"/>
        <v>0</v>
      </c>
      <c r="AU101" s="18">
        <f t="shared" si="58"/>
        <v>1</v>
      </c>
      <c r="AV101" s="5">
        <f t="shared" si="30"/>
        <v>1.2000000000000002</v>
      </c>
      <c r="AW101" s="17">
        <f t="shared" si="31"/>
        <v>1</v>
      </c>
      <c r="AX101" s="17">
        <f t="shared" si="32"/>
        <v>0</v>
      </c>
      <c r="AY101" s="17">
        <f t="shared" si="33"/>
        <v>0</v>
      </c>
      <c r="AZ101" s="19">
        <f t="shared" si="34"/>
        <v>270</v>
      </c>
      <c r="BA101" s="19">
        <f t="shared" si="35"/>
        <v>0</v>
      </c>
      <c r="BB101" s="19">
        <f t="shared" si="36"/>
        <v>0</v>
      </c>
      <c r="BC101" s="19">
        <f t="shared" si="37"/>
        <v>0</v>
      </c>
      <c r="BD101" s="17">
        <f t="shared" si="38"/>
        <v>270</v>
      </c>
      <c r="BE101" s="17">
        <f t="shared" si="39"/>
        <v>0</v>
      </c>
      <c r="BF101" s="38">
        <f t="shared" si="40"/>
        <v>0</v>
      </c>
      <c r="BG101" s="38">
        <f t="shared" si="41"/>
        <v>0</v>
      </c>
      <c r="BH101" s="38">
        <f t="shared" si="42"/>
        <v>0</v>
      </c>
      <c r="BI101" s="38">
        <f t="shared" si="43"/>
        <v>0</v>
      </c>
      <c r="BJ101" s="5">
        <f t="shared" si="44"/>
        <v>0</v>
      </c>
      <c r="BK101" s="5">
        <f t="shared" si="45"/>
        <v>0</v>
      </c>
      <c r="BL101" s="22">
        <f t="shared" si="46"/>
        <v>1.2000000000000002</v>
      </c>
      <c r="BM101" s="5">
        <f t="shared" si="47"/>
        <v>1.2000000000000002</v>
      </c>
      <c r="BN101" s="66">
        <f t="shared" si="48"/>
        <v>120.00000000000001</v>
      </c>
      <c r="BO101" s="5">
        <f>AP101*BO1239</f>
        <v>0</v>
      </c>
      <c r="BP101" s="5">
        <f>AU101*BP1239</f>
        <v>-39</v>
      </c>
      <c r="BQ101" s="5">
        <f>AF101*BQ1239</f>
        <v>0</v>
      </c>
      <c r="BR101" s="356">
        <f t="shared" si="69"/>
        <v>81.000000000000014</v>
      </c>
      <c r="BS101" s="5">
        <f t="shared" si="50"/>
        <v>261.7</v>
      </c>
      <c r="BT101" s="6"/>
      <c r="BU101" s="306">
        <v>36969</v>
      </c>
      <c r="BV101" s="38">
        <f t="shared" si="51"/>
        <v>261.7</v>
      </c>
      <c r="BW101" s="66"/>
      <c r="BX101" s="66"/>
      <c r="BY101" s="17"/>
      <c r="BZ101" s="17"/>
      <c r="CA101" s="66"/>
      <c r="CB101" s="66"/>
      <c r="CC101" s="66">
        <f>MAX(BW101:BW404)</f>
        <v>58642.280441588402</v>
      </c>
      <c r="CD101" s="66">
        <f t="shared" si="59"/>
        <v>-58642.280441588402</v>
      </c>
      <c r="CE101" s="66">
        <f t="shared" si="60"/>
        <v>-2856</v>
      </c>
      <c r="CF101" s="66" t="e">
        <f>MAX(CE101:CE404)</f>
        <v>#REF!</v>
      </c>
      <c r="CG101" s="66" t="e">
        <f t="shared" si="61"/>
        <v>#REF!</v>
      </c>
      <c r="CH101" s="370"/>
      <c r="CI101" s="17">
        <f t="shared" si="52"/>
        <v>1</v>
      </c>
      <c r="CJ101" s="17">
        <f t="shared" si="53"/>
        <v>0</v>
      </c>
      <c r="CK101" s="38">
        <f>MAX(BV38:BV101)</f>
        <v>311.10000000000002</v>
      </c>
      <c r="CL101" s="38">
        <f t="shared" si="62"/>
        <v>49.400000000000034</v>
      </c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</row>
    <row r="102" spans="1:147" customFormat="1" ht="19.5" hidden="1" customHeight="1" x14ac:dyDescent="0.25">
      <c r="A102" s="3"/>
      <c r="B102" s="254">
        <f t="shared" ref="B102:B165" si="89">J102</f>
        <v>36976</v>
      </c>
      <c r="C102" s="5">
        <f t="shared" si="74"/>
        <v>24112</v>
      </c>
      <c r="D102" s="5">
        <v>0</v>
      </c>
      <c r="E102" s="66">
        <f t="shared" si="76"/>
        <v>0</v>
      </c>
      <c r="F102" s="66">
        <f t="shared" ref="F102:F165" si="90">BR102</f>
        <v>171</v>
      </c>
      <c r="G102" s="4">
        <f t="shared" si="75"/>
        <v>24283</v>
      </c>
      <c r="H102" s="8">
        <f t="shared" si="57"/>
        <v>7.0919044459190443E-3</v>
      </c>
      <c r="I102" s="3"/>
      <c r="J102" s="306">
        <v>36976</v>
      </c>
      <c r="K102" s="5">
        <v>257.89999999999998</v>
      </c>
      <c r="L102" s="5">
        <v>262.7</v>
      </c>
      <c r="M102" s="5">
        <v>256.60000000000002</v>
      </c>
      <c r="N102" s="177"/>
      <c r="O102" s="5">
        <f t="shared" si="78"/>
        <v>6.0999999999999659</v>
      </c>
      <c r="P102" s="8">
        <f t="shared" si="79"/>
        <v>2.365257851880561E-2</v>
      </c>
      <c r="Q102" s="8">
        <f>(AVERAGE(P99:P101))*Q1239</f>
        <v>1.6912272642081942E-2</v>
      </c>
      <c r="R102" s="8">
        <f>P101/P1239</f>
        <v>0.55266577103033132</v>
      </c>
      <c r="S102" s="109">
        <f t="shared" si="80"/>
        <v>257.27405824956713</v>
      </c>
      <c r="T102" s="5">
        <f t="shared" ref="T102:T165" si="91">MAX(1,(K101-AD102))</f>
        <v>6.6999999999999886</v>
      </c>
      <c r="U102" s="8">
        <f t="shared" si="77"/>
        <v>0.33000000000000113</v>
      </c>
      <c r="V102" s="19">
        <f t="shared" si="81"/>
        <v>0</v>
      </c>
      <c r="W102" s="109">
        <f t="shared" ref="W102:W165" si="92">(Q102*K101)+K101</f>
        <v>266.12594175043284</v>
      </c>
      <c r="X102" s="5">
        <f t="shared" si="86"/>
        <v>3.3000000000000114</v>
      </c>
      <c r="Y102" s="8">
        <f t="shared" si="82"/>
        <v>0.66999999999999882</v>
      </c>
      <c r="Z102" s="5">
        <f t="shared" si="83"/>
        <v>0</v>
      </c>
      <c r="AA102" s="5">
        <f>K102*AA1239</f>
        <v>3.3526999999999996</v>
      </c>
      <c r="AB102" s="5">
        <f t="shared" si="84"/>
        <v>1.8529225305333916</v>
      </c>
      <c r="AC102" s="2">
        <v>36976</v>
      </c>
      <c r="AD102" s="43">
        <f t="shared" ref="AD102:AD165" si="93">MROUND(S102,5)</f>
        <v>255</v>
      </c>
      <c r="AE102" s="54"/>
      <c r="AF102" s="131">
        <f>(AK101&gt;AF1239)*1</f>
        <v>0</v>
      </c>
      <c r="AG102" s="112">
        <f>MROUND((AD102*AG1239),5)</f>
        <v>250</v>
      </c>
      <c r="AH102" s="113">
        <f>MROUND((AE102*AH1239),0.1)</f>
        <v>0</v>
      </c>
      <c r="AI102" s="60">
        <f t="shared" ref="AI102:AI165" si="94">AK102-AK101</f>
        <v>-3.8000000000000114</v>
      </c>
      <c r="AJ102" s="60"/>
      <c r="AK102" s="133">
        <f t="shared" si="64"/>
        <v>257.89999999999998</v>
      </c>
      <c r="AL102" s="41">
        <f t="shared" si="85"/>
        <v>265</v>
      </c>
      <c r="AM102" s="56">
        <f t="shared" si="87"/>
        <v>2.1</v>
      </c>
      <c r="AN102" s="82">
        <f t="shared" si="88"/>
        <v>0</v>
      </c>
      <c r="AO102" s="82">
        <f t="shared" ref="AO102:AO165" si="95">(AI102&lt;0)*1</f>
        <v>1</v>
      </c>
      <c r="AP102" s="33">
        <f t="shared" ref="AP102:AP165" si="96">(BD101=0)*1</f>
        <v>0</v>
      </c>
      <c r="AQ102" s="29">
        <f t="shared" ref="AQ102:AQ165" si="97">AP102*AE102</f>
        <v>0</v>
      </c>
      <c r="AR102" s="86">
        <f t="shared" ref="AR102:AR165" si="98">(AK102&gt;AD102)*1</f>
        <v>1</v>
      </c>
      <c r="AS102" s="33">
        <f t="shared" ref="AS102:AS165" si="99">(AD102&gt;AK102)*AP102</f>
        <v>0</v>
      </c>
      <c r="AT102" s="19">
        <f t="shared" ref="AT102:AT165" si="100">AS102*AD102</f>
        <v>0</v>
      </c>
      <c r="AU102" s="18">
        <f t="shared" si="58"/>
        <v>1</v>
      </c>
      <c r="AV102" s="5">
        <f t="shared" ref="AV102:AV165" si="101">AU102*AM102</f>
        <v>2.1</v>
      </c>
      <c r="AW102" s="17">
        <f t="shared" ref="AW102:AW165" si="102">(AK102&lt;AL102)*AU102</f>
        <v>1</v>
      </c>
      <c r="AX102" s="17">
        <f t="shared" ref="AX102:AX165" si="103">(AK102&gt;AL102)*AU102</f>
        <v>0</v>
      </c>
      <c r="AY102" s="17">
        <f t="shared" ref="AY102:AY165" si="104">AX102*AL102</f>
        <v>0</v>
      </c>
      <c r="AZ102" s="19">
        <f t="shared" ref="AZ102:AZ165" si="105">BD101-(BE101*BD101)</f>
        <v>270</v>
      </c>
      <c r="BA102" s="19">
        <f t="shared" ref="BA102:BA165" si="106">AT102*AS102</f>
        <v>0</v>
      </c>
      <c r="BB102" s="19">
        <f t="shared" ref="BB102:BB165" si="107">BE102*BF102</f>
        <v>0</v>
      </c>
      <c r="BC102" s="19">
        <f t="shared" ref="BC102:BC165" si="108">AY102*AX102</f>
        <v>0</v>
      </c>
      <c r="BD102" s="17">
        <f t="shared" ref="BD102:BD165" si="109">((BB102+BC102)=0)*(MAX(BA102,AZ102))</f>
        <v>270</v>
      </c>
      <c r="BE102" s="17">
        <f t="shared" ref="BE102:BE165" si="110">(AG102&gt;AK102)*AF102</f>
        <v>0</v>
      </c>
      <c r="BF102" s="38">
        <f t="shared" ref="BF102:BF165" si="111">(AG102&gt;AK102)*AG102</f>
        <v>0</v>
      </c>
      <c r="BG102" s="38">
        <f t="shared" ref="BG102:BG165" si="112">((AG102-BD102)*(BD102&gt;0)*BE102)</f>
        <v>0</v>
      </c>
      <c r="BH102" s="38">
        <f t="shared" ref="BH102:BH165" si="113">BB102-(MAX(BD101,AZ102,BB102,AT102))*BE102</f>
        <v>0</v>
      </c>
      <c r="BI102" s="38">
        <f t="shared" ref="BI102:BI165" si="114">((BG102+BH102)*BE102)-AH102</f>
        <v>0</v>
      </c>
      <c r="BJ102" s="5">
        <f t="shared" ref="BJ102:BJ165" si="115">AP102*AE102</f>
        <v>0</v>
      </c>
      <c r="BK102" s="5">
        <f t="shared" ref="BK102:BK165" si="116">BC102-AZ102*AX102</f>
        <v>0</v>
      </c>
      <c r="BL102" s="22">
        <f t="shared" ref="BL102:BL165" si="117">AU102*AM102+BK102</f>
        <v>2.1</v>
      </c>
      <c r="BM102" s="5">
        <f t="shared" ref="BM102:BM165" si="118">BL102+BJ102+BI102</f>
        <v>2.1</v>
      </c>
      <c r="BN102" s="66">
        <f t="shared" si="48"/>
        <v>210</v>
      </c>
      <c r="BO102" s="5">
        <f>AP102*BO1239</f>
        <v>0</v>
      </c>
      <c r="BP102" s="5">
        <f>AU102*BP1239</f>
        <v>-39</v>
      </c>
      <c r="BQ102" s="5">
        <f>AF102*BQ1239</f>
        <v>0</v>
      </c>
      <c r="BR102" s="356">
        <f t="shared" si="69"/>
        <v>171</v>
      </c>
      <c r="BS102" s="5">
        <f t="shared" ref="BS102:BS165" si="119">AK102</f>
        <v>257.89999999999998</v>
      </c>
      <c r="BT102" s="6"/>
      <c r="BU102" s="306">
        <v>36976</v>
      </c>
      <c r="BV102" s="38">
        <f t="shared" ref="BV102:BV165" si="120">AK102</f>
        <v>257.89999999999998</v>
      </c>
      <c r="BW102" s="66"/>
      <c r="BX102" s="66"/>
      <c r="BY102" s="17"/>
      <c r="BZ102" s="17"/>
      <c r="CA102" s="66"/>
      <c r="CB102" s="66"/>
      <c r="CC102" s="66">
        <f>MAX(BW102:BW404)</f>
        <v>58642.280441588402</v>
      </c>
      <c r="CD102" s="66">
        <f t="shared" si="59"/>
        <v>-58642.280441588402</v>
      </c>
      <c r="CE102" s="66">
        <f t="shared" si="60"/>
        <v>-2685</v>
      </c>
      <c r="CF102" s="66" t="e">
        <f>MAX(CE102:CE404)</f>
        <v>#REF!</v>
      </c>
      <c r="CG102" s="66" t="e">
        <f t="shared" si="61"/>
        <v>#REF!</v>
      </c>
      <c r="CH102" s="370"/>
      <c r="CI102" s="17">
        <f t="shared" ref="CI102:CI165" si="121">(F102&gt;0)*1</f>
        <v>1</v>
      </c>
      <c r="CJ102" s="17">
        <f t="shared" ref="CJ102:CJ165" si="122">(F102&lt;1)*1</f>
        <v>0</v>
      </c>
      <c r="CK102" s="38">
        <f>MAX(BV38:BV102)</f>
        <v>311.10000000000002</v>
      </c>
      <c r="CL102" s="38">
        <f t="shared" si="62"/>
        <v>53.200000000000045</v>
      </c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</row>
    <row r="103" spans="1:147" customFormat="1" ht="19.5" hidden="1" customHeight="1" x14ac:dyDescent="0.25">
      <c r="A103" s="3"/>
      <c r="B103" s="254">
        <f t="shared" si="89"/>
        <v>36983</v>
      </c>
      <c r="C103" s="5">
        <f t="shared" si="74"/>
        <v>24283</v>
      </c>
      <c r="D103" s="5">
        <v>0</v>
      </c>
      <c r="E103" s="66">
        <f t="shared" si="76"/>
        <v>0</v>
      </c>
      <c r="F103" s="66">
        <f t="shared" si="90"/>
        <v>81.000000000000014</v>
      </c>
      <c r="G103" s="4">
        <f t="shared" si="75"/>
        <v>24364</v>
      </c>
      <c r="H103" s="8">
        <f t="shared" ref="H103:H166" si="123">F103/C103</f>
        <v>3.3356669274801306E-3</v>
      </c>
      <c r="I103" s="3"/>
      <c r="J103" s="306">
        <v>36983</v>
      </c>
      <c r="K103" s="5">
        <v>260</v>
      </c>
      <c r="L103" s="5">
        <v>260.5</v>
      </c>
      <c r="M103" s="5">
        <v>255</v>
      </c>
      <c r="N103" s="177"/>
      <c r="O103" s="5">
        <f t="shared" si="78"/>
        <v>5.5</v>
      </c>
      <c r="P103" s="8">
        <f t="shared" si="79"/>
        <v>2.1153846153846155E-2</v>
      </c>
      <c r="Q103" s="8">
        <f>(AVERAGE(P100:P102))*Q1239</f>
        <v>1.4369203307695574E-2</v>
      </c>
      <c r="R103" s="8">
        <f>P102/P1239</f>
        <v>0.67077150810823571</v>
      </c>
      <c r="S103" s="109">
        <f t="shared" si="80"/>
        <v>254.19418246694528</v>
      </c>
      <c r="T103" s="5">
        <f t="shared" si="91"/>
        <v>2.8999999999999773</v>
      </c>
      <c r="U103" s="8">
        <f t="shared" si="77"/>
        <v>0.42000000000000454</v>
      </c>
      <c r="V103" s="19">
        <f t="shared" si="81"/>
        <v>0</v>
      </c>
      <c r="W103" s="109">
        <f t="shared" si="92"/>
        <v>261.60581753305468</v>
      </c>
      <c r="X103" s="5">
        <f t="shared" si="86"/>
        <v>2.1000000000000227</v>
      </c>
      <c r="Y103" s="8">
        <f t="shared" si="82"/>
        <v>0.57999999999999541</v>
      </c>
      <c r="Z103" s="5">
        <f t="shared" si="83"/>
        <v>0</v>
      </c>
      <c r="AA103" s="5">
        <f>K103*AA1239</f>
        <v>3.38</v>
      </c>
      <c r="AB103" s="5">
        <f t="shared" si="84"/>
        <v>2.2672076974058366</v>
      </c>
      <c r="AC103" s="2">
        <v>36983</v>
      </c>
      <c r="AD103" s="43">
        <f t="shared" si="93"/>
        <v>255</v>
      </c>
      <c r="AE103" s="54"/>
      <c r="AF103" s="131">
        <f>(AK102&gt;AF1239)*1</f>
        <v>0</v>
      </c>
      <c r="AG103" s="112">
        <f>MROUND((AD103*AG1239),5)</f>
        <v>250</v>
      </c>
      <c r="AH103" s="113">
        <f>MROUND((AE103*AH1239),0.1)</f>
        <v>0</v>
      </c>
      <c r="AI103" s="60">
        <f t="shared" si="94"/>
        <v>2.1000000000000227</v>
      </c>
      <c r="AJ103" s="60"/>
      <c r="AK103" s="133">
        <f t="shared" si="64"/>
        <v>260</v>
      </c>
      <c r="AL103" s="41">
        <f t="shared" si="85"/>
        <v>260</v>
      </c>
      <c r="AM103" s="56">
        <f t="shared" si="87"/>
        <v>1.2000000000000002</v>
      </c>
      <c r="AN103" s="82">
        <f t="shared" si="88"/>
        <v>1</v>
      </c>
      <c r="AO103" s="82">
        <f t="shared" si="95"/>
        <v>0</v>
      </c>
      <c r="AP103" s="33">
        <f t="shared" si="96"/>
        <v>0</v>
      </c>
      <c r="AQ103" s="29">
        <f t="shared" si="97"/>
        <v>0</v>
      </c>
      <c r="AR103" s="86">
        <f t="shared" si="98"/>
        <v>1</v>
      </c>
      <c r="AS103" s="33">
        <f t="shared" si="99"/>
        <v>0</v>
      </c>
      <c r="AT103" s="19">
        <f t="shared" si="100"/>
        <v>0</v>
      </c>
      <c r="AU103" s="18">
        <f t="shared" ref="AU103:AU166" si="124">(BD102&gt;0)*1</f>
        <v>1</v>
      </c>
      <c r="AV103" s="5">
        <f t="shared" si="101"/>
        <v>1.2000000000000002</v>
      </c>
      <c r="AW103" s="17">
        <f t="shared" si="102"/>
        <v>0</v>
      </c>
      <c r="AX103" s="17">
        <f t="shared" si="103"/>
        <v>0</v>
      </c>
      <c r="AY103" s="17">
        <f t="shared" si="104"/>
        <v>0</v>
      </c>
      <c r="AZ103" s="19">
        <f t="shared" si="105"/>
        <v>270</v>
      </c>
      <c r="BA103" s="19">
        <f t="shared" si="106"/>
        <v>0</v>
      </c>
      <c r="BB103" s="19">
        <f t="shared" si="107"/>
        <v>0</v>
      </c>
      <c r="BC103" s="19">
        <f t="shared" si="108"/>
        <v>0</v>
      </c>
      <c r="BD103" s="17">
        <f t="shared" si="109"/>
        <v>270</v>
      </c>
      <c r="BE103" s="17">
        <f t="shared" si="110"/>
        <v>0</v>
      </c>
      <c r="BF103" s="38">
        <f t="shared" si="111"/>
        <v>0</v>
      </c>
      <c r="BG103" s="38">
        <f t="shared" si="112"/>
        <v>0</v>
      </c>
      <c r="BH103" s="38">
        <f t="shared" si="113"/>
        <v>0</v>
      </c>
      <c r="BI103" s="38">
        <f t="shared" si="114"/>
        <v>0</v>
      </c>
      <c r="BJ103" s="5">
        <f t="shared" si="115"/>
        <v>0</v>
      </c>
      <c r="BK103" s="5">
        <f t="shared" si="116"/>
        <v>0</v>
      </c>
      <c r="BL103" s="22">
        <f t="shared" si="117"/>
        <v>1.2000000000000002</v>
      </c>
      <c r="BM103" s="5">
        <f t="shared" si="118"/>
        <v>1.2000000000000002</v>
      </c>
      <c r="BN103" s="66">
        <f t="shared" si="48"/>
        <v>120.00000000000001</v>
      </c>
      <c r="BO103" s="5">
        <f>AP103*BO1239</f>
        <v>0</v>
      </c>
      <c r="BP103" s="5">
        <f>AU103*BP1239</f>
        <v>-39</v>
      </c>
      <c r="BQ103" s="5">
        <f>AF103*BQ1239</f>
        <v>0</v>
      </c>
      <c r="BR103" s="356">
        <f t="shared" si="69"/>
        <v>81.000000000000014</v>
      </c>
      <c r="BS103" s="5">
        <f t="shared" si="119"/>
        <v>260</v>
      </c>
      <c r="BT103" s="6"/>
      <c r="BU103" s="306">
        <v>36983</v>
      </c>
      <c r="BV103" s="38">
        <f t="shared" si="120"/>
        <v>260</v>
      </c>
      <c r="BW103" s="66"/>
      <c r="BX103" s="66"/>
      <c r="BY103" s="17"/>
      <c r="BZ103" s="17"/>
      <c r="CA103" s="66"/>
      <c r="CB103" s="66"/>
      <c r="CC103" s="66">
        <f>MAX(BW103:BW404)</f>
        <v>58642.280441588402</v>
      </c>
      <c r="CD103" s="66">
        <f t="shared" ref="CD103:CD166" si="125">BW103-CC103</f>
        <v>-58642.280441588402</v>
      </c>
      <c r="CE103" s="66">
        <f t="shared" ref="CE103:CE166" si="126">F103+CE102</f>
        <v>-2604</v>
      </c>
      <c r="CF103" s="66" t="e">
        <f>MAX(CE103:CE404)</f>
        <v>#REF!</v>
      </c>
      <c r="CG103" s="66" t="e">
        <f t="shared" ref="CG103:CG166" si="127">CE103-CF103</f>
        <v>#REF!</v>
      </c>
      <c r="CH103" s="370"/>
      <c r="CI103" s="17">
        <f t="shared" si="121"/>
        <v>1</v>
      </c>
      <c r="CJ103" s="17">
        <f t="shared" si="122"/>
        <v>0</v>
      </c>
      <c r="CK103" s="38">
        <f>MAX(BV38:BV103)</f>
        <v>311.10000000000002</v>
      </c>
      <c r="CL103" s="38">
        <f t="shared" ref="CL103:CL166" si="128">CK103-BV103</f>
        <v>51.100000000000023</v>
      </c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</row>
    <row r="104" spans="1:147" customFormat="1" ht="19.5" hidden="1" customHeight="1" x14ac:dyDescent="0.25">
      <c r="A104" s="3"/>
      <c r="B104" s="254">
        <f t="shared" si="89"/>
        <v>36990</v>
      </c>
      <c r="C104" s="5">
        <f t="shared" si="74"/>
        <v>24364</v>
      </c>
      <c r="D104" s="5">
        <v>0</v>
      </c>
      <c r="E104" s="66">
        <f t="shared" si="76"/>
        <v>0</v>
      </c>
      <c r="F104" s="66">
        <f t="shared" si="90"/>
        <v>-908.99999999999989</v>
      </c>
      <c r="G104" s="4">
        <f t="shared" si="75"/>
        <v>23455</v>
      </c>
      <c r="H104" s="8">
        <f t="shared" si="123"/>
        <v>-3.7309144639632238E-2</v>
      </c>
      <c r="I104" s="3"/>
      <c r="J104" s="306">
        <v>36990</v>
      </c>
      <c r="K104" s="5">
        <v>260.10000000000002</v>
      </c>
      <c r="L104" s="5">
        <v>261</v>
      </c>
      <c r="M104" s="5">
        <v>256.5</v>
      </c>
      <c r="N104" s="177"/>
      <c r="O104" s="5">
        <f t="shared" si="78"/>
        <v>4.5</v>
      </c>
      <c r="P104" s="8">
        <f t="shared" si="79"/>
        <v>1.7301038062283735E-2</v>
      </c>
      <c r="Q104" s="8">
        <f>(AVERAGE(P101:P103))*Q1239</f>
        <v>8.5725850652569047E-3</v>
      </c>
      <c r="R104" s="8">
        <f>P103/P1239</f>
        <v>0.59990910824472388</v>
      </c>
      <c r="S104" s="109">
        <f t="shared" si="80"/>
        <v>257.77112788303322</v>
      </c>
      <c r="T104" s="5">
        <f t="shared" si="91"/>
        <v>1</v>
      </c>
      <c r="U104" s="8">
        <f t="shared" si="77"/>
        <v>0.5</v>
      </c>
      <c r="V104" s="19">
        <f t="shared" si="81"/>
        <v>0</v>
      </c>
      <c r="W104" s="109">
        <f t="shared" si="92"/>
        <v>262.22887211696678</v>
      </c>
      <c r="X104" s="5">
        <f t="shared" si="86"/>
        <v>1</v>
      </c>
      <c r="Y104" s="8">
        <f t="shared" si="82"/>
        <v>0.5</v>
      </c>
      <c r="Z104" s="5">
        <f t="shared" si="83"/>
        <v>0.10000000000002274</v>
      </c>
      <c r="AA104" s="5">
        <f>K104*AA1239</f>
        <v>3.3813</v>
      </c>
      <c r="AB104" s="5">
        <f t="shared" si="84"/>
        <v>2.0284726677078848</v>
      </c>
      <c r="AC104" s="2">
        <v>36990</v>
      </c>
      <c r="AD104" s="43">
        <f t="shared" si="93"/>
        <v>260</v>
      </c>
      <c r="AE104" s="54"/>
      <c r="AF104" s="131">
        <f>(AK103&gt;AF1239)*1</f>
        <v>0</v>
      </c>
      <c r="AG104" s="112">
        <f>MROUND((AD104*AG1239),5)</f>
        <v>255</v>
      </c>
      <c r="AH104" s="113">
        <f>MROUND((AE104*AH1239),0.1)</f>
        <v>0</v>
      </c>
      <c r="AI104" s="60">
        <f t="shared" si="94"/>
        <v>0.10000000000002274</v>
      </c>
      <c r="AJ104" s="60"/>
      <c r="AK104" s="133">
        <f t="shared" si="64"/>
        <v>260.10000000000002</v>
      </c>
      <c r="AL104" s="41">
        <f t="shared" si="85"/>
        <v>260</v>
      </c>
      <c r="AM104" s="56">
        <f t="shared" si="87"/>
        <v>1.3</v>
      </c>
      <c r="AN104" s="82">
        <f t="shared" si="88"/>
        <v>1</v>
      </c>
      <c r="AO104" s="82">
        <f t="shared" si="95"/>
        <v>0</v>
      </c>
      <c r="AP104" s="33">
        <f t="shared" si="96"/>
        <v>0</v>
      </c>
      <c r="AQ104" s="29">
        <f t="shared" si="97"/>
        <v>0</v>
      </c>
      <c r="AR104" s="86">
        <f t="shared" si="98"/>
        <v>1</v>
      </c>
      <c r="AS104" s="33">
        <f t="shared" si="99"/>
        <v>0</v>
      </c>
      <c r="AT104" s="19">
        <f t="shared" si="100"/>
        <v>0</v>
      </c>
      <c r="AU104" s="18">
        <f t="shared" si="124"/>
        <v>1</v>
      </c>
      <c r="AV104" s="5">
        <f t="shared" si="101"/>
        <v>1.3</v>
      </c>
      <c r="AW104" s="17">
        <f t="shared" si="102"/>
        <v>0</v>
      </c>
      <c r="AX104" s="17">
        <f t="shared" si="103"/>
        <v>1</v>
      </c>
      <c r="AY104" s="17">
        <f t="shared" si="104"/>
        <v>260</v>
      </c>
      <c r="AZ104" s="19">
        <f t="shared" si="105"/>
        <v>270</v>
      </c>
      <c r="BA104" s="19">
        <f t="shared" si="106"/>
        <v>0</v>
      </c>
      <c r="BB104" s="19">
        <f t="shared" si="107"/>
        <v>0</v>
      </c>
      <c r="BC104" s="19">
        <f t="shared" si="108"/>
        <v>260</v>
      </c>
      <c r="BD104" s="17">
        <f t="shared" si="109"/>
        <v>0</v>
      </c>
      <c r="BE104" s="17">
        <f t="shared" si="110"/>
        <v>0</v>
      </c>
      <c r="BF104" s="38">
        <f t="shared" si="111"/>
        <v>0</v>
      </c>
      <c r="BG104" s="38">
        <f t="shared" si="112"/>
        <v>0</v>
      </c>
      <c r="BH104" s="38">
        <f t="shared" si="113"/>
        <v>0</v>
      </c>
      <c r="BI104" s="38">
        <f t="shared" si="114"/>
        <v>0</v>
      </c>
      <c r="BJ104" s="5">
        <f t="shared" si="115"/>
        <v>0</v>
      </c>
      <c r="BK104" s="5">
        <f t="shared" si="116"/>
        <v>-10</v>
      </c>
      <c r="BL104" s="22">
        <f t="shared" si="117"/>
        <v>-8.6999999999999993</v>
      </c>
      <c r="BM104" s="5">
        <f t="shared" si="118"/>
        <v>-8.6999999999999993</v>
      </c>
      <c r="BN104" s="66">
        <f t="shared" si="48"/>
        <v>-869.99999999999989</v>
      </c>
      <c r="BO104" s="5">
        <f>AP104*BO1239</f>
        <v>0</v>
      </c>
      <c r="BP104" s="5">
        <f>AU104*BP1239</f>
        <v>-39</v>
      </c>
      <c r="BQ104" s="5">
        <f>AF104*BQ1239</f>
        <v>0</v>
      </c>
      <c r="BR104" s="356">
        <f t="shared" si="69"/>
        <v>-908.99999999999989</v>
      </c>
      <c r="BS104" s="5">
        <f t="shared" si="119"/>
        <v>260.10000000000002</v>
      </c>
      <c r="BT104" s="6"/>
      <c r="BU104" s="306">
        <v>36990</v>
      </c>
      <c r="BV104" s="38">
        <f t="shared" si="120"/>
        <v>260.10000000000002</v>
      </c>
      <c r="BW104" s="66"/>
      <c r="BX104" s="66"/>
      <c r="BY104" s="17"/>
      <c r="BZ104" s="17"/>
      <c r="CA104" s="66"/>
      <c r="CB104" s="66"/>
      <c r="CC104" s="66">
        <f>MAX(BW104:BW404)</f>
        <v>58642.280441588402</v>
      </c>
      <c r="CD104" s="66">
        <f t="shared" si="125"/>
        <v>-58642.280441588402</v>
      </c>
      <c r="CE104" s="66">
        <f t="shared" si="126"/>
        <v>-3513</v>
      </c>
      <c r="CF104" s="66" t="e">
        <f>MAX(CE104:CE404)</f>
        <v>#REF!</v>
      </c>
      <c r="CG104" s="66" t="e">
        <f t="shared" si="127"/>
        <v>#REF!</v>
      </c>
      <c r="CH104" s="370"/>
      <c r="CI104" s="17">
        <f t="shared" si="121"/>
        <v>0</v>
      </c>
      <c r="CJ104" s="17">
        <f t="shared" si="122"/>
        <v>1</v>
      </c>
      <c r="CK104" s="38">
        <f>MAX(BV38:BV104)</f>
        <v>311.10000000000002</v>
      </c>
      <c r="CL104" s="38">
        <f t="shared" si="128"/>
        <v>51</v>
      </c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</row>
    <row r="105" spans="1:147" customFormat="1" ht="19.5" hidden="1" customHeight="1" x14ac:dyDescent="0.25">
      <c r="A105" s="3"/>
      <c r="B105" s="254">
        <f t="shared" si="89"/>
        <v>36997</v>
      </c>
      <c r="C105" s="5">
        <f t="shared" si="74"/>
        <v>23455</v>
      </c>
      <c r="D105" s="5">
        <v>0</v>
      </c>
      <c r="E105" s="66">
        <f t="shared" si="76"/>
        <v>0</v>
      </c>
      <c r="F105" s="66">
        <f t="shared" si="90"/>
        <v>-39</v>
      </c>
      <c r="G105" s="4">
        <f t="shared" si="75"/>
        <v>23416</v>
      </c>
      <c r="H105" s="8">
        <f t="shared" si="123"/>
        <v>-1.6627584736729909E-3</v>
      </c>
      <c r="I105" s="3"/>
      <c r="J105" s="306">
        <v>36997</v>
      </c>
      <c r="K105" s="5">
        <v>264.8</v>
      </c>
      <c r="L105" s="5">
        <v>265.3</v>
      </c>
      <c r="M105" s="5">
        <v>259.5</v>
      </c>
      <c r="N105" s="177"/>
      <c r="O105" s="5">
        <f t="shared" si="78"/>
        <v>5.8000000000000114</v>
      </c>
      <c r="P105" s="8">
        <f t="shared" si="79"/>
        <v>2.1903323262839922E-2</v>
      </c>
      <c r="Q105" s="8">
        <f>(AVERAGE(P102:P104))*Q1239</f>
        <v>8.2809950313247338E-3</v>
      </c>
      <c r="R105" s="8">
        <f>P104/P1239</f>
        <v>0.49064601492176219</v>
      </c>
      <c r="S105" s="109">
        <f t="shared" si="80"/>
        <v>257.94611319235247</v>
      </c>
      <c r="T105" s="5">
        <f t="shared" si="91"/>
        <v>1</v>
      </c>
      <c r="U105" s="8">
        <f t="shared" si="77"/>
        <v>0.5</v>
      </c>
      <c r="V105" s="19">
        <f t="shared" si="81"/>
        <v>0</v>
      </c>
      <c r="W105" s="109">
        <f t="shared" si="92"/>
        <v>262.25388680764758</v>
      </c>
      <c r="X105" s="5">
        <f t="shared" si="86"/>
        <v>1</v>
      </c>
      <c r="Y105" s="8">
        <f t="shared" si="82"/>
        <v>0.5</v>
      </c>
      <c r="Z105" s="5">
        <f t="shared" si="83"/>
        <v>4.8000000000000114</v>
      </c>
      <c r="AA105" s="5">
        <f>K105*AA1239</f>
        <v>3.4424000000000001</v>
      </c>
      <c r="AB105" s="5">
        <f t="shared" si="84"/>
        <v>1.6889998417666743</v>
      </c>
      <c r="AC105" s="2">
        <v>36997</v>
      </c>
      <c r="AD105" s="43">
        <f t="shared" si="93"/>
        <v>260</v>
      </c>
      <c r="AE105" s="54"/>
      <c r="AF105" s="131">
        <f>(AK104&gt;AF1239)*1</f>
        <v>0</v>
      </c>
      <c r="AG105" s="112">
        <f>MROUND((AD105*AG1239),5)</f>
        <v>255</v>
      </c>
      <c r="AH105" s="113">
        <f>MROUND((AE105*AH1239),0.1)</f>
        <v>0</v>
      </c>
      <c r="AI105" s="60">
        <f t="shared" si="94"/>
        <v>4.6999999999999886</v>
      </c>
      <c r="AJ105" s="60"/>
      <c r="AK105" s="133">
        <f t="shared" ref="AK105:AK168" si="129">K105</f>
        <v>264.8</v>
      </c>
      <c r="AL105" s="41">
        <f t="shared" si="85"/>
        <v>260</v>
      </c>
      <c r="AM105" s="56">
        <f t="shared" si="87"/>
        <v>1</v>
      </c>
      <c r="AN105" s="82">
        <f t="shared" si="88"/>
        <v>1</v>
      </c>
      <c r="AO105" s="82">
        <f t="shared" si="95"/>
        <v>0</v>
      </c>
      <c r="AP105" s="33">
        <f t="shared" si="96"/>
        <v>1</v>
      </c>
      <c r="AQ105" s="29">
        <f t="shared" si="97"/>
        <v>0</v>
      </c>
      <c r="AR105" s="86">
        <f t="shared" si="98"/>
        <v>1</v>
      </c>
      <c r="AS105" s="33">
        <f t="shared" si="99"/>
        <v>0</v>
      </c>
      <c r="AT105" s="19">
        <f t="shared" si="100"/>
        <v>0</v>
      </c>
      <c r="AU105" s="18">
        <f t="shared" si="124"/>
        <v>0</v>
      </c>
      <c r="AV105" s="5">
        <f t="shared" si="101"/>
        <v>0</v>
      </c>
      <c r="AW105" s="17">
        <f t="shared" si="102"/>
        <v>0</v>
      </c>
      <c r="AX105" s="17">
        <f t="shared" si="103"/>
        <v>0</v>
      </c>
      <c r="AY105" s="17">
        <f t="shared" si="104"/>
        <v>0</v>
      </c>
      <c r="AZ105" s="19">
        <f t="shared" si="105"/>
        <v>0</v>
      </c>
      <c r="BA105" s="19">
        <f t="shared" si="106"/>
        <v>0</v>
      </c>
      <c r="BB105" s="19">
        <f t="shared" si="107"/>
        <v>0</v>
      </c>
      <c r="BC105" s="19">
        <f t="shared" si="108"/>
        <v>0</v>
      </c>
      <c r="BD105" s="17">
        <f t="shared" si="109"/>
        <v>0</v>
      </c>
      <c r="BE105" s="17">
        <f t="shared" si="110"/>
        <v>0</v>
      </c>
      <c r="BF105" s="38">
        <f t="shared" si="111"/>
        <v>0</v>
      </c>
      <c r="BG105" s="38">
        <f t="shared" si="112"/>
        <v>0</v>
      </c>
      <c r="BH105" s="38">
        <f t="shared" si="113"/>
        <v>0</v>
      </c>
      <c r="BI105" s="38">
        <f t="shared" si="114"/>
        <v>0</v>
      </c>
      <c r="BJ105" s="5">
        <f t="shared" si="115"/>
        <v>0</v>
      </c>
      <c r="BK105" s="5">
        <f t="shared" si="116"/>
        <v>0</v>
      </c>
      <c r="BL105" s="22">
        <f t="shared" si="117"/>
        <v>0</v>
      </c>
      <c r="BM105" s="5">
        <f t="shared" si="118"/>
        <v>0</v>
      </c>
      <c r="BN105" s="66">
        <f t="shared" si="48"/>
        <v>0</v>
      </c>
      <c r="BO105" s="5">
        <f>AP105*BO1239</f>
        <v>-39</v>
      </c>
      <c r="BP105" s="5">
        <f>AU105*BP1239</f>
        <v>0</v>
      </c>
      <c r="BQ105" s="5">
        <f>AF105*BQ1239</f>
        <v>0</v>
      </c>
      <c r="BR105" s="356">
        <f t="shared" si="69"/>
        <v>-39</v>
      </c>
      <c r="BS105" s="5">
        <f t="shared" si="119"/>
        <v>264.8</v>
      </c>
      <c r="BT105" s="6"/>
      <c r="BU105" s="306">
        <v>36997</v>
      </c>
      <c r="BV105" s="38">
        <f t="shared" si="120"/>
        <v>264.8</v>
      </c>
      <c r="BW105" s="66"/>
      <c r="BX105" s="66"/>
      <c r="BY105" s="17"/>
      <c r="BZ105" s="17"/>
      <c r="CA105" s="66"/>
      <c r="CB105" s="66"/>
      <c r="CC105" s="66">
        <f>MAX(BW105:BW404)</f>
        <v>58642.280441588402</v>
      </c>
      <c r="CD105" s="66">
        <f t="shared" si="125"/>
        <v>-58642.280441588402</v>
      </c>
      <c r="CE105" s="66">
        <f t="shared" si="126"/>
        <v>-3552</v>
      </c>
      <c r="CF105" s="66" t="e">
        <f>MAX(CE105:CE404)</f>
        <v>#REF!</v>
      </c>
      <c r="CG105" s="66" t="e">
        <f t="shared" si="127"/>
        <v>#REF!</v>
      </c>
      <c r="CH105" s="370"/>
      <c r="CI105" s="17">
        <f t="shared" si="121"/>
        <v>0</v>
      </c>
      <c r="CJ105" s="17">
        <f t="shared" si="122"/>
        <v>1</v>
      </c>
      <c r="CK105" s="38">
        <f>MAX(BV38:BV105)</f>
        <v>311.10000000000002</v>
      </c>
      <c r="CL105" s="38">
        <f t="shared" si="128"/>
        <v>46.300000000000011</v>
      </c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</row>
    <row r="106" spans="1:147" customFormat="1" ht="19.5" hidden="1" customHeight="1" x14ac:dyDescent="0.25">
      <c r="A106" s="3"/>
      <c r="B106" s="254">
        <f t="shared" si="89"/>
        <v>37004</v>
      </c>
      <c r="C106" s="5">
        <f t="shared" si="74"/>
        <v>23416</v>
      </c>
      <c r="D106" s="5">
        <v>0</v>
      </c>
      <c r="E106" s="66">
        <f t="shared" si="76"/>
        <v>0</v>
      </c>
      <c r="F106" s="66">
        <f t="shared" si="90"/>
        <v>-39</v>
      </c>
      <c r="G106" s="4">
        <f t="shared" si="75"/>
        <v>23377</v>
      </c>
      <c r="H106" s="8">
        <f t="shared" si="123"/>
        <v>-1.6655278442090878E-3</v>
      </c>
      <c r="I106" s="3"/>
      <c r="J106" s="306">
        <v>37004</v>
      </c>
      <c r="K106" s="5">
        <v>264.3</v>
      </c>
      <c r="L106" s="5">
        <v>267.5</v>
      </c>
      <c r="M106" s="5">
        <v>262.2</v>
      </c>
      <c r="N106" s="177"/>
      <c r="O106" s="5">
        <f t="shared" si="78"/>
        <v>5.3000000000000114</v>
      </c>
      <c r="P106" s="8">
        <f t="shared" si="79"/>
        <v>2.0052970109723841E-2</v>
      </c>
      <c r="Q106" s="8">
        <f>(AVERAGE(P103:P105))*Q1239</f>
        <v>8.0477609971959744E-3</v>
      </c>
      <c r="R106" s="8">
        <f>P105/P1239</f>
        <v>0.62116378414793005</v>
      </c>
      <c r="S106" s="109">
        <f t="shared" si="80"/>
        <v>262.66895288794251</v>
      </c>
      <c r="T106" s="5">
        <f t="shared" si="91"/>
        <v>1</v>
      </c>
      <c r="U106" s="8">
        <f t="shared" si="77"/>
        <v>0.5</v>
      </c>
      <c r="V106" s="19">
        <f t="shared" si="81"/>
        <v>0.69999999999998863</v>
      </c>
      <c r="W106" s="109">
        <f t="shared" si="92"/>
        <v>266.93104711205751</v>
      </c>
      <c r="X106" s="5">
        <f t="shared" si="86"/>
        <v>1</v>
      </c>
      <c r="Y106" s="8">
        <f t="shared" si="82"/>
        <v>0.5</v>
      </c>
      <c r="Z106" s="5">
        <f t="shared" si="83"/>
        <v>0</v>
      </c>
      <c r="AA106" s="5">
        <f>K106*AA1239</f>
        <v>3.4359000000000002</v>
      </c>
      <c r="AB106" s="5">
        <f t="shared" si="84"/>
        <v>2.1342566459538728</v>
      </c>
      <c r="AC106" s="2">
        <v>37004</v>
      </c>
      <c r="AD106" s="43">
        <f t="shared" si="93"/>
        <v>265</v>
      </c>
      <c r="AE106" s="54"/>
      <c r="AF106" s="131">
        <f>(AK105&gt;AF1239)*1</f>
        <v>0</v>
      </c>
      <c r="AG106" s="112">
        <f>MROUND((AD106*AG1239),5)</f>
        <v>260</v>
      </c>
      <c r="AH106" s="113">
        <f>MROUND((AE106*AH1239),0.1)</f>
        <v>0</v>
      </c>
      <c r="AI106" s="60">
        <f t="shared" si="94"/>
        <v>-0.5</v>
      </c>
      <c r="AJ106" s="60"/>
      <c r="AK106" s="133">
        <f t="shared" si="129"/>
        <v>264.3</v>
      </c>
      <c r="AL106" s="41">
        <f t="shared" si="85"/>
        <v>265</v>
      </c>
      <c r="AM106" s="56">
        <f t="shared" si="87"/>
        <v>0.8</v>
      </c>
      <c r="AN106" s="82">
        <f t="shared" si="88"/>
        <v>0</v>
      </c>
      <c r="AO106" s="82">
        <f t="shared" si="95"/>
        <v>1</v>
      </c>
      <c r="AP106" s="33">
        <f t="shared" si="96"/>
        <v>1</v>
      </c>
      <c r="AQ106" s="29">
        <f t="shared" si="97"/>
        <v>0</v>
      </c>
      <c r="AR106" s="86">
        <f t="shared" si="98"/>
        <v>0</v>
      </c>
      <c r="AS106" s="33">
        <f t="shared" si="99"/>
        <v>1</v>
      </c>
      <c r="AT106" s="19">
        <f t="shared" si="100"/>
        <v>265</v>
      </c>
      <c r="AU106" s="18">
        <f t="shared" si="124"/>
        <v>0</v>
      </c>
      <c r="AV106" s="5">
        <f t="shared" si="101"/>
        <v>0</v>
      </c>
      <c r="AW106" s="17">
        <f t="shared" si="102"/>
        <v>0</v>
      </c>
      <c r="AX106" s="17">
        <f t="shared" si="103"/>
        <v>0</v>
      </c>
      <c r="AY106" s="17">
        <f t="shared" si="104"/>
        <v>0</v>
      </c>
      <c r="AZ106" s="19">
        <f t="shared" si="105"/>
        <v>0</v>
      </c>
      <c r="BA106" s="19">
        <f t="shared" si="106"/>
        <v>265</v>
      </c>
      <c r="BB106" s="19">
        <f t="shared" si="107"/>
        <v>0</v>
      </c>
      <c r="BC106" s="19">
        <f t="shared" si="108"/>
        <v>0</v>
      </c>
      <c r="BD106" s="17">
        <f t="shared" si="109"/>
        <v>265</v>
      </c>
      <c r="BE106" s="17">
        <f t="shared" si="110"/>
        <v>0</v>
      </c>
      <c r="BF106" s="38">
        <f t="shared" si="111"/>
        <v>0</v>
      </c>
      <c r="BG106" s="38">
        <f t="shared" si="112"/>
        <v>0</v>
      </c>
      <c r="BH106" s="38">
        <f t="shared" si="113"/>
        <v>0</v>
      </c>
      <c r="BI106" s="38">
        <f t="shared" si="114"/>
        <v>0</v>
      </c>
      <c r="BJ106" s="5">
        <f t="shared" si="115"/>
        <v>0</v>
      </c>
      <c r="BK106" s="5">
        <f t="shared" si="116"/>
        <v>0</v>
      </c>
      <c r="BL106" s="22">
        <f t="shared" si="117"/>
        <v>0</v>
      </c>
      <c r="BM106" s="5">
        <f t="shared" si="118"/>
        <v>0</v>
      </c>
      <c r="BN106" s="66">
        <f t="shared" si="48"/>
        <v>0</v>
      </c>
      <c r="BO106" s="5">
        <f>AP106*BO1239</f>
        <v>-39</v>
      </c>
      <c r="BP106" s="5">
        <f>AU106*BP1239</f>
        <v>0</v>
      </c>
      <c r="BQ106" s="5">
        <f>AF106*BQ1239</f>
        <v>0</v>
      </c>
      <c r="BR106" s="356">
        <f t="shared" si="69"/>
        <v>-39</v>
      </c>
      <c r="BS106" s="5">
        <f t="shared" si="119"/>
        <v>264.3</v>
      </c>
      <c r="BT106" s="6"/>
      <c r="BU106" s="306">
        <v>37004</v>
      </c>
      <c r="BV106" s="38">
        <f t="shared" si="120"/>
        <v>264.3</v>
      </c>
      <c r="BW106" s="66"/>
      <c r="BX106" s="66"/>
      <c r="BY106" s="17"/>
      <c r="BZ106" s="17"/>
      <c r="CA106" s="66"/>
      <c r="CB106" s="66"/>
      <c r="CC106" s="66">
        <f>MAX(BW106:BW404)</f>
        <v>58642.280441588402</v>
      </c>
      <c r="CD106" s="66">
        <f t="shared" si="125"/>
        <v>-58642.280441588402</v>
      </c>
      <c r="CE106" s="66">
        <f t="shared" si="126"/>
        <v>-3591</v>
      </c>
      <c r="CF106" s="66" t="e">
        <f>MAX(CE106:CE404)</f>
        <v>#REF!</v>
      </c>
      <c r="CG106" s="66" t="e">
        <f t="shared" si="127"/>
        <v>#REF!</v>
      </c>
      <c r="CH106" s="370"/>
      <c r="CI106" s="17">
        <f t="shared" si="121"/>
        <v>0</v>
      </c>
      <c r="CJ106" s="17">
        <f t="shared" si="122"/>
        <v>1</v>
      </c>
      <c r="CK106" s="38">
        <f>MAX(BV38:BV106)</f>
        <v>311.10000000000002</v>
      </c>
      <c r="CL106" s="38">
        <f t="shared" si="128"/>
        <v>46.800000000000011</v>
      </c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</row>
    <row r="107" spans="1:147" customFormat="1" ht="19.5" hidden="1" customHeight="1" x14ac:dyDescent="0.25">
      <c r="A107" s="3"/>
      <c r="B107" s="254">
        <f t="shared" si="89"/>
        <v>37011</v>
      </c>
      <c r="C107" s="5">
        <f t="shared" si="74"/>
        <v>23377</v>
      </c>
      <c r="D107" s="5">
        <v>0</v>
      </c>
      <c r="E107" s="66">
        <f t="shared" si="76"/>
        <v>0</v>
      </c>
      <c r="F107" s="66">
        <f t="shared" si="90"/>
        <v>71.000000000000014</v>
      </c>
      <c r="G107" s="4">
        <f t="shared" si="75"/>
        <v>23448</v>
      </c>
      <c r="H107" s="8">
        <f t="shared" si="123"/>
        <v>3.037173289985884E-3</v>
      </c>
      <c r="I107" s="3"/>
      <c r="J107" s="306">
        <v>37011</v>
      </c>
      <c r="K107" s="5">
        <v>266.5</v>
      </c>
      <c r="L107" s="5">
        <v>268</v>
      </c>
      <c r="M107" s="5">
        <v>263.5</v>
      </c>
      <c r="N107" s="177"/>
      <c r="O107" s="5">
        <f t="shared" si="78"/>
        <v>4.5</v>
      </c>
      <c r="P107" s="8">
        <f t="shared" si="79"/>
        <v>1.6885553470919325E-2</v>
      </c>
      <c r="Q107" s="8">
        <f>(AVERAGE(P104:P106))*Q1239</f>
        <v>7.9009775246463351E-3</v>
      </c>
      <c r="R107" s="8">
        <f>P106/P1239</f>
        <v>0.56868899058317424</v>
      </c>
      <c r="S107" s="109">
        <f t="shared" si="80"/>
        <v>262.21177164023601</v>
      </c>
      <c r="T107" s="5">
        <f t="shared" si="91"/>
        <v>4.3000000000000114</v>
      </c>
      <c r="U107" s="8">
        <f t="shared" si="77"/>
        <v>0.18867924528301847</v>
      </c>
      <c r="V107" s="19">
        <f t="shared" si="81"/>
        <v>0</v>
      </c>
      <c r="W107" s="109">
        <f t="shared" si="92"/>
        <v>266.38822835976401</v>
      </c>
      <c r="X107" s="5">
        <f t="shared" si="86"/>
        <v>1</v>
      </c>
      <c r="Y107" s="8">
        <f t="shared" si="82"/>
        <v>0.81132075471698151</v>
      </c>
      <c r="Z107" s="5">
        <f t="shared" si="83"/>
        <v>1.5</v>
      </c>
      <c r="AA107" s="5">
        <f>K107*AA1239</f>
        <v>3.4644999999999997</v>
      </c>
      <c r="AB107" s="5">
        <f t="shared" si="84"/>
        <v>1.9702230078754071</v>
      </c>
      <c r="AC107" s="2">
        <v>37011</v>
      </c>
      <c r="AD107" s="43">
        <f t="shared" si="93"/>
        <v>260</v>
      </c>
      <c r="AE107" s="54"/>
      <c r="AF107" s="131">
        <f>(AK106&gt;AF1239)*1</f>
        <v>0</v>
      </c>
      <c r="AG107" s="112">
        <f>MROUND((AD107*AG1239),5)</f>
        <v>255</v>
      </c>
      <c r="AH107" s="113">
        <f>MROUND((AE107*AH1239),0.1)</f>
        <v>0</v>
      </c>
      <c r="AI107" s="60">
        <f t="shared" si="94"/>
        <v>2.1999999999999886</v>
      </c>
      <c r="AJ107" s="60"/>
      <c r="AK107" s="133">
        <f t="shared" si="129"/>
        <v>266.5</v>
      </c>
      <c r="AL107" s="41">
        <f t="shared" si="85"/>
        <v>265</v>
      </c>
      <c r="AM107" s="56">
        <f t="shared" si="87"/>
        <v>1.1000000000000001</v>
      </c>
      <c r="AN107" s="82">
        <f t="shared" si="88"/>
        <v>1</v>
      </c>
      <c r="AO107" s="82">
        <f t="shared" si="95"/>
        <v>0</v>
      </c>
      <c r="AP107" s="33">
        <f t="shared" si="96"/>
        <v>0</v>
      </c>
      <c r="AQ107" s="29">
        <f t="shared" si="97"/>
        <v>0</v>
      </c>
      <c r="AR107" s="86">
        <f t="shared" si="98"/>
        <v>1</v>
      </c>
      <c r="AS107" s="33">
        <f t="shared" si="99"/>
        <v>0</v>
      </c>
      <c r="AT107" s="19">
        <f t="shared" si="100"/>
        <v>0</v>
      </c>
      <c r="AU107" s="18">
        <f t="shared" si="124"/>
        <v>1</v>
      </c>
      <c r="AV107" s="5">
        <f t="shared" si="101"/>
        <v>1.1000000000000001</v>
      </c>
      <c r="AW107" s="17">
        <f t="shared" si="102"/>
        <v>0</v>
      </c>
      <c r="AX107" s="17">
        <f t="shared" si="103"/>
        <v>1</v>
      </c>
      <c r="AY107" s="17">
        <f t="shared" si="104"/>
        <v>265</v>
      </c>
      <c r="AZ107" s="19">
        <f t="shared" si="105"/>
        <v>265</v>
      </c>
      <c r="BA107" s="19">
        <f t="shared" si="106"/>
        <v>0</v>
      </c>
      <c r="BB107" s="19">
        <f t="shared" si="107"/>
        <v>0</v>
      </c>
      <c r="BC107" s="19">
        <f t="shared" si="108"/>
        <v>265</v>
      </c>
      <c r="BD107" s="17">
        <f t="shared" si="109"/>
        <v>0</v>
      </c>
      <c r="BE107" s="17">
        <f t="shared" si="110"/>
        <v>0</v>
      </c>
      <c r="BF107" s="38">
        <f t="shared" si="111"/>
        <v>0</v>
      </c>
      <c r="BG107" s="38">
        <f t="shared" si="112"/>
        <v>0</v>
      </c>
      <c r="BH107" s="38">
        <f t="shared" si="113"/>
        <v>0</v>
      </c>
      <c r="BI107" s="38">
        <f t="shared" si="114"/>
        <v>0</v>
      </c>
      <c r="BJ107" s="5">
        <f t="shared" si="115"/>
        <v>0</v>
      </c>
      <c r="BK107" s="5">
        <f t="shared" si="116"/>
        <v>0</v>
      </c>
      <c r="BL107" s="22">
        <f t="shared" si="117"/>
        <v>1.1000000000000001</v>
      </c>
      <c r="BM107" s="5">
        <f t="shared" si="118"/>
        <v>1.1000000000000001</v>
      </c>
      <c r="BN107" s="66">
        <f t="shared" si="48"/>
        <v>110.00000000000001</v>
      </c>
      <c r="BO107" s="5">
        <f>AP107*BO1239</f>
        <v>0</v>
      </c>
      <c r="BP107" s="5">
        <f>AU107*BP1239</f>
        <v>-39</v>
      </c>
      <c r="BQ107" s="5">
        <f>AF107*BQ1239</f>
        <v>0</v>
      </c>
      <c r="BR107" s="356">
        <f t="shared" si="69"/>
        <v>71.000000000000014</v>
      </c>
      <c r="BS107" s="5">
        <f t="shared" si="119"/>
        <v>266.5</v>
      </c>
      <c r="BT107" s="6"/>
      <c r="BU107" s="306">
        <v>37011</v>
      </c>
      <c r="BV107" s="38">
        <f t="shared" si="120"/>
        <v>266.5</v>
      </c>
      <c r="BW107" s="66"/>
      <c r="BX107" s="66"/>
      <c r="BY107" s="17"/>
      <c r="BZ107" s="17"/>
      <c r="CA107" s="66"/>
      <c r="CB107" s="66"/>
      <c r="CC107" s="66">
        <f>MAX(BW107:BW404)</f>
        <v>58642.280441588402</v>
      </c>
      <c r="CD107" s="66">
        <f t="shared" si="125"/>
        <v>-58642.280441588402</v>
      </c>
      <c r="CE107" s="66">
        <f t="shared" si="126"/>
        <v>-3520</v>
      </c>
      <c r="CF107" s="66" t="e">
        <f>MAX(CE107:CE404)</f>
        <v>#REF!</v>
      </c>
      <c r="CG107" s="66" t="e">
        <f t="shared" si="127"/>
        <v>#REF!</v>
      </c>
      <c r="CH107" s="370"/>
      <c r="CI107" s="17">
        <f t="shared" si="121"/>
        <v>1</v>
      </c>
      <c r="CJ107" s="17">
        <f t="shared" si="122"/>
        <v>0</v>
      </c>
      <c r="CK107" s="38">
        <f>MAX(BV38:BV107)</f>
        <v>311.10000000000002</v>
      </c>
      <c r="CL107" s="38">
        <f t="shared" si="128"/>
        <v>44.600000000000023</v>
      </c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</row>
    <row r="108" spans="1:147" customFormat="1" ht="19.5" hidden="1" customHeight="1" x14ac:dyDescent="0.25">
      <c r="A108" s="3"/>
      <c r="B108" s="254">
        <f t="shared" si="89"/>
        <v>37018</v>
      </c>
      <c r="C108" s="5">
        <f t="shared" si="74"/>
        <v>23448</v>
      </c>
      <c r="D108" s="5">
        <v>0</v>
      </c>
      <c r="E108" s="66">
        <f t="shared" si="76"/>
        <v>0</v>
      </c>
      <c r="F108" s="66">
        <f t="shared" si="90"/>
        <v>-39</v>
      </c>
      <c r="G108" s="4">
        <f t="shared" si="75"/>
        <v>23409</v>
      </c>
      <c r="H108" s="8">
        <f t="shared" si="123"/>
        <v>-1.6632548618219038E-3</v>
      </c>
      <c r="I108" s="3"/>
      <c r="J108" s="306">
        <v>37018</v>
      </c>
      <c r="K108" s="5">
        <v>268.3</v>
      </c>
      <c r="L108" s="5">
        <v>271.10000000000002</v>
      </c>
      <c r="M108" s="5">
        <v>265</v>
      </c>
      <c r="N108" s="177"/>
      <c r="O108" s="5">
        <f t="shared" si="78"/>
        <v>6.1000000000000227</v>
      </c>
      <c r="P108" s="8">
        <f t="shared" si="79"/>
        <v>2.2735743570629977E-2</v>
      </c>
      <c r="Q108" s="8">
        <f>(AVERAGE(P105:P107))*Q1239</f>
        <v>7.84557957913108E-3</v>
      </c>
      <c r="R108" s="8">
        <f>P107/P1239</f>
        <v>0.47886314627073306</v>
      </c>
      <c r="S108" s="109">
        <f t="shared" si="80"/>
        <v>264.40915304216156</v>
      </c>
      <c r="T108" s="5">
        <f t="shared" si="91"/>
        <v>1.5</v>
      </c>
      <c r="U108" s="8">
        <f t="shared" si="77"/>
        <v>0.7</v>
      </c>
      <c r="V108" s="19">
        <f t="shared" si="81"/>
        <v>0</v>
      </c>
      <c r="W108" s="109">
        <f t="shared" si="92"/>
        <v>268.59084695783844</v>
      </c>
      <c r="X108" s="5">
        <f t="shared" si="86"/>
        <v>3.5</v>
      </c>
      <c r="Y108" s="8">
        <f t="shared" si="82"/>
        <v>0.30000000000000004</v>
      </c>
      <c r="Z108" s="5">
        <f t="shared" si="83"/>
        <v>0</v>
      </c>
      <c r="AA108" s="5">
        <f>K108*AA1239</f>
        <v>3.4878999999999998</v>
      </c>
      <c r="AB108" s="5">
        <f t="shared" si="84"/>
        <v>1.6702267678776896</v>
      </c>
      <c r="AC108" s="2">
        <v>37018</v>
      </c>
      <c r="AD108" s="43">
        <f t="shared" si="93"/>
        <v>265</v>
      </c>
      <c r="AE108" s="54"/>
      <c r="AF108" s="131">
        <f>(AK107&gt;AF1239)*1</f>
        <v>0</v>
      </c>
      <c r="AG108" s="112">
        <f>MROUND((AD108*AG1239),5)</f>
        <v>260</v>
      </c>
      <c r="AH108" s="113">
        <f>MROUND((AE108*AH1239),0.1)</f>
        <v>0</v>
      </c>
      <c r="AI108" s="60">
        <f t="shared" si="94"/>
        <v>1.8000000000000114</v>
      </c>
      <c r="AJ108" s="60"/>
      <c r="AK108" s="133">
        <f t="shared" si="129"/>
        <v>268.3</v>
      </c>
      <c r="AL108" s="41">
        <f t="shared" si="85"/>
        <v>270</v>
      </c>
      <c r="AM108" s="56">
        <f t="shared" si="87"/>
        <v>1.6</v>
      </c>
      <c r="AN108" s="82">
        <f t="shared" si="88"/>
        <v>1</v>
      </c>
      <c r="AO108" s="82">
        <f t="shared" si="95"/>
        <v>0</v>
      </c>
      <c r="AP108" s="33">
        <f t="shared" si="96"/>
        <v>1</v>
      </c>
      <c r="AQ108" s="29">
        <f t="shared" si="97"/>
        <v>0</v>
      </c>
      <c r="AR108" s="86">
        <f t="shared" si="98"/>
        <v>1</v>
      </c>
      <c r="AS108" s="33">
        <f t="shared" si="99"/>
        <v>0</v>
      </c>
      <c r="AT108" s="19">
        <f t="shared" si="100"/>
        <v>0</v>
      </c>
      <c r="AU108" s="18">
        <f t="shared" si="124"/>
        <v>0</v>
      </c>
      <c r="AV108" s="5">
        <f t="shared" si="101"/>
        <v>0</v>
      </c>
      <c r="AW108" s="17">
        <f t="shared" si="102"/>
        <v>0</v>
      </c>
      <c r="AX108" s="17">
        <f t="shared" si="103"/>
        <v>0</v>
      </c>
      <c r="AY108" s="17">
        <f t="shared" si="104"/>
        <v>0</v>
      </c>
      <c r="AZ108" s="19">
        <f t="shared" si="105"/>
        <v>0</v>
      </c>
      <c r="BA108" s="19">
        <f t="shared" si="106"/>
        <v>0</v>
      </c>
      <c r="BB108" s="19">
        <f t="shared" si="107"/>
        <v>0</v>
      </c>
      <c r="BC108" s="19">
        <f t="shared" si="108"/>
        <v>0</v>
      </c>
      <c r="BD108" s="17">
        <f t="shared" si="109"/>
        <v>0</v>
      </c>
      <c r="BE108" s="17">
        <f t="shared" si="110"/>
        <v>0</v>
      </c>
      <c r="BF108" s="38">
        <f t="shared" si="111"/>
        <v>0</v>
      </c>
      <c r="BG108" s="38">
        <f t="shared" si="112"/>
        <v>0</v>
      </c>
      <c r="BH108" s="38">
        <f t="shared" si="113"/>
        <v>0</v>
      </c>
      <c r="BI108" s="38">
        <f t="shared" si="114"/>
        <v>0</v>
      </c>
      <c r="BJ108" s="5">
        <f t="shared" si="115"/>
        <v>0</v>
      </c>
      <c r="BK108" s="5">
        <f t="shared" si="116"/>
        <v>0</v>
      </c>
      <c r="BL108" s="22">
        <f t="shared" si="117"/>
        <v>0</v>
      </c>
      <c r="BM108" s="5">
        <f t="shared" si="118"/>
        <v>0</v>
      </c>
      <c r="BN108" s="66">
        <f t="shared" si="48"/>
        <v>0</v>
      </c>
      <c r="BO108" s="5">
        <f>AP108*BO1239</f>
        <v>-39</v>
      </c>
      <c r="BP108" s="5">
        <f>AU108*BP1239</f>
        <v>0</v>
      </c>
      <c r="BQ108" s="5">
        <f>AF108*BQ1239</f>
        <v>0</v>
      </c>
      <c r="BR108" s="356">
        <f t="shared" si="69"/>
        <v>-39</v>
      </c>
      <c r="BS108" s="5">
        <f t="shared" si="119"/>
        <v>268.3</v>
      </c>
      <c r="BT108" s="6"/>
      <c r="BU108" s="306">
        <v>37018</v>
      </c>
      <c r="BV108" s="38">
        <f t="shared" si="120"/>
        <v>268.3</v>
      </c>
      <c r="BW108" s="66"/>
      <c r="BX108" s="66"/>
      <c r="BY108" s="17"/>
      <c r="BZ108" s="17"/>
      <c r="CA108" s="66"/>
      <c r="CB108" s="66"/>
      <c r="CC108" s="66">
        <f>MAX(BW108:BW404)</f>
        <v>58642.280441588402</v>
      </c>
      <c r="CD108" s="66">
        <f t="shared" si="125"/>
        <v>-58642.280441588402</v>
      </c>
      <c r="CE108" s="66">
        <f t="shared" si="126"/>
        <v>-3559</v>
      </c>
      <c r="CF108" s="66" t="e">
        <f>MAX(CE108:CE404)</f>
        <v>#REF!</v>
      </c>
      <c r="CG108" s="66" t="e">
        <f t="shared" si="127"/>
        <v>#REF!</v>
      </c>
      <c r="CH108" s="370"/>
      <c r="CI108" s="17">
        <f t="shared" si="121"/>
        <v>0</v>
      </c>
      <c r="CJ108" s="17">
        <f t="shared" si="122"/>
        <v>1</v>
      </c>
      <c r="CK108" s="38">
        <f>MAX(BV38:BV108)</f>
        <v>311.10000000000002</v>
      </c>
      <c r="CL108" s="38">
        <f t="shared" si="128"/>
        <v>42.800000000000011</v>
      </c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</row>
    <row r="109" spans="1:147" customFormat="1" ht="8.25" hidden="1" customHeight="1" x14ac:dyDescent="0.25">
      <c r="A109" s="3"/>
      <c r="B109" s="254">
        <f t="shared" si="89"/>
        <v>37025</v>
      </c>
      <c r="C109" s="5">
        <f t="shared" si="74"/>
        <v>23409</v>
      </c>
      <c r="D109" s="5">
        <v>0</v>
      </c>
      <c r="E109" s="66">
        <f t="shared" si="76"/>
        <v>0</v>
      </c>
      <c r="F109" s="66">
        <f t="shared" si="90"/>
        <v>-39</v>
      </c>
      <c r="G109" s="4">
        <f t="shared" si="75"/>
        <v>23370</v>
      </c>
      <c r="H109" s="8">
        <f t="shared" si="123"/>
        <v>-1.6660258874791746E-3</v>
      </c>
      <c r="I109" s="3"/>
      <c r="J109" s="306">
        <v>37025</v>
      </c>
      <c r="K109" s="5">
        <v>287.8</v>
      </c>
      <c r="L109" s="5">
        <v>288.5</v>
      </c>
      <c r="M109" s="5">
        <v>266.60000000000002</v>
      </c>
      <c r="N109" s="177"/>
      <c r="O109" s="5">
        <f t="shared" si="78"/>
        <v>21.899999999999977</v>
      </c>
      <c r="P109" s="8">
        <f t="shared" si="79"/>
        <v>7.6094510076441885E-2</v>
      </c>
      <c r="Q109" s="8">
        <f>(AVERAGE(P106:P108))*Q1239</f>
        <v>7.9565689535030862E-3</v>
      </c>
      <c r="R109" s="8">
        <f>P108/P1239</f>
        <v>0.64477067439849267</v>
      </c>
      <c r="S109" s="109">
        <f t="shared" si="80"/>
        <v>266.16525254977512</v>
      </c>
      <c r="T109" s="5">
        <f t="shared" si="91"/>
        <v>3.3000000000000114</v>
      </c>
      <c r="U109" s="8">
        <f t="shared" si="77"/>
        <v>0.33999999999999775</v>
      </c>
      <c r="V109" s="19">
        <f t="shared" si="81"/>
        <v>0</v>
      </c>
      <c r="W109" s="109">
        <f t="shared" si="92"/>
        <v>270.4347474502249</v>
      </c>
      <c r="X109" s="5">
        <f t="shared" si="86"/>
        <v>1.6999999999999886</v>
      </c>
      <c r="Y109" s="8">
        <f t="shared" si="82"/>
        <v>0.66000000000000225</v>
      </c>
      <c r="Z109" s="5">
        <f t="shared" si="83"/>
        <v>17.800000000000011</v>
      </c>
      <c r="AA109" s="5">
        <f>K109*AA1239</f>
        <v>3.7414000000000001</v>
      </c>
      <c r="AB109" s="5">
        <f t="shared" si="84"/>
        <v>2.4123450011945207</v>
      </c>
      <c r="AC109" s="2">
        <v>37025</v>
      </c>
      <c r="AD109" s="43">
        <f t="shared" si="93"/>
        <v>265</v>
      </c>
      <c r="AE109" s="54"/>
      <c r="AF109" s="131">
        <f>(AK108&gt;AF1239)*1</f>
        <v>0</v>
      </c>
      <c r="AG109" s="112">
        <f>MROUND((AD109*AG1239),5)</f>
        <v>260</v>
      </c>
      <c r="AH109" s="113">
        <f>MROUND((AE109*AH1239),0.1)</f>
        <v>0</v>
      </c>
      <c r="AI109" s="60">
        <f t="shared" si="94"/>
        <v>19.5</v>
      </c>
      <c r="AJ109" s="60"/>
      <c r="AK109" s="133">
        <f t="shared" si="129"/>
        <v>287.8</v>
      </c>
      <c r="AL109" s="41">
        <f t="shared" si="85"/>
        <v>270</v>
      </c>
      <c r="AM109" s="56">
        <f t="shared" si="87"/>
        <v>0.5</v>
      </c>
      <c r="AN109" s="82">
        <f t="shared" si="88"/>
        <v>1</v>
      </c>
      <c r="AO109" s="82">
        <f t="shared" si="95"/>
        <v>0</v>
      </c>
      <c r="AP109" s="33">
        <f t="shared" si="96"/>
        <v>1</v>
      </c>
      <c r="AQ109" s="29">
        <f t="shared" si="97"/>
        <v>0</v>
      </c>
      <c r="AR109" s="86">
        <f t="shared" si="98"/>
        <v>1</v>
      </c>
      <c r="AS109" s="33">
        <f t="shared" si="99"/>
        <v>0</v>
      </c>
      <c r="AT109" s="19">
        <f t="shared" si="100"/>
        <v>0</v>
      </c>
      <c r="AU109" s="18">
        <f t="shared" si="124"/>
        <v>0</v>
      </c>
      <c r="AV109" s="5">
        <f t="shared" si="101"/>
        <v>0</v>
      </c>
      <c r="AW109" s="17">
        <f t="shared" si="102"/>
        <v>0</v>
      </c>
      <c r="AX109" s="17">
        <f t="shared" si="103"/>
        <v>0</v>
      </c>
      <c r="AY109" s="17">
        <f t="shared" si="104"/>
        <v>0</v>
      </c>
      <c r="AZ109" s="19">
        <f t="shared" si="105"/>
        <v>0</v>
      </c>
      <c r="BA109" s="19">
        <f t="shared" si="106"/>
        <v>0</v>
      </c>
      <c r="BB109" s="19">
        <f t="shared" si="107"/>
        <v>0</v>
      </c>
      <c r="BC109" s="19">
        <f t="shared" si="108"/>
        <v>0</v>
      </c>
      <c r="BD109" s="17">
        <f t="shared" si="109"/>
        <v>0</v>
      </c>
      <c r="BE109" s="17">
        <f t="shared" si="110"/>
        <v>0</v>
      </c>
      <c r="BF109" s="38">
        <f t="shared" si="111"/>
        <v>0</v>
      </c>
      <c r="BG109" s="38">
        <f t="shared" si="112"/>
        <v>0</v>
      </c>
      <c r="BH109" s="38">
        <f t="shared" si="113"/>
        <v>0</v>
      </c>
      <c r="BI109" s="38">
        <f t="shared" si="114"/>
        <v>0</v>
      </c>
      <c r="BJ109" s="5">
        <f t="shared" si="115"/>
        <v>0</v>
      </c>
      <c r="BK109" s="5">
        <f t="shared" si="116"/>
        <v>0</v>
      </c>
      <c r="BL109" s="22">
        <f t="shared" si="117"/>
        <v>0</v>
      </c>
      <c r="BM109" s="5">
        <f t="shared" si="118"/>
        <v>0</v>
      </c>
      <c r="BN109" s="66">
        <f t="shared" si="48"/>
        <v>0</v>
      </c>
      <c r="BO109" s="5">
        <f>AP109*BO1239</f>
        <v>-39</v>
      </c>
      <c r="BP109" s="5">
        <f>AU109*BP1239</f>
        <v>0</v>
      </c>
      <c r="BQ109" s="5">
        <f>AF109*BQ1239</f>
        <v>0</v>
      </c>
      <c r="BR109" s="356">
        <f t="shared" si="69"/>
        <v>-39</v>
      </c>
      <c r="BS109" s="5">
        <f t="shared" si="119"/>
        <v>287.8</v>
      </c>
      <c r="BT109" s="6"/>
      <c r="BU109" s="306">
        <v>37025</v>
      </c>
      <c r="BV109" s="38">
        <f t="shared" si="120"/>
        <v>287.8</v>
      </c>
      <c r="BW109" s="66"/>
      <c r="BX109" s="66"/>
      <c r="BY109" s="17"/>
      <c r="BZ109" s="17"/>
      <c r="CA109" s="66"/>
      <c r="CB109" s="66"/>
      <c r="CC109" s="66">
        <f>MAX(BW109:BW404)</f>
        <v>58642.280441588402</v>
      </c>
      <c r="CD109" s="66">
        <f t="shared" si="125"/>
        <v>-58642.280441588402</v>
      </c>
      <c r="CE109" s="66">
        <f t="shared" si="126"/>
        <v>-3598</v>
      </c>
      <c r="CF109" s="66" t="e">
        <f>MAX(CE109:CE404)</f>
        <v>#REF!</v>
      </c>
      <c r="CG109" s="66" t="e">
        <f t="shared" si="127"/>
        <v>#REF!</v>
      </c>
      <c r="CH109" s="370"/>
      <c r="CI109" s="17">
        <f t="shared" si="121"/>
        <v>0</v>
      </c>
      <c r="CJ109" s="17">
        <f t="shared" si="122"/>
        <v>1</v>
      </c>
      <c r="CK109" s="38">
        <f>MAX(BV38:BV109)</f>
        <v>311.10000000000002</v>
      </c>
      <c r="CL109" s="38">
        <f t="shared" si="128"/>
        <v>23.300000000000011</v>
      </c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customFormat="1" ht="19.5" hidden="1" customHeight="1" x14ac:dyDescent="0.25">
      <c r="A110" s="3"/>
      <c r="B110" s="254">
        <f t="shared" si="89"/>
        <v>37032</v>
      </c>
      <c r="C110" s="5">
        <f t="shared" si="74"/>
        <v>23370</v>
      </c>
      <c r="D110" s="5">
        <v>0</v>
      </c>
      <c r="E110" s="66">
        <f t="shared" si="76"/>
        <v>0</v>
      </c>
      <c r="F110" s="66">
        <f t="shared" si="90"/>
        <v>-39</v>
      </c>
      <c r="G110" s="4">
        <f t="shared" si="75"/>
        <v>23331</v>
      </c>
      <c r="H110" s="8">
        <f t="shared" si="123"/>
        <v>-1.668806161745828E-3</v>
      </c>
      <c r="I110" s="3"/>
      <c r="J110" s="306">
        <v>37032</v>
      </c>
      <c r="K110" s="5">
        <v>278.2</v>
      </c>
      <c r="L110" s="5">
        <v>298.60000000000002</v>
      </c>
      <c r="M110" s="5">
        <v>275.5</v>
      </c>
      <c r="N110" s="177"/>
      <c r="O110" s="5">
        <f t="shared" si="78"/>
        <v>23.100000000000023</v>
      </c>
      <c r="P110" s="8">
        <f t="shared" si="79"/>
        <v>8.3033788641265358E-2</v>
      </c>
      <c r="Q110" s="8">
        <f>(AVERAGE(P107:P109))*Q1239</f>
        <v>1.5428774282398826E-2</v>
      </c>
      <c r="R110" s="8">
        <f>P109/P1239</f>
        <v>2.1579900577076594</v>
      </c>
      <c r="S110" s="109">
        <f t="shared" si="80"/>
        <v>283.3595987615256</v>
      </c>
      <c r="T110" s="5">
        <f t="shared" si="91"/>
        <v>2.8000000000000114</v>
      </c>
      <c r="U110" s="8">
        <f t="shared" si="77"/>
        <v>0.43999999999999773</v>
      </c>
      <c r="V110" s="19">
        <f t="shared" si="81"/>
        <v>6.8000000000000114</v>
      </c>
      <c r="W110" s="109">
        <f t="shared" si="92"/>
        <v>292.24040123847442</v>
      </c>
      <c r="X110" s="5">
        <f t="shared" si="86"/>
        <v>2.1999999999999886</v>
      </c>
      <c r="Y110" s="8">
        <f t="shared" si="82"/>
        <v>0.56000000000000227</v>
      </c>
      <c r="Z110" s="5">
        <f t="shared" si="83"/>
        <v>0</v>
      </c>
      <c r="AA110" s="5">
        <f>K110*AA1239</f>
        <v>3.6165999999999996</v>
      </c>
      <c r="AB110" s="5">
        <f t="shared" si="84"/>
        <v>7.8045868427055201</v>
      </c>
      <c r="AC110" s="2">
        <v>37032</v>
      </c>
      <c r="AD110" s="43">
        <f t="shared" si="93"/>
        <v>285</v>
      </c>
      <c r="AE110" s="54"/>
      <c r="AF110" s="131">
        <f>(AK109&gt;AF1239)*1</f>
        <v>0</v>
      </c>
      <c r="AG110" s="112">
        <f>MROUND((AD110*AG1239),5)</f>
        <v>280</v>
      </c>
      <c r="AH110" s="113">
        <f>MROUND((AE110*AH1239),0.1)</f>
        <v>0</v>
      </c>
      <c r="AI110" s="60">
        <f t="shared" si="94"/>
        <v>-9.6000000000000227</v>
      </c>
      <c r="AJ110" s="60"/>
      <c r="AK110" s="133">
        <f t="shared" si="129"/>
        <v>278.2</v>
      </c>
      <c r="AL110" s="41">
        <f t="shared" si="85"/>
        <v>290</v>
      </c>
      <c r="AM110" s="56">
        <f t="shared" si="87"/>
        <v>1.6</v>
      </c>
      <c r="AN110" s="82">
        <f t="shared" si="88"/>
        <v>0</v>
      </c>
      <c r="AO110" s="82">
        <f t="shared" si="95"/>
        <v>1</v>
      </c>
      <c r="AP110" s="33">
        <f t="shared" si="96"/>
        <v>1</v>
      </c>
      <c r="AQ110" s="29">
        <f t="shared" si="97"/>
        <v>0</v>
      </c>
      <c r="AR110" s="86">
        <f t="shared" si="98"/>
        <v>0</v>
      </c>
      <c r="AS110" s="33">
        <f t="shared" si="99"/>
        <v>1</v>
      </c>
      <c r="AT110" s="19">
        <f t="shared" si="100"/>
        <v>285</v>
      </c>
      <c r="AU110" s="18">
        <f t="shared" si="124"/>
        <v>0</v>
      </c>
      <c r="AV110" s="5">
        <f t="shared" si="101"/>
        <v>0</v>
      </c>
      <c r="AW110" s="17">
        <f t="shared" si="102"/>
        <v>0</v>
      </c>
      <c r="AX110" s="17">
        <f t="shared" si="103"/>
        <v>0</v>
      </c>
      <c r="AY110" s="17">
        <f t="shared" si="104"/>
        <v>0</v>
      </c>
      <c r="AZ110" s="19">
        <f t="shared" si="105"/>
        <v>0</v>
      </c>
      <c r="BA110" s="19">
        <f t="shared" si="106"/>
        <v>285</v>
      </c>
      <c r="BB110" s="19">
        <f t="shared" si="107"/>
        <v>0</v>
      </c>
      <c r="BC110" s="19">
        <f t="shared" si="108"/>
        <v>0</v>
      </c>
      <c r="BD110" s="17">
        <f t="shared" si="109"/>
        <v>285</v>
      </c>
      <c r="BE110" s="17">
        <f t="shared" si="110"/>
        <v>0</v>
      </c>
      <c r="BF110" s="38">
        <f t="shared" si="111"/>
        <v>280</v>
      </c>
      <c r="BG110" s="38">
        <f t="shared" si="112"/>
        <v>0</v>
      </c>
      <c r="BH110" s="38">
        <f t="shared" si="113"/>
        <v>0</v>
      </c>
      <c r="BI110" s="38">
        <f t="shared" si="114"/>
        <v>0</v>
      </c>
      <c r="BJ110" s="5">
        <f t="shared" si="115"/>
        <v>0</v>
      </c>
      <c r="BK110" s="5">
        <f t="shared" si="116"/>
        <v>0</v>
      </c>
      <c r="BL110" s="22">
        <f t="shared" si="117"/>
        <v>0</v>
      </c>
      <c r="BM110" s="5">
        <f t="shared" si="118"/>
        <v>0</v>
      </c>
      <c r="BN110" s="66">
        <f t="shared" si="48"/>
        <v>0</v>
      </c>
      <c r="BO110" s="5">
        <f>AP110*BO1239</f>
        <v>-39</v>
      </c>
      <c r="BP110" s="5">
        <f>AU110*BP1239</f>
        <v>0</v>
      </c>
      <c r="BQ110" s="5">
        <f>AF110*BQ1239</f>
        <v>0</v>
      </c>
      <c r="BR110" s="356">
        <f t="shared" si="69"/>
        <v>-39</v>
      </c>
      <c r="BS110" s="5">
        <f t="shared" si="119"/>
        <v>278.2</v>
      </c>
      <c r="BT110" s="6"/>
      <c r="BU110" s="306">
        <v>37032</v>
      </c>
      <c r="BV110" s="38">
        <f t="shared" si="120"/>
        <v>278.2</v>
      </c>
      <c r="BW110" s="66"/>
      <c r="BX110" s="66"/>
      <c r="BY110" s="17"/>
      <c r="BZ110" s="17"/>
      <c r="CA110" s="66"/>
      <c r="CB110" s="66"/>
      <c r="CC110" s="66">
        <f>MAX(BW110:BW404)</f>
        <v>58642.280441588402</v>
      </c>
      <c r="CD110" s="66">
        <f t="shared" si="125"/>
        <v>-58642.280441588402</v>
      </c>
      <c r="CE110" s="66">
        <f t="shared" si="126"/>
        <v>-3637</v>
      </c>
      <c r="CF110" s="66" t="e">
        <f>MAX(CE110:CE404)</f>
        <v>#REF!</v>
      </c>
      <c r="CG110" s="66" t="e">
        <f t="shared" si="127"/>
        <v>#REF!</v>
      </c>
      <c r="CH110" s="370"/>
      <c r="CI110" s="17">
        <f t="shared" si="121"/>
        <v>0</v>
      </c>
      <c r="CJ110" s="17">
        <f t="shared" si="122"/>
        <v>1</v>
      </c>
      <c r="CK110" s="38">
        <f>MAX(BV38:BV110)</f>
        <v>311.10000000000002</v>
      </c>
      <c r="CL110" s="38">
        <f t="shared" si="128"/>
        <v>32.900000000000034</v>
      </c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customFormat="1" ht="19.5" hidden="1" customHeight="1" x14ac:dyDescent="0.25">
      <c r="A111" s="3"/>
      <c r="B111" s="254">
        <f t="shared" si="89"/>
        <v>37039</v>
      </c>
      <c r="C111" s="5">
        <f t="shared" si="74"/>
        <v>23331</v>
      </c>
      <c r="D111" s="5">
        <v>0</v>
      </c>
      <c r="E111" s="66">
        <f t="shared" si="76"/>
        <v>0</v>
      </c>
      <c r="F111" s="66">
        <f t="shared" si="90"/>
        <v>401.00000000000006</v>
      </c>
      <c r="G111" s="4">
        <f t="shared" si="75"/>
        <v>23732</v>
      </c>
      <c r="H111" s="8">
        <f t="shared" si="123"/>
        <v>1.718743302901719E-2</v>
      </c>
      <c r="I111" s="3"/>
      <c r="J111" s="306">
        <v>37039</v>
      </c>
      <c r="K111" s="5">
        <v>266.39999999999998</v>
      </c>
      <c r="L111" s="5">
        <v>278.3</v>
      </c>
      <c r="M111" s="5">
        <v>264.2</v>
      </c>
      <c r="N111" s="177"/>
      <c r="O111" s="5">
        <f t="shared" si="78"/>
        <v>14.100000000000023</v>
      </c>
      <c r="P111" s="8">
        <f t="shared" si="79"/>
        <v>5.2927927927928019E-2</v>
      </c>
      <c r="Q111" s="8">
        <f>(AVERAGE(P108:P110))*Q1239</f>
        <v>2.4248538971778297E-2</v>
      </c>
      <c r="R111" s="8">
        <f>P110/P1239</f>
        <v>2.35478341554004</v>
      </c>
      <c r="S111" s="109">
        <f t="shared" si="80"/>
        <v>271.45405645805124</v>
      </c>
      <c r="T111" s="5">
        <f t="shared" si="91"/>
        <v>8.1999999999999886</v>
      </c>
      <c r="U111" s="8">
        <f t="shared" si="77"/>
        <v>0.45333333333333409</v>
      </c>
      <c r="V111" s="19">
        <f t="shared" si="81"/>
        <v>3.6000000000000227</v>
      </c>
      <c r="W111" s="109">
        <f t="shared" si="92"/>
        <v>284.94594354194874</v>
      </c>
      <c r="X111" s="5">
        <f t="shared" si="86"/>
        <v>6.8000000000000114</v>
      </c>
      <c r="Y111" s="8">
        <f t="shared" si="82"/>
        <v>0.54666666666666597</v>
      </c>
      <c r="Z111" s="5">
        <f t="shared" si="83"/>
        <v>0</v>
      </c>
      <c r="AA111" s="5">
        <f>K111*AA1239</f>
        <v>3.4631999999999996</v>
      </c>
      <c r="AB111" s="5">
        <f t="shared" si="84"/>
        <v>8.1550859246982661</v>
      </c>
      <c r="AC111" s="2">
        <v>37039</v>
      </c>
      <c r="AD111" s="43">
        <f t="shared" si="93"/>
        <v>270</v>
      </c>
      <c r="AE111" s="54"/>
      <c r="AF111" s="131">
        <f>(AK110&gt;AF1239)*1</f>
        <v>0</v>
      </c>
      <c r="AG111" s="112">
        <f>MROUND((AD111*AG1239),5)</f>
        <v>265</v>
      </c>
      <c r="AH111" s="113">
        <f>MROUND((AE111*AH1239),0.1)</f>
        <v>0</v>
      </c>
      <c r="AI111" s="60">
        <f t="shared" si="94"/>
        <v>-11.800000000000011</v>
      </c>
      <c r="AJ111" s="60"/>
      <c r="AK111" s="133">
        <f t="shared" si="129"/>
        <v>266.39999999999998</v>
      </c>
      <c r="AL111" s="41">
        <f t="shared" si="85"/>
        <v>285</v>
      </c>
      <c r="AM111" s="56">
        <f t="shared" si="87"/>
        <v>4.4000000000000004</v>
      </c>
      <c r="AN111" s="82">
        <f t="shared" si="88"/>
        <v>0</v>
      </c>
      <c r="AO111" s="82">
        <f t="shared" si="95"/>
        <v>1</v>
      </c>
      <c r="AP111" s="33">
        <f t="shared" si="96"/>
        <v>0</v>
      </c>
      <c r="AQ111" s="29">
        <f t="shared" si="97"/>
        <v>0</v>
      </c>
      <c r="AR111" s="86">
        <f t="shared" si="98"/>
        <v>0</v>
      </c>
      <c r="AS111" s="33">
        <f t="shared" si="99"/>
        <v>0</v>
      </c>
      <c r="AT111" s="19">
        <f t="shared" si="100"/>
        <v>0</v>
      </c>
      <c r="AU111" s="18">
        <f t="shared" si="124"/>
        <v>1</v>
      </c>
      <c r="AV111" s="5">
        <f t="shared" si="101"/>
        <v>4.4000000000000004</v>
      </c>
      <c r="AW111" s="17">
        <f t="shared" si="102"/>
        <v>1</v>
      </c>
      <c r="AX111" s="17">
        <f t="shared" si="103"/>
        <v>0</v>
      </c>
      <c r="AY111" s="17">
        <f t="shared" si="104"/>
        <v>0</v>
      </c>
      <c r="AZ111" s="19">
        <f t="shared" si="105"/>
        <v>285</v>
      </c>
      <c r="BA111" s="19">
        <f t="shared" si="106"/>
        <v>0</v>
      </c>
      <c r="BB111" s="19">
        <f t="shared" si="107"/>
        <v>0</v>
      </c>
      <c r="BC111" s="19">
        <f t="shared" si="108"/>
        <v>0</v>
      </c>
      <c r="BD111" s="17">
        <f t="shared" si="109"/>
        <v>285</v>
      </c>
      <c r="BE111" s="17">
        <f t="shared" si="110"/>
        <v>0</v>
      </c>
      <c r="BF111" s="38">
        <f t="shared" si="111"/>
        <v>0</v>
      </c>
      <c r="BG111" s="38">
        <f t="shared" si="112"/>
        <v>0</v>
      </c>
      <c r="BH111" s="38">
        <f t="shared" si="113"/>
        <v>0</v>
      </c>
      <c r="BI111" s="38">
        <f t="shared" si="114"/>
        <v>0</v>
      </c>
      <c r="BJ111" s="5">
        <f t="shared" si="115"/>
        <v>0</v>
      </c>
      <c r="BK111" s="5">
        <f t="shared" si="116"/>
        <v>0</v>
      </c>
      <c r="BL111" s="22">
        <f t="shared" si="117"/>
        <v>4.4000000000000004</v>
      </c>
      <c r="BM111" s="5">
        <f t="shared" si="118"/>
        <v>4.4000000000000004</v>
      </c>
      <c r="BN111" s="66">
        <f t="shared" si="48"/>
        <v>440.00000000000006</v>
      </c>
      <c r="BO111" s="5">
        <f>AP111*BO1239</f>
        <v>0</v>
      </c>
      <c r="BP111" s="5">
        <f>AU111*BP1239</f>
        <v>-39</v>
      </c>
      <c r="BQ111" s="5">
        <f>AF111*BQ1239</f>
        <v>0</v>
      </c>
      <c r="BR111" s="356">
        <f t="shared" si="69"/>
        <v>401.00000000000006</v>
      </c>
      <c r="BS111" s="5">
        <f t="shared" si="119"/>
        <v>266.39999999999998</v>
      </c>
      <c r="BT111" s="6"/>
      <c r="BU111" s="306">
        <v>37039</v>
      </c>
      <c r="BV111" s="38">
        <f t="shared" si="120"/>
        <v>266.39999999999998</v>
      </c>
      <c r="BW111" s="66"/>
      <c r="BX111" s="66"/>
      <c r="BY111" s="17"/>
      <c r="BZ111" s="17"/>
      <c r="CA111" s="66"/>
      <c r="CB111" s="66"/>
      <c r="CC111" s="66">
        <f>MAX(BW111:BW404)</f>
        <v>58642.280441588402</v>
      </c>
      <c r="CD111" s="66">
        <f t="shared" si="125"/>
        <v>-58642.280441588402</v>
      </c>
      <c r="CE111" s="66">
        <f t="shared" si="126"/>
        <v>-3236</v>
      </c>
      <c r="CF111" s="66" t="e">
        <f>MAX(CE111:CE404)</f>
        <v>#REF!</v>
      </c>
      <c r="CG111" s="66" t="e">
        <f t="shared" si="127"/>
        <v>#REF!</v>
      </c>
      <c r="CH111" s="370"/>
      <c r="CI111" s="17">
        <f t="shared" si="121"/>
        <v>1</v>
      </c>
      <c r="CJ111" s="17">
        <f t="shared" si="122"/>
        <v>0</v>
      </c>
      <c r="CK111" s="38">
        <f>MAX(BV38:BV111)</f>
        <v>311.10000000000002</v>
      </c>
      <c r="CL111" s="38">
        <f t="shared" si="128"/>
        <v>44.700000000000045</v>
      </c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customFormat="1" ht="19.5" hidden="1" customHeight="1" x14ac:dyDescent="0.25">
      <c r="A112" s="3"/>
      <c r="B112" s="254">
        <f t="shared" si="89"/>
        <v>37046</v>
      </c>
      <c r="C112" s="5">
        <f t="shared" si="74"/>
        <v>23732</v>
      </c>
      <c r="D112" s="5">
        <v>0</v>
      </c>
      <c r="E112" s="66">
        <f t="shared" si="76"/>
        <v>0</v>
      </c>
      <c r="F112" s="66">
        <f t="shared" si="90"/>
        <v>411</v>
      </c>
      <c r="G112" s="4">
        <f t="shared" si="75"/>
        <v>24143</v>
      </c>
      <c r="H112" s="8">
        <f t="shared" si="123"/>
        <v>1.7318388673520986E-2</v>
      </c>
      <c r="I112" s="3"/>
      <c r="J112" s="306">
        <v>37046</v>
      </c>
      <c r="K112" s="5">
        <v>273.39999999999998</v>
      </c>
      <c r="L112" s="5">
        <v>274.2</v>
      </c>
      <c r="M112" s="5">
        <v>264.5</v>
      </c>
      <c r="N112" s="177"/>
      <c r="O112" s="5">
        <f t="shared" si="78"/>
        <v>9.6999999999999886</v>
      </c>
      <c r="P112" s="8">
        <f t="shared" si="79"/>
        <v>3.5479151426481309E-2</v>
      </c>
      <c r="Q112" s="8">
        <f>(AVERAGE(P109:P111))*Q1239</f>
        <v>2.827416355275137E-2</v>
      </c>
      <c r="R112" s="8">
        <f>P111/P1239</f>
        <v>1.5010010857392586</v>
      </c>
      <c r="S112" s="109">
        <f t="shared" si="80"/>
        <v>258.86776282954702</v>
      </c>
      <c r="T112" s="5">
        <f t="shared" si="91"/>
        <v>6.3999999999999773</v>
      </c>
      <c r="U112" s="8">
        <f t="shared" si="77"/>
        <v>0.5733333333333348</v>
      </c>
      <c r="V112" s="19">
        <f t="shared" si="81"/>
        <v>0</v>
      </c>
      <c r="W112" s="109">
        <f t="shared" si="92"/>
        <v>273.93223717045294</v>
      </c>
      <c r="X112" s="5">
        <f t="shared" si="86"/>
        <v>8.6000000000000227</v>
      </c>
      <c r="Y112" s="8">
        <f t="shared" si="82"/>
        <v>0.4266666666666652</v>
      </c>
      <c r="Z112" s="5">
        <f t="shared" si="83"/>
        <v>0</v>
      </c>
      <c r="AA112" s="5">
        <f>K112*AA1239</f>
        <v>3.5541999999999994</v>
      </c>
      <c r="AB112" s="5">
        <f t="shared" si="84"/>
        <v>5.3348580589344721</v>
      </c>
      <c r="AC112" s="2">
        <v>37046</v>
      </c>
      <c r="AD112" s="43">
        <f t="shared" si="93"/>
        <v>260</v>
      </c>
      <c r="AE112" s="54"/>
      <c r="AF112" s="131">
        <f>(AK111&gt;AF1239)*1</f>
        <v>0</v>
      </c>
      <c r="AG112" s="112">
        <f>MROUND((AD112*AG1239),5)</f>
        <v>255</v>
      </c>
      <c r="AH112" s="113">
        <f>MROUND((AE112*AH1239),0.1)</f>
        <v>0</v>
      </c>
      <c r="AI112" s="60">
        <f t="shared" si="94"/>
        <v>7</v>
      </c>
      <c r="AJ112" s="60"/>
      <c r="AK112" s="133">
        <f t="shared" si="129"/>
        <v>273.39999999999998</v>
      </c>
      <c r="AL112" s="41">
        <f t="shared" si="85"/>
        <v>275</v>
      </c>
      <c r="AM112" s="56">
        <f t="shared" si="87"/>
        <v>4.5</v>
      </c>
      <c r="AN112" s="82">
        <f t="shared" si="88"/>
        <v>1</v>
      </c>
      <c r="AO112" s="82">
        <f t="shared" si="95"/>
        <v>0</v>
      </c>
      <c r="AP112" s="33">
        <f t="shared" si="96"/>
        <v>0</v>
      </c>
      <c r="AQ112" s="29">
        <f t="shared" si="97"/>
        <v>0</v>
      </c>
      <c r="AR112" s="86">
        <f t="shared" si="98"/>
        <v>1</v>
      </c>
      <c r="AS112" s="33">
        <f t="shared" si="99"/>
        <v>0</v>
      </c>
      <c r="AT112" s="19">
        <f t="shared" si="100"/>
        <v>0</v>
      </c>
      <c r="AU112" s="18">
        <f t="shared" si="124"/>
        <v>1</v>
      </c>
      <c r="AV112" s="5">
        <f t="shared" si="101"/>
        <v>4.5</v>
      </c>
      <c r="AW112" s="17">
        <f t="shared" si="102"/>
        <v>1</v>
      </c>
      <c r="AX112" s="17">
        <f t="shared" si="103"/>
        <v>0</v>
      </c>
      <c r="AY112" s="17">
        <f t="shared" si="104"/>
        <v>0</v>
      </c>
      <c r="AZ112" s="19">
        <f t="shared" si="105"/>
        <v>285</v>
      </c>
      <c r="BA112" s="19">
        <f t="shared" si="106"/>
        <v>0</v>
      </c>
      <c r="BB112" s="19">
        <f t="shared" si="107"/>
        <v>0</v>
      </c>
      <c r="BC112" s="19">
        <f t="shared" si="108"/>
        <v>0</v>
      </c>
      <c r="BD112" s="17">
        <f t="shared" si="109"/>
        <v>285</v>
      </c>
      <c r="BE112" s="17">
        <f t="shared" si="110"/>
        <v>0</v>
      </c>
      <c r="BF112" s="38">
        <f t="shared" si="111"/>
        <v>0</v>
      </c>
      <c r="BG112" s="38">
        <f t="shared" si="112"/>
        <v>0</v>
      </c>
      <c r="BH112" s="38">
        <f t="shared" si="113"/>
        <v>0</v>
      </c>
      <c r="BI112" s="38">
        <f t="shared" si="114"/>
        <v>0</v>
      </c>
      <c r="BJ112" s="5">
        <f t="shared" si="115"/>
        <v>0</v>
      </c>
      <c r="BK112" s="5">
        <f t="shared" si="116"/>
        <v>0</v>
      </c>
      <c r="BL112" s="22">
        <f t="shared" si="117"/>
        <v>4.5</v>
      </c>
      <c r="BM112" s="5">
        <f t="shared" si="118"/>
        <v>4.5</v>
      </c>
      <c r="BN112" s="66">
        <f t="shared" si="48"/>
        <v>450</v>
      </c>
      <c r="BO112" s="5">
        <f>AP112*BO1239</f>
        <v>0</v>
      </c>
      <c r="BP112" s="5">
        <f>AU112*BP1239</f>
        <v>-39</v>
      </c>
      <c r="BQ112" s="5">
        <f>AF112*BQ1239</f>
        <v>0</v>
      </c>
      <c r="BR112" s="356">
        <f t="shared" si="69"/>
        <v>411</v>
      </c>
      <c r="BS112" s="5">
        <f t="shared" si="119"/>
        <v>273.39999999999998</v>
      </c>
      <c r="BT112" s="6"/>
      <c r="BU112" s="306">
        <v>37046</v>
      </c>
      <c r="BV112" s="38">
        <f t="shared" si="120"/>
        <v>273.39999999999998</v>
      </c>
      <c r="BW112" s="66"/>
      <c r="BX112" s="66"/>
      <c r="BY112" s="17"/>
      <c r="BZ112" s="17"/>
      <c r="CA112" s="66"/>
      <c r="CB112" s="66"/>
      <c r="CC112" s="66">
        <f>MAX(BW112:BW404)</f>
        <v>58642.280441588402</v>
      </c>
      <c r="CD112" s="66">
        <f t="shared" si="125"/>
        <v>-58642.280441588402</v>
      </c>
      <c r="CE112" s="66">
        <f t="shared" si="126"/>
        <v>-2825</v>
      </c>
      <c r="CF112" s="66" t="e">
        <f>MAX(CE112:CE404)</f>
        <v>#REF!</v>
      </c>
      <c r="CG112" s="66" t="e">
        <f t="shared" si="127"/>
        <v>#REF!</v>
      </c>
      <c r="CH112" s="370"/>
      <c r="CI112" s="17">
        <f t="shared" si="121"/>
        <v>1</v>
      </c>
      <c r="CJ112" s="17">
        <f t="shared" si="122"/>
        <v>0</v>
      </c>
      <c r="CK112" s="38">
        <f>MAX(BV38:BV112)</f>
        <v>311.10000000000002</v>
      </c>
      <c r="CL112" s="38">
        <f t="shared" si="128"/>
        <v>37.700000000000045</v>
      </c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</row>
    <row r="113" spans="1:147" customFormat="1" ht="19.5" hidden="1" customHeight="1" x14ac:dyDescent="0.25">
      <c r="A113" s="3"/>
      <c r="B113" s="254">
        <f t="shared" si="89"/>
        <v>37053</v>
      </c>
      <c r="C113" s="5">
        <f t="shared" si="74"/>
        <v>24143</v>
      </c>
      <c r="D113" s="5">
        <v>0</v>
      </c>
      <c r="E113" s="66">
        <f t="shared" si="76"/>
        <v>0</v>
      </c>
      <c r="F113" s="66">
        <f t="shared" si="90"/>
        <v>191.00000000000003</v>
      </c>
      <c r="G113" s="4">
        <f t="shared" si="75"/>
        <v>24334</v>
      </c>
      <c r="H113" s="8">
        <f t="shared" si="123"/>
        <v>7.9111957917408788E-3</v>
      </c>
      <c r="I113" s="3"/>
      <c r="J113" s="306">
        <v>37053</v>
      </c>
      <c r="K113" s="5">
        <v>271.2</v>
      </c>
      <c r="L113" s="5">
        <v>276</v>
      </c>
      <c r="M113" s="5">
        <v>266.5</v>
      </c>
      <c r="N113" s="177"/>
      <c r="O113" s="5">
        <f t="shared" si="78"/>
        <v>9.5</v>
      </c>
      <c r="P113" s="8">
        <f t="shared" si="79"/>
        <v>3.5029498525073748E-2</v>
      </c>
      <c r="Q113" s="8">
        <f>(AVERAGE(P110:P112))*Q1239</f>
        <v>2.2858782399423294E-2</v>
      </c>
      <c r="R113" s="8">
        <f>P112/P1239</f>
        <v>1.0061653062400693</v>
      </c>
      <c r="S113" s="109">
        <f t="shared" si="80"/>
        <v>267.15040889199764</v>
      </c>
      <c r="T113" s="5">
        <f t="shared" si="91"/>
        <v>8.3999999999999773</v>
      </c>
      <c r="U113" s="8">
        <f t="shared" si="77"/>
        <v>0.4400000000000015</v>
      </c>
      <c r="V113" s="19">
        <f t="shared" si="81"/>
        <v>0</v>
      </c>
      <c r="W113" s="109">
        <f t="shared" si="92"/>
        <v>279.64959110800231</v>
      </c>
      <c r="X113" s="5">
        <f t="shared" si="86"/>
        <v>6.6000000000000227</v>
      </c>
      <c r="Y113" s="8">
        <f t="shared" si="82"/>
        <v>0.5599999999999985</v>
      </c>
      <c r="Z113" s="5">
        <f t="shared" si="83"/>
        <v>0</v>
      </c>
      <c r="AA113" s="5">
        <f>K113*AA1239</f>
        <v>3.5255999999999998</v>
      </c>
      <c r="AB113" s="5">
        <f t="shared" si="84"/>
        <v>3.5473364036799881</v>
      </c>
      <c r="AC113" s="2">
        <v>37053</v>
      </c>
      <c r="AD113" s="43">
        <f t="shared" si="93"/>
        <v>265</v>
      </c>
      <c r="AE113" s="54"/>
      <c r="AF113" s="131">
        <f>(AK112&gt;AF1239)*1</f>
        <v>0</v>
      </c>
      <c r="AG113" s="112">
        <f>MROUND((AD113*AG1239),5)</f>
        <v>260</v>
      </c>
      <c r="AH113" s="113">
        <f>MROUND((AE113*AH1239),0.1)</f>
        <v>0</v>
      </c>
      <c r="AI113" s="60">
        <f t="shared" si="94"/>
        <v>-2.1999999999999886</v>
      </c>
      <c r="AJ113" s="60"/>
      <c r="AK113" s="133">
        <f t="shared" si="129"/>
        <v>271.2</v>
      </c>
      <c r="AL113" s="41">
        <f t="shared" si="85"/>
        <v>280</v>
      </c>
      <c r="AM113" s="56">
        <f t="shared" si="87"/>
        <v>2.3000000000000003</v>
      </c>
      <c r="AN113" s="82">
        <f t="shared" si="88"/>
        <v>0</v>
      </c>
      <c r="AO113" s="82">
        <f t="shared" si="95"/>
        <v>1</v>
      </c>
      <c r="AP113" s="33">
        <f t="shared" si="96"/>
        <v>0</v>
      </c>
      <c r="AQ113" s="29">
        <f t="shared" si="97"/>
        <v>0</v>
      </c>
      <c r="AR113" s="86">
        <f t="shared" si="98"/>
        <v>1</v>
      </c>
      <c r="AS113" s="33">
        <f t="shared" si="99"/>
        <v>0</v>
      </c>
      <c r="AT113" s="19">
        <f t="shared" si="100"/>
        <v>0</v>
      </c>
      <c r="AU113" s="18">
        <f t="shared" si="124"/>
        <v>1</v>
      </c>
      <c r="AV113" s="5">
        <f t="shared" si="101"/>
        <v>2.3000000000000003</v>
      </c>
      <c r="AW113" s="17">
        <f t="shared" si="102"/>
        <v>1</v>
      </c>
      <c r="AX113" s="17">
        <f t="shared" si="103"/>
        <v>0</v>
      </c>
      <c r="AY113" s="17">
        <f t="shared" si="104"/>
        <v>0</v>
      </c>
      <c r="AZ113" s="19">
        <f t="shared" si="105"/>
        <v>285</v>
      </c>
      <c r="BA113" s="19">
        <f t="shared" si="106"/>
        <v>0</v>
      </c>
      <c r="BB113" s="19">
        <f t="shared" si="107"/>
        <v>0</v>
      </c>
      <c r="BC113" s="19">
        <f t="shared" si="108"/>
        <v>0</v>
      </c>
      <c r="BD113" s="17">
        <f t="shared" si="109"/>
        <v>285</v>
      </c>
      <c r="BE113" s="17">
        <f t="shared" si="110"/>
        <v>0</v>
      </c>
      <c r="BF113" s="38">
        <f t="shared" si="111"/>
        <v>0</v>
      </c>
      <c r="BG113" s="38">
        <f t="shared" si="112"/>
        <v>0</v>
      </c>
      <c r="BH113" s="38">
        <f t="shared" si="113"/>
        <v>0</v>
      </c>
      <c r="BI113" s="38">
        <f t="shared" si="114"/>
        <v>0</v>
      </c>
      <c r="BJ113" s="5">
        <f t="shared" si="115"/>
        <v>0</v>
      </c>
      <c r="BK113" s="5">
        <f t="shared" si="116"/>
        <v>0</v>
      </c>
      <c r="BL113" s="22">
        <f t="shared" si="117"/>
        <v>2.3000000000000003</v>
      </c>
      <c r="BM113" s="5">
        <f t="shared" si="118"/>
        <v>2.3000000000000003</v>
      </c>
      <c r="BN113" s="66">
        <f t="shared" si="48"/>
        <v>230.00000000000003</v>
      </c>
      <c r="BO113" s="5">
        <f>AP113*BO1239</f>
        <v>0</v>
      </c>
      <c r="BP113" s="5">
        <f>AU113*BP1239</f>
        <v>-39</v>
      </c>
      <c r="BQ113" s="5">
        <f>AF113*BQ1239</f>
        <v>0</v>
      </c>
      <c r="BR113" s="356">
        <f t="shared" si="69"/>
        <v>191.00000000000003</v>
      </c>
      <c r="BS113" s="5">
        <f t="shared" si="119"/>
        <v>271.2</v>
      </c>
      <c r="BT113" s="6"/>
      <c r="BU113" s="306">
        <v>37053</v>
      </c>
      <c r="BV113" s="38">
        <f t="shared" si="120"/>
        <v>271.2</v>
      </c>
      <c r="BW113" s="66"/>
      <c r="BX113" s="66"/>
      <c r="BY113" s="17"/>
      <c r="BZ113" s="17"/>
      <c r="CA113" s="66"/>
      <c r="CB113" s="66"/>
      <c r="CC113" s="66">
        <f>MAX(BW113:BW404)</f>
        <v>58642.280441588402</v>
      </c>
      <c r="CD113" s="66">
        <f t="shared" si="125"/>
        <v>-58642.280441588402</v>
      </c>
      <c r="CE113" s="66">
        <f t="shared" si="126"/>
        <v>-2634</v>
      </c>
      <c r="CF113" s="66" t="e">
        <f>MAX(CE113:CE404)</f>
        <v>#REF!</v>
      </c>
      <c r="CG113" s="66" t="e">
        <f t="shared" si="127"/>
        <v>#REF!</v>
      </c>
      <c r="CH113" s="370"/>
      <c r="CI113" s="17">
        <f t="shared" si="121"/>
        <v>1</v>
      </c>
      <c r="CJ113" s="17">
        <f t="shared" si="122"/>
        <v>0</v>
      </c>
      <c r="CK113" s="38">
        <f>MAX(BV38:BV113)</f>
        <v>311.10000000000002</v>
      </c>
      <c r="CL113" s="38">
        <f t="shared" si="128"/>
        <v>39.900000000000034</v>
      </c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</row>
    <row r="114" spans="1:147" customFormat="1" ht="19.5" hidden="1" customHeight="1" x14ac:dyDescent="0.25">
      <c r="A114" s="3"/>
      <c r="B114" s="254">
        <f t="shared" si="89"/>
        <v>37060</v>
      </c>
      <c r="C114" s="5">
        <f t="shared" si="74"/>
        <v>24334</v>
      </c>
      <c r="D114" s="5">
        <v>0</v>
      </c>
      <c r="E114" s="66">
        <f t="shared" si="76"/>
        <v>0</v>
      </c>
      <c r="F114" s="66">
        <f t="shared" si="90"/>
        <v>161</v>
      </c>
      <c r="G114" s="4">
        <f t="shared" si="75"/>
        <v>24495</v>
      </c>
      <c r="H114" s="8">
        <f t="shared" si="123"/>
        <v>6.6162570888468808E-3</v>
      </c>
      <c r="I114" s="3"/>
      <c r="J114" s="306">
        <v>37060</v>
      </c>
      <c r="K114" s="5">
        <v>273.3</v>
      </c>
      <c r="L114" s="5">
        <v>276.7</v>
      </c>
      <c r="M114" s="5">
        <v>271</v>
      </c>
      <c r="N114" s="177"/>
      <c r="O114" s="5">
        <f t="shared" si="78"/>
        <v>5.6999999999999886</v>
      </c>
      <c r="P114" s="8">
        <f t="shared" si="79"/>
        <v>2.0856201975850672E-2</v>
      </c>
      <c r="Q114" s="8">
        <f>(AVERAGE(P111:P113))*Q1239</f>
        <v>1.6458210383931079E-2</v>
      </c>
      <c r="R114" s="8">
        <f>P113/P1239</f>
        <v>0.99341344687883348</v>
      </c>
      <c r="S114" s="109">
        <f t="shared" si="80"/>
        <v>266.73653334387791</v>
      </c>
      <c r="T114" s="5">
        <f t="shared" si="91"/>
        <v>6.1999999999999886</v>
      </c>
      <c r="U114" s="8">
        <f t="shared" si="77"/>
        <v>0.38000000000000111</v>
      </c>
      <c r="V114" s="19">
        <f t="shared" si="81"/>
        <v>0</v>
      </c>
      <c r="W114" s="109">
        <f t="shared" si="92"/>
        <v>275.66346665612207</v>
      </c>
      <c r="X114" s="5">
        <f t="shared" si="86"/>
        <v>3.8000000000000114</v>
      </c>
      <c r="Y114" s="8">
        <f t="shared" si="82"/>
        <v>0.61999999999999889</v>
      </c>
      <c r="Z114" s="5">
        <f t="shared" si="83"/>
        <v>0</v>
      </c>
      <c r="AA114" s="5">
        <f>K114*AA1239</f>
        <v>3.5529000000000002</v>
      </c>
      <c r="AB114" s="5">
        <f t="shared" si="84"/>
        <v>3.5294986354158078</v>
      </c>
      <c r="AC114" s="2">
        <v>37060</v>
      </c>
      <c r="AD114" s="43">
        <f t="shared" si="93"/>
        <v>265</v>
      </c>
      <c r="AE114" s="54"/>
      <c r="AF114" s="131">
        <f>(AK113&gt;AF1239)*1</f>
        <v>0</v>
      </c>
      <c r="AG114" s="112">
        <f>MROUND((AD114*AG1239),5)</f>
        <v>260</v>
      </c>
      <c r="AH114" s="113">
        <f>MROUND((AE114*AH1239),0.1)</f>
        <v>0</v>
      </c>
      <c r="AI114" s="60">
        <f t="shared" si="94"/>
        <v>2.1000000000000227</v>
      </c>
      <c r="AJ114" s="60"/>
      <c r="AK114" s="133">
        <f t="shared" si="129"/>
        <v>273.3</v>
      </c>
      <c r="AL114" s="41">
        <f t="shared" si="85"/>
        <v>275</v>
      </c>
      <c r="AM114" s="56">
        <f t="shared" si="87"/>
        <v>2</v>
      </c>
      <c r="AN114" s="82">
        <f t="shared" si="88"/>
        <v>1</v>
      </c>
      <c r="AO114" s="82">
        <f t="shared" si="95"/>
        <v>0</v>
      </c>
      <c r="AP114" s="33">
        <f t="shared" si="96"/>
        <v>0</v>
      </c>
      <c r="AQ114" s="29">
        <f t="shared" si="97"/>
        <v>0</v>
      </c>
      <c r="AR114" s="86">
        <f t="shared" si="98"/>
        <v>1</v>
      </c>
      <c r="AS114" s="33">
        <f t="shared" si="99"/>
        <v>0</v>
      </c>
      <c r="AT114" s="19">
        <f t="shared" si="100"/>
        <v>0</v>
      </c>
      <c r="AU114" s="18">
        <f t="shared" si="124"/>
        <v>1</v>
      </c>
      <c r="AV114" s="5">
        <f t="shared" si="101"/>
        <v>2</v>
      </c>
      <c r="AW114" s="17">
        <f t="shared" si="102"/>
        <v>1</v>
      </c>
      <c r="AX114" s="17">
        <f t="shared" si="103"/>
        <v>0</v>
      </c>
      <c r="AY114" s="17">
        <f t="shared" si="104"/>
        <v>0</v>
      </c>
      <c r="AZ114" s="19">
        <f t="shared" si="105"/>
        <v>285</v>
      </c>
      <c r="BA114" s="19">
        <f t="shared" si="106"/>
        <v>0</v>
      </c>
      <c r="BB114" s="19">
        <f t="shared" si="107"/>
        <v>0</v>
      </c>
      <c r="BC114" s="19">
        <f t="shared" si="108"/>
        <v>0</v>
      </c>
      <c r="BD114" s="17">
        <f t="shared" si="109"/>
        <v>285</v>
      </c>
      <c r="BE114" s="17">
        <f t="shared" si="110"/>
        <v>0</v>
      </c>
      <c r="BF114" s="38">
        <f t="shared" si="111"/>
        <v>0</v>
      </c>
      <c r="BG114" s="38">
        <f t="shared" si="112"/>
        <v>0</v>
      </c>
      <c r="BH114" s="38">
        <f t="shared" si="113"/>
        <v>0</v>
      </c>
      <c r="BI114" s="38">
        <f t="shared" si="114"/>
        <v>0</v>
      </c>
      <c r="BJ114" s="5">
        <f t="shared" si="115"/>
        <v>0</v>
      </c>
      <c r="BK114" s="5">
        <f t="shared" si="116"/>
        <v>0</v>
      </c>
      <c r="BL114" s="22">
        <f t="shared" si="117"/>
        <v>2</v>
      </c>
      <c r="BM114" s="5">
        <f t="shared" si="118"/>
        <v>2</v>
      </c>
      <c r="BN114" s="66">
        <f t="shared" si="48"/>
        <v>200</v>
      </c>
      <c r="BO114" s="5">
        <f>AP114*BO1239</f>
        <v>0</v>
      </c>
      <c r="BP114" s="5">
        <f>AU114*BP1239</f>
        <v>-39</v>
      </c>
      <c r="BQ114" s="5">
        <f>AF114*BQ1239</f>
        <v>0</v>
      </c>
      <c r="BR114" s="356">
        <f t="shared" si="69"/>
        <v>161</v>
      </c>
      <c r="BS114" s="5">
        <f t="shared" si="119"/>
        <v>273.3</v>
      </c>
      <c r="BT114" s="6"/>
      <c r="BU114" s="306">
        <v>37060</v>
      </c>
      <c r="BV114" s="38">
        <f t="shared" si="120"/>
        <v>273.3</v>
      </c>
      <c r="BW114" s="66"/>
      <c r="BX114" s="66"/>
      <c r="BY114" s="17"/>
      <c r="BZ114" s="17"/>
      <c r="CA114" s="66"/>
      <c r="CB114" s="66"/>
      <c r="CC114" s="66">
        <f>MAX(BW114:BW404)</f>
        <v>58642.280441588402</v>
      </c>
      <c r="CD114" s="66">
        <f t="shared" si="125"/>
        <v>-58642.280441588402</v>
      </c>
      <c r="CE114" s="66">
        <f t="shared" si="126"/>
        <v>-2473</v>
      </c>
      <c r="CF114" s="66" t="e">
        <f>MAX(CE114:CE404)</f>
        <v>#REF!</v>
      </c>
      <c r="CG114" s="66" t="e">
        <f t="shared" si="127"/>
        <v>#REF!</v>
      </c>
      <c r="CH114" s="370"/>
      <c r="CI114" s="17">
        <f t="shared" si="121"/>
        <v>1</v>
      </c>
      <c r="CJ114" s="17">
        <f t="shared" si="122"/>
        <v>0</v>
      </c>
      <c r="CK114" s="38">
        <f>MAX(BV38:BV114)</f>
        <v>311.10000000000002</v>
      </c>
      <c r="CL114" s="38">
        <f t="shared" si="128"/>
        <v>37.800000000000011</v>
      </c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</row>
    <row r="115" spans="1:147" customFormat="1" ht="19.5" hidden="1" customHeight="1" x14ac:dyDescent="0.25">
      <c r="A115" s="3"/>
      <c r="B115" s="254">
        <f t="shared" si="89"/>
        <v>37067</v>
      </c>
      <c r="C115" s="5">
        <f t="shared" si="74"/>
        <v>24495</v>
      </c>
      <c r="D115" s="5">
        <v>0</v>
      </c>
      <c r="E115" s="66">
        <f t="shared" si="76"/>
        <v>0</v>
      </c>
      <c r="F115" s="66">
        <f t="shared" si="90"/>
        <v>181.00000000000003</v>
      </c>
      <c r="G115" s="4">
        <f t="shared" si="75"/>
        <v>24676</v>
      </c>
      <c r="H115" s="8">
        <f t="shared" si="123"/>
        <v>7.3892631149214136E-3</v>
      </c>
      <c r="I115" s="3"/>
      <c r="J115" s="306">
        <v>37067</v>
      </c>
      <c r="K115" s="5">
        <v>271.3</v>
      </c>
      <c r="L115" s="5">
        <v>279.8</v>
      </c>
      <c r="M115" s="5">
        <v>268.39999999999998</v>
      </c>
      <c r="N115" s="177"/>
      <c r="O115" s="5">
        <f t="shared" si="78"/>
        <v>11.400000000000034</v>
      </c>
      <c r="P115" s="8">
        <f t="shared" si="79"/>
        <v>4.2019904165130975E-2</v>
      </c>
      <c r="Q115" s="8">
        <f>(AVERAGE(P112:P114))*Q1239</f>
        <v>1.2181980256987432E-2</v>
      </c>
      <c r="R115" s="8">
        <f>P114/P1239</f>
        <v>0.59146811590239101</v>
      </c>
      <c r="S115" s="109">
        <f t="shared" si="80"/>
        <v>269.97066479576534</v>
      </c>
      <c r="T115" s="5">
        <f t="shared" si="91"/>
        <v>3.3000000000000114</v>
      </c>
      <c r="U115" s="8">
        <f t="shared" si="77"/>
        <v>0.33999999999999775</v>
      </c>
      <c r="V115" s="19">
        <f t="shared" si="81"/>
        <v>0</v>
      </c>
      <c r="W115" s="109">
        <f t="shared" si="92"/>
        <v>276.62933520423468</v>
      </c>
      <c r="X115" s="5">
        <f t="shared" si="86"/>
        <v>1.6999999999999886</v>
      </c>
      <c r="Y115" s="8">
        <f t="shared" si="82"/>
        <v>0.66000000000000225</v>
      </c>
      <c r="Z115" s="5">
        <f t="shared" si="83"/>
        <v>0</v>
      </c>
      <c r="AA115" s="5">
        <f>K115*AA1239</f>
        <v>3.5268999999999999</v>
      </c>
      <c r="AB115" s="5">
        <f t="shared" si="84"/>
        <v>2.0860488979761427</v>
      </c>
      <c r="AC115" s="2">
        <v>37067</v>
      </c>
      <c r="AD115" s="43">
        <f t="shared" si="93"/>
        <v>270</v>
      </c>
      <c r="AE115" s="54"/>
      <c r="AF115" s="131">
        <f>(AK114&gt;AF1239)*1</f>
        <v>0</v>
      </c>
      <c r="AG115" s="112">
        <f>MROUND((AD115*AG1239),5)</f>
        <v>265</v>
      </c>
      <c r="AH115" s="113">
        <f>MROUND((AE115*AH1239),0.1)</f>
        <v>0</v>
      </c>
      <c r="AI115" s="60">
        <f t="shared" si="94"/>
        <v>-2</v>
      </c>
      <c r="AJ115" s="60"/>
      <c r="AK115" s="133">
        <f t="shared" si="129"/>
        <v>271.3</v>
      </c>
      <c r="AL115" s="41">
        <f t="shared" si="85"/>
        <v>275</v>
      </c>
      <c r="AM115" s="56">
        <f t="shared" si="87"/>
        <v>2.2000000000000002</v>
      </c>
      <c r="AN115" s="82">
        <f t="shared" si="88"/>
        <v>0</v>
      </c>
      <c r="AO115" s="82">
        <f t="shared" si="95"/>
        <v>1</v>
      </c>
      <c r="AP115" s="33">
        <f t="shared" si="96"/>
        <v>0</v>
      </c>
      <c r="AQ115" s="29">
        <f t="shared" si="97"/>
        <v>0</v>
      </c>
      <c r="AR115" s="86">
        <f t="shared" si="98"/>
        <v>1</v>
      </c>
      <c r="AS115" s="33">
        <f t="shared" si="99"/>
        <v>0</v>
      </c>
      <c r="AT115" s="19">
        <f t="shared" si="100"/>
        <v>0</v>
      </c>
      <c r="AU115" s="18">
        <f t="shared" si="124"/>
        <v>1</v>
      </c>
      <c r="AV115" s="5">
        <f t="shared" si="101"/>
        <v>2.2000000000000002</v>
      </c>
      <c r="AW115" s="17">
        <f t="shared" si="102"/>
        <v>1</v>
      </c>
      <c r="AX115" s="17">
        <f t="shared" si="103"/>
        <v>0</v>
      </c>
      <c r="AY115" s="17">
        <f t="shared" si="104"/>
        <v>0</v>
      </c>
      <c r="AZ115" s="19">
        <f t="shared" si="105"/>
        <v>285</v>
      </c>
      <c r="BA115" s="19">
        <f t="shared" si="106"/>
        <v>0</v>
      </c>
      <c r="BB115" s="19">
        <f t="shared" si="107"/>
        <v>0</v>
      </c>
      <c r="BC115" s="19">
        <f t="shared" si="108"/>
        <v>0</v>
      </c>
      <c r="BD115" s="17">
        <f t="shared" si="109"/>
        <v>285</v>
      </c>
      <c r="BE115" s="17">
        <f t="shared" si="110"/>
        <v>0</v>
      </c>
      <c r="BF115" s="38">
        <f t="shared" si="111"/>
        <v>0</v>
      </c>
      <c r="BG115" s="38">
        <f t="shared" si="112"/>
        <v>0</v>
      </c>
      <c r="BH115" s="38">
        <f t="shared" si="113"/>
        <v>0</v>
      </c>
      <c r="BI115" s="38">
        <f t="shared" si="114"/>
        <v>0</v>
      </c>
      <c r="BJ115" s="5">
        <f t="shared" si="115"/>
        <v>0</v>
      </c>
      <c r="BK115" s="5">
        <f t="shared" si="116"/>
        <v>0</v>
      </c>
      <c r="BL115" s="22">
        <f t="shared" si="117"/>
        <v>2.2000000000000002</v>
      </c>
      <c r="BM115" s="5">
        <f t="shared" si="118"/>
        <v>2.2000000000000002</v>
      </c>
      <c r="BN115" s="66">
        <f t="shared" si="48"/>
        <v>220.00000000000003</v>
      </c>
      <c r="BO115" s="5">
        <f>AP115*BO1239</f>
        <v>0</v>
      </c>
      <c r="BP115" s="5">
        <f>AU115*BP1239</f>
        <v>-39</v>
      </c>
      <c r="BQ115" s="5">
        <f>AF115*BQ1239</f>
        <v>0</v>
      </c>
      <c r="BR115" s="356">
        <f t="shared" si="69"/>
        <v>181.00000000000003</v>
      </c>
      <c r="BS115" s="5">
        <f t="shared" si="119"/>
        <v>271.3</v>
      </c>
      <c r="BT115" s="6"/>
      <c r="BU115" s="306">
        <v>37067</v>
      </c>
      <c r="BV115" s="38">
        <f t="shared" si="120"/>
        <v>271.3</v>
      </c>
      <c r="BW115" s="66"/>
      <c r="BX115" s="66"/>
      <c r="BY115" s="17"/>
      <c r="BZ115" s="17"/>
      <c r="CA115" s="66"/>
      <c r="CB115" s="66"/>
      <c r="CC115" s="66">
        <f>MAX(BW115:BW404)</f>
        <v>58642.280441588402</v>
      </c>
      <c r="CD115" s="66">
        <f t="shared" si="125"/>
        <v>-58642.280441588402</v>
      </c>
      <c r="CE115" s="66">
        <f t="shared" si="126"/>
        <v>-2292</v>
      </c>
      <c r="CF115" s="66" t="e">
        <f>MAX(CE115:CE404)</f>
        <v>#REF!</v>
      </c>
      <c r="CG115" s="66" t="e">
        <f t="shared" si="127"/>
        <v>#REF!</v>
      </c>
      <c r="CH115" s="370"/>
      <c r="CI115" s="17">
        <f t="shared" si="121"/>
        <v>1</v>
      </c>
      <c r="CJ115" s="17">
        <f t="shared" si="122"/>
        <v>0</v>
      </c>
      <c r="CK115" s="38">
        <f>MAX(BV38:BV115)</f>
        <v>311.10000000000002</v>
      </c>
      <c r="CL115" s="38">
        <f t="shared" si="128"/>
        <v>39.800000000000011</v>
      </c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</row>
    <row r="116" spans="1:147" customFormat="1" ht="19.5" hidden="1" customHeight="1" x14ac:dyDescent="0.25">
      <c r="A116" s="3"/>
      <c r="B116" s="254">
        <f t="shared" si="89"/>
        <v>37074</v>
      </c>
      <c r="C116" s="5">
        <f t="shared" si="74"/>
        <v>24676</v>
      </c>
      <c r="D116" s="5">
        <v>0</v>
      </c>
      <c r="E116" s="66">
        <f t="shared" si="76"/>
        <v>0</v>
      </c>
      <c r="F116" s="66">
        <f t="shared" si="90"/>
        <v>101</v>
      </c>
      <c r="G116" s="4">
        <f t="shared" si="75"/>
        <v>24777</v>
      </c>
      <c r="H116" s="8">
        <f t="shared" si="123"/>
        <v>4.09304587453396E-3</v>
      </c>
      <c r="I116" s="3"/>
      <c r="J116" s="306">
        <v>37074</v>
      </c>
      <c r="K116" s="5">
        <v>266.60000000000002</v>
      </c>
      <c r="L116" s="5">
        <v>271.5</v>
      </c>
      <c r="M116" s="5">
        <v>264.8</v>
      </c>
      <c r="N116" s="177"/>
      <c r="O116" s="5">
        <f t="shared" si="78"/>
        <v>6.6999999999999886</v>
      </c>
      <c r="P116" s="8">
        <f t="shared" si="79"/>
        <v>2.513128282070513E-2</v>
      </c>
      <c r="Q116" s="8">
        <f>(AVERAGE(P113:P115))*Q1239</f>
        <v>1.3054080622140722E-2</v>
      </c>
      <c r="R116" s="8">
        <f>P115/P1239</f>
        <v>1.1916567348037173</v>
      </c>
      <c r="S116" s="109">
        <f t="shared" si="80"/>
        <v>267.75842792721323</v>
      </c>
      <c r="T116" s="5">
        <f t="shared" si="91"/>
        <v>1.3000000000000114</v>
      </c>
      <c r="U116" s="8">
        <f t="shared" si="77"/>
        <v>0.73999999999999777</v>
      </c>
      <c r="V116" s="19">
        <f t="shared" si="81"/>
        <v>3.3999999999999773</v>
      </c>
      <c r="W116" s="109">
        <f t="shared" si="92"/>
        <v>274.84157207278679</v>
      </c>
      <c r="X116" s="5">
        <f t="shared" si="86"/>
        <v>3.6999999999999886</v>
      </c>
      <c r="Y116" s="8">
        <f t="shared" si="82"/>
        <v>0.26000000000000223</v>
      </c>
      <c r="Z116" s="5">
        <f t="shared" si="83"/>
        <v>0</v>
      </c>
      <c r="AA116" s="5">
        <f>K116*AA1239</f>
        <v>3.4658000000000002</v>
      </c>
      <c r="AB116" s="5">
        <f t="shared" si="84"/>
        <v>4.1300439114827237</v>
      </c>
      <c r="AC116" s="2">
        <v>37074</v>
      </c>
      <c r="AD116" s="43">
        <f t="shared" si="93"/>
        <v>270</v>
      </c>
      <c r="AE116" s="54"/>
      <c r="AF116" s="131">
        <f>(AK115&gt;AF1239)*1</f>
        <v>0</v>
      </c>
      <c r="AG116" s="112">
        <f>MROUND((AD116*AG1239),5)</f>
        <v>265</v>
      </c>
      <c r="AH116" s="113">
        <f>MROUND((AE116*AH1239),0.1)</f>
        <v>0</v>
      </c>
      <c r="AI116" s="60">
        <f t="shared" si="94"/>
        <v>-4.6999999999999886</v>
      </c>
      <c r="AJ116" s="60"/>
      <c r="AK116" s="133">
        <f t="shared" si="129"/>
        <v>266.60000000000002</v>
      </c>
      <c r="AL116" s="41">
        <f t="shared" si="85"/>
        <v>275</v>
      </c>
      <c r="AM116" s="56">
        <f t="shared" si="87"/>
        <v>1.4000000000000001</v>
      </c>
      <c r="AN116" s="82">
        <f t="shared" si="88"/>
        <v>0</v>
      </c>
      <c r="AO116" s="82">
        <f t="shared" si="95"/>
        <v>1</v>
      </c>
      <c r="AP116" s="33">
        <f t="shared" si="96"/>
        <v>0</v>
      </c>
      <c r="AQ116" s="29">
        <f t="shared" si="97"/>
        <v>0</v>
      </c>
      <c r="AR116" s="86">
        <f t="shared" si="98"/>
        <v>0</v>
      </c>
      <c r="AS116" s="33">
        <f t="shared" si="99"/>
        <v>0</v>
      </c>
      <c r="AT116" s="19">
        <f t="shared" si="100"/>
        <v>0</v>
      </c>
      <c r="AU116" s="18">
        <f t="shared" si="124"/>
        <v>1</v>
      </c>
      <c r="AV116" s="5">
        <f t="shared" si="101"/>
        <v>1.4000000000000001</v>
      </c>
      <c r="AW116" s="17">
        <f t="shared" si="102"/>
        <v>1</v>
      </c>
      <c r="AX116" s="17">
        <f t="shared" si="103"/>
        <v>0</v>
      </c>
      <c r="AY116" s="17">
        <f t="shared" si="104"/>
        <v>0</v>
      </c>
      <c r="AZ116" s="19">
        <f t="shared" si="105"/>
        <v>285</v>
      </c>
      <c r="BA116" s="19">
        <f t="shared" si="106"/>
        <v>0</v>
      </c>
      <c r="BB116" s="19">
        <f t="shared" si="107"/>
        <v>0</v>
      </c>
      <c r="BC116" s="19">
        <f t="shared" si="108"/>
        <v>0</v>
      </c>
      <c r="BD116" s="17">
        <f t="shared" si="109"/>
        <v>285</v>
      </c>
      <c r="BE116" s="17">
        <f t="shared" si="110"/>
        <v>0</v>
      </c>
      <c r="BF116" s="38">
        <f t="shared" si="111"/>
        <v>0</v>
      </c>
      <c r="BG116" s="38">
        <f t="shared" si="112"/>
        <v>0</v>
      </c>
      <c r="BH116" s="38">
        <f t="shared" si="113"/>
        <v>0</v>
      </c>
      <c r="BI116" s="38">
        <f t="shared" si="114"/>
        <v>0</v>
      </c>
      <c r="BJ116" s="5">
        <f t="shared" si="115"/>
        <v>0</v>
      </c>
      <c r="BK116" s="5">
        <f t="shared" si="116"/>
        <v>0</v>
      </c>
      <c r="BL116" s="22">
        <f t="shared" si="117"/>
        <v>1.4000000000000001</v>
      </c>
      <c r="BM116" s="5">
        <f t="shared" si="118"/>
        <v>1.4000000000000001</v>
      </c>
      <c r="BN116" s="66">
        <f t="shared" si="48"/>
        <v>140</v>
      </c>
      <c r="BO116" s="5">
        <f>AP116*BO1239</f>
        <v>0</v>
      </c>
      <c r="BP116" s="5">
        <f>AU116*BP1239</f>
        <v>-39</v>
      </c>
      <c r="BQ116" s="5">
        <f>AF116*BQ1239</f>
        <v>0</v>
      </c>
      <c r="BR116" s="356">
        <f t="shared" si="69"/>
        <v>101</v>
      </c>
      <c r="BS116" s="5">
        <f t="shared" si="119"/>
        <v>266.60000000000002</v>
      </c>
      <c r="BT116" s="6"/>
      <c r="BU116" s="306">
        <v>37074</v>
      </c>
      <c r="BV116" s="38">
        <f t="shared" si="120"/>
        <v>266.60000000000002</v>
      </c>
      <c r="BW116" s="66"/>
      <c r="BX116" s="66"/>
      <c r="BY116" s="17"/>
      <c r="BZ116" s="17"/>
      <c r="CA116" s="66"/>
      <c r="CB116" s="66"/>
      <c r="CC116" s="66">
        <f>MAX(BW116:BW404)</f>
        <v>58642.280441588402</v>
      </c>
      <c r="CD116" s="66">
        <f t="shared" si="125"/>
        <v>-58642.280441588402</v>
      </c>
      <c r="CE116" s="66">
        <f t="shared" si="126"/>
        <v>-2191</v>
      </c>
      <c r="CF116" s="66" t="e">
        <f>MAX(CE116:CE404)</f>
        <v>#REF!</v>
      </c>
      <c r="CG116" s="66" t="e">
        <f t="shared" si="127"/>
        <v>#REF!</v>
      </c>
      <c r="CH116" s="370"/>
      <c r="CI116" s="17">
        <f t="shared" si="121"/>
        <v>1</v>
      </c>
      <c r="CJ116" s="17">
        <f t="shared" si="122"/>
        <v>0</v>
      </c>
      <c r="CK116" s="38">
        <f>MAX(BV38:BV116)</f>
        <v>311.10000000000002</v>
      </c>
      <c r="CL116" s="38">
        <f t="shared" si="128"/>
        <v>44.5</v>
      </c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</row>
    <row r="117" spans="1:147" customFormat="1" ht="19.5" hidden="1" customHeight="1" x14ac:dyDescent="0.25">
      <c r="A117" s="3"/>
      <c r="B117" s="254">
        <f t="shared" si="89"/>
        <v>37081</v>
      </c>
      <c r="C117" s="5">
        <f t="shared" si="74"/>
        <v>24777</v>
      </c>
      <c r="D117" s="5">
        <v>0</v>
      </c>
      <c r="E117" s="66">
        <f t="shared" si="76"/>
        <v>0</v>
      </c>
      <c r="F117" s="66">
        <f t="shared" si="90"/>
        <v>71.000000000000014</v>
      </c>
      <c r="G117" s="4">
        <f t="shared" si="75"/>
        <v>24848</v>
      </c>
      <c r="H117" s="8">
        <f t="shared" si="123"/>
        <v>2.8655608023570251E-3</v>
      </c>
      <c r="I117" s="3"/>
      <c r="J117" s="306">
        <v>37081</v>
      </c>
      <c r="K117" s="5">
        <v>267.60000000000002</v>
      </c>
      <c r="L117" s="5">
        <v>270.2</v>
      </c>
      <c r="M117" s="5">
        <v>265.89999999999998</v>
      </c>
      <c r="N117" s="177"/>
      <c r="O117" s="5">
        <f t="shared" si="78"/>
        <v>4.3000000000000114</v>
      </c>
      <c r="P117" s="8">
        <f t="shared" si="79"/>
        <v>1.6068759342301984E-2</v>
      </c>
      <c r="Q117" s="8">
        <f>(AVERAGE(P114:P116))*Q1239</f>
        <v>1.1734318528224904E-2</v>
      </c>
      <c r="R117" s="8">
        <f>P116/P1239</f>
        <v>0.7127065856661714</v>
      </c>
      <c r="S117" s="109">
        <f t="shared" si="80"/>
        <v>263.47163068037526</v>
      </c>
      <c r="T117" s="5">
        <f t="shared" si="91"/>
        <v>1.6000000000000227</v>
      </c>
      <c r="U117" s="8">
        <f t="shared" si="77"/>
        <v>0.6799999999999955</v>
      </c>
      <c r="V117" s="19">
        <f t="shared" si="81"/>
        <v>0</v>
      </c>
      <c r="W117" s="109">
        <f t="shared" si="92"/>
        <v>269.72836931962479</v>
      </c>
      <c r="X117" s="5">
        <f t="shared" si="86"/>
        <v>3.3999999999999773</v>
      </c>
      <c r="Y117" s="8">
        <f t="shared" si="82"/>
        <v>0.3200000000000045</v>
      </c>
      <c r="Z117" s="5">
        <f t="shared" si="83"/>
        <v>0</v>
      </c>
      <c r="AA117" s="5">
        <f>K117*AA1239</f>
        <v>3.4788000000000001</v>
      </c>
      <c r="AB117" s="5">
        <f t="shared" si="84"/>
        <v>2.4793636702154771</v>
      </c>
      <c r="AC117" s="2">
        <v>37081</v>
      </c>
      <c r="AD117" s="43">
        <f t="shared" si="93"/>
        <v>265</v>
      </c>
      <c r="AE117" s="54"/>
      <c r="AF117" s="131">
        <f>(AK116&gt;AF1239)*1</f>
        <v>0</v>
      </c>
      <c r="AG117" s="112">
        <f>MROUND((AD117*AG1239),5)</f>
        <v>260</v>
      </c>
      <c r="AH117" s="113">
        <f>MROUND((AE117*AH1239),0.1)</f>
        <v>0</v>
      </c>
      <c r="AI117" s="60">
        <f t="shared" si="94"/>
        <v>1</v>
      </c>
      <c r="AJ117" s="60"/>
      <c r="AK117" s="133">
        <f t="shared" si="129"/>
        <v>267.60000000000002</v>
      </c>
      <c r="AL117" s="41">
        <f t="shared" si="85"/>
        <v>270</v>
      </c>
      <c r="AM117" s="56">
        <f t="shared" si="87"/>
        <v>1.1000000000000001</v>
      </c>
      <c r="AN117" s="82">
        <f t="shared" si="88"/>
        <v>1</v>
      </c>
      <c r="AO117" s="82">
        <f t="shared" si="95"/>
        <v>0</v>
      </c>
      <c r="AP117" s="33">
        <f t="shared" si="96"/>
        <v>0</v>
      </c>
      <c r="AQ117" s="29">
        <f t="shared" si="97"/>
        <v>0</v>
      </c>
      <c r="AR117" s="86">
        <f t="shared" si="98"/>
        <v>1</v>
      </c>
      <c r="AS117" s="33">
        <f t="shared" si="99"/>
        <v>0</v>
      </c>
      <c r="AT117" s="19">
        <f t="shared" si="100"/>
        <v>0</v>
      </c>
      <c r="AU117" s="18">
        <f t="shared" si="124"/>
        <v>1</v>
      </c>
      <c r="AV117" s="5">
        <f t="shared" si="101"/>
        <v>1.1000000000000001</v>
      </c>
      <c r="AW117" s="17">
        <f t="shared" si="102"/>
        <v>1</v>
      </c>
      <c r="AX117" s="17">
        <f t="shared" si="103"/>
        <v>0</v>
      </c>
      <c r="AY117" s="17">
        <f t="shared" si="104"/>
        <v>0</v>
      </c>
      <c r="AZ117" s="19">
        <f t="shared" si="105"/>
        <v>285</v>
      </c>
      <c r="BA117" s="19">
        <f t="shared" si="106"/>
        <v>0</v>
      </c>
      <c r="BB117" s="19">
        <f t="shared" si="107"/>
        <v>0</v>
      </c>
      <c r="BC117" s="19">
        <f t="shared" si="108"/>
        <v>0</v>
      </c>
      <c r="BD117" s="17">
        <f t="shared" si="109"/>
        <v>285</v>
      </c>
      <c r="BE117" s="17">
        <f t="shared" si="110"/>
        <v>0</v>
      </c>
      <c r="BF117" s="38">
        <f t="shared" si="111"/>
        <v>0</v>
      </c>
      <c r="BG117" s="38">
        <f t="shared" si="112"/>
        <v>0</v>
      </c>
      <c r="BH117" s="38">
        <f t="shared" si="113"/>
        <v>0</v>
      </c>
      <c r="BI117" s="38">
        <f t="shared" si="114"/>
        <v>0</v>
      </c>
      <c r="BJ117" s="5">
        <f t="shared" si="115"/>
        <v>0</v>
      </c>
      <c r="BK117" s="5">
        <f t="shared" si="116"/>
        <v>0</v>
      </c>
      <c r="BL117" s="22">
        <f t="shared" si="117"/>
        <v>1.1000000000000001</v>
      </c>
      <c r="BM117" s="5">
        <f t="shared" si="118"/>
        <v>1.1000000000000001</v>
      </c>
      <c r="BN117" s="66">
        <f t="shared" si="48"/>
        <v>110.00000000000001</v>
      </c>
      <c r="BO117" s="5">
        <f>AP117*BO1239</f>
        <v>0</v>
      </c>
      <c r="BP117" s="5">
        <f>AU117*BP1239</f>
        <v>-39</v>
      </c>
      <c r="BQ117" s="5">
        <f>AF117*BQ1239</f>
        <v>0</v>
      </c>
      <c r="BR117" s="356">
        <f t="shared" si="69"/>
        <v>71.000000000000014</v>
      </c>
      <c r="BS117" s="5">
        <f t="shared" si="119"/>
        <v>267.60000000000002</v>
      </c>
      <c r="BT117" s="6"/>
      <c r="BU117" s="306">
        <v>37081</v>
      </c>
      <c r="BV117" s="38">
        <f t="shared" si="120"/>
        <v>267.60000000000002</v>
      </c>
      <c r="BW117" s="66"/>
      <c r="BX117" s="66"/>
      <c r="BY117" s="17"/>
      <c r="BZ117" s="17"/>
      <c r="CA117" s="66"/>
      <c r="CB117" s="66"/>
      <c r="CC117" s="66">
        <f>MAX(BW117:BW404)</f>
        <v>58642.280441588402</v>
      </c>
      <c r="CD117" s="66">
        <f t="shared" si="125"/>
        <v>-58642.280441588402</v>
      </c>
      <c r="CE117" s="66">
        <f t="shared" si="126"/>
        <v>-2120</v>
      </c>
      <c r="CF117" s="66" t="e">
        <f>MAX(CE117:CE404)</f>
        <v>#REF!</v>
      </c>
      <c r="CG117" s="66" t="e">
        <f t="shared" si="127"/>
        <v>#REF!</v>
      </c>
      <c r="CH117" s="370"/>
      <c r="CI117" s="17">
        <f t="shared" si="121"/>
        <v>1</v>
      </c>
      <c r="CJ117" s="17">
        <f t="shared" si="122"/>
        <v>0</v>
      </c>
      <c r="CK117" s="38">
        <f>MAX(BV38:BV117)</f>
        <v>311.10000000000002</v>
      </c>
      <c r="CL117" s="38">
        <f t="shared" si="128"/>
        <v>43.5</v>
      </c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</row>
    <row r="118" spans="1:147" customFormat="1" ht="19.5" hidden="1" customHeight="1" x14ac:dyDescent="0.25">
      <c r="A118" s="3"/>
      <c r="B118" s="254">
        <f t="shared" si="89"/>
        <v>37088</v>
      </c>
      <c r="C118" s="5">
        <f t="shared" si="74"/>
        <v>24848</v>
      </c>
      <c r="D118" s="5">
        <v>0</v>
      </c>
      <c r="E118" s="66">
        <f t="shared" si="76"/>
        <v>0</v>
      </c>
      <c r="F118" s="66">
        <f t="shared" si="90"/>
        <v>-1459</v>
      </c>
      <c r="G118" s="4">
        <f t="shared" si="75"/>
        <v>23389</v>
      </c>
      <c r="H118" s="8">
        <f t="shared" si="123"/>
        <v>-5.8716999356084994E-2</v>
      </c>
      <c r="I118" s="3"/>
      <c r="J118" s="306">
        <v>37088</v>
      </c>
      <c r="K118" s="5">
        <v>270.2</v>
      </c>
      <c r="L118" s="5">
        <v>272.10000000000002</v>
      </c>
      <c r="M118" s="5">
        <v>267</v>
      </c>
      <c r="N118" s="177"/>
      <c r="O118" s="5">
        <f t="shared" si="78"/>
        <v>5.1000000000000227</v>
      </c>
      <c r="P118" s="8">
        <f t="shared" si="79"/>
        <v>1.8874907475943829E-2</v>
      </c>
      <c r="Q118" s="8">
        <f>(AVERAGE(P115:P117))*Q1239</f>
        <v>1.1095992843751746E-2</v>
      </c>
      <c r="R118" s="8">
        <f>P117/P1239</f>
        <v>0.45569940414295623</v>
      </c>
      <c r="S118" s="109">
        <f t="shared" si="80"/>
        <v>264.63071231501203</v>
      </c>
      <c r="T118" s="5">
        <f t="shared" si="91"/>
        <v>2.6000000000000227</v>
      </c>
      <c r="U118" s="8">
        <f t="shared" si="77"/>
        <v>0.47999999999999543</v>
      </c>
      <c r="V118" s="19">
        <f t="shared" si="81"/>
        <v>0</v>
      </c>
      <c r="W118" s="109">
        <f t="shared" si="92"/>
        <v>270.56928768498801</v>
      </c>
      <c r="X118" s="5">
        <f t="shared" si="86"/>
        <v>2.3999999999999773</v>
      </c>
      <c r="Y118" s="8">
        <f t="shared" si="82"/>
        <v>0.52000000000000457</v>
      </c>
      <c r="Z118" s="5">
        <f t="shared" si="83"/>
        <v>0.19999999999998863</v>
      </c>
      <c r="AA118" s="5">
        <f>K118*AA1239</f>
        <v>3.5125999999999995</v>
      </c>
      <c r="AB118" s="5">
        <f t="shared" si="84"/>
        <v>1.6006897269925477</v>
      </c>
      <c r="AC118" s="2">
        <v>37088</v>
      </c>
      <c r="AD118" s="43">
        <f t="shared" si="93"/>
        <v>265</v>
      </c>
      <c r="AE118" s="54"/>
      <c r="AF118" s="131">
        <f>(AK117&gt;AF1239)*1</f>
        <v>0</v>
      </c>
      <c r="AG118" s="112">
        <f>MROUND((AD118*AG1239),5)</f>
        <v>260</v>
      </c>
      <c r="AH118" s="113">
        <f>MROUND((AE118*AH1239),0.1)</f>
        <v>0</v>
      </c>
      <c r="AI118" s="60">
        <f t="shared" si="94"/>
        <v>2.5999999999999659</v>
      </c>
      <c r="AJ118" s="60"/>
      <c r="AK118" s="133">
        <f t="shared" si="129"/>
        <v>270.2</v>
      </c>
      <c r="AL118" s="41">
        <f t="shared" si="85"/>
        <v>270</v>
      </c>
      <c r="AM118" s="56">
        <f t="shared" si="87"/>
        <v>0.8</v>
      </c>
      <c r="AN118" s="82">
        <f t="shared" si="88"/>
        <v>1</v>
      </c>
      <c r="AO118" s="82">
        <f t="shared" si="95"/>
        <v>0</v>
      </c>
      <c r="AP118" s="33">
        <f t="shared" si="96"/>
        <v>0</v>
      </c>
      <c r="AQ118" s="29">
        <f t="shared" si="97"/>
        <v>0</v>
      </c>
      <c r="AR118" s="86">
        <f t="shared" si="98"/>
        <v>1</v>
      </c>
      <c r="AS118" s="33">
        <f t="shared" si="99"/>
        <v>0</v>
      </c>
      <c r="AT118" s="19">
        <f t="shared" si="100"/>
        <v>0</v>
      </c>
      <c r="AU118" s="18">
        <f t="shared" si="124"/>
        <v>1</v>
      </c>
      <c r="AV118" s="5">
        <f t="shared" si="101"/>
        <v>0.8</v>
      </c>
      <c r="AW118" s="17">
        <f t="shared" si="102"/>
        <v>0</v>
      </c>
      <c r="AX118" s="17">
        <f t="shared" si="103"/>
        <v>1</v>
      </c>
      <c r="AY118" s="17">
        <f t="shared" si="104"/>
        <v>270</v>
      </c>
      <c r="AZ118" s="19">
        <f t="shared" si="105"/>
        <v>285</v>
      </c>
      <c r="BA118" s="19">
        <f t="shared" si="106"/>
        <v>0</v>
      </c>
      <c r="BB118" s="19">
        <f t="shared" si="107"/>
        <v>0</v>
      </c>
      <c r="BC118" s="19">
        <f t="shared" si="108"/>
        <v>270</v>
      </c>
      <c r="BD118" s="17">
        <f t="shared" si="109"/>
        <v>0</v>
      </c>
      <c r="BE118" s="17">
        <f t="shared" si="110"/>
        <v>0</v>
      </c>
      <c r="BF118" s="38">
        <f t="shared" si="111"/>
        <v>0</v>
      </c>
      <c r="BG118" s="38">
        <f t="shared" si="112"/>
        <v>0</v>
      </c>
      <c r="BH118" s="38">
        <f t="shared" si="113"/>
        <v>0</v>
      </c>
      <c r="BI118" s="38">
        <f t="shared" si="114"/>
        <v>0</v>
      </c>
      <c r="BJ118" s="5">
        <f t="shared" si="115"/>
        <v>0</v>
      </c>
      <c r="BK118" s="5">
        <f t="shared" si="116"/>
        <v>-15</v>
      </c>
      <c r="BL118" s="22">
        <f t="shared" si="117"/>
        <v>-14.2</v>
      </c>
      <c r="BM118" s="5">
        <f t="shared" si="118"/>
        <v>-14.2</v>
      </c>
      <c r="BN118" s="66">
        <f t="shared" si="48"/>
        <v>-1420</v>
      </c>
      <c r="BO118" s="5">
        <f>AP118*BO1239</f>
        <v>0</v>
      </c>
      <c r="BP118" s="5">
        <f>AU118*BP1239</f>
        <v>-39</v>
      </c>
      <c r="BQ118" s="5">
        <f>AF118*BQ1239</f>
        <v>0</v>
      </c>
      <c r="BR118" s="356">
        <f t="shared" si="69"/>
        <v>-1459</v>
      </c>
      <c r="BS118" s="5">
        <f t="shared" si="119"/>
        <v>270.2</v>
      </c>
      <c r="BT118" s="6"/>
      <c r="BU118" s="306">
        <v>37088</v>
      </c>
      <c r="BV118" s="38">
        <f t="shared" si="120"/>
        <v>270.2</v>
      </c>
      <c r="BW118" s="66"/>
      <c r="BX118" s="66"/>
      <c r="BY118" s="17"/>
      <c r="BZ118" s="17"/>
      <c r="CA118" s="66"/>
      <c r="CB118" s="66"/>
      <c r="CC118" s="66">
        <f>MAX(BW118:BW404)</f>
        <v>58642.280441588402</v>
      </c>
      <c r="CD118" s="66">
        <f t="shared" si="125"/>
        <v>-58642.280441588402</v>
      </c>
      <c r="CE118" s="66">
        <f t="shared" si="126"/>
        <v>-3579</v>
      </c>
      <c r="CF118" s="66" t="e">
        <f>MAX(CE118:CE404)</f>
        <v>#REF!</v>
      </c>
      <c r="CG118" s="66" t="e">
        <f t="shared" si="127"/>
        <v>#REF!</v>
      </c>
      <c r="CH118" s="370"/>
      <c r="CI118" s="17">
        <f t="shared" si="121"/>
        <v>0</v>
      </c>
      <c r="CJ118" s="17">
        <f t="shared" si="122"/>
        <v>1</v>
      </c>
      <c r="CK118" s="38">
        <f>MAX(BV38:BV118)</f>
        <v>311.10000000000002</v>
      </c>
      <c r="CL118" s="38">
        <f t="shared" si="128"/>
        <v>40.900000000000034</v>
      </c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</row>
    <row r="119" spans="1:147" customFormat="1" ht="19.5" hidden="1" customHeight="1" x14ac:dyDescent="0.25">
      <c r="A119" s="3"/>
      <c r="B119" s="254">
        <f t="shared" si="89"/>
        <v>37095</v>
      </c>
      <c r="C119" s="5">
        <f t="shared" si="74"/>
        <v>23389</v>
      </c>
      <c r="D119" s="5">
        <v>0</v>
      </c>
      <c r="E119" s="66">
        <f t="shared" si="76"/>
        <v>0</v>
      </c>
      <c r="F119" s="66">
        <f t="shared" si="90"/>
        <v>-39</v>
      </c>
      <c r="G119" s="4">
        <f t="shared" si="75"/>
        <v>23350</v>
      </c>
      <c r="H119" s="8">
        <f t="shared" si="123"/>
        <v>-1.6674505109239386E-3</v>
      </c>
      <c r="I119" s="3"/>
      <c r="J119" s="306">
        <v>37095</v>
      </c>
      <c r="K119" s="5">
        <v>267.39999999999998</v>
      </c>
      <c r="L119" s="5">
        <v>270.39999999999998</v>
      </c>
      <c r="M119" s="5">
        <v>265.39999999999998</v>
      </c>
      <c r="N119" s="177"/>
      <c r="O119" s="5">
        <f t="shared" si="78"/>
        <v>5</v>
      </c>
      <c r="P119" s="8">
        <f t="shared" si="79"/>
        <v>1.8698578908002993E-2</v>
      </c>
      <c r="Q119" s="8">
        <f>(AVERAGE(P116:P118))*Q1239</f>
        <v>8.0099932851934591E-3</v>
      </c>
      <c r="R119" s="8">
        <f>P118/P1239</f>
        <v>0.53527991220813365</v>
      </c>
      <c r="S119" s="109">
        <f t="shared" si="80"/>
        <v>268.03569981434072</v>
      </c>
      <c r="T119" s="5">
        <f t="shared" si="91"/>
        <v>1</v>
      </c>
      <c r="U119" s="8">
        <f t="shared" si="77"/>
        <v>0.5</v>
      </c>
      <c r="V119" s="19">
        <f t="shared" si="81"/>
        <v>2.6000000000000227</v>
      </c>
      <c r="W119" s="109">
        <f t="shared" si="92"/>
        <v>272.36430018565926</v>
      </c>
      <c r="X119" s="5">
        <f t="shared" si="86"/>
        <v>1</v>
      </c>
      <c r="Y119" s="8">
        <f t="shared" si="82"/>
        <v>0.5</v>
      </c>
      <c r="Z119" s="5">
        <f t="shared" si="83"/>
        <v>0</v>
      </c>
      <c r="AA119" s="5">
        <f>K119*AA1239</f>
        <v>3.4761999999999995</v>
      </c>
      <c r="AB119" s="5">
        <f t="shared" si="84"/>
        <v>1.8607400308179138</v>
      </c>
      <c r="AC119" s="2">
        <v>37095</v>
      </c>
      <c r="AD119" s="43">
        <f t="shared" si="93"/>
        <v>270</v>
      </c>
      <c r="AE119" s="54"/>
      <c r="AF119" s="131">
        <f>(AK118&gt;AF1239)*1</f>
        <v>0</v>
      </c>
      <c r="AG119" s="112">
        <f>MROUND((AD119*AG1239),5)</f>
        <v>265</v>
      </c>
      <c r="AH119" s="113">
        <f>MROUND((AE119*AH1239),0.1)</f>
        <v>0</v>
      </c>
      <c r="AI119" s="60">
        <f t="shared" si="94"/>
        <v>-2.8000000000000114</v>
      </c>
      <c r="AJ119" s="60"/>
      <c r="AK119" s="133">
        <f t="shared" si="129"/>
        <v>267.39999999999998</v>
      </c>
      <c r="AL119" s="41">
        <f t="shared" si="85"/>
        <v>270</v>
      </c>
      <c r="AM119" s="56">
        <f t="shared" si="87"/>
        <v>0.8</v>
      </c>
      <c r="AN119" s="82">
        <f t="shared" si="88"/>
        <v>0</v>
      </c>
      <c r="AO119" s="82">
        <f t="shared" si="95"/>
        <v>1</v>
      </c>
      <c r="AP119" s="33">
        <f t="shared" si="96"/>
        <v>1</v>
      </c>
      <c r="AQ119" s="29">
        <f t="shared" si="97"/>
        <v>0</v>
      </c>
      <c r="AR119" s="86">
        <f t="shared" si="98"/>
        <v>0</v>
      </c>
      <c r="AS119" s="33">
        <f t="shared" si="99"/>
        <v>1</v>
      </c>
      <c r="AT119" s="19">
        <f t="shared" si="100"/>
        <v>270</v>
      </c>
      <c r="AU119" s="18">
        <f t="shared" si="124"/>
        <v>0</v>
      </c>
      <c r="AV119" s="5">
        <f t="shared" si="101"/>
        <v>0</v>
      </c>
      <c r="AW119" s="17">
        <f t="shared" si="102"/>
        <v>0</v>
      </c>
      <c r="AX119" s="17">
        <f t="shared" si="103"/>
        <v>0</v>
      </c>
      <c r="AY119" s="17">
        <f t="shared" si="104"/>
        <v>0</v>
      </c>
      <c r="AZ119" s="19">
        <f t="shared" si="105"/>
        <v>0</v>
      </c>
      <c r="BA119" s="19">
        <f t="shared" si="106"/>
        <v>270</v>
      </c>
      <c r="BB119" s="19">
        <f t="shared" si="107"/>
        <v>0</v>
      </c>
      <c r="BC119" s="19">
        <f t="shared" si="108"/>
        <v>0</v>
      </c>
      <c r="BD119" s="17">
        <f t="shared" si="109"/>
        <v>270</v>
      </c>
      <c r="BE119" s="17">
        <f t="shared" si="110"/>
        <v>0</v>
      </c>
      <c r="BF119" s="38">
        <f t="shared" si="111"/>
        <v>0</v>
      </c>
      <c r="BG119" s="38">
        <f t="shared" si="112"/>
        <v>0</v>
      </c>
      <c r="BH119" s="38">
        <f t="shared" si="113"/>
        <v>0</v>
      </c>
      <c r="BI119" s="38">
        <f t="shared" si="114"/>
        <v>0</v>
      </c>
      <c r="BJ119" s="5">
        <f t="shared" si="115"/>
        <v>0</v>
      </c>
      <c r="BK119" s="5">
        <f t="shared" si="116"/>
        <v>0</v>
      </c>
      <c r="BL119" s="22">
        <f t="shared" si="117"/>
        <v>0</v>
      </c>
      <c r="BM119" s="5">
        <f t="shared" si="118"/>
        <v>0</v>
      </c>
      <c r="BN119" s="66">
        <f t="shared" si="48"/>
        <v>0</v>
      </c>
      <c r="BO119" s="5">
        <f>AP119*BO1239</f>
        <v>-39</v>
      </c>
      <c r="BP119" s="5">
        <f>AU119*BP1239</f>
        <v>0</v>
      </c>
      <c r="BQ119" s="5">
        <f>AF119*BQ1239</f>
        <v>0</v>
      </c>
      <c r="BR119" s="356">
        <f t="shared" si="69"/>
        <v>-39</v>
      </c>
      <c r="BS119" s="5">
        <f t="shared" si="119"/>
        <v>267.39999999999998</v>
      </c>
      <c r="BT119" s="6"/>
      <c r="BU119" s="306">
        <v>37095</v>
      </c>
      <c r="BV119" s="38">
        <f t="shared" si="120"/>
        <v>267.39999999999998</v>
      </c>
      <c r="BW119" s="66"/>
      <c r="BX119" s="66"/>
      <c r="BY119" s="17"/>
      <c r="BZ119" s="17"/>
      <c r="CA119" s="66"/>
      <c r="CB119" s="66"/>
      <c r="CC119" s="66">
        <f>MAX(BW119:BW404)</f>
        <v>58642.280441588402</v>
      </c>
      <c r="CD119" s="66">
        <f t="shared" si="125"/>
        <v>-58642.280441588402</v>
      </c>
      <c r="CE119" s="66">
        <f t="shared" si="126"/>
        <v>-3618</v>
      </c>
      <c r="CF119" s="66" t="e">
        <f>MAX(CE119:CE404)</f>
        <v>#REF!</v>
      </c>
      <c r="CG119" s="66" t="e">
        <f t="shared" si="127"/>
        <v>#REF!</v>
      </c>
      <c r="CH119" s="370"/>
      <c r="CI119" s="17">
        <f t="shared" si="121"/>
        <v>0</v>
      </c>
      <c r="CJ119" s="17">
        <f t="shared" si="122"/>
        <v>1</v>
      </c>
      <c r="CK119" s="38">
        <f>MAX(BV38:BV119)</f>
        <v>311.10000000000002</v>
      </c>
      <c r="CL119" s="38">
        <f t="shared" si="128"/>
        <v>43.700000000000045</v>
      </c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</row>
    <row r="120" spans="1:147" customFormat="1" ht="19.5" hidden="1" customHeight="1" x14ac:dyDescent="0.25">
      <c r="A120" s="3"/>
      <c r="B120" s="254">
        <f t="shared" si="89"/>
        <v>37102</v>
      </c>
      <c r="C120" s="5">
        <f t="shared" si="74"/>
        <v>23350</v>
      </c>
      <c r="D120" s="5">
        <v>0</v>
      </c>
      <c r="E120" s="66">
        <f t="shared" si="76"/>
        <v>0</v>
      </c>
      <c r="F120" s="66">
        <f t="shared" si="90"/>
        <v>51</v>
      </c>
      <c r="G120" s="4">
        <f t="shared" si="75"/>
        <v>23401</v>
      </c>
      <c r="H120" s="8">
        <f t="shared" si="123"/>
        <v>2.1841541755888653E-3</v>
      </c>
      <c r="I120" s="3"/>
      <c r="J120" s="306">
        <v>37102</v>
      </c>
      <c r="K120" s="5">
        <v>267.89999999999998</v>
      </c>
      <c r="L120" s="5">
        <v>268.5</v>
      </c>
      <c r="M120" s="5">
        <v>264.10000000000002</v>
      </c>
      <c r="N120" s="177"/>
      <c r="O120" s="5">
        <f t="shared" si="78"/>
        <v>4.3999999999999773</v>
      </c>
      <c r="P120" s="8">
        <f t="shared" si="79"/>
        <v>1.642403882045531E-2</v>
      </c>
      <c r="Q120" s="8">
        <f>(AVERAGE(P117:P119))*Q1239</f>
        <v>7.1522994301665074E-3</v>
      </c>
      <c r="R120" s="8">
        <f>P119/P1239</f>
        <v>0.53027935045770114</v>
      </c>
      <c r="S120" s="109">
        <f t="shared" si="80"/>
        <v>265.48747513237345</v>
      </c>
      <c r="T120" s="5">
        <f t="shared" si="91"/>
        <v>2.3999999999999773</v>
      </c>
      <c r="U120" s="8">
        <f t="shared" si="77"/>
        <v>0.52000000000000457</v>
      </c>
      <c r="V120" s="19">
        <f t="shared" si="81"/>
        <v>0</v>
      </c>
      <c r="W120" s="109">
        <f t="shared" si="92"/>
        <v>269.31252486762651</v>
      </c>
      <c r="X120" s="5">
        <f t="shared" si="86"/>
        <v>2.6000000000000227</v>
      </c>
      <c r="Y120" s="8">
        <f t="shared" si="82"/>
        <v>0.47999999999999543</v>
      </c>
      <c r="Z120" s="5">
        <f t="shared" si="83"/>
        <v>0</v>
      </c>
      <c r="AA120" s="5">
        <f>K120*AA1239</f>
        <v>3.4826999999999995</v>
      </c>
      <c r="AB120" s="5">
        <f t="shared" si="84"/>
        <v>1.8468038938390354</v>
      </c>
      <c r="AC120" s="2">
        <v>37102</v>
      </c>
      <c r="AD120" s="43">
        <f t="shared" si="93"/>
        <v>265</v>
      </c>
      <c r="AE120" s="54"/>
      <c r="AF120" s="131">
        <f>(AK119&gt;AF1239)*1</f>
        <v>0</v>
      </c>
      <c r="AG120" s="112">
        <f>MROUND((AD120*AG1239),5)</f>
        <v>260</v>
      </c>
      <c r="AH120" s="113">
        <f>MROUND((AE120*AH1239),0.1)</f>
        <v>0</v>
      </c>
      <c r="AI120" s="60">
        <f t="shared" si="94"/>
        <v>0.5</v>
      </c>
      <c r="AJ120" s="60"/>
      <c r="AK120" s="133">
        <f t="shared" si="129"/>
        <v>267.89999999999998</v>
      </c>
      <c r="AL120" s="41">
        <f t="shared" si="85"/>
        <v>270</v>
      </c>
      <c r="AM120" s="56">
        <f t="shared" si="87"/>
        <v>0.9</v>
      </c>
      <c r="AN120" s="82">
        <f t="shared" si="88"/>
        <v>1</v>
      </c>
      <c r="AO120" s="82">
        <f t="shared" si="95"/>
        <v>0</v>
      </c>
      <c r="AP120" s="33">
        <f t="shared" si="96"/>
        <v>0</v>
      </c>
      <c r="AQ120" s="29">
        <f t="shared" si="97"/>
        <v>0</v>
      </c>
      <c r="AR120" s="86">
        <f t="shared" si="98"/>
        <v>1</v>
      </c>
      <c r="AS120" s="33">
        <f t="shared" si="99"/>
        <v>0</v>
      </c>
      <c r="AT120" s="19">
        <f t="shared" si="100"/>
        <v>0</v>
      </c>
      <c r="AU120" s="18">
        <f t="shared" si="124"/>
        <v>1</v>
      </c>
      <c r="AV120" s="5">
        <f t="shared" si="101"/>
        <v>0.9</v>
      </c>
      <c r="AW120" s="17">
        <f t="shared" si="102"/>
        <v>1</v>
      </c>
      <c r="AX120" s="17">
        <f t="shared" si="103"/>
        <v>0</v>
      </c>
      <c r="AY120" s="17">
        <f t="shared" si="104"/>
        <v>0</v>
      </c>
      <c r="AZ120" s="19">
        <f t="shared" si="105"/>
        <v>270</v>
      </c>
      <c r="BA120" s="19">
        <f t="shared" si="106"/>
        <v>0</v>
      </c>
      <c r="BB120" s="19">
        <f t="shared" si="107"/>
        <v>0</v>
      </c>
      <c r="BC120" s="19">
        <f t="shared" si="108"/>
        <v>0</v>
      </c>
      <c r="BD120" s="17">
        <f t="shared" si="109"/>
        <v>270</v>
      </c>
      <c r="BE120" s="17">
        <f t="shared" si="110"/>
        <v>0</v>
      </c>
      <c r="BF120" s="38">
        <f t="shared" si="111"/>
        <v>0</v>
      </c>
      <c r="BG120" s="38">
        <f t="shared" si="112"/>
        <v>0</v>
      </c>
      <c r="BH120" s="38">
        <f t="shared" si="113"/>
        <v>0</v>
      </c>
      <c r="BI120" s="38">
        <f t="shared" si="114"/>
        <v>0</v>
      </c>
      <c r="BJ120" s="5">
        <f t="shared" si="115"/>
        <v>0</v>
      </c>
      <c r="BK120" s="5">
        <f t="shared" si="116"/>
        <v>0</v>
      </c>
      <c r="BL120" s="22">
        <f t="shared" si="117"/>
        <v>0.9</v>
      </c>
      <c r="BM120" s="5">
        <f t="shared" si="118"/>
        <v>0.9</v>
      </c>
      <c r="BN120" s="66">
        <f t="shared" si="48"/>
        <v>90</v>
      </c>
      <c r="BO120" s="5">
        <f>AP120*BO1239</f>
        <v>0</v>
      </c>
      <c r="BP120" s="5">
        <f>AU120*BP1239</f>
        <v>-39</v>
      </c>
      <c r="BQ120" s="5">
        <f>AF120*BQ1239</f>
        <v>0</v>
      </c>
      <c r="BR120" s="356">
        <f t="shared" si="69"/>
        <v>51</v>
      </c>
      <c r="BS120" s="5">
        <f t="shared" si="119"/>
        <v>267.89999999999998</v>
      </c>
      <c r="BT120" s="6"/>
      <c r="BU120" s="306">
        <v>37102</v>
      </c>
      <c r="BV120" s="38">
        <f t="shared" si="120"/>
        <v>267.89999999999998</v>
      </c>
      <c r="BW120" s="66"/>
      <c r="BX120" s="66"/>
      <c r="BY120" s="17"/>
      <c r="BZ120" s="17"/>
      <c r="CA120" s="66"/>
      <c r="CB120" s="66"/>
      <c r="CC120" s="66">
        <f>MAX(BW120:BW404)</f>
        <v>58642.280441588402</v>
      </c>
      <c r="CD120" s="66">
        <f t="shared" si="125"/>
        <v>-58642.280441588402</v>
      </c>
      <c r="CE120" s="66">
        <f t="shared" si="126"/>
        <v>-3567</v>
      </c>
      <c r="CF120" s="66" t="e">
        <f>MAX(CE120:CE404)</f>
        <v>#REF!</v>
      </c>
      <c r="CG120" s="66" t="e">
        <f t="shared" si="127"/>
        <v>#REF!</v>
      </c>
      <c r="CH120" s="370"/>
      <c r="CI120" s="17">
        <f t="shared" si="121"/>
        <v>1</v>
      </c>
      <c r="CJ120" s="17">
        <f t="shared" si="122"/>
        <v>0</v>
      </c>
      <c r="CK120" s="38">
        <f>MAX(BV38:BV120)</f>
        <v>311.10000000000002</v>
      </c>
      <c r="CL120" s="38">
        <f t="shared" si="128"/>
        <v>43.200000000000045</v>
      </c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</row>
    <row r="121" spans="1:147" customFormat="1" ht="19.5" hidden="1" customHeight="1" x14ac:dyDescent="0.25">
      <c r="A121" s="3"/>
      <c r="B121" s="254">
        <f t="shared" si="89"/>
        <v>37109</v>
      </c>
      <c r="C121" s="5">
        <f t="shared" si="74"/>
        <v>23401</v>
      </c>
      <c r="D121" s="5">
        <v>0</v>
      </c>
      <c r="E121" s="66">
        <f t="shared" si="76"/>
        <v>0</v>
      </c>
      <c r="F121" s="66">
        <f t="shared" si="90"/>
        <v>51</v>
      </c>
      <c r="G121" s="4">
        <f t="shared" si="75"/>
        <v>23452</v>
      </c>
      <c r="H121" s="8">
        <f t="shared" si="123"/>
        <v>2.1793940429896156E-3</v>
      </c>
      <c r="I121" s="3"/>
      <c r="J121" s="306">
        <v>37109</v>
      </c>
      <c r="K121" s="5">
        <v>273.89999999999998</v>
      </c>
      <c r="L121" s="5">
        <v>275.8</v>
      </c>
      <c r="M121" s="5">
        <v>265.89999999999998</v>
      </c>
      <c r="N121" s="177"/>
      <c r="O121" s="5">
        <f t="shared" si="78"/>
        <v>9.9000000000000341</v>
      </c>
      <c r="P121" s="8">
        <f t="shared" si="79"/>
        <v>3.6144578313253142E-2</v>
      </c>
      <c r="Q121" s="8">
        <f>(AVERAGE(P118:P120))*Q1239</f>
        <v>7.1996700272536178E-3</v>
      </c>
      <c r="R121" s="8">
        <f>P120/P1239</f>
        <v>0.4657748955390143</v>
      </c>
      <c r="S121" s="109">
        <f t="shared" si="80"/>
        <v>265.97120839969875</v>
      </c>
      <c r="T121" s="5">
        <f t="shared" si="91"/>
        <v>2.8999999999999773</v>
      </c>
      <c r="U121" s="8">
        <f t="shared" si="77"/>
        <v>0.42000000000000454</v>
      </c>
      <c r="V121" s="19">
        <f t="shared" si="81"/>
        <v>0</v>
      </c>
      <c r="W121" s="109">
        <f t="shared" si="92"/>
        <v>269.8287916003012</v>
      </c>
      <c r="X121" s="5">
        <f t="shared" si="86"/>
        <v>2.1000000000000227</v>
      </c>
      <c r="Y121" s="8">
        <f t="shared" si="82"/>
        <v>0.57999999999999541</v>
      </c>
      <c r="Z121" s="5">
        <f t="shared" si="83"/>
        <v>3.8999999999999773</v>
      </c>
      <c r="AA121" s="5">
        <f>K121*AA1239</f>
        <v>3.5606999999999998</v>
      </c>
      <c r="AB121" s="5">
        <f t="shared" si="84"/>
        <v>1.6584846705457681</v>
      </c>
      <c r="AC121" s="2">
        <v>37109</v>
      </c>
      <c r="AD121" s="43">
        <f t="shared" si="93"/>
        <v>265</v>
      </c>
      <c r="AE121" s="54"/>
      <c r="AF121" s="131">
        <f>(AK120&gt;AF1239)*1</f>
        <v>0</v>
      </c>
      <c r="AG121" s="112">
        <f>MROUND((AD121*AG1239),5)</f>
        <v>260</v>
      </c>
      <c r="AH121" s="113">
        <f>MROUND((AE121*AH1239),0.1)</f>
        <v>0</v>
      </c>
      <c r="AI121" s="60">
        <f t="shared" si="94"/>
        <v>6</v>
      </c>
      <c r="AJ121" s="60"/>
      <c r="AK121" s="133">
        <f t="shared" si="129"/>
        <v>273.89999999999998</v>
      </c>
      <c r="AL121" s="41">
        <f t="shared" si="85"/>
        <v>270</v>
      </c>
      <c r="AM121" s="56">
        <f t="shared" si="87"/>
        <v>0.9</v>
      </c>
      <c r="AN121" s="82">
        <f t="shared" si="88"/>
        <v>1</v>
      </c>
      <c r="AO121" s="82">
        <f t="shared" si="95"/>
        <v>0</v>
      </c>
      <c r="AP121" s="33">
        <f t="shared" si="96"/>
        <v>0</v>
      </c>
      <c r="AQ121" s="29">
        <f t="shared" si="97"/>
        <v>0</v>
      </c>
      <c r="AR121" s="86">
        <f t="shared" si="98"/>
        <v>1</v>
      </c>
      <c r="AS121" s="33">
        <f t="shared" si="99"/>
        <v>0</v>
      </c>
      <c r="AT121" s="19">
        <f t="shared" si="100"/>
        <v>0</v>
      </c>
      <c r="AU121" s="18">
        <f t="shared" si="124"/>
        <v>1</v>
      </c>
      <c r="AV121" s="5">
        <f t="shared" si="101"/>
        <v>0.9</v>
      </c>
      <c r="AW121" s="17">
        <f t="shared" si="102"/>
        <v>0</v>
      </c>
      <c r="AX121" s="17">
        <f t="shared" si="103"/>
        <v>1</v>
      </c>
      <c r="AY121" s="17">
        <f t="shared" si="104"/>
        <v>270</v>
      </c>
      <c r="AZ121" s="19">
        <f t="shared" si="105"/>
        <v>270</v>
      </c>
      <c r="BA121" s="19">
        <f t="shared" si="106"/>
        <v>0</v>
      </c>
      <c r="BB121" s="19">
        <f t="shared" si="107"/>
        <v>0</v>
      </c>
      <c r="BC121" s="19">
        <f t="shared" si="108"/>
        <v>270</v>
      </c>
      <c r="BD121" s="17">
        <f t="shared" si="109"/>
        <v>0</v>
      </c>
      <c r="BE121" s="17">
        <f t="shared" si="110"/>
        <v>0</v>
      </c>
      <c r="BF121" s="38">
        <f t="shared" si="111"/>
        <v>0</v>
      </c>
      <c r="BG121" s="38">
        <f t="shared" si="112"/>
        <v>0</v>
      </c>
      <c r="BH121" s="38">
        <f t="shared" si="113"/>
        <v>0</v>
      </c>
      <c r="BI121" s="38">
        <f t="shared" si="114"/>
        <v>0</v>
      </c>
      <c r="BJ121" s="5">
        <f t="shared" si="115"/>
        <v>0</v>
      </c>
      <c r="BK121" s="5">
        <f t="shared" si="116"/>
        <v>0</v>
      </c>
      <c r="BL121" s="22">
        <f t="shared" si="117"/>
        <v>0.9</v>
      </c>
      <c r="BM121" s="5">
        <f t="shared" si="118"/>
        <v>0.9</v>
      </c>
      <c r="BN121" s="66">
        <f t="shared" si="48"/>
        <v>90</v>
      </c>
      <c r="BO121" s="5">
        <f>AP121*BO1239</f>
        <v>0</v>
      </c>
      <c r="BP121" s="5">
        <f>AU121*BP1239</f>
        <v>-39</v>
      </c>
      <c r="BQ121" s="5">
        <f>AF121*BQ1239</f>
        <v>0</v>
      </c>
      <c r="BR121" s="356">
        <f t="shared" si="69"/>
        <v>51</v>
      </c>
      <c r="BS121" s="5">
        <f t="shared" si="119"/>
        <v>273.89999999999998</v>
      </c>
      <c r="BT121" s="6"/>
      <c r="BU121" s="306">
        <v>37109</v>
      </c>
      <c r="BV121" s="38">
        <f t="shared" si="120"/>
        <v>273.89999999999998</v>
      </c>
      <c r="BW121" s="66"/>
      <c r="BX121" s="66"/>
      <c r="BY121" s="17"/>
      <c r="BZ121" s="17"/>
      <c r="CA121" s="66"/>
      <c r="CB121" s="66"/>
      <c r="CC121" s="66">
        <f>MAX(BW121:BW404)</f>
        <v>58642.280441588402</v>
      </c>
      <c r="CD121" s="66">
        <f t="shared" si="125"/>
        <v>-58642.280441588402</v>
      </c>
      <c r="CE121" s="66">
        <f t="shared" si="126"/>
        <v>-3516</v>
      </c>
      <c r="CF121" s="66" t="e">
        <f>MAX(CE121:CE404)</f>
        <v>#REF!</v>
      </c>
      <c r="CG121" s="66" t="e">
        <f t="shared" si="127"/>
        <v>#REF!</v>
      </c>
      <c r="CH121" s="370"/>
      <c r="CI121" s="17">
        <f t="shared" si="121"/>
        <v>1</v>
      </c>
      <c r="CJ121" s="17">
        <f t="shared" si="122"/>
        <v>0</v>
      </c>
      <c r="CK121" s="38">
        <f>MAX(BV38:BV121)</f>
        <v>311.10000000000002</v>
      </c>
      <c r="CL121" s="38">
        <f t="shared" si="128"/>
        <v>37.200000000000045</v>
      </c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</row>
    <row r="122" spans="1:147" customFormat="1" ht="19.5" hidden="1" customHeight="1" x14ac:dyDescent="0.25">
      <c r="A122" s="3"/>
      <c r="B122" s="254">
        <f t="shared" si="89"/>
        <v>37116</v>
      </c>
      <c r="C122" s="5">
        <f t="shared" si="74"/>
        <v>23452</v>
      </c>
      <c r="D122" s="5">
        <v>0</v>
      </c>
      <c r="E122" s="66">
        <f t="shared" si="76"/>
        <v>0</v>
      </c>
      <c r="F122" s="66">
        <f t="shared" si="90"/>
        <v>-39</v>
      </c>
      <c r="G122" s="4">
        <f t="shared" si="75"/>
        <v>23413</v>
      </c>
      <c r="H122" s="8">
        <f t="shared" si="123"/>
        <v>-1.6629711751662971E-3</v>
      </c>
      <c r="I122" s="3"/>
      <c r="J122" s="306">
        <v>37116</v>
      </c>
      <c r="K122" s="5">
        <v>279.3</v>
      </c>
      <c r="L122" s="5">
        <v>280.8</v>
      </c>
      <c r="M122" s="5">
        <v>273.2</v>
      </c>
      <c r="N122" s="177"/>
      <c r="O122" s="5">
        <f t="shared" si="78"/>
        <v>7.6000000000000227</v>
      </c>
      <c r="P122" s="8">
        <f t="shared" si="79"/>
        <v>2.7210884353741575E-2</v>
      </c>
      <c r="Q122" s="8">
        <f>(AVERAGE(P119:P121))*Q1239</f>
        <v>9.5022928055615262E-3</v>
      </c>
      <c r="R122" s="8">
        <f>P121/P1239</f>
        <v>1.0250363733425769</v>
      </c>
      <c r="S122" s="109">
        <f t="shared" si="80"/>
        <v>271.29732200055668</v>
      </c>
      <c r="T122" s="5">
        <f t="shared" si="91"/>
        <v>3.8999999999999773</v>
      </c>
      <c r="U122" s="8">
        <f t="shared" si="77"/>
        <v>0.22000000000000455</v>
      </c>
      <c r="V122" s="19">
        <f t="shared" si="81"/>
        <v>0</v>
      </c>
      <c r="W122" s="109">
        <f t="shared" si="92"/>
        <v>276.50267799944328</v>
      </c>
      <c r="X122" s="5">
        <f t="shared" si="86"/>
        <v>1.1000000000000227</v>
      </c>
      <c r="Y122" s="8">
        <f t="shared" si="82"/>
        <v>0.77999999999999547</v>
      </c>
      <c r="Z122" s="5">
        <f t="shared" si="83"/>
        <v>4.3000000000000114</v>
      </c>
      <c r="AA122" s="5">
        <f>K122*AA1239</f>
        <v>3.6309</v>
      </c>
      <c r="AB122" s="5">
        <f t="shared" si="84"/>
        <v>3.7218045679695626</v>
      </c>
      <c r="AC122" s="2">
        <v>37116</v>
      </c>
      <c r="AD122" s="43">
        <f t="shared" si="93"/>
        <v>270</v>
      </c>
      <c r="AE122" s="54"/>
      <c r="AF122" s="131">
        <f>(AK121&gt;AF1239)*1</f>
        <v>0</v>
      </c>
      <c r="AG122" s="112">
        <f>MROUND((AD122*AG1239),5)</f>
        <v>265</v>
      </c>
      <c r="AH122" s="113">
        <f>MROUND((AE122*AH1239),0.1)</f>
        <v>0</v>
      </c>
      <c r="AI122" s="60">
        <f t="shared" si="94"/>
        <v>5.4000000000000341</v>
      </c>
      <c r="AJ122" s="60"/>
      <c r="AK122" s="133">
        <f t="shared" si="129"/>
        <v>279.3</v>
      </c>
      <c r="AL122" s="41">
        <f t="shared" si="85"/>
        <v>275</v>
      </c>
      <c r="AM122" s="56">
        <f t="shared" si="87"/>
        <v>1</v>
      </c>
      <c r="AN122" s="82">
        <f t="shared" si="88"/>
        <v>1</v>
      </c>
      <c r="AO122" s="82">
        <f t="shared" si="95"/>
        <v>0</v>
      </c>
      <c r="AP122" s="33">
        <f t="shared" si="96"/>
        <v>1</v>
      </c>
      <c r="AQ122" s="29">
        <f t="shared" si="97"/>
        <v>0</v>
      </c>
      <c r="AR122" s="86">
        <f t="shared" si="98"/>
        <v>1</v>
      </c>
      <c r="AS122" s="33">
        <f t="shared" si="99"/>
        <v>0</v>
      </c>
      <c r="AT122" s="19">
        <f t="shared" si="100"/>
        <v>0</v>
      </c>
      <c r="AU122" s="18">
        <f t="shared" si="124"/>
        <v>0</v>
      </c>
      <c r="AV122" s="5">
        <f t="shared" si="101"/>
        <v>0</v>
      </c>
      <c r="AW122" s="17">
        <f t="shared" si="102"/>
        <v>0</v>
      </c>
      <c r="AX122" s="17">
        <f t="shared" si="103"/>
        <v>0</v>
      </c>
      <c r="AY122" s="17">
        <f t="shared" si="104"/>
        <v>0</v>
      </c>
      <c r="AZ122" s="19">
        <f t="shared" si="105"/>
        <v>0</v>
      </c>
      <c r="BA122" s="19">
        <f t="shared" si="106"/>
        <v>0</v>
      </c>
      <c r="BB122" s="19">
        <f t="shared" si="107"/>
        <v>0</v>
      </c>
      <c r="BC122" s="19">
        <f t="shared" si="108"/>
        <v>0</v>
      </c>
      <c r="BD122" s="17">
        <f t="shared" si="109"/>
        <v>0</v>
      </c>
      <c r="BE122" s="17">
        <f t="shared" si="110"/>
        <v>0</v>
      </c>
      <c r="BF122" s="38">
        <f t="shared" si="111"/>
        <v>0</v>
      </c>
      <c r="BG122" s="38">
        <f t="shared" si="112"/>
        <v>0</v>
      </c>
      <c r="BH122" s="38">
        <f t="shared" si="113"/>
        <v>0</v>
      </c>
      <c r="BI122" s="38">
        <f t="shared" si="114"/>
        <v>0</v>
      </c>
      <c r="BJ122" s="5">
        <f t="shared" si="115"/>
        <v>0</v>
      </c>
      <c r="BK122" s="5">
        <f t="shared" si="116"/>
        <v>0</v>
      </c>
      <c r="BL122" s="22">
        <f t="shared" si="117"/>
        <v>0</v>
      </c>
      <c r="BM122" s="5">
        <f t="shared" si="118"/>
        <v>0</v>
      </c>
      <c r="BN122" s="66">
        <f t="shared" si="48"/>
        <v>0</v>
      </c>
      <c r="BO122" s="5">
        <f>AP122*BO1239</f>
        <v>-39</v>
      </c>
      <c r="BP122" s="5">
        <f>AU122*BP1239</f>
        <v>0</v>
      </c>
      <c r="BQ122" s="5">
        <f>AF122*BQ1239</f>
        <v>0</v>
      </c>
      <c r="BR122" s="356">
        <f t="shared" si="69"/>
        <v>-39</v>
      </c>
      <c r="BS122" s="5">
        <f t="shared" si="119"/>
        <v>279.3</v>
      </c>
      <c r="BT122" s="6"/>
      <c r="BU122" s="306">
        <v>37116</v>
      </c>
      <c r="BV122" s="38">
        <f t="shared" si="120"/>
        <v>279.3</v>
      </c>
      <c r="BW122" s="66"/>
      <c r="BX122" s="66"/>
      <c r="BY122" s="17"/>
      <c r="BZ122" s="17"/>
      <c r="CA122" s="66"/>
      <c r="CB122" s="66"/>
      <c r="CC122" s="66">
        <f>MAX(BW122:BW404)</f>
        <v>58642.280441588402</v>
      </c>
      <c r="CD122" s="66">
        <f t="shared" si="125"/>
        <v>-58642.280441588402</v>
      </c>
      <c r="CE122" s="66">
        <f t="shared" si="126"/>
        <v>-3555</v>
      </c>
      <c r="CF122" s="66" t="e">
        <f>MAX(CE122:CE404)</f>
        <v>#REF!</v>
      </c>
      <c r="CG122" s="66" t="e">
        <f t="shared" si="127"/>
        <v>#REF!</v>
      </c>
      <c r="CH122" s="370"/>
      <c r="CI122" s="17">
        <f t="shared" si="121"/>
        <v>0</v>
      </c>
      <c r="CJ122" s="17">
        <f t="shared" si="122"/>
        <v>1</v>
      </c>
      <c r="CK122" s="38">
        <f>MAX(BV38:BV122)</f>
        <v>311.10000000000002</v>
      </c>
      <c r="CL122" s="38">
        <f t="shared" si="128"/>
        <v>31.800000000000011</v>
      </c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</row>
    <row r="123" spans="1:147" customFormat="1" ht="19.5" hidden="1" customHeight="1" x14ac:dyDescent="0.25">
      <c r="A123" s="3"/>
      <c r="B123" s="254">
        <f t="shared" si="89"/>
        <v>37123</v>
      </c>
      <c r="C123" s="5">
        <f t="shared" ref="C123:C142" si="130">G122</f>
        <v>23413</v>
      </c>
      <c r="D123" s="5">
        <v>0</v>
      </c>
      <c r="E123" s="66">
        <f t="shared" si="76"/>
        <v>0</v>
      </c>
      <c r="F123" s="66">
        <f t="shared" si="90"/>
        <v>-39</v>
      </c>
      <c r="G123" s="4">
        <f t="shared" ref="G123:G142" si="131">G122+F123</f>
        <v>23374</v>
      </c>
      <c r="H123" s="8">
        <f t="shared" si="123"/>
        <v>-1.665741254858412E-3</v>
      </c>
      <c r="I123" s="3"/>
      <c r="J123" s="306">
        <v>37123</v>
      </c>
      <c r="K123" s="5">
        <v>273.5</v>
      </c>
      <c r="L123" s="5">
        <v>277.2</v>
      </c>
      <c r="M123" s="5">
        <v>273</v>
      </c>
      <c r="N123" s="177"/>
      <c r="O123" s="5">
        <f t="shared" si="78"/>
        <v>4.1999999999999886</v>
      </c>
      <c r="P123" s="8">
        <f t="shared" si="79"/>
        <v>1.5356489945155351E-2</v>
      </c>
      <c r="Q123" s="8">
        <f>(AVERAGE(P120:P122))*Q1239</f>
        <v>1.0637266864993338E-2</v>
      </c>
      <c r="R123" s="8">
        <f>P122/P1239</f>
        <v>0.7716827119041616</v>
      </c>
      <c r="S123" s="109">
        <f t="shared" si="80"/>
        <v>276.32901136460737</v>
      </c>
      <c r="T123" s="5">
        <f t="shared" si="91"/>
        <v>4.3000000000000114</v>
      </c>
      <c r="U123" s="8">
        <f t="shared" si="77"/>
        <v>0.18867924528301847</v>
      </c>
      <c r="V123" s="19">
        <f t="shared" si="81"/>
        <v>1.5</v>
      </c>
      <c r="W123" s="109">
        <f t="shared" si="92"/>
        <v>282.27098863539265</v>
      </c>
      <c r="X123" s="5">
        <f t="shared" si="86"/>
        <v>1</v>
      </c>
      <c r="Y123" s="8">
        <f t="shared" si="82"/>
        <v>0.81132075471698151</v>
      </c>
      <c r="Z123" s="5">
        <f t="shared" si="83"/>
        <v>0</v>
      </c>
      <c r="AA123" s="5">
        <f>K123*AA1239</f>
        <v>3.5554999999999999</v>
      </c>
      <c r="AB123" s="5">
        <f t="shared" si="84"/>
        <v>2.7437178821752464</v>
      </c>
      <c r="AC123" s="2">
        <v>37123</v>
      </c>
      <c r="AD123" s="43">
        <f t="shared" si="93"/>
        <v>275</v>
      </c>
      <c r="AE123" s="54"/>
      <c r="AF123" s="131">
        <f>(AK122&gt;AF1239)*1</f>
        <v>0</v>
      </c>
      <c r="AG123" s="112">
        <f>MROUND((AD123*AG1239),5)</f>
        <v>270</v>
      </c>
      <c r="AH123" s="113">
        <f>MROUND((AE123*AH1239),0.1)</f>
        <v>0</v>
      </c>
      <c r="AI123" s="60">
        <f t="shared" si="94"/>
        <v>-5.8000000000000114</v>
      </c>
      <c r="AJ123" s="60"/>
      <c r="AK123" s="133">
        <f t="shared" si="129"/>
        <v>273.5</v>
      </c>
      <c r="AL123" s="41">
        <f t="shared" si="85"/>
        <v>280</v>
      </c>
      <c r="AM123" s="56">
        <f t="shared" si="87"/>
        <v>2.9000000000000004</v>
      </c>
      <c r="AN123" s="82">
        <f t="shared" si="88"/>
        <v>0</v>
      </c>
      <c r="AO123" s="82">
        <f t="shared" si="95"/>
        <v>1</v>
      </c>
      <c r="AP123" s="33">
        <f t="shared" si="96"/>
        <v>1</v>
      </c>
      <c r="AQ123" s="29">
        <f t="shared" si="97"/>
        <v>0</v>
      </c>
      <c r="AR123" s="86">
        <f t="shared" si="98"/>
        <v>0</v>
      </c>
      <c r="AS123" s="33">
        <f t="shared" si="99"/>
        <v>1</v>
      </c>
      <c r="AT123" s="19">
        <f t="shared" si="100"/>
        <v>275</v>
      </c>
      <c r="AU123" s="18">
        <f t="shared" si="124"/>
        <v>0</v>
      </c>
      <c r="AV123" s="5">
        <f t="shared" si="101"/>
        <v>0</v>
      </c>
      <c r="AW123" s="17">
        <f t="shared" si="102"/>
        <v>0</v>
      </c>
      <c r="AX123" s="17">
        <f t="shared" si="103"/>
        <v>0</v>
      </c>
      <c r="AY123" s="17">
        <f t="shared" si="104"/>
        <v>0</v>
      </c>
      <c r="AZ123" s="19">
        <f t="shared" si="105"/>
        <v>0</v>
      </c>
      <c r="BA123" s="19">
        <f t="shared" si="106"/>
        <v>275</v>
      </c>
      <c r="BB123" s="19">
        <f t="shared" si="107"/>
        <v>0</v>
      </c>
      <c r="BC123" s="19">
        <f t="shared" si="108"/>
        <v>0</v>
      </c>
      <c r="BD123" s="17">
        <f t="shared" si="109"/>
        <v>275</v>
      </c>
      <c r="BE123" s="17">
        <f t="shared" si="110"/>
        <v>0</v>
      </c>
      <c r="BF123" s="38">
        <f t="shared" si="111"/>
        <v>0</v>
      </c>
      <c r="BG123" s="38">
        <f t="shared" si="112"/>
        <v>0</v>
      </c>
      <c r="BH123" s="38">
        <f t="shared" si="113"/>
        <v>0</v>
      </c>
      <c r="BI123" s="38">
        <f t="shared" si="114"/>
        <v>0</v>
      </c>
      <c r="BJ123" s="5">
        <f t="shared" si="115"/>
        <v>0</v>
      </c>
      <c r="BK123" s="5">
        <f t="shared" si="116"/>
        <v>0</v>
      </c>
      <c r="BL123" s="22">
        <f t="shared" si="117"/>
        <v>0</v>
      </c>
      <c r="BM123" s="5">
        <f t="shared" si="118"/>
        <v>0</v>
      </c>
      <c r="BN123" s="66">
        <f t="shared" si="48"/>
        <v>0</v>
      </c>
      <c r="BO123" s="5">
        <f>AP123*BO1239</f>
        <v>-39</v>
      </c>
      <c r="BP123" s="5">
        <f>AU123*BP1239</f>
        <v>0</v>
      </c>
      <c r="BQ123" s="5">
        <f>AF123*BQ1239</f>
        <v>0</v>
      </c>
      <c r="BR123" s="356">
        <f t="shared" si="69"/>
        <v>-39</v>
      </c>
      <c r="BS123" s="5">
        <f t="shared" si="119"/>
        <v>273.5</v>
      </c>
      <c r="BT123" s="6"/>
      <c r="BU123" s="306">
        <v>37123</v>
      </c>
      <c r="BV123" s="38">
        <f t="shared" si="120"/>
        <v>273.5</v>
      </c>
      <c r="BW123" s="66"/>
      <c r="BX123" s="66"/>
      <c r="BY123" s="17"/>
      <c r="BZ123" s="17"/>
      <c r="CA123" s="66"/>
      <c r="CB123" s="66"/>
      <c r="CC123" s="66">
        <f>MAX(BW123:BW404)</f>
        <v>58642.280441588402</v>
      </c>
      <c r="CD123" s="66">
        <f t="shared" si="125"/>
        <v>-58642.280441588402</v>
      </c>
      <c r="CE123" s="66">
        <f t="shared" si="126"/>
        <v>-3594</v>
      </c>
      <c r="CF123" s="66" t="e">
        <f>MAX(CE123:CE404)</f>
        <v>#REF!</v>
      </c>
      <c r="CG123" s="66" t="e">
        <f t="shared" si="127"/>
        <v>#REF!</v>
      </c>
      <c r="CH123" s="370"/>
      <c r="CI123" s="17">
        <f t="shared" si="121"/>
        <v>0</v>
      </c>
      <c r="CJ123" s="17">
        <f t="shared" si="122"/>
        <v>1</v>
      </c>
      <c r="CK123" s="38">
        <f>MAX(BV38:BV123)</f>
        <v>311.10000000000002</v>
      </c>
      <c r="CL123" s="38">
        <f t="shared" si="128"/>
        <v>37.600000000000023</v>
      </c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</row>
    <row r="124" spans="1:147" customFormat="1" ht="19.5" hidden="1" customHeight="1" x14ac:dyDescent="0.25">
      <c r="A124" s="3"/>
      <c r="B124" s="254">
        <f t="shared" si="89"/>
        <v>37130</v>
      </c>
      <c r="C124" s="5">
        <f t="shared" si="130"/>
        <v>23374</v>
      </c>
      <c r="D124" s="5">
        <v>0</v>
      </c>
      <c r="E124" s="66">
        <f t="shared" ref="E124:E142" si="132">E123</f>
        <v>0</v>
      </c>
      <c r="F124" s="66">
        <f t="shared" si="90"/>
        <v>181.00000000000003</v>
      </c>
      <c r="G124" s="4">
        <f t="shared" si="131"/>
        <v>23555</v>
      </c>
      <c r="H124" s="8">
        <f t="shared" si="123"/>
        <v>7.7436467870283235E-3</v>
      </c>
      <c r="I124" s="3"/>
      <c r="J124" s="306">
        <v>37130</v>
      </c>
      <c r="K124" s="5">
        <v>275.10000000000002</v>
      </c>
      <c r="L124" s="5">
        <v>276.7</v>
      </c>
      <c r="M124" s="5">
        <v>271.3</v>
      </c>
      <c r="N124" s="177"/>
      <c r="O124" s="5">
        <f t="shared" si="78"/>
        <v>5.3999999999999773</v>
      </c>
      <c r="P124" s="8">
        <f t="shared" si="79"/>
        <v>1.9629225736095882E-2</v>
      </c>
      <c r="Q124" s="8">
        <f>(AVERAGE(P121:P123))*Q1239</f>
        <v>1.0494927014953342E-2</v>
      </c>
      <c r="R124" s="8">
        <f>P123/P1239</f>
        <v>0.43549991437808655</v>
      </c>
      <c r="S124" s="109">
        <f t="shared" si="80"/>
        <v>270.62963746141025</v>
      </c>
      <c r="T124" s="5">
        <f t="shared" si="91"/>
        <v>3.5</v>
      </c>
      <c r="U124" s="8">
        <f t="shared" si="77"/>
        <v>0.3</v>
      </c>
      <c r="V124" s="19">
        <f t="shared" si="81"/>
        <v>0</v>
      </c>
      <c r="W124" s="109">
        <f t="shared" si="92"/>
        <v>276.37036253858975</v>
      </c>
      <c r="X124" s="5">
        <f t="shared" si="86"/>
        <v>1.5</v>
      </c>
      <c r="Y124" s="8">
        <f t="shared" si="82"/>
        <v>0.7</v>
      </c>
      <c r="Z124" s="5">
        <f t="shared" si="83"/>
        <v>0.10000000000002274</v>
      </c>
      <c r="AA124" s="5">
        <f>K124*AA1239</f>
        <v>3.5763000000000003</v>
      </c>
      <c r="AB124" s="5">
        <f t="shared" si="84"/>
        <v>1.557478343790351</v>
      </c>
      <c r="AC124" s="2">
        <v>37130</v>
      </c>
      <c r="AD124" s="43">
        <f t="shared" si="93"/>
        <v>270</v>
      </c>
      <c r="AE124" s="54"/>
      <c r="AF124" s="131">
        <f>(AK123&gt;AF1239)*1</f>
        <v>0</v>
      </c>
      <c r="AG124" s="112">
        <f>MROUND((AD124*AG1239),5)</f>
        <v>265</v>
      </c>
      <c r="AH124" s="113">
        <f>MROUND((AE124*AH1239),0.1)</f>
        <v>0</v>
      </c>
      <c r="AI124" s="60">
        <f t="shared" si="94"/>
        <v>1.6000000000000227</v>
      </c>
      <c r="AJ124" s="60"/>
      <c r="AK124" s="133">
        <f t="shared" si="129"/>
        <v>275.10000000000002</v>
      </c>
      <c r="AL124" s="41">
        <f t="shared" si="85"/>
        <v>275</v>
      </c>
      <c r="AM124" s="56">
        <f t="shared" si="87"/>
        <v>2.2000000000000002</v>
      </c>
      <c r="AN124" s="82">
        <f t="shared" si="88"/>
        <v>1</v>
      </c>
      <c r="AO124" s="82">
        <f t="shared" si="95"/>
        <v>0</v>
      </c>
      <c r="AP124" s="33">
        <f t="shared" si="96"/>
        <v>0</v>
      </c>
      <c r="AQ124" s="29">
        <f t="shared" si="97"/>
        <v>0</v>
      </c>
      <c r="AR124" s="86">
        <f t="shared" si="98"/>
        <v>1</v>
      </c>
      <c r="AS124" s="33">
        <f t="shared" si="99"/>
        <v>0</v>
      </c>
      <c r="AT124" s="19">
        <f t="shared" si="100"/>
        <v>0</v>
      </c>
      <c r="AU124" s="18">
        <f t="shared" si="124"/>
        <v>1</v>
      </c>
      <c r="AV124" s="5">
        <f t="shared" si="101"/>
        <v>2.2000000000000002</v>
      </c>
      <c r="AW124" s="17">
        <f t="shared" si="102"/>
        <v>0</v>
      </c>
      <c r="AX124" s="17">
        <f t="shared" si="103"/>
        <v>1</v>
      </c>
      <c r="AY124" s="17">
        <f t="shared" si="104"/>
        <v>275</v>
      </c>
      <c r="AZ124" s="19">
        <f t="shared" si="105"/>
        <v>275</v>
      </c>
      <c r="BA124" s="19">
        <f t="shared" si="106"/>
        <v>0</v>
      </c>
      <c r="BB124" s="19">
        <f t="shared" si="107"/>
        <v>0</v>
      </c>
      <c r="BC124" s="19">
        <f t="shared" si="108"/>
        <v>275</v>
      </c>
      <c r="BD124" s="17">
        <f t="shared" si="109"/>
        <v>0</v>
      </c>
      <c r="BE124" s="17">
        <f t="shared" si="110"/>
        <v>0</v>
      </c>
      <c r="BF124" s="38">
        <f t="shared" si="111"/>
        <v>0</v>
      </c>
      <c r="BG124" s="38">
        <f t="shared" si="112"/>
        <v>0</v>
      </c>
      <c r="BH124" s="38">
        <f t="shared" si="113"/>
        <v>0</v>
      </c>
      <c r="BI124" s="38">
        <f t="shared" si="114"/>
        <v>0</v>
      </c>
      <c r="BJ124" s="5">
        <f t="shared" si="115"/>
        <v>0</v>
      </c>
      <c r="BK124" s="5">
        <f t="shared" si="116"/>
        <v>0</v>
      </c>
      <c r="BL124" s="22">
        <f t="shared" si="117"/>
        <v>2.2000000000000002</v>
      </c>
      <c r="BM124" s="5">
        <f t="shared" si="118"/>
        <v>2.2000000000000002</v>
      </c>
      <c r="BN124" s="66">
        <f t="shared" si="48"/>
        <v>220.00000000000003</v>
      </c>
      <c r="BO124" s="5">
        <f>AP124*BO1239</f>
        <v>0</v>
      </c>
      <c r="BP124" s="5">
        <f>AU124*BP1239</f>
        <v>-39</v>
      </c>
      <c r="BQ124" s="5">
        <f>AF124*BQ1239</f>
        <v>0</v>
      </c>
      <c r="BR124" s="356">
        <f t="shared" si="69"/>
        <v>181.00000000000003</v>
      </c>
      <c r="BS124" s="5">
        <f t="shared" si="119"/>
        <v>275.10000000000002</v>
      </c>
      <c r="BT124" s="6"/>
      <c r="BU124" s="306">
        <v>37130</v>
      </c>
      <c r="BV124" s="38">
        <f t="shared" si="120"/>
        <v>275.10000000000002</v>
      </c>
      <c r="BW124" s="66"/>
      <c r="BX124" s="66"/>
      <c r="BY124" s="17"/>
      <c r="BZ124" s="17"/>
      <c r="CA124" s="66"/>
      <c r="CB124" s="66"/>
      <c r="CC124" s="66">
        <f>MAX(BW124:BW404)</f>
        <v>58642.280441588402</v>
      </c>
      <c r="CD124" s="66">
        <f t="shared" si="125"/>
        <v>-58642.280441588402</v>
      </c>
      <c r="CE124" s="66">
        <f t="shared" si="126"/>
        <v>-3413</v>
      </c>
      <c r="CF124" s="66" t="e">
        <f>MAX(CE124:CE404)</f>
        <v>#REF!</v>
      </c>
      <c r="CG124" s="66" t="e">
        <f t="shared" si="127"/>
        <v>#REF!</v>
      </c>
      <c r="CH124" s="370"/>
      <c r="CI124" s="17">
        <f t="shared" si="121"/>
        <v>1</v>
      </c>
      <c r="CJ124" s="17">
        <f t="shared" si="122"/>
        <v>0</v>
      </c>
      <c r="CK124" s="38">
        <f>MAX(BV38:BV124)</f>
        <v>311.10000000000002</v>
      </c>
      <c r="CL124" s="38">
        <f t="shared" si="128"/>
        <v>36</v>
      </c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</row>
    <row r="125" spans="1:147" customFormat="1" ht="19.5" hidden="1" customHeight="1" x14ac:dyDescent="0.25">
      <c r="A125" s="3"/>
      <c r="B125" s="254">
        <f t="shared" si="89"/>
        <v>37137</v>
      </c>
      <c r="C125" s="5">
        <f t="shared" si="130"/>
        <v>23555</v>
      </c>
      <c r="D125" s="5">
        <v>0</v>
      </c>
      <c r="E125" s="66">
        <f t="shared" si="132"/>
        <v>0</v>
      </c>
      <c r="F125" s="66">
        <f t="shared" si="90"/>
        <v>-39</v>
      </c>
      <c r="G125" s="4">
        <f t="shared" si="131"/>
        <v>23516</v>
      </c>
      <c r="H125" s="8">
        <f t="shared" si="123"/>
        <v>-1.6556994268732753E-3</v>
      </c>
      <c r="I125" s="3"/>
      <c r="J125" s="306">
        <v>37137</v>
      </c>
      <c r="K125" s="5">
        <v>273.8</v>
      </c>
      <c r="L125" s="5">
        <v>275.5</v>
      </c>
      <c r="M125" s="5">
        <v>271.8</v>
      </c>
      <c r="N125" s="177"/>
      <c r="O125" s="5">
        <f t="shared" si="78"/>
        <v>3.6999999999999886</v>
      </c>
      <c r="P125" s="8">
        <f t="shared" si="79"/>
        <v>1.3513513513513471E-2</v>
      </c>
      <c r="Q125" s="8">
        <f>(AVERAGE(P122:P124))*Q1239</f>
        <v>8.2928800046657078E-3</v>
      </c>
      <c r="R125" s="8">
        <f>P124/P1239</f>
        <v>0.55667187996139511</v>
      </c>
      <c r="S125" s="109">
        <f t="shared" si="80"/>
        <v>272.8186287107165</v>
      </c>
      <c r="T125" s="5">
        <f t="shared" si="91"/>
        <v>1</v>
      </c>
      <c r="U125" s="8">
        <f t="shared" si="77"/>
        <v>0.5</v>
      </c>
      <c r="V125" s="19">
        <f t="shared" si="81"/>
        <v>1.1999999999999886</v>
      </c>
      <c r="W125" s="109">
        <f t="shared" si="92"/>
        <v>277.38137128928355</v>
      </c>
      <c r="X125" s="5">
        <f t="shared" si="86"/>
        <v>1</v>
      </c>
      <c r="Y125" s="8">
        <f t="shared" si="82"/>
        <v>0.5</v>
      </c>
      <c r="Z125" s="5">
        <f t="shared" si="83"/>
        <v>0</v>
      </c>
      <c r="AA125" s="5">
        <f>K125*AA1239</f>
        <v>3.5594000000000001</v>
      </c>
      <c r="AB125" s="5">
        <f t="shared" si="84"/>
        <v>1.9814178895345897</v>
      </c>
      <c r="AC125" s="2">
        <v>37137</v>
      </c>
      <c r="AD125" s="43">
        <f t="shared" si="93"/>
        <v>275</v>
      </c>
      <c r="AE125" s="54"/>
      <c r="AF125" s="131">
        <f>(AK124&gt;AF1239)*1</f>
        <v>0</v>
      </c>
      <c r="AG125" s="112">
        <f>MROUND((AD125*AG1239),5)</f>
        <v>270</v>
      </c>
      <c r="AH125" s="113">
        <f>MROUND((AE125*AH1239),0.1)</f>
        <v>0</v>
      </c>
      <c r="AI125" s="60">
        <f t="shared" si="94"/>
        <v>-1.3000000000000114</v>
      </c>
      <c r="AJ125" s="60"/>
      <c r="AK125" s="133">
        <f t="shared" si="129"/>
        <v>273.8</v>
      </c>
      <c r="AL125" s="41">
        <f t="shared" si="85"/>
        <v>275</v>
      </c>
      <c r="AM125" s="56">
        <f t="shared" si="87"/>
        <v>1.1000000000000001</v>
      </c>
      <c r="AN125" s="82">
        <f t="shared" si="88"/>
        <v>0</v>
      </c>
      <c r="AO125" s="82">
        <f t="shared" si="95"/>
        <v>1</v>
      </c>
      <c r="AP125" s="33">
        <f t="shared" si="96"/>
        <v>1</v>
      </c>
      <c r="AQ125" s="29">
        <f t="shared" si="97"/>
        <v>0</v>
      </c>
      <c r="AR125" s="86">
        <f t="shared" si="98"/>
        <v>0</v>
      </c>
      <c r="AS125" s="33">
        <f t="shared" si="99"/>
        <v>1</v>
      </c>
      <c r="AT125" s="19">
        <f t="shared" si="100"/>
        <v>275</v>
      </c>
      <c r="AU125" s="18">
        <f t="shared" si="124"/>
        <v>0</v>
      </c>
      <c r="AV125" s="5">
        <f t="shared" si="101"/>
        <v>0</v>
      </c>
      <c r="AW125" s="17">
        <f t="shared" si="102"/>
        <v>0</v>
      </c>
      <c r="AX125" s="17">
        <f t="shared" si="103"/>
        <v>0</v>
      </c>
      <c r="AY125" s="17">
        <f t="shared" si="104"/>
        <v>0</v>
      </c>
      <c r="AZ125" s="19">
        <f t="shared" si="105"/>
        <v>0</v>
      </c>
      <c r="BA125" s="19">
        <f t="shared" si="106"/>
        <v>275</v>
      </c>
      <c r="BB125" s="19">
        <f t="shared" si="107"/>
        <v>0</v>
      </c>
      <c r="BC125" s="19">
        <f t="shared" si="108"/>
        <v>0</v>
      </c>
      <c r="BD125" s="17">
        <f t="shared" si="109"/>
        <v>275</v>
      </c>
      <c r="BE125" s="17">
        <f t="shared" si="110"/>
        <v>0</v>
      </c>
      <c r="BF125" s="38">
        <f t="shared" si="111"/>
        <v>0</v>
      </c>
      <c r="BG125" s="38">
        <f t="shared" si="112"/>
        <v>0</v>
      </c>
      <c r="BH125" s="38">
        <f t="shared" si="113"/>
        <v>0</v>
      </c>
      <c r="BI125" s="38">
        <f t="shared" si="114"/>
        <v>0</v>
      </c>
      <c r="BJ125" s="5">
        <f t="shared" si="115"/>
        <v>0</v>
      </c>
      <c r="BK125" s="5">
        <f t="shared" si="116"/>
        <v>0</v>
      </c>
      <c r="BL125" s="22">
        <f t="shared" si="117"/>
        <v>0</v>
      </c>
      <c r="BM125" s="5">
        <f t="shared" si="118"/>
        <v>0</v>
      </c>
      <c r="BN125" s="66">
        <f t="shared" ref="BN125:BN188" si="133">BM125*100</f>
        <v>0</v>
      </c>
      <c r="BO125" s="5">
        <f>AP125*BO1239</f>
        <v>-39</v>
      </c>
      <c r="BP125" s="5">
        <f>AU125*BP1239</f>
        <v>0</v>
      </c>
      <c r="BQ125" s="5">
        <f>AF125*BQ1239</f>
        <v>0</v>
      </c>
      <c r="BR125" s="356">
        <f t="shared" si="69"/>
        <v>-39</v>
      </c>
      <c r="BS125" s="5">
        <f t="shared" si="119"/>
        <v>273.8</v>
      </c>
      <c r="BT125" s="6"/>
      <c r="BU125" s="306">
        <v>37137</v>
      </c>
      <c r="BV125" s="38">
        <f t="shared" si="120"/>
        <v>273.8</v>
      </c>
      <c r="BW125" s="66"/>
      <c r="BX125" s="66"/>
      <c r="BY125" s="17"/>
      <c r="BZ125" s="17"/>
      <c r="CA125" s="66"/>
      <c r="CB125" s="66"/>
      <c r="CC125" s="66">
        <f>MAX(BW125:BW404)</f>
        <v>58642.280441588402</v>
      </c>
      <c r="CD125" s="66">
        <f t="shared" si="125"/>
        <v>-58642.280441588402</v>
      </c>
      <c r="CE125" s="66">
        <f t="shared" si="126"/>
        <v>-3452</v>
      </c>
      <c r="CF125" s="66" t="e">
        <f>MAX(CE125:CE404)</f>
        <v>#REF!</v>
      </c>
      <c r="CG125" s="66" t="e">
        <f t="shared" si="127"/>
        <v>#REF!</v>
      </c>
      <c r="CH125" s="370"/>
      <c r="CI125" s="17">
        <f t="shared" si="121"/>
        <v>0</v>
      </c>
      <c r="CJ125" s="17">
        <f t="shared" si="122"/>
        <v>1</v>
      </c>
      <c r="CK125" s="38">
        <f>MAX(BV38:BV125)</f>
        <v>311.10000000000002</v>
      </c>
      <c r="CL125" s="38">
        <f t="shared" si="128"/>
        <v>37.300000000000011</v>
      </c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</row>
    <row r="126" spans="1:147" customFormat="1" ht="19.5" hidden="1" customHeight="1" x14ac:dyDescent="0.25">
      <c r="A126" s="3"/>
      <c r="B126" s="254">
        <f t="shared" si="89"/>
        <v>37144</v>
      </c>
      <c r="C126" s="5">
        <f t="shared" si="130"/>
        <v>23516</v>
      </c>
      <c r="D126" s="5">
        <v>0</v>
      </c>
      <c r="E126" s="66">
        <f t="shared" si="132"/>
        <v>0</v>
      </c>
      <c r="F126" s="66">
        <f t="shared" si="90"/>
        <v>61</v>
      </c>
      <c r="G126" s="4">
        <f t="shared" si="131"/>
        <v>23577</v>
      </c>
      <c r="H126" s="8">
        <f t="shared" si="123"/>
        <v>2.5939785677836368E-3</v>
      </c>
      <c r="I126" s="3"/>
      <c r="J126" s="306">
        <v>37144</v>
      </c>
      <c r="K126" s="5">
        <v>286</v>
      </c>
      <c r="L126" s="5">
        <v>286</v>
      </c>
      <c r="M126" s="5">
        <v>271.10000000000002</v>
      </c>
      <c r="N126" s="177"/>
      <c r="O126" s="5">
        <f t="shared" si="78"/>
        <v>14.899999999999977</v>
      </c>
      <c r="P126" s="8">
        <f t="shared" si="79"/>
        <v>5.2097902097902021E-2</v>
      </c>
      <c r="Q126" s="8">
        <f>(AVERAGE(P123:P125))*Q1239</f>
        <v>6.4665638926352954E-3</v>
      </c>
      <c r="R126" s="8">
        <f>P125/P1239</f>
        <v>0.38323431976321309</v>
      </c>
      <c r="S126" s="109">
        <f t="shared" si="80"/>
        <v>272.02945480619644</v>
      </c>
      <c r="T126" s="5">
        <f t="shared" si="91"/>
        <v>3.8000000000000114</v>
      </c>
      <c r="U126" s="8">
        <f t="shared" si="77"/>
        <v>0.23999999999999772</v>
      </c>
      <c r="V126" s="19">
        <f t="shared" si="81"/>
        <v>0</v>
      </c>
      <c r="W126" s="109">
        <f t="shared" si="92"/>
        <v>275.57054519380358</v>
      </c>
      <c r="X126" s="5">
        <f t="shared" si="86"/>
        <v>1.1999999999999886</v>
      </c>
      <c r="Y126" s="8">
        <f t="shared" si="82"/>
        <v>0.76000000000000223</v>
      </c>
      <c r="Z126" s="5">
        <f t="shared" si="83"/>
        <v>11</v>
      </c>
      <c r="AA126" s="5">
        <f>K126*AA1239</f>
        <v>3.718</v>
      </c>
      <c r="AB126" s="5">
        <f t="shared" si="84"/>
        <v>1.4248652008796263</v>
      </c>
      <c r="AC126" s="2">
        <v>37144</v>
      </c>
      <c r="AD126" s="43">
        <f t="shared" si="93"/>
        <v>270</v>
      </c>
      <c r="AE126" s="54"/>
      <c r="AF126" s="131">
        <f>(AK125&gt;AF1239)*1</f>
        <v>0</v>
      </c>
      <c r="AG126" s="112">
        <f>MROUND((AD126*AG1239),5)</f>
        <v>265</v>
      </c>
      <c r="AH126" s="113">
        <f>MROUND((AE126*AH1239),0.1)</f>
        <v>0</v>
      </c>
      <c r="AI126" s="60">
        <f t="shared" si="94"/>
        <v>12.199999999999989</v>
      </c>
      <c r="AJ126" s="60"/>
      <c r="AK126" s="133">
        <f t="shared" si="129"/>
        <v>286</v>
      </c>
      <c r="AL126" s="41">
        <f t="shared" si="85"/>
        <v>275</v>
      </c>
      <c r="AM126" s="56">
        <f t="shared" si="87"/>
        <v>1</v>
      </c>
      <c r="AN126" s="82">
        <f t="shared" si="88"/>
        <v>1</v>
      </c>
      <c r="AO126" s="82">
        <f t="shared" si="95"/>
        <v>0</v>
      </c>
      <c r="AP126" s="33">
        <f t="shared" si="96"/>
        <v>0</v>
      </c>
      <c r="AQ126" s="29">
        <f t="shared" si="97"/>
        <v>0</v>
      </c>
      <c r="AR126" s="86">
        <f t="shared" si="98"/>
        <v>1</v>
      </c>
      <c r="AS126" s="33">
        <f t="shared" si="99"/>
        <v>0</v>
      </c>
      <c r="AT126" s="19">
        <f t="shared" si="100"/>
        <v>0</v>
      </c>
      <c r="AU126" s="18">
        <f t="shared" si="124"/>
        <v>1</v>
      </c>
      <c r="AV126" s="5">
        <f t="shared" si="101"/>
        <v>1</v>
      </c>
      <c r="AW126" s="17">
        <f t="shared" si="102"/>
        <v>0</v>
      </c>
      <c r="AX126" s="17">
        <f t="shared" si="103"/>
        <v>1</v>
      </c>
      <c r="AY126" s="17">
        <f t="shared" si="104"/>
        <v>275</v>
      </c>
      <c r="AZ126" s="19">
        <f t="shared" si="105"/>
        <v>275</v>
      </c>
      <c r="BA126" s="19">
        <f t="shared" si="106"/>
        <v>0</v>
      </c>
      <c r="BB126" s="19">
        <f t="shared" si="107"/>
        <v>0</v>
      </c>
      <c r="BC126" s="19">
        <f t="shared" si="108"/>
        <v>275</v>
      </c>
      <c r="BD126" s="17">
        <f t="shared" si="109"/>
        <v>0</v>
      </c>
      <c r="BE126" s="17">
        <f t="shared" si="110"/>
        <v>0</v>
      </c>
      <c r="BF126" s="38">
        <f t="shared" si="111"/>
        <v>0</v>
      </c>
      <c r="BG126" s="38">
        <f t="shared" si="112"/>
        <v>0</v>
      </c>
      <c r="BH126" s="38">
        <f t="shared" si="113"/>
        <v>0</v>
      </c>
      <c r="BI126" s="38">
        <f t="shared" si="114"/>
        <v>0</v>
      </c>
      <c r="BJ126" s="5">
        <f t="shared" si="115"/>
        <v>0</v>
      </c>
      <c r="BK126" s="5">
        <f t="shared" si="116"/>
        <v>0</v>
      </c>
      <c r="BL126" s="22">
        <f t="shared" si="117"/>
        <v>1</v>
      </c>
      <c r="BM126" s="5">
        <f t="shared" si="118"/>
        <v>1</v>
      </c>
      <c r="BN126" s="66">
        <f t="shared" si="133"/>
        <v>100</v>
      </c>
      <c r="BO126" s="5">
        <f>AP126*BO1239</f>
        <v>0</v>
      </c>
      <c r="BP126" s="5">
        <f>AU126*BP1239</f>
        <v>-39</v>
      </c>
      <c r="BQ126" s="5">
        <f>AF126*BQ1239</f>
        <v>0</v>
      </c>
      <c r="BR126" s="356">
        <f t="shared" si="69"/>
        <v>61</v>
      </c>
      <c r="BS126" s="5">
        <f t="shared" si="119"/>
        <v>286</v>
      </c>
      <c r="BT126" s="6"/>
      <c r="BU126" s="306">
        <v>37144</v>
      </c>
      <c r="BV126" s="38">
        <f t="shared" si="120"/>
        <v>286</v>
      </c>
      <c r="BW126" s="66"/>
      <c r="BX126" s="66"/>
      <c r="BY126" s="17"/>
      <c r="BZ126" s="17"/>
      <c r="CA126" s="66"/>
      <c r="CB126" s="66"/>
      <c r="CC126" s="66">
        <f>MAX(BW126:BW404)</f>
        <v>58642.280441588402</v>
      </c>
      <c r="CD126" s="66">
        <f t="shared" si="125"/>
        <v>-58642.280441588402</v>
      </c>
      <c r="CE126" s="66">
        <f t="shared" si="126"/>
        <v>-3391</v>
      </c>
      <c r="CF126" s="66" t="e">
        <f>MAX(CE126:CE404)</f>
        <v>#REF!</v>
      </c>
      <c r="CG126" s="66" t="e">
        <f t="shared" si="127"/>
        <v>#REF!</v>
      </c>
      <c r="CH126" s="370"/>
      <c r="CI126" s="17">
        <f t="shared" si="121"/>
        <v>1</v>
      </c>
      <c r="CJ126" s="17">
        <f t="shared" si="122"/>
        <v>0</v>
      </c>
      <c r="CK126" s="38">
        <f>MAX(BV38:BV126)</f>
        <v>311.10000000000002</v>
      </c>
      <c r="CL126" s="38">
        <f t="shared" si="128"/>
        <v>25.100000000000023</v>
      </c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</row>
    <row r="127" spans="1:147" customFormat="1" ht="19.5" hidden="1" customHeight="1" x14ac:dyDescent="0.25">
      <c r="A127" s="3"/>
      <c r="B127" s="254">
        <f t="shared" si="89"/>
        <v>37151</v>
      </c>
      <c r="C127" s="5">
        <f t="shared" si="130"/>
        <v>23577</v>
      </c>
      <c r="D127" s="5">
        <v>0</v>
      </c>
      <c r="E127" s="66">
        <f t="shared" si="132"/>
        <v>0</v>
      </c>
      <c r="F127" s="66">
        <f t="shared" si="90"/>
        <v>-39</v>
      </c>
      <c r="G127" s="4">
        <f t="shared" si="131"/>
        <v>23538</v>
      </c>
      <c r="H127" s="8">
        <f t="shared" si="123"/>
        <v>-1.6541544725792085E-3</v>
      </c>
      <c r="I127" s="3"/>
      <c r="J127" s="306">
        <v>37151</v>
      </c>
      <c r="K127" s="5">
        <v>291.89999999999998</v>
      </c>
      <c r="L127" s="5">
        <v>296</v>
      </c>
      <c r="M127" s="5">
        <v>285.5</v>
      </c>
      <c r="N127" s="177"/>
      <c r="O127" s="5">
        <f t="shared" si="78"/>
        <v>10.5</v>
      </c>
      <c r="P127" s="8">
        <f t="shared" si="79"/>
        <v>3.5971223021582739E-2</v>
      </c>
      <c r="Q127" s="8">
        <f>(AVERAGE(P124:P126))*Q1239</f>
        <v>1.1365418846334852E-2</v>
      </c>
      <c r="R127" s="8">
        <f>P126/P1239</f>
        <v>1.4774621012969211</v>
      </c>
      <c r="S127" s="109">
        <f t="shared" si="80"/>
        <v>282.74949020994825</v>
      </c>
      <c r="T127" s="5">
        <f t="shared" si="91"/>
        <v>1</v>
      </c>
      <c r="U127" s="8">
        <f t="shared" si="77"/>
        <v>0.8</v>
      </c>
      <c r="V127" s="19">
        <f t="shared" si="81"/>
        <v>0</v>
      </c>
      <c r="W127" s="109">
        <f t="shared" si="92"/>
        <v>289.25050979005175</v>
      </c>
      <c r="X127" s="5">
        <f t="shared" si="86"/>
        <v>4</v>
      </c>
      <c r="Y127" s="8">
        <f t="shared" si="82"/>
        <v>0.19999999999999996</v>
      </c>
      <c r="Z127" s="5">
        <f t="shared" si="83"/>
        <v>1.8999999999999773</v>
      </c>
      <c r="AA127" s="5">
        <f>K127*AA1239</f>
        <v>3.7946999999999997</v>
      </c>
      <c r="AB127" s="5">
        <f t="shared" si="84"/>
        <v>5.6065254357914265</v>
      </c>
      <c r="AC127" s="2">
        <v>37151</v>
      </c>
      <c r="AD127" s="43">
        <f t="shared" si="93"/>
        <v>285</v>
      </c>
      <c r="AE127" s="54"/>
      <c r="AF127" s="131">
        <f>(AK126&gt;AF1239)*1</f>
        <v>0</v>
      </c>
      <c r="AG127" s="112">
        <f>MROUND((AD127*AG1239),5)</f>
        <v>280</v>
      </c>
      <c r="AH127" s="113">
        <f>MROUND((AE127*AH1239),0.1)</f>
        <v>0</v>
      </c>
      <c r="AI127" s="60">
        <f t="shared" si="94"/>
        <v>5.8999999999999773</v>
      </c>
      <c r="AJ127" s="60"/>
      <c r="AK127" s="133">
        <f t="shared" si="129"/>
        <v>291.89999999999998</v>
      </c>
      <c r="AL127" s="41">
        <f t="shared" si="85"/>
        <v>290</v>
      </c>
      <c r="AM127" s="56">
        <f t="shared" si="87"/>
        <v>1.1000000000000001</v>
      </c>
      <c r="AN127" s="82">
        <f t="shared" si="88"/>
        <v>1</v>
      </c>
      <c r="AO127" s="82">
        <f t="shared" si="95"/>
        <v>0</v>
      </c>
      <c r="AP127" s="33">
        <f t="shared" si="96"/>
        <v>1</v>
      </c>
      <c r="AQ127" s="29">
        <f t="shared" si="97"/>
        <v>0</v>
      </c>
      <c r="AR127" s="86">
        <f t="shared" si="98"/>
        <v>1</v>
      </c>
      <c r="AS127" s="33">
        <f t="shared" si="99"/>
        <v>0</v>
      </c>
      <c r="AT127" s="19">
        <f t="shared" si="100"/>
        <v>0</v>
      </c>
      <c r="AU127" s="18">
        <f t="shared" si="124"/>
        <v>0</v>
      </c>
      <c r="AV127" s="5">
        <f t="shared" si="101"/>
        <v>0</v>
      </c>
      <c r="AW127" s="17">
        <f t="shared" si="102"/>
        <v>0</v>
      </c>
      <c r="AX127" s="17">
        <f t="shared" si="103"/>
        <v>0</v>
      </c>
      <c r="AY127" s="17">
        <f t="shared" si="104"/>
        <v>0</v>
      </c>
      <c r="AZ127" s="19">
        <f t="shared" si="105"/>
        <v>0</v>
      </c>
      <c r="BA127" s="19">
        <f t="shared" si="106"/>
        <v>0</v>
      </c>
      <c r="BB127" s="19">
        <f t="shared" si="107"/>
        <v>0</v>
      </c>
      <c r="BC127" s="19">
        <f t="shared" si="108"/>
        <v>0</v>
      </c>
      <c r="BD127" s="17">
        <f t="shared" si="109"/>
        <v>0</v>
      </c>
      <c r="BE127" s="17">
        <f t="shared" si="110"/>
        <v>0</v>
      </c>
      <c r="BF127" s="38">
        <f t="shared" si="111"/>
        <v>0</v>
      </c>
      <c r="BG127" s="38">
        <f t="shared" si="112"/>
        <v>0</v>
      </c>
      <c r="BH127" s="38">
        <f t="shared" si="113"/>
        <v>0</v>
      </c>
      <c r="BI127" s="38">
        <f t="shared" si="114"/>
        <v>0</v>
      </c>
      <c r="BJ127" s="5">
        <f t="shared" si="115"/>
        <v>0</v>
      </c>
      <c r="BK127" s="5">
        <f t="shared" si="116"/>
        <v>0</v>
      </c>
      <c r="BL127" s="22">
        <f t="shared" si="117"/>
        <v>0</v>
      </c>
      <c r="BM127" s="5">
        <f t="shared" si="118"/>
        <v>0</v>
      </c>
      <c r="BN127" s="66">
        <f t="shared" si="133"/>
        <v>0</v>
      </c>
      <c r="BO127" s="5">
        <f>AP127*BO1239</f>
        <v>-39</v>
      </c>
      <c r="BP127" s="5">
        <f>AU127*BP1239</f>
        <v>0</v>
      </c>
      <c r="BQ127" s="5">
        <f>AF127*BQ1239</f>
        <v>0</v>
      </c>
      <c r="BR127" s="356">
        <f t="shared" si="69"/>
        <v>-39</v>
      </c>
      <c r="BS127" s="5">
        <f t="shared" si="119"/>
        <v>291.89999999999998</v>
      </c>
      <c r="BT127" s="6"/>
      <c r="BU127" s="306">
        <v>37151</v>
      </c>
      <c r="BV127" s="38">
        <f t="shared" si="120"/>
        <v>291.89999999999998</v>
      </c>
      <c r="BW127" s="66"/>
      <c r="BX127" s="66"/>
      <c r="BY127" s="17"/>
      <c r="BZ127" s="17"/>
      <c r="CA127" s="66"/>
      <c r="CB127" s="66"/>
      <c r="CC127" s="66">
        <f>MAX(BW127:BW404)</f>
        <v>58642.280441588402</v>
      </c>
      <c r="CD127" s="66">
        <f t="shared" si="125"/>
        <v>-58642.280441588402</v>
      </c>
      <c r="CE127" s="66">
        <f t="shared" si="126"/>
        <v>-3430</v>
      </c>
      <c r="CF127" s="66" t="e">
        <f>MAX(CE127:CE404)</f>
        <v>#REF!</v>
      </c>
      <c r="CG127" s="66" t="e">
        <f t="shared" si="127"/>
        <v>#REF!</v>
      </c>
      <c r="CH127" s="370"/>
      <c r="CI127" s="17">
        <f t="shared" si="121"/>
        <v>0</v>
      </c>
      <c r="CJ127" s="17">
        <f t="shared" si="122"/>
        <v>1</v>
      </c>
      <c r="CK127" s="38">
        <f>MAX(BV38:BV127)</f>
        <v>311.10000000000002</v>
      </c>
      <c r="CL127" s="38">
        <f t="shared" si="128"/>
        <v>19.200000000000045</v>
      </c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</row>
    <row r="128" spans="1:147" customFormat="1" ht="19.5" hidden="1" customHeight="1" x14ac:dyDescent="0.25">
      <c r="A128" s="3"/>
      <c r="B128" s="254">
        <f t="shared" si="89"/>
        <v>37158</v>
      </c>
      <c r="C128" s="5">
        <f t="shared" si="130"/>
        <v>23538</v>
      </c>
      <c r="D128" s="5">
        <v>0</v>
      </c>
      <c r="E128" s="66">
        <f t="shared" si="132"/>
        <v>0</v>
      </c>
      <c r="F128" s="66">
        <f t="shared" si="90"/>
        <v>-39</v>
      </c>
      <c r="G128" s="4">
        <f t="shared" si="131"/>
        <v>23499</v>
      </c>
      <c r="H128" s="8">
        <f t="shared" si="123"/>
        <v>-1.6568952332398675E-3</v>
      </c>
      <c r="I128" s="3"/>
      <c r="J128" s="306">
        <v>37158</v>
      </c>
      <c r="K128" s="5">
        <v>292.39999999999998</v>
      </c>
      <c r="L128" s="5">
        <v>294</v>
      </c>
      <c r="M128" s="5">
        <v>287</v>
      </c>
      <c r="N128" s="177"/>
      <c r="O128" s="5">
        <f t="shared" si="78"/>
        <v>7</v>
      </c>
      <c r="P128" s="8">
        <f t="shared" si="79"/>
        <v>2.3939808481532151E-2</v>
      </c>
      <c r="Q128" s="8">
        <f>(AVERAGE(P125:P127))*Q1239</f>
        <v>1.35443518177331E-2</v>
      </c>
      <c r="R128" s="8">
        <f>P127/P1239</f>
        <v>1.020120131743808</v>
      </c>
      <c r="S128" s="109">
        <f t="shared" si="80"/>
        <v>287.94640370440368</v>
      </c>
      <c r="T128" s="5">
        <f t="shared" si="91"/>
        <v>1.8999999999999773</v>
      </c>
      <c r="U128" s="8">
        <f t="shared" si="77"/>
        <v>0.62000000000000455</v>
      </c>
      <c r="V128" s="19">
        <f t="shared" si="81"/>
        <v>0</v>
      </c>
      <c r="W128" s="109">
        <f t="shared" si="92"/>
        <v>295.85359629559628</v>
      </c>
      <c r="X128" s="5">
        <f t="shared" si="86"/>
        <v>3.1000000000000227</v>
      </c>
      <c r="Y128" s="8">
        <f t="shared" si="82"/>
        <v>0.37999999999999545</v>
      </c>
      <c r="Z128" s="5">
        <f t="shared" si="83"/>
        <v>0</v>
      </c>
      <c r="AA128" s="5">
        <f>K128*AA1239</f>
        <v>3.8011999999999997</v>
      </c>
      <c r="AB128" s="5">
        <f t="shared" si="84"/>
        <v>3.8776806447845629</v>
      </c>
      <c r="AC128" s="2">
        <v>37158</v>
      </c>
      <c r="AD128" s="43">
        <f t="shared" si="93"/>
        <v>290</v>
      </c>
      <c r="AE128" s="54"/>
      <c r="AF128" s="131">
        <f>(AK127&gt;AF1239)*1</f>
        <v>0</v>
      </c>
      <c r="AG128" s="112">
        <f>MROUND((AD128*AG1239),5)</f>
        <v>285</v>
      </c>
      <c r="AH128" s="113">
        <f>MROUND((AE128*AH1239),0.1)</f>
        <v>0</v>
      </c>
      <c r="AI128" s="60">
        <f t="shared" si="94"/>
        <v>0.5</v>
      </c>
      <c r="AJ128" s="60"/>
      <c r="AK128" s="133">
        <f t="shared" si="129"/>
        <v>292.39999999999998</v>
      </c>
      <c r="AL128" s="41">
        <f t="shared" si="85"/>
        <v>295</v>
      </c>
      <c r="AM128" s="56">
        <f t="shared" si="87"/>
        <v>1.1000000000000001</v>
      </c>
      <c r="AN128" s="82">
        <f t="shared" si="88"/>
        <v>1</v>
      </c>
      <c r="AO128" s="82">
        <f t="shared" si="95"/>
        <v>0</v>
      </c>
      <c r="AP128" s="33">
        <f t="shared" si="96"/>
        <v>1</v>
      </c>
      <c r="AQ128" s="29">
        <f t="shared" si="97"/>
        <v>0</v>
      </c>
      <c r="AR128" s="86">
        <f t="shared" si="98"/>
        <v>1</v>
      </c>
      <c r="AS128" s="33">
        <f t="shared" si="99"/>
        <v>0</v>
      </c>
      <c r="AT128" s="19">
        <f t="shared" si="100"/>
        <v>0</v>
      </c>
      <c r="AU128" s="18">
        <f t="shared" si="124"/>
        <v>0</v>
      </c>
      <c r="AV128" s="5">
        <f t="shared" si="101"/>
        <v>0</v>
      </c>
      <c r="AW128" s="17">
        <f t="shared" si="102"/>
        <v>0</v>
      </c>
      <c r="AX128" s="17">
        <f t="shared" si="103"/>
        <v>0</v>
      </c>
      <c r="AY128" s="17">
        <f t="shared" si="104"/>
        <v>0</v>
      </c>
      <c r="AZ128" s="19">
        <f t="shared" si="105"/>
        <v>0</v>
      </c>
      <c r="BA128" s="19">
        <f t="shared" si="106"/>
        <v>0</v>
      </c>
      <c r="BB128" s="19">
        <f t="shared" si="107"/>
        <v>0</v>
      </c>
      <c r="BC128" s="19">
        <f t="shared" si="108"/>
        <v>0</v>
      </c>
      <c r="BD128" s="17">
        <f t="shared" si="109"/>
        <v>0</v>
      </c>
      <c r="BE128" s="17">
        <f t="shared" si="110"/>
        <v>0</v>
      </c>
      <c r="BF128" s="38">
        <f t="shared" si="111"/>
        <v>0</v>
      </c>
      <c r="BG128" s="38">
        <f t="shared" si="112"/>
        <v>0</v>
      </c>
      <c r="BH128" s="38">
        <f t="shared" si="113"/>
        <v>0</v>
      </c>
      <c r="BI128" s="38">
        <f t="shared" si="114"/>
        <v>0</v>
      </c>
      <c r="BJ128" s="5">
        <f t="shared" si="115"/>
        <v>0</v>
      </c>
      <c r="BK128" s="5">
        <f t="shared" si="116"/>
        <v>0</v>
      </c>
      <c r="BL128" s="22">
        <f t="shared" si="117"/>
        <v>0</v>
      </c>
      <c r="BM128" s="5">
        <f t="shared" si="118"/>
        <v>0</v>
      </c>
      <c r="BN128" s="66">
        <f t="shared" si="133"/>
        <v>0</v>
      </c>
      <c r="BO128" s="5">
        <f>AP128*BO1239</f>
        <v>-39</v>
      </c>
      <c r="BP128" s="5">
        <f>AU128*BP1239</f>
        <v>0</v>
      </c>
      <c r="BQ128" s="5">
        <f>AF128*BQ1239</f>
        <v>0</v>
      </c>
      <c r="BR128" s="356">
        <f t="shared" si="69"/>
        <v>-39</v>
      </c>
      <c r="BS128" s="5">
        <f t="shared" si="119"/>
        <v>292.39999999999998</v>
      </c>
      <c r="BT128" s="6"/>
      <c r="BU128" s="306">
        <v>37158</v>
      </c>
      <c r="BV128" s="38">
        <f t="shared" si="120"/>
        <v>292.39999999999998</v>
      </c>
      <c r="BW128" s="66"/>
      <c r="BX128" s="66"/>
      <c r="BY128" s="17"/>
      <c r="BZ128" s="17"/>
      <c r="CA128" s="66"/>
      <c r="CB128" s="66"/>
      <c r="CC128" s="66">
        <f>MAX(BW128:BW404)</f>
        <v>58642.280441588402</v>
      </c>
      <c r="CD128" s="66">
        <f t="shared" si="125"/>
        <v>-58642.280441588402</v>
      </c>
      <c r="CE128" s="66">
        <f t="shared" si="126"/>
        <v>-3469</v>
      </c>
      <c r="CF128" s="66" t="e">
        <f>MAX(CE128:CE404)</f>
        <v>#REF!</v>
      </c>
      <c r="CG128" s="66" t="e">
        <f t="shared" si="127"/>
        <v>#REF!</v>
      </c>
      <c r="CH128" s="370"/>
      <c r="CI128" s="17">
        <f t="shared" si="121"/>
        <v>0</v>
      </c>
      <c r="CJ128" s="17">
        <f t="shared" si="122"/>
        <v>1</v>
      </c>
      <c r="CK128" s="38">
        <f>MAX(BV38:BV128)</f>
        <v>311.10000000000002</v>
      </c>
      <c r="CL128" s="38">
        <f t="shared" si="128"/>
        <v>18.700000000000045</v>
      </c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</row>
    <row r="129" spans="1:147" customFormat="1" ht="19.5" hidden="1" customHeight="1" x14ac:dyDescent="0.25">
      <c r="A129" s="3"/>
      <c r="B129" s="254">
        <f t="shared" si="89"/>
        <v>37165</v>
      </c>
      <c r="C129" s="5">
        <f t="shared" si="130"/>
        <v>23499</v>
      </c>
      <c r="D129" s="5">
        <v>0</v>
      </c>
      <c r="E129" s="66">
        <f t="shared" si="132"/>
        <v>0</v>
      </c>
      <c r="F129" s="66">
        <f t="shared" si="90"/>
        <v>-39</v>
      </c>
      <c r="G129" s="4">
        <f t="shared" si="131"/>
        <v>23460</v>
      </c>
      <c r="H129" s="8">
        <f t="shared" si="123"/>
        <v>-1.6596450912804801E-3</v>
      </c>
      <c r="I129" s="3"/>
      <c r="J129" s="306">
        <v>37165</v>
      </c>
      <c r="K129" s="5">
        <v>291.39999999999998</v>
      </c>
      <c r="L129" s="5">
        <v>292.89999999999998</v>
      </c>
      <c r="M129" s="5">
        <v>289.89999999999998</v>
      </c>
      <c r="N129" s="177"/>
      <c r="O129" s="5">
        <f t="shared" si="78"/>
        <v>3</v>
      </c>
      <c r="P129" s="8">
        <f t="shared" si="79"/>
        <v>1.0295126973232671E-2</v>
      </c>
      <c r="Q129" s="8">
        <f>(AVERAGE(P126:P128))*Q1239</f>
        <v>1.4934524480135589E-2</v>
      </c>
      <c r="R129" s="8">
        <f>P128/P1239</f>
        <v>0.67891716018243853</v>
      </c>
      <c r="S129" s="109">
        <f t="shared" si="80"/>
        <v>288.03314504200836</v>
      </c>
      <c r="T129" s="5">
        <f t="shared" si="91"/>
        <v>2.3999999999999773</v>
      </c>
      <c r="U129" s="8">
        <f t="shared" si="77"/>
        <v>0.52000000000000457</v>
      </c>
      <c r="V129" s="19">
        <f t="shared" si="81"/>
        <v>0</v>
      </c>
      <c r="W129" s="109">
        <f t="shared" si="92"/>
        <v>296.7668549579916</v>
      </c>
      <c r="X129" s="5">
        <f t="shared" si="86"/>
        <v>2.6000000000000227</v>
      </c>
      <c r="Y129" s="8">
        <f t="shared" si="82"/>
        <v>0.47999999999999543</v>
      </c>
      <c r="Z129" s="5">
        <f t="shared" si="83"/>
        <v>0</v>
      </c>
      <c r="AA129" s="5">
        <f>K129*AA1239</f>
        <v>3.7881999999999993</v>
      </c>
      <c r="AB129" s="5">
        <f t="shared" si="84"/>
        <v>2.571873986203113</v>
      </c>
      <c r="AC129" s="2">
        <v>37165</v>
      </c>
      <c r="AD129" s="43">
        <f t="shared" si="93"/>
        <v>290</v>
      </c>
      <c r="AE129" s="54"/>
      <c r="AF129" s="131">
        <f>(AK128&gt;AF1239)*1</f>
        <v>0</v>
      </c>
      <c r="AG129" s="112">
        <f>MROUND((AD129*AG1239),5)</f>
        <v>285</v>
      </c>
      <c r="AH129" s="113">
        <f>MROUND((AE129*AH1239),0.1)</f>
        <v>0</v>
      </c>
      <c r="AI129" s="60">
        <f t="shared" si="94"/>
        <v>-1</v>
      </c>
      <c r="AJ129" s="60"/>
      <c r="AK129" s="133">
        <f t="shared" si="129"/>
        <v>291.39999999999998</v>
      </c>
      <c r="AL129" s="41">
        <f t="shared" si="85"/>
        <v>295</v>
      </c>
      <c r="AM129" s="56">
        <f t="shared" si="87"/>
        <v>1.5</v>
      </c>
      <c r="AN129" s="82">
        <f t="shared" si="88"/>
        <v>0</v>
      </c>
      <c r="AO129" s="82">
        <f t="shared" si="95"/>
        <v>1</v>
      </c>
      <c r="AP129" s="33">
        <f t="shared" si="96"/>
        <v>1</v>
      </c>
      <c r="AQ129" s="29">
        <f t="shared" si="97"/>
        <v>0</v>
      </c>
      <c r="AR129" s="86">
        <f t="shared" si="98"/>
        <v>1</v>
      </c>
      <c r="AS129" s="33">
        <f t="shared" si="99"/>
        <v>0</v>
      </c>
      <c r="AT129" s="19">
        <f t="shared" si="100"/>
        <v>0</v>
      </c>
      <c r="AU129" s="18">
        <f t="shared" si="124"/>
        <v>0</v>
      </c>
      <c r="AV129" s="5">
        <f t="shared" si="101"/>
        <v>0</v>
      </c>
      <c r="AW129" s="17">
        <f t="shared" si="102"/>
        <v>0</v>
      </c>
      <c r="AX129" s="17">
        <f t="shared" si="103"/>
        <v>0</v>
      </c>
      <c r="AY129" s="17">
        <f t="shared" si="104"/>
        <v>0</v>
      </c>
      <c r="AZ129" s="19">
        <f t="shared" si="105"/>
        <v>0</v>
      </c>
      <c r="BA129" s="19">
        <f t="shared" si="106"/>
        <v>0</v>
      </c>
      <c r="BB129" s="19">
        <f t="shared" si="107"/>
        <v>0</v>
      </c>
      <c r="BC129" s="19">
        <f t="shared" si="108"/>
        <v>0</v>
      </c>
      <c r="BD129" s="17">
        <f t="shared" si="109"/>
        <v>0</v>
      </c>
      <c r="BE129" s="17">
        <f t="shared" si="110"/>
        <v>0</v>
      </c>
      <c r="BF129" s="38">
        <f t="shared" si="111"/>
        <v>0</v>
      </c>
      <c r="BG129" s="38">
        <f t="shared" si="112"/>
        <v>0</v>
      </c>
      <c r="BH129" s="38">
        <f t="shared" si="113"/>
        <v>0</v>
      </c>
      <c r="BI129" s="38">
        <f t="shared" si="114"/>
        <v>0</v>
      </c>
      <c r="BJ129" s="5">
        <f t="shared" si="115"/>
        <v>0</v>
      </c>
      <c r="BK129" s="5">
        <f t="shared" si="116"/>
        <v>0</v>
      </c>
      <c r="BL129" s="22">
        <f t="shared" si="117"/>
        <v>0</v>
      </c>
      <c r="BM129" s="5">
        <f t="shared" si="118"/>
        <v>0</v>
      </c>
      <c r="BN129" s="66">
        <f t="shared" si="133"/>
        <v>0</v>
      </c>
      <c r="BO129" s="5">
        <f>AP129*BO1239</f>
        <v>-39</v>
      </c>
      <c r="BP129" s="5">
        <f>AU129*BP1239</f>
        <v>0</v>
      </c>
      <c r="BQ129" s="5">
        <f>AF129*BQ1239</f>
        <v>0</v>
      </c>
      <c r="BR129" s="356">
        <f t="shared" si="69"/>
        <v>-39</v>
      </c>
      <c r="BS129" s="5">
        <f t="shared" si="119"/>
        <v>291.39999999999998</v>
      </c>
      <c r="BT129" s="6"/>
      <c r="BU129" s="306">
        <v>37165</v>
      </c>
      <c r="BV129" s="38">
        <f t="shared" si="120"/>
        <v>291.39999999999998</v>
      </c>
      <c r="BW129" s="66"/>
      <c r="BX129" s="66"/>
      <c r="BY129" s="17"/>
      <c r="BZ129" s="17"/>
      <c r="CA129" s="66"/>
      <c r="CB129" s="66"/>
      <c r="CC129" s="66">
        <f>MAX(BW129:BW404)</f>
        <v>58642.280441588402</v>
      </c>
      <c r="CD129" s="66">
        <f t="shared" si="125"/>
        <v>-58642.280441588402</v>
      </c>
      <c r="CE129" s="66">
        <f t="shared" si="126"/>
        <v>-3508</v>
      </c>
      <c r="CF129" s="66" t="e">
        <f>MAX(CE129:CE404)</f>
        <v>#REF!</v>
      </c>
      <c r="CG129" s="66" t="e">
        <f t="shared" si="127"/>
        <v>#REF!</v>
      </c>
      <c r="CH129" s="370"/>
      <c r="CI129" s="17">
        <f t="shared" si="121"/>
        <v>0</v>
      </c>
      <c r="CJ129" s="17">
        <f t="shared" si="122"/>
        <v>1</v>
      </c>
      <c r="CK129" s="38">
        <f>MAX(BV38:BV129)</f>
        <v>311.10000000000002</v>
      </c>
      <c r="CL129" s="38">
        <f t="shared" si="128"/>
        <v>19.700000000000045</v>
      </c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</row>
    <row r="130" spans="1:147" customFormat="1" ht="19.5" hidden="1" customHeight="1" x14ac:dyDescent="0.25">
      <c r="A130" s="3"/>
      <c r="B130" s="254">
        <f t="shared" si="89"/>
        <v>37172</v>
      </c>
      <c r="C130" s="5">
        <f t="shared" si="130"/>
        <v>23460</v>
      </c>
      <c r="D130" s="5">
        <v>0</v>
      </c>
      <c r="E130" s="66">
        <f t="shared" si="132"/>
        <v>0</v>
      </c>
      <c r="F130" s="66">
        <f t="shared" si="90"/>
        <v>-39</v>
      </c>
      <c r="G130" s="4">
        <f t="shared" si="131"/>
        <v>23421</v>
      </c>
      <c r="H130" s="8">
        <f t="shared" si="123"/>
        <v>-1.6624040920716113E-3</v>
      </c>
      <c r="I130" s="3"/>
      <c r="J130" s="306">
        <v>37172</v>
      </c>
      <c r="K130" s="5">
        <v>284.89999999999998</v>
      </c>
      <c r="L130" s="5">
        <v>292.7</v>
      </c>
      <c r="M130" s="5">
        <v>280.5</v>
      </c>
      <c r="N130" s="177"/>
      <c r="O130" s="5">
        <f t="shared" si="78"/>
        <v>12.199999999999989</v>
      </c>
      <c r="P130" s="8">
        <f t="shared" si="79"/>
        <v>4.2822042822042786E-2</v>
      </c>
      <c r="Q130" s="8">
        <f>(AVERAGE(P127:P129))*Q1239</f>
        <v>9.3608211301796761E-3</v>
      </c>
      <c r="R130" s="8">
        <f>P129/P1239</f>
        <v>0.2919630027022429</v>
      </c>
      <c r="S130" s="109">
        <f t="shared" si="80"/>
        <v>288.67225672266562</v>
      </c>
      <c r="T130" s="5">
        <f t="shared" si="91"/>
        <v>1.3999999999999773</v>
      </c>
      <c r="U130" s="8">
        <f t="shared" si="77"/>
        <v>0.72000000000000453</v>
      </c>
      <c r="V130" s="19">
        <f t="shared" si="81"/>
        <v>5.1000000000000227</v>
      </c>
      <c r="W130" s="109">
        <f t="shared" si="92"/>
        <v>294.12774327733433</v>
      </c>
      <c r="X130" s="5">
        <f t="shared" si="86"/>
        <v>3.6000000000000227</v>
      </c>
      <c r="Y130" s="8">
        <f t="shared" si="82"/>
        <v>0.27999999999999547</v>
      </c>
      <c r="Z130" s="5">
        <f t="shared" si="83"/>
        <v>0</v>
      </c>
      <c r="AA130" s="5">
        <f>K130*AA1239</f>
        <v>3.7036999999999995</v>
      </c>
      <c r="AB130" s="5">
        <f t="shared" si="84"/>
        <v>1.0813433731082969</v>
      </c>
      <c r="AC130" s="2">
        <v>37172</v>
      </c>
      <c r="AD130" s="43">
        <f t="shared" si="93"/>
        <v>290</v>
      </c>
      <c r="AE130" s="54"/>
      <c r="AF130" s="131">
        <f>(AK129&gt;AF1239)*1</f>
        <v>0</v>
      </c>
      <c r="AG130" s="112">
        <f>MROUND((AD130*AG1239),5)</f>
        <v>285</v>
      </c>
      <c r="AH130" s="113">
        <f>MROUND((AE130*AH1239),0.1)</f>
        <v>0</v>
      </c>
      <c r="AI130" s="60">
        <f t="shared" si="94"/>
        <v>-6.5</v>
      </c>
      <c r="AJ130" s="60"/>
      <c r="AK130" s="133">
        <f t="shared" si="129"/>
        <v>284.89999999999998</v>
      </c>
      <c r="AL130" s="41">
        <f t="shared" si="85"/>
        <v>295</v>
      </c>
      <c r="AM130" s="56">
        <f t="shared" si="87"/>
        <v>1.2000000000000002</v>
      </c>
      <c r="AN130" s="82">
        <f t="shared" si="88"/>
        <v>0</v>
      </c>
      <c r="AO130" s="82">
        <f t="shared" si="95"/>
        <v>1</v>
      </c>
      <c r="AP130" s="33">
        <f t="shared" si="96"/>
        <v>1</v>
      </c>
      <c r="AQ130" s="29">
        <f t="shared" si="97"/>
        <v>0</v>
      </c>
      <c r="AR130" s="86">
        <f t="shared" si="98"/>
        <v>0</v>
      </c>
      <c r="AS130" s="33">
        <f t="shared" si="99"/>
        <v>1</v>
      </c>
      <c r="AT130" s="19">
        <f t="shared" si="100"/>
        <v>290</v>
      </c>
      <c r="AU130" s="18">
        <f t="shared" si="124"/>
        <v>0</v>
      </c>
      <c r="AV130" s="5">
        <f t="shared" si="101"/>
        <v>0</v>
      </c>
      <c r="AW130" s="17">
        <f t="shared" si="102"/>
        <v>0</v>
      </c>
      <c r="AX130" s="17">
        <f t="shared" si="103"/>
        <v>0</v>
      </c>
      <c r="AY130" s="17">
        <f t="shared" si="104"/>
        <v>0</v>
      </c>
      <c r="AZ130" s="19">
        <f t="shared" si="105"/>
        <v>0</v>
      </c>
      <c r="BA130" s="19">
        <f t="shared" si="106"/>
        <v>290</v>
      </c>
      <c r="BB130" s="19">
        <f t="shared" si="107"/>
        <v>0</v>
      </c>
      <c r="BC130" s="19">
        <f t="shared" si="108"/>
        <v>0</v>
      </c>
      <c r="BD130" s="17">
        <f t="shared" si="109"/>
        <v>290</v>
      </c>
      <c r="BE130" s="17">
        <f t="shared" si="110"/>
        <v>0</v>
      </c>
      <c r="BF130" s="38">
        <f t="shared" si="111"/>
        <v>285</v>
      </c>
      <c r="BG130" s="38">
        <f t="shared" si="112"/>
        <v>0</v>
      </c>
      <c r="BH130" s="38">
        <f t="shared" si="113"/>
        <v>0</v>
      </c>
      <c r="BI130" s="38">
        <f t="shared" si="114"/>
        <v>0</v>
      </c>
      <c r="BJ130" s="5">
        <f t="shared" si="115"/>
        <v>0</v>
      </c>
      <c r="BK130" s="5">
        <f t="shared" si="116"/>
        <v>0</v>
      </c>
      <c r="BL130" s="22">
        <f t="shared" si="117"/>
        <v>0</v>
      </c>
      <c r="BM130" s="5">
        <f t="shared" si="118"/>
        <v>0</v>
      </c>
      <c r="BN130" s="66">
        <f t="shared" si="133"/>
        <v>0</v>
      </c>
      <c r="BO130" s="5">
        <f>AP130*BO1239</f>
        <v>-39</v>
      </c>
      <c r="BP130" s="5">
        <f>AU130*BP1239</f>
        <v>0</v>
      </c>
      <c r="BQ130" s="5">
        <f>AF130*BQ1239</f>
        <v>0</v>
      </c>
      <c r="BR130" s="356">
        <f t="shared" si="69"/>
        <v>-39</v>
      </c>
      <c r="BS130" s="5">
        <f t="shared" si="119"/>
        <v>284.89999999999998</v>
      </c>
      <c r="BT130" s="6"/>
      <c r="BU130" s="306">
        <v>37172</v>
      </c>
      <c r="BV130" s="38">
        <f t="shared" si="120"/>
        <v>284.89999999999998</v>
      </c>
      <c r="BW130" s="66"/>
      <c r="BX130" s="66"/>
      <c r="BY130" s="17"/>
      <c r="BZ130" s="17"/>
      <c r="CA130" s="66"/>
      <c r="CB130" s="66"/>
      <c r="CC130" s="66">
        <f>MAX(BW130:BW404)</f>
        <v>58642.280441588402</v>
      </c>
      <c r="CD130" s="66">
        <f t="shared" si="125"/>
        <v>-58642.280441588402</v>
      </c>
      <c r="CE130" s="66">
        <f t="shared" si="126"/>
        <v>-3547</v>
      </c>
      <c r="CF130" s="66" t="e">
        <f>MAX(CE130:CE404)</f>
        <v>#REF!</v>
      </c>
      <c r="CG130" s="66" t="e">
        <f t="shared" si="127"/>
        <v>#REF!</v>
      </c>
      <c r="CH130" s="370"/>
      <c r="CI130" s="17">
        <f t="shared" si="121"/>
        <v>0</v>
      </c>
      <c r="CJ130" s="17">
        <f t="shared" si="122"/>
        <v>1</v>
      </c>
      <c r="CK130" s="38">
        <f>MAX(BV38:BV130)</f>
        <v>311.10000000000002</v>
      </c>
      <c r="CL130" s="38">
        <f t="shared" si="128"/>
        <v>26.200000000000045</v>
      </c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</row>
    <row r="131" spans="1:147" customFormat="1" ht="19.5" hidden="1" customHeight="1" x14ac:dyDescent="0.25">
      <c r="A131" s="3"/>
      <c r="B131" s="254">
        <f t="shared" si="89"/>
        <v>37179</v>
      </c>
      <c r="C131" s="5">
        <f t="shared" si="130"/>
        <v>23421</v>
      </c>
      <c r="D131" s="5">
        <v>0</v>
      </c>
      <c r="E131" s="66">
        <f t="shared" si="132"/>
        <v>0</v>
      </c>
      <c r="F131" s="66">
        <f t="shared" si="90"/>
        <v>-8.9999999999999964</v>
      </c>
      <c r="G131" s="4">
        <f t="shared" si="131"/>
        <v>23412</v>
      </c>
      <c r="H131" s="8">
        <f t="shared" si="123"/>
        <v>-3.8427052645062109E-4</v>
      </c>
      <c r="I131" s="3"/>
      <c r="J131" s="306">
        <v>37179</v>
      </c>
      <c r="K131" s="5">
        <v>280.10000000000002</v>
      </c>
      <c r="L131" s="5">
        <v>283.39999999999998</v>
      </c>
      <c r="M131" s="5">
        <v>279</v>
      </c>
      <c r="N131" s="177"/>
      <c r="O131" s="5">
        <f t="shared" si="78"/>
        <v>4.3999999999999773</v>
      </c>
      <c r="P131" s="8">
        <f t="shared" si="79"/>
        <v>1.5708675473045258E-2</v>
      </c>
      <c r="Q131" s="8">
        <f>(AVERAGE(P128:P130))*Q1239</f>
        <v>1.0274263770241016E-2</v>
      </c>
      <c r="R131" s="8">
        <f>P130/P1239</f>
        <v>1.2144048574314832</v>
      </c>
      <c r="S131" s="109">
        <f t="shared" si="80"/>
        <v>281.97286225185832</v>
      </c>
      <c r="T131" s="5">
        <f t="shared" si="91"/>
        <v>4.8999999999999773</v>
      </c>
      <c r="U131" s="8">
        <f t="shared" si="77"/>
        <v>0.51000000000000223</v>
      </c>
      <c r="V131" s="19">
        <f t="shared" si="81"/>
        <v>0</v>
      </c>
      <c r="W131" s="109">
        <f t="shared" si="92"/>
        <v>287.82713774814164</v>
      </c>
      <c r="X131" s="5">
        <f t="shared" si="86"/>
        <v>5.1000000000000227</v>
      </c>
      <c r="Y131" s="8">
        <f t="shared" si="82"/>
        <v>0.48999999999999777</v>
      </c>
      <c r="Z131" s="5">
        <f t="shared" si="83"/>
        <v>0</v>
      </c>
      <c r="AA131" s="5">
        <f>K131*AA1239</f>
        <v>3.6413000000000002</v>
      </c>
      <c r="AB131" s="5">
        <f t="shared" si="84"/>
        <v>4.4220124073652602</v>
      </c>
      <c r="AC131" s="2">
        <v>37179</v>
      </c>
      <c r="AD131" s="43">
        <f t="shared" si="93"/>
        <v>280</v>
      </c>
      <c r="AE131" s="54"/>
      <c r="AF131" s="131">
        <f>(AK130&gt;AF1239)*1</f>
        <v>0</v>
      </c>
      <c r="AG131" s="112">
        <f>MROUND((AD131*AG1239),5)</f>
        <v>275</v>
      </c>
      <c r="AH131" s="113">
        <f>MROUND((AE131*AH1239),0.1)</f>
        <v>0</v>
      </c>
      <c r="AI131" s="60">
        <f t="shared" si="94"/>
        <v>-4.7999999999999545</v>
      </c>
      <c r="AJ131" s="60"/>
      <c r="AK131" s="133">
        <f t="shared" si="129"/>
        <v>280.10000000000002</v>
      </c>
      <c r="AL131" s="41">
        <f t="shared" si="85"/>
        <v>290</v>
      </c>
      <c r="AM131" s="56">
        <f t="shared" si="87"/>
        <v>0.30000000000000004</v>
      </c>
      <c r="AN131" s="82">
        <f t="shared" si="88"/>
        <v>0</v>
      </c>
      <c r="AO131" s="82">
        <f t="shared" si="95"/>
        <v>1</v>
      </c>
      <c r="AP131" s="33">
        <f t="shared" si="96"/>
        <v>0</v>
      </c>
      <c r="AQ131" s="29">
        <f t="shared" si="97"/>
        <v>0</v>
      </c>
      <c r="AR131" s="86">
        <f t="shared" si="98"/>
        <v>1</v>
      </c>
      <c r="AS131" s="33">
        <f t="shared" si="99"/>
        <v>0</v>
      </c>
      <c r="AT131" s="19">
        <f t="shared" si="100"/>
        <v>0</v>
      </c>
      <c r="AU131" s="18">
        <f t="shared" si="124"/>
        <v>1</v>
      </c>
      <c r="AV131" s="5">
        <f t="shared" si="101"/>
        <v>0.30000000000000004</v>
      </c>
      <c r="AW131" s="17">
        <f t="shared" si="102"/>
        <v>1</v>
      </c>
      <c r="AX131" s="17">
        <f t="shared" si="103"/>
        <v>0</v>
      </c>
      <c r="AY131" s="17">
        <f t="shared" si="104"/>
        <v>0</v>
      </c>
      <c r="AZ131" s="19">
        <f t="shared" si="105"/>
        <v>290</v>
      </c>
      <c r="BA131" s="19">
        <f t="shared" si="106"/>
        <v>0</v>
      </c>
      <c r="BB131" s="19">
        <f t="shared" si="107"/>
        <v>0</v>
      </c>
      <c r="BC131" s="19">
        <f t="shared" si="108"/>
        <v>0</v>
      </c>
      <c r="BD131" s="17">
        <f t="shared" si="109"/>
        <v>290</v>
      </c>
      <c r="BE131" s="17">
        <f t="shared" si="110"/>
        <v>0</v>
      </c>
      <c r="BF131" s="38">
        <f t="shared" si="111"/>
        <v>0</v>
      </c>
      <c r="BG131" s="38">
        <f t="shared" si="112"/>
        <v>0</v>
      </c>
      <c r="BH131" s="38">
        <f t="shared" si="113"/>
        <v>0</v>
      </c>
      <c r="BI131" s="38">
        <f t="shared" si="114"/>
        <v>0</v>
      </c>
      <c r="BJ131" s="5">
        <f t="shared" si="115"/>
        <v>0</v>
      </c>
      <c r="BK131" s="5">
        <f t="shared" si="116"/>
        <v>0</v>
      </c>
      <c r="BL131" s="22">
        <f t="shared" si="117"/>
        <v>0.30000000000000004</v>
      </c>
      <c r="BM131" s="5">
        <f t="shared" si="118"/>
        <v>0.30000000000000004</v>
      </c>
      <c r="BN131" s="66">
        <f t="shared" si="133"/>
        <v>30.000000000000004</v>
      </c>
      <c r="BO131" s="5">
        <f>AP131*BO1239</f>
        <v>0</v>
      </c>
      <c r="BP131" s="5">
        <f>AU131*BP1239</f>
        <v>-39</v>
      </c>
      <c r="BQ131" s="5">
        <f>AF131*BQ1239</f>
        <v>0</v>
      </c>
      <c r="BR131" s="356">
        <f t="shared" si="69"/>
        <v>-8.9999999999999964</v>
      </c>
      <c r="BS131" s="5">
        <f t="shared" si="119"/>
        <v>280.10000000000002</v>
      </c>
      <c r="BT131" s="6"/>
      <c r="BU131" s="306">
        <v>37179</v>
      </c>
      <c r="BV131" s="38">
        <f t="shared" si="120"/>
        <v>280.10000000000002</v>
      </c>
      <c r="BW131" s="66"/>
      <c r="BX131" s="66"/>
      <c r="BY131" s="17"/>
      <c r="BZ131" s="17"/>
      <c r="CA131" s="66"/>
      <c r="CB131" s="66"/>
      <c r="CC131" s="66">
        <f>MAX(BW131:BW404)</f>
        <v>58642.280441588402</v>
      </c>
      <c r="CD131" s="66">
        <f t="shared" si="125"/>
        <v>-58642.280441588402</v>
      </c>
      <c r="CE131" s="66">
        <f t="shared" si="126"/>
        <v>-3556</v>
      </c>
      <c r="CF131" s="66" t="e">
        <f>MAX(CE131:CE404)</f>
        <v>#REF!</v>
      </c>
      <c r="CG131" s="66" t="e">
        <f t="shared" si="127"/>
        <v>#REF!</v>
      </c>
      <c r="CH131" s="370"/>
      <c r="CI131" s="17">
        <f t="shared" si="121"/>
        <v>0</v>
      </c>
      <c r="CJ131" s="17">
        <f t="shared" si="122"/>
        <v>1</v>
      </c>
      <c r="CK131" s="38">
        <f>MAX(BV38:BV131)</f>
        <v>311.10000000000002</v>
      </c>
      <c r="CL131" s="38">
        <f t="shared" si="128"/>
        <v>31</v>
      </c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</row>
    <row r="132" spans="1:147" customFormat="1" ht="19.5" hidden="1" customHeight="1" x14ac:dyDescent="0.25">
      <c r="A132" s="3"/>
      <c r="B132" s="254">
        <f t="shared" si="89"/>
        <v>37186</v>
      </c>
      <c r="C132" s="5">
        <f t="shared" si="130"/>
        <v>23412</v>
      </c>
      <c r="D132" s="5">
        <v>0</v>
      </c>
      <c r="E132" s="66">
        <f t="shared" si="132"/>
        <v>0</v>
      </c>
      <c r="F132" s="66">
        <f t="shared" si="90"/>
        <v>181.00000000000003</v>
      </c>
      <c r="G132" s="4">
        <f t="shared" si="131"/>
        <v>23593</v>
      </c>
      <c r="H132" s="8">
        <f t="shared" si="123"/>
        <v>7.7310780796172917E-3</v>
      </c>
      <c r="I132" s="3"/>
      <c r="J132" s="306">
        <v>37186</v>
      </c>
      <c r="K132" s="5">
        <v>278.3</v>
      </c>
      <c r="L132" s="5">
        <v>279</v>
      </c>
      <c r="M132" s="5">
        <v>275.5</v>
      </c>
      <c r="N132" s="177"/>
      <c r="O132" s="5">
        <f t="shared" si="78"/>
        <v>3.5</v>
      </c>
      <c r="P132" s="8">
        <f t="shared" si="79"/>
        <v>1.2576356449874235E-2</v>
      </c>
      <c r="Q132" s="8">
        <f>(AVERAGE(P129:P131))*Q1239</f>
        <v>9.1767793691094283E-3</v>
      </c>
      <c r="R132" s="8">
        <f>P131/P1239</f>
        <v>0.4454876633877255</v>
      </c>
      <c r="S132" s="109">
        <f t="shared" si="80"/>
        <v>277.52958409871246</v>
      </c>
      <c r="T132" s="5">
        <f t="shared" si="91"/>
        <v>1</v>
      </c>
      <c r="U132" s="8">
        <f t="shared" si="77"/>
        <v>0.83050847457627053</v>
      </c>
      <c r="V132" s="19">
        <f t="shared" si="81"/>
        <v>1.6999999999999886</v>
      </c>
      <c r="W132" s="109">
        <f t="shared" si="92"/>
        <v>282.67041590128758</v>
      </c>
      <c r="X132" s="5">
        <f t="shared" si="86"/>
        <v>4.8999999999999773</v>
      </c>
      <c r="Y132" s="8">
        <f t="shared" si="82"/>
        <v>0.16949152542372947</v>
      </c>
      <c r="Z132" s="5">
        <f t="shared" si="83"/>
        <v>0</v>
      </c>
      <c r="AA132" s="5">
        <f>K132*AA1239</f>
        <v>3.6179000000000001</v>
      </c>
      <c r="AB132" s="5">
        <f t="shared" si="84"/>
        <v>1.6117298173704522</v>
      </c>
      <c r="AC132" s="2">
        <v>37186</v>
      </c>
      <c r="AD132" s="43">
        <f t="shared" si="93"/>
        <v>280</v>
      </c>
      <c r="AE132" s="54"/>
      <c r="AF132" s="131">
        <f>(AK131&gt;AF1239)*1</f>
        <v>0</v>
      </c>
      <c r="AG132" s="112">
        <f>MROUND((AD132*AG1239),5)</f>
        <v>275</v>
      </c>
      <c r="AH132" s="113">
        <f>MROUND((AE132*AH1239),0.1)</f>
        <v>0</v>
      </c>
      <c r="AI132" s="60">
        <f t="shared" si="94"/>
        <v>-1.8000000000000114</v>
      </c>
      <c r="AJ132" s="60"/>
      <c r="AK132" s="133">
        <f t="shared" si="129"/>
        <v>278.3</v>
      </c>
      <c r="AL132" s="41">
        <f t="shared" si="85"/>
        <v>285</v>
      </c>
      <c r="AM132" s="56">
        <f t="shared" si="87"/>
        <v>2.2000000000000002</v>
      </c>
      <c r="AN132" s="82">
        <f t="shared" si="88"/>
        <v>0</v>
      </c>
      <c r="AO132" s="82">
        <f t="shared" si="95"/>
        <v>1</v>
      </c>
      <c r="AP132" s="33">
        <f t="shared" si="96"/>
        <v>0</v>
      </c>
      <c r="AQ132" s="29">
        <f t="shared" si="97"/>
        <v>0</v>
      </c>
      <c r="AR132" s="86">
        <f t="shared" si="98"/>
        <v>0</v>
      </c>
      <c r="AS132" s="33">
        <f t="shared" si="99"/>
        <v>0</v>
      </c>
      <c r="AT132" s="19">
        <f t="shared" si="100"/>
        <v>0</v>
      </c>
      <c r="AU132" s="18">
        <f t="shared" si="124"/>
        <v>1</v>
      </c>
      <c r="AV132" s="5">
        <f t="shared" si="101"/>
        <v>2.2000000000000002</v>
      </c>
      <c r="AW132" s="17">
        <f t="shared" si="102"/>
        <v>1</v>
      </c>
      <c r="AX132" s="17">
        <f t="shared" si="103"/>
        <v>0</v>
      </c>
      <c r="AY132" s="17">
        <f t="shared" si="104"/>
        <v>0</v>
      </c>
      <c r="AZ132" s="19">
        <f t="shared" si="105"/>
        <v>290</v>
      </c>
      <c r="BA132" s="19">
        <f t="shared" si="106"/>
        <v>0</v>
      </c>
      <c r="BB132" s="19">
        <f t="shared" si="107"/>
        <v>0</v>
      </c>
      <c r="BC132" s="19">
        <f t="shared" si="108"/>
        <v>0</v>
      </c>
      <c r="BD132" s="17">
        <f t="shared" si="109"/>
        <v>290</v>
      </c>
      <c r="BE132" s="17">
        <f t="shared" si="110"/>
        <v>0</v>
      </c>
      <c r="BF132" s="38">
        <f t="shared" si="111"/>
        <v>0</v>
      </c>
      <c r="BG132" s="38">
        <f t="shared" si="112"/>
        <v>0</v>
      </c>
      <c r="BH132" s="38">
        <f t="shared" si="113"/>
        <v>0</v>
      </c>
      <c r="BI132" s="38">
        <f t="shared" si="114"/>
        <v>0</v>
      </c>
      <c r="BJ132" s="5">
        <f t="shared" si="115"/>
        <v>0</v>
      </c>
      <c r="BK132" s="5">
        <f t="shared" si="116"/>
        <v>0</v>
      </c>
      <c r="BL132" s="22">
        <f t="shared" si="117"/>
        <v>2.2000000000000002</v>
      </c>
      <c r="BM132" s="5">
        <f t="shared" si="118"/>
        <v>2.2000000000000002</v>
      </c>
      <c r="BN132" s="66">
        <f t="shared" si="133"/>
        <v>220.00000000000003</v>
      </c>
      <c r="BO132" s="5">
        <f>AP132*BO1239</f>
        <v>0</v>
      </c>
      <c r="BP132" s="5">
        <f>AU132*BP1239</f>
        <v>-39</v>
      </c>
      <c r="BQ132" s="5">
        <f>AF132*BQ1239</f>
        <v>0</v>
      </c>
      <c r="BR132" s="356">
        <f t="shared" ref="BR132:BR195" si="134">BQ132+BP132+BO132+BN132</f>
        <v>181.00000000000003</v>
      </c>
      <c r="BS132" s="5">
        <f t="shared" si="119"/>
        <v>278.3</v>
      </c>
      <c r="BT132" s="6"/>
      <c r="BU132" s="306">
        <v>37186</v>
      </c>
      <c r="BV132" s="38">
        <f t="shared" si="120"/>
        <v>278.3</v>
      </c>
      <c r="BW132" s="66"/>
      <c r="BX132" s="66"/>
      <c r="BY132" s="17"/>
      <c r="BZ132" s="17"/>
      <c r="CA132" s="66"/>
      <c r="CB132" s="66"/>
      <c r="CC132" s="66">
        <f>MAX(BW132:BW404)</f>
        <v>58642.280441588402</v>
      </c>
      <c r="CD132" s="66">
        <f t="shared" si="125"/>
        <v>-58642.280441588402</v>
      </c>
      <c r="CE132" s="66">
        <f t="shared" si="126"/>
        <v>-3375</v>
      </c>
      <c r="CF132" s="66" t="e">
        <f>MAX(CE132:CE404)</f>
        <v>#REF!</v>
      </c>
      <c r="CG132" s="66" t="e">
        <f t="shared" si="127"/>
        <v>#REF!</v>
      </c>
      <c r="CH132" s="370"/>
      <c r="CI132" s="17">
        <f t="shared" si="121"/>
        <v>1</v>
      </c>
      <c r="CJ132" s="17">
        <f t="shared" si="122"/>
        <v>0</v>
      </c>
      <c r="CK132" s="38">
        <f>MAX(BV38:BV132)</f>
        <v>311.10000000000002</v>
      </c>
      <c r="CL132" s="38">
        <f t="shared" si="128"/>
        <v>32.800000000000011</v>
      </c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</row>
    <row r="133" spans="1:147" customFormat="1" ht="19.5" hidden="1" customHeight="1" x14ac:dyDescent="0.25">
      <c r="A133" s="3"/>
      <c r="B133" s="254">
        <f t="shared" si="89"/>
        <v>37193</v>
      </c>
      <c r="C133" s="5">
        <f t="shared" si="130"/>
        <v>23593</v>
      </c>
      <c r="D133" s="5">
        <v>0</v>
      </c>
      <c r="E133" s="66">
        <f t="shared" si="132"/>
        <v>0</v>
      </c>
      <c r="F133" s="66">
        <f t="shared" si="90"/>
        <v>-1008.9999999999999</v>
      </c>
      <c r="G133" s="4">
        <f t="shared" si="131"/>
        <v>22584</v>
      </c>
      <c r="H133" s="8">
        <f t="shared" si="123"/>
        <v>-4.2766922392234979E-2</v>
      </c>
      <c r="I133" s="3"/>
      <c r="J133" s="306">
        <v>37193</v>
      </c>
      <c r="K133" s="5">
        <v>280.8</v>
      </c>
      <c r="L133" s="5">
        <v>282.39999999999998</v>
      </c>
      <c r="M133" s="5">
        <v>278.10000000000002</v>
      </c>
      <c r="N133" s="177"/>
      <c r="O133" s="5">
        <f t="shared" si="78"/>
        <v>4.2999999999999545</v>
      </c>
      <c r="P133" s="8">
        <f t="shared" si="79"/>
        <v>1.531339031339015E-2</v>
      </c>
      <c r="Q133" s="8">
        <f>(AVERAGE(P130:P132))*Q1239</f>
        <v>9.4809432993283038E-3</v>
      </c>
      <c r="R133" s="8">
        <f>P132/P1239</f>
        <v>0.35665716427837763</v>
      </c>
      <c r="S133" s="109">
        <f t="shared" si="80"/>
        <v>275.66145347979693</v>
      </c>
      <c r="T133" s="5">
        <f t="shared" si="91"/>
        <v>3.3000000000000114</v>
      </c>
      <c r="U133" s="8">
        <f t="shared" si="77"/>
        <v>0.33999999999999775</v>
      </c>
      <c r="V133" s="19">
        <f t="shared" si="81"/>
        <v>0</v>
      </c>
      <c r="W133" s="109">
        <f t="shared" si="92"/>
        <v>280.93854652020309</v>
      </c>
      <c r="X133" s="5">
        <f t="shared" si="86"/>
        <v>1.6999999999999886</v>
      </c>
      <c r="Y133" s="8">
        <f t="shared" si="82"/>
        <v>0.66000000000000225</v>
      </c>
      <c r="Z133" s="5">
        <f t="shared" si="83"/>
        <v>0.80000000000001137</v>
      </c>
      <c r="AA133" s="5">
        <f>K133*AA1239</f>
        <v>3.6503999999999999</v>
      </c>
      <c r="AB133" s="5">
        <f t="shared" si="84"/>
        <v>1.3019413124817896</v>
      </c>
      <c r="AC133" s="2">
        <v>37193</v>
      </c>
      <c r="AD133" s="43">
        <f t="shared" si="93"/>
        <v>275</v>
      </c>
      <c r="AE133" s="54"/>
      <c r="AF133" s="131">
        <f>(AK132&gt;AF1239)*1</f>
        <v>0</v>
      </c>
      <c r="AG133" s="112">
        <f>MROUND((AD133*AG1239),5)</f>
        <v>270</v>
      </c>
      <c r="AH133" s="113">
        <f>MROUND((AE133*AH1239),0.1)</f>
        <v>0</v>
      </c>
      <c r="AI133" s="60">
        <f t="shared" si="94"/>
        <v>2.5</v>
      </c>
      <c r="AJ133" s="60"/>
      <c r="AK133" s="133">
        <f t="shared" si="129"/>
        <v>280.8</v>
      </c>
      <c r="AL133" s="41">
        <f t="shared" si="85"/>
        <v>280</v>
      </c>
      <c r="AM133" s="56">
        <f t="shared" si="87"/>
        <v>0.30000000000000004</v>
      </c>
      <c r="AN133" s="82">
        <f t="shared" si="88"/>
        <v>1</v>
      </c>
      <c r="AO133" s="82">
        <f t="shared" si="95"/>
        <v>0</v>
      </c>
      <c r="AP133" s="33">
        <f t="shared" si="96"/>
        <v>0</v>
      </c>
      <c r="AQ133" s="29">
        <f t="shared" si="97"/>
        <v>0</v>
      </c>
      <c r="AR133" s="86">
        <f t="shared" si="98"/>
        <v>1</v>
      </c>
      <c r="AS133" s="33">
        <f t="shared" si="99"/>
        <v>0</v>
      </c>
      <c r="AT133" s="19">
        <f t="shared" si="100"/>
        <v>0</v>
      </c>
      <c r="AU133" s="18">
        <f t="shared" si="124"/>
        <v>1</v>
      </c>
      <c r="AV133" s="5">
        <f t="shared" si="101"/>
        <v>0.30000000000000004</v>
      </c>
      <c r="AW133" s="17">
        <f t="shared" si="102"/>
        <v>0</v>
      </c>
      <c r="AX133" s="17">
        <f t="shared" si="103"/>
        <v>1</v>
      </c>
      <c r="AY133" s="17">
        <f t="shared" si="104"/>
        <v>280</v>
      </c>
      <c r="AZ133" s="19">
        <f t="shared" si="105"/>
        <v>290</v>
      </c>
      <c r="BA133" s="19">
        <f t="shared" si="106"/>
        <v>0</v>
      </c>
      <c r="BB133" s="19">
        <f t="shared" si="107"/>
        <v>0</v>
      </c>
      <c r="BC133" s="19">
        <f t="shared" si="108"/>
        <v>280</v>
      </c>
      <c r="BD133" s="17">
        <f t="shared" si="109"/>
        <v>0</v>
      </c>
      <c r="BE133" s="17">
        <f t="shared" si="110"/>
        <v>0</v>
      </c>
      <c r="BF133" s="38">
        <f t="shared" si="111"/>
        <v>0</v>
      </c>
      <c r="BG133" s="38">
        <f t="shared" si="112"/>
        <v>0</v>
      </c>
      <c r="BH133" s="38">
        <f t="shared" si="113"/>
        <v>0</v>
      </c>
      <c r="BI133" s="38">
        <f t="shared" si="114"/>
        <v>0</v>
      </c>
      <c r="BJ133" s="5">
        <f t="shared" si="115"/>
        <v>0</v>
      </c>
      <c r="BK133" s="5">
        <f t="shared" si="116"/>
        <v>-10</v>
      </c>
      <c r="BL133" s="22">
        <f t="shared" si="117"/>
        <v>-9.6999999999999993</v>
      </c>
      <c r="BM133" s="5">
        <f t="shared" si="118"/>
        <v>-9.6999999999999993</v>
      </c>
      <c r="BN133" s="66">
        <f t="shared" si="133"/>
        <v>-969.99999999999989</v>
      </c>
      <c r="BO133" s="5">
        <f>AP133*BO1239</f>
        <v>0</v>
      </c>
      <c r="BP133" s="5">
        <f>AU133*BP1239</f>
        <v>-39</v>
      </c>
      <c r="BQ133" s="5">
        <f>AF133*BQ1239</f>
        <v>0</v>
      </c>
      <c r="BR133" s="356">
        <f t="shared" si="134"/>
        <v>-1008.9999999999999</v>
      </c>
      <c r="BS133" s="5">
        <f t="shared" si="119"/>
        <v>280.8</v>
      </c>
      <c r="BT133" s="6"/>
      <c r="BU133" s="306">
        <v>37193</v>
      </c>
      <c r="BV133" s="38">
        <f t="shared" si="120"/>
        <v>280.8</v>
      </c>
      <c r="BW133" s="66"/>
      <c r="BX133" s="66"/>
      <c r="BY133" s="17"/>
      <c r="BZ133" s="17"/>
      <c r="CA133" s="66"/>
      <c r="CB133" s="66"/>
      <c r="CC133" s="66">
        <f>MAX(BW133:BW404)</f>
        <v>58642.280441588402</v>
      </c>
      <c r="CD133" s="66">
        <f t="shared" si="125"/>
        <v>-58642.280441588402</v>
      </c>
      <c r="CE133" s="66">
        <f t="shared" si="126"/>
        <v>-4384</v>
      </c>
      <c r="CF133" s="66" t="e">
        <f>MAX(CE133:CE404)</f>
        <v>#REF!</v>
      </c>
      <c r="CG133" s="66" t="e">
        <f t="shared" si="127"/>
        <v>#REF!</v>
      </c>
      <c r="CH133" s="370"/>
      <c r="CI133" s="17">
        <f t="shared" si="121"/>
        <v>0</v>
      </c>
      <c r="CJ133" s="17">
        <f t="shared" si="122"/>
        <v>1</v>
      </c>
      <c r="CK133" s="38">
        <f>MAX(BV38:BV133)</f>
        <v>311.10000000000002</v>
      </c>
      <c r="CL133" s="38">
        <f t="shared" si="128"/>
        <v>30.300000000000011</v>
      </c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</row>
    <row r="134" spans="1:147" customFormat="1" ht="19.5" hidden="1" customHeight="1" x14ac:dyDescent="0.25">
      <c r="A134" s="3"/>
      <c r="B134" s="254">
        <f t="shared" si="89"/>
        <v>37200</v>
      </c>
      <c r="C134" s="5">
        <f t="shared" si="130"/>
        <v>22584</v>
      </c>
      <c r="D134" s="5">
        <v>0</v>
      </c>
      <c r="E134" s="66">
        <f t="shared" si="132"/>
        <v>0</v>
      </c>
      <c r="F134" s="66">
        <f t="shared" si="90"/>
        <v>-39</v>
      </c>
      <c r="G134" s="4">
        <f t="shared" si="131"/>
        <v>22545</v>
      </c>
      <c r="H134" s="8">
        <f t="shared" si="123"/>
        <v>-1.7268862911795962E-3</v>
      </c>
      <c r="I134" s="3"/>
      <c r="J134" s="306">
        <v>37200</v>
      </c>
      <c r="K134" s="5">
        <v>277.7</v>
      </c>
      <c r="L134" s="5">
        <v>281.89999999999998</v>
      </c>
      <c r="M134" s="5">
        <v>276.8</v>
      </c>
      <c r="N134" s="177"/>
      <c r="O134" s="5">
        <f t="shared" si="78"/>
        <v>5.0999999999999659</v>
      </c>
      <c r="P134" s="8">
        <f t="shared" si="79"/>
        <v>1.8365142239827031E-2</v>
      </c>
      <c r="Q134" s="8">
        <f>(AVERAGE(P131:P133))*Q1239</f>
        <v>5.8131229648412863E-3</v>
      </c>
      <c r="R134" s="8">
        <f>P133/P1239</f>
        <v>0.43427763728152952</v>
      </c>
      <c r="S134" s="109">
        <f t="shared" si="80"/>
        <v>279.16767507147256</v>
      </c>
      <c r="T134" s="5">
        <f t="shared" si="91"/>
        <v>1</v>
      </c>
      <c r="U134" s="8">
        <f t="shared" si="77"/>
        <v>0.5</v>
      </c>
      <c r="V134" s="19">
        <f t="shared" si="81"/>
        <v>2.3000000000000114</v>
      </c>
      <c r="W134" s="109">
        <f t="shared" si="92"/>
        <v>282.43232492852746</v>
      </c>
      <c r="X134" s="5">
        <f t="shared" si="86"/>
        <v>1</v>
      </c>
      <c r="Y134" s="8">
        <f t="shared" si="82"/>
        <v>0.5</v>
      </c>
      <c r="Z134" s="5">
        <f t="shared" si="83"/>
        <v>0</v>
      </c>
      <c r="AA134" s="5">
        <f>K134*AA1239</f>
        <v>3.6100999999999996</v>
      </c>
      <c r="AB134" s="5">
        <f t="shared" si="84"/>
        <v>1.5677856983500496</v>
      </c>
      <c r="AC134" s="2">
        <v>37200</v>
      </c>
      <c r="AD134" s="43">
        <f t="shared" si="93"/>
        <v>280</v>
      </c>
      <c r="AE134" s="54"/>
      <c r="AF134" s="131">
        <f>(AK133&gt;AF1239)*1</f>
        <v>0</v>
      </c>
      <c r="AG134" s="112">
        <f>MROUND((AD134*AG1239),5)</f>
        <v>275</v>
      </c>
      <c r="AH134" s="113">
        <f>MROUND((AE134*AH1239),0.1)</f>
        <v>0</v>
      </c>
      <c r="AI134" s="60">
        <f t="shared" si="94"/>
        <v>-3.1000000000000227</v>
      </c>
      <c r="AJ134" s="60"/>
      <c r="AK134" s="133">
        <f t="shared" si="129"/>
        <v>277.7</v>
      </c>
      <c r="AL134" s="41">
        <f t="shared" si="85"/>
        <v>280</v>
      </c>
      <c r="AM134" s="56">
        <f t="shared" si="87"/>
        <v>0.9</v>
      </c>
      <c r="AN134" s="82">
        <f t="shared" si="88"/>
        <v>0</v>
      </c>
      <c r="AO134" s="82">
        <f t="shared" si="95"/>
        <v>1</v>
      </c>
      <c r="AP134" s="33">
        <f t="shared" si="96"/>
        <v>1</v>
      </c>
      <c r="AQ134" s="29">
        <f t="shared" si="97"/>
        <v>0</v>
      </c>
      <c r="AR134" s="86">
        <f t="shared" si="98"/>
        <v>0</v>
      </c>
      <c r="AS134" s="33">
        <f t="shared" si="99"/>
        <v>1</v>
      </c>
      <c r="AT134" s="19">
        <f t="shared" si="100"/>
        <v>280</v>
      </c>
      <c r="AU134" s="18">
        <f t="shared" si="124"/>
        <v>0</v>
      </c>
      <c r="AV134" s="5">
        <f t="shared" si="101"/>
        <v>0</v>
      </c>
      <c r="AW134" s="17">
        <f t="shared" si="102"/>
        <v>0</v>
      </c>
      <c r="AX134" s="17">
        <f t="shared" si="103"/>
        <v>0</v>
      </c>
      <c r="AY134" s="17">
        <f t="shared" si="104"/>
        <v>0</v>
      </c>
      <c r="AZ134" s="19">
        <f t="shared" si="105"/>
        <v>0</v>
      </c>
      <c r="BA134" s="19">
        <f t="shared" si="106"/>
        <v>280</v>
      </c>
      <c r="BB134" s="19">
        <f t="shared" si="107"/>
        <v>0</v>
      </c>
      <c r="BC134" s="19">
        <f t="shared" si="108"/>
        <v>0</v>
      </c>
      <c r="BD134" s="17">
        <f t="shared" si="109"/>
        <v>280</v>
      </c>
      <c r="BE134" s="17">
        <f t="shared" si="110"/>
        <v>0</v>
      </c>
      <c r="BF134" s="38">
        <f t="shared" si="111"/>
        <v>0</v>
      </c>
      <c r="BG134" s="38">
        <f t="shared" si="112"/>
        <v>0</v>
      </c>
      <c r="BH134" s="38">
        <f t="shared" si="113"/>
        <v>0</v>
      </c>
      <c r="BI134" s="38">
        <f t="shared" si="114"/>
        <v>0</v>
      </c>
      <c r="BJ134" s="5">
        <f t="shared" si="115"/>
        <v>0</v>
      </c>
      <c r="BK134" s="5">
        <f t="shared" si="116"/>
        <v>0</v>
      </c>
      <c r="BL134" s="22">
        <f t="shared" si="117"/>
        <v>0</v>
      </c>
      <c r="BM134" s="5">
        <f t="shared" si="118"/>
        <v>0</v>
      </c>
      <c r="BN134" s="66">
        <f t="shared" si="133"/>
        <v>0</v>
      </c>
      <c r="BO134" s="5">
        <f>AP134*BO1239</f>
        <v>-39</v>
      </c>
      <c r="BP134" s="5">
        <f>AU134*BP1239</f>
        <v>0</v>
      </c>
      <c r="BQ134" s="5">
        <f>AF134*BQ1239</f>
        <v>0</v>
      </c>
      <c r="BR134" s="356">
        <f t="shared" si="134"/>
        <v>-39</v>
      </c>
      <c r="BS134" s="5">
        <f t="shared" si="119"/>
        <v>277.7</v>
      </c>
      <c r="BT134" s="6"/>
      <c r="BU134" s="306">
        <v>37200</v>
      </c>
      <c r="BV134" s="38">
        <f t="shared" si="120"/>
        <v>277.7</v>
      </c>
      <c r="BW134" s="66"/>
      <c r="BX134" s="66"/>
      <c r="BY134" s="17"/>
      <c r="BZ134" s="17"/>
      <c r="CA134" s="66"/>
      <c r="CB134" s="66"/>
      <c r="CC134" s="66">
        <f>MAX(BW134:BW404)</f>
        <v>58642.280441588402</v>
      </c>
      <c r="CD134" s="66">
        <f t="shared" si="125"/>
        <v>-58642.280441588402</v>
      </c>
      <c r="CE134" s="66">
        <f t="shared" si="126"/>
        <v>-4423</v>
      </c>
      <c r="CF134" s="66" t="e">
        <f>MAX(CE134:CE404)</f>
        <v>#REF!</v>
      </c>
      <c r="CG134" s="66" t="e">
        <f t="shared" si="127"/>
        <v>#REF!</v>
      </c>
      <c r="CH134" s="370"/>
      <c r="CI134" s="17">
        <f t="shared" si="121"/>
        <v>0</v>
      </c>
      <c r="CJ134" s="17">
        <f t="shared" si="122"/>
        <v>1</v>
      </c>
      <c r="CK134" s="38">
        <f>MAX(BV38:BV134)</f>
        <v>311.10000000000002</v>
      </c>
      <c r="CL134" s="38">
        <f t="shared" si="128"/>
        <v>33.400000000000034</v>
      </c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</row>
    <row r="135" spans="1:147" customFormat="1" ht="19.5" hidden="1" customHeight="1" x14ac:dyDescent="0.25">
      <c r="A135" s="3"/>
      <c r="B135" s="254">
        <f t="shared" si="89"/>
        <v>37207</v>
      </c>
      <c r="C135" s="5">
        <f t="shared" si="130"/>
        <v>22545</v>
      </c>
      <c r="D135" s="5">
        <v>0</v>
      </c>
      <c r="E135" s="66">
        <f t="shared" si="132"/>
        <v>0</v>
      </c>
      <c r="F135" s="66">
        <f t="shared" si="90"/>
        <v>41</v>
      </c>
      <c r="G135" s="4">
        <f t="shared" si="131"/>
        <v>22586</v>
      </c>
      <c r="H135" s="8">
        <f t="shared" si="123"/>
        <v>1.8185850521179863E-3</v>
      </c>
      <c r="I135" s="3"/>
      <c r="J135" s="306">
        <v>37207</v>
      </c>
      <c r="K135" s="5">
        <v>274.89999999999998</v>
      </c>
      <c r="L135" s="5">
        <v>282.5</v>
      </c>
      <c r="M135" s="5">
        <v>273.8</v>
      </c>
      <c r="N135" s="177"/>
      <c r="O135" s="5">
        <f t="shared" si="78"/>
        <v>8.6999999999999886</v>
      </c>
      <c r="P135" s="8">
        <f t="shared" si="79"/>
        <v>3.1647871953437573E-2</v>
      </c>
      <c r="Q135" s="8">
        <f>(AVERAGE(P132:P134))*Q1239</f>
        <v>6.1673185337455224E-3</v>
      </c>
      <c r="R135" s="8">
        <f>P134/P1239</f>
        <v>0.52082330672897414</v>
      </c>
      <c r="S135" s="109">
        <f t="shared" si="80"/>
        <v>275.98733564317888</v>
      </c>
      <c r="T135" s="5">
        <f t="shared" si="91"/>
        <v>2.6999999999999886</v>
      </c>
      <c r="U135" s="8">
        <f t="shared" si="77"/>
        <v>0.4600000000000023</v>
      </c>
      <c r="V135" s="19">
        <f t="shared" si="81"/>
        <v>0.10000000000002274</v>
      </c>
      <c r="W135" s="109">
        <f t="shared" si="92"/>
        <v>279.4126643568211</v>
      </c>
      <c r="X135" s="5">
        <f t="shared" si="86"/>
        <v>2.3000000000000114</v>
      </c>
      <c r="Y135" s="8">
        <f t="shared" si="82"/>
        <v>0.5399999999999977</v>
      </c>
      <c r="Z135" s="5">
        <f t="shared" si="83"/>
        <v>0</v>
      </c>
      <c r="AA135" s="5">
        <f>K135*AA1239</f>
        <v>3.5736999999999997</v>
      </c>
      <c r="AB135" s="5">
        <f t="shared" si="84"/>
        <v>1.8612662512573348</v>
      </c>
      <c r="AC135" s="2">
        <v>37207</v>
      </c>
      <c r="AD135" s="43">
        <f t="shared" si="93"/>
        <v>275</v>
      </c>
      <c r="AE135" s="54"/>
      <c r="AF135" s="131">
        <f>(AK134&gt;AF1239)*1</f>
        <v>0</v>
      </c>
      <c r="AG135" s="112">
        <f>MROUND((AD135*AG1239),5)</f>
        <v>270</v>
      </c>
      <c r="AH135" s="113">
        <f>MROUND((AE135*AH1239),0.1)</f>
        <v>0</v>
      </c>
      <c r="AI135" s="60">
        <f t="shared" si="94"/>
        <v>-2.8000000000000114</v>
      </c>
      <c r="AJ135" s="60"/>
      <c r="AK135" s="133">
        <f t="shared" si="129"/>
        <v>274.89999999999998</v>
      </c>
      <c r="AL135" s="41">
        <f t="shared" si="85"/>
        <v>280</v>
      </c>
      <c r="AM135" s="56">
        <f t="shared" si="87"/>
        <v>0.8</v>
      </c>
      <c r="AN135" s="82">
        <f t="shared" si="88"/>
        <v>0</v>
      </c>
      <c r="AO135" s="82">
        <f t="shared" si="95"/>
        <v>1</v>
      </c>
      <c r="AP135" s="33">
        <f t="shared" si="96"/>
        <v>0</v>
      </c>
      <c r="AQ135" s="29">
        <f t="shared" si="97"/>
        <v>0</v>
      </c>
      <c r="AR135" s="86">
        <f t="shared" si="98"/>
        <v>0</v>
      </c>
      <c r="AS135" s="33">
        <f t="shared" si="99"/>
        <v>0</v>
      </c>
      <c r="AT135" s="19">
        <f t="shared" si="100"/>
        <v>0</v>
      </c>
      <c r="AU135" s="18">
        <f t="shared" si="124"/>
        <v>1</v>
      </c>
      <c r="AV135" s="5">
        <f t="shared" si="101"/>
        <v>0.8</v>
      </c>
      <c r="AW135" s="17">
        <f t="shared" si="102"/>
        <v>1</v>
      </c>
      <c r="AX135" s="17">
        <f t="shared" si="103"/>
        <v>0</v>
      </c>
      <c r="AY135" s="17">
        <f t="shared" si="104"/>
        <v>0</v>
      </c>
      <c r="AZ135" s="19">
        <f t="shared" si="105"/>
        <v>280</v>
      </c>
      <c r="BA135" s="19">
        <f t="shared" si="106"/>
        <v>0</v>
      </c>
      <c r="BB135" s="19">
        <f t="shared" si="107"/>
        <v>0</v>
      </c>
      <c r="BC135" s="19">
        <f t="shared" si="108"/>
        <v>0</v>
      </c>
      <c r="BD135" s="17">
        <f t="shared" si="109"/>
        <v>280</v>
      </c>
      <c r="BE135" s="17">
        <f t="shared" si="110"/>
        <v>0</v>
      </c>
      <c r="BF135" s="38">
        <f t="shared" si="111"/>
        <v>0</v>
      </c>
      <c r="BG135" s="38">
        <f t="shared" si="112"/>
        <v>0</v>
      </c>
      <c r="BH135" s="38">
        <f t="shared" si="113"/>
        <v>0</v>
      </c>
      <c r="BI135" s="38">
        <f t="shared" si="114"/>
        <v>0</v>
      </c>
      <c r="BJ135" s="5">
        <f t="shared" si="115"/>
        <v>0</v>
      </c>
      <c r="BK135" s="5">
        <f t="shared" si="116"/>
        <v>0</v>
      </c>
      <c r="BL135" s="22">
        <f t="shared" si="117"/>
        <v>0.8</v>
      </c>
      <c r="BM135" s="5">
        <f t="shared" si="118"/>
        <v>0.8</v>
      </c>
      <c r="BN135" s="66">
        <f t="shared" si="133"/>
        <v>80</v>
      </c>
      <c r="BO135" s="5">
        <f>AP135*BO1239</f>
        <v>0</v>
      </c>
      <c r="BP135" s="5">
        <f>AU135*BP1239</f>
        <v>-39</v>
      </c>
      <c r="BQ135" s="5">
        <f>AF135*BQ1239</f>
        <v>0</v>
      </c>
      <c r="BR135" s="356">
        <f t="shared" si="134"/>
        <v>41</v>
      </c>
      <c r="BS135" s="5">
        <f t="shared" si="119"/>
        <v>274.89999999999998</v>
      </c>
      <c r="BT135" s="6"/>
      <c r="BU135" s="306">
        <v>37207</v>
      </c>
      <c r="BV135" s="38">
        <f t="shared" si="120"/>
        <v>274.89999999999998</v>
      </c>
      <c r="BW135" s="66"/>
      <c r="BX135" s="66"/>
      <c r="BY135" s="17"/>
      <c r="BZ135" s="17"/>
      <c r="CA135" s="66"/>
      <c r="CB135" s="66"/>
      <c r="CC135" s="66">
        <f>MAX(BW135:BW404)</f>
        <v>58642.280441588402</v>
      </c>
      <c r="CD135" s="66">
        <f t="shared" si="125"/>
        <v>-58642.280441588402</v>
      </c>
      <c r="CE135" s="66">
        <f t="shared" si="126"/>
        <v>-4382</v>
      </c>
      <c r="CF135" s="66" t="e">
        <f>MAX(CE135:CE404)</f>
        <v>#REF!</v>
      </c>
      <c r="CG135" s="66" t="e">
        <f t="shared" si="127"/>
        <v>#REF!</v>
      </c>
      <c r="CH135" s="370"/>
      <c r="CI135" s="17">
        <f t="shared" si="121"/>
        <v>1</v>
      </c>
      <c r="CJ135" s="17">
        <f t="shared" si="122"/>
        <v>0</v>
      </c>
      <c r="CK135" s="38">
        <f>MAX(BV38:BV135)</f>
        <v>311.10000000000002</v>
      </c>
      <c r="CL135" s="38">
        <f t="shared" si="128"/>
        <v>36.200000000000045</v>
      </c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</row>
    <row r="136" spans="1:147" customFormat="1" ht="19.5" hidden="1" customHeight="1" x14ac:dyDescent="0.25">
      <c r="A136" s="3"/>
      <c r="B136" s="254">
        <f t="shared" si="89"/>
        <v>37214</v>
      </c>
      <c r="C136" s="5">
        <f t="shared" si="130"/>
        <v>22586</v>
      </c>
      <c r="D136" s="5">
        <v>0</v>
      </c>
      <c r="E136" s="66">
        <f t="shared" si="132"/>
        <v>0</v>
      </c>
      <c r="F136" s="66">
        <f t="shared" si="90"/>
        <v>61</v>
      </c>
      <c r="G136" s="4">
        <f t="shared" si="131"/>
        <v>22647</v>
      </c>
      <c r="H136" s="8">
        <f t="shared" si="123"/>
        <v>2.7007880988222793E-3</v>
      </c>
      <c r="I136" s="3"/>
      <c r="J136" s="306">
        <v>37214</v>
      </c>
      <c r="K136" s="5">
        <v>273.10000000000002</v>
      </c>
      <c r="L136" s="5">
        <v>274.89999999999998</v>
      </c>
      <c r="M136" s="5">
        <v>271.89999999999998</v>
      </c>
      <c r="N136" s="177"/>
      <c r="O136" s="5">
        <f t="shared" si="78"/>
        <v>3</v>
      </c>
      <c r="P136" s="8">
        <f t="shared" si="79"/>
        <v>1.0984987184181618E-2</v>
      </c>
      <c r="Q136" s="8">
        <f>(AVERAGE(P133:P135))*Q1239</f>
        <v>8.7101872675539663E-3</v>
      </c>
      <c r="R136" s="8">
        <f>P135/P1239</f>
        <v>0.89751275032214273</v>
      </c>
      <c r="S136" s="109">
        <f t="shared" si="80"/>
        <v>272.50556952014938</v>
      </c>
      <c r="T136" s="5">
        <f t="shared" si="91"/>
        <v>1</v>
      </c>
      <c r="U136" s="8">
        <f t="shared" si="77"/>
        <v>0.5</v>
      </c>
      <c r="V136" s="19">
        <f t="shared" si="81"/>
        <v>1.8999999999999773</v>
      </c>
      <c r="W136" s="109">
        <f t="shared" si="92"/>
        <v>277.29443047985058</v>
      </c>
      <c r="X136" s="5">
        <f t="shared" si="86"/>
        <v>1</v>
      </c>
      <c r="Y136" s="8">
        <f t="shared" si="82"/>
        <v>0.5</v>
      </c>
      <c r="Z136" s="5">
        <f t="shared" si="83"/>
        <v>0</v>
      </c>
      <c r="AA136" s="5">
        <f>K136*AA1239</f>
        <v>3.5503</v>
      </c>
      <c r="AB136" s="5">
        <f t="shared" si="84"/>
        <v>3.1864395174687035</v>
      </c>
      <c r="AC136" s="2">
        <v>37214</v>
      </c>
      <c r="AD136" s="43">
        <f t="shared" si="93"/>
        <v>275</v>
      </c>
      <c r="AE136" s="54"/>
      <c r="AF136" s="131">
        <f>(AK135&gt;AF1239)*1</f>
        <v>0</v>
      </c>
      <c r="AG136" s="112">
        <f>MROUND((AD136*AG1239),5)</f>
        <v>270</v>
      </c>
      <c r="AH136" s="113">
        <f>MROUND((AE136*AH1239),0.1)</f>
        <v>0</v>
      </c>
      <c r="AI136" s="60">
        <f t="shared" si="94"/>
        <v>-1.7999999999999545</v>
      </c>
      <c r="AJ136" s="60"/>
      <c r="AK136" s="133">
        <f t="shared" si="129"/>
        <v>273.10000000000002</v>
      </c>
      <c r="AL136" s="41">
        <f t="shared" si="85"/>
        <v>275</v>
      </c>
      <c r="AM136" s="56">
        <f t="shared" si="87"/>
        <v>1</v>
      </c>
      <c r="AN136" s="82">
        <f t="shared" si="88"/>
        <v>0</v>
      </c>
      <c r="AO136" s="82">
        <f t="shared" si="95"/>
        <v>1</v>
      </c>
      <c r="AP136" s="33">
        <f t="shared" si="96"/>
        <v>0</v>
      </c>
      <c r="AQ136" s="29">
        <f t="shared" si="97"/>
        <v>0</v>
      </c>
      <c r="AR136" s="86">
        <f t="shared" si="98"/>
        <v>0</v>
      </c>
      <c r="AS136" s="33">
        <f t="shared" si="99"/>
        <v>0</v>
      </c>
      <c r="AT136" s="19">
        <f t="shared" si="100"/>
        <v>0</v>
      </c>
      <c r="AU136" s="18">
        <f t="shared" si="124"/>
        <v>1</v>
      </c>
      <c r="AV136" s="5">
        <f t="shared" si="101"/>
        <v>1</v>
      </c>
      <c r="AW136" s="17">
        <f t="shared" si="102"/>
        <v>1</v>
      </c>
      <c r="AX136" s="17">
        <f t="shared" si="103"/>
        <v>0</v>
      </c>
      <c r="AY136" s="17">
        <f t="shared" si="104"/>
        <v>0</v>
      </c>
      <c r="AZ136" s="19">
        <f t="shared" si="105"/>
        <v>280</v>
      </c>
      <c r="BA136" s="19">
        <f t="shared" si="106"/>
        <v>0</v>
      </c>
      <c r="BB136" s="19">
        <f t="shared" si="107"/>
        <v>0</v>
      </c>
      <c r="BC136" s="19">
        <f t="shared" si="108"/>
        <v>0</v>
      </c>
      <c r="BD136" s="17">
        <f t="shared" si="109"/>
        <v>280</v>
      </c>
      <c r="BE136" s="17">
        <f t="shared" si="110"/>
        <v>0</v>
      </c>
      <c r="BF136" s="38">
        <f t="shared" si="111"/>
        <v>0</v>
      </c>
      <c r="BG136" s="38">
        <f t="shared" si="112"/>
        <v>0</v>
      </c>
      <c r="BH136" s="38">
        <f t="shared" si="113"/>
        <v>0</v>
      </c>
      <c r="BI136" s="38">
        <f t="shared" si="114"/>
        <v>0</v>
      </c>
      <c r="BJ136" s="5">
        <f t="shared" si="115"/>
        <v>0</v>
      </c>
      <c r="BK136" s="5">
        <f t="shared" si="116"/>
        <v>0</v>
      </c>
      <c r="BL136" s="22">
        <f t="shared" si="117"/>
        <v>1</v>
      </c>
      <c r="BM136" s="5">
        <f t="shared" si="118"/>
        <v>1</v>
      </c>
      <c r="BN136" s="66">
        <f t="shared" si="133"/>
        <v>100</v>
      </c>
      <c r="BO136" s="5">
        <f>AP136*BO1239</f>
        <v>0</v>
      </c>
      <c r="BP136" s="5">
        <f>AU136*BP1239</f>
        <v>-39</v>
      </c>
      <c r="BQ136" s="5">
        <f>AF136*BQ1239</f>
        <v>0</v>
      </c>
      <c r="BR136" s="356">
        <f t="shared" si="134"/>
        <v>61</v>
      </c>
      <c r="BS136" s="5">
        <f t="shared" si="119"/>
        <v>273.10000000000002</v>
      </c>
      <c r="BT136" s="6"/>
      <c r="BU136" s="306">
        <v>37214</v>
      </c>
      <c r="BV136" s="38">
        <f t="shared" si="120"/>
        <v>273.10000000000002</v>
      </c>
      <c r="BW136" s="66"/>
      <c r="BX136" s="66"/>
      <c r="BY136" s="17"/>
      <c r="BZ136" s="17"/>
      <c r="CA136" s="66"/>
      <c r="CB136" s="66"/>
      <c r="CC136" s="66">
        <f>MAX(BW136:BW404)</f>
        <v>58642.280441588402</v>
      </c>
      <c r="CD136" s="66">
        <f t="shared" si="125"/>
        <v>-58642.280441588402</v>
      </c>
      <c r="CE136" s="66">
        <f t="shared" si="126"/>
        <v>-4321</v>
      </c>
      <c r="CF136" s="66" t="e">
        <f>MAX(CE136:CE404)</f>
        <v>#REF!</v>
      </c>
      <c r="CG136" s="66" t="e">
        <f t="shared" si="127"/>
        <v>#REF!</v>
      </c>
      <c r="CH136" s="370"/>
      <c r="CI136" s="17">
        <f t="shared" si="121"/>
        <v>1</v>
      </c>
      <c r="CJ136" s="17">
        <f t="shared" si="122"/>
        <v>0</v>
      </c>
      <c r="CK136" s="38">
        <f>MAX(BV38:BV136)</f>
        <v>311.10000000000002</v>
      </c>
      <c r="CL136" s="38">
        <f t="shared" si="128"/>
        <v>38</v>
      </c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</row>
    <row r="137" spans="1:147" customFormat="1" ht="19.5" hidden="1" customHeight="1" x14ac:dyDescent="0.25">
      <c r="A137" s="3"/>
      <c r="B137" s="254">
        <f t="shared" si="89"/>
        <v>37221</v>
      </c>
      <c r="C137" s="5">
        <f t="shared" si="130"/>
        <v>22647</v>
      </c>
      <c r="D137" s="5">
        <v>0</v>
      </c>
      <c r="E137" s="66">
        <f t="shared" si="132"/>
        <v>0</v>
      </c>
      <c r="F137" s="66">
        <f t="shared" si="90"/>
        <v>121</v>
      </c>
      <c r="G137" s="4">
        <f t="shared" si="131"/>
        <v>22768</v>
      </c>
      <c r="H137" s="8">
        <f t="shared" si="123"/>
        <v>5.3428710204442087E-3</v>
      </c>
      <c r="I137" s="3"/>
      <c r="J137" s="306">
        <v>37221</v>
      </c>
      <c r="K137" s="5">
        <v>273.89999999999998</v>
      </c>
      <c r="L137" s="5">
        <v>275.5</v>
      </c>
      <c r="M137" s="5">
        <v>272.2</v>
      </c>
      <c r="N137" s="177"/>
      <c r="O137" s="5">
        <f t="shared" si="78"/>
        <v>3.3000000000000114</v>
      </c>
      <c r="P137" s="8">
        <f t="shared" si="79"/>
        <v>1.204819277108438E-2</v>
      </c>
      <c r="Q137" s="8">
        <f>(AVERAGE(P134:P136))*Q1239</f>
        <v>8.1330668503261632E-3</v>
      </c>
      <c r="R137" s="8">
        <f>P136/P1239</f>
        <v>0.31152698274417268</v>
      </c>
      <c r="S137" s="109">
        <f t="shared" si="80"/>
        <v>270.87885944317594</v>
      </c>
      <c r="T137" s="5">
        <f t="shared" si="91"/>
        <v>3.1000000000000227</v>
      </c>
      <c r="U137" s="8">
        <f t="shared" si="77"/>
        <v>0.37999999999999545</v>
      </c>
      <c r="V137" s="19">
        <f t="shared" si="81"/>
        <v>0</v>
      </c>
      <c r="W137" s="109">
        <f t="shared" si="92"/>
        <v>275.3211405568241</v>
      </c>
      <c r="X137" s="5">
        <f t="shared" si="86"/>
        <v>1.8999999999999773</v>
      </c>
      <c r="Y137" s="8">
        <f t="shared" si="82"/>
        <v>0.62000000000000455</v>
      </c>
      <c r="Z137" s="5">
        <f t="shared" si="83"/>
        <v>0</v>
      </c>
      <c r="AA137" s="5">
        <f>K137*AA1239</f>
        <v>3.5606999999999998</v>
      </c>
      <c r="AB137" s="5">
        <f t="shared" si="84"/>
        <v>1.1092541274571757</v>
      </c>
      <c r="AC137" s="2">
        <v>37221</v>
      </c>
      <c r="AD137" s="43">
        <f t="shared" si="93"/>
        <v>270</v>
      </c>
      <c r="AE137" s="54"/>
      <c r="AF137" s="131">
        <f>(AK136&gt;AF1239)*1</f>
        <v>0</v>
      </c>
      <c r="AG137" s="112">
        <f>MROUND((AD137*AG1239),5)</f>
        <v>265</v>
      </c>
      <c r="AH137" s="113">
        <f>MROUND((AE137*AH1239),0.1)</f>
        <v>0</v>
      </c>
      <c r="AI137" s="60">
        <f t="shared" si="94"/>
        <v>0.79999999999995453</v>
      </c>
      <c r="AJ137" s="60"/>
      <c r="AK137" s="133">
        <f t="shared" si="129"/>
        <v>273.89999999999998</v>
      </c>
      <c r="AL137" s="41">
        <f t="shared" si="85"/>
        <v>275</v>
      </c>
      <c r="AM137" s="56">
        <f t="shared" si="87"/>
        <v>1.6</v>
      </c>
      <c r="AN137" s="82">
        <f t="shared" si="88"/>
        <v>1</v>
      </c>
      <c r="AO137" s="82">
        <f t="shared" si="95"/>
        <v>0</v>
      </c>
      <c r="AP137" s="33">
        <f t="shared" si="96"/>
        <v>0</v>
      </c>
      <c r="AQ137" s="29">
        <f t="shared" si="97"/>
        <v>0</v>
      </c>
      <c r="AR137" s="86">
        <f t="shared" si="98"/>
        <v>1</v>
      </c>
      <c r="AS137" s="33">
        <f t="shared" si="99"/>
        <v>0</v>
      </c>
      <c r="AT137" s="19">
        <f t="shared" si="100"/>
        <v>0</v>
      </c>
      <c r="AU137" s="18">
        <f t="shared" si="124"/>
        <v>1</v>
      </c>
      <c r="AV137" s="5">
        <f t="shared" si="101"/>
        <v>1.6</v>
      </c>
      <c r="AW137" s="17">
        <f t="shared" si="102"/>
        <v>1</v>
      </c>
      <c r="AX137" s="17">
        <f t="shared" si="103"/>
        <v>0</v>
      </c>
      <c r="AY137" s="17">
        <f t="shared" si="104"/>
        <v>0</v>
      </c>
      <c r="AZ137" s="19">
        <f t="shared" si="105"/>
        <v>280</v>
      </c>
      <c r="BA137" s="19">
        <f t="shared" si="106"/>
        <v>0</v>
      </c>
      <c r="BB137" s="19">
        <f t="shared" si="107"/>
        <v>0</v>
      </c>
      <c r="BC137" s="19">
        <f t="shared" si="108"/>
        <v>0</v>
      </c>
      <c r="BD137" s="17">
        <f t="shared" si="109"/>
        <v>280</v>
      </c>
      <c r="BE137" s="17">
        <f t="shared" si="110"/>
        <v>0</v>
      </c>
      <c r="BF137" s="38">
        <f t="shared" si="111"/>
        <v>0</v>
      </c>
      <c r="BG137" s="38">
        <f t="shared" si="112"/>
        <v>0</v>
      </c>
      <c r="BH137" s="38">
        <f t="shared" si="113"/>
        <v>0</v>
      </c>
      <c r="BI137" s="38">
        <f t="shared" si="114"/>
        <v>0</v>
      </c>
      <c r="BJ137" s="5">
        <f t="shared" si="115"/>
        <v>0</v>
      </c>
      <c r="BK137" s="5">
        <f t="shared" si="116"/>
        <v>0</v>
      </c>
      <c r="BL137" s="22">
        <f t="shared" si="117"/>
        <v>1.6</v>
      </c>
      <c r="BM137" s="5">
        <f t="shared" si="118"/>
        <v>1.6</v>
      </c>
      <c r="BN137" s="66">
        <f t="shared" si="133"/>
        <v>160</v>
      </c>
      <c r="BO137" s="5">
        <f>AP137*BO1239</f>
        <v>0</v>
      </c>
      <c r="BP137" s="5">
        <f>AU137*BP1239</f>
        <v>-39</v>
      </c>
      <c r="BQ137" s="5">
        <f>AF137*BQ1239</f>
        <v>0</v>
      </c>
      <c r="BR137" s="356">
        <f t="shared" si="134"/>
        <v>121</v>
      </c>
      <c r="BS137" s="5">
        <f t="shared" si="119"/>
        <v>273.89999999999998</v>
      </c>
      <c r="BT137" s="6"/>
      <c r="BU137" s="306">
        <v>37221</v>
      </c>
      <c r="BV137" s="38">
        <f t="shared" si="120"/>
        <v>273.89999999999998</v>
      </c>
      <c r="BW137" s="66"/>
      <c r="BX137" s="66"/>
      <c r="BY137" s="17"/>
      <c r="BZ137" s="17"/>
      <c r="CA137" s="66"/>
      <c r="CB137" s="66"/>
      <c r="CC137" s="66">
        <f>MAX(BW137:BW404)</f>
        <v>58642.280441588402</v>
      </c>
      <c r="CD137" s="66">
        <f t="shared" si="125"/>
        <v>-58642.280441588402</v>
      </c>
      <c r="CE137" s="66">
        <f t="shared" si="126"/>
        <v>-4200</v>
      </c>
      <c r="CF137" s="66" t="e">
        <f>MAX(CE137:CE404)</f>
        <v>#REF!</v>
      </c>
      <c r="CG137" s="66" t="e">
        <f t="shared" si="127"/>
        <v>#REF!</v>
      </c>
      <c r="CH137" s="370"/>
      <c r="CI137" s="17">
        <f t="shared" si="121"/>
        <v>1</v>
      </c>
      <c r="CJ137" s="17">
        <f t="shared" si="122"/>
        <v>0</v>
      </c>
      <c r="CK137" s="38">
        <f>MAX(BV38:BV137)</f>
        <v>311.10000000000002</v>
      </c>
      <c r="CL137" s="38">
        <f t="shared" si="128"/>
        <v>37.200000000000045</v>
      </c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</row>
    <row r="138" spans="1:147" customFormat="1" ht="19.5" hidden="1" customHeight="1" x14ac:dyDescent="0.25">
      <c r="A138" s="3"/>
      <c r="B138" s="254">
        <f t="shared" si="89"/>
        <v>37228</v>
      </c>
      <c r="C138" s="5">
        <f t="shared" si="130"/>
        <v>22768</v>
      </c>
      <c r="D138" s="5">
        <v>0</v>
      </c>
      <c r="E138" s="66">
        <f>E137</f>
        <v>0</v>
      </c>
      <c r="F138" s="66">
        <f t="shared" si="90"/>
        <v>31</v>
      </c>
      <c r="G138" s="4">
        <f t="shared" si="131"/>
        <v>22799</v>
      </c>
      <c r="H138" s="8">
        <f t="shared" si="123"/>
        <v>1.3615600843288826E-3</v>
      </c>
      <c r="I138" s="3"/>
      <c r="J138" s="306">
        <v>37228</v>
      </c>
      <c r="K138" s="5">
        <v>273.89999999999998</v>
      </c>
      <c r="L138" s="5">
        <v>276.89999999999998</v>
      </c>
      <c r="M138" s="5">
        <v>273</v>
      </c>
      <c r="N138" s="177"/>
      <c r="O138" s="5">
        <f t="shared" si="78"/>
        <v>3.8999999999999773</v>
      </c>
      <c r="P138" s="8">
        <f t="shared" si="79"/>
        <v>1.4238773274917771E-2</v>
      </c>
      <c r="Q138" s="8">
        <f>(AVERAGE(P135:P137))*Q1239</f>
        <v>7.2908069211604755E-3</v>
      </c>
      <c r="R138" s="8">
        <f>P137/P1239</f>
        <v>0.34167879111419225</v>
      </c>
      <c r="S138" s="109">
        <f t="shared" si="80"/>
        <v>271.90304798429412</v>
      </c>
      <c r="T138" s="5">
        <f t="shared" si="91"/>
        <v>3.8999999999999773</v>
      </c>
      <c r="U138" s="8">
        <f t="shared" si="77"/>
        <v>0.22000000000000455</v>
      </c>
      <c r="V138" s="19">
        <f t="shared" si="81"/>
        <v>0</v>
      </c>
      <c r="W138" s="109">
        <f t="shared" si="92"/>
        <v>275.89695201570584</v>
      </c>
      <c r="X138" s="5">
        <f t="shared" si="86"/>
        <v>1.1000000000000227</v>
      </c>
      <c r="Y138" s="8">
        <f t="shared" si="82"/>
        <v>0.77999999999999547</v>
      </c>
      <c r="Z138" s="5">
        <f t="shared" si="83"/>
        <v>0</v>
      </c>
      <c r="AA138" s="5">
        <f>K138*AA1239</f>
        <v>3.5606999999999998</v>
      </c>
      <c r="AB138" s="5">
        <f t="shared" si="84"/>
        <v>1.2166156715203043</v>
      </c>
      <c r="AC138" s="2">
        <v>37228</v>
      </c>
      <c r="AD138" s="43">
        <f t="shared" si="93"/>
        <v>270</v>
      </c>
      <c r="AE138" s="54"/>
      <c r="AF138" s="131">
        <f>(AK137&gt;AF1239)*1</f>
        <v>0</v>
      </c>
      <c r="AG138" s="112">
        <f>MROUND((AD138*AG1239),5)</f>
        <v>265</v>
      </c>
      <c r="AH138" s="113">
        <f>MROUND((AE138*AH1239),0.1)</f>
        <v>0</v>
      </c>
      <c r="AI138" s="60">
        <f t="shared" si="94"/>
        <v>0</v>
      </c>
      <c r="AJ138" s="60"/>
      <c r="AK138" s="133">
        <f t="shared" si="129"/>
        <v>273.89999999999998</v>
      </c>
      <c r="AL138" s="41">
        <f t="shared" si="85"/>
        <v>275</v>
      </c>
      <c r="AM138" s="56">
        <f t="shared" si="87"/>
        <v>0.70000000000000007</v>
      </c>
      <c r="AN138" s="82">
        <f t="shared" si="88"/>
        <v>0</v>
      </c>
      <c r="AO138" s="82">
        <f t="shared" si="95"/>
        <v>0</v>
      </c>
      <c r="AP138" s="33">
        <f t="shared" si="96"/>
        <v>0</v>
      </c>
      <c r="AQ138" s="29">
        <f t="shared" si="97"/>
        <v>0</v>
      </c>
      <c r="AR138" s="86">
        <f t="shared" si="98"/>
        <v>1</v>
      </c>
      <c r="AS138" s="33">
        <f t="shared" si="99"/>
        <v>0</v>
      </c>
      <c r="AT138" s="19">
        <f t="shared" si="100"/>
        <v>0</v>
      </c>
      <c r="AU138" s="18">
        <f t="shared" si="124"/>
        <v>1</v>
      </c>
      <c r="AV138" s="5">
        <f t="shared" si="101"/>
        <v>0.70000000000000007</v>
      </c>
      <c r="AW138" s="17">
        <f t="shared" si="102"/>
        <v>1</v>
      </c>
      <c r="AX138" s="17">
        <f t="shared" si="103"/>
        <v>0</v>
      </c>
      <c r="AY138" s="17">
        <f t="shared" si="104"/>
        <v>0</v>
      </c>
      <c r="AZ138" s="19">
        <f t="shared" si="105"/>
        <v>280</v>
      </c>
      <c r="BA138" s="19">
        <f t="shared" si="106"/>
        <v>0</v>
      </c>
      <c r="BB138" s="19">
        <f t="shared" si="107"/>
        <v>0</v>
      </c>
      <c r="BC138" s="19">
        <f t="shared" si="108"/>
        <v>0</v>
      </c>
      <c r="BD138" s="17">
        <f t="shared" si="109"/>
        <v>280</v>
      </c>
      <c r="BE138" s="17">
        <f t="shared" si="110"/>
        <v>0</v>
      </c>
      <c r="BF138" s="38">
        <f t="shared" si="111"/>
        <v>0</v>
      </c>
      <c r="BG138" s="38">
        <f t="shared" si="112"/>
        <v>0</v>
      </c>
      <c r="BH138" s="38">
        <f t="shared" si="113"/>
        <v>0</v>
      </c>
      <c r="BI138" s="38">
        <f t="shared" si="114"/>
        <v>0</v>
      </c>
      <c r="BJ138" s="5">
        <f t="shared" si="115"/>
        <v>0</v>
      </c>
      <c r="BK138" s="5">
        <f t="shared" si="116"/>
        <v>0</v>
      </c>
      <c r="BL138" s="22">
        <f t="shared" si="117"/>
        <v>0.70000000000000007</v>
      </c>
      <c r="BM138" s="5">
        <f t="shared" si="118"/>
        <v>0.70000000000000007</v>
      </c>
      <c r="BN138" s="66">
        <f t="shared" si="133"/>
        <v>70</v>
      </c>
      <c r="BO138" s="5">
        <f>AP138*BO1239</f>
        <v>0</v>
      </c>
      <c r="BP138" s="5">
        <f>AU138*BP1239</f>
        <v>-39</v>
      </c>
      <c r="BQ138" s="5">
        <f>AF138*BQ1239</f>
        <v>0</v>
      </c>
      <c r="BR138" s="356">
        <f t="shared" si="134"/>
        <v>31</v>
      </c>
      <c r="BS138" s="5">
        <f t="shared" si="119"/>
        <v>273.89999999999998</v>
      </c>
      <c r="BT138" s="6"/>
      <c r="BU138" s="306">
        <v>37228</v>
      </c>
      <c r="BV138" s="38">
        <f t="shared" si="120"/>
        <v>273.89999999999998</v>
      </c>
      <c r="BW138" s="66"/>
      <c r="BX138" s="66"/>
      <c r="BY138" s="17"/>
      <c r="BZ138" s="17"/>
      <c r="CA138" s="66"/>
      <c r="CB138" s="66"/>
      <c r="CC138" s="66">
        <f>MAX(BW138:BW404)</f>
        <v>58642.280441588402</v>
      </c>
      <c r="CD138" s="66">
        <f t="shared" si="125"/>
        <v>-58642.280441588402</v>
      </c>
      <c r="CE138" s="66">
        <f t="shared" si="126"/>
        <v>-4169</v>
      </c>
      <c r="CF138" s="66" t="e">
        <f>MAX(CE138:CE404)</f>
        <v>#REF!</v>
      </c>
      <c r="CG138" s="66" t="e">
        <f t="shared" si="127"/>
        <v>#REF!</v>
      </c>
      <c r="CH138" s="370"/>
      <c r="CI138" s="17">
        <f t="shared" si="121"/>
        <v>1</v>
      </c>
      <c r="CJ138" s="17">
        <f t="shared" si="122"/>
        <v>0</v>
      </c>
      <c r="CK138" s="38">
        <f>MAX(BV38:BV138)</f>
        <v>311.10000000000002</v>
      </c>
      <c r="CL138" s="38">
        <f t="shared" si="128"/>
        <v>37.200000000000045</v>
      </c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</row>
    <row r="139" spans="1:147" customFormat="1" ht="19.5" hidden="1" customHeight="1" x14ac:dyDescent="0.25">
      <c r="A139" s="3"/>
      <c r="B139" s="254">
        <f t="shared" si="89"/>
        <v>37235</v>
      </c>
      <c r="C139" s="5">
        <f t="shared" si="130"/>
        <v>22799</v>
      </c>
      <c r="D139" s="5">
        <v>0</v>
      </c>
      <c r="E139" s="66">
        <f t="shared" si="132"/>
        <v>0</v>
      </c>
      <c r="F139" s="66">
        <f t="shared" si="90"/>
        <v>-448.99999999999994</v>
      </c>
      <c r="G139" s="4">
        <f t="shared" si="131"/>
        <v>22350</v>
      </c>
      <c r="H139" s="8">
        <f t="shared" si="123"/>
        <v>-1.9693846221325494E-2</v>
      </c>
      <c r="I139" s="3"/>
      <c r="J139" s="306">
        <v>37235</v>
      </c>
      <c r="K139" s="5">
        <v>278</v>
      </c>
      <c r="L139" s="5">
        <v>278.5</v>
      </c>
      <c r="M139" s="5">
        <v>271.2</v>
      </c>
      <c r="N139" s="177"/>
      <c r="O139" s="5">
        <f t="shared" si="78"/>
        <v>7.3000000000000114</v>
      </c>
      <c r="P139" s="8">
        <f t="shared" si="79"/>
        <v>2.6258992805755436E-2</v>
      </c>
      <c r="Q139" s="8">
        <f>(AVERAGE(P136:P138))*Q1239</f>
        <v>4.969593764024503E-3</v>
      </c>
      <c r="R139" s="8">
        <f>P138/P1239</f>
        <v>0.40380220768040526</v>
      </c>
      <c r="S139" s="109">
        <f t="shared" si="80"/>
        <v>272.53882826803368</v>
      </c>
      <c r="T139" s="5">
        <f t="shared" si="91"/>
        <v>1</v>
      </c>
      <c r="U139" s="8">
        <f t="shared" si="77"/>
        <v>0.52380952380952894</v>
      </c>
      <c r="V139" s="19">
        <f t="shared" si="81"/>
        <v>0</v>
      </c>
      <c r="W139" s="109">
        <f t="shared" si="92"/>
        <v>275.26117173196627</v>
      </c>
      <c r="X139" s="5">
        <f t="shared" si="86"/>
        <v>1.1000000000000227</v>
      </c>
      <c r="Y139" s="8">
        <f t="shared" si="82"/>
        <v>0.47619047619047106</v>
      </c>
      <c r="Z139" s="5">
        <f t="shared" si="83"/>
        <v>3</v>
      </c>
      <c r="AA139" s="5">
        <f>K139*AA1239</f>
        <v>3.6139999999999999</v>
      </c>
      <c r="AB139" s="5">
        <f t="shared" si="84"/>
        <v>1.4593411785569845</v>
      </c>
      <c r="AC139" s="2">
        <v>37235</v>
      </c>
      <c r="AD139" s="43">
        <f t="shared" si="93"/>
        <v>275</v>
      </c>
      <c r="AE139" s="54"/>
      <c r="AF139" s="131">
        <f>(AK138&gt;AF1239)*1</f>
        <v>0</v>
      </c>
      <c r="AG139" s="112">
        <f>MROUND((AD139*AG1239),5)</f>
        <v>270</v>
      </c>
      <c r="AH139" s="113">
        <f>MROUND((AE139*AH1239),0.1)</f>
        <v>0</v>
      </c>
      <c r="AI139" s="60">
        <f t="shared" si="94"/>
        <v>4.1000000000000227</v>
      </c>
      <c r="AJ139" s="60"/>
      <c r="AK139" s="133">
        <f t="shared" si="129"/>
        <v>278</v>
      </c>
      <c r="AL139" s="41">
        <f t="shared" si="85"/>
        <v>275</v>
      </c>
      <c r="AM139" s="56">
        <f t="shared" si="87"/>
        <v>0.9</v>
      </c>
      <c r="AN139" s="82">
        <f t="shared" si="88"/>
        <v>1</v>
      </c>
      <c r="AO139" s="82">
        <f t="shared" si="95"/>
        <v>0</v>
      </c>
      <c r="AP139" s="33">
        <f t="shared" si="96"/>
        <v>0</v>
      </c>
      <c r="AQ139" s="29">
        <f t="shared" si="97"/>
        <v>0</v>
      </c>
      <c r="AR139" s="86">
        <f t="shared" si="98"/>
        <v>1</v>
      </c>
      <c r="AS139" s="33">
        <f t="shared" si="99"/>
        <v>0</v>
      </c>
      <c r="AT139" s="19">
        <f t="shared" si="100"/>
        <v>0</v>
      </c>
      <c r="AU139" s="18">
        <f t="shared" si="124"/>
        <v>1</v>
      </c>
      <c r="AV139" s="5">
        <f t="shared" si="101"/>
        <v>0.9</v>
      </c>
      <c r="AW139" s="17">
        <f t="shared" si="102"/>
        <v>0</v>
      </c>
      <c r="AX139" s="17">
        <f t="shared" si="103"/>
        <v>1</v>
      </c>
      <c r="AY139" s="17">
        <f t="shared" si="104"/>
        <v>275</v>
      </c>
      <c r="AZ139" s="19">
        <f t="shared" si="105"/>
        <v>280</v>
      </c>
      <c r="BA139" s="19">
        <f t="shared" si="106"/>
        <v>0</v>
      </c>
      <c r="BB139" s="19">
        <f t="shared" si="107"/>
        <v>0</v>
      </c>
      <c r="BC139" s="19">
        <f t="shared" si="108"/>
        <v>275</v>
      </c>
      <c r="BD139" s="17">
        <f t="shared" si="109"/>
        <v>0</v>
      </c>
      <c r="BE139" s="17">
        <f t="shared" si="110"/>
        <v>0</v>
      </c>
      <c r="BF139" s="38">
        <f t="shared" si="111"/>
        <v>0</v>
      </c>
      <c r="BG139" s="38">
        <f t="shared" si="112"/>
        <v>0</v>
      </c>
      <c r="BH139" s="38">
        <f t="shared" si="113"/>
        <v>0</v>
      </c>
      <c r="BI139" s="38">
        <f t="shared" si="114"/>
        <v>0</v>
      </c>
      <c r="BJ139" s="5">
        <f t="shared" si="115"/>
        <v>0</v>
      </c>
      <c r="BK139" s="5">
        <f t="shared" si="116"/>
        <v>-5</v>
      </c>
      <c r="BL139" s="22">
        <f t="shared" si="117"/>
        <v>-4.0999999999999996</v>
      </c>
      <c r="BM139" s="5">
        <f t="shared" si="118"/>
        <v>-4.0999999999999996</v>
      </c>
      <c r="BN139" s="66">
        <f t="shared" si="133"/>
        <v>-409.99999999999994</v>
      </c>
      <c r="BO139" s="5">
        <f>AP139*BO1239</f>
        <v>0</v>
      </c>
      <c r="BP139" s="5">
        <f>AU139*BP1239</f>
        <v>-39</v>
      </c>
      <c r="BQ139" s="5">
        <f>AF139*BQ1239</f>
        <v>0</v>
      </c>
      <c r="BR139" s="356">
        <f t="shared" si="134"/>
        <v>-448.99999999999994</v>
      </c>
      <c r="BS139" s="5">
        <f t="shared" si="119"/>
        <v>278</v>
      </c>
      <c r="BT139" s="6"/>
      <c r="BU139" s="306">
        <v>37235</v>
      </c>
      <c r="BV139" s="38">
        <f t="shared" si="120"/>
        <v>278</v>
      </c>
      <c r="BW139" s="66"/>
      <c r="BX139" s="66"/>
      <c r="BY139" s="17"/>
      <c r="BZ139" s="17"/>
      <c r="CA139" s="66"/>
      <c r="CB139" s="66"/>
      <c r="CC139" s="66">
        <f>MAX(BW139:BW404)</f>
        <v>58642.280441588402</v>
      </c>
      <c r="CD139" s="66">
        <f t="shared" si="125"/>
        <v>-58642.280441588402</v>
      </c>
      <c r="CE139" s="66">
        <f t="shared" si="126"/>
        <v>-4618</v>
      </c>
      <c r="CF139" s="66" t="e">
        <f>MAX(CE139:CE404)</f>
        <v>#REF!</v>
      </c>
      <c r="CG139" s="66" t="e">
        <f t="shared" si="127"/>
        <v>#REF!</v>
      </c>
      <c r="CH139" s="370"/>
      <c r="CI139" s="17">
        <f t="shared" si="121"/>
        <v>0</v>
      </c>
      <c r="CJ139" s="17">
        <f t="shared" si="122"/>
        <v>1</v>
      </c>
      <c r="CK139" s="38">
        <f>MAX(BV38:BV139)</f>
        <v>311.10000000000002</v>
      </c>
      <c r="CL139" s="38">
        <f t="shared" si="128"/>
        <v>33.100000000000023</v>
      </c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</row>
    <row r="140" spans="1:147" customFormat="1" ht="19.5" hidden="1" customHeight="1" x14ac:dyDescent="0.25">
      <c r="A140" s="3"/>
      <c r="B140" s="254">
        <f t="shared" si="89"/>
        <v>37242</v>
      </c>
      <c r="C140" s="5">
        <f t="shared" si="130"/>
        <v>22350</v>
      </c>
      <c r="D140" s="5">
        <v>0</v>
      </c>
      <c r="E140" s="66">
        <f t="shared" si="132"/>
        <v>0</v>
      </c>
      <c r="F140" s="66">
        <f t="shared" si="90"/>
        <v>-39</v>
      </c>
      <c r="G140" s="4">
        <f t="shared" si="131"/>
        <v>22311</v>
      </c>
      <c r="H140" s="8">
        <f t="shared" si="123"/>
        <v>-1.7449664429530201E-3</v>
      </c>
      <c r="I140" s="3"/>
      <c r="J140" s="306">
        <v>37242</v>
      </c>
      <c r="K140" s="5">
        <v>278</v>
      </c>
      <c r="L140" s="5">
        <v>281.8</v>
      </c>
      <c r="M140" s="5">
        <v>275.5</v>
      </c>
      <c r="N140" s="177"/>
      <c r="O140" s="5">
        <f t="shared" si="78"/>
        <v>6.3000000000000114</v>
      </c>
      <c r="P140" s="8">
        <f t="shared" si="79"/>
        <v>2.2661870503597165E-2</v>
      </c>
      <c r="Q140" s="8">
        <f>(AVERAGE(P137:P139))*Q1239</f>
        <v>7.006127846901012E-3</v>
      </c>
      <c r="R140" s="8">
        <f>P139/P1239</f>
        <v>0.74468769617298081</v>
      </c>
      <c r="S140" s="109">
        <f t="shared" si="80"/>
        <v>276.0522964585615</v>
      </c>
      <c r="T140" s="5">
        <f t="shared" si="91"/>
        <v>3</v>
      </c>
      <c r="U140" s="8">
        <f t="shared" si="77"/>
        <v>0.4</v>
      </c>
      <c r="V140" s="19">
        <f t="shared" si="81"/>
        <v>0</v>
      </c>
      <c r="W140" s="109">
        <f t="shared" si="92"/>
        <v>279.9477035414385</v>
      </c>
      <c r="X140" s="5">
        <f t="shared" si="86"/>
        <v>2</v>
      </c>
      <c r="Y140" s="8">
        <f t="shared" si="82"/>
        <v>0.6</v>
      </c>
      <c r="Z140" s="5">
        <f t="shared" si="83"/>
        <v>0</v>
      </c>
      <c r="AA140" s="5">
        <f>K140*AA1239</f>
        <v>3.6139999999999999</v>
      </c>
      <c r="AB140" s="5">
        <f t="shared" si="84"/>
        <v>2.6913013339691525</v>
      </c>
      <c r="AC140" s="2">
        <v>37242</v>
      </c>
      <c r="AD140" s="43">
        <f t="shared" si="93"/>
        <v>275</v>
      </c>
      <c r="AE140" s="54"/>
      <c r="AF140" s="131">
        <f>(AK139&gt;AF1239)*1</f>
        <v>0</v>
      </c>
      <c r="AG140" s="112">
        <f>MROUND((AD140*AG1239),5)</f>
        <v>270</v>
      </c>
      <c r="AH140" s="113">
        <f>MROUND((AE140*AH1239),0.1)</f>
        <v>0</v>
      </c>
      <c r="AI140" s="60">
        <f t="shared" si="94"/>
        <v>0</v>
      </c>
      <c r="AJ140" s="60"/>
      <c r="AK140" s="133">
        <f t="shared" si="129"/>
        <v>278</v>
      </c>
      <c r="AL140" s="41">
        <f t="shared" si="85"/>
        <v>280</v>
      </c>
      <c r="AM140" s="56">
        <f t="shared" si="87"/>
        <v>0.70000000000000007</v>
      </c>
      <c r="AN140" s="82">
        <f t="shared" si="88"/>
        <v>0</v>
      </c>
      <c r="AO140" s="82">
        <f t="shared" si="95"/>
        <v>0</v>
      </c>
      <c r="AP140" s="33">
        <f t="shared" si="96"/>
        <v>1</v>
      </c>
      <c r="AQ140" s="29">
        <f t="shared" si="97"/>
        <v>0</v>
      </c>
      <c r="AR140" s="86">
        <f t="shared" si="98"/>
        <v>1</v>
      </c>
      <c r="AS140" s="33">
        <f t="shared" si="99"/>
        <v>0</v>
      </c>
      <c r="AT140" s="19">
        <f t="shared" si="100"/>
        <v>0</v>
      </c>
      <c r="AU140" s="18">
        <f t="shared" si="124"/>
        <v>0</v>
      </c>
      <c r="AV140" s="5">
        <f t="shared" si="101"/>
        <v>0</v>
      </c>
      <c r="AW140" s="17">
        <f t="shared" si="102"/>
        <v>0</v>
      </c>
      <c r="AX140" s="17">
        <f t="shared" si="103"/>
        <v>0</v>
      </c>
      <c r="AY140" s="17">
        <f t="shared" si="104"/>
        <v>0</v>
      </c>
      <c r="AZ140" s="19">
        <f t="shared" si="105"/>
        <v>0</v>
      </c>
      <c r="BA140" s="19">
        <f t="shared" si="106"/>
        <v>0</v>
      </c>
      <c r="BB140" s="19">
        <f t="shared" si="107"/>
        <v>0</v>
      </c>
      <c r="BC140" s="19">
        <f t="shared" si="108"/>
        <v>0</v>
      </c>
      <c r="BD140" s="17">
        <f t="shared" si="109"/>
        <v>0</v>
      </c>
      <c r="BE140" s="17">
        <f t="shared" si="110"/>
        <v>0</v>
      </c>
      <c r="BF140" s="38">
        <f t="shared" si="111"/>
        <v>0</v>
      </c>
      <c r="BG140" s="38">
        <f t="shared" si="112"/>
        <v>0</v>
      </c>
      <c r="BH140" s="38">
        <f t="shared" si="113"/>
        <v>0</v>
      </c>
      <c r="BI140" s="38">
        <f t="shared" si="114"/>
        <v>0</v>
      </c>
      <c r="BJ140" s="5">
        <f t="shared" si="115"/>
        <v>0</v>
      </c>
      <c r="BK140" s="5">
        <f t="shared" si="116"/>
        <v>0</v>
      </c>
      <c r="BL140" s="22">
        <f t="shared" si="117"/>
        <v>0</v>
      </c>
      <c r="BM140" s="5">
        <f t="shared" si="118"/>
        <v>0</v>
      </c>
      <c r="BN140" s="66">
        <f t="shared" si="133"/>
        <v>0</v>
      </c>
      <c r="BO140" s="5">
        <f>AP140*BO1239</f>
        <v>-39</v>
      </c>
      <c r="BP140" s="5">
        <f>AU140*BP1239</f>
        <v>0</v>
      </c>
      <c r="BQ140" s="5">
        <f>AF140*BQ1239</f>
        <v>0</v>
      </c>
      <c r="BR140" s="356">
        <f t="shared" si="134"/>
        <v>-39</v>
      </c>
      <c r="BS140" s="5">
        <f t="shared" si="119"/>
        <v>278</v>
      </c>
      <c r="BT140" s="6"/>
      <c r="BU140" s="306">
        <v>37242</v>
      </c>
      <c r="BV140" s="38">
        <f t="shared" si="120"/>
        <v>278</v>
      </c>
      <c r="BW140" s="66"/>
      <c r="BX140" s="66"/>
      <c r="BY140" s="17"/>
      <c r="BZ140" s="17"/>
      <c r="CA140" s="66"/>
      <c r="CB140" s="66"/>
      <c r="CC140" s="66">
        <f>MAX(BW140:BW404)</f>
        <v>58642.280441588402</v>
      </c>
      <c r="CD140" s="66">
        <f t="shared" si="125"/>
        <v>-58642.280441588402</v>
      </c>
      <c r="CE140" s="66">
        <f t="shared" si="126"/>
        <v>-4657</v>
      </c>
      <c r="CF140" s="66" t="e">
        <f>MAX(CE140:CE404)</f>
        <v>#REF!</v>
      </c>
      <c r="CG140" s="66" t="e">
        <f t="shared" si="127"/>
        <v>#REF!</v>
      </c>
      <c r="CH140" s="370"/>
      <c r="CI140" s="17">
        <f t="shared" si="121"/>
        <v>0</v>
      </c>
      <c r="CJ140" s="17">
        <f t="shared" si="122"/>
        <v>1</v>
      </c>
      <c r="CK140" s="38">
        <f>MAX(BV38:BV140)</f>
        <v>311.10000000000002</v>
      </c>
      <c r="CL140" s="38">
        <f t="shared" si="128"/>
        <v>33.100000000000023</v>
      </c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</row>
    <row r="141" spans="1:147" customFormat="1" ht="19.5" hidden="1" customHeight="1" x14ac:dyDescent="0.25">
      <c r="A141" s="3"/>
      <c r="B141" s="254">
        <f t="shared" si="89"/>
        <v>37249</v>
      </c>
      <c r="C141" s="5">
        <f t="shared" si="130"/>
        <v>22311</v>
      </c>
      <c r="D141" s="5">
        <v>0</v>
      </c>
      <c r="E141" s="66">
        <f t="shared" si="132"/>
        <v>0</v>
      </c>
      <c r="F141" s="66">
        <f t="shared" si="90"/>
        <v>-39</v>
      </c>
      <c r="G141" s="4">
        <f t="shared" si="131"/>
        <v>22272</v>
      </c>
      <c r="H141" s="8">
        <f t="shared" si="123"/>
        <v>-1.7480166733898077E-3</v>
      </c>
      <c r="I141" s="3"/>
      <c r="J141" s="306">
        <v>37249</v>
      </c>
      <c r="K141" s="5">
        <v>276.8</v>
      </c>
      <c r="L141" s="5">
        <v>280.8</v>
      </c>
      <c r="M141" s="5">
        <v>276.3</v>
      </c>
      <c r="N141" s="177"/>
      <c r="O141" s="5">
        <f t="shared" si="78"/>
        <v>4.5</v>
      </c>
      <c r="P141" s="8">
        <f t="shared" si="79"/>
        <v>1.625722543352601E-2</v>
      </c>
      <c r="Q141" s="8">
        <f>(AVERAGE(P138:P140))*Q1239</f>
        <v>8.4212848779027169E-3</v>
      </c>
      <c r="R141" s="8">
        <f>P140/P1239</f>
        <v>0.64267568299860012</v>
      </c>
      <c r="S141" s="109">
        <f t="shared" si="80"/>
        <v>275.65888280394307</v>
      </c>
      <c r="T141" s="5">
        <f t="shared" si="91"/>
        <v>3</v>
      </c>
      <c r="U141" s="8">
        <f t="shared" si="77"/>
        <v>0.4</v>
      </c>
      <c r="V141" s="19">
        <f t="shared" si="81"/>
        <v>0</v>
      </c>
      <c r="W141" s="109">
        <f t="shared" si="92"/>
        <v>280.34111719605693</v>
      </c>
      <c r="X141" s="5">
        <f t="shared" si="86"/>
        <v>2</v>
      </c>
      <c r="Y141" s="8">
        <f t="shared" si="82"/>
        <v>0.6</v>
      </c>
      <c r="Z141" s="5">
        <f t="shared" si="83"/>
        <v>0</v>
      </c>
      <c r="AA141" s="5">
        <f>K141*AA1239</f>
        <v>3.5983999999999998</v>
      </c>
      <c r="AB141" s="5">
        <f t="shared" si="84"/>
        <v>2.3126041777021626</v>
      </c>
      <c r="AC141" s="2">
        <v>37249</v>
      </c>
      <c r="AD141" s="43">
        <f t="shared" si="93"/>
        <v>275</v>
      </c>
      <c r="AE141" s="54"/>
      <c r="AF141" s="131">
        <f>(AK140&gt;AF1239)*1</f>
        <v>0</v>
      </c>
      <c r="AG141" s="112">
        <f>MROUND((AD141*AG1239),5)</f>
        <v>270</v>
      </c>
      <c r="AH141" s="113">
        <f>MROUND((AE141*AH1239),0.1)</f>
        <v>0</v>
      </c>
      <c r="AI141" s="60">
        <f t="shared" si="94"/>
        <v>-1.1999999999999886</v>
      </c>
      <c r="AJ141" s="60"/>
      <c r="AK141" s="133">
        <f t="shared" si="129"/>
        <v>276.8</v>
      </c>
      <c r="AL141" s="41">
        <f t="shared" si="85"/>
        <v>280</v>
      </c>
      <c r="AM141" s="56">
        <f t="shared" si="87"/>
        <v>1.6</v>
      </c>
      <c r="AN141" s="82">
        <f t="shared" si="88"/>
        <v>0</v>
      </c>
      <c r="AO141" s="82">
        <f t="shared" si="95"/>
        <v>1</v>
      </c>
      <c r="AP141" s="33">
        <f t="shared" si="96"/>
        <v>1</v>
      </c>
      <c r="AQ141" s="29">
        <f t="shared" si="97"/>
        <v>0</v>
      </c>
      <c r="AR141" s="86">
        <f t="shared" si="98"/>
        <v>1</v>
      </c>
      <c r="AS141" s="33">
        <f t="shared" si="99"/>
        <v>0</v>
      </c>
      <c r="AT141" s="19">
        <f t="shared" si="100"/>
        <v>0</v>
      </c>
      <c r="AU141" s="18">
        <f t="shared" si="124"/>
        <v>0</v>
      </c>
      <c r="AV141" s="5">
        <f t="shared" si="101"/>
        <v>0</v>
      </c>
      <c r="AW141" s="17">
        <f t="shared" si="102"/>
        <v>0</v>
      </c>
      <c r="AX141" s="17">
        <f t="shared" si="103"/>
        <v>0</v>
      </c>
      <c r="AY141" s="17">
        <f t="shared" si="104"/>
        <v>0</v>
      </c>
      <c r="AZ141" s="19">
        <f t="shared" si="105"/>
        <v>0</v>
      </c>
      <c r="BA141" s="19">
        <f t="shared" si="106"/>
        <v>0</v>
      </c>
      <c r="BB141" s="19">
        <f t="shared" si="107"/>
        <v>0</v>
      </c>
      <c r="BC141" s="19">
        <f t="shared" si="108"/>
        <v>0</v>
      </c>
      <c r="BD141" s="17">
        <f t="shared" si="109"/>
        <v>0</v>
      </c>
      <c r="BE141" s="17">
        <f t="shared" si="110"/>
        <v>0</v>
      </c>
      <c r="BF141" s="38">
        <f t="shared" si="111"/>
        <v>0</v>
      </c>
      <c r="BG141" s="38">
        <f t="shared" si="112"/>
        <v>0</v>
      </c>
      <c r="BH141" s="38">
        <f t="shared" si="113"/>
        <v>0</v>
      </c>
      <c r="BI141" s="38">
        <f t="shared" si="114"/>
        <v>0</v>
      </c>
      <c r="BJ141" s="5">
        <f t="shared" si="115"/>
        <v>0</v>
      </c>
      <c r="BK141" s="5">
        <f t="shared" si="116"/>
        <v>0</v>
      </c>
      <c r="BL141" s="22">
        <f t="shared" si="117"/>
        <v>0</v>
      </c>
      <c r="BM141" s="5">
        <f t="shared" si="118"/>
        <v>0</v>
      </c>
      <c r="BN141" s="66">
        <f t="shared" si="133"/>
        <v>0</v>
      </c>
      <c r="BO141" s="5">
        <f>AP141*BO1239</f>
        <v>-39</v>
      </c>
      <c r="BP141" s="5">
        <f>AU141*BP1239</f>
        <v>0</v>
      </c>
      <c r="BQ141" s="5">
        <f>AF141*BQ1239</f>
        <v>0</v>
      </c>
      <c r="BR141" s="356">
        <f t="shared" si="134"/>
        <v>-39</v>
      </c>
      <c r="BS141" s="5">
        <f t="shared" si="119"/>
        <v>276.8</v>
      </c>
      <c r="BT141" s="6"/>
      <c r="BU141" s="306">
        <v>37249</v>
      </c>
      <c r="BV141" s="38">
        <f t="shared" si="120"/>
        <v>276.8</v>
      </c>
      <c r="BW141" s="66"/>
      <c r="BX141" s="66"/>
      <c r="BY141" s="17"/>
      <c r="BZ141" s="17"/>
      <c r="CA141" s="66"/>
      <c r="CB141" s="66"/>
      <c r="CC141" s="66">
        <f>MAX(BW141:BW404)</f>
        <v>58642.280441588402</v>
      </c>
      <c r="CD141" s="66">
        <f t="shared" si="125"/>
        <v>-58642.280441588402</v>
      </c>
      <c r="CE141" s="66">
        <f t="shared" si="126"/>
        <v>-4696</v>
      </c>
      <c r="CF141" s="66" t="e">
        <f>MAX(CE141:CE404)</f>
        <v>#REF!</v>
      </c>
      <c r="CG141" s="66" t="e">
        <f t="shared" si="127"/>
        <v>#REF!</v>
      </c>
      <c r="CH141" s="370"/>
      <c r="CI141" s="17">
        <f t="shared" si="121"/>
        <v>0</v>
      </c>
      <c r="CJ141" s="17">
        <f t="shared" si="122"/>
        <v>1</v>
      </c>
      <c r="CK141" s="38">
        <f>MAX(BV38:BV141)</f>
        <v>311.10000000000002</v>
      </c>
      <c r="CL141" s="38">
        <f t="shared" si="128"/>
        <v>34.300000000000011</v>
      </c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</row>
    <row r="142" spans="1:147" customFormat="1" ht="19.5" hidden="1" customHeight="1" x14ac:dyDescent="0.25">
      <c r="A142" s="3"/>
      <c r="B142" s="254">
        <f t="shared" si="89"/>
        <v>37256</v>
      </c>
      <c r="C142" s="5">
        <f t="shared" si="130"/>
        <v>22272</v>
      </c>
      <c r="D142" s="5">
        <v>0</v>
      </c>
      <c r="E142" s="66">
        <f t="shared" si="132"/>
        <v>0</v>
      </c>
      <c r="F142" s="66">
        <f t="shared" si="90"/>
        <v>-39</v>
      </c>
      <c r="G142" s="4">
        <f t="shared" si="131"/>
        <v>22233</v>
      </c>
      <c r="H142" s="8">
        <f t="shared" si="123"/>
        <v>-1.7510775862068966E-3</v>
      </c>
      <c r="I142" s="3"/>
      <c r="J142" s="306">
        <v>37256</v>
      </c>
      <c r="K142" s="5">
        <v>279.2</v>
      </c>
      <c r="L142" s="5">
        <v>280.39999999999998</v>
      </c>
      <c r="M142" s="5">
        <v>276.5</v>
      </c>
      <c r="N142" s="177"/>
      <c r="O142" s="5">
        <f t="shared" si="78"/>
        <v>3.8999999999999773</v>
      </c>
      <c r="P142" s="8">
        <f t="shared" si="79"/>
        <v>1.3968481375358084E-2</v>
      </c>
      <c r="Q142" s="8">
        <f>(AVERAGE(P139:P141))*Q1239</f>
        <v>8.690411832383815E-3</v>
      </c>
      <c r="R142" s="8">
        <f>P141/P1239</f>
        <v>0.46104417803883796</v>
      </c>
      <c r="S142" s="109">
        <f t="shared" si="80"/>
        <v>274.39449400479617</v>
      </c>
      <c r="T142" s="5">
        <f t="shared" si="91"/>
        <v>1.8000000000000114</v>
      </c>
      <c r="U142" s="8">
        <f t="shared" si="77"/>
        <v>0.63999999999999768</v>
      </c>
      <c r="V142" s="19">
        <f t="shared" si="81"/>
        <v>0</v>
      </c>
      <c r="W142" s="109">
        <f t="shared" si="92"/>
        <v>279.20550599520385</v>
      </c>
      <c r="X142" s="5">
        <f t="shared" si="86"/>
        <v>3.1999999999999886</v>
      </c>
      <c r="Y142" s="8">
        <f t="shared" si="82"/>
        <v>0.36000000000000232</v>
      </c>
      <c r="Z142" s="5">
        <f t="shared" si="83"/>
        <v>0</v>
      </c>
      <c r="AA142" s="5">
        <f>K142*AA1239</f>
        <v>3.6295999999999995</v>
      </c>
      <c r="AB142" s="5">
        <f t="shared" si="84"/>
        <v>1.6734059486097661</v>
      </c>
      <c r="AC142" s="2">
        <v>37256</v>
      </c>
      <c r="AD142" s="43">
        <f t="shared" si="93"/>
        <v>275</v>
      </c>
      <c r="AE142" s="54"/>
      <c r="AF142" s="131">
        <f>(AK141&gt;AF1239)*1</f>
        <v>0</v>
      </c>
      <c r="AG142" s="112">
        <f>MROUND((AD142*AG1239),5)</f>
        <v>270</v>
      </c>
      <c r="AH142" s="113">
        <f>MROUND((AE142*AH1239),0.1)</f>
        <v>0</v>
      </c>
      <c r="AI142" s="60">
        <f t="shared" si="94"/>
        <v>2.3999999999999773</v>
      </c>
      <c r="AJ142" s="60"/>
      <c r="AK142" s="133">
        <f t="shared" si="129"/>
        <v>279.2</v>
      </c>
      <c r="AL142" s="41">
        <f t="shared" si="85"/>
        <v>280</v>
      </c>
      <c r="AM142" s="56">
        <f t="shared" si="87"/>
        <v>1.4000000000000001</v>
      </c>
      <c r="AN142" s="82">
        <f t="shared" si="88"/>
        <v>1</v>
      </c>
      <c r="AO142" s="82">
        <f t="shared" si="95"/>
        <v>0</v>
      </c>
      <c r="AP142" s="33">
        <f t="shared" si="96"/>
        <v>1</v>
      </c>
      <c r="AQ142" s="29">
        <f t="shared" si="97"/>
        <v>0</v>
      </c>
      <c r="AR142" s="86">
        <f t="shared" si="98"/>
        <v>1</v>
      </c>
      <c r="AS142" s="33">
        <f t="shared" si="99"/>
        <v>0</v>
      </c>
      <c r="AT142" s="19">
        <f t="shared" si="100"/>
        <v>0</v>
      </c>
      <c r="AU142" s="18">
        <f t="shared" si="124"/>
        <v>0</v>
      </c>
      <c r="AV142" s="5">
        <f t="shared" si="101"/>
        <v>0</v>
      </c>
      <c r="AW142" s="17">
        <f t="shared" si="102"/>
        <v>0</v>
      </c>
      <c r="AX142" s="17">
        <f t="shared" si="103"/>
        <v>0</v>
      </c>
      <c r="AY142" s="17">
        <f t="shared" si="104"/>
        <v>0</v>
      </c>
      <c r="AZ142" s="19">
        <f t="shared" si="105"/>
        <v>0</v>
      </c>
      <c r="BA142" s="19">
        <f t="shared" si="106"/>
        <v>0</v>
      </c>
      <c r="BB142" s="19">
        <f t="shared" si="107"/>
        <v>0</v>
      </c>
      <c r="BC142" s="19">
        <f t="shared" si="108"/>
        <v>0</v>
      </c>
      <c r="BD142" s="17">
        <f t="shared" si="109"/>
        <v>0</v>
      </c>
      <c r="BE142" s="17">
        <f t="shared" si="110"/>
        <v>0</v>
      </c>
      <c r="BF142" s="38">
        <f t="shared" si="111"/>
        <v>0</v>
      </c>
      <c r="BG142" s="38">
        <f t="shared" si="112"/>
        <v>0</v>
      </c>
      <c r="BH142" s="38">
        <f t="shared" si="113"/>
        <v>0</v>
      </c>
      <c r="BI142" s="38">
        <f t="shared" si="114"/>
        <v>0</v>
      </c>
      <c r="BJ142" s="5">
        <f t="shared" si="115"/>
        <v>0</v>
      </c>
      <c r="BK142" s="5">
        <f t="shared" si="116"/>
        <v>0</v>
      </c>
      <c r="BL142" s="22">
        <f t="shared" si="117"/>
        <v>0</v>
      </c>
      <c r="BM142" s="5">
        <f t="shared" si="118"/>
        <v>0</v>
      </c>
      <c r="BN142" s="66">
        <f t="shared" si="133"/>
        <v>0</v>
      </c>
      <c r="BO142" s="5">
        <f>AP142*BO1239</f>
        <v>-39</v>
      </c>
      <c r="BP142" s="5">
        <f>AU142*BP1239</f>
        <v>0</v>
      </c>
      <c r="BQ142" s="5">
        <f>AF142*BQ1239</f>
        <v>0</v>
      </c>
      <c r="BR142" s="356">
        <f t="shared" si="134"/>
        <v>-39</v>
      </c>
      <c r="BS142" s="5">
        <f t="shared" si="119"/>
        <v>279.2</v>
      </c>
      <c r="BT142" s="6"/>
      <c r="BU142" s="306">
        <v>37256</v>
      </c>
      <c r="BV142" s="38">
        <f t="shared" si="120"/>
        <v>279.2</v>
      </c>
      <c r="BW142" s="66"/>
      <c r="BX142" s="66"/>
      <c r="BY142" s="17"/>
      <c r="BZ142" s="17"/>
      <c r="CA142" s="66"/>
      <c r="CB142" s="66"/>
      <c r="CC142" s="66">
        <f>MAX(BW142:BW404)</f>
        <v>58642.280441588402</v>
      </c>
      <c r="CD142" s="66">
        <f t="shared" si="125"/>
        <v>-58642.280441588402</v>
      </c>
      <c r="CE142" s="66">
        <f t="shared" si="126"/>
        <v>-4735</v>
      </c>
      <c r="CF142" s="66" t="e">
        <f>MAX(CE142:CE404)</f>
        <v>#REF!</v>
      </c>
      <c r="CG142" s="66" t="e">
        <f t="shared" si="127"/>
        <v>#REF!</v>
      </c>
      <c r="CH142" s="370"/>
      <c r="CI142" s="17">
        <f t="shared" si="121"/>
        <v>0</v>
      </c>
      <c r="CJ142" s="17">
        <f t="shared" si="122"/>
        <v>1</v>
      </c>
      <c r="CK142" s="38">
        <f>MAX(BV38:BV142)</f>
        <v>311.10000000000002</v>
      </c>
      <c r="CL142" s="38">
        <f t="shared" si="128"/>
        <v>31.900000000000034</v>
      </c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</row>
    <row r="143" spans="1:147" customFormat="1" ht="19.5" hidden="1" customHeight="1" x14ac:dyDescent="0.25">
      <c r="A143" s="3"/>
      <c r="B143" s="255">
        <f t="shared" si="89"/>
        <v>37263</v>
      </c>
      <c r="C143" s="5">
        <f>E143+C142</f>
        <v>25000</v>
      </c>
      <c r="D143" s="5">
        <v>0</v>
      </c>
      <c r="E143" s="66">
        <f>D38-C142</f>
        <v>2728</v>
      </c>
      <c r="F143" s="66">
        <f t="shared" si="90"/>
        <v>-39</v>
      </c>
      <c r="G143" s="4">
        <f>C143+F143</f>
        <v>24961</v>
      </c>
      <c r="H143" s="8">
        <f t="shared" si="123"/>
        <v>-1.56E-3</v>
      </c>
      <c r="I143" s="3"/>
      <c r="J143" s="306">
        <v>37263</v>
      </c>
      <c r="K143" s="5">
        <v>287.7</v>
      </c>
      <c r="L143" s="5">
        <v>289.60000000000002</v>
      </c>
      <c r="M143" s="5">
        <v>278</v>
      </c>
      <c r="N143" s="177"/>
      <c r="O143" s="5">
        <f t="shared" si="78"/>
        <v>11.600000000000023</v>
      </c>
      <c r="P143" s="8">
        <f t="shared" si="79"/>
        <v>4.0319777546055001E-2</v>
      </c>
      <c r="Q143" s="8">
        <f>(AVERAGE(P140:P142))*Q1239</f>
        <v>7.0516769749975009E-3</v>
      </c>
      <c r="R143" s="8">
        <f>P142/P1239</f>
        <v>0.39613690789277578</v>
      </c>
      <c r="S143" s="109">
        <f t="shared" si="80"/>
        <v>277.2311717885807</v>
      </c>
      <c r="T143" s="5">
        <f t="shared" si="91"/>
        <v>4.1999999999999886</v>
      </c>
      <c r="U143" s="8">
        <f t="shared" si="77"/>
        <v>0.19230769230769273</v>
      </c>
      <c r="V143" s="19">
        <f t="shared" si="81"/>
        <v>0</v>
      </c>
      <c r="W143" s="109">
        <f t="shared" si="92"/>
        <v>281.16882821141928</v>
      </c>
      <c r="X143" s="5">
        <f t="shared" si="86"/>
        <v>1</v>
      </c>
      <c r="Y143" s="8">
        <f t="shared" si="82"/>
        <v>0.80769230769230727</v>
      </c>
      <c r="Z143" s="5">
        <f t="shared" si="83"/>
        <v>7.6999999999999886</v>
      </c>
      <c r="AA143" s="5">
        <f>K143*AA1239</f>
        <v>3.7400999999999995</v>
      </c>
      <c r="AB143" s="5">
        <f t="shared" si="84"/>
        <v>1.4815916492097705</v>
      </c>
      <c r="AC143" s="2">
        <v>37263</v>
      </c>
      <c r="AD143" s="43">
        <f t="shared" si="93"/>
        <v>275</v>
      </c>
      <c r="AE143" s="54"/>
      <c r="AF143" s="131">
        <f>(AK142&gt;AF1239)*1</f>
        <v>0</v>
      </c>
      <c r="AG143" s="112">
        <f>MROUND((AD143*AG1239),5)</f>
        <v>270</v>
      </c>
      <c r="AH143" s="113">
        <f>MROUND((AE143*AH1239),0.1)</f>
        <v>0</v>
      </c>
      <c r="AI143" s="60">
        <f t="shared" si="94"/>
        <v>8.5</v>
      </c>
      <c r="AJ143" s="60"/>
      <c r="AK143" s="133">
        <f t="shared" si="129"/>
        <v>287.7</v>
      </c>
      <c r="AL143" s="41">
        <f t="shared" si="85"/>
        <v>280</v>
      </c>
      <c r="AM143" s="56">
        <f t="shared" si="87"/>
        <v>0.60000000000000009</v>
      </c>
      <c r="AN143" s="82">
        <f t="shared" si="88"/>
        <v>1</v>
      </c>
      <c r="AO143" s="82">
        <f t="shared" si="95"/>
        <v>0</v>
      </c>
      <c r="AP143" s="33">
        <f t="shared" si="96"/>
        <v>1</v>
      </c>
      <c r="AQ143" s="29">
        <f t="shared" si="97"/>
        <v>0</v>
      </c>
      <c r="AR143" s="86">
        <f t="shared" si="98"/>
        <v>1</v>
      </c>
      <c r="AS143" s="33">
        <f t="shared" si="99"/>
        <v>0</v>
      </c>
      <c r="AT143" s="19">
        <f t="shared" si="100"/>
        <v>0</v>
      </c>
      <c r="AU143" s="18">
        <f t="shared" si="124"/>
        <v>0</v>
      </c>
      <c r="AV143" s="5">
        <f t="shared" si="101"/>
        <v>0</v>
      </c>
      <c r="AW143" s="17">
        <f t="shared" si="102"/>
        <v>0</v>
      </c>
      <c r="AX143" s="17">
        <f t="shared" si="103"/>
        <v>0</v>
      </c>
      <c r="AY143" s="17">
        <f t="shared" si="104"/>
        <v>0</v>
      </c>
      <c r="AZ143" s="19">
        <f t="shared" si="105"/>
        <v>0</v>
      </c>
      <c r="BA143" s="19">
        <f t="shared" si="106"/>
        <v>0</v>
      </c>
      <c r="BB143" s="19">
        <f t="shared" si="107"/>
        <v>0</v>
      </c>
      <c r="BC143" s="19">
        <f t="shared" si="108"/>
        <v>0</v>
      </c>
      <c r="BD143" s="17">
        <f t="shared" si="109"/>
        <v>0</v>
      </c>
      <c r="BE143" s="17">
        <f t="shared" si="110"/>
        <v>0</v>
      </c>
      <c r="BF143" s="38">
        <f t="shared" si="111"/>
        <v>0</v>
      </c>
      <c r="BG143" s="38">
        <f t="shared" si="112"/>
        <v>0</v>
      </c>
      <c r="BH143" s="38">
        <f t="shared" si="113"/>
        <v>0</v>
      </c>
      <c r="BI143" s="38">
        <f t="shared" si="114"/>
        <v>0</v>
      </c>
      <c r="BJ143" s="5">
        <f t="shared" si="115"/>
        <v>0</v>
      </c>
      <c r="BK143" s="5">
        <f t="shared" si="116"/>
        <v>0</v>
      </c>
      <c r="BL143" s="22">
        <f t="shared" si="117"/>
        <v>0</v>
      </c>
      <c r="BM143" s="5">
        <f t="shared" si="118"/>
        <v>0</v>
      </c>
      <c r="BN143" s="66">
        <f t="shared" si="133"/>
        <v>0</v>
      </c>
      <c r="BO143" s="5">
        <f>AP143*BO1239</f>
        <v>-39</v>
      </c>
      <c r="BP143" s="5">
        <f>AU143*BP1239</f>
        <v>0</v>
      </c>
      <c r="BQ143" s="5">
        <f>AF143*BQ1239</f>
        <v>0</v>
      </c>
      <c r="BR143" s="356">
        <f t="shared" si="134"/>
        <v>-39</v>
      </c>
      <c r="BS143" s="5">
        <f t="shared" si="119"/>
        <v>287.7</v>
      </c>
      <c r="BT143" s="6"/>
      <c r="BU143" s="306">
        <v>37263</v>
      </c>
      <c r="BV143" s="38">
        <f t="shared" si="120"/>
        <v>287.7</v>
      </c>
      <c r="BW143" s="66"/>
      <c r="BX143" s="66"/>
      <c r="BY143" s="17"/>
      <c r="BZ143" s="17"/>
      <c r="CA143" s="66"/>
      <c r="CB143" s="66"/>
      <c r="CC143" s="66">
        <f>MAX(BW143:BW404)</f>
        <v>58642.280441588402</v>
      </c>
      <c r="CD143" s="66">
        <f t="shared" si="125"/>
        <v>-58642.280441588402</v>
      </c>
      <c r="CE143" s="66">
        <f t="shared" si="126"/>
        <v>-4774</v>
      </c>
      <c r="CF143" s="66" t="e">
        <f>MAX(CE143:CE404)</f>
        <v>#REF!</v>
      </c>
      <c r="CG143" s="66" t="e">
        <f t="shared" si="127"/>
        <v>#REF!</v>
      </c>
      <c r="CH143" s="370"/>
      <c r="CI143" s="17">
        <f t="shared" si="121"/>
        <v>0</v>
      </c>
      <c r="CJ143" s="17">
        <f t="shared" si="122"/>
        <v>1</v>
      </c>
      <c r="CK143" s="38">
        <f>MAX(BV38:BV143)</f>
        <v>311.10000000000002</v>
      </c>
      <c r="CL143" s="38">
        <f t="shared" si="128"/>
        <v>23.400000000000034</v>
      </c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</row>
    <row r="144" spans="1:147" customFormat="1" ht="19.5" hidden="1" customHeight="1" x14ac:dyDescent="0.25">
      <c r="A144" s="3"/>
      <c r="B144" s="254">
        <f t="shared" si="89"/>
        <v>37270</v>
      </c>
      <c r="C144" s="5">
        <f t="shared" ref="C144:C175" si="135">G143</f>
        <v>24961</v>
      </c>
      <c r="D144" s="5">
        <v>0</v>
      </c>
      <c r="E144" s="66">
        <f>E142</f>
        <v>0</v>
      </c>
      <c r="F144" s="66">
        <f t="shared" si="90"/>
        <v>-39</v>
      </c>
      <c r="G144" s="4">
        <f t="shared" ref="G144:G175" si="136">G143+F144</f>
        <v>24922</v>
      </c>
      <c r="H144" s="8">
        <f t="shared" si="123"/>
        <v>-1.5624374023476624E-3</v>
      </c>
      <c r="I144" s="3"/>
      <c r="J144" s="306">
        <v>37270</v>
      </c>
      <c r="K144" s="5">
        <v>283.39999999999998</v>
      </c>
      <c r="L144" s="5">
        <v>289.89999999999998</v>
      </c>
      <c r="M144" s="5">
        <v>282.8</v>
      </c>
      <c r="N144" s="177"/>
      <c r="O144" s="5">
        <f t="shared" si="78"/>
        <v>7.0999999999999659</v>
      </c>
      <c r="P144" s="8">
        <f t="shared" si="79"/>
        <v>2.5052928722653373E-2</v>
      </c>
      <c r="Q144" s="8">
        <f>(AVERAGE(P141:P143))*Q1239</f>
        <v>9.4060645806585477E-3</v>
      </c>
      <c r="R144" s="8">
        <f>P143/P1239</f>
        <v>1.1434422665441217</v>
      </c>
      <c r="S144" s="109">
        <f t="shared" si="80"/>
        <v>284.9938752201445</v>
      </c>
      <c r="T144" s="5">
        <f t="shared" si="91"/>
        <v>2.6999999999999886</v>
      </c>
      <c r="U144" s="8">
        <f t="shared" si="77"/>
        <v>0.4600000000000023</v>
      </c>
      <c r="V144" s="19">
        <f t="shared" si="81"/>
        <v>1.6000000000000227</v>
      </c>
      <c r="W144" s="109">
        <f t="shared" si="92"/>
        <v>290.40612477985547</v>
      </c>
      <c r="X144" s="5">
        <f t="shared" si="86"/>
        <v>2.3000000000000114</v>
      </c>
      <c r="Y144" s="8">
        <f t="shared" si="82"/>
        <v>0.5399999999999977</v>
      </c>
      <c r="Z144" s="5">
        <f t="shared" si="83"/>
        <v>0</v>
      </c>
      <c r="AA144" s="5">
        <f>K144*AA1239</f>
        <v>3.6841999999999997</v>
      </c>
      <c r="AB144" s="5">
        <f t="shared" si="84"/>
        <v>4.2126699984018527</v>
      </c>
      <c r="AC144" s="2">
        <v>37270</v>
      </c>
      <c r="AD144" s="43">
        <f t="shared" si="93"/>
        <v>285</v>
      </c>
      <c r="AE144" s="54"/>
      <c r="AF144" s="131">
        <f>(AK143&gt;AF1239)*1</f>
        <v>0</v>
      </c>
      <c r="AG144" s="112">
        <f>MROUND((AD144*AG1239),5)</f>
        <v>280</v>
      </c>
      <c r="AH144" s="113">
        <f>MROUND((AE144*AH1239),0.1)</f>
        <v>0</v>
      </c>
      <c r="AI144" s="60">
        <f t="shared" si="94"/>
        <v>-4.3000000000000114</v>
      </c>
      <c r="AJ144" s="60"/>
      <c r="AK144" s="133">
        <f t="shared" si="129"/>
        <v>283.39999999999998</v>
      </c>
      <c r="AL144" s="41">
        <f t="shared" si="85"/>
        <v>290</v>
      </c>
      <c r="AM144" s="56">
        <f t="shared" si="87"/>
        <v>1.2000000000000002</v>
      </c>
      <c r="AN144" s="82">
        <f t="shared" si="88"/>
        <v>0</v>
      </c>
      <c r="AO144" s="82">
        <f t="shared" si="95"/>
        <v>1</v>
      </c>
      <c r="AP144" s="33">
        <f t="shared" si="96"/>
        <v>1</v>
      </c>
      <c r="AQ144" s="29">
        <f t="shared" si="97"/>
        <v>0</v>
      </c>
      <c r="AR144" s="86">
        <f t="shared" si="98"/>
        <v>0</v>
      </c>
      <c r="AS144" s="33">
        <f t="shared" si="99"/>
        <v>1</v>
      </c>
      <c r="AT144" s="19">
        <f t="shared" si="100"/>
        <v>285</v>
      </c>
      <c r="AU144" s="18">
        <f t="shared" si="124"/>
        <v>0</v>
      </c>
      <c r="AV144" s="5">
        <f t="shared" si="101"/>
        <v>0</v>
      </c>
      <c r="AW144" s="17">
        <f t="shared" si="102"/>
        <v>0</v>
      </c>
      <c r="AX144" s="17">
        <f t="shared" si="103"/>
        <v>0</v>
      </c>
      <c r="AY144" s="17">
        <f t="shared" si="104"/>
        <v>0</v>
      </c>
      <c r="AZ144" s="19">
        <f t="shared" si="105"/>
        <v>0</v>
      </c>
      <c r="BA144" s="19">
        <f t="shared" si="106"/>
        <v>285</v>
      </c>
      <c r="BB144" s="19">
        <f t="shared" si="107"/>
        <v>0</v>
      </c>
      <c r="BC144" s="19">
        <f t="shared" si="108"/>
        <v>0</v>
      </c>
      <c r="BD144" s="17">
        <f t="shared" si="109"/>
        <v>285</v>
      </c>
      <c r="BE144" s="17">
        <f t="shared" si="110"/>
        <v>0</v>
      </c>
      <c r="BF144" s="38">
        <f t="shared" si="111"/>
        <v>0</v>
      </c>
      <c r="BG144" s="38">
        <f t="shared" si="112"/>
        <v>0</v>
      </c>
      <c r="BH144" s="38">
        <f t="shared" si="113"/>
        <v>0</v>
      </c>
      <c r="BI144" s="38">
        <f t="shared" si="114"/>
        <v>0</v>
      </c>
      <c r="BJ144" s="5">
        <f t="shared" si="115"/>
        <v>0</v>
      </c>
      <c r="BK144" s="5">
        <f t="shared" si="116"/>
        <v>0</v>
      </c>
      <c r="BL144" s="22">
        <f t="shared" si="117"/>
        <v>0</v>
      </c>
      <c r="BM144" s="5">
        <f t="shared" si="118"/>
        <v>0</v>
      </c>
      <c r="BN144" s="66">
        <f t="shared" si="133"/>
        <v>0</v>
      </c>
      <c r="BO144" s="5">
        <f>AP144*BO1239</f>
        <v>-39</v>
      </c>
      <c r="BP144" s="5">
        <f>AU144*BP1239</f>
        <v>0</v>
      </c>
      <c r="BQ144" s="5">
        <f>AF144*BQ1239</f>
        <v>0</v>
      </c>
      <c r="BR144" s="356">
        <f t="shared" si="134"/>
        <v>-39</v>
      </c>
      <c r="BS144" s="5">
        <f t="shared" si="119"/>
        <v>283.39999999999998</v>
      </c>
      <c r="BT144" s="6"/>
      <c r="BU144" s="306">
        <v>37270</v>
      </c>
      <c r="BV144" s="38">
        <f t="shared" si="120"/>
        <v>283.39999999999998</v>
      </c>
      <c r="BW144" s="66"/>
      <c r="BX144" s="66"/>
      <c r="BY144" s="17"/>
      <c r="BZ144" s="17"/>
      <c r="CA144" s="66"/>
      <c r="CB144" s="66"/>
      <c r="CC144" s="66">
        <f>MAX(BW144:BW404)</f>
        <v>58642.280441588402</v>
      </c>
      <c r="CD144" s="66">
        <f t="shared" si="125"/>
        <v>-58642.280441588402</v>
      </c>
      <c r="CE144" s="66">
        <f t="shared" si="126"/>
        <v>-4813</v>
      </c>
      <c r="CF144" s="66" t="e">
        <f>MAX(CE144:CE404)</f>
        <v>#REF!</v>
      </c>
      <c r="CG144" s="66" t="e">
        <f t="shared" si="127"/>
        <v>#REF!</v>
      </c>
      <c r="CH144" s="370"/>
      <c r="CI144" s="17">
        <f t="shared" si="121"/>
        <v>0</v>
      </c>
      <c r="CJ144" s="17">
        <f t="shared" si="122"/>
        <v>1</v>
      </c>
      <c r="CK144" s="38">
        <f>MAX(BV38:BV144)</f>
        <v>311.10000000000002</v>
      </c>
      <c r="CL144" s="38">
        <f t="shared" si="128"/>
        <v>27.700000000000045</v>
      </c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</row>
    <row r="145" spans="1:147" customFormat="1" ht="19.5" hidden="1" customHeight="1" x14ac:dyDescent="0.25">
      <c r="A145" s="3"/>
      <c r="B145" s="254">
        <f t="shared" si="89"/>
        <v>37277</v>
      </c>
      <c r="C145" s="5">
        <f t="shared" si="135"/>
        <v>24922</v>
      </c>
      <c r="D145" s="5">
        <v>0</v>
      </c>
      <c r="E145" s="66">
        <f t="shared" ref="E145:E176" si="137">E144</f>
        <v>0</v>
      </c>
      <c r="F145" s="66">
        <f t="shared" si="90"/>
        <v>191.00000000000003</v>
      </c>
      <c r="G145" s="4">
        <f t="shared" si="136"/>
        <v>25113</v>
      </c>
      <c r="H145" s="8">
        <f t="shared" si="123"/>
        <v>7.6639114035791682E-3</v>
      </c>
      <c r="I145" s="3"/>
      <c r="J145" s="306">
        <v>37277</v>
      </c>
      <c r="K145" s="5">
        <v>279.10000000000002</v>
      </c>
      <c r="L145" s="5">
        <v>283.89999999999998</v>
      </c>
      <c r="M145" s="5">
        <v>277.5</v>
      </c>
      <c r="N145" s="177"/>
      <c r="O145" s="5">
        <f t="shared" si="78"/>
        <v>6.3999999999999773</v>
      </c>
      <c r="P145" s="8">
        <f t="shared" si="79"/>
        <v>2.2930849158007797E-2</v>
      </c>
      <c r="Q145" s="8">
        <f>(AVERAGE(P142:P144))*Q1239</f>
        <v>1.0578825019208862E-2</v>
      </c>
      <c r="R145" s="8">
        <f>P144/P1239</f>
        <v>0.71048451518557454</v>
      </c>
      <c r="S145" s="109">
        <f t="shared" si="80"/>
        <v>280.40196098955619</v>
      </c>
      <c r="T145" s="5">
        <f t="shared" si="91"/>
        <v>3.3999999999999773</v>
      </c>
      <c r="U145" s="8">
        <f t="shared" si="77"/>
        <v>0.32000000000000456</v>
      </c>
      <c r="V145" s="19">
        <f t="shared" si="81"/>
        <v>0.89999999999997726</v>
      </c>
      <c r="W145" s="109">
        <f t="shared" si="92"/>
        <v>286.39803901044377</v>
      </c>
      <c r="X145" s="5">
        <f t="shared" si="86"/>
        <v>1.6000000000000227</v>
      </c>
      <c r="Y145" s="8">
        <f t="shared" si="82"/>
        <v>0.6799999999999955</v>
      </c>
      <c r="Z145" s="5">
        <f t="shared" si="83"/>
        <v>0</v>
      </c>
      <c r="AA145" s="5">
        <f>K145*AA1239</f>
        <v>3.6283000000000003</v>
      </c>
      <c r="AB145" s="5">
        <f t="shared" si="84"/>
        <v>2.5778509664478202</v>
      </c>
      <c r="AC145" s="2">
        <v>37277</v>
      </c>
      <c r="AD145" s="43">
        <f t="shared" si="93"/>
        <v>280</v>
      </c>
      <c r="AE145" s="54"/>
      <c r="AF145" s="131">
        <f>(AK144&gt;AF1239)*1</f>
        <v>0</v>
      </c>
      <c r="AG145" s="112">
        <f>MROUND((AD145*AG1239),5)</f>
        <v>275</v>
      </c>
      <c r="AH145" s="113">
        <f>MROUND((AE145*AH1239),0.1)</f>
        <v>0</v>
      </c>
      <c r="AI145" s="60">
        <f t="shared" si="94"/>
        <v>-4.2999999999999545</v>
      </c>
      <c r="AJ145" s="60"/>
      <c r="AK145" s="133">
        <f t="shared" si="129"/>
        <v>279.10000000000002</v>
      </c>
      <c r="AL145" s="41">
        <f t="shared" si="85"/>
        <v>285</v>
      </c>
      <c r="AM145" s="56">
        <f t="shared" si="87"/>
        <v>2.3000000000000003</v>
      </c>
      <c r="AN145" s="82">
        <f t="shared" si="88"/>
        <v>0</v>
      </c>
      <c r="AO145" s="82">
        <f t="shared" si="95"/>
        <v>1</v>
      </c>
      <c r="AP145" s="33">
        <f t="shared" si="96"/>
        <v>0</v>
      </c>
      <c r="AQ145" s="29">
        <f t="shared" si="97"/>
        <v>0</v>
      </c>
      <c r="AR145" s="86">
        <f t="shared" si="98"/>
        <v>0</v>
      </c>
      <c r="AS145" s="33">
        <f t="shared" si="99"/>
        <v>0</v>
      </c>
      <c r="AT145" s="19">
        <f t="shared" si="100"/>
        <v>0</v>
      </c>
      <c r="AU145" s="18">
        <f t="shared" si="124"/>
        <v>1</v>
      </c>
      <c r="AV145" s="5">
        <f t="shared" si="101"/>
        <v>2.3000000000000003</v>
      </c>
      <c r="AW145" s="17">
        <f t="shared" si="102"/>
        <v>1</v>
      </c>
      <c r="AX145" s="17">
        <f t="shared" si="103"/>
        <v>0</v>
      </c>
      <c r="AY145" s="17">
        <f t="shared" si="104"/>
        <v>0</v>
      </c>
      <c r="AZ145" s="19">
        <f t="shared" si="105"/>
        <v>285</v>
      </c>
      <c r="BA145" s="19">
        <f t="shared" si="106"/>
        <v>0</v>
      </c>
      <c r="BB145" s="19">
        <f t="shared" si="107"/>
        <v>0</v>
      </c>
      <c r="BC145" s="19">
        <f t="shared" si="108"/>
        <v>0</v>
      </c>
      <c r="BD145" s="17">
        <f t="shared" si="109"/>
        <v>285</v>
      </c>
      <c r="BE145" s="17">
        <f t="shared" si="110"/>
        <v>0</v>
      </c>
      <c r="BF145" s="38">
        <f t="shared" si="111"/>
        <v>0</v>
      </c>
      <c r="BG145" s="38">
        <f t="shared" si="112"/>
        <v>0</v>
      </c>
      <c r="BH145" s="38">
        <f t="shared" si="113"/>
        <v>0</v>
      </c>
      <c r="BI145" s="38">
        <f t="shared" si="114"/>
        <v>0</v>
      </c>
      <c r="BJ145" s="5">
        <f t="shared" si="115"/>
        <v>0</v>
      </c>
      <c r="BK145" s="5">
        <f t="shared" si="116"/>
        <v>0</v>
      </c>
      <c r="BL145" s="22">
        <f t="shared" si="117"/>
        <v>2.3000000000000003</v>
      </c>
      <c r="BM145" s="5">
        <f t="shared" si="118"/>
        <v>2.3000000000000003</v>
      </c>
      <c r="BN145" s="66">
        <f t="shared" si="133"/>
        <v>230.00000000000003</v>
      </c>
      <c r="BO145" s="5">
        <f>AP145*BO1239</f>
        <v>0</v>
      </c>
      <c r="BP145" s="5">
        <f>AU145*BP1239</f>
        <v>-39</v>
      </c>
      <c r="BQ145" s="5">
        <f>AF145*BQ1239</f>
        <v>0</v>
      </c>
      <c r="BR145" s="356">
        <f t="shared" si="134"/>
        <v>191.00000000000003</v>
      </c>
      <c r="BS145" s="5">
        <f t="shared" si="119"/>
        <v>279.10000000000002</v>
      </c>
      <c r="BT145" s="6"/>
      <c r="BU145" s="306">
        <v>37277</v>
      </c>
      <c r="BV145" s="38">
        <f t="shared" si="120"/>
        <v>279.10000000000002</v>
      </c>
      <c r="BW145" s="66"/>
      <c r="BX145" s="66"/>
      <c r="BY145" s="17"/>
      <c r="BZ145" s="17"/>
      <c r="CA145" s="66"/>
      <c r="CB145" s="66"/>
      <c r="CC145" s="66">
        <f>MAX(BW145:BW404)</f>
        <v>58642.280441588402</v>
      </c>
      <c r="CD145" s="66">
        <f t="shared" si="125"/>
        <v>-58642.280441588402</v>
      </c>
      <c r="CE145" s="66">
        <f t="shared" si="126"/>
        <v>-4622</v>
      </c>
      <c r="CF145" s="66" t="e">
        <f>MAX(CE145:CE404)</f>
        <v>#REF!</v>
      </c>
      <c r="CG145" s="66" t="e">
        <f t="shared" si="127"/>
        <v>#REF!</v>
      </c>
      <c r="CH145" s="370"/>
      <c r="CI145" s="17">
        <f t="shared" si="121"/>
        <v>1</v>
      </c>
      <c r="CJ145" s="17">
        <f t="shared" si="122"/>
        <v>0</v>
      </c>
      <c r="CK145" s="38">
        <f>MAX(BV38:BV145)</f>
        <v>311.10000000000002</v>
      </c>
      <c r="CL145" s="38">
        <f t="shared" si="128"/>
        <v>32</v>
      </c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</row>
    <row r="146" spans="1:147" customFormat="1" ht="3.75" hidden="1" customHeight="1" x14ac:dyDescent="0.25">
      <c r="A146" s="3"/>
      <c r="B146" s="254">
        <f t="shared" si="89"/>
        <v>37284</v>
      </c>
      <c r="C146" s="5">
        <f t="shared" si="135"/>
        <v>25113</v>
      </c>
      <c r="D146" s="5">
        <v>0</v>
      </c>
      <c r="E146" s="66">
        <f t="shared" si="137"/>
        <v>0</v>
      </c>
      <c r="F146" s="66">
        <f t="shared" si="90"/>
        <v>-359</v>
      </c>
      <c r="G146" s="4">
        <f t="shared" si="136"/>
        <v>24754</v>
      </c>
      <c r="H146" s="8">
        <f t="shared" si="123"/>
        <v>-1.4295384860430853E-2</v>
      </c>
      <c r="I146" s="3"/>
      <c r="J146" s="306">
        <v>37284</v>
      </c>
      <c r="K146" s="5">
        <v>286.8</v>
      </c>
      <c r="L146" s="5">
        <v>287.89999999999998</v>
      </c>
      <c r="M146" s="5">
        <v>278</v>
      </c>
      <c r="N146" s="177"/>
      <c r="O146" s="5">
        <f t="shared" si="78"/>
        <v>9.8999999999999773</v>
      </c>
      <c r="P146" s="8">
        <f t="shared" si="79"/>
        <v>3.4518828451882762E-2</v>
      </c>
      <c r="Q146" s="8">
        <f>(AVERAGE(P143:P145))*Q1239</f>
        <v>1.1773807390228824E-2</v>
      </c>
      <c r="R146" s="8">
        <f>P145/P1239</f>
        <v>0.65030374002098745</v>
      </c>
      <c r="S146" s="109">
        <f t="shared" si="80"/>
        <v>275.81393035738716</v>
      </c>
      <c r="T146" s="5">
        <f t="shared" si="91"/>
        <v>4.1000000000000227</v>
      </c>
      <c r="U146" s="8">
        <f t="shared" si="77"/>
        <v>0.19607843137254816</v>
      </c>
      <c r="V146" s="19">
        <f t="shared" si="81"/>
        <v>0</v>
      </c>
      <c r="W146" s="109">
        <f t="shared" si="92"/>
        <v>282.38606964261288</v>
      </c>
      <c r="X146" s="5">
        <f t="shared" si="86"/>
        <v>1</v>
      </c>
      <c r="Y146" s="8">
        <f t="shared" si="82"/>
        <v>0.8039215686274519</v>
      </c>
      <c r="Z146" s="5">
        <f t="shared" si="83"/>
        <v>6.8000000000000114</v>
      </c>
      <c r="AA146" s="5">
        <f>K146*AA1239</f>
        <v>3.7284000000000002</v>
      </c>
      <c r="AB146" s="5">
        <f t="shared" si="84"/>
        <v>2.4245924642942498</v>
      </c>
      <c r="AC146" s="2">
        <v>37284</v>
      </c>
      <c r="AD146" s="43">
        <f t="shared" si="93"/>
        <v>275</v>
      </c>
      <c r="AE146" s="54"/>
      <c r="AF146" s="131">
        <f>(AK145&gt;AF1239)*1</f>
        <v>0</v>
      </c>
      <c r="AG146" s="112">
        <f>MROUND((AD146*AG1239),5)</f>
        <v>270</v>
      </c>
      <c r="AH146" s="113">
        <f>MROUND((AE146*AH1239),0.1)</f>
        <v>0</v>
      </c>
      <c r="AI146" s="60">
        <f t="shared" si="94"/>
        <v>7.6999999999999886</v>
      </c>
      <c r="AJ146" s="60"/>
      <c r="AK146" s="133">
        <f t="shared" si="129"/>
        <v>286.8</v>
      </c>
      <c r="AL146" s="41">
        <f t="shared" si="85"/>
        <v>280</v>
      </c>
      <c r="AM146" s="56">
        <f t="shared" si="87"/>
        <v>1.8</v>
      </c>
      <c r="AN146" s="82">
        <f t="shared" si="88"/>
        <v>1</v>
      </c>
      <c r="AO146" s="82">
        <f t="shared" si="95"/>
        <v>0</v>
      </c>
      <c r="AP146" s="33">
        <f t="shared" si="96"/>
        <v>0</v>
      </c>
      <c r="AQ146" s="29">
        <f t="shared" si="97"/>
        <v>0</v>
      </c>
      <c r="AR146" s="86">
        <f t="shared" si="98"/>
        <v>1</v>
      </c>
      <c r="AS146" s="33">
        <f t="shared" si="99"/>
        <v>0</v>
      </c>
      <c r="AT146" s="19">
        <f t="shared" si="100"/>
        <v>0</v>
      </c>
      <c r="AU146" s="18">
        <f t="shared" si="124"/>
        <v>1</v>
      </c>
      <c r="AV146" s="5">
        <f t="shared" si="101"/>
        <v>1.8</v>
      </c>
      <c r="AW146" s="17">
        <f t="shared" si="102"/>
        <v>0</v>
      </c>
      <c r="AX146" s="17">
        <f t="shared" si="103"/>
        <v>1</v>
      </c>
      <c r="AY146" s="17">
        <f t="shared" si="104"/>
        <v>280</v>
      </c>
      <c r="AZ146" s="19">
        <f t="shared" si="105"/>
        <v>285</v>
      </c>
      <c r="BA146" s="19">
        <f t="shared" si="106"/>
        <v>0</v>
      </c>
      <c r="BB146" s="19">
        <f t="shared" si="107"/>
        <v>0</v>
      </c>
      <c r="BC146" s="19">
        <f t="shared" si="108"/>
        <v>280</v>
      </c>
      <c r="BD146" s="17">
        <f t="shared" si="109"/>
        <v>0</v>
      </c>
      <c r="BE146" s="17">
        <f t="shared" si="110"/>
        <v>0</v>
      </c>
      <c r="BF146" s="38">
        <f t="shared" si="111"/>
        <v>0</v>
      </c>
      <c r="BG146" s="38">
        <f t="shared" si="112"/>
        <v>0</v>
      </c>
      <c r="BH146" s="38">
        <f t="shared" si="113"/>
        <v>0</v>
      </c>
      <c r="BI146" s="38">
        <f t="shared" si="114"/>
        <v>0</v>
      </c>
      <c r="BJ146" s="5">
        <f t="shared" si="115"/>
        <v>0</v>
      </c>
      <c r="BK146" s="5">
        <f t="shared" si="116"/>
        <v>-5</v>
      </c>
      <c r="BL146" s="22">
        <f t="shared" si="117"/>
        <v>-3.2</v>
      </c>
      <c r="BM146" s="5">
        <f t="shared" si="118"/>
        <v>-3.2</v>
      </c>
      <c r="BN146" s="66">
        <f t="shared" si="133"/>
        <v>-320</v>
      </c>
      <c r="BO146" s="5">
        <f>AP146*BO1239</f>
        <v>0</v>
      </c>
      <c r="BP146" s="5">
        <f>AU146*BP1239</f>
        <v>-39</v>
      </c>
      <c r="BQ146" s="5">
        <f>AF146*BQ1239</f>
        <v>0</v>
      </c>
      <c r="BR146" s="356">
        <f t="shared" si="134"/>
        <v>-359</v>
      </c>
      <c r="BS146" s="5">
        <f t="shared" si="119"/>
        <v>286.8</v>
      </c>
      <c r="BT146" s="6"/>
      <c r="BU146" s="306">
        <v>37284</v>
      </c>
      <c r="BV146" s="38">
        <f t="shared" si="120"/>
        <v>286.8</v>
      </c>
      <c r="BW146" s="66"/>
      <c r="BX146" s="66"/>
      <c r="BY146" s="17"/>
      <c r="BZ146" s="17"/>
      <c r="CA146" s="66"/>
      <c r="CB146" s="66"/>
      <c r="CC146" s="66">
        <f>MAX(BW146:BW404)</f>
        <v>58642.280441588402</v>
      </c>
      <c r="CD146" s="66">
        <f t="shared" si="125"/>
        <v>-58642.280441588402</v>
      </c>
      <c r="CE146" s="66">
        <f t="shared" si="126"/>
        <v>-4981</v>
      </c>
      <c r="CF146" s="66" t="e">
        <f>MAX(CE146:CE404)</f>
        <v>#REF!</v>
      </c>
      <c r="CG146" s="66" t="e">
        <f t="shared" si="127"/>
        <v>#REF!</v>
      </c>
      <c r="CH146" s="370"/>
      <c r="CI146" s="17">
        <f t="shared" si="121"/>
        <v>0</v>
      </c>
      <c r="CJ146" s="17">
        <f t="shared" si="122"/>
        <v>1</v>
      </c>
      <c r="CK146" s="38">
        <f>MAX(BV38:BV146)</f>
        <v>311.10000000000002</v>
      </c>
      <c r="CL146" s="38">
        <f t="shared" si="128"/>
        <v>24.300000000000011</v>
      </c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</row>
    <row r="147" spans="1:147" customFormat="1" ht="19.5" hidden="1" customHeight="1" x14ac:dyDescent="0.25">
      <c r="A147" s="3"/>
      <c r="B147" s="254">
        <f t="shared" si="89"/>
        <v>37291</v>
      </c>
      <c r="C147" s="5">
        <f t="shared" si="135"/>
        <v>24754</v>
      </c>
      <c r="D147" s="5">
        <v>0</v>
      </c>
      <c r="E147" s="66">
        <f t="shared" si="137"/>
        <v>0</v>
      </c>
      <c r="F147" s="66">
        <f t="shared" si="90"/>
        <v>-39</v>
      </c>
      <c r="G147" s="4">
        <f t="shared" si="136"/>
        <v>24715</v>
      </c>
      <c r="H147" s="8">
        <f t="shared" si="123"/>
        <v>-1.5755029490183404E-3</v>
      </c>
      <c r="I147" s="3"/>
      <c r="J147" s="306">
        <v>37291</v>
      </c>
      <c r="K147" s="5">
        <v>304.39999999999998</v>
      </c>
      <c r="L147" s="5">
        <v>309.39999999999998</v>
      </c>
      <c r="M147" s="5">
        <v>286</v>
      </c>
      <c r="N147" s="177"/>
      <c r="O147" s="5">
        <f t="shared" si="78"/>
        <v>23.399999999999977</v>
      </c>
      <c r="P147" s="8">
        <f t="shared" si="79"/>
        <v>7.6872536136662215E-2</v>
      </c>
      <c r="Q147" s="8">
        <f>(AVERAGE(P144:P146))*Q1239</f>
        <v>1.100034751100586E-2</v>
      </c>
      <c r="R147" s="8">
        <f>P146/P1239</f>
        <v>0.97893118081774788</v>
      </c>
      <c r="S147" s="109">
        <f t="shared" si="80"/>
        <v>283.64510033384352</v>
      </c>
      <c r="T147" s="5">
        <f t="shared" si="91"/>
        <v>1.8000000000000114</v>
      </c>
      <c r="U147" s="8">
        <f t="shared" si="77"/>
        <v>0.63999999999999768</v>
      </c>
      <c r="V147" s="19">
        <f t="shared" si="81"/>
        <v>0</v>
      </c>
      <c r="W147" s="109">
        <f t="shared" si="92"/>
        <v>289.95489966615651</v>
      </c>
      <c r="X147" s="5">
        <f t="shared" si="86"/>
        <v>3.1999999999999886</v>
      </c>
      <c r="Y147" s="8">
        <f t="shared" si="82"/>
        <v>0.36000000000000232</v>
      </c>
      <c r="Z147" s="5">
        <f t="shared" si="83"/>
        <v>14.399999999999977</v>
      </c>
      <c r="AA147" s="5">
        <f>K147*AA1239</f>
        <v>3.9571999999999994</v>
      </c>
      <c r="AB147" s="5">
        <f t="shared" si="84"/>
        <v>3.8738264687319912</v>
      </c>
      <c r="AC147" s="2">
        <v>37291</v>
      </c>
      <c r="AD147" s="43">
        <f t="shared" si="93"/>
        <v>285</v>
      </c>
      <c r="AE147" s="54"/>
      <c r="AF147" s="131">
        <f>(AK146&gt;AF1239)*1</f>
        <v>0</v>
      </c>
      <c r="AG147" s="112">
        <f>MROUND((AD147*AG1239),5)</f>
        <v>280</v>
      </c>
      <c r="AH147" s="113">
        <f>MROUND((AE147*AH1239),0.1)</f>
        <v>0</v>
      </c>
      <c r="AI147" s="60">
        <f t="shared" si="94"/>
        <v>17.599999999999966</v>
      </c>
      <c r="AJ147" s="60"/>
      <c r="AK147" s="133">
        <f t="shared" si="129"/>
        <v>304.39999999999998</v>
      </c>
      <c r="AL147" s="41">
        <f t="shared" si="85"/>
        <v>290</v>
      </c>
      <c r="AM147" s="56">
        <f t="shared" si="87"/>
        <v>1.9000000000000001</v>
      </c>
      <c r="AN147" s="82">
        <f t="shared" si="88"/>
        <v>1</v>
      </c>
      <c r="AO147" s="82">
        <f t="shared" si="95"/>
        <v>0</v>
      </c>
      <c r="AP147" s="33">
        <f t="shared" si="96"/>
        <v>1</v>
      </c>
      <c r="AQ147" s="29">
        <f t="shared" si="97"/>
        <v>0</v>
      </c>
      <c r="AR147" s="86">
        <f t="shared" si="98"/>
        <v>1</v>
      </c>
      <c r="AS147" s="33">
        <f t="shared" si="99"/>
        <v>0</v>
      </c>
      <c r="AT147" s="19">
        <f t="shared" si="100"/>
        <v>0</v>
      </c>
      <c r="AU147" s="18">
        <f t="shared" si="124"/>
        <v>0</v>
      </c>
      <c r="AV147" s="5">
        <f t="shared" si="101"/>
        <v>0</v>
      </c>
      <c r="AW147" s="17">
        <f t="shared" si="102"/>
        <v>0</v>
      </c>
      <c r="AX147" s="17">
        <f t="shared" si="103"/>
        <v>0</v>
      </c>
      <c r="AY147" s="17">
        <f t="shared" si="104"/>
        <v>0</v>
      </c>
      <c r="AZ147" s="19">
        <f t="shared" si="105"/>
        <v>0</v>
      </c>
      <c r="BA147" s="19">
        <f t="shared" si="106"/>
        <v>0</v>
      </c>
      <c r="BB147" s="19">
        <f t="shared" si="107"/>
        <v>0</v>
      </c>
      <c r="BC147" s="19">
        <f t="shared" si="108"/>
        <v>0</v>
      </c>
      <c r="BD147" s="17">
        <f t="shared" si="109"/>
        <v>0</v>
      </c>
      <c r="BE147" s="17">
        <f t="shared" si="110"/>
        <v>0</v>
      </c>
      <c r="BF147" s="38">
        <f t="shared" si="111"/>
        <v>0</v>
      </c>
      <c r="BG147" s="38">
        <f t="shared" si="112"/>
        <v>0</v>
      </c>
      <c r="BH147" s="38">
        <f t="shared" si="113"/>
        <v>0</v>
      </c>
      <c r="BI147" s="38">
        <f t="shared" si="114"/>
        <v>0</v>
      </c>
      <c r="BJ147" s="5">
        <f t="shared" si="115"/>
        <v>0</v>
      </c>
      <c r="BK147" s="5">
        <f t="shared" si="116"/>
        <v>0</v>
      </c>
      <c r="BL147" s="22">
        <f t="shared" si="117"/>
        <v>0</v>
      </c>
      <c r="BM147" s="5">
        <f t="shared" si="118"/>
        <v>0</v>
      </c>
      <c r="BN147" s="66">
        <f t="shared" si="133"/>
        <v>0</v>
      </c>
      <c r="BO147" s="5">
        <f>AP147*BO1239</f>
        <v>-39</v>
      </c>
      <c r="BP147" s="5">
        <f>AU147*BP1239</f>
        <v>0</v>
      </c>
      <c r="BQ147" s="5">
        <f>AF147*BQ1239</f>
        <v>0</v>
      </c>
      <c r="BR147" s="356">
        <f t="shared" si="134"/>
        <v>-39</v>
      </c>
      <c r="BS147" s="5">
        <f t="shared" si="119"/>
        <v>304.39999999999998</v>
      </c>
      <c r="BT147" s="6"/>
      <c r="BU147" s="306">
        <v>37291</v>
      </c>
      <c r="BV147" s="38">
        <f t="shared" si="120"/>
        <v>304.39999999999998</v>
      </c>
      <c r="BW147" s="66"/>
      <c r="BX147" s="66"/>
      <c r="BY147" s="17"/>
      <c r="BZ147" s="17"/>
      <c r="CA147" s="66"/>
      <c r="CB147" s="66"/>
      <c r="CC147" s="66">
        <f>MAX(BW147:BW404)</f>
        <v>58642.280441588402</v>
      </c>
      <c r="CD147" s="66">
        <f t="shared" si="125"/>
        <v>-58642.280441588402</v>
      </c>
      <c r="CE147" s="66">
        <f t="shared" si="126"/>
        <v>-5020</v>
      </c>
      <c r="CF147" s="66" t="e">
        <f>MAX(CE147:CE404)</f>
        <v>#REF!</v>
      </c>
      <c r="CG147" s="66" t="e">
        <f t="shared" si="127"/>
        <v>#REF!</v>
      </c>
      <c r="CH147" s="370"/>
      <c r="CI147" s="17">
        <f t="shared" si="121"/>
        <v>0</v>
      </c>
      <c r="CJ147" s="17">
        <f t="shared" si="122"/>
        <v>1</v>
      </c>
      <c r="CK147" s="38">
        <f>MAX(BV38:BV147)</f>
        <v>311.10000000000002</v>
      </c>
      <c r="CL147" s="38">
        <f t="shared" si="128"/>
        <v>6.7000000000000455</v>
      </c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</row>
    <row r="148" spans="1:147" customFormat="1" ht="19.5" hidden="1" customHeight="1" x14ac:dyDescent="0.25">
      <c r="A148" s="3"/>
      <c r="B148" s="254">
        <f t="shared" si="89"/>
        <v>37298</v>
      </c>
      <c r="C148" s="5">
        <f t="shared" si="135"/>
        <v>24715</v>
      </c>
      <c r="D148" s="5">
        <v>0</v>
      </c>
      <c r="E148" s="66">
        <f t="shared" si="137"/>
        <v>0</v>
      </c>
      <c r="F148" s="66">
        <f t="shared" si="90"/>
        <v>-39</v>
      </c>
      <c r="G148" s="4">
        <f t="shared" si="136"/>
        <v>24676</v>
      </c>
      <c r="H148" s="8">
        <f t="shared" si="123"/>
        <v>-1.5779890754602469E-3</v>
      </c>
      <c r="I148" s="3"/>
      <c r="J148" s="306">
        <v>37298</v>
      </c>
      <c r="K148" s="5">
        <v>298.89999999999998</v>
      </c>
      <c r="L148" s="5">
        <v>304.39999999999998</v>
      </c>
      <c r="M148" s="5">
        <v>296</v>
      </c>
      <c r="N148" s="177"/>
      <c r="O148" s="5">
        <f t="shared" si="78"/>
        <v>8.3999999999999773</v>
      </c>
      <c r="P148" s="8">
        <f t="shared" si="79"/>
        <v>2.8103044496487047E-2</v>
      </c>
      <c r="Q148" s="8">
        <f>(AVERAGE(P145:P147))*Q1239</f>
        <v>1.7909628499540375E-2</v>
      </c>
      <c r="R148" s="8">
        <f>P147/P1239</f>
        <v>2.180054363015707</v>
      </c>
      <c r="S148" s="109">
        <f t="shared" si="80"/>
        <v>298.94830908473989</v>
      </c>
      <c r="T148" s="5">
        <f t="shared" si="91"/>
        <v>4.3999999999999773</v>
      </c>
      <c r="U148" s="8">
        <f t="shared" si="77"/>
        <v>0.56000000000000227</v>
      </c>
      <c r="V148" s="19">
        <f t="shared" si="81"/>
        <v>1.1000000000000227</v>
      </c>
      <c r="W148" s="109">
        <f t="shared" si="92"/>
        <v>309.85169091526006</v>
      </c>
      <c r="X148" s="5">
        <f t="shared" si="86"/>
        <v>5.6000000000000227</v>
      </c>
      <c r="Y148" s="8">
        <f t="shared" si="82"/>
        <v>0.43999999999999773</v>
      </c>
      <c r="Z148" s="5">
        <f t="shared" si="83"/>
        <v>0</v>
      </c>
      <c r="AA148" s="5">
        <f>K148*AA1239</f>
        <v>3.8856999999999995</v>
      </c>
      <c r="AB148" s="5">
        <f t="shared" si="84"/>
        <v>8.4710372383701316</v>
      </c>
      <c r="AC148" s="2">
        <v>37298</v>
      </c>
      <c r="AD148" s="43">
        <f t="shared" si="93"/>
        <v>300</v>
      </c>
      <c r="AE148" s="54"/>
      <c r="AF148" s="131">
        <f>(AK147&gt;AF1239)*1</f>
        <v>0</v>
      </c>
      <c r="AG148" s="112">
        <f>MROUND((AD148*AG1239),5)</f>
        <v>295</v>
      </c>
      <c r="AH148" s="113">
        <f>MROUND((AE148*AH1239),0.1)</f>
        <v>0</v>
      </c>
      <c r="AI148" s="60">
        <f t="shared" si="94"/>
        <v>-5.5</v>
      </c>
      <c r="AJ148" s="60"/>
      <c r="AK148" s="133">
        <f t="shared" si="129"/>
        <v>298.89999999999998</v>
      </c>
      <c r="AL148" s="41">
        <f t="shared" si="85"/>
        <v>310</v>
      </c>
      <c r="AM148" s="56">
        <f t="shared" si="87"/>
        <v>1.4000000000000001</v>
      </c>
      <c r="AN148" s="82">
        <f t="shared" si="88"/>
        <v>0</v>
      </c>
      <c r="AO148" s="82">
        <f t="shared" si="95"/>
        <v>1</v>
      </c>
      <c r="AP148" s="33">
        <f t="shared" si="96"/>
        <v>1</v>
      </c>
      <c r="AQ148" s="29">
        <f t="shared" si="97"/>
        <v>0</v>
      </c>
      <c r="AR148" s="86">
        <f t="shared" si="98"/>
        <v>0</v>
      </c>
      <c r="AS148" s="33">
        <f t="shared" si="99"/>
        <v>1</v>
      </c>
      <c r="AT148" s="19">
        <f t="shared" si="100"/>
        <v>300</v>
      </c>
      <c r="AU148" s="18">
        <f t="shared" si="124"/>
        <v>0</v>
      </c>
      <c r="AV148" s="5">
        <f t="shared" si="101"/>
        <v>0</v>
      </c>
      <c r="AW148" s="17">
        <f t="shared" si="102"/>
        <v>0</v>
      </c>
      <c r="AX148" s="17">
        <f t="shared" si="103"/>
        <v>0</v>
      </c>
      <c r="AY148" s="17">
        <f t="shared" si="104"/>
        <v>0</v>
      </c>
      <c r="AZ148" s="19">
        <f t="shared" si="105"/>
        <v>0</v>
      </c>
      <c r="BA148" s="19">
        <f t="shared" si="106"/>
        <v>300</v>
      </c>
      <c r="BB148" s="19">
        <f t="shared" si="107"/>
        <v>0</v>
      </c>
      <c r="BC148" s="19">
        <f t="shared" si="108"/>
        <v>0</v>
      </c>
      <c r="BD148" s="17">
        <f t="shared" si="109"/>
        <v>300</v>
      </c>
      <c r="BE148" s="17">
        <f t="shared" si="110"/>
        <v>0</v>
      </c>
      <c r="BF148" s="38">
        <f t="shared" si="111"/>
        <v>0</v>
      </c>
      <c r="BG148" s="38">
        <f t="shared" si="112"/>
        <v>0</v>
      </c>
      <c r="BH148" s="38">
        <f t="shared" si="113"/>
        <v>0</v>
      </c>
      <c r="BI148" s="38">
        <f t="shared" si="114"/>
        <v>0</v>
      </c>
      <c r="BJ148" s="5">
        <f t="shared" si="115"/>
        <v>0</v>
      </c>
      <c r="BK148" s="5">
        <f t="shared" si="116"/>
        <v>0</v>
      </c>
      <c r="BL148" s="22">
        <f t="shared" si="117"/>
        <v>0</v>
      </c>
      <c r="BM148" s="5">
        <f t="shared" si="118"/>
        <v>0</v>
      </c>
      <c r="BN148" s="66">
        <f t="shared" si="133"/>
        <v>0</v>
      </c>
      <c r="BO148" s="5">
        <f>AP148*BO1239</f>
        <v>-39</v>
      </c>
      <c r="BP148" s="5">
        <f>AU148*BP1239</f>
        <v>0</v>
      </c>
      <c r="BQ148" s="5">
        <f>AF148*BQ1239</f>
        <v>0</v>
      </c>
      <c r="BR148" s="356">
        <f t="shared" si="134"/>
        <v>-39</v>
      </c>
      <c r="BS148" s="5">
        <f t="shared" si="119"/>
        <v>298.89999999999998</v>
      </c>
      <c r="BT148" s="6"/>
      <c r="BU148" s="306">
        <v>37298</v>
      </c>
      <c r="BV148" s="38">
        <f t="shared" si="120"/>
        <v>298.89999999999998</v>
      </c>
      <c r="BW148" s="66"/>
      <c r="BX148" s="66"/>
      <c r="BY148" s="17"/>
      <c r="BZ148" s="17"/>
      <c r="CA148" s="66"/>
      <c r="CB148" s="66"/>
      <c r="CC148" s="66">
        <f>MAX(BW148:BW404)</f>
        <v>58642.280441588402</v>
      </c>
      <c r="CD148" s="66">
        <f t="shared" si="125"/>
        <v>-58642.280441588402</v>
      </c>
      <c r="CE148" s="66">
        <f t="shared" si="126"/>
        <v>-5059</v>
      </c>
      <c r="CF148" s="66" t="e">
        <f>MAX(CE148:CE404)</f>
        <v>#REF!</v>
      </c>
      <c r="CG148" s="66" t="e">
        <f t="shared" si="127"/>
        <v>#REF!</v>
      </c>
      <c r="CH148" s="370"/>
      <c r="CI148" s="17">
        <f t="shared" si="121"/>
        <v>0</v>
      </c>
      <c r="CJ148" s="17">
        <f t="shared" si="122"/>
        <v>1</v>
      </c>
      <c r="CK148" s="38">
        <f>MAX(BV38:BV148)</f>
        <v>311.10000000000002</v>
      </c>
      <c r="CL148" s="38">
        <f t="shared" si="128"/>
        <v>12.200000000000045</v>
      </c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</row>
    <row r="149" spans="1:147" customFormat="1" ht="19.5" hidden="1" customHeight="1" x14ac:dyDescent="0.25">
      <c r="A149" s="3"/>
      <c r="B149" s="254">
        <f t="shared" si="89"/>
        <v>37305</v>
      </c>
      <c r="C149" s="5">
        <f t="shared" si="135"/>
        <v>24676</v>
      </c>
      <c r="D149" s="5">
        <v>0</v>
      </c>
      <c r="E149" s="66">
        <f t="shared" si="137"/>
        <v>0</v>
      </c>
      <c r="F149" s="66">
        <f t="shared" si="90"/>
        <v>331</v>
      </c>
      <c r="G149" s="4">
        <f t="shared" si="136"/>
        <v>25007</v>
      </c>
      <c r="H149" s="8">
        <f t="shared" si="123"/>
        <v>1.3413843410601395E-2</v>
      </c>
      <c r="I149" s="3"/>
      <c r="J149" s="306">
        <v>37305</v>
      </c>
      <c r="K149" s="5">
        <v>293.5</v>
      </c>
      <c r="L149" s="5">
        <v>299.5</v>
      </c>
      <c r="M149" s="5">
        <v>290.5</v>
      </c>
      <c r="N149" s="177"/>
      <c r="O149" s="5">
        <f t="shared" si="78"/>
        <v>9</v>
      </c>
      <c r="P149" s="8">
        <f t="shared" si="79"/>
        <v>3.0664395229982964E-2</v>
      </c>
      <c r="Q149" s="8">
        <f>(AVERAGE(P146:P148))*Q1239</f>
        <v>1.8599254544670939E-2</v>
      </c>
      <c r="R149" s="8">
        <f>P148/P1239</f>
        <v>0.79698378442560514</v>
      </c>
      <c r="S149" s="109">
        <f t="shared" si="80"/>
        <v>293.34068281659785</v>
      </c>
      <c r="T149" s="5">
        <f t="shared" si="91"/>
        <v>3.8999999999999773</v>
      </c>
      <c r="U149" s="8">
        <f t="shared" si="77"/>
        <v>0.61000000000000232</v>
      </c>
      <c r="V149" s="19">
        <f t="shared" si="81"/>
        <v>1.5</v>
      </c>
      <c r="W149" s="109">
        <f t="shared" si="92"/>
        <v>304.45931718340211</v>
      </c>
      <c r="X149" s="5">
        <f t="shared" si="86"/>
        <v>6.1000000000000227</v>
      </c>
      <c r="Y149" s="8">
        <f t="shared" si="82"/>
        <v>0.38999999999999768</v>
      </c>
      <c r="Z149" s="5">
        <f t="shared" si="83"/>
        <v>0</v>
      </c>
      <c r="AA149" s="5">
        <f>K149*AA1239</f>
        <v>3.8154999999999997</v>
      </c>
      <c r="AB149" s="5">
        <f t="shared" si="84"/>
        <v>3.0408916294758961</v>
      </c>
      <c r="AC149" s="2">
        <v>37305</v>
      </c>
      <c r="AD149" s="43">
        <f t="shared" si="93"/>
        <v>295</v>
      </c>
      <c r="AE149" s="54"/>
      <c r="AF149" s="131">
        <f>(AK148&gt;AF1239)*1</f>
        <v>0</v>
      </c>
      <c r="AG149" s="112">
        <f>MROUND((AD149*AG1239),5)</f>
        <v>290</v>
      </c>
      <c r="AH149" s="113">
        <f>MROUND((AE149*AH1239),0.1)</f>
        <v>0</v>
      </c>
      <c r="AI149" s="60">
        <f t="shared" si="94"/>
        <v>-5.3999999999999773</v>
      </c>
      <c r="AJ149" s="60"/>
      <c r="AK149" s="133">
        <f t="shared" si="129"/>
        <v>293.5</v>
      </c>
      <c r="AL149" s="41">
        <f t="shared" si="85"/>
        <v>305</v>
      </c>
      <c r="AM149" s="56">
        <f t="shared" si="87"/>
        <v>3.7</v>
      </c>
      <c r="AN149" s="82">
        <f t="shared" si="88"/>
        <v>0</v>
      </c>
      <c r="AO149" s="82">
        <f t="shared" si="95"/>
        <v>1</v>
      </c>
      <c r="AP149" s="33">
        <f t="shared" si="96"/>
        <v>0</v>
      </c>
      <c r="AQ149" s="29">
        <f t="shared" si="97"/>
        <v>0</v>
      </c>
      <c r="AR149" s="86">
        <f t="shared" si="98"/>
        <v>0</v>
      </c>
      <c r="AS149" s="33">
        <f t="shared" si="99"/>
        <v>0</v>
      </c>
      <c r="AT149" s="19">
        <f t="shared" si="100"/>
        <v>0</v>
      </c>
      <c r="AU149" s="18">
        <f t="shared" si="124"/>
        <v>1</v>
      </c>
      <c r="AV149" s="5">
        <f t="shared" si="101"/>
        <v>3.7</v>
      </c>
      <c r="AW149" s="17">
        <f t="shared" si="102"/>
        <v>1</v>
      </c>
      <c r="AX149" s="17">
        <f t="shared" si="103"/>
        <v>0</v>
      </c>
      <c r="AY149" s="17">
        <f t="shared" si="104"/>
        <v>0</v>
      </c>
      <c r="AZ149" s="19">
        <f t="shared" si="105"/>
        <v>300</v>
      </c>
      <c r="BA149" s="19">
        <f t="shared" si="106"/>
        <v>0</v>
      </c>
      <c r="BB149" s="19">
        <f t="shared" si="107"/>
        <v>0</v>
      </c>
      <c r="BC149" s="19">
        <f t="shared" si="108"/>
        <v>0</v>
      </c>
      <c r="BD149" s="17">
        <f t="shared" si="109"/>
        <v>300</v>
      </c>
      <c r="BE149" s="17">
        <f t="shared" si="110"/>
        <v>0</v>
      </c>
      <c r="BF149" s="38">
        <f t="shared" si="111"/>
        <v>0</v>
      </c>
      <c r="BG149" s="38">
        <f t="shared" si="112"/>
        <v>0</v>
      </c>
      <c r="BH149" s="38">
        <f t="shared" si="113"/>
        <v>0</v>
      </c>
      <c r="BI149" s="38">
        <f t="shared" si="114"/>
        <v>0</v>
      </c>
      <c r="BJ149" s="5">
        <f t="shared" si="115"/>
        <v>0</v>
      </c>
      <c r="BK149" s="5">
        <f t="shared" si="116"/>
        <v>0</v>
      </c>
      <c r="BL149" s="22">
        <f t="shared" si="117"/>
        <v>3.7</v>
      </c>
      <c r="BM149" s="5">
        <f t="shared" si="118"/>
        <v>3.7</v>
      </c>
      <c r="BN149" s="66">
        <f t="shared" si="133"/>
        <v>370</v>
      </c>
      <c r="BO149" s="5">
        <f>AP149*BO1239</f>
        <v>0</v>
      </c>
      <c r="BP149" s="5">
        <f>AU149*BP1239</f>
        <v>-39</v>
      </c>
      <c r="BQ149" s="5">
        <f>AF149*BQ1239</f>
        <v>0</v>
      </c>
      <c r="BR149" s="356">
        <f t="shared" si="134"/>
        <v>331</v>
      </c>
      <c r="BS149" s="5">
        <f t="shared" si="119"/>
        <v>293.5</v>
      </c>
      <c r="BT149" s="6"/>
      <c r="BU149" s="306">
        <v>37305</v>
      </c>
      <c r="BV149" s="38">
        <f t="shared" si="120"/>
        <v>293.5</v>
      </c>
      <c r="BW149" s="66"/>
      <c r="BX149" s="66"/>
      <c r="BY149" s="17"/>
      <c r="BZ149" s="17"/>
      <c r="CA149" s="66"/>
      <c r="CB149" s="66"/>
      <c r="CC149" s="66">
        <f>MAX(BW149:BW404)</f>
        <v>58642.280441588402</v>
      </c>
      <c r="CD149" s="66">
        <f t="shared" si="125"/>
        <v>-58642.280441588402</v>
      </c>
      <c r="CE149" s="66">
        <f t="shared" si="126"/>
        <v>-4728</v>
      </c>
      <c r="CF149" s="66" t="e">
        <f>MAX(CE149:CE404)</f>
        <v>#REF!</v>
      </c>
      <c r="CG149" s="66" t="e">
        <f t="shared" si="127"/>
        <v>#REF!</v>
      </c>
      <c r="CH149" s="370"/>
      <c r="CI149" s="17">
        <f t="shared" si="121"/>
        <v>1</v>
      </c>
      <c r="CJ149" s="17">
        <f t="shared" si="122"/>
        <v>0</v>
      </c>
      <c r="CK149" s="38">
        <f>MAX(BV38:BV149)</f>
        <v>311.10000000000002</v>
      </c>
      <c r="CL149" s="38">
        <f t="shared" si="128"/>
        <v>17.600000000000023</v>
      </c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</row>
    <row r="150" spans="1:147" customFormat="1" ht="19.5" hidden="1" customHeight="1" x14ac:dyDescent="0.25">
      <c r="A150" s="3"/>
      <c r="B150" s="254">
        <f t="shared" si="89"/>
        <v>37312</v>
      </c>
      <c r="C150" s="5">
        <f t="shared" si="135"/>
        <v>25007</v>
      </c>
      <c r="D150" s="5">
        <v>0</v>
      </c>
      <c r="E150" s="66">
        <f t="shared" si="137"/>
        <v>0</v>
      </c>
      <c r="F150" s="66">
        <f t="shared" si="90"/>
        <v>81.000000000000014</v>
      </c>
      <c r="G150" s="4">
        <f t="shared" si="136"/>
        <v>25088</v>
      </c>
      <c r="H150" s="8">
        <f t="shared" si="123"/>
        <v>3.239093053944896E-3</v>
      </c>
      <c r="I150" s="3"/>
      <c r="J150" s="306">
        <v>37312</v>
      </c>
      <c r="K150" s="5">
        <v>298.39999999999998</v>
      </c>
      <c r="L150" s="5">
        <v>300</v>
      </c>
      <c r="M150" s="5">
        <v>291.10000000000002</v>
      </c>
      <c r="N150" s="177"/>
      <c r="O150" s="5">
        <f t="shared" si="78"/>
        <v>8.8999999999999773</v>
      </c>
      <c r="P150" s="8">
        <f t="shared" si="79"/>
        <v>2.9825737265415476E-2</v>
      </c>
      <c r="Q150" s="8">
        <f>(AVERAGE(P147:P149))*Q1239</f>
        <v>1.8085330115084296E-2</v>
      </c>
      <c r="R150" s="8">
        <f>P149/P1239</f>
        <v>0.86962199987155264</v>
      </c>
      <c r="S150" s="109">
        <f t="shared" si="80"/>
        <v>288.19195561122274</v>
      </c>
      <c r="T150" s="5">
        <f t="shared" si="91"/>
        <v>3.5</v>
      </c>
      <c r="U150" s="8">
        <f t="shared" si="77"/>
        <v>0.65</v>
      </c>
      <c r="V150" s="19">
        <f t="shared" si="81"/>
        <v>0</v>
      </c>
      <c r="W150" s="109">
        <f t="shared" si="92"/>
        <v>298.80804438877726</v>
      </c>
      <c r="X150" s="5">
        <f t="shared" si="86"/>
        <v>6.5</v>
      </c>
      <c r="Y150" s="8">
        <f t="shared" si="82"/>
        <v>0.35</v>
      </c>
      <c r="Z150" s="5">
        <f t="shared" si="83"/>
        <v>0</v>
      </c>
      <c r="AA150" s="5">
        <f>K150*AA1239</f>
        <v>3.8791999999999995</v>
      </c>
      <c r="AB150" s="5">
        <f t="shared" si="84"/>
        <v>3.3734376619017268</v>
      </c>
      <c r="AC150" s="2">
        <v>37312</v>
      </c>
      <c r="AD150" s="43">
        <f t="shared" si="93"/>
        <v>290</v>
      </c>
      <c r="AE150" s="54"/>
      <c r="AF150" s="131">
        <f>(AK149&gt;AF1239)*1</f>
        <v>0</v>
      </c>
      <c r="AG150" s="112">
        <f>MROUND((AD150*AG1239),5)</f>
        <v>285</v>
      </c>
      <c r="AH150" s="113">
        <f>MROUND((AE150*AH1239),0.1)</f>
        <v>0</v>
      </c>
      <c r="AI150" s="60">
        <f t="shared" si="94"/>
        <v>4.8999999999999773</v>
      </c>
      <c r="AJ150" s="60"/>
      <c r="AK150" s="133">
        <f t="shared" si="129"/>
        <v>298.39999999999998</v>
      </c>
      <c r="AL150" s="41">
        <f t="shared" si="85"/>
        <v>300</v>
      </c>
      <c r="AM150" s="56">
        <f t="shared" si="87"/>
        <v>1.2000000000000002</v>
      </c>
      <c r="AN150" s="82">
        <f t="shared" si="88"/>
        <v>1</v>
      </c>
      <c r="AO150" s="82">
        <f t="shared" si="95"/>
        <v>0</v>
      </c>
      <c r="AP150" s="33">
        <f t="shared" si="96"/>
        <v>0</v>
      </c>
      <c r="AQ150" s="29">
        <f t="shared" si="97"/>
        <v>0</v>
      </c>
      <c r="AR150" s="86">
        <f t="shared" si="98"/>
        <v>1</v>
      </c>
      <c r="AS150" s="33">
        <f t="shared" si="99"/>
        <v>0</v>
      </c>
      <c r="AT150" s="19">
        <f t="shared" si="100"/>
        <v>0</v>
      </c>
      <c r="AU150" s="18">
        <f t="shared" si="124"/>
        <v>1</v>
      </c>
      <c r="AV150" s="5">
        <f t="shared" si="101"/>
        <v>1.2000000000000002</v>
      </c>
      <c r="AW150" s="17">
        <f t="shared" si="102"/>
        <v>1</v>
      </c>
      <c r="AX150" s="17">
        <f t="shared" si="103"/>
        <v>0</v>
      </c>
      <c r="AY150" s="17">
        <f t="shared" si="104"/>
        <v>0</v>
      </c>
      <c r="AZ150" s="19">
        <f t="shared" si="105"/>
        <v>300</v>
      </c>
      <c r="BA150" s="19">
        <f t="shared" si="106"/>
        <v>0</v>
      </c>
      <c r="BB150" s="19">
        <f t="shared" si="107"/>
        <v>0</v>
      </c>
      <c r="BC150" s="19">
        <f t="shared" si="108"/>
        <v>0</v>
      </c>
      <c r="BD150" s="17">
        <f t="shared" si="109"/>
        <v>300</v>
      </c>
      <c r="BE150" s="17">
        <f t="shared" si="110"/>
        <v>0</v>
      </c>
      <c r="BF150" s="38">
        <f t="shared" si="111"/>
        <v>0</v>
      </c>
      <c r="BG150" s="38">
        <f t="shared" si="112"/>
        <v>0</v>
      </c>
      <c r="BH150" s="38">
        <f t="shared" si="113"/>
        <v>0</v>
      </c>
      <c r="BI150" s="38">
        <f t="shared" si="114"/>
        <v>0</v>
      </c>
      <c r="BJ150" s="5">
        <f t="shared" si="115"/>
        <v>0</v>
      </c>
      <c r="BK150" s="5">
        <f t="shared" si="116"/>
        <v>0</v>
      </c>
      <c r="BL150" s="22">
        <f t="shared" si="117"/>
        <v>1.2000000000000002</v>
      </c>
      <c r="BM150" s="5">
        <f t="shared" si="118"/>
        <v>1.2000000000000002</v>
      </c>
      <c r="BN150" s="66">
        <f t="shared" si="133"/>
        <v>120.00000000000001</v>
      </c>
      <c r="BO150" s="5">
        <f>AP150*BO1239</f>
        <v>0</v>
      </c>
      <c r="BP150" s="5">
        <f>AU150*BP1239</f>
        <v>-39</v>
      </c>
      <c r="BQ150" s="5">
        <f>AF150*BQ1239</f>
        <v>0</v>
      </c>
      <c r="BR150" s="356">
        <f t="shared" si="134"/>
        <v>81.000000000000014</v>
      </c>
      <c r="BS150" s="5">
        <f t="shared" si="119"/>
        <v>298.39999999999998</v>
      </c>
      <c r="BT150" s="6"/>
      <c r="BU150" s="306">
        <v>37312</v>
      </c>
      <c r="BV150" s="38">
        <f t="shared" si="120"/>
        <v>298.39999999999998</v>
      </c>
      <c r="BW150" s="66"/>
      <c r="BX150" s="66"/>
      <c r="BY150" s="17"/>
      <c r="BZ150" s="17"/>
      <c r="CA150" s="66"/>
      <c r="CB150" s="66"/>
      <c r="CC150" s="66">
        <f>MAX(BW150:BW404)</f>
        <v>58642.280441588402</v>
      </c>
      <c r="CD150" s="66">
        <f t="shared" si="125"/>
        <v>-58642.280441588402</v>
      </c>
      <c r="CE150" s="66">
        <f t="shared" si="126"/>
        <v>-4647</v>
      </c>
      <c r="CF150" s="66" t="e">
        <f>MAX(CE150:CE404)</f>
        <v>#REF!</v>
      </c>
      <c r="CG150" s="66" t="e">
        <f t="shared" si="127"/>
        <v>#REF!</v>
      </c>
      <c r="CH150" s="370"/>
      <c r="CI150" s="17">
        <f t="shared" si="121"/>
        <v>1</v>
      </c>
      <c r="CJ150" s="17">
        <f t="shared" si="122"/>
        <v>0</v>
      </c>
      <c r="CK150" s="38">
        <f>MAX(BV38:BV150)</f>
        <v>311.10000000000002</v>
      </c>
      <c r="CL150" s="38">
        <f t="shared" si="128"/>
        <v>12.700000000000045</v>
      </c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</row>
    <row r="151" spans="1:147" customFormat="1" ht="19.5" hidden="1" customHeight="1" x14ac:dyDescent="0.25">
      <c r="A151" s="3"/>
      <c r="B151" s="254">
        <f t="shared" si="89"/>
        <v>37319</v>
      </c>
      <c r="C151" s="5">
        <f t="shared" si="135"/>
        <v>25088</v>
      </c>
      <c r="D151" s="5">
        <v>0</v>
      </c>
      <c r="E151" s="66">
        <f t="shared" si="137"/>
        <v>0</v>
      </c>
      <c r="F151" s="66">
        <f t="shared" si="90"/>
        <v>81.000000000000014</v>
      </c>
      <c r="G151" s="4">
        <f t="shared" si="136"/>
        <v>25169</v>
      </c>
      <c r="H151" s="8">
        <f t="shared" si="123"/>
        <v>3.2286352040816332E-3</v>
      </c>
      <c r="I151" s="3"/>
      <c r="J151" s="306">
        <v>37319</v>
      </c>
      <c r="K151" s="5">
        <v>290.3</v>
      </c>
      <c r="L151" s="5">
        <v>300.5</v>
      </c>
      <c r="M151" s="5">
        <v>288.3</v>
      </c>
      <c r="N151" s="177"/>
      <c r="O151" s="5">
        <f t="shared" si="78"/>
        <v>12.199999999999989</v>
      </c>
      <c r="P151" s="8">
        <f t="shared" si="79"/>
        <v>4.2025490871512187E-2</v>
      </c>
      <c r="Q151" s="8">
        <f>(AVERAGE(P148:P150))*Q1239</f>
        <v>1.1812423598918065E-2</v>
      </c>
      <c r="R151" s="8">
        <f>P150/P1239</f>
        <v>0.84583821379374091</v>
      </c>
      <c r="S151" s="109">
        <f t="shared" si="80"/>
        <v>294.87517279808282</v>
      </c>
      <c r="T151" s="5">
        <f t="shared" si="91"/>
        <v>3.3999999999999773</v>
      </c>
      <c r="U151" s="8">
        <f t="shared" si="77"/>
        <v>0.32000000000000456</v>
      </c>
      <c r="V151" s="19">
        <f t="shared" si="81"/>
        <v>4.6999999999999886</v>
      </c>
      <c r="W151" s="109">
        <f t="shared" si="92"/>
        <v>301.92482720191714</v>
      </c>
      <c r="X151" s="5">
        <f t="shared" si="86"/>
        <v>1.6000000000000227</v>
      </c>
      <c r="Y151" s="8">
        <f t="shared" si="82"/>
        <v>0.6799999999999955</v>
      </c>
      <c r="Z151" s="5">
        <f t="shared" si="83"/>
        <v>0</v>
      </c>
      <c r="AA151" s="5">
        <f>K151*AA1239</f>
        <v>3.7738999999999998</v>
      </c>
      <c r="AB151" s="5">
        <f t="shared" si="84"/>
        <v>3.1921088350361986</v>
      </c>
      <c r="AC151" s="2">
        <v>37319</v>
      </c>
      <c r="AD151" s="43">
        <f t="shared" si="93"/>
        <v>295</v>
      </c>
      <c r="AE151" s="54"/>
      <c r="AF151" s="131">
        <f>(AK150&gt;AF1239)*1</f>
        <v>0</v>
      </c>
      <c r="AG151" s="112">
        <f>MROUND((AD151*AG1239),5)</f>
        <v>290</v>
      </c>
      <c r="AH151" s="113">
        <f>MROUND((AE151*AH1239),0.1)</f>
        <v>0</v>
      </c>
      <c r="AI151" s="60">
        <f t="shared" si="94"/>
        <v>-8.0999999999999659</v>
      </c>
      <c r="AJ151" s="60"/>
      <c r="AK151" s="133">
        <f t="shared" si="129"/>
        <v>290.3</v>
      </c>
      <c r="AL151" s="41">
        <f t="shared" si="85"/>
        <v>300</v>
      </c>
      <c r="AM151" s="56">
        <f t="shared" si="87"/>
        <v>1.2000000000000002</v>
      </c>
      <c r="AN151" s="82">
        <f t="shared" si="88"/>
        <v>0</v>
      </c>
      <c r="AO151" s="82">
        <f t="shared" si="95"/>
        <v>1</v>
      </c>
      <c r="AP151" s="33">
        <f t="shared" si="96"/>
        <v>0</v>
      </c>
      <c r="AQ151" s="29">
        <f t="shared" si="97"/>
        <v>0</v>
      </c>
      <c r="AR151" s="86">
        <f t="shared" si="98"/>
        <v>0</v>
      </c>
      <c r="AS151" s="33">
        <f t="shared" si="99"/>
        <v>0</v>
      </c>
      <c r="AT151" s="19">
        <f t="shared" si="100"/>
        <v>0</v>
      </c>
      <c r="AU151" s="18">
        <f t="shared" si="124"/>
        <v>1</v>
      </c>
      <c r="AV151" s="5">
        <f t="shared" si="101"/>
        <v>1.2000000000000002</v>
      </c>
      <c r="AW151" s="17">
        <f t="shared" si="102"/>
        <v>1</v>
      </c>
      <c r="AX151" s="17">
        <f t="shared" si="103"/>
        <v>0</v>
      </c>
      <c r="AY151" s="17">
        <f t="shared" si="104"/>
        <v>0</v>
      </c>
      <c r="AZ151" s="19">
        <f t="shared" si="105"/>
        <v>300</v>
      </c>
      <c r="BA151" s="19">
        <f t="shared" si="106"/>
        <v>0</v>
      </c>
      <c r="BB151" s="19">
        <f t="shared" si="107"/>
        <v>0</v>
      </c>
      <c r="BC151" s="19">
        <f t="shared" si="108"/>
        <v>0</v>
      </c>
      <c r="BD151" s="17">
        <f t="shared" si="109"/>
        <v>300</v>
      </c>
      <c r="BE151" s="17">
        <f t="shared" si="110"/>
        <v>0</v>
      </c>
      <c r="BF151" s="38">
        <f t="shared" si="111"/>
        <v>0</v>
      </c>
      <c r="BG151" s="38">
        <f t="shared" si="112"/>
        <v>0</v>
      </c>
      <c r="BH151" s="38">
        <f t="shared" si="113"/>
        <v>0</v>
      </c>
      <c r="BI151" s="38">
        <f t="shared" si="114"/>
        <v>0</v>
      </c>
      <c r="BJ151" s="5">
        <f t="shared" si="115"/>
        <v>0</v>
      </c>
      <c r="BK151" s="5">
        <f t="shared" si="116"/>
        <v>0</v>
      </c>
      <c r="BL151" s="22">
        <f t="shared" si="117"/>
        <v>1.2000000000000002</v>
      </c>
      <c r="BM151" s="5">
        <f t="shared" si="118"/>
        <v>1.2000000000000002</v>
      </c>
      <c r="BN151" s="66">
        <f t="shared" si="133"/>
        <v>120.00000000000001</v>
      </c>
      <c r="BO151" s="5">
        <f>AP151*BO1239</f>
        <v>0</v>
      </c>
      <c r="BP151" s="5">
        <f>AU151*BP1239</f>
        <v>-39</v>
      </c>
      <c r="BQ151" s="5">
        <f>AF151*BQ1239</f>
        <v>0</v>
      </c>
      <c r="BR151" s="356">
        <f t="shared" si="134"/>
        <v>81.000000000000014</v>
      </c>
      <c r="BS151" s="5">
        <f t="shared" si="119"/>
        <v>290.3</v>
      </c>
      <c r="BT151" s="6"/>
      <c r="BU151" s="306">
        <v>37319</v>
      </c>
      <c r="BV151" s="38">
        <f t="shared" si="120"/>
        <v>290.3</v>
      </c>
      <c r="BW151" s="66"/>
      <c r="BX151" s="66"/>
      <c r="BY151" s="17"/>
      <c r="BZ151" s="17"/>
      <c r="CA151" s="66"/>
      <c r="CB151" s="66"/>
      <c r="CC151" s="66">
        <f>MAX(BW151:BW404)</f>
        <v>58642.280441588402</v>
      </c>
      <c r="CD151" s="66">
        <f t="shared" si="125"/>
        <v>-58642.280441588402</v>
      </c>
      <c r="CE151" s="66">
        <f t="shared" si="126"/>
        <v>-4566</v>
      </c>
      <c r="CF151" s="66" t="e">
        <f>MAX(CE151:CE404)</f>
        <v>#REF!</v>
      </c>
      <c r="CG151" s="66" t="e">
        <f t="shared" si="127"/>
        <v>#REF!</v>
      </c>
      <c r="CH151" s="370"/>
      <c r="CI151" s="17">
        <f t="shared" si="121"/>
        <v>1</v>
      </c>
      <c r="CJ151" s="17">
        <f t="shared" si="122"/>
        <v>0</v>
      </c>
      <c r="CK151" s="38">
        <f>MAX(BV38:BV151)</f>
        <v>311.10000000000002</v>
      </c>
      <c r="CL151" s="38">
        <f t="shared" si="128"/>
        <v>20.800000000000011</v>
      </c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</row>
    <row r="152" spans="1:147" customFormat="1" ht="19.5" hidden="1" customHeight="1" x14ac:dyDescent="0.25">
      <c r="A152" s="3"/>
      <c r="B152" s="254">
        <f t="shared" si="89"/>
        <v>37326</v>
      </c>
      <c r="C152" s="5">
        <f t="shared" si="135"/>
        <v>25169</v>
      </c>
      <c r="D152" s="5">
        <v>0</v>
      </c>
      <c r="E152" s="66">
        <f t="shared" si="137"/>
        <v>0</v>
      </c>
      <c r="F152" s="66">
        <f t="shared" si="90"/>
        <v>181.00000000000003</v>
      </c>
      <c r="G152" s="4">
        <f t="shared" si="136"/>
        <v>25350</v>
      </c>
      <c r="H152" s="8">
        <f t="shared" si="123"/>
        <v>7.1913862290913433E-3</v>
      </c>
      <c r="I152" s="3"/>
      <c r="J152" s="306">
        <v>37326</v>
      </c>
      <c r="K152" s="5">
        <v>290.10000000000002</v>
      </c>
      <c r="L152" s="5">
        <v>295.10000000000002</v>
      </c>
      <c r="M152" s="5">
        <v>289.3</v>
      </c>
      <c r="N152" s="177"/>
      <c r="O152" s="5">
        <f t="shared" si="78"/>
        <v>5.8000000000000114</v>
      </c>
      <c r="P152" s="8">
        <f t="shared" si="79"/>
        <v>1.9993105825577423E-2</v>
      </c>
      <c r="Q152" s="8">
        <f>(AVERAGE(P149:P151))*Q1239</f>
        <v>1.366874978225475E-2</v>
      </c>
      <c r="R152" s="8">
        <f>P151/P1239</f>
        <v>1.1918151701075768</v>
      </c>
      <c r="S152" s="109">
        <f t="shared" si="80"/>
        <v>286.33196193821146</v>
      </c>
      <c r="T152" s="5">
        <f t="shared" si="91"/>
        <v>5.3000000000000114</v>
      </c>
      <c r="U152" s="8">
        <f t="shared" si="77"/>
        <v>0.46999999999999886</v>
      </c>
      <c r="V152" s="19">
        <f t="shared" si="81"/>
        <v>0</v>
      </c>
      <c r="W152" s="109">
        <f t="shared" si="92"/>
        <v>294.26803806178856</v>
      </c>
      <c r="X152" s="5">
        <f t="shared" si="86"/>
        <v>4.6999999999999886</v>
      </c>
      <c r="Y152" s="8">
        <f t="shared" si="82"/>
        <v>0.53000000000000114</v>
      </c>
      <c r="Z152" s="5">
        <f t="shared" si="83"/>
        <v>0</v>
      </c>
      <c r="AA152" s="5">
        <f>K152*AA1239</f>
        <v>3.7713000000000001</v>
      </c>
      <c r="AB152" s="5">
        <f t="shared" si="84"/>
        <v>4.494692551026704</v>
      </c>
      <c r="AC152" s="2">
        <v>37326</v>
      </c>
      <c r="AD152" s="43">
        <f t="shared" si="93"/>
        <v>285</v>
      </c>
      <c r="AE152" s="54"/>
      <c r="AF152" s="131">
        <f>(AK151&gt;AF1239)*1</f>
        <v>0</v>
      </c>
      <c r="AG152" s="112">
        <f>MROUND((AD152*AG1239),5)</f>
        <v>280</v>
      </c>
      <c r="AH152" s="113">
        <f>MROUND((AE152*AH1239),0.1)</f>
        <v>0</v>
      </c>
      <c r="AI152" s="60">
        <f t="shared" si="94"/>
        <v>-0.19999999999998863</v>
      </c>
      <c r="AJ152" s="60"/>
      <c r="AK152" s="133">
        <f t="shared" si="129"/>
        <v>290.10000000000002</v>
      </c>
      <c r="AL152" s="41">
        <f t="shared" si="85"/>
        <v>295</v>
      </c>
      <c r="AM152" s="56">
        <f t="shared" si="87"/>
        <v>2.2000000000000002</v>
      </c>
      <c r="AN152" s="82">
        <f t="shared" si="88"/>
        <v>0</v>
      </c>
      <c r="AO152" s="82">
        <f t="shared" si="95"/>
        <v>1</v>
      </c>
      <c r="AP152" s="33">
        <f t="shared" si="96"/>
        <v>0</v>
      </c>
      <c r="AQ152" s="29">
        <f t="shared" si="97"/>
        <v>0</v>
      </c>
      <c r="AR152" s="86">
        <f t="shared" si="98"/>
        <v>1</v>
      </c>
      <c r="AS152" s="33">
        <f t="shared" si="99"/>
        <v>0</v>
      </c>
      <c r="AT152" s="19">
        <f t="shared" si="100"/>
        <v>0</v>
      </c>
      <c r="AU152" s="18">
        <f t="shared" si="124"/>
        <v>1</v>
      </c>
      <c r="AV152" s="5">
        <f t="shared" si="101"/>
        <v>2.2000000000000002</v>
      </c>
      <c r="AW152" s="17">
        <f t="shared" si="102"/>
        <v>1</v>
      </c>
      <c r="AX152" s="17">
        <f t="shared" si="103"/>
        <v>0</v>
      </c>
      <c r="AY152" s="17">
        <f t="shared" si="104"/>
        <v>0</v>
      </c>
      <c r="AZ152" s="19">
        <f t="shared" si="105"/>
        <v>300</v>
      </c>
      <c r="BA152" s="19">
        <f t="shared" si="106"/>
        <v>0</v>
      </c>
      <c r="BB152" s="19">
        <f t="shared" si="107"/>
        <v>0</v>
      </c>
      <c r="BC152" s="19">
        <f t="shared" si="108"/>
        <v>0</v>
      </c>
      <c r="BD152" s="17">
        <f t="shared" si="109"/>
        <v>300</v>
      </c>
      <c r="BE152" s="17">
        <f t="shared" si="110"/>
        <v>0</v>
      </c>
      <c r="BF152" s="38">
        <f t="shared" si="111"/>
        <v>0</v>
      </c>
      <c r="BG152" s="38">
        <f t="shared" si="112"/>
        <v>0</v>
      </c>
      <c r="BH152" s="38">
        <f t="shared" si="113"/>
        <v>0</v>
      </c>
      <c r="BI152" s="38">
        <f t="shared" si="114"/>
        <v>0</v>
      </c>
      <c r="BJ152" s="5">
        <f t="shared" si="115"/>
        <v>0</v>
      </c>
      <c r="BK152" s="5">
        <f t="shared" si="116"/>
        <v>0</v>
      </c>
      <c r="BL152" s="22">
        <f t="shared" si="117"/>
        <v>2.2000000000000002</v>
      </c>
      <c r="BM152" s="5">
        <f t="shared" si="118"/>
        <v>2.2000000000000002</v>
      </c>
      <c r="BN152" s="66">
        <f t="shared" si="133"/>
        <v>220.00000000000003</v>
      </c>
      <c r="BO152" s="5">
        <f>AP152*BO1239</f>
        <v>0</v>
      </c>
      <c r="BP152" s="5">
        <f>AU152*BP1239</f>
        <v>-39</v>
      </c>
      <c r="BQ152" s="5">
        <f>AF152*BQ1239</f>
        <v>0</v>
      </c>
      <c r="BR152" s="356">
        <f t="shared" si="134"/>
        <v>181.00000000000003</v>
      </c>
      <c r="BS152" s="5">
        <f t="shared" si="119"/>
        <v>290.10000000000002</v>
      </c>
      <c r="BT152" s="6"/>
      <c r="BU152" s="306">
        <v>37326</v>
      </c>
      <c r="BV152" s="38">
        <f t="shared" si="120"/>
        <v>290.10000000000002</v>
      </c>
      <c r="BW152" s="66"/>
      <c r="BX152" s="66"/>
      <c r="BY152" s="17"/>
      <c r="BZ152" s="17"/>
      <c r="CA152" s="66"/>
      <c r="CB152" s="66"/>
      <c r="CC152" s="66">
        <f>MAX(BW152:BW404)</f>
        <v>58642.280441588402</v>
      </c>
      <c r="CD152" s="66">
        <f t="shared" si="125"/>
        <v>-58642.280441588402</v>
      </c>
      <c r="CE152" s="66">
        <f t="shared" si="126"/>
        <v>-4385</v>
      </c>
      <c r="CF152" s="66" t="e">
        <f>MAX(CE152:CE404)</f>
        <v>#REF!</v>
      </c>
      <c r="CG152" s="66" t="e">
        <f t="shared" si="127"/>
        <v>#REF!</v>
      </c>
      <c r="CH152" s="370"/>
      <c r="CI152" s="17">
        <f t="shared" si="121"/>
        <v>1</v>
      </c>
      <c r="CJ152" s="17">
        <f t="shared" si="122"/>
        <v>0</v>
      </c>
      <c r="CK152" s="38">
        <f>MAX(BV38:BV152)</f>
        <v>311.10000000000002</v>
      </c>
      <c r="CL152" s="38">
        <f t="shared" si="128"/>
        <v>21</v>
      </c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</row>
    <row r="153" spans="1:147" customFormat="1" ht="19.5" hidden="1" customHeight="1" x14ac:dyDescent="0.25">
      <c r="A153" s="3"/>
      <c r="B153" s="254">
        <f t="shared" si="89"/>
        <v>37333</v>
      </c>
      <c r="C153" s="5">
        <f t="shared" si="135"/>
        <v>25350</v>
      </c>
      <c r="D153" s="5">
        <v>0</v>
      </c>
      <c r="E153" s="66">
        <f t="shared" si="137"/>
        <v>0</v>
      </c>
      <c r="F153" s="66">
        <f t="shared" si="90"/>
        <v>-298.99999999999994</v>
      </c>
      <c r="G153" s="4">
        <f t="shared" si="136"/>
        <v>25051</v>
      </c>
      <c r="H153" s="8">
        <f t="shared" si="123"/>
        <v>-1.1794871794871792E-2</v>
      </c>
      <c r="I153" s="3"/>
      <c r="J153" s="306">
        <v>37333</v>
      </c>
      <c r="K153" s="5">
        <v>297.60000000000002</v>
      </c>
      <c r="L153" s="5">
        <v>297.8</v>
      </c>
      <c r="M153" s="5">
        <v>289.89999999999998</v>
      </c>
      <c r="N153" s="177"/>
      <c r="O153" s="5">
        <f t="shared" si="78"/>
        <v>7.9000000000000341</v>
      </c>
      <c r="P153" s="8">
        <f t="shared" si="79"/>
        <v>2.6545698924731295E-2</v>
      </c>
      <c r="Q153" s="8">
        <f>(AVERAGE(P150:P152))*Q1239</f>
        <v>1.224591119500068E-2</v>
      </c>
      <c r="R153" s="8">
        <f>P152/P1239</f>
        <v>0.56699127901541491</v>
      </c>
      <c r="S153" s="109">
        <f t="shared" si="80"/>
        <v>286.54746116233031</v>
      </c>
      <c r="T153" s="5">
        <f t="shared" si="91"/>
        <v>5.1000000000000227</v>
      </c>
      <c r="U153" s="8">
        <f t="shared" si="77"/>
        <v>0.48999999999999772</v>
      </c>
      <c r="V153" s="19">
        <f t="shared" si="81"/>
        <v>0</v>
      </c>
      <c r="W153" s="109">
        <f t="shared" si="92"/>
        <v>293.65253883766974</v>
      </c>
      <c r="X153" s="5">
        <f t="shared" si="86"/>
        <v>4.8999999999999773</v>
      </c>
      <c r="Y153" s="8">
        <f t="shared" si="82"/>
        <v>0.51000000000000223</v>
      </c>
      <c r="Z153" s="5">
        <f t="shared" si="83"/>
        <v>2.6000000000000227</v>
      </c>
      <c r="AA153" s="5">
        <f>K153*AA1239</f>
        <v>3.8688000000000002</v>
      </c>
      <c r="AB153" s="5">
        <f t="shared" si="84"/>
        <v>2.1935758602548372</v>
      </c>
      <c r="AC153" s="2">
        <v>37333</v>
      </c>
      <c r="AD153" s="43">
        <f t="shared" si="93"/>
        <v>285</v>
      </c>
      <c r="AE153" s="54"/>
      <c r="AF153" s="131">
        <f>(AK152&gt;AF1239)*1</f>
        <v>0</v>
      </c>
      <c r="AG153" s="112">
        <f>MROUND((AD153*AG1239),5)</f>
        <v>280</v>
      </c>
      <c r="AH153" s="113">
        <f>MROUND((AE153*AH1239),0.1)</f>
        <v>0</v>
      </c>
      <c r="AI153" s="60">
        <f t="shared" si="94"/>
        <v>7.5</v>
      </c>
      <c r="AJ153" s="60"/>
      <c r="AK153" s="133">
        <f t="shared" si="129"/>
        <v>297.60000000000002</v>
      </c>
      <c r="AL153" s="41">
        <f t="shared" si="85"/>
        <v>295</v>
      </c>
      <c r="AM153" s="56">
        <f t="shared" si="87"/>
        <v>2.4000000000000004</v>
      </c>
      <c r="AN153" s="82">
        <f t="shared" si="88"/>
        <v>1</v>
      </c>
      <c r="AO153" s="82">
        <f t="shared" si="95"/>
        <v>0</v>
      </c>
      <c r="AP153" s="33">
        <f t="shared" si="96"/>
        <v>0</v>
      </c>
      <c r="AQ153" s="29">
        <f t="shared" si="97"/>
        <v>0</v>
      </c>
      <c r="AR153" s="86">
        <f t="shared" si="98"/>
        <v>1</v>
      </c>
      <c r="AS153" s="33">
        <f t="shared" si="99"/>
        <v>0</v>
      </c>
      <c r="AT153" s="19">
        <f t="shared" si="100"/>
        <v>0</v>
      </c>
      <c r="AU153" s="18">
        <f t="shared" si="124"/>
        <v>1</v>
      </c>
      <c r="AV153" s="5">
        <f t="shared" si="101"/>
        <v>2.4000000000000004</v>
      </c>
      <c r="AW153" s="17">
        <f t="shared" si="102"/>
        <v>0</v>
      </c>
      <c r="AX153" s="17">
        <f t="shared" si="103"/>
        <v>1</v>
      </c>
      <c r="AY153" s="17">
        <f t="shared" si="104"/>
        <v>295</v>
      </c>
      <c r="AZ153" s="19">
        <f t="shared" si="105"/>
        <v>300</v>
      </c>
      <c r="BA153" s="19">
        <f t="shared" si="106"/>
        <v>0</v>
      </c>
      <c r="BB153" s="19">
        <f t="shared" si="107"/>
        <v>0</v>
      </c>
      <c r="BC153" s="19">
        <f t="shared" si="108"/>
        <v>295</v>
      </c>
      <c r="BD153" s="17">
        <f t="shared" si="109"/>
        <v>0</v>
      </c>
      <c r="BE153" s="17">
        <f t="shared" si="110"/>
        <v>0</v>
      </c>
      <c r="BF153" s="38">
        <f t="shared" si="111"/>
        <v>0</v>
      </c>
      <c r="BG153" s="38">
        <f t="shared" si="112"/>
        <v>0</v>
      </c>
      <c r="BH153" s="38">
        <f t="shared" si="113"/>
        <v>0</v>
      </c>
      <c r="BI153" s="38">
        <f t="shared" si="114"/>
        <v>0</v>
      </c>
      <c r="BJ153" s="5">
        <f t="shared" si="115"/>
        <v>0</v>
      </c>
      <c r="BK153" s="5">
        <f t="shared" si="116"/>
        <v>-5</v>
      </c>
      <c r="BL153" s="22">
        <f t="shared" si="117"/>
        <v>-2.5999999999999996</v>
      </c>
      <c r="BM153" s="5">
        <f t="shared" si="118"/>
        <v>-2.5999999999999996</v>
      </c>
      <c r="BN153" s="66">
        <f t="shared" si="133"/>
        <v>-259.99999999999994</v>
      </c>
      <c r="BO153" s="5">
        <f>AP153*BO1239</f>
        <v>0</v>
      </c>
      <c r="BP153" s="5">
        <f>AU153*BP1239</f>
        <v>-39</v>
      </c>
      <c r="BQ153" s="5">
        <f>AF153*BQ1239</f>
        <v>0</v>
      </c>
      <c r="BR153" s="356">
        <f t="shared" si="134"/>
        <v>-298.99999999999994</v>
      </c>
      <c r="BS153" s="5">
        <f t="shared" si="119"/>
        <v>297.60000000000002</v>
      </c>
      <c r="BT153" s="6"/>
      <c r="BU153" s="306">
        <v>37333</v>
      </c>
      <c r="BV153" s="38">
        <f t="shared" si="120"/>
        <v>297.60000000000002</v>
      </c>
      <c r="BW153" s="66"/>
      <c r="BX153" s="66"/>
      <c r="BY153" s="17"/>
      <c r="BZ153" s="17"/>
      <c r="CA153" s="66"/>
      <c r="CB153" s="66"/>
      <c r="CC153" s="66">
        <f>MAX(BW153:BW404)</f>
        <v>58642.280441588402</v>
      </c>
      <c r="CD153" s="66">
        <f t="shared" si="125"/>
        <v>-58642.280441588402</v>
      </c>
      <c r="CE153" s="66">
        <f t="shared" si="126"/>
        <v>-4684</v>
      </c>
      <c r="CF153" s="66" t="e">
        <f>MAX(CE153:CE404)</f>
        <v>#REF!</v>
      </c>
      <c r="CG153" s="66" t="e">
        <f t="shared" si="127"/>
        <v>#REF!</v>
      </c>
      <c r="CH153" s="370"/>
      <c r="CI153" s="17">
        <f t="shared" si="121"/>
        <v>0</v>
      </c>
      <c r="CJ153" s="17">
        <f t="shared" si="122"/>
        <v>1</v>
      </c>
      <c r="CK153" s="38">
        <f>MAX(BV38:BV153)</f>
        <v>311.10000000000002</v>
      </c>
      <c r="CL153" s="38">
        <f t="shared" si="128"/>
        <v>13.5</v>
      </c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</row>
    <row r="154" spans="1:147" customFormat="1" ht="19.5" hidden="1" customHeight="1" x14ac:dyDescent="0.25">
      <c r="A154" s="3"/>
      <c r="B154" s="254">
        <f t="shared" si="89"/>
        <v>37340</v>
      </c>
      <c r="C154" s="5">
        <f t="shared" si="135"/>
        <v>25051</v>
      </c>
      <c r="D154" s="5">
        <v>0</v>
      </c>
      <c r="E154" s="66">
        <f t="shared" si="137"/>
        <v>0</v>
      </c>
      <c r="F154" s="66">
        <f t="shared" si="90"/>
        <v>-39</v>
      </c>
      <c r="G154" s="4">
        <f t="shared" si="136"/>
        <v>25012</v>
      </c>
      <c r="H154" s="8">
        <f t="shared" si="123"/>
        <v>-1.5568240788790867E-3</v>
      </c>
      <c r="I154" s="3"/>
      <c r="J154" s="306">
        <v>37340</v>
      </c>
      <c r="K154" s="5">
        <v>303.7</v>
      </c>
      <c r="L154" s="5">
        <v>305.8</v>
      </c>
      <c r="M154" s="5">
        <v>297</v>
      </c>
      <c r="N154" s="177"/>
      <c r="O154" s="5">
        <f t="shared" si="78"/>
        <v>8.8000000000000114</v>
      </c>
      <c r="P154" s="8">
        <f t="shared" si="79"/>
        <v>2.8975963121501521E-2</v>
      </c>
      <c r="Q154" s="8">
        <f>(AVERAGE(P151:P153))*Q1239</f>
        <v>1.180857274957612E-2</v>
      </c>
      <c r="R154" s="8">
        <f>P153/P1239</f>
        <v>0.75281849238432796</v>
      </c>
      <c r="S154" s="109">
        <f t="shared" si="80"/>
        <v>294.08576874972618</v>
      </c>
      <c r="T154" s="5">
        <f t="shared" si="91"/>
        <v>2.6000000000000227</v>
      </c>
      <c r="U154" s="8">
        <f t="shared" si="77"/>
        <v>0.47999999999999543</v>
      </c>
      <c r="V154" s="19">
        <f t="shared" si="81"/>
        <v>0</v>
      </c>
      <c r="W154" s="109">
        <f t="shared" si="92"/>
        <v>301.11423125027386</v>
      </c>
      <c r="X154" s="5">
        <f t="shared" si="86"/>
        <v>2.3999999999999773</v>
      </c>
      <c r="Y154" s="8">
        <f t="shared" si="82"/>
        <v>0.52000000000000457</v>
      </c>
      <c r="Z154" s="5">
        <f t="shared" si="83"/>
        <v>3.6999999999999886</v>
      </c>
      <c r="AA154" s="5">
        <f>K154*AA1239</f>
        <v>3.9480999999999997</v>
      </c>
      <c r="AB154" s="5">
        <f t="shared" si="84"/>
        <v>2.9722026897825651</v>
      </c>
      <c r="AC154" s="2">
        <v>37340</v>
      </c>
      <c r="AD154" s="43">
        <f t="shared" si="93"/>
        <v>295</v>
      </c>
      <c r="AE154" s="54"/>
      <c r="AF154" s="131">
        <f>(AK153&gt;AF1239)*1</f>
        <v>0</v>
      </c>
      <c r="AG154" s="112">
        <f>MROUND((AD154*AG1239),5)</f>
        <v>290</v>
      </c>
      <c r="AH154" s="113">
        <f>MROUND((AE154*AH1239),0.1)</f>
        <v>0</v>
      </c>
      <c r="AI154" s="60">
        <f t="shared" si="94"/>
        <v>6.0999999999999659</v>
      </c>
      <c r="AJ154" s="60"/>
      <c r="AK154" s="133">
        <f t="shared" si="129"/>
        <v>303.7</v>
      </c>
      <c r="AL154" s="41">
        <f t="shared" si="85"/>
        <v>300</v>
      </c>
      <c r="AM154" s="56">
        <f t="shared" si="87"/>
        <v>1.1000000000000001</v>
      </c>
      <c r="AN154" s="82">
        <f t="shared" si="88"/>
        <v>1</v>
      </c>
      <c r="AO154" s="82">
        <f t="shared" si="95"/>
        <v>0</v>
      </c>
      <c r="AP154" s="33">
        <f t="shared" si="96"/>
        <v>1</v>
      </c>
      <c r="AQ154" s="29">
        <f t="shared" si="97"/>
        <v>0</v>
      </c>
      <c r="AR154" s="86">
        <f t="shared" si="98"/>
        <v>1</v>
      </c>
      <c r="AS154" s="33">
        <f t="shared" si="99"/>
        <v>0</v>
      </c>
      <c r="AT154" s="19">
        <f t="shared" si="100"/>
        <v>0</v>
      </c>
      <c r="AU154" s="18">
        <f t="shared" si="124"/>
        <v>0</v>
      </c>
      <c r="AV154" s="5">
        <f t="shared" si="101"/>
        <v>0</v>
      </c>
      <c r="AW154" s="17">
        <f t="shared" si="102"/>
        <v>0</v>
      </c>
      <c r="AX154" s="17">
        <f t="shared" si="103"/>
        <v>0</v>
      </c>
      <c r="AY154" s="17">
        <f t="shared" si="104"/>
        <v>0</v>
      </c>
      <c r="AZ154" s="19">
        <f t="shared" si="105"/>
        <v>0</v>
      </c>
      <c r="BA154" s="19">
        <f t="shared" si="106"/>
        <v>0</v>
      </c>
      <c r="BB154" s="19">
        <f t="shared" si="107"/>
        <v>0</v>
      </c>
      <c r="BC154" s="19">
        <f t="shared" si="108"/>
        <v>0</v>
      </c>
      <c r="BD154" s="17">
        <f t="shared" si="109"/>
        <v>0</v>
      </c>
      <c r="BE154" s="17">
        <f t="shared" si="110"/>
        <v>0</v>
      </c>
      <c r="BF154" s="38">
        <f t="shared" si="111"/>
        <v>0</v>
      </c>
      <c r="BG154" s="38">
        <f t="shared" si="112"/>
        <v>0</v>
      </c>
      <c r="BH154" s="38">
        <f t="shared" si="113"/>
        <v>0</v>
      </c>
      <c r="BI154" s="38">
        <f t="shared" si="114"/>
        <v>0</v>
      </c>
      <c r="BJ154" s="5">
        <f t="shared" si="115"/>
        <v>0</v>
      </c>
      <c r="BK154" s="5">
        <f t="shared" si="116"/>
        <v>0</v>
      </c>
      <c r="BL154" s="22">
        <f t="shared" si="117"/>
        <v>0</v>
      </c>
      <c r="BM154" s="5">
        <f t="shared" si="118"/>
        <v>0</v>
      </c>
      <c r="BN154" s="66">
        <f t="shared" si="133"/>
        <v>0</v>
      </c>
      <c r="BO154" s="5">
        <f>AP154*BO1239</f>
        <v>-39</v>
      </c>
      <c r="BP154" s="5">
        <f>AU154*BP1239</f>
        <v>0</v>
      </c>
      <c r="BQ154" s="5">
        <f>AF154*BQ1239</f>
        <v>0</v>
      </c>
      <c r="BR154" s="356">
        <f t="shared" si="134"/>
        <v>-39</v>
      </c>
      <c r="BS154" s="5">
        <f t="shared" si="119"/>
        <v>303.7</v>
      </c>
      <c r="BT154" s="6"/>
      <c r="BU154" s="306">
        <v>37340</v>
      </c>
      <c r="BV154" s="38">
        <f t="shared" si="120"/>
        <v>303.7</v>
      </c>
      <c r="BW154" s="66"/>
      <c r="BX154" s="66"/>
      <c r="BY154" s="17"/>
      <c r="BZ154" s="17"/>
      <c r="CA154" s="66"/>
      <c r="CB154" s="66"/>
      <c r="CC154" s="66">
        <f>MAX(BW154:BW404)</f>
        <v>58642.280441588402</v>
      </c>
      <c r="CD154" s="66">
        <f t="shared" si="125"/>
        <v>-58642.280441588402</v>
      </c>
      <c r="CE154" s="66">
        <f t="shared" si="126"/>
        <v>-4723</v>
      </c>
      <c r="CF154" s="66" t="e">
        <f>MAX(CE154:CE404)</f>
        <v>#REF!</v>
      </c>
      <c r="CG154" s="66" t="e">
        <f t="shared" si="127"/>
        <v>#REF!</v>
      </c>
      <c r="CH154" s="370"/>
      <c r="CI154" s="17">
        <f t="shared" si="121"/>
        <v>0</v>
      </c>
      <c r="CJ154" s="17">
        <f t="shared" si="122"/>
        <v>1</v>
      </c>
      <c r="CK154" s="38">
        <f>MAX(BV38:BV154)</f>
        <v>311.10000000000002</v>
      </c>
      <c r="CL154" s="38">
        <f t="shared" si="128"/>
        <v>7.4000000000000341</v>
      </c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</row>
    <row r="155" spans="1:147" customFormat="1" ht="19.5" hidden="1" customHeight="1" x14ac:dyDescent="0.25">
      <c r="A155" s="3"/>
      <c r="B155" s="254">
        <f t="shared" si="89"/>
        <v>37347</v>
      </c>
      <c r="C155" s="5">
        <f t="shared" si="135"/>
        <v>25012</v>
      </c>
      <c r="D155" s="5">
        <v>0</v>
      </c>
      <c r="E155" s="66">
        <f t="shared" si="137"/>
        <v>0</v>
      </c>
      <c r="F155" s="66">
        <f t="shared" si="90"/>
        <v>-39</v>
      </c>
      <c r="G155" s="4">
        <f t="shared" si="136"/>
        <v>24973</v>
      </c>
      <c r="H155" s="8">
        <f t="shared" si="123"/>
        <v>-1.5592515592515593E-3</v>
      </c>
      <c r="I155" s="3"/>
      <c r="J155" s="306">
        <v>37347</v>
      </c>
      <c r="K155" s="5">
        <v>301</v>
      </c>
      <c r="L155" s="5">
        <v>308</v>
      </c>
      <c r="M155" s="5">
        <v>299</v>
      </c>
      <c r="N155" s="177"/>
      <c r="O155" s="5">
        <f t="shared" si="78"/>
        <v>9</v>
      </c>
      <c r="P155" s="8">
        <f t="shared" si="79"/>
        <v>2.9900332225913623E-2</v>
      </c>
      <c r="Q155" s="8">
        <f>(AVERAGE(P152:P154))*Q1239</f>
        <v>1.0068635716241366E-2</v>
      </c>
      <c r="R155" s="8">
        <f>P154/P1239</f>
        <v>0.82173918021009373</v>
      </c>
      <c r="S155" s="109">
        <f t="shared" si="80"/>
        <v>300.6421553329775</v>
      </c>
      <c r="T155" s="5">
        <f t="shared" si="91"/>
        <v>3.6999999999999886</v>
      </c>
      <c r="U155" s="8">
        <f t="shared" si="77"/>
        <v>0.26000000000000228</v>
      </c>
      <c r="V155" s="19">
        <f t="shared" si="81"/>
        <v>0</v>
      </c>
      <c r="W155" s="109">
        <f t="shared" si="92"/>
        <v>306.75784466702248</v>
      </c>
      <c r="X155" s="5">
        <f t="shared" si="86"/>
        <v>1.3000000000000114</v>
      </c>
      <c r="Y155" s="8">
        <f t="shared" si="82"/>
        <v>0.73999999999999777</v>
      </c>
      <c r="Z155" s="5">
        <f t="shared" si="83"/>
        <v>0</v>
      </c>
      <c r="AA155" s="5">
        <f>K155*AA1239</f>
        <v>3.9129999999999998</v>
      </c>
      <c r="AB155" s="5">
        <f t="shared" si="84"/>
        <v>3.2154654121620965</v>
      </c>
      <c r="AC155" s="2">
        <v>37347</v>
      </c>
      <c r="AD155" s="43">
        <f t="shared" si="93"/>
        <v>300</v>
      </c>
      <c r="AE155" s="54"/>
      <c r="AF155" s="131">
        <f>(AK154&gt;AF1239)*1</f>
        <v>0</v>
      </c>
      <c r="AG155" s="112">
        <f>MROUND((AD155*AG1239),5)</f>
        <v>295</v>
      </c>
      <c r="AH155" s="113">
        <f>MROUND((AE155*AH1239),0.1)</f>
        <v>0</v>
      </c>
      <c r="AI155" s="60">
        <f t="shared" si="94"/>
        <v>-2.6999999999999886</v>
      </c>
      <c r="AJ155" s="60"/>
      <c r="AK155" s="133">
        <f t="shared" si="129"/>
        <v>301</v>
      </c>
      <c r="AL155" s="41">
        <f t="shared" si="85"/>
        <v>305</v>
      </c>
      <c r="AM155" s="56">
        <f t="shared" si="87"/>
        <v>1.5</v>
      </c>
      <c r="AN155" s="82">
        <f t="shared" si="88"/>
        <v>0</v>
      </c>
      <c r="AO155" s="82">
        <f t="shared" si="95"/>
        <v>1</v>
      </c>
      <c r="AP155" s="33">
        <f t="shared" si="96"/>
        <v>1</v>
      </c>
      <c r="AQ155" s="29">
        <f t="shared" si="97"/>
        <v>0</v>
      </c>
      <c r="AR155" s="86">
        <f t="shared" si="98"/>
        <v>1</v>
      </c>
      <c r="AS155" s="33">
        <f t="shared" si="99"/>
        <v>0</v>
      </c>
      <c r="AT155" s="19">
        <f t="shared" si="100"/>
        <v>0</v>
      </c>
      <c r="AU155" s="18">
        <f t="shared" si="124"/>
        <v>0</v>
      </c>
      <c r="AV155" s="5">
        <f t="shared" si="101"/>
        <v>0</v>
      </c>
      <c r="AW155" s="17">
        <f t="shared" si="102"/>
        <v>0</v>
      </c>
      <c r="AX155" s="17">
        <f t="shared" si="103"/>
        <v>0</v>
      </c>
      <c r="AY155" s="17">
        <f t="shared" si="104"/>
        <v>0</v>
      </c>
      <c r="AZ155" s="19">
        <f t="shared" si="105"/>
        <v>0</v>
      </c>
      <c r="BA155" s="19">
        <f t="shared" si="106"/>
        <v>0</v>
      </c>
      <c r="BB155" s="19">
        <f t="shared" si="107"/>
        <v>0</v>
      </c>
      <c r="BC155" s="19">
        <f t="shared" si="108"/>
        <v>0</v>
      </c>
      <c r="BD155" s="17">
        <f t="shared" si="109"/>
        <v>0</v>
      </c>
      <c r="BE155" s="17">
        <f t="shared" si="110"/>
        <v>0</v>
      </c>
      <c r="BF155" s="38">
        <f t="shared" si="111"/>
        <v>0</v>
      </c>
      <c r="BG155" s="38">
        <f t="shared" si="112"/>
        <v>0</v>
      </c>
      <c r="BH155" s="38">
        <f t="shared" si="113"/>
        <v>0</v>
      </c>
      <c r="BI155" s="38">
        <f t="shared" si="114"/>
        <v>0</v>
      </c>
      <c r="BJ155" s="5">
        <f t="shared" si="115"/>
        <v>0</v>
      </c>
      <c r="BK155" s="5">
        <f t="shared" si="116"/>
        <v>0</v>
      </c>
      <c r="BL155" s="22">
        <f t="shared" si="117"/>
        <v>0</v>
      </c>
      <c r="BM155" s="5">
        <f t="shared" si="118"/>
        <v>0</v>
      </c>
      <c r="BN155" s="66">
        <f t="shared" si="133"/>
        <v>0</v>
      </c>
      <c r="BO155" s="5">
        <f>AP155*BO1239</f>
        <v>-39</v>
      </c>
      <c r="BP155" s="5">
        <f>AU155*BP1239</f>
        <v>0</v>
      </c>
      <c r="BQ155" s="5">
        <f>AF155*BQ1239</f>
        <v>0</v>
      </c>
      <c r="BR155" s="356">
        <f t="shared" si="134"/>
        <v>-39</v>
      </c>
      <c r="BS155" s="5">
        <f t="shared" si="119"/>
        <v>301</v>
      </c>
      <c r="BT155" s="6"/>
      <c r="BU155" s="306">
        <v>37347</v>
      </c>
      <c r="BV155" s="38">
        <f t="shared" si="120"/>
        <v>301</v>
      </c>
      <c r="BW155" s="66"/>
      <c r="BX155" s="66"/>
      <c r="BY155" s="17"/>
      <c r="BZ155" s="17"/>
      <c r="CA155" s="66"/>
      <c r="CB155" s="66"/>
      <c r="CC155" s="66">
        <f>MAX(BW155:BW404)</f>
        <v>58642.280441588402</v>
      </c>
      <c r="CD155" s="66">
        <f t="shared" si="125"/>
        <v>-58642.280441588402</v>
      </c>
      <c r="CE155" s="66">
        <f t="shared" si="126"/>
        <v>-4762</v>
      </c>
      <c r="CF155" s="66" t="e">
        <f>MAX(CE155:CE404)</f>
        <v>#REF!</v>
      </c>
      <c r="CG155" s="66" t="e">
        <f t="shared" si="127"/>
        <v>#REF!</v>
      </c>
      <c r="CH155" s="370"/>
      <c r="CI155" s="17">
        <f t="shared" si="121"/>
        <v>0</v>
      </c>
      <c r="CJ155" s="17">
        <f t="shared" si="122"/>
        <v>1</v>
      </c>
      <c r="CK155" s="38">
        <f>MAX(BV38:BV155)</f>
        <v>311.10000000000002</v>
      </c>
      <c r="CL155" s="38">
        <f t="shared" si="128"/>
        <v>10.100000000000023</v>
      </c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</row>
    <row r="156" spans="1:147" customFormat="1" ht="19.5" hidden="1" customHeight="1" x14ac:dyDescent="0.25">
      <c r="A156" s="3"/>
      <c r="B156" s="254">
        <f t="shared" si="89"/>
        <v>37354</v>
      </c>
      <c r="C156" s="5">
        <f t="shared" si="135"/>
        <v>24973</v>
      </c>
      <c r="D156" s="5">
        <v>0</v>
      </c>
      <c r="E156" s="66">
        <f t="shared" si="137"/>
        <v>0</v>
      </c>
      <c r="F156" s="66">
        <f t="shared" si="90"/>
        <v>-39</v>
      </c>
      <c r="G156" s="4">
        <f t="shared" si="136"/>
        <v>24934</v>
      </c>
      <c r="H156" s="8">
        <f t="shared" si="123"/>
        <v>-1.5616866215512754E-3</v>
      </c>
      <c r="I156" s="3"/>
      <c r="J156" s="306">
        <v>37354</v>
      </c>
      <c r="K156" s="5">
        <v>302.89999999999998</v>
      </c>
      <c r="L156" s="5">
        <v>304.2</v>
      </c>
      <c r="M156" s="5">
        <v>298</v>
      </c>
      <c r="N156" s="177"/>
      <c r="O156" s="5">
        <f t="shared" si="78"/>
        <v>6.1999999999999886</v>
      </c>
      <c r="P156" s="8">
        <f t="shared" si="79"/>
        <v>2.0468801584681378E-2</v>
      </c>
      <c r="Q156" s="8">
        <f>(AVERAGE(P153:P155))*Q1239</f>
        <v>1.1389599236286192E-2</v>
      </c>
      <c r="R156" s="8">
        <f>P155/P1239</f>
        <v>0.84795367761561702</v>
      </c>
      <c r="S156" s="109">
        <f t="shared" si="80"/>
        <v>297.57173062987783</v>
      </c>
      <c r="T156" s="5">
        <f t="shared" si="91"/>
        <v>1</v>
      </c>
      <c r="U156" s="8">
        <f t="shared" ref="U156:U219" si="138">((T156+X156)-T156)/(T156+X156)</f>
        <v>0.8</v>
      </c>
      <c r="V156" s="19">
        <f t="shared" si="81"/>
        <v>0</v>
      </c>
      <c r="W156" s="109">
        <f t="shared" si="92"/>
        <v>304.42826937012217</v>
      </c>
      <c r="X156" s="5">
        <f t="shared" si="86"/>
        <v>4</v>
      </c>
      <c r="Y156" s="8">
        <f t="shared" si="82"/>
        <v>0.19999999999999996</v>
      </c>
      <c r="Z156" s="5">
        <f t="shared" si="83"/>
        <v>0</v>
      </c>
      <c r="AA156" s="5">
        <f>K156*AA1239</f>
        <v>3.9376999999999995</v>
      </c>
      <c r="AB156" s="5">
        <f t="shared" si="84"/>
        <v>3.3389871963470146</v>
      </c>
      <c r="AC156" s="2">
        <v>37354</v>
      </c>
      <c r="AD156" s="43">
        <f t="shared" si="93"/>
        <v>300</v>
      </c>
      <c r="AE156" s="54"/>
      <c r="AF156" s="131">
        <f>(AK155&gt;AF1239)*1</f>
        <v>0</v>
      </c>
      <c r="AG156" s="112">
        <f>MROUND((AD156*AG1239),5)</f>
        <v>295</v>
      </c>
      <c r="AH156" s="113">
        <f>MROUND((AE156*AH1239),0.1)</f>
        <v>0</v>
      </c>
      <c r="AI156" s="60">
        <f t="shared" si="94"/>
        <v>1.8999999999999773</v>
      </c>
      <c r="AJ156" s="60"/>
      <c r="AK156" s="133">
        <f t="shared" si="129"/>
        <v>302.89999999999998</v>
      </c>
      <c r="AL156" s="41">
        <f t="shared" si="85"/>
        <v>305</v>
      </c>
      <c r="AM156" s="56">
        <f t="shared" si="87"/>
        <v>2.4000000000000004</v>
      </c>
      <c r="AN156" s="82">
        <f t="shared" si="88"/>
        <v>1</v>
      </c>
      <c r="AO156" s="82">
        <f t="shared" si="95"/>
        <v>0</v>
      </c>
      <c r="AP156" s="33">
        <f t="shared" si="96"/>
        <v>1</v>
      </c>
      <c r="AQ156" s="29">
        <f t="shared" si="97"/>
        <v>0</v>
      </c>
      <c r="AR156" s="86">
        <f t="shared" si="98"/>
        <v>1</v>
      </c>
      <c r="AS156" s="33">
        <f t="shared" si="99"/>
        <v>0</v>
      </c>
      <c r="AT156" s="19">
        <f t="shared" si="100"/>
        <v>0</v>
      </c>
      <c r="AU156" s="18">
        <f t="shared" si="124"/>
        <v>0</v>
      </c>
      <c r="AV156" s="5">
        <f t="shared" si="101"/>
        <v>0</v>
      </c>
      <c r="AW156" s="17">
        <f t="shared" si="102"/>
        <v>0</v>
      </c>
      <c r="AX156" s="17">
        <f t="shared" si="103"/>
        <v>0</v>
      </c>
      <c r="AY156" s="17">
        <f t="shared" si="104"/>
        <v>0</v>
      </c>
      <c r="AZ156" s="19">
        <f t="shared" si="105"/>
        <v>0</v>
      </c>
      <c r="BA156" s="19">
        <f t="shared" si="106"/>
        <v>0</v>
      </c>
      <c r="BB156" s="19">
        <f t="shared" si="107"/>
        <v>0</v>
      </c>
      <c r="BC156" s="19">
        <f t="shared" si="108"/>
        <v>0</v>
      </c>
      <c r="BD156" s="17">
        <f t="shared" si="109"/>
        <v>0</v>
      </c>
      <c r="BE156" s="17">
        <f t="shared" si="110"/>
        <v>0</v>
      </c>
      <c r="BF156" s="38">
        <f t="shared" si="111"/>
        <v>0</v>
      </c>
      <c r="BG156" s="38">
        <f t="shared" si="112"/>
        <v>0</v>
      </c>
      <c r="BH156" s="38">
        <f t="shared" si="113"/>
        <v>0</v>
      </c>
      <c r="BI156" s="38">
        <f t="shared" si="114"/>
        <v>0</v>
      </c>
      <c r="BJ156" s="5">
        <f t="shared" si="115"/>
        <v>0</v>
      </c>
      <c r="BK156" s="5">
        <f t="shared" si="116"/>
        <v>0</v>
      </c>
      <c r="BL156" s="22">
        <f t="shared" si="117"/>
        <v>0</v>
      </c>
      <c r="BM156" s="5">
        <f t="shared" si="118"/>
        <v>0</v>
      </c>
      <c r="BN156" s="66">
        <f t="shared" si="133"/>
        <v>0</v>
      </c>
      <c r="BO156" s="5">
        <f>AP156*BO1239</f>
        <v>-39</v>
      </c>
      <c r="BP156" s="5">
        <f>AU156*BP1239</f>
        <v>0</v>
      </c>
      <c r="BQ156" s="5">
        <f>AF156*BQ1239</f>
        <v>0</v>
      </c>
      <c r="BR156" s="356">
        <f t="shared" si="134"/>
        <v>-39</v>
      </c>
      <c r="BS156" s="5">
        <f t="shared" si="119"/>
        <v>302.89999999999998</v>
      </c>
      <c r="BT156" s="6"/>
      <c r="BU156" s="306">
        <v>37354</v>
      </c>
      <c r="BV156" s="38">
        <f t="shared" si="120"/>
        <v>302.89999999999998</v>
      </c>
      <c r="BW156" s="66"/>
      <c r="BX156" s="66"/>
      <c r="BY156" s="17"/>
      <c r="BZ156" s="17"/>
      <c r="CA156" s="66"/>
      <c r="CB156" s="66"/>
      <c r="CC156" s="66">
        <f>MAX(BW156:BW404)</f>
        <v>58642.280441588402</v>
      </c>
      <c r="CD156" s="66">
        <f t="shared" si="125"/>
        <v>-58642.280441588402</v>
      </c>
      <c r="CE156" s="66">
        <f t="shared" si="126"/>
        <v>-4801</v>
      </c>
      <c r="CF156" s="66" t="e">
        <f>MAX(CE156:CE404)</f>
        <v>#REF!</v>
      </c>
      <c r="CG156" s="66" t="e">
        <f t="shared" si="127"/>
        <v>#REF!</v>
      </c>
      <c r="CH156" s="370"/>
      <c r="CI156" s="17">
        <f t="shared" si="121"/>
        <v>0</v>
      </c>
      <c r="CJ156" s="17">
        <f t="shared" si="122"/>
        <v>1</v>
      </c>
      <c r="CK156" s="38">
        <f>MAX(BV38:BV156)</f>
        <v>311.10000000000002</v>
      </c>
      <c r="CL156" s="38">
        <f t="shared" si="128"/>
        <v>8.2000000000000455</v>
      </c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</row>
    <row r="157" spans="1:147" customFormat="1" ht="19.5" hidden="1" customHeight="1" x14ac:dyDescent="0.25">
      <c r="A157" s="3"/>
      <c r="B157" s="254">
        <f t="shared" si="89"/>
        <v>37361</v>
      </c>
      <c r="C157" s="5">
        <f t="shared" si="135"/>
        <v>24934</v>
      </c>
      <c r="D157" s="5">
        <v>0</v>
      </c>
      <c r="E157" s="66">
        <f t="shared" si="137"/>
        <v>0</v>
      </c>
      <c r="F157" s="66">
        <f t="shared" si="90"/>
        <v>-39</v>
      </c>
      <c r="G157" s="4">
        <f t="shared" si="136"/>
        <v>24895</v>
      </c>
      <c r="H157" s="8">
        <f t="shared" si="123"/>
        <v>-1.5641293013555788E-3</v>
      </c>
      <c r="I157" s="3"/>
      <c r="J157" s="306">
        <v>37361</v>
      </c>
      <c r="K157" s="5">
        <v>303</v>
      </c>
      <c r="L157" s="5">
        <v>307</v>
      </c>
      <c r="M157" s="5">
        <v>298.3</v>
      </c>
      <c r="N157" s="177"/>
      <c r="O157" s="5">
        <f t="shared" ref="O157:O220" si="139">L157-M157</f>
        <v>8.6999999999999886</v>
      </c>
      <c r="P157" s="8">
        <f t="shared" ref="P157:P220" si="140">O157/K157</f>
        <v>2.8712871287128676E-2</v>
      </c>
      <c r="Q157" s="8">
        <f>(AVERAGE(P154:P156))*Q1239</f>
        <v>1.0579346257612872E-2</v>
      </c>
      <c r="R157" s="8">
        <f>P156/P1239</f>
        <v>0.58048169662384419</v>
      </c>
      <c r="S157" s="109">
        <f t="shared" si="80"/>
        <v>299.69551601856904</v>
      </c>
      <c r="T157" s="5">
        <f t="shared" si="91"/>
        <v>2.8999999999999773</v>
      </c>
      <c r="U157" s="8">
        <f t="shared" si="138"/>
        <v>0.42000000000000454</v>
      </c>
      <c r="V157" s="19">
        <f t="shared" si="81"/>
        <v>0</v>
      </c>
      <c r="W157" s="109">
        <f t="shared" si="92"/>
        <v>306.10448398143092</v>
      </c>
      <c r="X157" s="5">
        <f t="shared" si="86"/>
        <v>2.1000000000000227</v>
      </c>
      <c r="Y157" s="8">
        <f t="shared" si="82"/>
        <v>0.57999999999999541</v>
      </c>
      <c r="Z157" s="5">
        <f t="shared" si="83"/>
        <v>0</v>
      </c>
      <c r="AA157" s="5">
        <f>K157*AA1239</f>
        <v>3.9389999999999996</v>
      </c>
      <c r="AB157" s="5">
        <f t="shared" si="84"/>
        <v>2.286517403001322</v>
      </c>
      <c r="AC157" s="2">
        <v>37361</v>
      </c>
      <c r="AD157" s="43">
        <f t="shared" si="93"/>
        <v>300</v>
      </c>
      <c r="AE157" s="54"/>
      <c r="AF157" s="131">
        <f>(AK156&gt;AF1239)*1</f>
        <v>0</v>
      </c>
      <c r="AG157" s="112">
        <f>MROUND((AD157*AG1239),5)</f>
        <v>295</v>
      </c>
      <c r="AH157" s="113">
        <f>MROUND((AE157*AH1239),0.1)</f>
        <v>0</v>
      </c>
      <c r="AI157" s="60">
        <f t="shared" si="94"/>
        <v>0.10000000000002274</v>
      </c>
      <c r="AJ157" s="60"/>
      <c r="AK157" s="133">
        <f t="shared" si="129"/>
        <v>303</v>
      </c>
      <c r="AL157" s="41">
        <f t="shared" si="85"/>
        <v>305</v>
      </c>
      <c r="AM157" s="56">
        <f t="shared" si="87"/>
        <v>0.70000000000000007</v>
      </c>
      <c r="AN157" s="82">
        <f t="shared" si="88"/>
        <v>1</v>
      </c>
      <c r="AO157" s="82">
        <f t="shared" si="95"/>
        <v>0</v>
      </c>
      <c r="AP157" s="33">
        <f t="shared" si="96"/>
        <v>1</v>
      </c>
      <c r="AQ157" s="29">
        <f t="shared" si="97"/>
        <v>0</v>
      </c>
      <c r="AR157" s="86">
        <f t="shared" si="98"/>
        <v>1</v>
      </c>
      <c r="AS157" s="33">
        <f t="shared" si="99"/>
        <v>0</v>
      </c>
      <c r="AT157" s="19">
        <f t="shared" si="100"/>
        <v>0</v>
      </c>
      <c r="AU157" s="18">
        <f t="shared" si="124"/>
        <v>0</v>
      </c>
      <c r="AV157" s="5">
        <f t="shared" si="101"/>
        <v>0</v>
      </c>
      <c r="AW157" s="17">
        <f t="shared" si="102"/>
        <v>0</v>
      </c>
      <c r="AX157" s="17">
        <f t="shared" si="103"/>
        <v>0</v>
      </c>
      <c r="AY157" s="17">
        <f t="shared" si="104"/>
        <v>0</v>
      </c>
      <c r="AZ157" s="19">
        <f t="shared" si="105"/>
        <v>0</v>
      </c>
      <c r="BA157" s="19">
        <f t="shared" si="106"/>
        <v>0</v>
      </c>
      <c r="BB157" s="19">
        <f t="shared" si="107"/>
        <v>0</v>
      </c>
      <c r="BC157" s="19">
        <f t="shared" si="108"/>
        <v>0</v>
      </c>
      <c r="BD157" s="17">
        <f t="shared" si="109"/>
        <v>0</v>
      </c>
      <c r="BE157" s="17">
        <f t="shared" si="110"/>
        <v>0</v>
      </c>
      <c r="BF157" s="38">
        <f t="shared" si="111"/>
        <v>0</v>
      </c>
      <c r="BG157" s="38">
        <f t="shared" si="112"/>
        <v>0</v>
      </c>
      <c r="BH157" s="38">
        <f t="shared" si="113"/>
        <v>0</v>
      </c>
      <c r="BI157" s="38">
        <f t="shared" si="114"/>
        <v>0</v>
      </c>
      <c r="BJ157" s="5">
        <f t="shared" si="115"/>
        <v>0</v>
      </c>
      <c r="BK157" s="5">
        <f t="shared" si="116"/>
        <v>0</v>
      </c>
      <c r="BL157" s="22">
        <f t="shared" si="117"/>
        <v>0</v>
      </c>
      <c r="BM157" s="5">
        <f t="shared" si="118"/>
        <v>0</v>
      </c>
      <c r="BN157" s="66">
        <f t="shared" si="133"/>
        <v>0</v>
      </c>
      <c r="BO157" s="5">
        <f>AP157*BO1239</f>
        <v>-39</v>
      </c>
      <c r="BP157" s="5">
        <f>AU157*BP1239</f>
        <v>0</v>
      </c>
      <c r="BQ157" s="5">
        <f>AF157*BQ1239</f>
        <v>0</v>
      </c>
      <c r="BR157" s="356">
        <f t="shared" si="134"/>
        <v>-39</v>
      </c>
      <c r="BS157" s="5">
        <f t="shared" si="119"/>
        <v>303</v>
      </c>
      <c r="BT157" s="6"/>
      <c r="BU157" s="306">
        <v>37361</v>
      </c>
      <c r="BV157" s="38">
        <f t="shared" si="120"/>
        <v>303</v>
      </c>
      <c r="BW157" s="66"/>
      <c r="BX157" s="66"/>
      <c r="BY157" s="17"/>
      <c r="BZ157" s="17"/>
      <c r="CA157" s="66"/>
      <c r="CB157" s="66"/>
      <c r="CC157" s="66">
        <f>MAX(BW157:BW404)</f>
        <v>58642.280441588402</v>
      </c>
      <c r="CD157" s="66">
        <f t="shared" si="125"/>
        <v>-58642.280441588402</v>
      </c>
      <c r="CE157" s="66">
        <f t="shared" si="126"/>
        <v>-4840</v>
      </c>
      <c r="CF157" s="66" t="e">
        <f>MAX(CE157:CE404)</f>
        <v>#REF!</v>
      </c>
      <c r="CG157" s="66" t="e">
        <f t="shared" si="127"/>
        <v>#REF!</v>
      </c>
      <c r="CH157" s="370"/>
      <c r="CI157" s="17">
        <f t="shared" si="121"/>
        <v>0</v>
      </c>
      <c r="CJ157" s="17">
        <f t="shared" si="122"/>
        <v>1</v>
      </c>
      <c r="CK157" s="38">
        <f>MAX(BV38:BV157)</f>
        <v>311.10000000000002</v>
      </c>
      <c r="CL157" s="38">
        <f t="shared" si="128"/>
        <v>8.1000000000000227</v>
      </c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</row>
    <row r="158" spans="1:147" customFormat="1" ht="19.5" hidden="1" customHeight="1" x14ac:dyDescent="0.25">
      <c r="A158" s="3"/>
      <c r="B158" s="254">
        <f t="shared" si="89"/>
        <v>37368</v>
      </c>
      <c r="C158" s="5">
        <f t="shared" si="135"/>
        <v>24895</v>
      </c>
      <c r="D158" s="5">
        <v>0</v>
      </c>
      <c r="E158" s="66">
        <f t="shared" si="137"/>
        <v>0</v>
      </c>
      <c r="F158" s="66">
        <f t="shared" si="90"/>
        <v>-39</v>
      </c>
      <c r="G158" s="4">
        <f t="shared" si="136"/>
        <v>24856</v>
      </c>
      <c r="H158" s="8">
        <f t="shared" si="123"/>
        <v>-1.566579634464752E-3</v>
      </c>
      <c r="I158" s="3"/>
      <c r="J158" s="306">
        <v>37368</v>
      </c>
      <c r="K158" s="5">
        <v>312.10000000000002</v>
      </c>
      <c r="L158" s="5">
        <v>312.5</v>
      </c>
      <c r="M158" s="5">
        <v>302.5</v>
      </c>
      <c r="N158" s="177"/>
      <c r="O158" s="5">
        <f t="shared" si="139"/>
        <v>10</v>
      </c>
      <c r="P158" s="8">
        <f t="shared" si="140"/>
        <v>3.2041012495994871E-2</v>
      </c>
      <c r="Q158" s="8">
        <f>(AVERAGE(P155:P157))*Q1239</f>
        <v>1.0544267346363156E-2</v>
      </c>
      <c r="R158" s="8">
        <f>P157/P1239</f>
        <v>0.81427806951668991</v>
      </c>
      <c r="S158" s="109">
        <f t="shared" ref="S158:S221" si="141">(-Q158*K157)+K157</f>
        <v>299.80508699405198</v>
      </c>
      <c r="T158" s="5">
        <f t="shared" si="91"/>
        <v>3</v>
      </c>
      <c r="U158" s="8">
        <f t="shared" si="138"/>
        <v>0.4</v>
      </c>
      <c r="V158" s="19">
        <f t="shared" ref="V158:V221" si="142">MAX(0,(AD158-K158))</f>
        <v>0</v>
      </c>
      <c r="W158" s="109">
        <f t="shared" si="92"/>
        <v>306.19491300594802</v>
      </c>
      <c r="X158" s="5">
        <f t="shared" si="86"/>
        <v>2</v>
      </c>
      <c r="Y158" s="8">
        <f t="shared" ref="Y158:Y221" si="143">100%-U158</f>
        <v>0.6</v>
      </c>
      <c r="Z158" s="5">
        <f t="shared" ref="Z158:Z221" si="144">MAX(0,(K158-AL158))</f>
        <v>7.1000000000000227</v>
      </c>
      <c r="AA158" s="5">
        <f>K158*AA1239</f>
        <v>4.0572999999999997</v>
      </c>
      <c r="AB158" s="5">
        <f t="shared" ref="AB158:AB221" si="145">AA158*R158</f>
        <v>3.3037704114500657</v>
      </c>
      <c r="AC158" s="2">
        <v>37368</v>
      </c>
      <c r="AD158" s="43">
        <f t="shared" si="93"/>
        <v>300</v>
      </c>
      <c r="AE158" s="54"/>
      <c r="AF158" s="131">
        <f>(AK157&gt;AF1239)*1</f>
        <v>0</v>
      </c>
      <c r="AG158" s="112">
        <f>MROUND((AD158*AG1239),5)</f>
        <v>295</v>
      </c>
      <c r="AH158" s="113">
        <f>MROUND((AE158*AH1239),0.1)</f>
        <v>0</v>
      </c>
      <c r="AI158" s="60">
        <f t="shared" si="94"/>
        <v>9.1000000000000227</v>
      </c>
      <c r="AJ158" s="60"/>
      <c r="AK158" s="133">
        <f t="shared" si="129"/>
        <v>312.10000000000002</v>
      </c>
      <c r="AL158" s="41">
        <f t="shared" ref="AL158:AL221" si="146">MROUND(W158,5)</f>
        <v>305</v>
      </c>
      <c r="AM158" s="56">
        <f t="shared" si="87"/>
        <v>1.3</v>
      </c>
      <c r="AN158" s="82">
        <f t="shared" si="88"/>
        <v>1</v>
      </c>
      <c r="AO158" s="82">
        <f t="shared" si="95"/>
        <v>0</v>
      </c>
      <c r="AP158" s="33">
        <f t="shared" si="96"/>
        <v>1</v>
      </c>
      <c r="AQ158" s="29">
        <f t="shared" si="97"/>
        <v>0</v>
      </c>
      <c r="AR158" s="86">
        <f t="shared" si="98"/>
        <v>1</v>
      </c>
      <c r="AS158" s="33">
        <f t="shared" si="99"/>
        <v>0</v>
      </c>
      <c r="AT158" s="19">
        <f t="shared" si="100"/>
        <v>0</v>
      </c>
      <c r="AU158" s="18">
        <f t="shared" si="124"/>
        <v>0</v>
      </c>
      <c r="AV158" s="5">
        <f t="shared" si="101"/>
        <v>0</v>
      </c>
      <c r="AW158" s="17">
        <f t="shared" si="102"/>
        <v>0</v>
      </c>
      <c r="AX158" s="17">
        <f t="shared" si="103"/>
        <v>0</v>
      </c>
      <c r="AY158" s="17">
        <f t="shared" si="104"/>
        <v>0</v>
      </c>
      <c r="AZ158" s="19">
        <f t="shared" si="105"/>
        <v>0</v>
      </c>
      <c r="BA158" s="19">
        <f t="shared" si="106"/>
        <v>0</v>
      </c>
      <c r="BB158" s="19">
        <f t="shared" si="107"/>
        <v>0</v>
      </c>
      <c r="BC158" s="19">
        <f t="shared" si="108"/>
        <v>0</v>
      </c>
      <c r="BD158" s="17">
        <f t="shared" si="109"/>
        <v>0</v>
      </c>
      <c r="BE158" s="17">
        <f t="shared" si="110"/>
        <v>0</v>
      </c>
      <c r="BF158" s="38">
        <f t="shared" si="111"/>
        <v>0</v>
      </c>
      <c r="BG158" s="38">
        <f t="shared" si="112"/>
        <v>0</v>
      </c>
      <c r="BH158" s="38">
        <f t="shared" si="113"/>
        <v>0</v>
      </c>
      <c r="BI158" s="38">
        <f t="shared" si="114"/>
        <v>0</v>
      </c>
      <c r="BJ158" s="5">
        <f t="shared" si="115"/>
        <v>0</v>
      </c>
      <c r="BK158" s="5">
        <f t="shared" si="116"/>
        <v>0</v>
      </c>
      <c r="BL158" s="22">
        <f t="shared" si="117"/>
        <v>0</v>
      </c>
      <c r="BM158" s="5">
        <f t="shared" si="118"/>
        <v>0</v>
      </c>
      <c r="BN158" s="66">
        <f t="shared" si="133"/>
        <v>0</v>
      </c>
      <c r="BO158" s="5">
        <f>AP158*BO1239</f>
        <v>-39</v>
      </c>
      <c r="BP158" s="5">
        <f>AU158*BP1239</f>
        <v>0</v>
      </c>
      <c r="BQ158" s="5">
        <f>AF158*BQ1239</f>
        <v>0</v>
      </c>
      <c r="BR158" s="356">
        <f t="shared" si="134"/>
        <v>-39</v>
      </c>
      <c r="BS158" s="5">
        <f t="shared" si="119"/>
        <v>312.10000000000002</v>
      </c>
      <c r="BT158" s="6"/>
      <c r="BU158" s="306">
        <v>37368</v>
      </c>
      <c r="BV158" s="38">
        <f t="shared" si="120"/>
        <v>312.10000000000002</v>
      </c>
      <c r="BW158" s="66"/>
      <c r="BX158" s="66"/>
      <c r="BY158" s="17"/>
      <c r="BZ158" s="17"/>
      <c r="CA158" s="66"/>
      <c r="CB158" s="66"/>
      <c r="CC158" s="66">
        <f>MAX(BW158:BW404)</f>
        <v>58642.280441588402</v>
      </c>
      <c r="CD158" s="66">
        <f t="shared" si="125"/>
        <v>-58642.280441588402</v>
      </c>
      <c r="CE158" s="66">
        <f t="shared" si="126"/>
        <v>-4879</v>
      </c>
      <c r="CF158" s="66" t="e">
        <f>MAX(CE158:CE404)</f>
        <v>#REF!</v>
      </c>
      <c r="CG158" s="66" t="e">
        <f t="shared" si="127"/>
        <v>#REF!</v>
      </c>
      <c r="CH158" s="370"/>
      <c r="CI158" s="17">
        <f t="shared" si="121"/>
        <v>0</v>
      </c>
      <c r="CJ158" s="17">
        <f t="shared" si="122"/>
        <v>1</v>
      </c>
      <c r="CK158" s="38">
        <f>MAX(BV38:BV158)</f>
        <v>312.10000000000002</v>
      </c>
      <c r="CL158" s="38">
        <f t="shared" si="128"/>
        <v>0</v>
      </c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</row>
    <row r="159" spans="1:147" customFormat="1" ht="19.5" hidden="1" customHeight="1" x14ac:dyDescent="0.25">
      <c r="A159" s="3"/>
      <c r="B159" s="254">
        <f t="shared" si="89"/>
        <v>37375</v>
      </c>
      <c r="C159" s="5">
        <f t="shared" si="135"/>
        <v>24856</v>
      </c>
      <c r="D159" s="5">
        <v>0</v>
      </c>
      <c r="E159" s="66">
        <f t="shared" si="137"/>
        <v>0</v>
      </c>
      <c r="F159" s="66">
        <f t="shared" si="90"/>
        <v>-39</v>
      </c>
      <c r="G159" s="4">
        <f t="shared" si="136"/>
        <v>24817</v>
      </c>
      <c r="H159" s="8">
        <f t="shared" si="123"/>
        <v>-1.5690376569037657E-3</v>
      </c>
      <c r="I159" s="3"/>
      <c r="J159" s="306">
        <v>37375</v>
      </c>
      <c r="K159" s="5">
        <v>312.5</v>
      </c>
      <c r="L159" s="5">
        <v>313.8</v>
      </c>
      <c r="M159" s="5">
        <v>307.10000000000002</v>
      </c>
      <c r="N159" s="177"/>
      <c r="O159" s="5">
        <f t="shared" si="139"/>
        <v>6.6999999999999886</v>
      </c>
      <c r="P159" s="8">
        <f t="shared" si="140"/>
        <v>2.1439999999999963E-2</v>
      </c>
      <c r="Q159" s="8">
        <f>(AVERAGE(P156:P158))*Q1239</f>
        <v>1.0829691382373989E-2</v>
      </c>
      <c r="R159" s="8">
        <f>P158/P1239</f>
        <v>0.90866195650361592</v>
      </c>
      <c r="S159" s="109">
        <f t="shared" si="141"/>
        <v>308.72005331956109</v>
      </c>
      <c r="T159" s="5">
        <f t="shared" si="91"/>
        <v>2.1000000000000227</v>
      </c>
      <c r="U159" s="8">
        <f t="shared" si="138"/>
        <v>0.57999999999999541</v>
      </c>
      <c r="V159" s="19">
        <f t="shared" si="142"/>
        <v>0</v>
      </c>
      <c r="W159" s="109">
        <f t="shared" si="92"/>
        <v>315.47994668043896</v>
      </c>
      <c r="X159" s="5">
        <f t="shared" si="86"/>
        <v>2.8999999999999773</v>
      </c>
      <c r="Y159" s="8">
        <f t="shared" si="143"/>
        <v>0.42000000000000459</v>
      </c>
      <c r="Z159" s="5">
        <f t="shared" si="144"/>
        <v>0</v>
      </c>
      <c r="AA159" s="5">
        <f>K159*AA1239</f>
        <v>4.0625</v>
      </c>
      <c r="AB159" s="5">
        <f t="shared" si="145"/>
        <v>3.6914391982959396</v>
      </c>
      <c r="AC159" s="2">
        <v>37375</v>
      </c>
      <c r="AD159" s="43">
        <f t="shared" si="93"/>
        <v>310</v>
      </c>
      <c r="AE159" s="54"/>
      <c r="AF159" s="131">
        <f>(AK158&gt;AF1239)*1</f>
        <v>0</v>
      </c>
      <c r="AG159" s="112">
        <f>MROUND((AD159*AG1239),5)</f>
        <v>305</v>
      </c>
      <c r="AH159" s="113">
        <f>MROUND((AE159*AH1239),0.1)</f>
        <v>0</v>
      </c>
      <c r="AI159" s="60">
        <f t="shared" si="94"/>
        <v>0.39999999999997726</v>
      </c>
      <c r="AJ159" s="60"/>
      <c r="AK159" s="133">
        <f t="shared" si="129"/>
        <v>312.5</v>
      </c>
      <c r="AL159" s="41">
        <f t="shared" si="146"/>
        <v>315</v>
      </c>
      <c r="AM159" s="56">
        <f t="shared" si="87"/>
        <v>2</v>
      </c>
      <c r="AN159" s="82">
        <f t="shared" si="88"/>
        <v>1</v>
      </c>
      <c r="AO159" s="82">
        <f t="shared" si="95"/>
        <v>0</v>
      </c>
      <c r="AP159" s="33">
        <f t="shared" si="96"/>
        <v>1</v>
      </c>
      <c r="AQ159" s="29">
        <f t="shared" si="97"/>
        <v>0</v>
      </c>
      <c r="AR159" s="86">
        <f t="shared" si="98"/>
        <v>1</v>
      </c>
      <c r="AS159" s="33">
        <f t="shared" si="99"/>
        <v>0</v>
      </c>
      <c r="AT159" s="19">
        <f t="shared" si="100"/>
        <v>0</v>
      </c>
      <c r="AU159" s="18">
        <f t="shared" si="124"/>
        <v>0</v>
      </c>
      <c r="AV159" s="5">
        <f t="shared" si="101"/>
        <v>0</v>
      </c>
      <c r="AW159" s="17">
        <f t="shared" si="102"/>
        <v>0</v>
      </c>
      <c r="AX159" s="17">
        <f t="shared" si="103"/>
        <v>0</v>
      </c>
      <c r="AY159" s="17">
        <f t="shared" si="104"/>
        <v>0</v>
      </c>
      <c r="AZ159" s="19">
        <f t="shared" si="105"/>
        <v>0</v>
      </c>
      <c r="BA159" s="19">
        <f t="shared" si="106"/>
        <v>0</v>
      </c>
      <c r="BB159" s="19">
        <f t="shared" si="107"/>
        <v>0</v>
      </c>
      <c r="BC159" s="19">
        <f t="shared" si="108"/>
        <v>0</v>
      </c>
      <c r="BD159" s="17">
        <f t="shared" si="109"/>
        <v>0</v>
      </c>
      <c r="BE159" s="17">
        <f t="shared" si="110"/>
        <v>0</v>
      </c>
      <c r="BF159" s="38">
        <f t="shared" si="111"/>
        <v>0</v>
      </c>
      <c r="BG159" s="38">
        <f t="shared" si="112"/>
        <v>0</v>
      </c>
      <c r="BH159" s="38">
        <f t="shared" si="113"/>
        <v>0</v>
      </c>
      <c r="BI159" s="38">
        <f t="shared" si="114"/>
        <v>0</v>
      </c>
      <c r="BJ159" s="5">
        <f t="shared" si="115"/>
        <v>0</v>
      </c>
      <c r="BK159" s="5">
        <f t="shared" si="116"/>
        <v>0</v>
      </c>
      <c r="BL159" s="22">
        <f t="shared" si="117"/>
        <v>0</v>
      </c>
      <c r="BM159" s="5">
        <f t="shared" si="118"/>
        <v>0</v>
      </c>
      <c r="BN159" s="66">
        <f t="shared" si="133"/>
        <v>0</v>
      </c>
      <c r="BO159" s="5">
        <f>AP159*BO1239</f>
        <v>-39</v>
      </c>
      <c r="BP159" s="5">
        <f>AU159*BP1239</f>
        <v>0</v>
      </c>
      <c r="BQ159" s="5">
        <f>AF159*BQ1239</f>
        <v>0</v>
      </c>
      <c r="BR159" s="356">
        <f t="shared" si="134"/>
        <v>-39</v>
      </c>
      <c r="BS159" s="5">
        <f t="shared" si="119"/>
        <v>312.5</v>
      </c>
      <c r="BT159" s="6"/>
      <c r="BU159" s="306">
        <v>37375</v>
      </c>
      <c r="BV159" s="38">
        <f t="shared" si="120"/>
        <v>312.5</v>
      </c>
      <c r="BW159" s="66"/>
      <c r="BX159" s="66"/>
      <c r="BY159" s="17"/>
      <c r="BZ159" s="17"/>
      <c r="CA159" s="66"/>
      <c r="CB159" s="66"/>
      <c r="CC159" s="66">
        <f>MAX(BW159:BW404)</f>
        <v>58642.280441588402</v>
      </c>
      <c r="CD159" s="66">
        <f t="shared" si="125"/>
        <v>-58642.280441588402</v>
      </c>
      <c r="CE159" s="66">
        <f t="shared" si="126"/>
        <v>-4918</v>
      </c>
      <c r="CF159" s="66" t="e">
        <f>MAX(CE159:CE404)</f>
        <v>#REF!</v>
      </c>
      <c r="CG159" s="66" t="e">
        <f t="shared" si="127"/>
        <v>#REF!</v>
      </c>
      <c r="CH159" s="370"/>
      <c r="CI159" s="17">
        <f t="shared" si="121"/>
        <v>0</v>
      </c>
      <c r="CJ159" s="17">
        <f t="shared" si="122"/>
        <v>1</v>
      </c>
      <c r="CK159" s="38">
        <f>MAX(BV38:BV159)</f>
        <v>312.5</v>
      </c>
      <c r="CL159" s="38">
        <f t="shared" si="128"/>
        <v>0</v>
      </c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</row>
    <row r="160" spans="1:147" customFormat="1" ht="19.5" hidden="1" customHeight="1" x14ac:dyDescent="0.25">
      <c r="A160" s="3"/>
      <c r="B160" s="254">
        <f t="shared" si="89"/>
        <v>37382</v>
      </c>
      <c r="C160" s="5">
        <f t="shared" si="135"/>
        <v>24817</v>
      </c>
      <c r="D160" s="5">
        <v>0</v>
      </c>
      <c r="E160" s="66">
        <f t="shared" si="137"/>
        <v>0</v>
      </c>
      <c r="F160" s="66">
        <f t="shared" si="90"/>
        <v>-39</v>
      </c>
      <c r="G160" s="4">
        <f t="shared" si="136"/>
        <v>24778</v>
      </c>
      <c r="H160" s="8">
        <f t="shared" si="123"/>
        <v>-1.5715034049240441E-3</v>
      </c>
      <c r="I160" s="3"/>
      <c r="J160" s="306">
        <v>37382</v>
      </c>
      <c r="K160" s="5">
        <v>311.3</v>
      </c>
      <c r="L160" s="5">
        <v>314.5</v>
      </c>
      <c r="M160" s="5">
        <v>308.3</v>
      </c>
      <c r="N160" s="177"/>
      <c r="O160" s="5">
        <f t="shared" si="139"/>
        <v>6.1999999999999886</v>
      </c>
      <c r="P160" s="8">
        <f t="shared" si="140"/>
        <v>1.9916479280436841E-2</v>
      </c>
      <c r="Q160" s="8">
        <f>(AVERAGE(P157:P159))*Q1239</f>
        <v>1.0959184504416469E-2</v>
      </c>
      <c r="R160" s="8">
        <f>P159/P1239</f>
        <v>0.60802424236352415</v>
      </c>
      <c r="S160" s="109">
        <f t="shared" si="141"/>
        <v>309.07525484236987</v>
      </c>
      <c r="T160" s="5">
        <f t="shared" si="91"/>
        <v>2.5</v>
      </c>
      <c r="U160" s="8">
        <f t="shared" si="138"/>
        <v>0.5</v>
      </c>
      <c r="V160" s="19">
        <f t="shared" si="142"/>
        <v>0</v>
      </c>
      <c r="W160" s="109">
        <f t="shared" si="92"/>
        <v>315.92474515763013</v>
      </c>
      <c r="X160" s="5">
        <f t="shared" si="86"/>
        <v>2.5</v>
      </c>
      <c r="Y160" s="8">
        <f t="shared" si="143"/>
        <v>0.5</v>
      </c>
      <c r="Z160" s="5">
        <f t="shared" si="144"/>
        <v>0</v>
      </c>
      <c r="AA160" s="5">
        <f>K160*AA1239</f>
        <v>4.0468999999999999</v>
      </c>
      <c r="AB160" s="5">
        <f t="shared" si="145"/>
        <v>2.4606133064209459</v>
      </c>
      <c r="AC160" s="2">
        <v>37382</v>
      </c>
      <c r="AD160" s="43">
        <f t="shared" si="93"/>
        <v>310</v>
      </c>
      <c r="AE160" s="54"/>
      <c r="AF160" s="131">
        <f>(AK159&gt;AF1239)*1</f>
        <v>0</v>
      </c>
      <c r="AG160" s="112">
        <f>MROUND((AD160*AG1239),5)</f>
        <v>305</v>
      </c>
      <c r="AH160" s="113">
        <f>MROUND((AE160*AH1239),0.1)</f>
        <v>0</v>
      </c>
      <c r="AI160" s="60">
        <f t="shared" si="94"/>
        <v>-1.1999999999999886</v>
      </c>
      <c r="AJ160" s="60"/>
      <c r="AK160" s="133">
        <f t="shared" si="129"/>
        <v>311.3</v>
      </c>
      <c r="AL160" s="41">
        <f t="shared" si="146"/>
        <v>315</v>
      </c>
      <c r="AM160" s="56">
        <f t="shared" si="87"/>
        <v>1.6</v>
      </c>
      <c r="AN160" s="82">
        <f t="shared" si="88"/>
        <v>0</v>
      </c>
      <c r="AO160" s="82">
        <f t="shared" si="95"/>
        <v>1</v>
      </c>
      <c r="AP160" s="33">
        <f t="shared" si="96"/>
        <v>1</v>
      </c>
      <c r="AQ160" s="29">
        <f t="shared" si="97"/>
        <v>0</v>
      </c>
      <c r="AR160" s="86">
        <f t="shared" si="98"/>
        <v>1</v>
      </c>
      <c r="AS160" s="33">
        <f t="shared" si="99"/>
        <v>0</v>
      </c>
      <c r="AT160" s="19">
        <f t="shared" si="100"/>
        <v>0</v>
      </c>
      <c r="AU160" s="18">
        <f t="shared" si="124"/>
        <v>0</v>
      </c>
      <c r="AV160" s="5">
        <f t="shared" si="101"/>
        <v>0</v>
      </c>
      <c r="AW160" s="17">
        <f t="shared" si="102"/>
        <v>0</v>
      </c>
      <c r="AX160" s="17">
        <f t="shared" si="103"/>
        <v>0</v>
      </c>
      <c r="AY160" s="17">
        <f t="shared" si="104"/>
        <v>0</v>
      </c>
      <c r="AZ160" s="19">
        <f t="shared" si="105"/>
        <v>0</v>
      </c>
      <c r="BA160" s="19">
        <f t="shared" si="106"/>
        <v>0</v>
      </c>
      <c r="BB160" s="19">
        <f t="shared" si="107"/>
        <v>0</v>
      </c>
      <c r="BC160" s="19">
        <f t="shared" si="108"/>
        <v>0</v>
      </c>
      <c r="BD160" s="17">
        <f t="shared" si="109"/>
        <v>0</v>
      </c>
      <c r="BE160" s="17">
        <f t="shared" si="110"/>
        <v>0</v>
      </c>
      <c r="BF160" s="38">
        <f t="shared" si="111"/>
        <v>0</v>
      </c>
      <c r="BG160" s="38">
        <f t="shared" si="112"/>
        <v>0</v>
      </c>
      <c r="BH160" s="38">
        <f t="shared" si="113"/>
        <v>0</v>
      </c>
      <c r="BI160" s="38">
        <f t="shared" si="114"/>
        <v>0</v>
      </c>
      <c r="BJ160" s="5">
        <f t="shared" si="115"/>
        <v>0</v>
      </c>
      <c r="BK160" s="5">
        <f t="shared" si="116"/>
        <v>0</v>
      </c>
      <c r="BL160" s="22">
        <f t="shared" si="117"/>
        <v>0</v>
      </c>
      <c r="BM160" s="5">
        <f t="shared" si="118"/>
        <v>0</v>
      </c>
      <c r="BN160" s="66">
        <f t="shared" si="133"/>
        <v>0</v>
      </c>
      <c r="BO160" s="5">
        <f>AP160*BO1239</f>
        <v>-39</v>
      </c>
      <c r="BP160" s="5">
        <f>AU160*BP1239</f>
        <v>0</v>
      </c>
      <c r="BQ160" s="5">
        <f>AF160*BQ1239</f>
        <v>0</v>
      </c>
      <c r="BR160" s="356">
        <f t="shared" si="134"/>
        <v>-39</v>
      </c>
      <c r="BS160" s="5">
        <f t="shared" si="119"/>
        <v>311.3</v>
      </c>
      <c r="BT160" s="6"/>
      <c r="BU160" s="306">
        <v>37382</v>
      </c>
      <c r="BV160" s="38">
        <f t="shared" si="120"/>
        <v>311.3</v>
      </c>
      <c r="BW160" s="66"/>
      <c r="BX160" s="66"/>
      <c r="BY160" s="17"/>
      <c r="BZ160" s="17"/>
      <c r="CA160" s="66"/>
      <c r="CB160" s="66"/>
      <c r="CC160" s="66">
        <f>MAX(BW160:BW404)</f>
        <v>58642.280441588402</v>
      </c>
      <c r="CD160" s="66">
        <f t="shared" si="125"/>
        <v>-58642.280441588402</v>
      </c>
      <c r="CE160" s="66">
        <f t="shared" si="126"/>
        <v>-4957</v>
      </c>
      <c r="CF160" s="66" t="e">
        <f>MAX(CE160:CE404)</f>
        <v>#REF!</v>
      </c>
      <c r="CG160" s="66" t="e">
        <f t="shared" si="127"/>
        <v>#REF!</v>
      </c>
      <c r="CH160" s="370"/>
      <c r="CI160" s="17">
        <f t="shared" si="121"/>
        <v>0</v>
      </c>
      <c r="CJ160" s="17">
        <f t="shared" si="122"/>
        <v>1</v>
      </c>
      <c r="CK160" s="38">
        <f>MAX(BV38:BV160)</f>
        <v>312.5</v>
      </c>
      <c r="CL160" s="38">
        <f t="shared" si="128"/>
        <v>1.1999999999999886</v>
      </c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</row>
    <row r="161" spans="1:147" customFormat="1" ht="19.5" hidden="1" customHeight="1" x14ac:dyDescent="0.25">
      <c r="A161" s="3"/>
      <c r="B161" s="254">
        <f t="shared" si="89"/>
        <v>37389</v>
      </c>
      <c r="C161" s="5">
        <f t="shared" si="135"/>
        <v>24778</v>
      </c>
      <c r="D161" s="5">
        <v>0</v>
      </c>
      <c r="E161" s="66">
        <f t="shared" si="137"/>
        <v>0</v>
      </c>
      <c r="F161" s="66">
        <f t="shared" si="90"/>
        <v>-39</v>
      </c>
      <c r="G161" s="4">
        <f t="shared" si="136"/>
        <v>24739</v>
      </c>
      <c r="H161" s="8">
        <f t="shared" si="123"/>
        <v>-1.5739769150052466E-3</v>
      </c>
      <c r="I161" s="3"/>
      <c r="J161" s="306">
        <v>37389</v>
      </c>
      <c r="K161" s="5">
        <v>310.89999999999998</v>
      </c>
      <c r="L161" s="5">
        <v>312.39999999999998</v>
      </c>
      <c r="M161" s="5">
        <v>306.5</v>
      </c>
      <c r="N161" s="177"/>
      <c r="O161" s="5">
        <f t="shared" si="139"/>
        <v>5.8999999999999773</v>
      </c>
      <c r="P161" s="8">
        <f t="shared" si="140"/>
        <v>1.897716307494364E-2</v>
      </c>
      <c r="Q161" s="8">
        <f>(AVERAGE(P158:P160))*Q1239</f>
        <v>9.7863322368575579E-3</v>
      </c>
      <c r="R161" s="8">
        <f>P160/P1239</f>
        <v>0.56481820079461098</v>
      </c>
      <c r="S161" s="109">
        <f t="shared" si="141"/>
        <v>308.25351477466626</v>
      </c>
      <c r="T161" s="5">
        <f t="shared" si="91"/>
        <v>1.3000000000000114</v>
      </c>
      <c r="U161" s="8">
        <f t="shared" si="138"/>
        <v>0.73999999999999777</v>
      </c>
      <c r="V161" s="19">
        <f t="shared" si="142"/>
        <v>0</v>
      </c>
      <c r="W161" s="109">
        <f t="shared" si="92"/>
        <v>314.34648522533377</v>
      </c>
      <c r="X161" s="5">
        <f t="shared" si="86"/>
        <v>3.6999999999999886</v>
      </c>
      <c r="Y161" s="8">
        <f t="shared" si="143"/>
        <v>0.26000000000000223</v>
      </c>
      <c r="Z161" s="5">
        <f t="shared" si="144"/>
        <v>0</v>
      </c>
      <c r="AA161" s="5">
        <f>K161*AA1239</f>
        <v>4.0416999999999996</v>
      </c>
      <c r="AB161" s="5">
        <f t="shared" si="145"/>
        <v>2.2828257221515789</v>
      </c>
      <c r="AC161" s="2">
        <v>37389</v>
      </c>
      <c r="AD161" s="43">
        <f t="shared" si="93"/>
        <v>310</v>
      </c>
      <c r="AE161" s="54"/>
      <c r="AF161" s="131">
        <f>(AK160&gt;AF1239)*1</f>
        <v>0</v>
      </c>
      <c r="AG161" s="112">
        <f>MROUND((AD161*AG1239),5)</f>
        <v>305</v>
      </c>
      <c r="AH161" s="113">
        <f>MROUND((AE161*AH1239),0.1)</f>
        <v>0</v>
      </c>
      <c r="AI161" s="60">
        <f t="shared" si="94"/>
        <v>-0.40000000000003411</v>
      </c>
      <c r="AJ161" s="60"/>
      <c r="AK161" s="133">
        <f t="shared" si="129"/>
        <v>310.89999999999998</v>
      </c>
      <c r="AL161" s="41">
        <f t="shared" si="146"/>
        <v>315</v>
      </c>
      <c r="AM161" s="56">
        <f t="shared" si="87"/>
        <v>1.2000000000000002</v>
      </c>
      <c r="AN161" s="82">
        <f t="shared" si="88"/>
        <v>0</v>
      </c>
      <c r="AO161" s="82">
        <f t="shared" si="95"/>
        <v>1</v>
      </c>
      <c r="AP161" s="33">
        <f t="shared" si="96"/>
        <v>1</v>
      </c>
      <c r="AQ161" s="29">
        <f t="shared" si="97"/>
        <v>0</v>
      </c>
      <c r="AR161" s="86">
        <f t="shared" si="98"/>
        <v>1</v>
      </c>
      <c r="AS161" s="33">
        <f t="shared" si="99"/>
        <v>0</v>
      </c>
      <c r="AT161" s="19">
        <f t="shared" si="100"/>
        <v>0</v>
      </c>
      <c r="AU161" s="18">
        <f t="shared" si="124"/>
        <v>0</v>
      </c>
      <c r="AV161" s="5">
        <f t="shared" si="101"/>
        <v>0</v>
      </c>
      <c r="AW161" s="17">
        <f t="shared" si="102"/>
        <v>0</v>
      </c>
      <c r="AX161" s="17">
        <f t="shared" si="103"/>
        <v>0</v>
      </c>
      <c r="AY161" s="17">
        <f t="shared" si="104"/>
        <v>0</v>
      </c>
      <c r="AZ161" s="19">
        <f t="shared" si="105"/>
        <v>0</v>
      </c>
      <c r="BA161" s="19">
        <f t="shared" si="106"/>
        <v>0</v>
      </c>
      <c r="BB161" s="19">
        <f t="shared" si="107"/>
        <v>0</v>
      </c>
      <c r="BC161" s="19">
        <f t="shared" si="108"/>
        <v>0</v>
      </c>
      <c r="BD161" s="17">
        <f t="shared" si="109"/>
        <v>0</v>
      </c>
      <c r="BE161" s="17">
        <f t="shared" si="110"/>
        <v>0</v>
      </c>
      <c r="BF161" s="38">
        <f t="shared" si="111"/>
        <v>0</v>
      </c>
      <c r="BG161" s="38">
        <f t="shared" si="112"/>
        <v>0</v>
      </c>
      <c r="BH161" s="38">
        <f t="shared" si="113"/>
        <v>0</v>
      </c>
      <c r="BI161" s="38">
        <f t="shared" si="114"/>
        <v>0</v>
      </c>
      <c r="BJ161" s="5">
        <f t="shared" si="115"/>
        <v>0</v>
      </c>
      <c r="BK161" s="5">
        <f t="shared" si="116"/>
        <v>0</v>
      </c>
      <c r="BL161" s="22">
        <f t="shared" si="117"/>
        <v>0</v>
      </c>
      <c r="BM161" s="5">
        <f t="shared" si="118"/>
        <v>0</v>
      </c>
      <c r="BN161" s="66">
        <f t="shared" si="133"/>
        <v>0</v>
      </c>
      <c r="BO161" s="5">
        <f>AP161*BO1239</f>
        <v>-39</v>
      </c>
      <c r="BP161" s="5">
        <f>AU161*BP1239</f>
        <v>0</v>
      </c>
      <c r="BQ161" s="5">
        <f>AF161*BQ1239</f>
        <v>0</v>
      </c>
      <c r="BR161" s="356">
        <f t="shared" si="134"/>
        <v>-39</v>
      </c>
      <c r="BS161" s="5">
        <f t="shared" si="119"/>
        <v>310.89999999999998</v>
      </c>
      <c r="BT161" s="6"/>
      <c r="BU161" s="306">
        <v>37389</v>
      </c>
      <c r="BV161" s="38">
        <f t="shared" si="120"/>
        <v>310.89999999999998</v>
      </c>
      <c r="BW161" s="66"/>
      <c r="BX161" s="66"/>
      <c r="BY161" s="17"/>
      <c r="BZ161" s="17"/>
      <c r="CA161" s="66"/>
      <c r="CB161" s="66"/>
      <c r="CC161" s="66">
        <f>MAX(BW161:BW404)</f>
        <v>58642.280441588402</v>
      </c>
      <c r="CD161" s="66">
        <f t="shared" si="125"/>
        <v>-58642.280441588402</v>
      </c>
      <c r="CE161" s="66">
        <f t="shared" si="126"/>
        <v>-4996</v>
      </c>
      <c r="CF161" s="66" t="e">
        <f>MAX(CE161:CE404)</f>
        <v>#REF!</v>
      </c>
      <c r="CG161" s="66" t="e">
        <f t="shared" si="127"/>
        <v>#REF!</v>
      </c>
      <c r="CH161" s="370"/>
      <c r="CI161" s="17">
        <f t="shared" si="121"/>
        <v>0</v>
      </c>
      <c r="CJ161" s="17">
        <f t="shared" si="122"/>
        <v>1</v>
      </c>
      <c r="CK161" s="38">
        <f>MAX(BV38:BV161)</f>
        <v>312.5</v>
      </c>
      <c r="CL161" s="38">
        <f t="shared" si="128"/>
        <v>1.6000000000000227</v>
      </c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</row>
    <row r="162" spans="1:147" customFormat="1" ht="19.5" hidden="1" customHeight="1" x14ac:dyDescent="0.25">
      <c r="A162" s="3"/>
      <c r="B162" s="254">
        <f t="shared" si="89"/>
        <v>37396</v>
      </c>
      <c r="C162" s="5">
        <f t="shared" si="135"/>
        <v>24739</v>
      </c>
      <c r="D162" s="5">
        <v>0</v>
      </c>
      <c r="E162" s="66">
        <f t="shared" si="137"/>
        <v>0</v>
      </c>
      <c r="F162" s="66">
        <f t="shared" si="90"/>
        <v>-39</v>
      </c>
      <c r="G162" s="4">
        <f t="shared" si="136"/>
        <v>24700</v>
      </c>
      <c r="H162" s="8">
        <f t="shared" si="123"/>
        <v>-1.5764582238570678E-3</v>
      </c>
      <c r="I162" s="3"/>
      <c r="J162" s="306">
        <v>37396</v>
      </c>
      <c r="K162" s="5">
        <v>320.7</v>
      </c>
      <c r="L162" s="5">
        <v>323.3</v>
      </c>
      <c r="M162" s="5">
        <v>310.39999999999998</v>
      </c>
      <c r="N162" s="177"/>
      <c r="O162" s="5">
        <f t="shared" si="139"/>
        <v>12.900000000000034</v>
      </c>
      <c r="P162" s="8">
        <f t="shared" si="140"/>
        <v>4.0224508886810208E-2</v>
      </c>
      <c r="Q162" s="8">
        <f>(AVERAGE(P159:P161))*Q1239</f>
        <v>8.0444856473840583E-3</v>
      </c>
      <c r="R162" s="8">
        <f>P161/P1239</f>
        <v>0.53817981347255939</v>
      </c>
      <c r="S162" s="109">
        <f t="shared" si="141"/>
        <v>308.39896941222827</v>
      </c>
      <c r="T162" s="5">
        <f t="shared" si="91"/>
        <v>1</v>
      </c>
      <c r="U162" s="8">
        <f t="shared" si="138"/>
        <v>0.8039215686274519</v>
      </c>
      <c r="V162" s="19">
        <f t="shared" si="142"/>
        <v>0</v>
      </c>
      <c r="W162" s="109">
        <f t="shared" si="92"/>
        <v>313.40103058777169</v>
      </c>
      <c r="X162" s="5">
        <f t="shared" si="86"/>
        <v>4.1000000000000227</v>
      </c>
      <c r="Y162" s="8">
        <f t="shared" si="143"/>
        <v>0.1960784313725481</v>
      </c>
      <c r="Z162" s="5">
        <f t="shared" si="144"/>
        <v>5.6999999999999886</v>
      </c>
      <c r="AA162" s="5">
        <f>K162*AA1239</f>
        <v>4.1690999999999994</v>
      </c>
      <c r="AB162" s="5">
        <f t="shared" si="145"/>
        <v>2.2437254603484469</v>
      </c>
      <c r="AC162" s="2">
        <v>37396</v>
      </c>
      <c r="AD162" s="43">
        <f t="shared" si="93"/>
        <v>310</v>
      </c>
      <c r="AE162" s="54"/>
      <c r="AF162" s="131">
        <f>(AK161&gt;AF1239)*1</f>
        <v>0</v>
      </c>
      <c r="AG162" s="112">
        <f>MROUND((AD162*AG1239),5)</f>
        <v>305</v>
      </c>
      <c r="AH162" s="113">
        <f>MROUND((AE162*AH1239),0.1)</f>
        <v>0</v>
      </c>
      <c r="AI162" s="60">
        <f t="shared" si="94"/>
        <v>9.8000000000000114</v>
      </c>
      <c r="AJ162" s="60"/>
      <c r="AK162" s="133">
        <f t="shared" si="129"/>
        <v>320.7</v>
      </c>
      <c r="AL162" s="41">
        <f t="shared" si="146"/>
        <v>315</v>
      </c>
      <c r="AM162" s="56">
        <f t="shared" si="87"/>
        <v>0.60000000000000009</v>
      </c>
      <c r="AN162" s="82">
        <f t="shared" si="88"/>
        <v>1</v>
      </c>
      <c r="AO162" s="82">
        <f t="shared" si="95"/>
        <v>0</v>
      </c>
      <c r="AP162" s="33">
        <f t="shared" si="96"/>
        <v>1</v>
      </c>
      <c r="AQ162" s="29">
        <f t="shared" si="97"/>
        <v>0</v>
      </c>
      <c r="AR162" s="86">
        <f t="shared" si="98"/>
        <v>1</v>
      </c>
      <c r="AS162" s="33">
        <f t="shared" si="99"/>
        <v>0</v>
      </c>
      <c r="AT162" s="19">
        <f t="shared" si="100"/>
        <v>0</v>
      </c>
      <c r="AU162" s="18">
        <f t="shared" si="124"/>
        <v>0</v>
      </c>
      <c r="AV162" s="5">
        <f t="shared" si="101"/>
        <v>0</v>
      </c>
      <c r="AW162" s="17">
        <f t="shared" si="102"/>
        <v>0</v>
      </c>
      <c r="AX162" s="17">
        <f t="shared" si="103"/>
        <v>0</v>
      </c>
      <c r="AY162" s="17">
        <f t="shared" si="104"/>
        <v>0</v>
      </c>
      <c r="AZ162" s="19">
        <f t="shared" si="105"/>
        <v>0</v>
      </c>
      <c r="BA162" s="19">
        <f t="shared" si="106"/>
        <v>0</v>
      </c>
      <c r="BB162" s="19">
        <f t="shared" si="107"/>
        <v>0</v>
      </c>
      <c r="BC162" s="19">
        <f t="shared" si="108"/>
        <v>0</v>
      </c>
      <c r="BD162" s="17">
        <f t="shared" si="109"/>
        <v>0</v>
      </c>
      <c r="BE162" s="17">
        <f t="shared" si="110"/>
        <v>0</v>
      </c>
      <c r="BF162" s="38">
        <f t="shared" si="111"/>
        <v>0</v>
      </c>
      <c r="BG162" s="38">
        <f t="shared" si="112"/>
        <v>0</v>
      </c>
      <c r="BH162" s="38">
        <f t="shared" si="113"/>
        <v>0</v>
      </c>
      <c r="BI162" s="38">
        <f t="shared" si="114"/>
        <v>0</v>
      </c>
      <c r="BJ162" s="5">
        <f t="shared" si="115"/>
        <v>0</v>
      </c>
      <c r="BK162" s="5">
        <f t="shared" si="116"/>
        <v>0</v>
      </c>
      <c r="BL162" s="22">
        <f t="shared" si="117"/>
        <v>0</v>
      </c>
      <c r="BM162" s="5">
        <f t="shared" si="118"/>
        <v>0</v>
      </c>
      <c r="BN162" s="66">
        <f t="shared" si="133"/>
        <v>0</v>
      </c>
      <c r="BO162" s="5">
        <f>AP162*BO1239</f>
        <v>-39</v>
      </c>
      <c r="BP162" s="5">
        <f>AU162*BP1239</f>
        <v>0</v>
      </c>
      <c r="BQ162" s="5">
        <f>AF162*BQ1239</f>
        <v>0</v>
      </c>
      <c r="BR162" s="356">
        <f t="shared" si="134"/>
        <v>-39</v>
      </c>
      <c r="BS162" s="5">
        <f t="shared" si="119"/>
        <v>320.7</v>
      </c>
      <c r="BT162" s="6"/>
      <c r="BU162" s="306">
        <v>37396</v>
      </c>
      <c r="BV162" s="38">
        <f t="shared" si="120"/>
        <v>320.7</v>
      </c>
      <c r="BW162" s="66"/>
      <c r="BX162" s="66"/>
      <c r="BY162" s="17"/>
      <c r="BZ162" s="17"/>
      <c r="CA162" s="66"/>
      <c r="CB162" s="66"/>
      <c r="CC162" s="66">
        <f>MAX(BW162:BW404)</f>
        <v>58642.280441588402</v>
      </c>
      <c r="CD162" s="66">
        <f t="shared" si="125"/>
        <v>-58642.280441588402</v>
      </c>
      <c r="CE162" s="66">
        <f t="shared" si="126"/>
        <v>-5035</v>
      </c>
      <c r="CF162" s="66" t="e">
        <f>MAX(CE162:CE404)</f>
        <v>#REF!</v>
      </c>
      <c r="CG162" s="66" t="e">
        <f t="shared" si="127"/>
        <v>#REF!</v>
      </c>
      <c r="CH162" s="370"/>
      <c r="CI162" s="17">
        <f t="shared" si="121"/>
        <v>0</v>
      </c>
      <c r="CJ162" s="17">
        <f t="shared" si="122"/>
        <v>1</v>
      </c>
      <c r="CK162" s="38">
        <f>MAX(BV38:BV162)</f>
        <v>320.7</v>
      </c>
      <c r="CL162" s="38">
        <f t="shared" si="128"/>
        <v>0</v>
      </c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</row>
    <row r="163" spans="1:147" customFormat="1" ht="19.5" hidden="1" customHeight="1" x14ac:dyDescent="0.25">
      <c r="A163" s="3"/>
      <c r="B163" s="254">
        <f t="shared" si="89"/>
        <v>37403</v>
      </c>
      <c r="C163" s="5">
        <f t="shared" si="135"/>
        <v>24700</v>
      </c>
      <c r="D163" s="5">
        <v>0</v>
      </c>
      <c r="E163" s="66">
        <f t="shared" si="137"/>
        <v>0</v>
      </c>
      <c r="F163" s="66">
        <f t="shared" si="90"/>
        <v>-39</v>
      </c>
      <c r="G163" s="4">
        <f t="shared" si="136"/>
        <v>24661</v>
      </c>
      <c r="H163" s="8">
        <f t="shared" si="123"/>
        <v>-1.5789473684210526E-3</v>
      </c>
      <c r="I163" s="3"/>
      <c r="J163" s="306">
        <v>37403</v>
      </c>
      <c r="K163" s="5">
        <v>327.5</v>
      </c>
      <c r="L163" s="5">
        <v>330.2</v>
      </c>
      <c r="M163" s="5">
        <v>319.8</v>
      </c>
      <c r="N163" s="177"/>
      <c r="O163" s="5">
        <f t="shared" si="139"/>
        <v>10.399999999999977</v>
      </c>
      <c r="P163" s="8">
        <f t="shared" si="140"/>
        <v>3.1755725190839627E-2</v>
      </c>
      <c r="Q163" s="8">
        <f>(AVERAGE(P160:P162))*Q1239</f>
        <v>1.0549086832292092E-2</v>
      </c>
      <c r="R163" s="8">
        <f>P162/P1239</f>
        <v>1.1407405102774097</v>
      </c>
      <c r="S163" s="109">
        <f t="shared" si="141"/>
        <v>317.3169078528839</v>
      </c>
      <c r="T163" s="5">
        <f t="shared" si="91"/>
        <v>5.6999999999999886</v>
      </c>
      <c r="U163" s="8">
        <f t="shared" si="138"/>
        <v>0.43000000000000116</v>
      </c>
      <c r="V163" s="19">
        <f t="shared" si="142"/>
        <v>0</v>
      </c>
      <c r="W163" s="109">
        <f t="shared" si="92"/>
        <v>324.08309214711608</v>
      </c>
      <c r="X163" s="5">
        <f t="shared" si="86"/>
        <v>4.3000000000000114</v>
      </c>
      <c r="Y163" s="8">
        <f t="shared" si="143"/>
        <v>0.56999999999999884</v>
      </c>
      <c r="Z163" s="5">
        <f t="shared" si="144"/>
        <v>2.5</v>
      </c>
      <c r="AA163" s="5">
        <f>K163*AA1239</f>
        <v>4.2574999999999994</v>
      </c>
      <c r="AB163" s="5">
        <f t="shared" si="145"/>
        <v>4.8567027225060713</v>
      </c>
      <c r="AC163" s="2">
        <v>37403</v>
      </c>
      <c r="AD163" s="43">
        <f t="shared" si="93"/>
        <v>315</v>
      </c>
      <c r="AE163" s="54"/>
      <c r="AF163" s="131">
        <f>(AK162&gt;AF1239)*1</f>
        <v>0</v>
      </c>
      <c r="AG163" s="112">
        <f>MROUND((AD163*AG1239),5)</f>
        <v>310</v>
      </c>
      <c r="AH163" s="113">
        <f>MROUND((AE163*AH1239),0.1)</f>
        <v>0</v>
      </c>
      <c r="AI163" s="60">
        <f t="shared" si="94"/>
        <v>6.8000000000000114</v>
      </c>
      <c r="AJ163" s="60"/>
      <c r="AK163" s="133">
        <f t="shared" si="129"/>
        <v>327.5</v>
      </c>
      <c r="AL163" s="41">
        <f t="shared" si="146"/>
        <v>325</v>
      </c>
      <c r="AM163" s="56">
        <f t="shared" si="87"/>
        <v>0.4</v>
      </c>
      <c r="AN163" s="82">
        <f t="shared" si="88"/>
        <v>1</v>
      </c>
      <c r="AO163" s="82">
        <f t="shared" si="95"/>
        <v>0</v>
      </c>
      <c r="AP163" s="33">
        <f t="shared" si="96"/>
        <v>1</v>
      </c>
      <c r="AQ163" s="29">
        <f t="shared" si="97"/>
        <v>0</v>
      </c>
      <c r="AR163" s="86">
        <f t="shared" si="98"/>
        <v>1</v>
      </c>
      <c r="AS163" s="33">
        <f t="shared" si="99"/>
        <v>0</v>
      </c>
      <c r="AT163" s="19">
        <f t="shared" si="100"/>
        <v>0</v>
      </c>
      <c r="AU163" s="18">
        <f t="shared" si="124"/>
        <v>0</v>
      </c>
      <c r="AV163" s="5">
        <f t="shared" si="101"/>
        <v>0</v>
      </c>
      <c r="AW163" s="17">
        <f t="shared" si="102"/>
        <v>0</v>
      </c>
      <c r="AX163" s="17">
        <f t="shared" si="103"/>
        <v>0</v>
      </c>
      <c r="AY163" s="17">
        <f t="shared" si="104"/>
        <v>0</v>
      </c>
      <c r="AZ163" s="19">
        <f t="shared" si="105"/>
        <v>0</v>
      </c>
      <c r="BA163" s="19">
        <f t="shared" si="106"/>
        <v>0</v>
      </c>
      <c r="BB163" s="19">
        <f t="shared" si="107"/>
        <v>0</v>
      </c>
      <c r="BC163" s="19">
        <f t="shared" si="108"/>
        <v>0</v>
      </c>
      <c r="BD163" s="17">
        <f t="shared" si="109"/>
        <v>0</v>
      </c>
      <c r="BE163" s="17">
        <f t="shared" si="110"/>
        <v>0</v>
      </c>
      <c r="BF163" s="38">
        <f t="shared" si="111"/>
        <v>0</v>
      </c>
      <c r="BG163" s="38">
        <f t="shared" si="112"/>
        <v>0</v>
      </c>
      <c r="BH163" s="38">
        <f t="shared" si="113"/>
        <v>0</v>
      </c>
      <c r="BI163" s="38">
        <f t="shared" si="114"/>
        <v>0</v>
      </c>
      <c r="BJ163" s="5">
        <f t="shared" si="115"/>
        <v>0</v>
      </c>
      <c r="BK163" s="5">
        <f t="shared" si="116"/>
        <v>0</v>
      </c>
      <c r="BL163" s="22">
        <f t="shared" si="117"/>
        <v>0</v>
      </c>
      <c r="BM163" s="5">
        <f t="shared" si="118"/>
        <v>0</v>
      </c>
      <c r="BN163" s="66">
        <f t="shared" si="133"/>
        <v>0</v>
      </c>
      <c r="BO163" s="5">
        <f>AP163*BO1239</f>
        <v>-39</v>
      </c>
      <c r="BP163" s="5">
        <f>AU163*BP1239</f>
        <v>0</v>
      </c>
      <c r="BQ163" s="5">
        <f>AF163*BQ1239</f>
        <v>0</v>
      </c>
      <c r="BR163" s="356">
        <f t="shared" si="134"/>
        <v>-39</v>
      </c>
      <c r="BS163" s="5">
        <f t="shared" si="119"/>
        <v>327.5</v>
      </c>
      <c r="BT163" s="6"/>
      <c r="BU163" s="306">
        <v>37403</v>
      </c>
      <c r="BV163" s="38">
        <f t="shared" si="120"/>
        <v>327.5</v>
      </c>
      <c r="BW163" s="66"/>
      <c r="BX163" s="66"/>
      <c r="BY163" s="17"/>
      <c r="BZ163" s="17"/>
      <c r="CA163" s="66"/>
      <c r="CB163" s="66"/>
      <c r="CC163" s="66">
        <f>MAX(BW163:BW404)</f>
        <v>58642.280441588402</v>
      </c>
      <c r="CD163" s="66">
        <f t="shared" si="125"/>
        <v>-58642.280441588402</v>
      </c>
      <c r="CE163" s="66">
        <f t="shared" si="126"/>
        <v>-5074</v>
      </c>
      <c r="CF163" s="66" t="e">
        <f>MAX(CE163:CE404)</f>
        <v>#REF!</v>
      </c>
      <c r="CG163" s="66" t="e">
        <f t="shared" si="127"/>
        <v>#REF!</v>
      </c>
      <c r="CH163" s="370"/>
      <c r="CI163" s="17">
        <f t="shared" si="121"/>
        <v>0</v>
      </c>
      <c r="CJ163" s="17">
        <f t="shared" si="122"/>
        <v>1</v>
      </c>
      <c r="CK163" s="38">
        <f>MAX(BV38:BV163)</f>
        <v>327.5</v>
      </c>
      <c r="CL163" s="38">
        <f t="shared" si="128"/>
        <v>0</v>
      </c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</row>
    <row r="164" spans="1:147" customFormat="1" ht="19.5" hidden="1" customHeight="1" x14ac:dyDescent="0.25">
      <c r="A164" s="3"/>
      <c r="B164" s="254">
        <f t="shared" si="89"/>
        <v>37410</v>
      </c>
      <c r="C164" s="5">
        <f t="shared" si="135"/>
        <v>24661</v>
      </c>
      <c r="D164" s="5">
        <v>0</v>
      </c>
      <c r="E164" s="66">
        <f t="shared" si="137"/>
        <v>0</v>
      </c>
      <c r="F164" s="66">
        <f t="shared" si="90"/>
        <v>-39</v>
      </c>
      <c r="G164" s="4">
        <f t="shared" si="136"/>
        <v>24622</v>
      </c>
      <c r="H164" s="8">
        <f t="shared" si="123"/>
        <v>-1.5814443858724301E-3</v>
      </c>
      <c r="I164" s="3"/>
      <c r="J164" s="306">
        <v>37410</v>
      </c>
      <c r="K164" s="5">
        <v>325.39999999999998</v>
      </c>
      <c r="L164" s="5">
        <v>331.5</v>
      </c>
      <c r="M164" s="5">
        <v>321.10000000000002</v>
      </c>
      <c r="N164" s="177"/>
      <c r="O164" s="5">
        <f t="shared" si="139"/>
        <v>10.399999999999977</v>
      </c>
      <c r="P164" s="8">
        <f t="shared" si="140"/>
        <v>3.19606637984019E-2</v>
      </c>
      <c r="Q164" s="8">
        <f>(AVERAGE(P161:P163))*Q1239</f>
        <v>1.2127652953679131E-2</v>
      </c>
      <c r="R164" s="8">
        <f>P163/P1239</f>
        <v>0.9005713969153254</v>
      </c>
      <c r="S164" s="109">
        <f t="shared" si="141"/>
        <v>323.5281936576701</v>
      </c>
      <c r="T164" s="5">
        <f t="shared" si="91"/>
        <v>2.5</v>
      </c>
      <c r="U164" s="8">
        <f t="shared" si="138"/>
        <v>0.5</v>
      </c>
      <c r="V164" s="19">
        <f t="shared" si="142"/>
        <v>0</v>
      </c>
      <c r="W164" s="109">
        <f t="shared" si="92"/>
        <v>331.4718063423299</v>
      </c>
      <c r="X164" s="5">
        <f t="shared" si="86"/>
        <v>2.5</v>
      </c>
      <c r="Y164" s="8">
        <f t="shared" si="143"/>
        <v>0.5</v>
      </c>
      <c r="Z164" s="5">
        <f t="shared" si="144"/>
        <v>0</v>
      </c>
      <c r="AA164" s="5">
        <f>K164*AA1239</f>
        <v>4.2301999999999991</v>
      </c>
      <c r="AB164" s="5">
        <f t="shared" si="145"/>
        <v>3.8095971232312085</v>
      </c>
      <c r="AC164" s="2">
        <v>37410</v>
      </c>
      <c r="AD164" s="43">
        <f t="shared" si="93"/>
        <v>325</v>
      </c>
      <c r="AE164" s="54"/>
      <c r="AF164" s="131">
        <f>(AK163&gt;AF1239)*1</f>
        <v>0</v>
      </c>
      <c r="AG164" s="112">
        <f>MROUND((AD164*AG1239),5)</f>
        <v>320</v>
      </c>
      <c r="AH164" s="113">
        <f>MROUND((AE164*AH1239),0.1)</f>
        <v>0</v>
      </c>
      <c r="AI164" s="60">
        <f t="shared" si="94"/>
        <v>-2.1000000000000227</v>
      </c>
      <c r="AJ164" s="60"/>
      <c r="AK164" s="133">
        <f t="shared" si="129"/>
        <v>325.39999999999998</v>
      </c>
      <c r="AL164" s="41">
        <f t="shared" si="146"/>
        <v>330</v>
      </c>
      <c r="AM164" s="56">
        <f t="shared" si="87"/>
        <v>2.8000000000000003</v>
      </c>
      <c r="AN164" s="82">
        <f t="shared" si="88"/>
        <v>0</v>
      </c>
      <c r="AO164" s="82">
        <f t="shared" si="95"/>
        <v>1</v>
      </c>
      <c r="AP164" s="33">
        <f t="shared" si="96"/>
        <v>1</v>
      </c>
      <c r="AQ164" s="29">
        <f t="shared" si="97"/>
        <v>0</v>
      </c>
      <c r="AR164" s="86">
        <f t="shared" si="98"/>
        <v>1</v>
      </c>
      <c r="AS164" s="33">
        <f t="shared" si="99"/>
        <v>0</v>
      </c>
      <c r="AT164" s="19">
        <f t="shared" si="100"/>
        <v>0</v>
      </c>
      <c r="AU164" s="18">
        <f t="shared" si="124"/>
        <v>0</v>
      </c>
      <c r="AV164" s="5">
        <f t="shared" si="101"/>
        <v>0</v>
      </c>
      <c r="AW164" s="17">
        <f t="shared" si="102"/>
        <v>0</v>
      </c>
      <c r="AX164" s="17">
        <f t="shared" si="103"/>
        <v>0</v>
      </c>
      <c r="AY164" s="17">
        <f t="shared" si="104"/>
        <v>0</v>
      </c>
      <c r="AZ164" s="19">
        <f t="shared" si="105"/>
        <v>0</v>
      </c>
      <c r="BA164" s="19">
        <f t="shared" si="106"/>
        <v>0</v>
      </c>
      <c r="BB164" s="19">
        <f t="shared" si="107"/>
        <v>0</v>
      </c>
      <c r="BC164" s="19">
        <f t="shared" si="108"/>
        <v>0</v>
      </c>
      <c r="BD164" s="17">
        <f t="shared" si="109"/>
        <v>0</v>
      </c>
      <c r="BE164" s="17">
        <f t="shared" si="110"/>
        <v>0</v>
      </c>
      <c r="BF164" s="38">
        <f t="shared" si="111"/>
        <v>0</v>
      </c>
      <c r="BG164" s="38">
        <f t="shared" si="112"/>
        <v>0</v>
      </c>
      <c r="BH164" s="38">
        <f t="shared" si="113"/>
        <v>0</v>
      </c>
      <c r="BI164" s="38">
        <f t="shared" si="114"/>
        <v>0</v>
      </c>
      <c r="BJ164" s="5">
        <f t="shared" si="115"/>
        <v>0</v>
      </c>
      <c r="BK164" s="5">
        <f t="shared" si="116"/>
        <v>0</v>
      </c>
      <c r="BL164" s="22">
        <f t="shared" si="117"/>
        <v>0</v>
      </c>
      <c r="BM164" s="5">
        <f t="shared" si="118"/>
        <v>0</v>
      </c>
      <c r="BN164" s="66">
        <f t="shared" si="133"/>
        <v>0</v>
      </c>
      <c r="BO164" s="5">
        <f>AP164*BO1239</f>
        <v>-39</v>
      </c>
      <c r="BP164" s="5">
        <f>AU164*BP1239</f>
        <v>0</v>
      </c>
      <c r="BQ164" s="5">
        <f>AF164*BQ1239</f>
        <v>0</v>
      </c>
      <c r="BR164" s="356">
        <f t="shared" si="134"/>
        <v>-39</v>
      </c>
      <c r="BS164" s="5">
        <f t="shared" si="119"/>
        <v>325.39999999999998</v>
      </c>
      <c r="BT164" s="6"/>
      <c r="BU164" s="306">
        <v>37410</v>
      </c>
      <c r="BV164" s="38">
        <f t="shared" si="120"/>
        <v>325.39999999999998</v>
      </c>
      <c r="BW164" s="66"/>
      <c r="BX164" s="66"/>
      <c r="BY164" s="17"/>
      <c r="BZ164" s="17"/>
      <c r="CA164" s="66"/>
      <c r="CB164" s="66"/>
      <c r="CC164" s="66">
        <f>MAX(BW164:BW404)</f>
        <v>58642.280441588402</v>
      </c>
      <c r="CD164" s="66">
        <f t="shared" si="125"/>
        <v>-58642.280441588402</v>
      </c>
      <c r="CE164" s="66">
        <f t="shared" si="126"/>
        <v>-5113</v>
      </c>
      <c r="CF164" s="66" t="e">
        <f>MAX(CE164:CE404)</f>
        <v>#REF!</v>
      </c>
      <c r="CG164" s="66" t="e">
        <f t="shared" si="127"/>
        <v>#REF!</v>
      </c>
      <c r="CH164" s="370"/>
      <c r="CI164" s="17">
        <f t="shared" si="121"/>
        <v>0</v>
      </c>
      <c r="CJ164" s="17">
        <f t="shared" si="122"/>
        <v>1</v>
      </c>
      <c r="CK164" s="38">
        <f>MAX(BV38:BV164)</f>
        <v>327.5</v>
      </c>
      <c r="CL164" s="38">
        <f t="shared" si="128"/>
        <v>2.1000000000000227</v>
      </c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</row>
    <row r="165" spans="1:147" customFormat="1" ht="19.5" hidden="1" customHeight="1" x14ac:dyDescent="0.25">
      <c r="A165" s="3"/>
      <c r="B165" s="254">
        <f t="shared" si="89"/>
        <v>37417</v>
      </c>
      <c r="C165" s="5">
        <f t="shared" si="135"/>
        <v>24622</v>
      </c>
      <c r="D165" s="5">
        <v>0</v>
      </c>
      <c r="E165" s="66">
        <f t="shared" si="137"/>
        <v>0</v>
      </c>
      <c r="F165" s="66">
        <f t="shared" si="90"/>
        <v>-39</v>
      </c>
      <c r="G165" s="4">
        <f t="shared" si="136"/>
        <v>24583</v>
      </c>
      <c r="H165" s="8">
        <f t="shared" si="123"/>
        <v>-1.5839493136219642E-3</v>
      </c>
      <c r="I165" s="3"/>
      <c r="J165" s="306">
        <v>37417</v>
      </c>
      <c r="K165" s="5">
        <v>319.8</v>
      </c>
      <c r="L165" s="5">
        <v>325.10000000000002</v>
      </c>
      <c r="M165" s="5">
        <v>316.60000000000002</v>
      </c>
      <c r="N165" s="177"/>
      <c r="O165" s="5">
        <f t="shared" si="139"/>
        <v>8.5</v>
      </c>
      <c r="P165" s="8">
        <f t="shared" si="140"/>
        <v>2.6579111944965601E-2</v>
      </c>
      <c r="Q165" s="8">
        <f>(AVERAGE(P162:P164))*Q1239</f>
        <v>1.3858786383473565E-2</v>
      </c>
      <c r="R165" s="8">
        <f>P164/P1239</f>
        <v>0.90638332049713921</v>
      </c>
      <c r="S165" s="109">
        <f t="shared" si="141"/>
        <v>320.89035091081769</v>
      </c>
      <c r="T165" s="5">
        <f t="shared" si="91"/>
        <v>5.3999999999999773</v>
      </c>
      <c r="U165" s="8">
        <f t="shared" si="138"/>
        <v>0.4600000000000023</v>
      </c>
      <c r="V165" s="19">
        <f t="shared" si="142"/>
        <v>0.19999999999998863</v>
      </c>
      <c r="W165" s="109">
        <f t="shared" si="92"/>
        <v>329.90964908918227</v>
      </c>
      <c r="X165" s="5">
        <f t="shared" ref="X165:X228" si="147">MAX(1,(AL165-K164))</f>
        <v>4.6000000000000227</v>
      </c>
      <c r="Y165" s="8">
        <f t="shared" si="143"/>
        <v>0.5399999999999977</v>
      </c>
      <c r="Z165" s="5">
        <f t="shared" si="144"/>
        <v>0</v>
      </c>
      <c r="AA165" s="5">
        <f>K165*AA1239</f>
        <v>4.1574</v>
      </c>
      <c r="AB165" s="5">
        <f t="shared" si="145"/>
        <v>3.7681980166348064</v>
      </c>
      <c r="AC165" s="2">
        <v>37417</v>
      </c>
      <c r="AD165" s="43">
        <f t="shared" si="93"/>
        <v>320</v>
      </c>
      <c r="AE165" s="54"/>
      <c r="AF165" s="131">
        <f>(AK164&gt;AF1239)*1</f>
        <v>0</v>
      </c>
      <c r="AG165" s="112">
        <f>MROUND((AD165*AG1239),5)</f>
        <v>315</v>
      </c>
      <c r="AH165" s="113">
        <f>MROUND((AE165*AH1239),0.1)</f>
        <v>0</v>
      </c>
      <c r="AI165" s="60">
        <f t="shared" si="94"/>
        <v>-5.5999999999999659</v>
      </c>
      <c r="AJ165" s="60"/>
      <c r="AK165" s="133">
        <f t="shared" si="129"/>
        <v>319.8</v>
      </c>
      <c r="AL165" s="41">
        <f t="shared" si="146"/>
        <v>330</v>
      </c>
      <c r="AM165" s="56">
        <f t="shared" ref="AM165:AM228" si="148">MROUND((AB164*Y164),0.1)</f>
        <v>1.9000000000000001</v>
      </c>
      <c r="AN165" s="82">
        <f t="shared" ref="AN165:AN228" si="149">(AI165&gt;0)*1</f>
        <v>0</v>
      </c>
      <c r="AO165" s="82">
        <f t="shared" si="95"/>
        <v>1</v>
      </c>
      <c r="AP165" s="33">
        <f t="shared" si="96"/>
        <v>1</v>
      </c>
      <c r="AQ165" s="29">
        <f t="shared" si="97"/>
        <v>0</v>
      </c>
      <c r="AR165" s="86">
        <f t="shared" si="98"/>
        <v>0</v>
      </c>
      <c r="AS165" s="33">
        <f t="shared" si="99"/>
        <v>1</v>
      </c>
      <c r="AT165" s="19">
        <f t="shared" si="100"/>
        <v>320</v>
      </c>
      <c r="AU165" s="18">
        <f t="shared" si="124"/>
        <v>0</v>
      </c>
      <c r="AV165" s="5">
        <f t="shared" si="101"/>
        <v>0</v>
      </c>
      <c r="AW165" s="17">
        <f t="shared" si="102"/>
        <v>0</v>
      </c>
      <c r="AX165" s="17">
        <f t="shared" si="103"/>
        <v>0</v>
      </c>
      <c r="AY165" s="17">
        <f t="shared" si="104"/>
        <v>0</v>
      </c>
      <c r="AZ165" s="19">
        <f t="shared" si="105"/>
        <v>0</v>
      </c>
      <c r="BA165" s="19">
        <f t="shared" si="106"/>
        <v>320</v>
      </c>
      <c r="BB165" s="19">
        <f t="shared" si="107"/>
        <v>0</v>
      </c>
      <c r="BC165" s="19">
        <f t="shared" si="108"/>
        <v>0</v>
      </c>
      <c r="BD165" s="17">
        <f t="shared" si="109"/>
        <v>320</v>
      </c>
      <c r="BE165" s="17">
        <f t="shared" si="110"/>
        <v>0</v>
      </c>
      <c r="BF165" s="38">
        <f t="shared" si="111"/>
        <v>0</v>
      </c>
      <c r="BG165" s="38">
        <f t="shared" si="112"/>
        <v>0</v>
      </c>
      <c r="BH165" s="38">
        <f t="shared" si="113"/>
        <v>0</v>
      </c>
      <c r="BI165" s="38">
        <f t="shared" si="114"/>
        <v>0</v>
      </c>
      <c r="BJ165" s="5">
        <f t="shared" si="115"/>
        <v>0</v>
      </c>
      <c r="BK165" s="5">
        <f t="shared" si="116"/>
        <v>0</v>
      </c>
      <c r="BL165" s="22">
        <f t="shared" si="117"/>
        <v>0</v>
      </c>
      <c r="BM165" s="5">
        <f t="shared" si="118"/>
        <v>0</v>
      </c>
      <c r="BN165" s="66">
        <f t="shared" si="133"/>
        <v>0</v>
      </c>
      <c r="BO165" s="5">
        <f>AP165*BO1239</f>
        <v>-39</v>
      </c>
      <c r="BP165" s="5">
        <f>AU165*BP1239</f>
        <v>0</v>
      </c>
      <c r="BQ165" s="5">
        <f>AF165*BQ1239</f>
        <v>0</v>
      </c>
      <c r="BR165" s="356">
        <f t="shared" si="134"/>
        <v>-39</v>
      </c>
      <c r="BS165" s="5">
        <f t="shared" si="119"/>
        <v>319.8</v>
      </c>
      <c r="BT165" s="6"/>
      <c r="BU165" s="306">
        <v>37417</v>
      </c>
      <c r="BV165" s="38">
        <f t="shared" si="120"/>
        <v>319.8</v>
      </c>
      <c r="BW165" s="66"/>
      <c r="BX165" s="66"/>
      <c r="BY165" s="17"/>
      <c r="BZ165" s="17"/>
      <c r="CA165" s="66"/>
      <c r="CB165" s="66"/>
      <c r="CC165" s="66">
        <f>MAX(BW165:BW404)</f>
        <v>58642.280441588402</v>
      </c>
      <c r="CD165" s="66">
        <f t="shared" si="125"/>
        <v>-58642.280441588402</v>
      </c>
      <c r="CE165" s="66">
        <f t="shared" si="126"/>
        <v>-5152</v>
      </c>
      <c r="CF165" s="66" t="e">
        <f>MAX(CE165:CE404)</f>
        <v>#REF!</v>
      </c>
      <c r="CG165" s="66" t="e">
        <f t="shared" si="127"/>
        <v>#REF!</v>
      </c>
      <c r="CH165" s="370"/>
      <c r="CI165" s="17">
        <f t="shared" si="121"/>
        <v>0</v>
      </c>
      <c r="CJ165" s="17">
        <f t="shared" si="122"/>
        <v>1</v>
      </c>
      <c r="CK165" s="38">
        <f>MAX(BV38:BV165)</f>
        <v>327.5</v>
      </c>
      <c r="CL165" s="38">
        <f t="shared" si="128"/>
        <v>7.6999999999999886</v>
      </c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</row>
    <row r="166" spans="1:147" customFormat="1" ht="19.5" hidden="1" customHeight="1" x14ac:dyDescent="0.25">
      <c r="A166" s="3"/>
      <c r="B166" s="254">
        <f t="shared" ref="B166:B229" si="150">J166</f>
        <v>37424</v>
      </c>
      <c r="C166" s="5">
        <f t="shared" si="135"/>
        <v>24583</v>
      </c>
      <c r="D166" s="5">
        <v>0</v>
      </c>
      <c r="E166" s="66">
        <f t="shared" si="137"/>
        <v>0</v>
      </c>
      <c r="F166" s="66">
        <f t="shared" ref="F166:F229" si="151">BR166</f>
        <v>661</v>
      </c>
      <c r="G166" s="4">
        <f t="shared" si="136"/>
        <v>25244</v>
      </c>
      <c r="H166" s="8">
        <f t="shared" si="123"/>
        <v>2.6888500183053329E-2</v>
      </c>
      <c r="I166" s="3"/>
      <c r="J166" s="306">
        <v>37424</v>
      </c>
      <c r="K166" s="5">
        <v>325.10000000000002</v>
      </c>
      <c r="L166" s="5">
        <v>325.8</v>
      </c>
      <c r="M166" s="5">
        <v>317.2</v>
      </c>
      <c r="N166" s="177"/>
      <c r="O166" s="5">
        <f t="shared" si="139"/>
        <v>8.6000000000000227</v>
      </c>
      <c r="P166" s="8">
        <f t="shared" si="140"/>
        <v>2.6453398954168015E-2</v>
      </c>
      <c r="Q166" s="8">
        <f>(AVERAGE(P163:P165))*Q1239</f>
        <v>1.2039400124560951E-2</v>
      </c>
      <c r="R166" s="8">
        <f>P165/P1239</f>
        <v>0.75376606357430198</v>
      </c>
      <c r="S166" s="109">
        <f t="shared" si="141"/>
        <v>315.94979984016544</v>
      </c>
      <c r="T166" s="5">
        <f t="shared" ref="T166:T229" si="152">MAX(1,(K165-AD166))</f>
        <v>4.8000000000000114</v>
      </c>
      <c r="U166" s="8">
        <f t="shared" si="138"/>
        <v>0.51999999999999891</v>
      </c>
      <c r="V166" s="19">
        <f t="shared" si="142"/>
        <v>0</v>
      </c>
      <c r="W166" s="109">
        <f t="shared" ref="W166:W229" si="153">(Q166*K165)+K165</f>
        <v>323.65020015983458</v>
      </c>
      <c r="X166" s="5">
        <f t="shared" si="147"/>
        <v>5.1999999999999886</v>
      </c>
      <c r="Y166" s="8">
        <f t="shared" si="143"/>
        <v>0.48000000000000109</v>
      </c>
      <c r="Z166" s="5">
        <f t="shared" si="144"/>
        <v>0.10000000000002274</v>
      </c>
      <c r="AA166" s="5">
        <f>K166*AA1239</f>
        <v>4.2263000000000002</v>
      </c>
      <c r="AB166" s="5">
        <f t="shared" si="145"/>
        <v>3.1856415144840726</v>
      </c>
      <c r="AC166" s="2">
        <v>37424</v>
      </c>
      <c r="AD166" s="43">
        <f t="shared" ref="AD166:AD229" si="154">MROUND(S166,5)</f>
        <v>315</v>
      </c>
      <c r="AE166" s="54"/>
      <c r="AF166" s="131">
        <f>(AK165&gt;AF1239)*1</f>
        <v>0</v>
      </c>
      <c r="AG166" s="112">
        <f>MROUND((AD166*AG1239),5)</f>
        <v>310</v>
      </c>
      <c r="AH166" s="113">
        <f>MROUND((AE166*AH1239),0.1)</f>
        <v>0</v>
      </c>
      <c r="AI166" s="60">
        <f t="shared" ref="AI166:AI229" si="155">AK166-AK165</f>
        <v>5.3000000000000114</v>
      </c>
      <c r="AJ166" s="60"/>
      <c r="AK166" s="133">
        <f t="shared" si="129"/>
        <v>325.10000000000002</v>
      </c>
      <c r="AL166" s="41">
        <f t="shared" si="146"/>
        <v>325</v>
      </c>
      <c r="AM166" s="56">
        <f t="shared" si="148"/>
        <v>2</v>
      </c>
      <c r="AN166" s="82">
        <f t="shared" si="149"/>
        <v>1</v>
      </c>
      <c r="AO166" s="82">
        <f t="shared" ref="AO166:AO229" si="156">(AI166&lt;0)*1</f>
        <v>0</v>
      </c>
      <c r="AP166" s="33">
        <f t="shared" ref="AP166:AP229" si="157">(BD165=0)*1</f>
        <v>0</v>
      </c>
      <c r="AQ166" s="29">
        <f t="shared" ref="AQ166:AQ229" si="158">AP166*AE166</f>
        <v>0</v>
      </c>
      <c r="AR166" s="86">
        <f t="shared" ref="AR166:AR229" si="159">(AK166&gt;AD166)*1</f>
        <v>1</v>
      </c>
      <c r="AS166" s="33">
        <f t="shared" ref="AS166:AS229" si="160">(AD166&gt;AK166)*AP166</f>
        <v>0</v>
      </c>
      <c r="AT166" s="19">
        <f t="shared" ref="AT166:AT229" si="161">AS166*AD166</f>
        <v>0</v>
      </c>
      <c r="AU166" s="18">
        <f t="shared" si="124"/>
        <v>1</v>
      </c>
      <c r="AV166" s="5">
        <f t="shared" ref="AV166:AV229" si="162">AU166*AM166</f>
        <v>2</v>
      </c>
      <c r="AW166" s="17">
        <f t="shared" ref="AW166:AW229" si="163">(AK166&lt;AL166)*AU166</f>
        <v>0</v>
      </c>
      <c r="AX166" s="17">
        <f t="shared" ref="AX166:AX229" si="164">(AK166&gt;AL166)*AU166</f>
        <v>1</v>
      </c>
      <c r="AY166" s="17">
        <f t="shared" ref="AY166:AY229" si="165">AX166*AL166</f>
        <v>325</v>
      </c>
      <c r="AZ166" s="19">
        <f t="shared" ref="AZ166:AZ229" si="166">BD165-(BE165*BD165)</f>
        <v>320</v>
      </c>
      <c r="BA166" s="19">
        <f t="shared" ref="BA166:BA229" si="167">AT166*AS166</f>
        <v>0</v>
      </c>
      <c r="BB166" s="19">
        <f t="shared" ref="BB166:BB229" si="168">BE166*BF166</f>
        <v>0</v>
      </c>
      <c r="BC166" s="19">
        <f t="shared" ref="BC166:BC229" si="169">AY166*AX166</f>
        <v>325</v>
      </c>
      <c r="BD166" s="17">
        <f t="shared" ref="BD166:BD229" si="170">((BB166+BC166)=0)*(MAX(BA166,AZ166))</f>
        <v>0</v>
      </c>
      <c r="BE166" s="17">
        <f t="shared" ref="BE166:BE229" si="171">(AG166&gt;AK166)*AF166</f>
        <v>0</v>
      </c>
      <c r="BF166" s="38">
        <f t="shared" ref="BF166:BF229" si="172">(AG166&gt;AK166)*AG166</f>
        <v>0</v>
      </c>
      <c r="BG166" s="38">
        <f t="shared" ref="BG166:BG229" si="173">((AG166-BD166)*(BD166&gt;0)*BE166)</f>
        <v>0</v>
      </c>
      <c r="BH166" s="38">
        <f t="shared" ref="BH166:BH229" si="174">BB166-(MAX(BD165,AZ166,BB166,AT166))*BE166</f>
        <v>0</v>
      </c>
      <c r="BI166" s="38">
        <f t="shared" ref="BI166:BI229" si="175">((BG166+BH166)*BE166)-AH166</f>
        <v>0</v>
      </c>
      <c r="BJ166" s="5">
        <f t="shared" ref="BJ166:BJ229" si="176">AP166*AE166</f>
        <v>0</v>
      </c>
      <c r="BK166" s="5">
        <f t="shared" ref="BK166:BK229" si="177">BC166-AZ166*AX166</f>
        <v>5</v>
      </c>
      <c r="BL166" s="22">
        <f t="shared" ref="BL166:BL229" si="178">AU166*AM166+BK166</f>
        <v>7</v>
      </c>
      <c r="BM166" s="5">
        <f t="shared" ref="BM166:BM229" si="179">BL166+BJ166+BI166</f>
        <v>7</v>
      </c>
      <c r="BN166" s="66">
        <f t="shared" si="133"/>
        <v>700</v>
      </c>
      <c r="BO166" s="5">
        <f>AP166*BO1239</f>
        <v>0</v>
      </c>
      <c r="BP166" s="5">
        <f>AU166*BP1239</f>
        <v>-39</v>
      </c>
      <c r="BQ166" s="5">
        <f>AF166*BQ1239</f>
        <v>0</v>
      </c>
      <c r="BR166" s="356">
        <f t="shared" si="134"/>
        <v>661</v>
      </c>
      <c r="BS166" s="5">
        <f t="shared" ref="BS166:BS229" si="180">AK166</f>
        <v>325.10000000000002</v>
      </c>
      <c r="BT166" s="6"/>
      <c r="BU166" s="306">
        <v>37424</v>
      </c>
      <c r="BV166" s="38">
        <f t="shared" ref="BV166:BV229" si="181">AK166</f>
        <v>325.10000000000002</v>
      </c>
      <c r="BW166" s="66"/>
      <c r="BX166" s="66"/>
      <c r="BY166" s="17"/>
      <c r="BZ166" s="17"/>
      <c r="CA166" s="66"/>
      <c r="CB166" s="66"/>
      <c r="CC166" s="66">
        <f>MAX(BW166:BW404)</f>
        <v>58642.280441588402</v>
      </c>
      <c r="CD166" s="66">
        <f t="shared" si="125"/>
        <v>-58642.280441588402</v>
      </c>
      <c r="CE166" s="66">
        <f t="shared" si="126"/>
        <v>-4491</v>
      </c>
      <c r="CF166" s="66" t="e">
        <f>MAX(CE166:CE404)</f>
        <v>#REF!</v>
      </c>
      <c r="CG166" s="66" t="e">
        <f t="shared" si="127"/>
        <v>#REF!</v>
      </c>
      <c r="CH166" s="370"/>
      <c r="CI166" s="17">
        <f t="shared" ref="CI166:CI229" si="182">(F166&gt;0)*1</f>
        <v>1</v>
      </c>
      <c r="CJ166" s="17">
        <f t="shared" ref="CJ166:CJ229" si="183">(F166&lt;1)*1</f>
        <v>0</v>
      </c>
      <c r="CK166" s="38">
        <f>MAX(BV38:BV166)</f>
        <v>327.5</v>
      </c>
      <c r="CL166" s="38">
        <f t="shared" si="128"/>
        <v>2.3999999999999773</v>
      </c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</row>
    <row r="167" spans="1:147" customFormat="1" ht="19.5" hidden="1" customHeight="1" x14ac:dyDescent="0.25">
      <c r="A167" s="3"/>
      <c r="B167" s="254">
        <f t="shared" si="150"/>
        <v>37431</v>
      </c>
      <c r="C167" s="5">
        <f t="shared" si="135"/>
        <v>25244</v>
      </c>
      <c r="D167" s="5">
        <v>0</v>
      </c>
      <c r="E167" s="66">
        <f t="shared" si="137"/>
        <v>0</v>
      </c>
      <c r="F167" s="66">
        <f t="shared" si="151"/>
        <v>-39</v>
      </c>
      <c r="G167" s="4">
        <f t="shared" si="136"/>
        <v>25205</v>
      </c>
      <c r="H167" s="8">
        <f t="shared" ref="H167:H230" si="184">F167/C167</f>
        <v>-1.5449215655205198E-3</v>
      </c>
      <c r="I167" s="3"/>
      <c r="J167" s="306">
        <v>37431</v>
      </c>
      <c r="K167" s="5">
        <v>313.89999999999998</v>
      </c>
      <c r="L167" s="5">
        <v>327.7</v>
      </c>
      <c r="M167" s="5">
        <v>310.5</v>
      </c>
      <c r="N167" s="177"/>
      <c r="O167" s="5">
        <f t="shared" si="139"/>
        <v>17.199999999999989</v>
      </c>
      <c r="P167" s="8">
        <f t="shared" si="140"/>
        <v>5.4794520547945175E-2</v>
      </c>
      <c r="Q167" s="8">
        <f>(AVERAGE(P164:P166))*Q1239</f>
        <v>1.1332423293004736E-2</v>
      </c>
      <c r="R167" s="8">
        <f>P166/P1239</f>
        <v>0.75020092616828726</v>
      </c>
      <c r="S167" s="109">
        <f t="shared" si="141"/>
        <v>321.41582918744416</v>
      </c>
      <c r="T167" s="5">
        <f t="shared" si="152"/>
        <v>5.1000000000000227</v>
      </c>
      <c r="U167" s="8">
        <f t="shared" si="138"/>
        <v>0.48999999999999772</v>
      </c>
      <c r="V167" s="19">
        <f t="shared" si="142"/>
        <v>6.1000000000000227</v>
      </c>
      <c r="W167" s="109">
        <f t="shared" si="153"/>
        <v>328.78417081255589</v>
      </c>
      <c r="X167" s="5">
        <f t="shared" si="147"/>
        <v>4.8999999999999773</v>
      </c>
      <c r="Y167" s="8">
        <f t="shared" si="143"/>
        <v>0.51000000000000223</v>
      </c>
      <c r="Z167" s="5">
        <f t="shared" si="144"/>
        <v>0</v>
      </c>
      <c r="AA167" s="5">
        <f>K167*AA1239</f>
        <v>4.0806999999999993</v>
      </c>
      <c r="AB167" s="5">
        <f t="shared" si="145"/>
        <v>3.0613449194149291</v>
      </c>
      <c r="AC167" s="2">
        <v>37431</v>
      </c>
      <c r="AD167" s="43">
        <f t="shared" si="154"/>
        <v>320</v>
      </c>
      <c r="AE167" s="54"/>
      <c r="AF167" s="131">
        <f>(AK166&gt;AF1239)*1</f>
        <v>0</v>
      </c>
      <c r="AG167" s="112">
        <f>MROUND((AD167*AG1239),5)</f>
        <v>315</v>
      </c>
      <c r="AH167" s="113">
        <f>MROUND((AE167*AH1239),0.1)</f>
        <v>0</v>
      </c>
      <c r="AI167" s="60">
        <f t="shared" si="155"/>
        <v>-11.200000000000045</v>
      </c>
      <c r="AJ167" s="60"/>
      <c r="AK167" s="133">
        <f t="shared" si="129"/>
        <v>313.89999999999998</v>
      </c>
      <c r="AL167" s="41">
        <f t="shared" si="146"/>
        <v>330</v>
      </c>
      <c r="AM167" s="56">
        <f t="shared" si="148"/>
        <v>1.5</v>
      </c>
      <c r="AN167" s="82">
        <f t="shared" si="149"/>
        <v>0</v>
      </c>
      <c r="AO167" s="82">
        <f t="shared" si="156"/>
        <v>1</v>
      </c>
      <c r="AP167" s="33">
        <f t="shared" si="157"/>
        <v>1</v>
      </c>
      <c r="AQ167" s="29">
        <f t="shared" si="158"/>
        <v>0</v>
      </c>
      <c r="AR167" s="86">
        <f t="shared" si="159"/>
        <v>0</v>
      </c>
      <c r="AS167" s="33">
        <f t="shared" si="160"/>
        <v>1</v>
      </c>
      <c r="AT167" s="19">
        <f t="shared" si="161"/>
        <v>320</v>
      </c>
      <c r="AU167" s="18">
        <f t="shared" ref="AU167:AU230" si="185">(BD166&gt;0)*1</f>
        <v>0</v>
      </c>
      <c r="AV167" s="5">
        <f t="shared" si="162"/>
        <v>0</v>
      </c>
      <c r="AW167" s="17">
        <f t="shared" si="163"/>
        <v>0</v>
      </c>
      <c r="AX167" s="17">
        <f t="shared" si="164"/>
        <v>0</v>
      </c>
      <c r="AY167" s="17">
        <f t="shared" si="165"/>
        <v>0</v>
      </c>
      <c r="AZ167" s="19">
        <f t="shared" si="166"/>
        <v>0</v>
      </c>
      <c r="BA167" s="19">
        <f t="shared" si="167"/>
        <v>320</v>
      </c>
      <c r="BB167" s="19">
        <f t="shared" si="168"/>
        <v>0</v>
      </c>
      <c r="BC167" s="19">
        <f t="shared" si="169"/>
        <v>0</v>
      </c>
      <c r="BD167" s="17">
        <f t="shared" si="170"/>
        <v>320</v>
      </c>
      <c r="BE167" s="17">
        <f t="shared" si="171"/>
        <v>0</v>
      </c>
      <c r="BF167" s="38">
        <f t="shared" si="172"/>
        <v>315</v>
      </c>
      <c r="BG167" s="38">
        <f t="shared" si="173"/>
        <v>0</v>
      </c>
      <c r="BH167" s="38">
        <f t="shared" si="174"/>
        <v>0</v>
      </c>
      <c r="BI167" s="38">
        <f t="shared" si="175"/>
        <v>0</v>
      </c>
      <c r="BJ167" s="5">
        <f t="shared" si="176"/>
        <v>0</v>
      </c>
      <c r="BK167" s="5">
        <f t="shared" si="177"/>
        <v>0</v>
      </c>
      <c r="BL167" s="22">
        <f t="shared" si="178"/>
        <v>0</v>
      </c>
      <c r="BM167" s="5">
        <f t="shared" si="179"/>
        <v>0</v>
      </c>
      <c r="BN167" s="66">
        <f t="shared" si="133"/>
        <v>0</v>
      </c>
      <c r="BO167" s="5">
        <f>AP167*BO1239</f>
        <v>-39</v>
      </c>
      <c r="BP167" s="5">
        <f>AU167*BP1239</f>
        <v>0</v>
      </c>
      <c r="BQ167" s="5">
        <f>AF167*BQ1239</f>
        <v>0</v>
      </c>
      <c r="BR167" s="356">
        <f t="shared" si="134"/>
        <v>-39</v>
      </c>
      <c r="BS167" s="5">
        <f t="shared" si="180"/>
        <v>313.89999999999998</v>
      </c>
      <c r="BT167" s="6"/>
      <c r="BU167" s="306">
        <v>37431</v>
      </c>
      <c r="BV167" s="38">
        <f t="shared" si="181"/>
        <v>313.89999999999998</v>
      </c>
      <c r="BW167" s="66"/>
      <c r="BX167" s="66"/>
      <c r="BY167" s="17"/>
      <c r="BZ167" s="17"/>
      <c r="CA167" s="66"/>
      <c r="CB167" s="66"/>
      <c r="CC167" s="66">
        <f>MAX(BW167:BW404)</f>
        <v>58642.280441588402</v>
      </c>
      <c r="CD167" s="66">
        <f t="shared" ref="CD167:CD230" si="186">BW167-CC167</f>
        <v>-58642.280441588402</v>
      </c>
      <c r="CE167" s="66">
        <f t="shared" ref="CE167:CE230" si="187">F167+CE166</f>
        <v>-4530</v>
      </c>
      <c r="CF167" s="66" t="e">
        <f>MAX(CE167:CE404)</f>
        <v>#REF!</v>
      </c>
      <c r="CG167" s="66" t="e">
        <f t="shared" ref="CG167:CG230" si="188">CE167-CF167</f>
        <v>#REF!</v>
      </c>
      <c r="CH167" s="370"/>
      <c r="CI167" s="17">
        <f t="shared" si="182"/>
        <v>0</v>
      </c>
      <c r="CJ167" s="17">
        <f t="shared" si="183"/>
        <v>1</v>
      </c>
      <c r="CK167" s="38">
        <f>MAX(BV38:BV167)</f>
        <v>327.5</v>
      </c>
      <c r="CL167" s="38">
        <f t="shared" ref="CL167:CL230" si="189">CK167-BV167</f>
        <v>13.600000000000023</v>
      </c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</row>
    <row r="168" spans="1:147" customFormat="1" ht="19.5" hidden="1" customHeight="1" x14ac:dyDescent="0.25">
      <c r="A168" s="3"/>
      <c r="B168" s="254">
        <f t="shared" si="150"/>
        <v>37438</v>
      </c>
      <c r="C168" s="5">
        <f t="shared" si="135"/>
        <v>25205</v>
      </c>
      <c r="D168" s="5">
        <v>0</v>
      </c>
      <c r="E168" s="66">
        <f t="shared" si="137"/>
        <v>0</v>
      </c>
      <c r="F168" s="66">
        <f t="shared" si="151"/>
        <v>121</v>
      </c>
      <c r="G168" s="4">
        <f t="shared" si="136"/>
        <v>25326</v>
      </c>
      <c r="H168" s="8">
        <f t="shared" si="184"/>
        <v>4.8006347946835948E-3</v>
      </c>
      <c r="I168" s="3"/>
      <c r="J168" s="306">
        <v>37438</v>
      </c>
      <c r="K168" s="5">
        <v>311.3</v>
      </c>
      <c r="L168" s="5">
        <v>316</v>
      </c>
      <c r="M168" s="5">
        <v>310.5</v>
      </c>
      <c r="N168" s="177"/>
      <c r="O168" s="5">
        <f t="shared" si="139"/>
        <v>5.5</v>
      </c>
      <c r="P168" s="8">
        <f t="shared" si="140"/>
        <v>1.7667844522968199E-2</v>
      </c>
      <c r="Q168" s="8">
        <f>(AVERAGE(P165:P167))*Q1239</f>
        <v>1.4376937526277174E-2</v>
      </c>
      <c r="R168" s="8">
        <f>P167/P1239</f>
        <v>1.5539364198617995</v>
      </c>
      <c r="S168" s="109">
        <f t="shared" si="141"/>
        <v>309.38707931050158</v>
      </c>
      <c r="T168" s="5">
        <f t="shared" si="152"/>
        <v>3.8999999999999773</v>
      </c>
      <c r="U168" s="8">
        <f t="shared" si="138"/>
        <v>0.61000000000000232</v>
      </c>
      <c r="V168" s="19">
        <f t="shared" si="142"/>
        <v>0</v>
      </c>
      <c r="W168" s="109">
        <f t="shared" si="153"/>
        <v>318.41292068949838</v>
      </c>
      <c r="X168" s="5">
        <f t="shared" si="147"/>
        <v>6.1000000000000227</v>
      </c>
      <c r="Y168" s="8">
        <f t="shared" si="143"/>
        <v>0.38999999999999768</v>
      </c>
      <c r="Z168" s="5">
        <f t="shared" si="144"/>
        <v>0</v>
      </c>
      <c r="AA168" s="5">
        <f>K168*AA1239</f>
        <v>4.0468999999999999</v>
      </c>
      <c r="AB168" s="5">
        <f t="shared" si="145"/>
        <v>6.288625297538716</v>
      </c>
      <c r="AC168" s="2">
        <v>37438</v>
      </c>
      <c r="AD168" s="43">
        <f t="shared" si="154"/>
        <v>310</v>
      </c>
      <c r="AE168" s="54"/>
      <c r="AF168" s="131">
        <f>(AK167&gt;AF1239)*1</f>
        <v>0</v>
      </c>
      <c r="AG168" s="112">
        <f>MROUND((AD168*AG1239),5)</f>
        <v>305</v>
      </c>
      <c r="AH168" s="113">
        <f>MROUND((AE168*AH1239),0.1)</f>
        <v>0</v>
      </c>
      <c r="AI168" s="60">
        <f t="shared" si="155"/>
        <v>-2.5999999999999659</v>
      </c>
      <c r="AJ168" s="60"/>
      <c r="AK168" s="133">
        <f t="shared" si="129"/>
        <v>311.3</v>
      </c>
      <c r="AL168" s="41">
        <f t="shared" si="146"/>
        <v>320</v>
      </c>
      <c r="AM168" s="56">
        <f t="shared" si="148"/>
        <v>1.6</v>
      </c>
      <c r="AN168" s="82">
        <f t="shared" si="149"/>
        <v>0</v>
      </c>
      <c r="AO168" s="82">
        <f t="shared" si="156"/>
        <v>1</v>
      </c>
      <c r="AP168" s="33">
        <f t="shared" si="157"/>
        <v>0</v>
      </c>
      <c r="AQ168" s="29">
        <f t="shared" si="158"/>
        <v>0</v>
      </c>
      <c r="AR168" s="86">
        <f t="shared" si="159"/>
        <v>1</v>
      </c>
      <c r="AS168" s="33">
        <f t="shared" si="160"/>
        <v>0</v>
      </c>
      <c r="AT168" s="19">
        <f t="shared" si="161"/>
        <v>0</v>
      </c>
      <c r="AU168" s="18">
        <f t="shared" si="185"/>
        <v>1</v>
      </c>
      <c r="AV168" s="5">
        <f t="shared" si="162"/>
        <v>1.6</v>
      </c>
      <c r="AW168" s="17">
        <f t="shared" si="163"/>
        <v>1</v>
      </c>
      <c r="AX168" s="17">
        <f t="shared" si="164"/>
        <v>0</v>
      </c>
      <c r="AY168" s="17">
        <f t="shared" si="165"/>
        <v>0</v>
      </c>
      <c r="AZ168" s="19">
        <f t="shared" si="166"/>
        <v>320</v>
      </c>
      <c r="BA168" s="19">
        <f t="shared" si="167"/>
        <v>0</v>
      </c>
      <c r="BB168" s="19">
        <f t="shared" si="168"/>
        <v>0</v>
      </c>
      <c r="BC168" s="19">
        <f t="shared" si="169"/>
        <v>0</v>
      </c>
      <c r="BD168" s="17">
        <f t="shared" si="170"/>
        <v>320</v>
      </c>
      <c r="BE168" s="17">
        <f t="shared" si="171"/>
        <v>0</v>
      </c>
      <c r="BF168" s="38">
        <f t="shared" si="172"/>
        <v>0</v>
      </c>
      <c r="BG168" s="38">
        <f t="shared" si="173"/>
        <v>0</v>
      </c>
      <c r="BH168" s="38">
        <f t="shared" si="174"/>
        <v>0</v>
      </c>
      <c r="BI168" s="38">
        <f t="shared" si="175"/>
        <v>0</v>
      </c>
      <c r="BJ168" s="5">
        <f t="shared" si="176"/>
        <v>0</v>
      </c>
      <c r="BK168" s="5">
        <f t="shared" si="177"/>
        <v>0</v>
      </c>
      <c r="BL168" s="22">
        <f t="shared" si="178"/>
        <v>1.6</v>
      </c>
      <c r="BM168" s="5">
        <f t="shared" si="179"/>
        <v>1.6</v>
      </c>
      <c r="BN168" s="66">
        <f t="shared" si="133"/>
        <v>160</v>
      </c>
      <c r="BO168" s="5">
        <f>AP168*BO1239</f>
        <v>0</v>
      </c>
      <c r="BP168" s="5">
        <f>AU168*BP1239</f>
        <v>-39</v>
      </c>
      <c r="BQ168" s="5">
        <f>AF168*BQ1239</f>
        <v>0</v>
      </c>
      <c r="BR168" s="356">
        <f t="shared" si="134"/>
        <v>121</v>
      </c>
      <c r="BS168" s="5">
        <f t="shared" si="180"/>
        <v>311.3</v>
      </c>
      <c r="BT168" s="6"/>
      <c r="BU168" s="306">
        <v>37438</v>
      </c>
      <c r="BV168" s="38">
        <f t="shared" si="181"/>
        <v>311.3</v>
      </c>
      <c r="BW168" s="66"/>
      <c r="BX168" s="66"/>
      <c r="BY168" s="17"/>
      <c r="BZ168" s="17"/>
      <c r="CA168" s="66"/>
      <c r="CB168" s="66"/>
      <c r="CC168" s="66">
        <f>MAX(BW168:BW404)</f>
        <v>58642.280441588402</v>
      </c>
      <c r="CD168" s="66">
        <f t="shared" si="186"/>
        <v>-58642.280441588402</v>
      </c>
      <c r="CE168" s="66">
        <f t="shared" si="187"/>
        <v>-4409</v>
      </c>
      <c r="CF168" s="66" t="e">
        <f>MAX(CE168:CE404)</f>
        <v>#REF!</v>
      </c>
      <c r="CG168" s="66" t="e">
        <f t="shared" si="188"/>
        <v>#REF!</v>
      </c>
      <c r="CH168" s="370"/>
      <c r="CI168" s="17">
        <f t="shared" si="182"/>
        <v>1</v>
      </c>
      <c r="CJ168" s="17">
        <f t="shared" si="183"/>
        <v>0</v>
      </c>
      <c r="CK168" s="38">
        <f>MAX(BV38:BV168)</f>
        <v>327.5</v>
      </c>
      <c r="CL168" s="38">
        <f t="shared" si="189"/>
        <v>16.199999999999989</v>
      </c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</row>
    <row r="169" spans="1:147" customFormat="1" ht="19.5" hidden="1" customHeight="1" x14ac:dyDescent="0.25">
      <c r="A169" s="3"/>
      <c r="B169" s="254">
        <f t="shared" si="150"/>
        <v>37445</v>
      </c>
      <c r="C169" s="5">
        <f t="shared" si="135"/>
        <v>25326</v>
      </c>
      <c r="D169" s="5">
        <v>0</v>
      </c>
      <c r="E169" s="66">
        <f t="shared" si="137"/>
        <v>0</v>
      </c>
      <c r="F169" s="66">
        <f t="shared" si="151"/>
        <v>-289</v>
      </c>
      <c r="G169" s="4">
        <f t="shared" si="136"/>
        <v>25037</v>
      </c>
      <c r="H169" s="8">
        <f t="shared" si="184"/>
        <v>-1.1411197978362158E-2</v>
      </c>
      <c r="I169" s="3"/>
      <c r="J169" s="306">
        <v>37445</v>
      </c>
      <c r="K169" s="5">
        <v>315.89999999999998</v>
      </c>
      <c r="L169" s="5">
        <v>318.3</v>
      </c>
      <c r="M169" s="5">
        <v>309</v>
      </c>
      <c r="N169" s="177"/>
      <c r="O169" s="5">
        <f t="shared" si="139"/>
        <v>9.3000000000000114</v>
      </c>
      <c r="P169" s="8">
        <f t="shared" si="140"/>
        <v>2.9439696106362812E-2</v>
      </c>
      <c r="Q169" s="8">
        <f>(AVERAGE(P166:P168))*Q1239</f>
        <v>1.3188768536677518E-2</v>
      </c>
      <c r="R169" s="8">
        <f>P168/P1239</f>
        <v>0.50104840393070416</v>
      </c>
      <c r="S169" s="109">
        <f t="shared" si="141"/>
        <v>307.19433635453231</v>
      </c>
      <c r="T169" s="5">
        <f t="shared" si="152"/>
        <v>6.3000000000000114</v>
      </c>
      <c r="U169" s="8">
        <f t="shared" si="138"/>
        <v>0.36999999999999889</v>
      </c>
      <c r="V169" s="19">
        <f t="shared" si="142"/>
        <v>0</v>
      </c>
      <c r="W169" s="109">
        <f t="shared" si="153"/>
        <v>315.40566364546771</v>
      </c>
      <c r="X169" s="5">
        <f t="shared" si="147"/>
        <v>3.6999999999999886</v>
      </c>
      <c r="Y169" s="8">
        <f t="shared" si="143"/>
        <v>0.63000000000000111</v>
      </c>
      <c r="Z169" s="5">
        <f t="shared" si="144"/>
        <v>0.89999999999997726</v>
      </c>
      <c r="AA169" s="5">
        <f>K169*AA1239</f>
        <v>4.1066999999999991</v>
      </c>
      <c r="AB169" s="5">
        <f t="shared" si="145"/>
        <v>2.0576554804222225</v>
      </c>
      <c r="AC169" s="2">
        <v>37445</v>
      </c>
      <c r="AD169" s="43">
        <f t="shared" si="154"/>
        <v>305</v>
      </c>
      <c r="AE169" s="54"/>
      <c r="AF169" s="131">
        <f>(AK168&gt;AF1239)*1</f>
        <v>0</v>
      </c>
      <c r="AG169" s="112">
        <f>MROUND((AD169*AG1239),5)</f>
        <v>300</v>
      </c>
      <c r="AH169" s="113">
        <f>MROUND((AE169*AH1239),0.1)</f>
        <v>0</v>
      </c>
      <c r="AI169" s="60">
        <f t="shared" si="155"/>
        <v>4.5999999999999659</v>
      </c>
      <c r="AJ169" s="60"/>
      <c r="AK169" s="133">
        <f t="shared" ref="AK169:AK232" si="190">K169</f>
        <v>315.89999999999998</v>
      </c>
      <c r="AL169" s="41">
        <f t="shared" si="146"/>
        <v>315</v>
      </c>
      <c r="AM169" s="56">
        <f t="shared" si="148"/>
        <v>2.5</v>
      </c>
      <c r="AN169" s="82">
        <f t="shared" si="149"/>
        <v>1</v>
      </c>
      <c r="AO169" s="82">
        <f t="shared" si="156"/>
        <v>0</v>
      </c>
      <c r="AP169" s="33">
        <f t="shared" si="157"/>
        <v>0</v>
      </c>
      <c r="AQ169" s="29">
        <f t="shared" si="158"/>
        <v>0</v>
      </c>
      <c r="AR169" s="86">
        <f t="shared" si="159"/>
        <v>1</v>
      </c>
      <c r="AS169" s="33">
        <f t="shared" si="160"/>
        <v>0</v>
      </c>
      <c r="AT169" s="19">
        <f t="shared" si="161"/>
        <v>0</v>
      </c>
      <c r="AU169" s="18">
        <f t="shared" si="185"/>
        <v>1</v>
      </c>
      <c r="AV169" s="5">
        <f t="shared" si="162"/>
        <v>2.5</v>
      </c>
      <c r="AW169" s="17">
        <f t="shared" si="163"/>
        <v>0</v>
      </c>
      <c r="AX169" s="17">
        <f t="shared" si="164"/>
        <v>1</v>
      </c>
      <c r="AY169" s="17">
        <f t="shared" si="165"/>
        <v>315</v>
      </c>
      <c r="AZ169" s="19">
        <f t="shared" si="166"/>
        <v>320</v>
      </c>
      <c r="BA169" s="19">
        <f t="shared" si="167"/>
        <v>0</v>
      </c>
      <c r="BB169" s="19">
        <f t="shared" si="168"/>
        <v>0</v>
      </c>
      <c r="BC169" s="19">
        <f t="shared" si="169"/>
        <v>315</v>
      </c>
      <c r="BD169" s="17">
        <f t="shared" si="170"/>
        <v>0</v>
      </c>
      <c r="BE169" s="17">
        <f t="shared" si="171"/>
        <v>0</v>
      </c>
      <c r="BF169" s="38">
        <f t="shared" si="172"/>
        <v>0</v>
      </c>
      <c r="BG169" s="38">
        <f t="shared" si="173"/>
        <v>0</v>
      </c>
      <c r="BH169" s="38">
        <f t="shared" si="174"/>
        <v>0</v>
      </c>
      <c r="BI169" s="38">
        <f t="shared" si="175"/>
        <v>0</v>
      </c>
      <c r="BJ169" s="5">
        <f t="shared" si="176"/>
        <v>0</v>
      </c>
      <c r="BK169" s="5">
        <f t="shared" si="177"/>
        <v>-5</v>
      </c>
      <c r="BL169" s="22">
        <f t="shared" si="178"/>
        <v>-2.5</v>
      </c>
      <c r="BM169" s="5">
        <f t="shared" si="179"/>
        <v>-2.5</v>
      </c>
      <c r="BN169" s="66">
        <f t="shared" si="133"/>
        <v>-250</v>
      </c>
      <c r="BO169" s="5">
        <f>AP169*BO1239</f>
        <v>0</v>
      </c>
      <c r="BP169" s="5">
        <f>AU169*BP1239</f>
        <v>-39</v>
      </c>
      <c r="BQ169" s="5">
        <f>AF169*BQ1239</f>
        <v>0</v>
      </c>
      <c r="BR169" s="356">
        <f t="shared" si="134"/>
        <v>-289</v>
      </c>
      <c r="BS169" s="5">
        <f t="shared" si="180"/>
        <v>315.89999999999998</v>
      </c>
      <c r="BT169" s="6"/>
      <c r="BU169" s="306">
        <v>37445</v>
      </c>
      <c r="BV169" s="38">
        <f t="shared" si="181"/>
        <v>315.89999999999998</v>
      </c>
      <c r="BW169" s="66"/>
      <c r="BX169" s="66"/>
      <c r="BY169" s="17"/>
      <c r="BZ169" s="17"/>
      <c r="CA169" s="66"/>
      <c r="CB169" s="66"/>
      <c r="CC169" s="66">
        <f>MAX(BW169:BW404)</f>
        <v>58642.280441588402</v>
      </c>
      <c r="CD169" s="66">
        <f t="shared" si="186"/>
        <v>-58642.280441588402</v>
      </c>
      <c r="CE169" s="66">
        <f t="shared" si="187"/>
        <v>-4698</v>
      </c>
      <c r="CF169" s="66" t="e">
        <f>MAX(CE169:CE404)</f>
        <v>#REF!</v>
      </c>
      <c r="CG169" s="66" t="e">
        <f t="shared" si="188"/>
        <v>#REF!</v>
      </c>
      <c r="CH169" s="370"/>
      <c r="CI169" s="17">
        <f t="shared" si="182"/>
        <v>0</v>
      </c>
      <c r="CJ169" s="17">
        <f t="shared" si="183"/>
        <v>1</v>
      </c>
      <c r="CK169" s="38">
        <f>MAX(BV38:BV169)</f>
        <v>327.5</v>
      </c>
      <c r="CL169" s="38">
        <f t="shared" si="189"/>
        <v>11.600000000000023</v>
      </c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</row>
    <row r="170" spans="1:147" customFormat="1" ht="19.5" hidden="1" customHeight="1" x14ac:dyDescent="0.25">
      <c r="A170" s="3"/>
      <c r="B170" s="254">
        <f t="shared" si="150"/>
        <v>37452</v>
      </c>
      <c r="C170" s="5">
        <f t="shared" si="135"/>
        <v>25037</v>
      </c>
      <c r="D170" s="5">
        <v>0</v>
      </c>
      <c r="E170" s="66">
        <f t="shared" si="137"/>
        <v>0</v>
      </c>
      <c r="F170" s="66">
        <f t="shared" si="151"/>
        <v>-39</v>
      </c>
      <c r="G170" s="4">
        <f t="shared" si="136"/>
        <v>24998</v>
      </c>
      <c r="H170" s="8">
        <f t="shared" si="184"/>
        <v>-1.557694611974278E-3</v>
      </c>
      <c r="I170" s="3"/>
      <c r="J170" s="306">
        <v>37452</v>
      </c>
      <c r="K170" s="5">
        <v>323.89999999999998</v>
      </c>
      <c r="L170" s="5">
        <v>326</v>
      </c>
      <c r="M170" s="5">
        <v>315.7</v>
      </c>
      <c r="N170" s="177"/>
      <c r="O170" s="5">
        <f t="shared" si="139"/>
        <v>10.300000000000011</v>
      </c>
      <c r="P170" s="8">
        <f t="shared" si="140"/>
        <v>3.1799938252547122E-2</v>
      </c>
      <c r="Q170" s="8">
        <f>(AVERAGE(P167:P169))*Q1239</f>
        <v>1.3586941490303492E-2</v>
      </c>
      <c r="R170" s="8">
        <f>P169/P1239</f>
        <v>0.83489034144046981</v>
      </c>
      <c r="S170" s="109">
        <f t="shared" si="141"/>
        <v>311.60788518321311</v>
      </c>
      <c r="T170" s="5">
        <f t="shared" si="152"/>
        <v>5.8999999999999773</v>
      </c>
      <c r="U170" s="8">
        <f t="shared" si="138"/>
        <v>0.41000000000000225</v>
      </c>
      <c r="V170" s="19">
        <f t="shared" si="142"/>
        <v>0</v>
      </c>
      <c r="W170" s="109">
        <f t="shared" si="153"/>
        <v>320.19211481678684</v>
      </c>
      <c r="X170" s="5">
        <f t="shared" si="147"/>
        <v>4.1000000000000227</v>
      </c>
      <c r="Y170" s="8">
        <f t="shared" si="143"/>
        <v>0.58999999999999775</v>
      </c>
      <c r="Z170" s="5">
        <f t="shared" si="144"/>
        <v>3.8999999999999773</v>
      </c>
      <c r="AA170" s="5">
        <f>K170*AA1239</f>
        <v>4.2106999999999992</v>
      </c>
      <c r="AB170" s="5">
        <f t="shared" si="145"/>
        <v>3.5154727607033855</v>
      </c>
      <c r="AC170" s="2">
        <v>37452</v>
      </c>
      <c r="AD170" s="43">
        <f t="shared" si="154"/>
        <v>310</v>
      </c>
      <c r="AE170" s="54"/>
      <c r="AF170" s="131">
        <f>(AK169&gt;AF1239)*1</f>
        <v>0</v>
      </c>
      <c r="AG170" s="112">
        <f>MROUND((AD170*AG1239),5)</f>
        <v>305</v>
      </c>
      <c r="AH170" s="113">
        <f>MROUND((AE170*AH1239),0.1)</f>
        <v>0</v>
      </c>
      <c r="AI170" s="60">
        <f t="shared" si="155"/>
        <v>8</v>
      </c>
      <c r="AJ170" s="60"/>
      <c r="AK170" s="133">
        <f t="shared" si="190"/>
        <v>323.89999999999998</v>
      </c>
      <c r="AL170" s="41">
        <f t="shared" si="146"/>
        <v>320</v>
      </c>
      <c r="AM170" s="56">
        <f t="shared" si="148"/>
        <v>1.3</v>
      </c>
      <c r="AN170" s="82">
        <f t="shared" si="149"/>
        <v>1</v>
      </c>
      <c r="AO170" s="82">
        <f t="shared" si="156"/>
        <v>0</v>
      </c>
      <c r="AP170" s="33">
        <f t="shared" si="157"/>
        <v>1</v>
      </c>
      <c r="AQ170" s="29">
        <f t="shared" si="158"/>
        <v>0</v>
      </c>
      <c r="AR170" s="86">
        <f t="shared" si="159"/>
        <v>1</v>
      </c>
      <c r="AS170" s="33">
        <f t="shared" si="160"/>
        <v>0</v>
      </c>
      <c r="AT170" s="19">
        <f t="shared" si="161"/>
        <v>0</v>
      </c>
      <c r="AU170" s="18">
        <f t="shared" si="185"/>
        <v>0</v>
      </c>
      <c r="AV170" s="5">
        <f t="shared" si="162"/>
        <v>0</v>
      </c>
      <c r="AW170" s="17">
        <f t="shared" si="163"/>
        <v>0</v>
      </c>
      <c r="AX170" s="17">
        <f t="shared" si="164"/>
        <v>0</v>
      </c>
      <c r="AY170" s="17">
        <f t="shared" si="165"/>
        <v>0</v>
      </c>
      <c r="AZ170" s="19">
        <f t="shared" si="166"/>
        <v>0</v>
      </c>
      <c r="BA170" s="19">
        <f t="shared" si="167"/>
        <v>0</v>
      </c>
      <c r="BB170" s="19">
        <f t="shared" si="168"/>
        <v>0</v>
      </c>
      <c r="BC170" s="19">
        <f t="shared" si="169"/>
        <v>0</v>
      </c>
      <c r="BD170" s="17">
        <f t="shared" si="170"/>
        <v>0</v>
      </c>
      <c r="BE170" s="17">
        <f t="shared" si="171"/>
        <v>0</v>
      </c>
      <c r="BF170" s="38">
        <f t="shared" si="172"/>
        <v>0</v>
      </c>
      <c r="BG170" s="38">
        <f t="shared" si="173"/>
        <v>0</v>
      </c>
      <c r="BH170" s="38">
        <f t="shared" si="174"/>
        <v>0</v>
      </c>
      <c r="BI170" s="38">
        <f t="shared" si="175"/>
        <v>0</v>
      </c>
      <c r="BJ170" s="5">
        <f t="shared" si="176"/>
        <v>0</v>
      </c>
      <c r="BK170" s="5">
        <f t="shared" si="177"/>
        <v>0</v>
      </c>
      <c r="BL170" s="22">
        <f t="shared" si="178"/>
        <v>0</v>
      </c>
      <c r="BM170" s="5">
        <f t="shared" si="179"/>
        <v>0</v>
      </c>
      <c r="BN170" s="66">
        <f t="shared" si="133"/>
        <v>0</v>
      </c>
      <c r="BO170" s="5">
        <f>AP170*BO1239</f>
        <v>-39</v>
      </c>
      <c r="BP170" s="5">
        <f>AU170*BP1239</f>
        <v>0</v>
      </c>
      <c r="BQ170" s="5">
        <f>AF170*BQ1239</f>
        <v>0</v>
      </c>
      <c r="BR170" s="356">
        <f t="shared" si="134"/>
        <v>-39</v>
      </c>
      <c r="BS170" s="5">
        <f t="shared" si="180"/>
        <v>323.89999999999998</v>
      </c>
      <c r="BT170" s="6"/>
      <c r="BU170" s="306">
        <v>37452</v>
      </c>
      <c r="BV170" s="38">
        <f t="shared" si="181"/>
        <v>323.89999999999998</v>
      </c>
      <c r="BW170" s="66"/>
      <c r="BX170" s="66"/>
      <c r="BY170" s="17"/>
      <c r="BZ170" s="17"/>
      <c r="CA170" s="66"/>
      <c r="CB170" s="66"/>
      <c r="CC170" s="66">
        <f>MAX(BW170:BW404)</f>
        <v>58642.280441588402</v>
      </c>
      <c r="CD170" s="66">
        <f t="shared" si="186"/>
        <v>-58642.280441588402</v>
      </c>
      <c r="CE170" s="66">
        <f t="shared" si="187"/>
        <v>-4737</v>
      </c>
      <c r="CF170" s="66" t="e">
        <f>MAX(CE170:CE404)</f>
        <v>#REF!</v>
      </c>
      <c r="CG170" s="66" t="e">
        <f t="shared" si="188"/>
        <v>#REF!</v>
      </c>
      <c r="CH170" s="370"/>
      <c r="CI170" s="17">
        <f t="shared" si="182"/>
        <v>0</v>
      </c>
      <c r="CJ170" s="17">
        <f t="shared" si="183"/>
        <v>1</v>
      </c>
      <c r="CK170" s="38">
        <f>MAX(BV38:BV170)</f>
        <v>327.5</v>
      </c>
      <c r="CL170" s="38">
        <f t="shared" si="189"/>
        <v>3.6000000000000227</v>
      </c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</row>
    <row r="171" spans="1:147" customFormat="1" ht="2.25" hidden="1" customHeight="1" x14ac:dyDescent="0.25">
      <c r="A171" s="3"/>
      <c r="B171" s="254">
        <f t="shared" si="150"/>
        <v>37459</v>
      </c>
      <c r="C171" s="5">
        <f t="shared" si="135"/>
        <v>24998</v>
      </c>
      <c r="D171" s="5">
        <v>0</v>
      </c>
      <c r="E171" s="66">
        <f t="shared" si="137"/>
        <v>0</v>
      </c>
      <c r="F171" s="66">
        <f t="shared" si="151"/>
        <v>-39</v>
      </c>
      <c r="G171" s="4">
        <f t="shared" si="136"/>
        <v>24959</v>
      </c>
      <c r="H171" s="8">
        <f t="shared" si="184"/>
        <v>-1.5601248099847988E-3</v>
      </c>
      <c r="I171" s="3"/>
      <c r="J171" s="306">
        <v>37459</v>
      </c>
      <c r="K171" s="5">
        <v>303.3</v>
      </c>
      <c r="L171" s="5">
        <v>326.10000000000002</v>
      </c>
      <c r="M171" s="5">
        <v>300.5</v>
      </c>
      <c r="N171" s="177"/>
      <c r="O171" s="5">
        <f t="shared" si="139"/>
        <v>25.600000000000023</v>
      </c>
      <c r="P171" s="8">
        <f t="shared" si="140"/>
        <v>8.4404879657105247E-2</v>
      </c>
      <c r="Q171" s="8">
        <f>(AVERAGE(P168:P170))*Q1239</f>
        <v>1.0520997184250418E-2</v>
      </c>
      <c r="R171" s="8">
        <f>P170/P1239</f>
        <v>0.90182525014980641</v>
      </c>
      <c r="S171" s="109">
        <f t="shared" si="141"/>
        <v>320.49224901202126</v>
      </c>
      <c r="T171" s="5">
        <f t="shared" si="152"/>
        <v>3.8999999999999773</v>
      </c>
      <c r="U171" s="8">
        <f t="shared" si="138"/>
        <v>0.22000000000000455</v>
      </c>
      <c r="V171" s="19">
        <f t="shared" si="142"/>
        <v>16.699999999999989</v>
      </c>
      <c r="W171" s="109">
        <f t="shared" si="153"/>
        <v>327.30775098797869</v>
      </c>
      <c r="X171" s="5">
        <f t="shared" si="147"/>
        <v>1.1000000000000227</v>
      </c>
      <c r="Y171" s="8">
        <f t="shared" si="143"/>
        <v>0.77999999999999547</v>
      </c>
      <c r="Z171" s="5">
        <f t="shared" si="144"/>
        <v>0</v>
      </c>
      <c r="AA171" s="5">
        <f>K171*AA1239</f>
        <v>3.9428999999999998</v>
      </c>
      <c r="AB171" s="5">
        <f t="shared" si="145"/>
        <v>3.5558067788156715</v>
      </c>
      <c r="AC171" s="2">
        <v>37459</v>
      </c>
      <c r="AD171" s="43">
        <f t="shared" si="154"/>
        <v>320</v>
      </c>
      <c r="AE171" s="54"/>
      <c r="AF171" s="131">
        <f>(AK170&gt;AF1239)*1</f>
        <v>0</v>
      </c>
      <c r="AG171" s="112">
        <f>MROUND((AD171*AG1239),5)</f>
        <v>315</v>
      </c>
      <c r="AH171" s="113">
        <f>MROUND((AE171*AH1239),0.1)</f>
        <v>0</v>
      </c>
      <c r="AI171" s="60">
        <f t="shared" si="155"/>
        <v>-20.599999999999966</v>
      </c>
      <c r="AJ171" s="60"/>
      <c r="AK171" s="133">
        <f t="shared" si="190"/>
        <v>303.3</v>
      </c>
      <c r="AL171" s="41">
        <f t="shared" si="146"/>
        <v>325</v>
      </c>
      <c r="AM171" s="56">
        <f t="shared" si="148"/>
        <v>2.1</v>
      </c>
      <c r="AN171" s="82">
        <f t="shared" si="149"/>
        <v>0</v>
      </c>
      <c r="AO171" s="82">
        <f t="shared" si="156"/>
        <v>1</v>
      </c>
      <c r="AP171" s="33">
        <f t="shared" si="157"/>
        <v>1</v>
      </c>
      <c r="AQ171" s="29">
        <f t="shared" si="158"/>
        <v>0</v>
      </c>
      <c r="AR171" s="86">
        <f t="shared" si="159"/>
        <v>0</v>
      </c>
      <c r="AS171" s="33">
        <f t="shared" si="160"/>
        <v>1</v>
      </c>
      <c r="AT171" s="19">
        <f t="shared" si="161"/>
        <v>320</v>
      </c>
      <c r="AU171" s="18">
        <f t="shared" si="185"/>
        <v>0</v>
      </c>
      <c r="AV171" s="5">
        <f t="shared" si="162"/>
        <v>0</v>
      </c>
      <c r="AW171" s="17">
        <f t="shared" si="163"/>
        <v>0</v>
      </c>
      <c r="AX171" s="17">
        <f t="shared" si="164"/>
        <v>0</v>
      </c>
      <c r="AY171" s="17">
        <f t="shared" si="165"/>
        <v>0</v>
      </c>
      <c r="AZ171" s="19">
        <f t="shared" si="166"/>
        <v>0</v>
      </c>
      <c r="BA171" s="19">
        <f t="shared" si="167"/>
        <v>320</v>
      </c>
      <c r="BB171" s="19">
        <f t="shared" si="168"/>
        <v>0</v>
      </c>
      <c r="BC171" s="19">
        <f t="shared" si="169"/>
        <v>0</v>
      </c>
      <c r="BD171" s="17">
        <f t="shared" si="170"/>
        <v>320</v>
      </c>
      <c r="BE171" s="17">
        <f t="shared" si="171"/>
        <v>0</v>
      </c>
      <c r="BF171" s="38">
        <f t="shared" si="172"/>
        <v>315</v>
      </c>
      <c r="BG171" s="38">
        <f t="shared" si="173"/>
        <v>0</v>
      </c>
      <c r="BH171" s="38">
        <f t="shared" si="174"/>
        <v>0</v>
      </c>
      <c r="BI171" s="38">
        <f t="shared" si="175"/>
        <v>0</v>
      </c>
      <c r="BJ171" s="5">
        <f t="shared" si="176"/>
        <v>0</v>
      </c>
      <c r="BK171" s="5">
        <f t="shared" si="177"/>
        <v>0</v>
      </c>
      <c r="BL171" s="22">
        <f t="shared" si="178"/>
        <v>0</v>
      </c>
      <c r="BM171" s="5">
        <f t="shared" si="179"/>
        <v>0</v>
      </c>
      <c r="BN171" s="66">
        <f t="shared" si="133"/>
        <v>0</v>
      </c>
      <c r="BO171" s="5">
        <f>AP171*BO1239</f>
        <v>-39</v>
      </c>
      <c r="BP171" s="5">
        <f>AU171*BP1239</f>
        <v>0</v>
      </c>
      <c r="BQ171" s="5">
        <f>AF171*BQ1239</f>
        <v>0</v>
      </c>
      <c r="BR171" s="356">
        <f t="shared" si="134"/>
        <v>-39</v>
      </c>
      <c r="BS171" s="5">
        <f t="shared" si="180"/>
        <v>303.3</v>
      </c>
      <c r="BT171" s="6"/>
      <c r="BU171" s="306">
        <v>37459</v>
      </c>
      <c r="BV171" s="38">
        <f t="shared" si="181"/>
        <v>303.3</v>
      </c>
      <c r="BW171" s="66"/>
      <c r="BX171" s="66"/>
      <c r="BY171" s="17"/>
      <c r="BZ171" s="17"/>
      <c r="CA171" s="66"/>
      <c r="CB171" s="66"/>
      <c r="CC171" s="66">
        <f>MAX(BW171:BW404)</f>
        <v>58642.280441588402</v>
      </c>
      <c r="CD171" s="66">
        <f t="shared" si="186"/>
        <v>-58642.280441588402</v>
      </c>
      <c r="CE171" s="66">
        <f t="shared" si="187"/>
        <v>-4776</v>
      </c>
      <c r="CF171" s="66" t="e">
        <f>MAX(CE171:CE404)</f>
        <v>#REF!</v>
      </c>
      <c r="CG171" s="66" t="e">
        <f t="shared" si="188"/>
        <v>#REF!</v>
      </c>
      <c r="CH171" s="370"/>
      <c r="CI171" s="17">
        <f t="shared" si="182"/>
        <v>0</v>
      </c>
      <c r="CJ171" s="17">
        <f t="shared" si="183"/>
        <v>1</v>
      </c>
      <c r="CK171" s="38">
        <f>MAX(BV38:BV171)</f>
        <v>327.5</v>
      </c>
      <c r="CL171" s="38">
        <f t="shared" si="189"/>
        <v>24.199999999999989</v>
      </c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</row>
    <row r="172" spans="1:147" customFormat="1" ht="19.5" hidden="1" customHeight="1" x14ac:dyDescent="0.25">
      <c r="A172" s="3"/>
      <c r="B172" s="254">
        <f t="shared" si="150"/>
        <v>37466</v>
      </c>
      <c r="C172" s="5">
        <f t="shared" si="135"/>
        <v>24959</v>
      </c>
      <c r="D172" s="5">
        <v>0</v>
      </c>
      <c r="E172" s="66">
        <f t="shared" si="137"/>
        <v>0</v>
      </c>
      <c r="F172" s="66">
        <f t="shared" si="151"/>
        <v>241</v>
      </c>
      <c r="G172" s="4">
        <f t="shared" si="136"/>
        <v>25200</v>
      </c>
      <c r="H172" s="8">
        <f t="shared" si="184"/>
        <v>9.6558355703353499E-3</v>
      </c>
      <c r="I172" s="3"/>
      <c r="J172" s="306">
        <v>37466</v>
      </c>
      <c r="K172" s="5">
        <v>309</v>
      </c>
      <c r="L172" s="5">
        <v>309.8</v>
      </c>
      <c r="M172" s="5">
        <v>300.3</v>
      </c>
      <c r="N172" s="177"/>
      <c r="O172" s="5">
        <f t="shared" si="139"/>
        <v>9.5</v>
      </c>
      <c r="P172" s="8">
        <f t="shared" si="140"/>
        <v>3.0744336569579287E-2</v>
      </c>
      <c r="Q172" s="8">
        <f>(AVERAGE(P169:P171))*Q1239</f>
        <v>1.9419268535468694E-2</v>
      </c>
      <c r="R172" s="8">
        <f>P171/P1239</f>
        <v>2.3936666513664151</v>
      </c>
      <c r="S172" s="109">
        <f t="shared" si="141"/>
        <v>297.41013585319234</v>
      </c>
      <c r="T172" s="5">
        <f t="shared" si="152"/>
        <v>8.3000000000000114</v>
      </c>
      <c r="U172" s="8">
        <f t="shared" si="138"/>
        <v>0.44666666666666593</v>
      </c>
      <c r="V172" s="19">
        <f t="shared" si="142"/>
        <v>0</v>
      </c>
      <c r="W172" s="109">
        <f t="shared" si="153"/>
        <v>309.18986414680768</v>
      </c>
      <c r="X172" s="5">
        <f t="shared" si="147"/>
        <v>6.6999999999999886</v>
      </c>
      <c r="Y172" s="8">
        <f t="shared" si="143"/>
        <v>0.55333333333333412</v>
      </c>
      <c r="Z172" s="5">
        <f t="shared" si="144"/>
        <v>0</v>
      </c>
      <c r="AA172" s="5">
        <f>K172*AA1239</f>
        <v>4.0169999999999995</v>
      </c>
      <c r="AB172" s="5">
        <f t="shared" si="145"/>
        <v>9.615358938538888</v>
      </c>
      <c r="AC172" s="2">
        <v>37466</v>
      </c>
      <c r="AD172" s="43">
        <f t="shared" si="154"/>
        <v>295</v>
      </c>
      <c r="AE172" s="54"/>
      <c r="AF172" s="131">
        <f>(AK171&gt;AF1239)*1</f>
        <v>0</v>
      </c>
      <c r="AG172" s="112">
        <f>MROUND((AD172*AG1239),5)</f>
        <v>290</v>
      </c>
      <c r="AH172" s="113">
        <f>MROUND((AE172*AH1239),0.1)</f>
        <v>0</v>
      </c>
      <c r="AI172" s="60">
        <f t="shared" si="155"/>
        <v>5.6999999999999886</v>
      </c>
      <c r="AJ172" s="60"/>
      <c r="AK172" s="133">
        <f t="shared" si="190"/>
        <v>309</v>
      </c>
      <c r="AL172" s="41">
        <f t="shared" si="146"/>
        <v>310</v>
      </c>
      <c r="AM172" s="56">
        <f t="shared" si="148"/>
        <v>2.8000000000000003</v>
      </c>
      <c r="AN172" s="82">
        <f t="shared" si="149"/>
        <v>1</v>
      </c>
      <c r="AO172" s="82">
        <f t="shared" si="156"/>
        <v>0</v>
      </c>
      <c r="AP172" s="33">
        <f t="shared" si="157"/>
        <v>0</v>
      </c>
      <c r="AQ172" s="29">
        <f t="shared" si="158"/>
        <v>0</v>
      </c>
      <c r="AR172" s="86">
        <f t="shared" si="159"/>
        <v>1</v>
      </c>
      <c r="AS172" s="33">
        <f t="shared" si="160"/>
        <v>0</v>
      </c>
      <c r="AT172" s="19">
        <f t="shared" si="161"/>
        <v>0</v>
      </c>
      <c r="AU172" s="18">
        <f t="shared" si="185"/>
        <v>1</v>
      </c>
      <c r="AV172" s="5">
        <f t="shared" si="162"/>
        <v>2.8000000000000003</v>
      </c>
      <c r="AW172" s="17">
        <f t="shared" si="163"/>
        <v>1</v>
      </c>
      <c r="AX172" s="17">
        <f t="shared" si="164"/>
        <v>0</v>
      </c>
      <c r="AY172" s="17">
        <f t="shared" si="165"/>
        <v>0</v>
      </c>
      <c r="AZ172" s="19">
        <f t="shared" si="166"/>
        <v>320</v>
      </c>
      <c r="BA172" s="19">
        <f t="shared" si="167"/>
        <v>0</v>
      </c>
      <c r="BB172" s="19">
        <f t="shared" si="168"/>
        <v>0</v>
      </c>
      <c r="BC172" s="19">
        <f t="shared" si="169"/>
        <v>0</v>
      </c>
      <c r="BD172" s="17">
        <f t="shared" si="170"/>
        <v>320</v>
      </c>
      <c r="BE172" s="17">
        <f t="shared" si="171"/>
        <v>0</v>
      </c>
      <c r="BF172" s="38">
        <f t="shared" si="172"/>
        <v>0</v>
      </c>
      <c r="BG172" s="38">
        <f t="shared" si="173"/>
        <v>0</v>
      </c>
      <c r="BH172" s="38">
        <f t="shared" si="174"/>
        <v>0</v>
      </c>
      <c r="BI172" s="38">
        <f t="shared" si="175"/>
        <v>0</v>
      </c>
      <c r="BJ172" s="5">
        <f t="shared" si="176"/>
        <v>0</v>
      </c>
      <c r="BK172" s="5">
        <f t="shared" si="177"/>
        <v>0</v>
      </c>
      <c r="BL172" s="22">
        <f t="shared" si="178"/>
        <v>2.8000000000000003</v>
      </c>
      <c r="BM172" s="5">
        <f t="shared" si="179"/>
        <v>2.8000000000000003</v>
      </c>
      <c r="BN172" s="66">
        <f t="shared" si="133"/>
        <v>280</v>
      </c>
      <c r="BO172" s="5">
        <f>AP172*BO1239</f>
        <v>0</v>
      </c>
      <c r="BP172" s="5">
        <f>AU172*BP1239</f>
        <v>-39</v>
      </c>
      <c r="BQ172" s="5">
        <f>AF172*BQ1239</f>
        <v>0</v>
      </c>
      <c r="BR172" s="356">
        <f t="shared" si="134"/>
        <v>241</v>
      </c>
      <c r="BS172" s="5">
        <f t="shared" si="180"/>
        <v>309</v>
      </c>
      <c r="BT172" s="6"/>
      <c r="BU172" s="306">
        <v>37466</v>
      </c>
      <c r="BV172" s="38">
        <f t="shared" si="181"/>
        <v>309</v>
      </c>
      <c r="BW172" s="66"/>
      <c r="BX172" s="66"/>
      <c r="BY172" s="17"/>
      <c r="BZ172" s="17"/>
      <c r="CA172" s="66"/>
      <c r="CB172" s="66"/>
      <c r="CC172" s="66">
        <f>MAX(BW172:BW404)</f>
        <v>58642.280441588402</v>
      </c>
      <c r="CD172" s="66">
        <f t="shared" si="186"/>
        <v>-58642.280441588402</v>
      </c>
      <c r="CE172" s="66">
        <f t="shared" si="187"/>
        <v>-4535</v>
      </c>
      <c r="CF172" s="66" t="e">
        <f>MAX(CE172:CE404)</f>
        <v>#REF!</v>
      </c>
      <c r="CG172" s="66" t="e">
        <f t="shared" si="188"/>
        <v>#REF!</v>
      </c>
      <c r="CH172" s="370"/>
      <c r="CI172" s="17">
        <f t="shared" si="182"/>
        <v>1</v>
      </c>
      <c r="CJ172" s="17">
        <f t="shared" si="183"/>
        <v>0</v>
      </c>
      <c r="CK172" s="38">
        <f>MAX(BV38:BV172)</f>
        <v>327.5</v>
      </c>
      <c r="CL172" s="38">
        <f t="shared" si="189"/>
        <v>18.5</v>
      </c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</row>
    <row r="173" spans="1:147" customFormat="1" ht="19.5" hidden="1" customHeight="1" x14ac:dyDescent="0.25">
      <c r="A173" s="3"/>
      <c r="B173" s="254">
        <f t="shared" si="150"/>
        <v>37473</v>
      </c>
      <c r="C173" s="5">
        <f t="shared" si="135"/>
        <v>25200</v>
      </c>
      <c r="D173" s="5">
        <v>0</v>
      </c>
      <c r="E173" s="66">
        <f t="shared" si="137"/>
        <v>0</v>
      </c>
      <c r="F173" s="66">
        <f t="shared" si="151"/>
        <v>-8.9999999999999289</v>
      </c>
      <c r="G173" s="4">
        <f t="shared" si="136"/>
        <v>25191</v>
      </c>
      <c r="H173" s="8">
        <f t="shared" si="184"/>
        <v>-3.5714285714285432E-4</v>
      </c>
      <c r="I173" s="3"/>
      <c r="J173" s="306">
        <v>37473</v>
      </c>
      <c r="K173" s="5">
        <v>316</v>
      </c>
      <c r="L173" s="5">
        <v>317.2</v>
      </c>
      <c r="M173" s="5">
        <v>306.5</v>
      </c>
      <c r="N173" s="177"/>
      <c r="O173" s="5">
        <f t="shared" si="139"/>
        <v>10.699999999999989</v>
      </c>
      <c r="P173" s="8">
        <f t="shared" si="140"/>
        <v>3.3860759493670851E-2</v>
      </c>
      <c r="Q173" s="8">
        <f>(AVERAGE(P170:P172))*Q1239</f>
        <v>1.9593220597230888E-2</v>
      </c>
      <c r="R173" s="8">
        <f>P172/P1239</f>
        <v>0.87188908347423832</v>
      </c>
      <c r="S173" s="109">
        <f t="shared" si="141"/>
        <v>302.94569483545564</v>
      </c>
      <c r="T173" s="5">
        <f t="shared" si="152"/>
        <v>4</v>
      </c>
      <c r="U173" s="8">
        <f t="shared" si="138"/>
        <v>0.6</v>
      </c>
      <c r="V173" s="19">
        <f t="shared" si="142"/>
        <v>0</v>
      </c>
      <c r="W173" s="109">
        <f t="shared" si="153"/>
        <v>315.05430516454436</v>
      </c>
      <c r="X173" s="5">
        <f t="shared" si="147"/>
        <v>6</v>
      </c>
      <c r="Y173" s="8">
        <f t="shared" si="143"/>
        <v>0.4</v>
      </c>
      <c r="Z173" s="5">
        <f t="shared" si="144"/>
        <v>1</v>
      </c>
      <c r="AA173" s="5">
        <f>K173*AA1239</f>
        <v>4.1079999999999997</v>
      </c>
      <c r="AB173" s="5">
        <f t="shared" si="145"/>
        <v>3.5817203549121706</v>
      </c>
      <c r="AC173" s="2">
        <v>37473</v>
      </c>
      <c r="AD173" s="43">
        <f t="shared" si="154"/>
        <v>305</v>
      </c>
      <c r="AE173" s="54"/>
      <c r="AF173" s="131">
        <f>(AK172&gt;AF1239)*1</f>
        <v>0</v>
      </c>
      <c r="AG173" s="112">
        <f>MROUND((AD173*AG1239),5)</f>
        <v>300</v>
      </c>
      <c r="AH173" s="113">
        <f>MROUND((AE173*AH1239),0.1)</f>
        <v>0</v>
      </c>
      <c r="AI173" s="60">
        <f t="shared" si="155"/>
        <v>7</v>
      </c>
      <c r="AJ173" s="60"/>
      <c r="AK173" s="133">
        <f t="shared" si="190"/>
        <v>316</v>
      </c>
      <c r="AL173" s="41">
        <f t="shared" si="146"/>
        <v>315</v>
      </c>
      <c r="AM173" s="56">
        <f t="shared" si="148"/>
        <v>5.3000000000000007</v>
      </c>
      <c r="AN173" s="82">
        <f t="shared" si="149"/>
        <v>1</v>
      </c>
      <c r="AO173" s="82">
        <f t="shared" si="156"/>
        <v>0</v>
      </c>
      <c r="AP173" s="33">
        <f t="shared" si="157"/>
        <v>0</v>
      </c>
      <c r="AQ173" s="29">
        <f t="shared" si="158"/>
        <v>0</v>
      </c>
      <c r="AR173" s="86">
        <f t="shared" si="159"/>
        <v>1</v>
      </c>
      <c r="AS173" s="33">
        <f t="shared" si="160"/>
        <v>0</v>
      </c>
      <c r="AT173" s="19">
        <f t="shared" si="161"/>
        <v>0</v>
      </c>
      <c r="AU173" s="18">
        <f t="shared" si="185"/>
        <v>1</v>
      </c>
      <c r="AV173" s="5">
        <f t="shared" si="162"/>
        <v>5.3000000000000007</v>
      </c>
      <c r="AW173" s="17">
        <f t="shared" si="163"/>
        <v>0</v>
      </c>
      <c r="AX173" s="17">
        <f t="shared" si="164"/>
        <v>1</v>
      </c>
      <c r="AY173" s="17">
        <f t="shared" si="165"/>
        <v>315</v>
      </c>
      <c r="AZ173" s="19">
        <f t="shared" si="166"/>
        <v>320</v>
      </c>
      <c r="BA173" s="19">
        <f t="shared" si="167"/>
        <v>0</v>
      </c>
      <c r="BB173" s="19">
        <f t="shared" si="168"/>
        <v>0</v>
      </c>
      <c r="BC173" s="19">
        <f t="shared" si="169"/>
        <v>315</v>
      </c>
      <c r="BD173" s="17">
        <f t="shared" si="170"/>
        <v>0</v>
      </c>
      <c r="BE173" s="17">
        <f t="shared" si="171"/>
        <v>0</v>
      </c>
      <c r="BF173" s="38">
        <f t="shared" si="172"/>
        <v>0</v>
      </c>
      <c r="BG173" s="38">
        <f t="shared" si="173"/>
        <v>0</v>
      </c>
      <c r="BH173" s="38">
        <f t="shared" si="174"/>
        <v>0</v>
      </c>
      <c r="BI173" s="38">
        <f t="shared" si="175"/>
        <v>0</v>
      </c>
      <c r="BJ173" s="5">
        <f t="shared" si="176"/>
        <v>0</v>
      </c>
      <c r="BK173" s="5">
        <f t="shared" si="177"/>
        <v>-5</v>
      </c>
      <c r="BL173" s="22">
        <f t="shared" si="178"/>
        <v>0.30000000000000071</v>
      </c>
      <c r="BM173" s="5">
        <f t="shared" si="179"/>
        <v>0.30000000000000071</v>
      </c>
      <c r="BN173" s="66">
        <f t="shared" si="133"/>
        <v>30.000000000000071</v>
      </c>
      <c r="BO173" s="5">
        <f>AP173*BO1239</f>
        <v>0</v>
      </c>
      <c r="BP173" s="5">
        <f>AU173*BP1239</f>
        <v>-39</v>
      </c>
      <c r="BQ173" s="5">
        <f>AF173*BQ1239</f>
        <v>0</v>
      </c>
      <c r="BR173" s="356">
        <f t="shared" si="134"/>
        <v>-8.9999999999999289</v>
      </c>
      <c r="BS173" s="5">
        <f t="shared" si="180"/>
        <v>316</v>
      </c>
      <c r="BT173" s="6"/>
      <c r="BU173" s="306">
        <v>37473</v>
      </c>
      <c r="BV173" s="38">
        <f t="shared" si="181"/>
        <v>316</v>
      </c>
      <c r="BW173" s="66"/>
      <c r="BX173" s="66"/>
      <c r="BY173" s="17"/>
      <c r="BZ173" s="17"/>
      <c r="CA173" s="66"/>
      <c r="CB173" s="66"/>
      <c r="CC173" s="66">
        <f>MAX(BW173:BW404)</f>
        <v>58642.280441588402</v>
      </c>
      <c r="CD173" s="66">
        <f t="shared" si="186"/>
        <v>-58642.280441588402</v>
      </c>
      <c r="CE173" s="66">
        <f t="shared" si="187"/>
        <v>-4544</v>
      </c>
      <c r="CF173" s="66" t="e">
        <f>MAX(CE173:CE404)</f>
        <v>#REF!</v>
      </c>
      <c r="CG173" s="66" t="e">
        <f t="shared" si="188"/>
        <v>#REF!</v>
      </c>
      <c r="CH173" s="370"/>
      <c r="CI173" s="17">
        <f t="shared" si="182"/>
        <v>0</v>
      </c>
      <c r="CJ173" s="17">
        <f t="shared" si="183"/>
        <v>1</v>
      </c>
      <c r="CK173" s="38">
        <f>MAX(BV38:BV173)</f>
        <v>327.5</v>
      </c>
      <c r="CL173" s="38">
        <f t="shared" si="189"/>
        <v>11.5</v>
      </c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</row>
    <row r="174" spans="1:147" customFormat="1" ht="19.5" hidden="1" customHeight="1" x14ac:dyDescent="0.25">
      <c r="A174" s="3"/>
      <c r="B174" s="254">
        <f t="shared" si="150"/>
        <v>37480</v>
      </c>
      <c r="C174" s="5">
        <f t="shared" si="135"/>
        <v>25191</v>
      </c>
      <c r="D174" s="5">
        <v>0</v>
      </c>
      <c r="E174" s="66">
        <f t="shared" si="137"/>
        <v>0</v>
      </c>
      <c r="F174" s="66">
        <f t="shared" si="151"/>
        <v>-39</v>
      </c>
      <c r="G174" s="4">
        <f t="shared" si="136"/>
        <v>25152</v>
      </c>
      <c r="H174" s="8">
        <f t="shared" si="184"/>
        <v>-1.5481719661783971E-3</v>
      </c>
      <c r="I174" s="3"/>
      <c r="J174" s="306">
        <v>37480</v>
      </c>
      <c r="K174" s="5">
        <v>315.39999999999998</v>
      </c>
      <c r="L174" s="5">
        <v>319.7</v>
      </c>
      <c r="M174" s="5">
        <v>312.5</v>
      </c>
      <c r="N174" s="177"/>
      <c r="O174" s="5">
        <f t="shared" si="139"/>
        <v>7.1999999999999886</v>
      </c>
      <c r="P174" s="8">
        <f t="shared" si="140"/>
        <v>2.2828154724159763E-2</v>
      </c>
      <c r="Q174" s="8">
        <f>(AVERAGE(P171:P173))*Q1239</f>
        <v>1.9867996762714051E-2</v>
      </c>
      <c r="R174" s="8">
        <f>P173/P1239</f>
        <v>0.96026877971048341</v>
      </c>
      <c r="S174" s="109">
        <f t="shared" si="141"/>
        <v>309.72171302298239</v>
      </c>
      <c r="T174" s="5">
        <f t="shared" si="152"/>
        <v>6</v>
      </c>
      <c r="U174" s="8">
        <f t="shared" si="138"/>
        <v>0.4</v>
      </c>
      <c r="V174" s="19">
        <f t="shared" si="142"/>
        <v>0</v>
      </c>
      <c r="W174" s="109">
        <f t="shared" si="153"/>
        <v>322.27828697701761</v>
      </c>
      <c r="X174" s="5">
        <f t="shared" si="147"/>
        <v>4</v>
      </c>
      <c r="Y174" s="8">
        <f t="shared" si="143"/>
        <v>0.6</v>
      </c>
      <c r="Z174" s="5">
        <f t="shared" si="144"/>
        <v>0</v>
      </c>
      <c r="AA174" s="5">
        <f>K174*AA1239</f>
        <v>4.1001999999999992</v>
      </c>
      <c r="AB174" s="5">
        <f t="shared" si="145"/>
        <v>3.9372940505689233</v>
      </c>
      <c r="AC174" s="2">
        <v>37480</v>
      </c>
      <c r="AD174" s="43">
        <f t="shared" si="154"/>
        <v>310</v>
      </c>
      <c r="AE174" s="54"/>
      <c r="AF174" s="131">
        <f>(AK173&gt;AF1239)*1</f>
        <v>0</v>
      </c>
      <c r="AG174" s="112">
        <f>MROUND((AD174*AG1239),5)</f>
        <v>305</v>
      </c>
      <c r="AH174" s="113">
        <f>MROUND((AE174*AH1239),0.1)</f>
        <v>0</v>
      </c>
      <c r="AI174" s="60">
        <f t="shared" si="155"/>
        <v>-0.60000000000002274</v>
      </c>
      <c r="AJ174" s="60"/>
      <c r="AK174" s="133">
        <f t="shared" si="190"/>
        <v>315.39999999999998</v>
      </c>
      <c r="AL174" s="41">
        <f t="shared" si="146"/>
        <v>320</v>
      </c>
      <c r="AM174" s="56">
        <f t="shared" si="148"/>
        <v>1.4000000000000001</v>
      </c>
      <c r="AN174" s="82">
        <f t="shared" si="149"/>
        <v>0</v>
      </c>
      <c r="AO174" s="82">
        <f t="shared" si="156"/>
        <v>1</v>
      </c>
      <c r="AP174" s="33">
        <f t="shared" si="157"/>
        <v>1</v>
      </c>
      <c r="AQ174" s="29">
        <f t="shared" si="158"/>
        <v>0</v>
      </c>
      <c r="AR174" s="86">
        <f t="shared" si="159"/>
        <v>1</v>
      </c>
      <c r="AS174" s="33">
        <f t="shared" si="160"/>
        <v>0</v>
      </c>
      <c r="AT174" s="19">
        <f t="shared" si="161"/>
        <v>0</v>
      </c>
      <c r="AU174" s="18">
        <f t="shared" si="185"/>
        <v>0</v>
      </c>
      <c r="AV174" s="5">
        <f t="shared" si="162"/>
        <v>0</v>
      </c>
      <c r="AW174" s="17">
        <f t="shared" si="163"/>
        <v>0</v>
      </c>
      <c r="AX174" s="17">
        <f t="shared" si="164"/>
        <v>0</v>
      </c>
      <c r="AY174" s="17">
        <f t="shared" si="165"/>
        <v>0</v>
      </c>
      <c r="AZ174" s="19">
        <f t="shared" si="166"/>
        <v>0</v>
      </c>
      <c r="BA174" s="19">
        <f t="shared" si="167"/>
        <v>0</v>
      </c>
      <c r="BB174" s="19">
        <f t="shared" si="168"/>
        <v>0</v>
      </c>
      <c r="BC174" s="19">
        <f t="shared" si="169"/>
        <v>0</v>
      </c>
      <c r="BD174" s="17">
        <f t="shared" si="170"/>
        <v>0</v>
      </c>
      <c r="BE174" s="17">
        <f t="shared" si="171"/>
        <v>0</v>
      </c>
      <c r="BF174" s="38">
        <f t="shared" si="172"/>
        <v>0</v>
      </c>
      <c r="BG174" s="38">
        <f t="shared" si="173"/>
        <v>0</v>
      </c>
      <c r="BH174" s="38">
        <f t="shared" si="174"/>
        <v>0</v>
      </c>
      <c r="BI174" s="38">
        <f t="shared" si="175"/>
        <v>0</v>
      </c>
      <c r="BJ174" s="5">
        <f t="shared" si="176"/>
        <v>0</v>
      </c>
      <c r="BK174" s="5">
        <f t="shared" si="177"/>
        <v>0</v>
      </c>
      <c r="BL174" s="22">
        <f t="shared" si="178"/>
        <v>0</v>
      </c>
      <c r="BM174" s="5">
        <f t="shared" si="179"/>
        <v>0</v>
      </c>
      <c r="BN174" s="66">
        <f t="shared" si="133"/>
        <v>0</v>
      </c>
      <c r="BO174" s="5">
        <f>AP174*BO1239</f>
        <v>-39</v>
      </c>
      <c r="BP174" s="5">
        <f>AU174*BP1239</f>
        <v>0</v>
      </c>
      <c r="BQ174" s="5">
        <f>AF174*BQ1239</f>
        <v>0</v>
      </c>
      <c r="BR174" s="356">
        <f t="shared" si="134"/>
        <v>-39</v>
      </c>
      <c r="BS174" s="5">
        <f t="shared" si="180"/>
        <v>315.39999999999998</v>
      </c>
      <c r="BT174" s="6"/>
      <c r="BU174" s="306">
        <v>37480</v>
      </c>
      <c r="BV174" s="38">
        <f t="shared" si="181"/>
        <v>315.39999999999998</v>
      </c>
      <c r="BW174" s="66"/>
      <c r="BX174" s="66"/>
      <c r="BY174" s="17"/>
      <c r="BZ174" s="17"/>
      <c r="CA174" s="66"/>
      <c r="CB174" s="66"/>
      <c r="CC174" s="66">
        <f>MAX(BW174:BW404)</f>
        <v>58642.280441588402</v>
      </c>
      <c r="CD174" s="66">
        <f t="shared" si="186"/>
        <v>-58642.280441588402</v>
      </c>
      <c r="CE174" s="66">
        <f t="shared" si="187"/>
        <v>-4583</v>
      </c>
      <c r="CF174" s="66" t="e">
        <f>MAX(CE174:CE404)</f>
        <v>#REF!</v>
      </c>
      <c r="CG174" s="66" t="e">
        <f t="shared" si="188"/>
        <v>#REF!</v>
      </c>
      <c r="CH174" s="370"/>
      <c r="CI174" s="17">
        <f t="shared" si="182"/>
        <v>0</v>
      </c>
      <c r="CJ174" s="17">
        <f t="shared" si="183"/>
        <v>1</v>
      </c>
      <c r="CK174" s="38">
        <f>MAX(BV38:BV174)</f>
        <v>327.5</v>
      </c>
      <c r="CL174" s="38">
        <f t="shared" si="189"/>
        <v>12.100000000000023</v>
      </c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</row>
    <row r="175" spans="1:147" customFormat="1" ht="19.5" hidden="1" customHeight="1" x14ac:dyDescent="0.25">
      <c r="A175" s="3"/>
      <c r="B175" s="254">
        <f t="shared" si="150"/>
        <v>37487</v>
      </c>
      <c r="C175" s="5">
        <f t="shared" si="135"/>
        <v>25152</v>
      </c>
      <c r="D175" s="5">
        <v>0</v>
      </c>
      <c r="E175" s="66">
        <f t="shared" si="137"/>
        <v>0</v>
      </c>
      <c r="F175" s="66">
        <f t="shared" si="151"/>
        <v>-39</v>
      </c>
      <c r="G175" s="4">
        <f t="shared" si="136"/>
        <v>25113</v>
      </c>
      <c r="H175" s="8">
        <f t="shared" si="184"/>
        <v>-1.5505725190839694E-3</v>
      </c>
      <c r="I175" s="3"/>
      <c r="J175" s="306">
        <v>37487</v>
      </c>
      <c r="K175" s="5">
        <v>308.3</v>
      </c>
      <c r="L175" s="5">
        <v>315.39999999999998</v>
      </c>
      <c r="M175" s="5">
        <v>305.60000000000002</v>
      </c>
      <c r="N175" s="177"/>
      <c r="O175" s="5">
        <f t="shared" si="139"/>
        <v>9.7999999999999545</v>
      </c>
      <c r="P175" s="8">
        <f t="shared" si="140"/>
        <v>3.1787220240025803E-2</v>
      </c>
      <c r="Q175" s="8">
        <f>(AVERAGE(P172:P174))*Q1239</f>
        <v>1.1657766771654655E-2</v>
      </c>
      <c r="R175" s="8">
        <f>P174/P1239</f>
        <v>0.64739139369004528</v>
      </c>
      <c r="S175" s="109">
        <f t="shared" si="141"/>
        <v>311.7231403602201</v>
      </c>
      <c r="T175" s="5">
        <f t="shared" si="152"/>
        <v>5.3999999999999773</v>
      </c>
      <c r="U175" s="8">
        <f t="shared" si="138"/>
        <v>0.4600000000000023</v>
      </c>
      <c r="V175" s="19">
        <f t="shared" si="142"/>
        <v>1.6999999999999886</v>
      </c>
      <c r="W175" s="109">
        <f t="shared" si="153"/>
        <v>319.07685963977985</v>
      </c>
      <c r="X175" s="5">
        <f t="shared" si="147"/>
        <v>4.6000000000000227</v>
      </c>
      <c r="Y175" s="8">
        <f t="shared" si="143"/>
        <v>0.5399999999999977</v>
      </c>
      <c r="Z175" s="5">
        <f t="shared" si="144"/>
        <v>0</v>
      </c>
      <c r="AA175" s="5">
        <f>K175*AA1239</f>
        <v>4.0079000000000002</v>
      </c>
      <c r="AB175" s="5">
        <f t="shared" si="145"/>
        <v>2.5946799667703324</v>
      </c>
      <c r="AC175" s="2">
        <v>37487</v>
      </c>
      <c r="AD175" s="43">
        <f t="shared" si="154"/>
        <v>310</v>
      </c>
      <c r="AE175" s="54"/>
      <c r="AF175" s="131">
        <f>(AK174&gt;AF1239)*1</f>
        <v>0</v>
      </c>
      <c r="AG175" s="112">
        <f>MROUND((AD175*AG1239),5)</f>
        <v>305</v>
      </c>
      <c r="AH175" s="113">
        <f>MROUND((AE175*AH1239),0.1)</f>
        <v>0</v>
      </c>
      <c r="AI175" s="60">
        <f t="shared" si="155"/>
        <v>-7.0999999999999659</v>
      </c>
      <c r="AJ175" s="60"/>
      <c r="AK175" s="133">
        <f t="shared" si="190"/>
        <v>308.3</v>
      </c>
      <c r="AL175" s="41">
        <f t="shared" si="146"/>
        <v>320</v>
      </c>
      <c r="AM175" s="56">
        <f t="shared" si="148"/>
        <v>2.4000000000000004</v>
      </c>
      <c r="AN175" s="82">
        <f t="shared" si="149"/>
        <v>0</v>
      </c>
      <c r="AO175" s="82">
        <f t="shared" si="156"/>
        <v>1</v>
      </c>
      <c r="AP175" s="33">
        <f t="shared" si="157"/>
        <v>1</v>
      </c>
      <c r="AQ175" s="29">
        <f t="shared" si="158"/>
        <v>0</v>
      </c>
      <c r="AR175" s="86">
        <f t="shared" si="159"/>
        <v>0</v>
      </c>
      <c r="AS175" s="33">
        <f t="shared" si="160"/>
        <v>1</v>
      </c>
      <c r="AT175" s="19">
        <f t="shared" si="161"/>
        <v>310</v>
      </c>
      <c r="AU175" s="18">
        <f t="shared" si="185"/>
        <v>0</v>
      </c>
      <c r="AV175" s="5">
        <f t="shared" si="162"/>
        <v>0</v>
      </c>
      <c r="AW175" s="17">
        <f t="shared" si="163"/>
        <v>0</v>
      </c>
      <c r="AX175" s="17">
        <f t="shared" si="164"/>
        <v>0</v>
      </c>
      <c r="AY175" s="17">
        <f t="shared" si="165"/>
        <v>0</v>
      </c>
      <c r="AZ175" s="19">
        <f t="shared" si="166"/>
        <v>0</v>
      </c>
      <c r="BA175" s="19">
        <f t="shared" si="167"/>
        <v>310</v>
      </c>
      <c r="BB175" s="19">
        <f t="shared" si="168"/>
        <v>0</v>
      </c>
      <c r="BC175" s="19">
        <f t="shared" si="169"/>
        <v>0</v>
      </c>
      <c r="BD175" s="17">
        <f t="shared" si="170"/>
        <v>310</v>
      </c>
      <c r="BE175" s="17">
        <f t="shared" si="171"/>
        <v>0</v>
      </c>
      <c r="BF175" s="38">
        <f t="shared" si="172"/>
        <v>0</v>
      </c>
      <c r="BG175" s="38">
        <f t="shared" si="173"/>
        <v>0</v>
      </c>
      <c r="BH175" s="38">
        <f t="shared" si="174"/>
        <v>0</v>
      </c>
      <c r="BI175" s="38">
        <f t="shared" si="175"/>
        <v>0</v>
      </c>
      <c r="BJ175" s="5">
        <f t="shared" si="176"/>
        <v>0</v>
      </c>
      <c r="BK175" s="5">
        <f t="shared" si="177"/>
        <v>0</v>
      </c>
      <c r="BL175" s="22">
        <f t="shared" si="178"/>
        <v>0</v>
      </c>
      <c r="BM175" s="5">
        <f t="shared" si="179"/>
        <v>0</v>
      </c>
      <c r="BN175" s="66">
        <f t="shared" si="133"/>
        <v>0</v>
      </c>
      <c r="BO175" s="5">
        <f>AP175*BO1239</f>
        <v>-39</v>
      </c>
      <c r="BP175" s="5">
        <f>AU175*BP1239</f>
        <v>0</v>
      </c>
      <c r="BQ175" s="5">
        <f>AF175*BQ1239</f>
        <v>0</v>
      </c>
      <c r="BR175" s="356">
        <f t="shared" si="134"/>
        <v>-39</v>
      </c>
      <c r="BS175" s="5">
        <f t="shared" si="180"/>
        <v>308.3</v>
      </c>
      <c r="BT175" s="6"/>
      <c r="BU175" s="306">
        <v>37487</v>
      </c>
      <c r="BV175" s="38">
        <f t="shared" si="181"/>
        <v>308.3</v>
      </c>
      <c r="BW175" s="66"/>
      <c r="BX175" s="66"/>
      <c r="BY175" s="17"/>
      <c r="BZ175" s="17"/>
      <c r="CA175" s="66"/>
      <c r="CB175" s="66"/>
      <c r="CC175" s="66">
        <f>MAX(BW175:BW404)</f>
        <v>58642.280441588402</v>
      </c>
      <c r="CD175" s="66">
        <f t="shared" si="186"/>
        <v>-58642.280441588402</v>
      </c>
      <c r="CE175" s="66">
        <f t="shared" si="187"/>
        <v>-4622</v>
      </c>
      <c r="CF175" s="66" t="e">
        <f>MAX(CE175:CE404)</f>
        <v>#REF!</v>
      </c>
      <c r="CG175" s="66" t="e">
        <f t="shared" si="188"/>
        <v>#REF!</v>
      </c>
      <c r="CH175" s="370"/>
      <c r="CI175" s="17">
        <f t="shared" si="182"/>
        <v>0</v>
      </c>
      <c r="CJ175" s="17">
        <f t="shared" si="183"/>
        <v>1</v>
      </c>
      <c r="CK175" s="38">
        <f>MAX(BV38:BV175)</f>
        <v>327.5</v>
      </c>
      <c r="CL175" s="38">
        <f t="shared" si="189"/>
        <v>19.199999999999989</v>
      </c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</row>
    <row r="176" spans="1:147" customFormat="1" ht="19.5" hidden="1" customHeight="1" x14ac:dyDescent="0.25">
      <c r="A176" s="3"/>
      <c r="B176" s="254">
        <f t="shared" si="150"/>
        <v>37494</v>
      </c>
      <c r="C176" s="5">
        <f t="shared" ref="C176:C194" si="191">G175</f>
        <v>25113</v>
      </c>
      <c r="D176" s="5">
        <v>0</v>
      </c>
      <c r="E176" s="66">
        <f t="shared" si="137"/>
        <v>0</v>
      </c>
      <c r="F176" s="66">
        <f t="shared" si="151"/>
        <v>101</v>
      </c>
      <c r="G176" s="4">
        <f t="shared" ref="G176:G194" si="192">G175+F176</f>
        <v>25214</v>
      </c>
      <c r="H176" s="8">
        <f t="shared" si="184"/>
        <v>4.0218213674192652E-3</v>
      </c>
      <c r="I176" s="3"/>
      <c r="J176" s="306">
        <v>37494</v>
      </c>
      <c r="K176" s="5">
        <v>313.89999999999998</v>
      </c>
      <c r="L176" s="5">
        <v>316</v>
      </c>
      <c r="M176" s="5">
        <v>307.7</v>
      </c>
      <c r="N176" s="177"/>
      <c r="O176" s="5">
        <f t="shared" si="139"/>
        <v>8.3000000000000114</v>
      </c>
      <c r="P176" s="8">
        <f t="shared" si="140"/>
        <v>2.6441541892322434E-2</v>
      </c>
      <c r="Q176" s="8">
        <f>(AVERAGE(P173:P175))*Q1239</f>
        <v>1.179681792771419E-2</v>
      </c>
      <c r="R176" s="8">
        <f>P175/P1239</f>
        <v>0.90146457571288263</v>
      </c>
      <c r="S176" s="109">
        <f t="shared" si="141"/>
        <v>304.6630410328857</v>
      </c>
      <c r="T176" s="5">
        <f t="shared" si="152"/>
        <v>3.3000000000000114</v>
      </c>
      <c r="U176" s="8">
        <f t="shared" si="138"/>
        <v>0.33999999999999775</v>
      </c>
      <c r="V176" s="19">
        <f t="shared" si="142"/>
        <v>0</v>
      </c>
      <c r="W176" s="109">
        <f t="shared" si="153"/>
        <v>311.93695896711432</v>
      </c>
      <c r="X176" s="5">
        <f t="shared" si="147"/>
        <v>1.6999999999999886</v>
      </c>
      <c r="Y176" s="8">
        <f t="shared" si="143"/>
        <v>0.66000000000000225</v>
      </c>
      <c r="Z176" s="5">
        <f t="shared" si="144"/>
        <v>3.8999999999999773</v>
      </c>
      <c r="AA176" s="5">
        <f>K176*AA1239</f>
        <v>4.0806999999999993</v>
      </c>
      <c r="AB176" s="5">
        <f t="shared" si="145"/>
        <v>3.6786064941115595</v>
      </c>
      <c r="AC176" s="2">
        <v>37494</v>
      </c>
      <c r="AD176" s="43">
        <f t="shared" si="154"/>
        <v>305</v>
      </c>
      <c r="AE176" s="54"/>
      <c r="AF176" s="131">
        <f>(AK175&gt;AF1239)*1</f>
        <v>0</v>
      </c>
      <c r="AG176" s="112">
        <f>MROUND((AD176*AG1239),5)</f>
        <v>300</v>
      </c>
      <c r="AH176" s="113">
        <f>MROUND((AE176*AH1239),0.1)</f>
        <v>0</v>
      </c>
      <c r="AI176" s="60">
        <f t="shared" si="155"/>
        <v>5.5999999999999659</v>
      </c>
      <c r="AJ176" s="60"/>
      <c r="AK176" s="133">
        <f t="shared" si="190"/>
        <v>313.89999999999998</v>
      </c>
      <c r="AL176" s="41">
        <f t="shared" si="146"/>
        <v>310</v>
      </c>
      <c r="AM176" s="56">
        <f t="shared" si="148"/>
        <v>1.4000000000000001</v>
      </c>
      <c r="AN176" s="82">
        <f t="shared" si="149"/>
        <v>1</v>
      </c>
      <c r="AO176" s="82">
        <f t="shared" si="156"/>
        <v>0</v>
      </c>
      <c r="AP176" s="33">
        <f t="shared" si="157"/>
        <v>0</v>
      </c>
      <c r="AQ176" s="29">
        <f t="shared" si="158"/>
        <v>0</v>
      </c>
      <c r="AR176" s="86">
        <f t="shared" si="159"/>
        <v>1</v>
      </c>
      <c r="AS176" s="33">
        <f t="shared" si="160"/>
        <v>0</v>
      </c>
      <c r="AT176" s="19">
        <f t="shared" si="161"/>
        <v>0</v>
      </c>
      <c r="AU176" s="18">
        <f t="shared" si="185"/>
        <v>1</v>
      </c>
      <c r="AV176" s="5">
        <f t="shared" si="162"/>
        <v>1.4000000000000001</v>
      </c>
      <c r="AW176" s="17">
        <f t="shared" si="163"/>
        <v>0</v>
      </c>
      <c r="AX176" s="17">
        <f t="shared" si="164"/>
        <v>1</v>
      </c>
      <c r="AY176" s="17">
        <f t="shared" si="165"/>
        <v>310</v>
      </c>
      <c r="AZ176" s="19">
        <f t="shared" si="166"/>
        <v>310</v>
      </c>
      <c r="BA176" s="19">
        <f t="shared" si="167"/>
        <v>0</v>
      </c>
      <c r="BB176" s="19">
        <f t="shared" si="168"/>
        <v>0</v>
      </c>
      <c r="BC176" s="19">
        <f t="shared" si="169"/>
        <v>310</v>
      </c>
      <c r="BD176" s="17">
        <f t="shared" si="170"/>
        <v>0</v>
      </c>
      <c r="BE176" s="17">
        <f t="shared" si="171"/>
        <v>0</v>
      </c>
      <c r="BF176" s="38">
        <f t="shared" si="172"/>
        <v>0</v>
      </c>
      <c r="BG176" s="38">
        <f t="shared" si="173"/>
        <v>0</v>
      </c>
      <c r="BH176" s="38">
        <f t="shared" si="174"/>
        <v>0</v>
      </c>
      <c r="BI176" s="38">
        <f t="shared" si="175"/>
        <v>0</v>
      </c>
      <c r="BJ176" s="5">
        <f t="shared" si="176"/>
        <v>0</v>
      </c>
      <c r="BK176" s="5">
        <f t="shared" si="177"/>
        <v>0</v>
      </c>
      <c r="BL176" s="22">
        <f t="shared" si="178"/>
        <v>1.4000000000000001</v>
      </c>
      <c r="BM176" s="5">
        <f t="shared" si="179"/>
        <v>1.4000000000000001</v>
      </c>
      <c r="BN176" s="66">
        <f t="shared" si="133"/>
        <v>140</v>
      </c>
      <c r="BO176" s="5">
        <f>AP176*BO1239</f>
        <v>0</v>
      </c>
      <c r="BP176" s="5">
        <f>AU176*BP1239</f>
        <v>-39</v>
      </c>
      <c r="BQ176" s="5">
        <f>AF176*BQ1239</f>
        <v>0</v>
      </c>
      <c r="BR176" s="356">
        <f t="shared" si="134"/>
        <v>101</v>
      </c>
      <c r="BS176" s="5">
        <f t="shared" si="180"/>
        <v>313.89999999999998</v>
      </c>
      <c r="BT176" s="6"/>
      <c r="BU176" s="306">
        <v>37494</v>
      </c>
      <c r="BV176" s="38">
        <f t="shared" si="181"/>
        <v>313.89999999999998</v>
      </c>
      <c r="BW176" s="66"/>
      <c r="BX176" s="66"/>
      <c r="BY176" s="17"/>
      <c r="BZ176" s="17"/>
      <c r="CA176" s="66"/>
      <c r="CB176" s="66"/>
      <c r="CC176" s="66">
        <f>MAX(BW176:BW404)</f>
        <v>58642.280441588402</v>
      </c>
      <c r="CD176" s="66">
        <f t="shared" si="186"/>
        <v>-58642.280441588402</v>
      </c>
      <c r="CE176" s="66">
        <f t="shared" si="187"/>
        <v>-4521</v>
      </c>
      <c r="CF176" s="66" t="e">
        <f>MAX(CE176:CE404)</f>
        <v>#REF!</v>
      </c>
      <c r="CG176" s="66" t="e">
        <f t="shared" si="188"/>
        <v>#REF!</v>
      </c>
      <c r="CH176" s="370"/>
      <c r="CI176" s="17">
        <f t="shared" si="182"/>
        <v>1</v>
      </c>
      <c r="CJ176" s="17">
        <f t="shared" si="183"/>
        <v>0</v>
      </c>
      <c r="CK176" s="38">
        <f>MAX(BV38:BV176)</f>
        <v>327.5</v>
      </c>
      <c r="CL176" s="38">
        <f t="shared" si="189"/>
        <v>13.600000000000023</v>
      </c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</row>
    <row r="177" spans="1:147" customFormat="1" ht="19.5" hidden="1" customHeight="1" x14ac:dyDescent="0.25">
      <c r="A177" s="3"/>
      <c r="B177" s="254">
        <f t="shared" si="150"/>
        <v>37501</v>
      </c>
      <c r="C177" s="5">
        <f t="shared" si="191"/>
        <v>25214</v>
      </c>
      <c r="D177" s="5">
        <v>0</v>
      </c>
      <c r="E177" s="66">
        <f t="shared" ref="E177:E194" si="193">E176</f>
        <v>0</v>
      </c>
      <c r="F177" s="66">
        <f t="shared" si="151"/>
        <v>-39</v>
      </c>
      <c r="G177" s="4">
        <f t="shared" si="192"/>
        <v>25175</v>
      </c>
      <c r="H177" s="8">
        <f t="shared" si="184"/>
        <v>-1.5467597366542398E-3</v>
      </c>
      <c r="I177" s="3"/>
      <c r="J177" s="306">
        <v>37501</v>
      </c>
      <c r="K177" s="5">
        <v>321.5</v>
      </c>
      <c r="L177" s="5">
        <v>322.8</v>
      </c>
      <c r="M177" s="5">
        <v>312.60000000000002</v>
      </c>
      <c r="N177" s="177"/>
      <c r="O177" s="5">
        <f t="shared" si="139"/>
        <v>10.199999999999989</v>
      </c>
      <c r="P177" s="8">
        <f t="shared" si="140"/>
        <v>3.172628304821147E-2</v>
      </c>
      <c r="Q177" s="8">
        <f>(AVERAGE(P174:P176))*Q1239</f>
        <v>1.0807588914201067E-2</v>
      </c>
      <c r="R177" s="8">
        <f>P176/P1239</f>
        <v>0.74986466772400939</v>
      </c>
      <c r="S177" s="109">
        <f t="shared" si="141"/>
        <v>310.50749783983224</v>
      </c>
      <c r="T177" s="5">
        <f t="shared" si="152"/>
        <v>3.8999999999999773</v>
      </c>
      <c r="U177" s="8">
        <f t="shared" si="138"/>
        <v>0.22000000000000455</v>
      </c>
      <c r="V177" s="19">
        <f t="shared" si="142"/>
        <v>0</v>
      </c>
      <c r="W177" s="109">
        <f t="shared" si="153"/>
        <v>317.29250216016771</v>
      </c>
      <c r="X177" s="5">
        <f t="shared" si="147"/>
        <v>1.1000000000000227</v>
      </c>
      <c r="Y177" s="8">
        <f t="shared" si="143"/>
        <v>0.77999999999999547</v>
      </c>
      <c r="Z177" s="5">
        <f t="shared" si="144"/>
        <v>6.5</v>
      </c>
      <c r="AA177" s="5">
        <f>K177*AA1239</f>
        <v>4.1795</v>
      </c>
      <c r="AB177" s="5">
        <f t="shared" si="145"/>
        <v>3.1340593787524971</v>
      </c>
      <c r="AC177" s="2">
        <v>37501</v>
      </c>
      <c r="AD177" s="43">
        <f t="shared" si="154"/>
        <v>310</v>
      </c>
      <c r="AE177" s="54"/>
      <c r="AF177" s="131">
        <f>(AK176&gt;AF1239)*1</f>
        <v>0</v>
      </c>
      <c r="AG177" s="112">
        <f>MROUND((AD177*AG1239),5)</f>
        <v>305</v>
      </c>
      <c r="AH177" s="113">
        <f>MROUND((AE177*AH1239),0.1)</f>
        <v>0</v>
      </c>
      <c r="AI177" s="60">
        <f t="shared" si="155"/>
        <v>7.6000000000000227</v>
      </c>
      <c r="AJ177" s="60"/>
      <c r="AK177" s="133">
        <f t="shared" si="190"/>
        <v>321.5</v>
      </c>
      <c r="AL177" s="41">
        <f t="shared" si="146"/>
        <v>315</v>
      </c>
      <c r="AM177" s="56">
        <f t="shared" si="148"/>
        <v>2.4000000000000004</v>
      </c>
      <c r="AN177" s="82">
        <f t="shared" si="149"/>
        <v>1</v>
      </c>
      <c r="AO177" s="82">
        <f t="shared" si="156"/>
        <v>0</v>
      </c>
      <c r="AP177" s="33">
        <f t="shared" si="157"/>
        <v>1</v>
      </c>
      <c r="AQ177" s="29">
        <f t="shared" si="158"/>
        <v>0</v>
      </c>
      <c r="AR177" s="86">
        <f t="shared" si="159"/>
        <v>1</v>
      </c>
      <c r="AS177" s="33">
        <f t="shared" si="160"/>
        <v>0</v>
      </c>
      <c r="AT177" s="19">
        <f t="shared" si="161"/>
        <v>0</v>
      </c>
      <c r="AU177" s="18">
        <f t="shared" si="185"/>
        <v>0</v>
      </c>
      <c r="AV177" s="5">
        <f t="shared" si="162"/>
        <v>0</v>
      </c>
      <c r="AW177" s="17">
        <f t="shared" si="163"/>
        <v>0</v>
      </c>
      <c r="AX177" s="17">
        <f t="shared" si="164"/>
        <v>0</v>
      </c>
      <c r="AY177" s="17">
        <f t="shared" si="165"/>
        <v>0</v>
      </c>
      <c r="AZ177" s="19">
        <f t="shared" si="166"/>
        <v>0</v>
      </c>
      <c r="BA177" s="19">
        <f t="shared" si="167"/>
        <v>0</v>
      </c>
      <c r="BB177" s="19">
        <f t="shared" si="168"/>
        <v>0</v>
      </c>
      <c r="BC177" s="19">
        <f t="shared" si="169"/>
        <v>0</v>
      </c>
      <c r="BD177" s="17">
        <f t="shared" si="170"/>
        <v>0</v>
      </c>
      <c r="BE177" s="17">
        <f t="shared" si="171"/>
        <v>0</v>
      </c>
      <c r="BF177" s="38">
        <f t="shared" si="172"/>
        <v>0</v>
      </c>
      <c r="BG177" s="38">
        <f t="shared" si="173"/>
        <v>0</v>
      </c>
      <c r="BH177" s="38">
        <f t="shared" si="174"/>
        <v>0</v>
      </c>
      <c r="BI177" s="38">
        <f t="shared" si="175"/>
        <v>0</v>
      </c>
      <c r="BJ177" s="5">
        <f t="shared" si="176"/>
        <v>0</v>
      </c>
      <c r="BK177" s="5">
        <f t="shared" si="177"/>
        <v>0</v>
      </c>
      <c r="BL177" s="22">
        <f t="shared" si="178"/>
        <v>0</v>
      </c>
      <c r="BM177" s="5">
        <f t="shared" si="179"/>
        <v>0</v>
      </c>
      <c r="BN177" s="66">
        <f t="shared" si="133"/>
        <v>0</v>
      </c>
      <c r="BO177" s="5">
        <f>AP177*BO1239</f>
        <v>-39</v>
      </c>
      <c r="BP177" s="5">
        <f>AU177*BP1239</f>
        <v>0</v>
      </c>
      <c r="BQ177" s="5">
        <f>AF177*BQ1239</f>
        <v>0</v>
      </c>
      <c r="BR177" s="356">
        <f t="shared" si="134"/>
        <v>-39</v>
      </c>
      <c r="BS177" s="5">
        <f t="shared" si="180"/>
        <v>321.5</v>
      </c>
      <c r="BT177" s="6"/>
      <c r="BU177" s="306">
        <v>37501</v>
      </c>
      <c r="BV177" s="38">
        <f t="shared" si="181"/>
        <v>321.5</v>
      </c>
      <c r="BW177" s="66"/>
      <c r="BX177" s="66"/>
      <c r="BY177" s="17"/>
      <c r="BZ177" s="17"/>
      <c r="CA177" s="66"/>
      <c r="CB177" s="66"/>
      <c r="CC177" s="66">
        <f>MAX(BW177:BW404)</f>
        <v>58642.280441588402</v>
      </c>
      <c r="CD177" s="66">
        <f t="shared" si="186"/>
        <v>-58642.280441588402</v>
      </c>
      <c r="CE177" s="66">
        <f t="shared" si="187"/>
        <v>-4560</v>
      </c>
      <c r="CF177" s="66" t="e">
        <f>MAX(CE177:CE404)</f>
        <v>#REF!</v>
      </c>
      <c r="CG177" s="66" t="e">
        <f t="shared" si="188"/>
        <v>#REF!</v>
      </c>
      <c r="CH177" s="370"/>
      <c r="CI177" s="17">
        <f t="shared" si="182"/>
        <v>0</v>
      </c>
      <c r="CJ177" s="17">
        <f t="shared" si="183"/>
        <v>1</v>
      </c>
      <c r="CK177" s="38">
        <f>MAX(BV38:BV177)</f>
        <v>327.5</v>
      </c>
      <c r="CL177" s="38">
        <f t="shared" si="189"/>
        <v>6</v>
      </c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</row>
    <row r="178" spans="1:147" customFormat="1" ht="19.5" hidden="1" customHeight="1" x14ac:dyDescent="0.25">
      <c r="A178" s="3"/>
      <c r="B178" s="254">
        <f t="shared" si="150"/>
        <v>37508</v>
      </c>
      <c r="C178" s="5">
        <f t="shared" si="191"/>
        <v>25175</v>
      </c>
      <c r="D178" s="5">
        <v>0</v>
      </c>
      <c r="E178" s="66">
        <f t="shared" si="193"/>
        <v>0</v>
      </c>
      <c r="F178" s="66">
        <f t="shared" si="151"/>
        <v>-39</v>
      </c>
      <c r="G178" s="4">
        <f t="shared" si="192"/>
        <v>25136</v>
      </c>
      <c r="H178" s="8">
        <f t="shared" si="184"/>
        <v>-1.5491559086395234E-3</v>
      </c>
      <c r="I178" s="3"/>
      <c r="J178" s="306">
        <v>37508</v>
      </c>
      <c r="K178" s="5">
        <v>318.10000000000002</v>
      </c>
      <c r="L178" s="5">
        <v>325.5</v>
      </c>
      <c r="M178" s="5">
        <v>316</v>
      </c>
      <c r="N178" s="177"/>
      <c r="O178" s="5">
        <f t="shared" si="139"/>
        <v>9.5</v>
      </c>
      <c r="P178" s="8">
        <f t="shared" si="140"/>
        <v>2.9864822382898459E-2</v>
      </c>
      <c r="Q178" s="8">
        <f>(AVERAGE(P175:P177))*Q1239</f>
        <v>1.1994006024074627E-2</v>
      </c>
      <c r="R178" s="8">
        <f>P177/P1239</f>
        <v>0.89973643719214247</v>
      </c>
      <c r="S178" s="109">
        <f t="shared" si="141"/>
        <v>317.64392706325998</v>
      </c>
      <c r="T178" s="5">
        <f t="shared" si="152"/>
        <v>1.5</v>
      </c>
      <c r="U178" s="8">
        <f t="shared" si="138"/>
        <v>0.7</v>
      </c>
      <c r="V178" s="19">
        <f t="shared" si="142"/>
        <v>1.8999999999999773</v>
      </c>
      <c r="W178" s="109">
        <f t="shared" si="153"/>
        <v>325.35607293674002</v>
      </c>
      <c r="X178" s="5">
        <f t="shared" si="147"/>
        <v>3.5</v>
      </c>
      <c r="Y178" s="8">
        <f t="shared" si="143"/>
        <v>0.30000000000000004</v>
      </c>
      <c r="Z178" s="5">
        <f t="shared" si="144"/>
        <v>0</v>
      </c>
      <c r="AA178" s="5">
        <f>K178*AA1239</f>
        <v>4.1353</v>
      </c>
      <c r="AB178" s="5">
        <f t="shared" si="145"/>
        <v>3.7206800887206666</v>
      </c>
      <c r="AC178" s="2">
        <v>37508</v>
      </c>
      <c r="AD178" s="43">
        <f t="shared" si="154"/>
        <v>320</v>
      </c>
      <c r="AE178" s="54"/>
      <c r="AF178" s="131">
        <f>(AK177&gt;AF1239)*1</f>
        <v>0</v>
      </c>
      <c r="AG178" s="112">
        <f>MROUND((AD178*AG1239),5)</f>
        <v>315</v>
      </c>
      <c r="AH178" s="113">
        <f>MROUND((AE178*AH1239),0.1)</f>
        <v>0</v>
      </c>
      <c r="AI178" s="60">
        <f t="shared" si="155"/>
        <v>-3.3999999999999773</v>
      </c>
      <c r="AJ178" s="60"/>
      <c r="AK178" s="133">
        <f t="shared" si="190"/>
        <v>318.10000000000002</v>
      </c>
      <c r="AL178" s="41">
        <f t="shared" si="146"/>
        <v>325</v>
      </c>
      <c r="AM178" s="56">
        <f t="shared" si="148"/>
        <v>2.4000000000000004</v>
      </c>
      <c r="AN178" s="82">
        <f t="shared" si="149"/>
        <v>0</v>
      </c>
      <c r="AO178" s="82">
        <f t="shared" si="156"/>
        <v>1</v>
      </c>
      <c r="AP178" s="33">
        <f t="shared" si="157"/>
        <v>1</v>
      </c>
      <c r="AQ178" s="29">
        <f t="shared" si="158"/>
        <v>0</v>
      </c>
      <c r="AR178" s="86">
        <f t="shared" si="159"/>
        <v>0</v>
      </c>
      <c r="AS178" s="33">
        <f t="shared" si="160"/>
        <v>1</v>
      </c>
      <c r="AT178" s="19">
        <f t="shared" si="161"/>
        <v>320</v>
      </c>
      <c r="AU178" s="18">
        <f t="shared" si="185"/>
        <v>0</v>
      </c>
      <c r="AV178" s="5">
        <f t="shared" si="162"/>
        <v>0</v>
      </c>
      <c r="AW178" s="17">
        <f t="shared" si="163"/>
        <v>0</v>
      </c>
      <c r="AX178" s="17">
        <f t="shared" si="164"/>
        <v>0</v>
      </c>
      <c r="AY178" s="17">
        <f t="shared" si="165"/>
        <v>0</v>
      </c>
      <c r="AZ178" s="19">
        <f t="shared" si="166"/>
        <v>0</v>
      </c>
      <c r="BA178" s="19">
        <f t="shared" si="167"/>
        <v>320</v>
      </c>
      <c r="BB178" s="19">
        <f t="shared" si="168"/>
        <v>0</v>
      </c>
      <c r="BC178" s="19">
        <f t="shared" si="169"/>
        <v>0</v>
      </c>
      <c r="BD178" s="17">
        <f t="shared" si="170"/>
        <v>320</v>
      </c>
      <c r="BE178" s="17">
        <f t="shared" si="171"/>
        <v>0</v>
      </c>
      <c r="BF178" s="38">
        <f t="shared" si="172"/>
        <v>0</v>
      </c>
      <c r="BG178" s="38">
        <f t="shared" si="173"/>
        <v>0</v>
      </c>
      <c r="BH178" s="38">
        <f t="shared" si="174"/>
        <v>0</v>
      </c>
      <c r="BI178" s="38">
        <f t="shared" si="175"/>
        <v>0</v>
      </c>
      <c r="BJ178" s="5">
        <f t="shared" si="176"/>
        <v>0</v>
      </c>
      <c r="BK178" s="5">
        <f t="shared" si="177"/>
        <v>0</v>
      </c>
      <c r="BL178" s="22">
        <f t="shared" si="178"/>
        <v>0</v>
      </c>
      <c r="BM178" s="5">
        <f t="shared" si="179"/>
        <v>0</v>
      </c>
      <c r="BN178" s="66">
        <f t="shared" si="133"/>
        <v>0</v>
      </c>
      <c r="BO178" s="5">
        <f>AP178*BO1239</f>
        <v>-39</v>
      </c>
      <c r="BP178" s="5">
        <f>AU178*BP1239</f>
        <v>0</v>
      </c>
      <c r="BQ178" s="5">
        <f>AF178*BQ1239</f>
        <v>0</v>
      </c>
      <c r="BR178" s="356">
        <f t="shared" si="134"/>
        <v>-39</v>
      </c>
      <c r="BS178" s="5">
        <f t="shared" si="180"/>
        <v>318.10000000000002</v>
      </c>
      <c r="BT178" s="6"/>
      <c r="BU178" s="306">
        <v>37508</v>
      </c>
      <c r="BV178" s="38">
        <f t="shared" si="181"/>
        <v>318.10000000000002</v>
      </c>
      <c r="BW178" s="66"/>
      <c r="BX178" s="66"/>
      <c r="BY178" s="17"/>
      <c r="BZ178" s="17"/>
      <c r="CA178" s="66"/>
      <c r="CB178" s="66"/>
      <c r="CC178" s="66">
        <f>MAX(BW178:BW404)</f>
        <v>58642.280441588402</v>
      </c>
      <c r="CD178" s="66">
        <f t="shared" si="186"/>
        <v>-58642.280441588402</v>
      </c>
      <c r="CE178" s="66">
        <f t="shared" si="187"/>
        <v>-4599</v>
      </c>
      <c r="CF178" s="66" t="e">
        <f>MAX(CE178:CE404)</f>
        <v>#REF!</v>
      </c>
      <c r="CG178" s="66" t="e">
        <f t="shared" si="188"/>
        <v>#REF!</v>
      </c>
      <c r="CH178" s="370"/>
      <c r="CI178" s="17">
        <f t="shared" si="182"/>
        <v>0</v>
      </c>
      <c r="CJ178" s="17">
        <f t="shared" si="183"/>
        <v>1</v>
      </c>
      <c r="CK178" s="38">
        <f>MAX(BV38:BV178)</f>
        <v>327.5</v>
      </c>
      <c r="CL178" s="38">
        <f t="shared" si="189"/>
        <v>9.3999999999999773</v>
      </c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</row>
    <row r="179" spans="1:147" customFormat="1" ht="19.5" hidden="1" customHeight="1" x14ac:dyDescent="0.25">
      <c r="A179" s="3"/>
      <c r="B179" s="254">
        <f t="shared" si="150"/>
        <v>37515</v>
      </c>
      <c r="C179" s="5">
        <f t="shared" si="191"/>
        <v>25136</v>
      </c>
      <c r="D179" s="5">
        <v>0</v>
      </c>
      <c r="E179" s="66">
        <f t="shared" si="193"/>
        <v>0</v>
      </c>
      <c r="F179" s="66">
        <f t="shared" si="151"/>
        <v>71.000000000000014</v>
      </c>
      <c r="G179" s="4">
        <f t="shared" si="192"/>
        <v>25207</v>
      </c>
      <c r="H179" s="8">
        <f t="shared" si="184"/>
        <v>2.8246339910884791E-3</v>
      </c>
      <c r="I179" s="3"/>
      <c r="J179" s="306">
        <v>37515</v>
      </c>
      <c r="K179" s="5">
        <v>323.2</v>
      </c>
      <c r="L179" s="5">
        <v>325.3</v>
      </c>
      <c r="M179" s="5">
        <v>314.7</v>
      </c>
      <c r="N179" s="177"/>
      <c r="O179" s="5">
        <f t="shared" si="139"/>
        <v>10.600000000000023</v>
      </c>
      <c r="P179" s="8">
        <f t="shared" si="140"/>
        <v>3.2797029702970368E-2</v>
      </c>
      <c r="Q179" s="8">
        <f>(AVERAGE(P176:P178))*Q1239</f>
        <v>1.1737686309790983E-2</v>
      </c>
      <c r="R179" s="8">
        <f>P178/P1239</f>
        <v>0.84694664191618874</v>
      </c>
      <c r="S179" s="109">
        <f t="shared" si="141"/>
        <v>314.36624198485549</v>
      </c>
      <c r="T179" s="5">
        <f t="shared" si="152"/>
        <v>3.1000000000000227</v>
      </c>
      <c r="U179" s="8">
        <f t="shared" si="138"/>
        <v>0.37999999999999545</v>
      </c>
      <c r="V179" s="19">
        <f t="shared" si="142"/>
        <v>0</v>
      </c>
      <c r="W179" s="109">
        <f t="shared" si="153"/>
        <v>321.83375801514455</v>
      </c>
      <c r="X179" s="5">
        <f t="shared" si="147"/>
        <v>1.8999999999999773</v>
      </c>
      <c r="Y179" s="8">
        <f t="shared" si="143"/>
        <v>0.62000000000000455</v>
      </c>
      <c r="Z179" s="5">
        <f t="shared" si="144"/>
        <v>3.1999999999999886</v>
      </c>
      <c r="AA179" s="5">
        <f>K179*AA1239</f>
        <v>4.2016</v>
      </c>
      <c r="AB179" s="5">
        <f t="shared" si="145"/>
        <v>3.5585310106750585</v>
      </c>
      <c r="AC179" s="2">
        <v>37515</v>
      </c>
      <c r="AD179" s="43">
        <f t="shared" si="154"/>
        <v>315</v>
      </c>
      <c r="AE179" s="54"/>
      <c r="AF179" s="131">
        <f>(AK178&gt;AF1239)*1</f>
        <v>0</v>
      </c>
      <c r="AG179" s="112">
        <f>MROUND((AD179*AG1239),5)</f>
        <v>310</v>
      </c>
      <c r="AH179" s="113">
        <f>MROUND((AE179*AH1239),0.1)</f>
        <v>0</v>
      </c>
      <c r="AI179" s="60">
        <f t="shared" si="155"/>
        <v>5.0999999999999659</v>
      </c>
      <c r="AJ179" s="60"/>
      <c r="AK179" s="133">
        <f t="shared" si="190"/>
        <v>323.2</v>
      </c>
      <c r="AL179" s="41">
        <f t="shared" si="146"/>
        <v>320</v>
      </c>
      <c r="AM179" s="56">
        <f t="shared" si="148"/>
        <v>1.1000000000000001</v>
      </c>
      <c r="AN179" s="82">
        <f t="shared" si="149"/>
        <v>1</v>
      </c>
      <c r="AO179" s="82">
        <f t="shared" si="156"/>
        <v>0</v>
      </c>
      <c r="AP179" s="33">
        <f t="shared" si="157"/>
        <v>0</v>
      </c>
      <c r="AQ179" s="29">
        <f t="shared" si="158"/>
        <v>0</v>
      </c>
      <c r="AR179" s="86">
        <f t="shared" si="159"/>
        <v>1</v>
      </c>
      <c r="AS179" s="33">
        <f t="shared" si="160"/>
        <v>0</v>
      </c>
      <c r="AT179" s="19">
        <f t="shared" si="161"/>
        <v>0</v>
      </c>
      <c r="AU179" s="18">
        <f t="shared" si="185"/>
        <v>1</v>
      </c>
      <c r="AV179" s="5">
        <f t="shared" si="162"/>
        <v>1.1000000000000001</v>
      </c>
      <c r="AW179" s="17">
        <f t="shared" si="163"/>
        <v>0</v>
      </c>
      <c r="AX179" s="17">
        <f t="shared" si="164"/>
        <v>1</v>
      </c>
      <c r="AY179" s="17">
        <f t="shared" si="165"/>
        <v>320</v>
      </c>
      <c r="AZ179" s="19">
        <f t="shared" si="166"/>
        <v>320</v>
      </c>
      <c r="BA179" s="19">
        <f t="shared" si="167"/>
        <v>0</v>
      </c>
      <c r="BB179" s="19">
        <f t="shared" si="168"/>
        <v>0</v>
      </c>
      <c r="BC179" s="19">
        <f t="shared" si="169"/>
        <v>320</v>
      </c>
      <c r="BD179" s="17">
        <f t="shared" si="170"/>
        <v>0</v>
      </c>
      <c r="BE179" s="17">
        <f t="shared" si="171"/>
        <v>0</v>
      </c>
      <c r="BF179" s="38">
        <f t="shared" si="172"/>
        <v>0</v>
      </c>
      <c r="BG179" s="38">
        <f t="shared" si="173"/>
        <v>0</v>
      </c>
      <c r="BH179" s="38">
        <f t="shared" si="174"/>
        <v>0</v>
      </c>
      <c r="BI179" s="38">
        <f t="shared" si="175"/>
        <v>0</v>
      </c>
      <c r="BJ179" s="5">
        <f t="shared" si="176"/>
        <v>0</v>
      </c>
      <c r="BK179" s="5">
        <f t="shared" si="177"/>
        <v>0</v>
      </c>
      <c r="BL179" s="22">
        <f t="shared" si="178"/>
        <v>1.1000000000000001</v>
      </c>
      <c r="BM179" s="5">
        <f t="shared" si="179"/>
        <v>1.1000000000000001</v>
      </c>
      <c r="BN179" s="66">
        <f t="shared" si="133"/>
        <v>110.00000000000001</v>
      </c>
      <c r="BO179" s="5">
        <f>AP179*BO1239</f>
        <v>0</v>
      </c>
      <c r="BP179" s="5">
        <f>AU179*BP1239</f>
        <v>-39</v>
      </c>
      <c r="BQ179" s="5">
        <f>AF179*BQ1239</f>
        <v>0</v>
      </c>
      <c r="BR179" s="356">
        <f t="shared" si="134"/>
        <v>71.000000000000014</v>
      </c>
      <c r="BS179" s="5">
        <f t="shared" si="180"/>
        <v>323.2</v>
      </c>
      <c r="BT179" s="6"/>
      <c r="BU179" s="306">
        <v>37515</v>
      </c>
      <c r="BV179" s="38">
        <f t="shared" si="181"/>
        <v>323.2</v>
      </c>
      <c r="BW179" s="66"/>
      <c r="BX179" s="66"/>
      <c r="BY179" s="17"/>
      <c r="BZ179" s="17"/>
      <c r="CA179" s="66"/>
      <c r="CB179" s="66"/>
      <c r="CC179" s="66">
        <f>MAX(BW179:BW404)</f>
        <v>58642.280441588402</v>
      </c>
      <c r="CD179" s="66">
        <f t="shared" si="186"/>
        <v>-58642.280441588402</v>
      </c>
      <c r="CE179" s="66">
        <f t="shared" si="187"/>
        <v>-4528</v>
      </c>
      <c r="CF179" s="66" t="e">
        <f>MAX(CE179:CE404)</f>
        <v>#REF!</v>
      </c>
      <c r="CG179" s="66" t="e">
        <f t="shared" si="188"/>
        <v>#REF!</v>
      </c>
      <c r="CH179" s="370"/>
      <c r="CI179" s="17">
        <f t="shared" si="182"/>
        <v>1</v>
      </c>
      <c r="CJ179" s="17">
        <f t="shared" si="183"/>
        <v>0</v>
      </c>
      <c r="CK179" s="38">
        <f>MAX(BV38:BV179)</f>
        <v>327.5</v>
      </c>
      <c r="CL179" s="38">
        <f t="shared" si="189"/>
        <v>4.3000000000000114</v>
      </c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</row>
    <row r="180" spans="1:147" customFormat="1" ht="19.5" hidden="1" customHeight="1" x14ac:dyDescent="0.25">
      <c r="A180" s="3"/>
      <c r="B180" s="254">
        <f t="shared" si="150"/>
        <v>37522</v>
      </c>
      <c r="C180" s="5">
        <f t="shared" si="191"/>
        <v>25207</v>
      </c>
      <c r="D180" s="5">
        <v>0</v>
      </c>
      <c r="E180" s="66">
        <f t="shared" si="193"/>
        <v>0</v>
      </c>
      <c r="F180" s="66">
        <f t="shared" si="151"/>
        <v>-39</v>
      </c>
      <c r="G180" s="4">
        <f t="shared" si="192"/>
        <v>25168</v>
      </c>
      <c r="H180" s="8">
        <f t="shared" si="184"/>
        <v>-1.5471892728210418E-3</v>
      </c>
      <c r="I180" s="3"/>
      <c r="J180" s="306">
        <v>37522</v>
      </c>
      <c r="K180" s="5">
        <v>321.10000000000002</v>
      </c>
      <c r="L180" s="5">
        <v>329.3</v>
      </c>
      <c r="M180" s="5">
        <v>319.8</v>
      </c>
      <c r="N180" s="177"/>
      <c r="O180" s="5">
        <f t="shared" si="139"/>
        <v>9.5</v>
      </c>
      <c r="P180" s="8">
        <f t="shared" si="140"/>
        <v>2.9585798816568046E-2</v>
      </c>
      <c r="Q180" s="8">
        <f>(AVERAGE(P177:P179))*Q1239</f>
        <v>1.2585084684544041E-2</v>
      </c>
      <c r="R180" s="8">
        <f>P179/P1239</f>
        <v>0.93010210526691195</v>
      </c>
      <c r="S180" s="109">
        <f t="shared" si="141"/>
        <v>319.13250062995536</v>
      </c>
      <c r="T180" s="5">
        <f t="shared" si="152"/>
        <v>3.1999999999999886</v>
      </c>
      <c r="U180" s="8">
        <f t="shared" si="138"/>
        <v>0.36000000000000226</v>
      </c>
      <c r="V180" s="19">
        <f t="shared" si="142"/>
        <v>0</v>
      </c>
      <c r="W180" s="109">
        <f t="shared" si="153"/>
        <v>327.26749937004462</v>
      </c>
      <c r="X180" s="5">
        <f t="shared" si="147"/>
        <v>1.8000000000000114</v>
      </c>
      <c r="Y180" s="8">
        <f t="shared" si="143"/>
        <v>0.63999999999999768</v>
      </c>
      <c r="Z180" s="5">
        <f t="shared" si="144"/>
        <v>0</v>
      </c>
      <c r="AA180" s="5">
        <f>K180*AA1239</f>
        <v>4.1742999999999997</v>
      </c>
      <c r="AB180" s="5">
        <f t="shared" si="145"/>
        <v>3.8825252180156702</v>
      </c>
      <c r="AC180" s="2">
        <v>37522</v>
      </c>
      <c r="AD180" s="43">
        <f t="shared" si="154"/>
        <v>320</v>
      </c>
      <c r="AE180" s="54"/>
      <c r="AF180" s="131">
        <f>(AK179&gt;AF1239)*1</f>
        <v>0</v>
      </c>
      <c r="AG180" s="112">
        <f>MROUND((AD180*AG1239),5)</f>
        <v>315</v>
      </c>
      <c r="AH180" s="113">
        <f>MROUND((AE180*AH1239),0.1)</f>
        <v>0</v>
      </c>
      <c r="AI180" s="60">
        <f t="shared" si="155"/>
        <v>-2.0999999999999659</v>
      </c>
      <c r="AJ180" s="60"/>
      <c r="AK180" s="133">
        <f t="shared" si="190"/>
        <v>321.10000000000002</v>
      </c>
      <c r="AL180" s="41">
        <f t="shared" si="146"/>
        <v>325</v>
      </c>
      <c r="AM180" s="56">
        <f t="shared" si="148"/>
        <v>2.2000000000000002</v>
      </c>
      <c r="AN180" s="82">
        <f t="shared" si="149"/>
        <v>0</v>
      </c>
      <c r="AO180" s="82">
        <f t="shared" si="156"/>
        <v>1</v>
      </c>
      <c r="AP180" s="33">
        <f t="shared" si="157"/>
        <v>1</v>
      </c>
      <c r="AQ180" s="29">
        <f t="shared" si="158"/>
        <v>0</v>
      </c>
      <c r="AR180" s="86">
        <f t="shared" si="159"/>
        <v>1</v>
      </c>
      <c r="AS180" s="33">
        <f t="shared" si="160"/>
        <v>0</v>
      </c>
      <c r="AT180" s="19">
        <f t="shared" si="161"/>
        <v>0</v>
      </c>
      <c r="AU180" s="18">
        <f t="shared" si="185"/>
        <v>0</v>
      </c>
      <c r="AV180" s="5">
        <f t="shared" si="162"/>
        <v>0</v>
      </c>
      <c r="AW180" s="17">
        <f t="shared" si="163"/>
        <v>0</v>
      </c>
      <c r="AX180" s="17">
        <f t="shared" si="164"/>
        <v>0</v>
      </c>
      <c r="AY180" s="17">
        <f t="shared" si="165"/>
        <v>0</v>
      </c>
      <c r="AZ180" s="19">
        <f t="shared" si="166"/>
        <v>0</v>
      </c>
      <c r="BA180" s="19">
        <f t="shared" si="167"/>
        <v>0</v>
      </c>
      <c r="BB180" s="19">
        <f t="shared" si="168"/>
        <v>0</v>
      </c>
      <c r="BC180" s="19">
        <f t="shared" si="169"/>
        <v>0</v>
      </c>
      <c r="BD180" s="17">
        <f t="shared" si="170"/>
        <v>0</v>
      </c>
      <c r="BE180" s="17">
        <f t="shared" si="171"/>
        <v>0</v>
      </c>
      <c r="BF180" s="38">
        <f t="shared" si="172"/>
        <v>0</v>
      </c>
      <c r="BG180" s="38">
        <f t="shared" si="173"/>
        <v>0</v>
      </c>
      <c r="BH180" s="38">
        <f t="shared" si="174"/>
        <v>0</v>
      </c>
      <c r="BI180" s="38">
        <f t="shared" si="175"/>
        <v>0</v>
      </c>
      <c r="BJ180" s="5">
        <f t="shared" si="176"/>
        <v>0</v>
      </c>
      <c r="BK180" s="5">
        <f t="shared" si="177"/>
        <v>0</v>
      </c>
      <c r="BL180" s="22">
        <f t="shared" si="178"/>
        <v>0</v>
      </c>
      <c r="BM180" s="5">
        <f t="shared" si="179"/>
        <v>0</v>
      </c>
      <c r="BN180" s="66">
        <f t="shared" si="133"/>
        <v>0</v>
      </c>
      <c r="BO180" s="5">
        <f>AP180*BO1239</f>
        <v>-39</v>
      </c>
      <c r="BP180" s="5">
        <f>AU180*BP1239</f>
        <v>0</v>
      </c>
      <c r="BQ180" s="5">
        <f>AF180*BQ1239</f>
        <v>0</v>
      </c>
      <c r="BR180" s="356">
        <f t="shared" si="134"/>
        <v>-39</v>
      </c>
      <c r="BS180" s="5">
        <f t="shared" si="180"/>
        <v>321.10000000000002</v>
      </c>
      <c r="BT180" s="6"/>
      <c r="BU180" s="306">
        <v>37522</v>
      </c>
      <c r="BV180" s="38">
        <f t="shared" si="181"/>
        <v>321.10000000000002</v>
      </c>
      <c r="BW180" s="66"/>
      <c r="BX180" s="66"/>
      <c r="BY180" s="17"/>
      <c r="BZ180" s="17"/>
      <c r="CA180" s="66"/>
      <c r="CB180" s="66"/>
      <c r="CC180" s="66">
        <f>MAX(BW180:BW404)</f>
        <v>58642.280441588402</v>
      </c>
      <c r="CD180" s="66">
        <f t="shared" si="186"/>
        <v>-58642.280441588402</v>
      </c>
      <c r="CE180" s="66">
        <f t="shared" si="187"/>
        <v>-4567</v>
      </c>
      <c r="CF180" s="66" t="e">
        <f>MAX(CE180:CE404)</f>
        <v>#REF!</v>
      </c>
      <c r="CG180" s="66" t="e">
        <f t="shared" si="188"/>
        <v>#REF!</v>
      </c>
      <c r="CH180" s="370"/>
      <c r="CI180" s="17">
        <f t="shared" si="182"/>
        <v>0</v>
      </c>
      <c r="CJ180" s="17">
        <f t="shared" si="183"/>
        <v>1</v>
      </c>
      <c r="CK180" s="38">
        <f>MAX(BV38:BV180)</f>
        <v>327.5</v>
      </c>
      <c r="CL180" s="38">
        <f t="shared" si="189"/>
        <v>6.3999999999999773</v>
      </c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</row>
    <row r="181" spans="1:147" customFormat="1" ht="19.5" hidden="1" customHeight="1" x14ac:dyDescent="0.25">
      <c r="A181" s="3"/>
      <c r="B181" s="254">
        <f t="shared" si="150"/>
        <v>37529</v>
      </c>
      <c r="C181" s="5">
        <f t="shared" si="191"/>
        <v>25168</v>
      </c>
      <c r="D181" s="5">
        <v>0</v>
      </c>
      <c r="E181" s="66">
        <f t="shared" si="193"/>
        <v>0</v>
      </c>
      <c r="F181" s="66">
        <f t="shared" si="151"/>
        <v>-39</v>
      </c>
      <c r="G181" s="4">
        <f t="shared" si="192"/>
        <v>25129</v>
      </c>
      <c r="H181" s="8">
        <f t="shared" si="184"/>
        <v>-1.5495867768595042E-3</v>
      </c>
      <c r="I181" s="3"/>
      <c r="J181" s="306">
        <v>37529</v>
      </c>
      <c r="K181" s="5">
        <v>323.3</v>
      </c>
      <c r="L181" s="5">
        <v>326.2</v>
      </c>
      <c r="M181" s="5">
        <v>320</v>
      </c>
      <c r="N181" s="177"/>
      <c r="O181" s="5">
        <f t="shared" si="139"/>
        <v>6.1999999999999886</v>
      </c>
      <c r="P181" s="8">
        <f t="shared" si="140"/>
        <v>1.9177234766470735E-2</v>
      </c>
      <c r="Q181" s="8">
        <f>(AVERAGE(P178:P180))*Q1239</f>
        <v>1.2299686786991584E-2</v>
      </c>
      <c r="R181" s="8">
        <f>P180/P1239</f>
        <v>0.83903371782478864</v>
      </c>
      <c r="S181" s="109">
        <f t="shared" si="141"/>
        <v>317.15057057269701</v>
      </c>
      <c r="T181" s="5">
        <f t="shared" si="152"/>
        <v>6.1000000000000227</v>
      </c>
      <c r="U181" s="8">
        <f t="shared" si="138"/>
        <v>0.38999999999999774</v>
      </c>
      <c r="V181" s="19">
        <f t="shared" si="142"/>
        <v>0</v>
      </c>
      <c r="W181" s="109">
        <f t="shared" si="153"/>
        <v>325.04942942730304</v>
      </c>
      <c r="X181" s="5">
        <f t="shared" si="147"/>
        <v>3.8999999999999773</v>
      </c>
      <c r="Y181" s="8">
        <f t="shared" si="143"/>
        <v>0.61000000000000232</v>
      </c>
      <c r="Z181" s="5">
        <f t="shared" si="144"/>
        <v>0</v>
      </c>
      <c r="AA181" s="5">
        <f>K181*AA1239</f>
        <v>4.2028999999999996</v>
      </c>
      <c r="AB181" s="5">
        <f t="shared" si="145"/>
        <v>3.5263748126458037</v>
      </c>
      <c r="AC181" s="2">
        <v>37529</v>
      </c>
      <c r="AD181" s="43">
        <f t="shared" si="154"/>
        <v>315</v>
      </c>
      <c r="AE181" s="54"/>
      <c r="AF181" s="131">
        <f>(AK180&gt;AF1239)*1</f>
        <v>0</v>
      </c>
      <c r="AG181" s="112">
        <f>MROUND((AD181*AG1239),5)</f>
        <v>310</v>
      </c>
      <c r="AH181" s="113">
        <f>MROUND((AE181*AH1239),0.1)</f>
        <v>0</v>
      </c>
      <c r="AI181" s="60">
        <f t="shared" si="155"/>
        <v>2.1999999999999886</v>
      </c>
      <c r="AJ181" s="60"/>
      <c r="AK181" s="133">
        <f t="shared" si="190"/>
        <v>323.3</v>
      </c>
      <c r="AL181" s="41">
        <f t="shared" si="146"/>
        <v>325</v>
      </c>
      <c r="AM181" s="56">
        <f t="shared" si="148"/>
        <v>2.5</v>
      </c>
      <c r="AN181" s="82">
        <f t="shared" si="149"/>
        <v>1</v>
      </c>
      <c r="AO181" s="82">
        <f t="shared" si="156"/>
        <v>0</v>
      </c>
      <c r="AP181" s="33">
        <f t="shared" si="157"/>
        <v>1</v>
      </c>
      <c r="AQ181" s="29">
        <f t="shared" si="158"/>
        <v>0</v>
      </c>
      <c r="AR181" s="86">
        <f t="shared" si="159"/>
        <v>1</v>
      </c>
      <c r="AS181" s="33">
        <f t="shared" si="160"/>
        <v>0</v>
      </c>
      <c r="AT181" s="19">
        <f t="shared" si="161"/>
        <v>0</v>
      </c>
      <c r="AU181" s="18">
        <f t="shared" si="185"/>
        <v>0</v>
      </c>
      <c r="AV181" s="5">
        <f t="shared" si="162"/>
        <v>0</v>
      </c>
      <c r="AW181" s="17">
        <f t="shared" si="163"/>
        <v>0</v>
      </c>
      <c r="AX181" s="17">
        <f t="shared" si="164"/>
        <v>0</v>
      </c>
      <c r="AY181" s="17">
        <f t="shared" si="165"/>
        <v>0</v>
      </c>
      <c r="AZ181" s="19">
        <f t="shared" si="166"/>
        <v>0</v>
      </c>
      <c r="BA181" s="19">
        <f t="shared" si="167"/>
        <v>0</v>
      </c>
      <c r="BB181" s="19">
        <f t="shared" si="168"/>
        <v>0</v>
      </c>
      <c r="BC181" s="19">
        <f t="shared" si="169"/>
        <v>0</v>
      </c>
      <c r="BD181" s="17">
        <f t="shared" si="170"/>
        <v>0</v>
      </c>
      <c r="BE181" s="17">
        <f t="shared" si="171"/>
        <v>0</v>
      </c>
      <c r="BF181" s="38">
        <f t="shared" si="172"/>
        <v>0</v>
      </c>
      <c r="BG181" s="38">
        <f t="shared" si="173"/>
        <v>0</v>
      </c>
      <c r="BH181" s="38">
        <f t="shared" si="174"/>
        <v>0</v>
      </c>
      <c r="BI181" s="38">
        <f t="shared" si="175"/>
        <v>0</v>
      </c>
      <c r="BJ181" s="5">
        <f t="shared" si="176"/>
        <v>0</v>
      </c>
      <c r="BK181" s="5">
        <f t="shared" si="177"/>
        <v>0</v>
      </c>
      <c r="BL181" s="22">
        <f t="shared" si="178"/>
        <v>0</v>
      </c>
      <c r="BM181" s="5">
        <f t="shared" si="179"/>
        <v>0</v>
      </c>
      <c r="BN181" s="66">
        <f t="shared" si="133"/>
        <v>0</v>
      </c>
      <c r="BO181" s="5">
        <f>AP181*BO1239</f>
        <v>-39</v>
      </c>
      <c r="BP181" s="5">
        <f>AU181*BP1239</f>
        <v>0</v>
      </c>
      <c r="BQ181" s="5">
        <f>AF181*BQ1239</f>
        <v>0</v>
      </c>
      <c r="BR181" s="356">
        <f t="shared" si="134"/>
        <v>-39</v>
      </c>
      <c r="BS181" s="5">
        <f t="shared" si="180"/>
        <v>323.3</v>
      </c>
      <c r="BT181" s="6"/>
      <c r="BU181" s="306">
        <v>37529</v>
      </c>
      <c r="BV181" s="38">
        <f t="shared" si="181"/>
        <v>323.3</v>
      </c>
      <c r="BW181" s="66"/>
      <c r="BX181" s="66"/>
      <c r="BY181" s="17"/>
      <c r="BZ181" s="17"/>
      <c r="CA181" s="66"/>
      <c r="CB181" s="66"/>
      <c r="CC181" s="66">
        <f>MAX(BW181:BW404)</f>
        <v>58642.280441588402</v>
      </c>
      <c r="CD181" s="66">
        <f t="shared" si="186"/>
        <v>-58642.280441588402</v>
      </c>
      <c r="CE181" s="66">
        <f t="shared" si="187"/>
        <v>-4606</v>
      </c>
      <c r="CF181" s="66" t="e">
        <f>MAX(CE181:CE404)</f>
        <v>#REF!</v>
      </c>
      <c r="CG181" s="66" t="e">
        <f t="shared" si="188"/>
        <v>#REF!</v>
      </c>
      <c r="CH181" s="370"/>
      <c r="CI181" s="17">
        <f t="shared" si="182"/>
        <v>0</v>
      </c>
      <c r="CJ181" s="17">
        <f t="shared" si="183"/>
        <v>1</v>
      </c>
      <c r="CK181" s="38">
        <f>MAX(BV38:BV181)</f>
        <v>327.5</v>
      </c>
      <c r="CL181" s="38">
        <f t="shared" si="189"/>
        <v>4.1999999999999886</v>
      </c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</row>
    <row r="182" spans="1:147" customFormat="1" ht="19.5" hidden="1" customHeight="1" x14ac:dyDescent="0.25">
      <c r="A182" s="3"/>
      <c r="B182" s="254">
        <f t="shared" si="150"/>
        <v>37536</v>
      </c>
      <c r="C182" s="5">
        <f t="shared" si="191"/>
        <v>25129</v>
      </c>
      <c r="D182" s="5">
        <v>0</v>
      </c>
      <c r="E182" s="66">
        <f t="shared" si="193"/>
        <v>0</v>
      </c>
      <c r="F182" s="66">
        <f t="shared" si="151"/>
        <v>-39</v>
      </c>
      <c r="G182" s="4">
        <f t="shared" si="192"/>
        <v>25090</v>
      </c>
      <c r="H182" s="8">
        <f t="shared" si="184"/>
        <v>-1.5519917227108122E-3</v>
      </c>
      <c r="I182" s="3"/>
      <c r="J182" s="306">
        <v>37536</v>
      </c>
      <c r="K182" s="5">
        <v>317.2</v>
      </c>
      <c r="L182" s="5">
        <v>324.3</v>
      </c>
      <c r="M182" s="5">
        <v>316.60000000000002</v>
      </c>
      <c r="N182" s="177"/>
      <c r="O182" s="5">
        <f t="shared" si="139"/>
        <v>7.6999999999999886</v>
      </c>
      <c r="P182" s="8">
        <f t="shared" si="140"/>
        <v>2.4274905422446372E-2</v>
      </c>
      <c r="Q182" s="8">
        <f>(AVERAGE(P179:P181))*Q1239</f>
        <v>1.087467510480122E-2</v>
      </c>
      <c r="R182" s="8">
        <f>P181/P1239</f>
        <v>0.54385371452942277</v>
      </c>
      <c r="S182" s="109">
        <f t="shared" si="141"/>
        <v>319.78421753861778</v>
      </c>
      <c r="T182" s="5">
        <f t="shared" si="152"/>
        <v>3.3000000000000114</v>
      </c>
      <c r="U182" s="8">
        <f t="shared" si="138"/>
        <v>0.33999999999999775</v>
      </c>
      <c r="V182" s="19">
        <f t="shared" si="142"/>
        <v>2.8000000000000114</v>
      </c>
      <c r="W182" s="109">
        <f t="shared" si="153"/>
        <v>326.81578246138224</v>
      </c>
      <c r="X182" s="5">
        <f t="shared" si="147"/>
        <v>1.6999999999999886</v>
      </c>
      <c r="Y182" s="8">
        <f t="shared" si="143"/>
        <v>0.66000000000000225</v>
      </c>
      <c r="Z182" s="5">
        <f t="shared" si="144"/>
        <v>0</v>
      </c>
      <c r="AA182" s="5">
        <f>K182*AA1239</f>
        <v>4.1235999999999997</v>
      </c>
      <c r="AB182" s="5">
        <f t="shared" si="145"/>
        <v>2.2426351772335278</v>
      </c>
      <c r="AC182" s="2">
        <v>37536</v>
      </c>
      <c r="AD182" s="43">
        <f t="shared" si="154"/>
        <v>320</v>
      </c>
      <c r="AE182" s="54"/>
      <c r="AF182" s="131">
        <f>(AK181&gt;AF1239)*1</f>
        <v>0</v>
      </c>
      <c r="AG182" s="112">
        <f>MROUND((AD182*AG1239),5)</f>
        <v>315</v>
      </c>
      <c r="AH182" s="113">
        <f>MROUND((AE182*AH1239),0.1)</f>
        <v>0</v>
      </c>
      <c r="AI182" s="60">
        <f t="shared" si="155"/>
        <v>-6.1000000000000227</v>
      </c>
      <c r="AJ182" s="60"/>
      <c r="AK182" s="133">
        <f t="shared" si="190"/>
        <v>317.2</v>
      </c>
      <c r="AL182" s="41">
        <f t="shared" si="146"/>
        <v>325</v>
      </c>
      <c r="AM182" s="56">
        <f t="shared" si="148"/>
        <v>2.2000000000000002</v>
      </c>
      <c r="AN182" s="82">
        <f t="shared" si="149"/>
        <v>0</v>
      </c>
      <c r="AO182" s="82">
        <f t="shared" si="156"/>
        <v>1</v>
      </c>
      <c r="AP182" s="33">
        <f t="shared" si="157"/>
        <v>1</v>
      </c>
      <c r="AQ182" s="29">
        <f t="shared" si="158"/>
        <v>0</v>
      </c>
      <c r="AR182" s="86">
        <f t="shared" si="159"/>
        <v>0</v>
      </c>
      <c r="AS182" s="33">
        <f t="shared" si="160"/>
        <v>1</v>
      </c>
      <c r="AT182" s="19">
        <f t="shared" si="161"/>
        <v>320</v>
      </c>
      <c r="AU182" s="18">
        <f t="shared" si="185"/>
        <v>0</v>
      </c>
      <c r="AV182" s="5">
        <f t="shared" si="162"/>
        <v>0</v>
      </c>
      <c r="AW182" s="17">
        <f t="shared" si="163"/>
        <v>0</v>
      </c>
      <c r="AX182" s="17">
        <f t="shared" si="164"/>
        <v>0</v>
      </c>
      <c r="AY182" s="17">
        <f t="shared" si="165"/>
        <v>0</v>
      </c>
      <c r="AZ182" s="19">
        <f t="shared" si="166"/>
        <v>0</v>
      </c>
      <c r="BA182" s="19">
        <f t="shared" si="167"/>
        <v>320</v>
      </c>
      <c r="BB182" s="19">
        <f t="shared" si="168"/>
        <v>0</v>
      </c>
      <c r="BC182" s="19">
        <f t="shared" si="169"/>
        <v>0</v>
      </c>
      <c r="BD182" s="17">
        <f t="shared" si="170"/>
        <v>320</v>
      </c>
      <c r="BE182" s="17">
        <f t="shared" si="171"/>
        <v>0</v>
      </c>
      <c r="BF182" s="38">
        <f t="shared" si="172"/>
        <v>0</v>
      </c>
      <c r="BG182" s="38">
        <f t="shared" si="173"/>
        <v>0</v>
      </c>
      <c r="BH182" s="38">
        <f t="shared" si="174"/>
        <v>0</v>
      </c>
      <c r="BI182" s="38">
        <f t="shared" si="175"/>
        <v>0</v>
      </c>
      <c r="BJ182" s="5">
        <f t="shared" si="176"/>
        <v>0</v>
      </c>
      <c r="BK182" s="5">
        <f t="shared" si="177"/>
        <v>0</v>
      </c>
      <c r="BL182" s="22">
        <f t="shared" si="178"/>
        <v>0</v>
      </c>
      <c r="BM182" s="5">
        <f t="shared" si="179"/>
        <v>0</v>
      </c>
      <c r="BN182" s="66">
        <f t="shared" si="133"/>
        <v>0</v>
      </c>
      <c r="BO182" s="5">
        <f>AP182*BO1239</f>
        <v>-39</v>
      </c>
      <c r="BP182" s="5">
        <f>AU182*BP1239</f>
        <v>0</v>
      </c>
      <c r="BQ182" s="5">
        <f>AF182*BQ1239</f>
        <v>0</v>
      </c>
      <c r="BR182" s="356">
        <f t="shared" si="134"/>
        <v>-39</v>
      </c>
      <c r="BS182" s="5">
        <f t="shared" si="180"/>
        <v>317.2</v>
      </c>
      <c r="BT182" s="6"/>
      <c r="BU182" s="306">
        <v>37536</v>
      </c>
      <c r="BV182" s="38">
        <f t="shared" si="181"/>
        <v>317.2</v>
      </c>
      <c r="BW182" s="66"/>
      <c r="BX182" s="66"/>
      <c r="BY182" s="17"/>
      <c r="BZ182" s="17"/>
      <c r="CA182" s="66"/>
      <c r="CB182" s="66"/>
      <c r="CC182" s="66">
        <f>MAX(BW182:BW404)</f>
        <v>58642.280441588402</v>
      </c>
      <c r="CD182" s="66">
        <f t="shared" si="186"/>
        <v>-58642.280441588402</v>
      </c>
      <c r="CE182" s="66">
        <f t="shared" si="187"/>
        <v>-4645</v>
      </c>
      <c r="CF182" s="66" t="e">
        <f>MAX(CE182:CE404)</f>
        <v>#REF!</v>
      </c>
      <c r="CG182" s="66" t="e">
        <f t="shared" si="188"/>
        <v>#REF!</v>
      </c>
      <c r="CH182" s="370"/>
      <c r="CI182" s="17">
        <f t="shared" si="182"/>
        <v>0</v>
      </c>
      <c r="CJ182" s="17">
        <f t="shared" si="183"/>
        <v>1</v>
      </c>
      <c r="CK182" s="38">
        <f>MAX(BV38:BV182)</f>
        <v>327.5</v>
      </c>
      <c r="CL182" s="38">
        <f t="shared" si="189"/>
        <v>10.300000000000011</v>
      </c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</row>
    <row r="183" spans="1:147" customFormat="1" ht="19.5" hidden="1" customHeight="1" x14ac:dyDescent="0.25">
      <c r="A183" s="3"/>
      <c r="B183" s="254">
        <f t="shared" si="150"/>
        <v>37543</v>
      </c>
      <c r="C183" s="5">
        <f t="shared" si="191"/>
        <v>25090</v>
      </c>
      <c r="D183" s="5">
        <v>0</v>
      </c>
      <c r="E183" s="66">
        <f t="shared" si="193"/>
        <v>0</v>
      </c>
      <c r="F183" s="66">
        <f t="shared" si="151"/>
        <v>111</v>
      </c>
      <c r="G183" s="4">
        <f t="shared" si="192"/>
        <v>25201</v>
      </c>
      <c r="H183" s="8">
        <f t="shared" si="184"/>
        <v>4.4240733359904348E-3</v>
      </c>
      <c r="I183" s="3"/>
      <c r="J183" s="306">
        <v>37543</v>
      </c>
      <c r="K183" s="5">
        <v>313.3</v>
      </c>
      <c r="L183" s="5">
        <v>319.3</v>
      </c>
      <c r="M183" s="5">
        <v>310.10000000000002</v>
      </c>
      <c r="N183" s="177"/>
      <c r="O183" s="5">
        <f t="shared" si="139"/>
        <v>9.1999999999999886</v>
      </c>
      <c r="P183" s="8">
        <f t="shared" si="140"/>
        <v>2.9364826045323932E-2</v>
      </c>
      <c r="Q183" s="8">
        <f>(AVERAGE(P180:P182))*Q1239</f>
        <v>9.7383918673980205E-3</v>
      </c>
      <c r="R183" s="8">
        <f>P182/P1239</f>
        <v>0.68842028814968215</v>
      </c>
      <c r="S183" s="109">
        <f t="shared" si="141"/>
        <v>314.11098209966133</v>
      </c>
      <c r="T183" s="5">
        <f t="shared" si="152"/>
        <v>2.1999999999999886</v>
      </c>
      <c r="U183" s="8">
        <f t="shared" si="138"/>
        <v>0.56000000000000227</v>
      </c>
      <c r="V183" s="19">
        <f t="shared" si="142"/>
        <v>1.6999999999999886</v>
      </c>
      <c r="W183" s="109">
        <f t="shared" si="153"/>
        <v>320.28901790033865</v>
      </c>
      <c r="X183" s="5">
        <f t="shared" si="147"/>
        <v>2.8000000000000114</v>
      </c>
      <c r="Y183" s="8">
        <f t="shared" si="143"/>
        <v>0.43999999999999773</v>
      </c>
      <c r="Z183" s="5">
        <f t="shared" si="144"/>
        <v>0</v>
      </c>
      <c r="AA183" s="5">
        <f>K183*AA1239</f>
        <v>4.0728999999999997</v>
      </c>
      <c r="AB183" s="5">
        <f t="shared" si="145"/>
        <v>2.8038669916048402</v>
      </c>
      <c r="AC183" s="2">
        <v>37543</v>
      </c>
      <c r="AD183" s="43">
        <f t="shared" si="154"/>
        <v>315</v>
      </c>
      <c r="AE183" s="54"/>
      <c r="AF183" s="131">
        <f>(AK182&gt;AF1239)*1</f>
        <v>0</v>
      </c>
      <c r="AG183" s="112">
        <f>MROUND((AD183*AG1239),5)</f>
        <v>310</v>
      </c>
      <c r="AH183" s="113">
        <f>MROUND((AE183*AH1239),0.1)</f>
        <v>0</v>
      </c>
      <c r="AI183" s="60">
        <f t="shared" si="155"/>
        <v>-3.8999999999999773</v>
      </c>
      <c r="AJ183" s="60"/>
      <c r="AK183" s="133">
        <f t="shared" si="190"/>
        <v>313.3</v>
      </c>
      <c r="AL183" s="41">
        <f t="shared" si="146"/>
        <v>320</v>
      </c>
      <c r="AM183" s="56">
        <f t="shared" si="148"/>
        <v>1.5</v>
      </c>
      <c r="AN183" s="82">
        <f t="shared" si="149"/>
        <v>0</v>
      </c>
      <c r="AO183" s="82">
        <f t="shared" si="156"/>
        <v>1</v>
      </c>
      <c r="AP183" s="33">
        <f t="shared" si="157"/>
        <v>0</v>
      </c>
      <c r="AQ183" s="29">
        <f t="shared" si="158"/>
        <v>0</v>
      </c>
      <c r="AR183" s="86">
        <f t="shared" si="159"/>
        <v>0</v>
      </c>
      <c r="AS183" s="33">
        <f t="shared" si="160"/>
        <v>0</v>
      </c>
      <c r="AT183" s="19">
        <f t="shared" si="161"/>
        <v>0</v>
      </c>
      <c r="AU183" s="18">
        <f t="shared" si="185"/>
        <v>1</v>
      </c>
      <c r="AV183" s="5">
        <f t="shared" si="162"/>
        <v>1.5</v>
      </c>
      <c r="AW183" s="17">
        <f t="shared" si="163"/>
        <v>1</v>
      </c>
      <c r="AX183" s="17">
        <f t="shared" si="164"/>
        <v>0</v>
      </c>
      <c r="AY183" s="17">
        <f t="shared" si="165"/>
        <v>0</v>
      </c>
      <c r="AZ183" s="19">
        <f t="shared" si="166"/>
        <v>320</v>
      </c>
      <c r="BA183" s="19">
        <f t="shared" si="167"/>
        <v>0</v>
      </c>
      <c r="BB183" s="19">
        <f t="shared" si="168"/>
        <v>0</v>
      </c>
      <c r="BC183" s="19">
        <f t="shared" si="169"/>
        <v>0</v>
      </c>
      <c r="BD183" s="17">
        <f t="shared" si="170"/>
        <v>320</v>
      </c>
      <c r="BE183" s="17">
        <f t="shared" si="171"/>
        <v>0</v>
      </c>
      <c r="BF183" s="38">
        <f t="shared" si="172"/>
        <v>0</v>
      </c>
      <c r="BG183" s="38">
        <f t="shared" si="173"/>
        <v>0</v>
      </c>
      <c r="BH183" s="38">
        <f t="shared" si="174"/>
        <v>0</v>
      </c>
      <c r="BI183" s="38">
        <f t="shared" si="175"/>
        <v>0</v>
      </c>
      <c r="BJ183" s="5">
        <f t="shared" si="176"/>
        <v>0</v>
      </c>
      <c r="BK183" s="5">
        <f t="shared" si="177"/>
        <v>0</v>
      </c>
      <c r="BL183" s="22">
        <f t="shared" si="178"/>
        <v>1.5</v>
      </c>
      <c r="BM183" s="5">
        <f t="shared" si="179"/>
        <v>1.5</v>
      </c>
      <c r="BN183" s="66">
        <f t="shared" si="133"/>
        <v>150</v>
      </c>
      <c r="BO183" s="5">
        <f>AP183*BO1239</f>
        <v>0</v>
      </c>
      <c r="BP183" s="5">
        <f>AU183*BP1239</f>
        <v>-39</v>
      </c>
      <c r="BQ183" s="5">
        <f>AF183*BQ1239</f>
        <v>0</v>
      </c>
      <c r="BR183" s="356">
        <f t="shared" si="134"/>
        <v>111</v>
      </c>
      <c r="BS183" s="5">
        <f t="shared" si="180"/>
        <v>313.3</v>
      </c>
      <c r="BT183" s="6"/>
      <c r="BU183" s="306">
        <v>37543</v>
      </c>
      <c r="BV183" s="38">
        <f t="shared" si="181"/>
        <v>313.3</v>
      </c>
      <c r="BW183" s="66"/>
      <c r="BX183" s="66"/>
      <c r="BY183" s="17"/>
      <c r="BZ183" s="17"/>
      <c r="CA183" s="66"/>
      <c r="CB183" s="66"/>
      <c r="CC183" s="66">
        <f>MAX(BW183:BW404)</f>
        <v>58642.280441588402</v>
      </c>
      <c r="CD183" s="66">
        <f t="shared" si="186"/>
        <v>-58642.280441588402</v>
      </c>
      <c r="CE183" s="66">
        <f t="shared" si="187"/>
        <v>-4534</v>
      </c>
      <c r="CF183" s="66" t="e">
        <f>MAX(CE183:CE404)</f>
        <v>#REF!</v>
      </c>
      <c r="CG183" s="66" t="e">
        <f t="shared" si="188"/>
        <v>#REF!</v>
      </c>
      <c r="CH183" s="370"/>
      <c r="CI183" s="17">
        <f t="shared" si="182"/>
        <v>1</v>
      </c>
      <c r="CJ183" s="17">
        <f t="shared" si="183"/>
        <v>0</v>
      </c>
      <c r="CK183" s="38">
        <f>MAX(BV38:BV183)</f>
        <v>327.5</v>
      </c>
      <c r="CL183" s="38">
        <f t="shared" si="189"/>
        <v>14.199999999999989</v>
      </c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</row>
    <row r="184" spans="1:147" customFormat="1" ht="19.5" hidden="1" customHeight="1" x14ac:dyDescent="0.25">
      <c r="A184" s="3"/>
      <c r="B184" s="254">
        <f t="shared" si="150"/>
        <v>37550</v>
      </c>
      <c r="C184" s="5">
        <f t="shared" si="191"/>
        <v>25201</v>
      </c>
      <c r="D184" s="5">
        <v>0</v>
      </c>
      <c r="E184" s="66">
        <f t="shared" si="193"/>
        <v>0</v>
      </c>
      <c r="F184" s="66">
        <f t="shared" si="151"/>
        <v>81.000000000000014</v>
      </c>
      <c r="G184" s="4">
        <f t="shared" si="192"/>
        <v>25282</v>
      </c>
      <c r="H184" s="8">
        <f t="shared" si="184"/>
        <v>3.2141581683266542E-3</v>
      </c>
      <c r="I184" s="3"/>
      <c r="J184" s="306">
        <v>37550</v>
      </c>
      <c r="K184" s="5">
        <v>313.89999999999998</v>
      </c>
      <c r="L184" s="5">
        <v>314.8</v>
      </c>
      <c r="M184" s="5">
        <v>309.10000000000002</v>
      </c>
      <c r="N184" s="177"/>
      <c r="O184" s="5">
        <f t="shared" si="139"/>
        <v>5.6999999999999886</v>
      </c>
      <c r="P184" s="8">
        <f t="shared" si="140"/>
        <v>1.8158649251353898E-2</v>
      </c>
      <c r="Q184" s="8">
        <f>(AVERAGE(P181:P183))*Q1239</f>
        <v>9.708928831232139E-3</v>
      </c>
      <c r="R184" s="8">
        <f>P183/P1239</f>
        <v>0.83276707594891775</v>
      </c>
      <c r="S184" s="109">
        <f t="shared" si="141"/>
        <v>310.25819259717497</v>
      </c>
      <c r="T184" s="5">
        <f t="shared" si="152"/>
        <v>3.3000000000000114</v>
      </c>
      <c r="U184" s="8">
        <f t="shared" si="138"/>
        <v>0.33999999999999775</v>
      </c>
      <c r="V184" s="19">
        <f t="shared" si="142"/>
        <v>0</v>
      </c>
      <c r="W184" s="109">
        <f t="shared" si="153"/>
        <v>316.34180740282505</v>
      </c>
      <c r="X184" s="5">
        <f t="shared" si="147"/>
        <v>1.6999999999999886</v>
      </c>
      <c r="Y184" s="8">
        <f t="shared" si="143"/>
        <v>0.66000000000000225</v>
      </c>
      <c r="Z184" s="5">
        <f t="shared" si="144"/>
        <v>0</v>
      </c>
      <c r="AA184" s="5">
        <f>K184*AA1239</f>
        <v>4.0806999999999993</v>
      </c>
      <c r="AB184" s="5">
        <f t="shared" si="145"/>
        <v>3.3982726068247482</v>
      </c>
      <c r="AC184" s="2">
        <v>37550</v>
      </c>
      <c r="AD184" s="43">
        <f t="shared" si="154"/>
        <v>310</v>
      </c>
      <c r="AE184" s="54"/>
      <c r="AF184" s="131">
        <f>(AK183&gt;AF1239)*1</f>
        <v>0</v>
      </c>
      <c r="AG184" s="112">
        <f>MROUND((AD184*AG1239),5)</f>
        <v>305</v>
      </c>
      <c r="AH184" s="113">
        <f>MROUND((AE184*AH1239),0.1)</f>
        <v>0</v>
      </c>
      <c r="AI184" s="60">
        <f t="shared" si="155"/>
        <v>0.59999999999996589</v>
      </c>
      <c r="AJ184" s="60"/>
      <c r="AK184" s="133">
        <f t="shared" si="190"/>
        <v>313.89999999999998</v>
      </c>
      <c r="AL184" s="41">
        <f t="shared" si="146"/>
        <v>315</v>
      </c>
      <c r="AM184" s="56">
        <f t="shared" si="148"/>
        <v>1.2000000000000002</v>
      </c>
      <c r="AN184" s="82">
        <f t="shared" si="149"/>
        <v>1</v>
      </c>
      <c r="AO184" s="82">
        <f t="shared" si="156"/>
        <v>0</v>
      </c>
      <c r="AP184" s="33">
        <f t="shared" si="157"/>
        <v>0</v>
      </c>
      <c r="AQ184" s="29">
        <f t="shared" si="158"/>
        <v>0</v>
      </c>
      <c r="AR184" s="86">
        <f t="shared" si="159"/>
        <v>1</v>
      </c>
      <c r="AS184" s="33">
        <f t="shared" si="160"/>
        <v>0</v>
      </c>
      <c r="AT184" s="19">
        <f t="shared" si="161"/>
        <v>0</v>
      </c>
      <c r="AU184" s="18">
        <f t="shared" si="185"/>
        <v>1</v>
      </c>
      <c r="AV184" s="5">
        <f t="shared" si="162"/>
        <v>1.2000000000000002</v>
      </c>
      <c r="AW184" s="17">
        <f t="shared" si="163"/>
        <v>1</v>
      </c>
      <c r="AX184" s="17">
        <f t="shared" si="164"/>
        <v>0</v>
      </c>
      <c r="AY184" s="17">
        <f t="shared" si="165"/>
        <v>0</v>
      </c>
      <c r="AZ184" s="19">
        <f t="shared" si="166"/>
        <v>320</v>
      </c>
      <c r="BA184" s="19">
        <f t="shared" si="167"/>
        <v>0</v>
      </c>
      <c r="BB184" s="19">
        <f t="shared" si="168"/>
        <v>0</v>
      </c>
      <c r="BC184" s="19">
        <f t="shared" si="169"/>
        <v>0</v>
      </c>
      <c r="BD184" s="17">
        <f t="shared" si="170"/>
        <v>320</v>
      </c>
      <c r="BE184" s="17">
        <f t="shared" si="171"/>
        <v>0</v>
      </c>
      <c r="BF184" s="38">
        <f t="shared" si="172"/>
        <v>0</v>
      </c>
      <c r="BG184" s="38">
        <f t="shared" si="173"/>
        <v>0</v>
      </c>
      <c r="BH184" s="38">
        <f t="shared" si="174"/>
        <v>0</v>
      </c>
      <c r="BI184" s="38">
        <f t="shared" si="175"/>
        <v>0</v>
      </c>
      <c r="BJ184" s="5">
        <f t="shared" si="176"/>
        <v>0</v>
      </c>
      <c r="BK184" s="5">
        <f t="shared" si="177"/>
        <v>0</v>
      </c>
      <c r="BL184" s="22">
        <f t="shared" si="178"/>
        <v>1.2000000000000002</v>
      </c>
      <c r="BM184" s="5">
        <f t="shared" si="179"/>
        <v>1.2000000000000002</v>
      </c>
      <c r="BN184" s="66">
        <f t="shared" si="133"/>
        <v>120.00000000000001</v>
      </c>
      <c r="BO184" s="5">
        <f>AP184*BO1239</f>
        <v>0</v>
      </c>
      <c r="BP184" s="5">
        <f>AU184*BP1239</f>
        <v>-39</v>
      </c>
      <c r="BQ184" s="5">
        <f>AF184*BQ1239</f>
        <v>0</v>
      </c>
      <c r="BR184" s="356">
        <f t="shared" si="134"/>
        <v>81.000000000000014</v>
      </c>
      <c r="BS184" s="5">
        <f t="shared" si="180"/>
        <v>313.89999999999998</v>
      </c>
      <c r="BT184" s="6"/>
      <c r="BU184" s="306">
        <v>37550</v>
      </c>
      <c r="BV184" s="38">
        <f t="shared" si="181"/>
        <v>313.89999999999998</v>
      </c>
      <c r="BW184" s="66"/>
      <c r="BX184" s="66"/>
      <c r="BY184" s="17"/>
      <c r="BZ184" s="17"/>
      <c r="CA184" s="66"/>
      <c r="CB184" s="66"/>
      <c r="CC184" s="66">
        <f>MAX(BW184:BW404)</f>
        <v>58642.280441588402</v>
      </c>
      <c r="CD184" s="66">
        <f t="shared" si="186"/>
        <v>-58642.280441588402</v>
      </c>
      <c r="CE184" s="66">
        <f t="shared" si="187"/>
        <v>-4453</v>
      </c>
      <c r="CF184" s="66" t="e">
        <f>MAX(CE184:CE404)</f>
        <v>#REF!</v>
      </c>
      <c r="CG184" s="66" t="e">
        <f t="shared" si="188"/>
        <v>#REF!</v>
      </c>
      <c r="CH184" s="370"/>
      <c r="CI184" s="17">
        <f t="shared" si="182"/>
        <v>1</v>
      </c>
      <c r="CJ184" s="17">
        <f t="shared" si="183"/>
        <v>0</v>
      </c>
      <c r="CK184" s="38">
        <f>MAX(BV38:BV184)</f>
        <v>327.5</v>
      </c>
      <c r="CL184" s="38">
        <f t="shared" si="189"/>
        <v>13.600000000000023</v>
      </c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</row>
    <row r="185" spans="1:147" customFormat="1" ht="19.5" hidden="1" customHeight="1" x14ac:dyDescent="0.25">
      <c r="A185" s="3"/>
      <c r="B185" s="254">
        <f t="shared" si="150"/>
        <v>37557</v>
      </c>
      <c r="C185" s="5">
        <f t="shared" si="191"/>
        <v>25282</v>
      </c>
      <c r="D185" s="5">
        <v>0</v>
      </c>
      <c r="E185" s="66">
        <f t="shared" si="193"/>
        <v>0</v>
      </c>
      <c r="F185" s="66">
        <f t="shared" si="151"/>
        <v>-319</v>
      </c>
      <c r="G185" s="4">
        <f t="shared" si="192"/>
        <v>24963</v>
      </c>
      <c r="H185" s="8">
        <f t="shared" si="184"/>
        <v>-1.2617672652480025E-2</v>
      </c>
      <c r="I185" s="3"/>
      <c r="J185" s="306">
        <v>37557</v>
      </c>
      <c r="K185" s="5">
        <v>319.2</v>
      </c>
      <c r="L185" s="5">
        <v>322</v>
      </c>
      <c r="M185" s="5">
        <v>313.5</v>
      </c>
      <c r="N185" s="177"/>
      <c r="O185" s="5">
        <f t="shared" si="139"/>
        <v>8.5</v>
      </c>
      <c r="P185" s="8">
        <f t="shared" si="140"/>
        <v>2.6629072681704263E-2</v>
      </c>
      <c r="Q185" s="8">
        <f>(AVERAGE(P182:P184))*Q1239</f>
        <v>9.5731174292165606E-3</v>
      </c>
      <c r="R185" s="8">
        <f>P184/P1239</f>
        <v>0.51496730193094442</v>
      </c>
      <c r="S185" s="109">
        <f t="shared" si="141"/>
        <v>310.89499843896891</v>
      </c>
      <c r="T185" s="5">
        <f t="shared" si="152"/>
        <v>3.8999999999999773</v>
      </c>
      <c r="U185" s="8">
        <f t="shared" si="138"/>
        <v>0.22000000000000455</v>
      </c>
      <c r="V185" s="19">
        <f t="shared" si="142"/>
        <v>0</v>
      </c>
      <c r="W185" s="109">
        <f t="shared" si="153"/>
        <v>316.90500156103104</v>
      </c>
      <c r="X185" s="5">
        <f t="shared" si="147"/>
        <v>1.1000000000000227</v>
      </c>
      <c r="Y185" s="8">
        <f t="shared" si="143"/>
        <v>0.77999999999999547</v>
      </c>
      <c r="Z185" s="5">
        <f t="shared" si="144"/>
        <v>4.1999999999999886</v>
      </c>
      <c r="AA185" s="5">
        <f>K185*AA1239</f>
        <v>4.1495999999999995</v>
      </c>
      <c r="AB185" s="5">
        <f t="shared" si="145"/>
        <v>2.1369083160926468</v>
      </c>
      <c r="AC185" s="2">
        <v>37557</v>
      </c>
      <c r="AD185" s="43">
        <f t="shared" si="154"/>
        <v>310</v>
      </c>
      <c r="AE185" s="54"/>
      <c r="AF185" s="131">
        <f>(AK184&gt;AF1239)*1</f>
        <v>0</v>
      </c>
      <c r="AG185" s="112">
        <f>MROUND((AD185*AG1239),5)</f>
        <v>305</v>
      </c>
      <c r="AH185" s="113">
        <f>MROUND((AE185*AH1239),0.1)</f>
        <v>0</v>
      </c>
      <c r="AI185" s="60">
        <f t="shared" si="155"/>
        <v>5.3000000000000114</v>
      </c>
      <c r="AJ185" s="60"/>
      <c r="AK185" s="133">
        <f t="shared" si="190"/>
        <v>319.2</v>
      </c>
      <c r="AL185" s="41">
        <f t="shared" si="146"/>
        <v>315</v>
      </c>
      <c r="AM185" s="56">
        <f t="shared" si="148"/>
        <v>2.2000000000000002</v>
      </c>
      <c r="AN185" s="82">
        <f t="shared" si="149"/>
        <v>1</v>
      </c>
      <c r="AO185" s="82">
        <f t="shared" si="156"/>
        <v>0</v>
      </c>
      <c r="AP185" s="33">
        <f t="shared" si="157"/>
        <v>0</v>
      </c>
      <c r="AQ185" s="29">
        <f t="shared" si="158"/>
        <v>0</v>
      </c>
      <c r="AR185" s="86">
        <f t="shared" si="159"/>
        <v>1</v>
      </c>
      <c r="AS185" s="33">
        <f t="shared" si="160"/>
        <v>0</v>
      </c>
      <c r="AT185" s="19">
        <f t="shared" si="161"/>
        <v>0</v>
      </c>
      <c r="AU185" s="18">
        <f t="shared" si="185"/>
        <v>1</v>
      </c>
      <c r="AV185" s="5">
        <f t="shared" si="162"/>
        <v>2.2000000000000002</v>
      </c>
      <c r="AW185" s="17">
        <f t="shared" si="163"/>
        <v>0</v>
      </c>
      <c r="AX185" s="17">
        <f t="shared" si="164"/>
        <v>1</v>
      </c>
      <c r="AY185" s="17">
        <f t="shared" si="165"/>
        <v>315</v>
      </c>
      <c r="AZ185" s="19">
        <f t="shared" si="166"/>
        <v>320</v>
      </c>
      <c r="BA185" s="19">
        <f t="shared" si="167"/>
        <v>0</v>
      </c>
      <c r="BB185" s="19">
        <f t="shared" si="168"/>
        <v>0</v>
      </c>
      <c r="BC185" s="19">
        <f t="shared" si="169"/>
        <v>315</v>
      </c>
      <c r="BD185" s="17">
        <f t="shared" si="170"/>
        <v>0</v>
      </c>
      <c r="BE185" s="17">
        <f t="shared" si="171"/>
        <v>0</v>
      </c>
      <c r="BF185" s="38">
        <f t="shared" si="172"/>
        <v>0</v>
      </c>
      <c r="BG185" s="38">
        <f t="shared" si="173"/>
        <v>0</v>
      </c>
      <c r="BH185" s="38">
        <f t="shared" si="174"/>
        <v>0</v>
      </c>
      <c r="BI185" s="38">
        <f t="shared" si="175"/>
        <v>0</v>
      </c>
      <c r="BJ185" s="5">
        <f t="shared" si="176"/>
        <v>0</v>
      </c>
      <c r="BK185" s="5">
        <f t="shared" si="177"/>
        <v>-5</v>
      </c>
      <c r="BL185" s="22">
        <f t="shared" si="178"/>
        <v>-2.8</v>
      </c>
      <c r="BM185" s="5">
        <f t="shared" si="179"/>
        <v>-2.8</v>
      </c>
      <c r="BN185" s="66">
        <f t="shared" si="133"/>
        <v>-280</v>
      </c>
      <c r="BO185" s="5">
        <f>AP185*BO1239</f>
        <v>0</v>
      </c>
      <c r="BP185" s="5">
        <f>AU185*BP1239</f>
        <v>-39</v>
      </c>
      <c r="BQ185" s="5">
        <f>AF185*BQ1239</f>
        <v>0</v>
      </c>
      <c r="BR185" s="356">
        <f t="shared" si="134"/>
        <v>-319</v>
      </c>
      <c r="BS185" s="5">
        <f t="shared" si="180"/>
        <v>319.2</v>
      </c>
      <c r="BT185" s="6"/>
      <c r="BU185" s="306">
        <v>37557</v>
      </c>
      <c r="BV185" s="38">
        <f t="shared" si="181"/>
        <v>319.2</v>
      </c>
      <c r="BW185" s="66"/>
      <c r="BX185" s="66"/>
      <c r="BY185" s="17"/>
      <c r="BZ185" s="17"/>
      <c r="CA185" s="66"/>
      <c r="CB185" s="66"/>
      <c r="CC185" s="66">
        <f>MAX(BW185:BW404)</f>
        <v>58642.280441588402</v>
      </c>
      <c r="CD185" s="66">
        <f t="shared" si="186"/>
        <v>-58642.280441588402</v>
      </c>
      <c r="CE185" s="66">
        <f t="shared" si="187"/>
        <v>-4772</v>
      </c>
      <c r="CF185" s="66" t="e">
        <f>MAX(CE185:CE404)</f>
        <v>#REF!</v>
      </c>
      <c r="CG185" s="66" t="e">
        <f t="shared" si="188"/>
        <v>#REF!</v>
      </c>
      <c r="CH185" s="370"/>
      <c r="CI185" s="17">
        <f t="shared" si="182"/>
        <v>0</v>
      </c>
      <c r="CJ185" s="17">
        <f t="shared" si="183"/>
        <v>1</v>
      </c>
      <c r="CK185" s="38">
        <f>MAX(BV38:BV185)</f>
        <v>327.5</v>
      </c>
      <c r="CL185" s="38">
        <f t="shared" si="189"/>
        <v>8.3000000000000114</v>
      </c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</row>
    <row r="186" spans="1:147" customFormat="1" ht="19.5" hidden="1" customHeight="1" x14ac:dyDescent="0.25">
      <c r="A186" s="3"/>
      <c r="B186" s="254">
        <f t="shared" si="150"/>
        <v>37564</v>
      </c>
      <c r="C186" s="5">
        <f t="shared" si="191"/>
        <v>24963</v>
      </c>
      <c r="D186" s="5">
        <v>0</v>
      </c>
      <c r="E186" s="66">
        <f t="shared" si="193"/>
        <v>0</v>
      </c>
      <c r="F186" s="66">
        <f t="shared" si="151"/>
        <v>-39</v>
      </c>
      <c r="G186" s="4">
        <f t="shared" si="192"/>
        <v>24924</v>
      </c>
      <c r="H186" s="8">
        <f t="shared" si="184"/>
        <v>-1.5623122220886913E-3</v>
      </c>
      <c r="I186" s="3"/>
      <c r="J186" s="306">
        <v>37564</v>
      </c>
      <c r="K186" s="5">
        <v>321.7</v>
      </c>
      <c r="L186" s="5">
        <v>323.5</v>
      </c>
      <c r="M186" s="5">
        <v>317.10000000000002</v>
      </c>
      <c r="N186" s="177"/>
      <c r="O186" s="5">
        <f t="shared" si="139"/>
        <v>6.3999999999999773</v>
      </c>
      <c r="P186" s="8">
        <f t="shared" si="140"/>
        <v>1.9894311470313886E-2</v>
      </c>
      <c r="Q186" s="8">
        <f>(AVERAGE(P183:P185))*Q1239</f>
        <v>9.8870063971176134E-3</v>
      </c>
      <c r="R186" s="8">
        <f>P185/P1239</f>
        <v>0.75518291707726126</v>
      </c>
      <c r="S186" s="109">
        <f t="shared" si="141"/>
        <v>316.04406755804007</v>
      </c>
      <c r="T186" s="5">
        <f t="shared" si="152"/>
        <v>4.1999999999999886</v>
      </c>
      <c r="U186" s="8">
        <f t="shared" si="138"/>
        <v>0.19230769230769273</v>
      </c>
      <c r="V186" s="19">
        <f t="shared" si="142"/>
        <v>0</v>
      </c>
      <c r="W186" s="109">
        <f t="shared" si="153"/>
        <v>322.35593244195991</v>
      </c>
      <c r="X186" s="5">
        <f t="shared" si="147"/>
        <v>1</v>
      </c>
      <c r="Y186" s="8">
        <f t="shared" si="143"/>
        <v>0.80769230769230727</v>
      </c>
      <c r="Z186" s="5">
        <f t="shared" si="144"/>
        <v>1.6999999999999886</v>
      </c>
      <c r="AA186" s="5">
        <f>K186*AA1239</f>
        <v>4.1820999999999993</v>
      </c>
      <c r="AB186" s="5">
        <f t="shared" si="145"/>
        <v>3.1582504775088136</v>
      </c>
      <c r="AC186" s="2">
        <v>37564</v>
      </c>
      <c r="AD186" s="43">
        <f t="shared" si="154"/>
        <v>315</v>
      </c>
      <c r="AE186" s="54"/>
      <c r="AF186" s="131">
        <f>(AK185&gt;AF1239)*1</f>
        <v>0</v>
      </c>
      <c r="AG186" s="112">
        <f>MROUND((AD186*AG1239),5)</f>
        <v>310</v>
      </c>
      <c r="AH186" s="113">
        <f>MROUND((AE186*AH1239),0.1)</f>
        <v>0</v>
      </c>
      <c r="AI186" s="60">
        <f t="shared" si="155"/>
        <v>2.5</v>
      </c>
      <c r="AJ186" s="60"/>
      <c r="AK186" s="133">
        <f t="shared" si="190"/>
        <v>321.7</v>
      </c>
      <c r="AL186" s="41">
        <f t="shared" si="146"/>
        <v>320</v>
      </c>
      <c r="AM186" s="56">
        <f t="shared" si="148"/>
        <v>1.7000000000000002</v>
      </c>
      <c r="AN186" s="82">
        <f t="shared" si="149"/>
        <v>1</v>
      </c>
      <c r="AO186" s="82">
        <f t="shared" si="156"/>
        <v>0</v>
      </c>
      <c r="AP186" s="33">
        <f t="shared" si="157"/>
        <v>1</v>
      </c>
      <c r="AQ186" s="29">
        <f t="shared" si="158"/>
        <v>0</v>
      </c>
      <c r="AR186" s="86">
        <f t="shared" si="159"/>
        <v>1</v>
      </c>
      <c r="AS186" s="33">
        <f t="shared" si="160"/>
        <v>0</v>
      </c>
      <c r="AT186" s="19">
        <f t="shared" si="161"/>
        <v>0</v>
      </c>
      <c r="AU186" s="18">
        <f t="shared" si="185"/>
        <v>0</v>
      </c>
      <c r="AV186" s="5">
        <f t="shared" si="162"/>
        <v>0</v>
      </c>
      <c r="AW186" s="17">
        <f t="shared" si="163"/>
        <v>0</v>
      </c>
      <c r="AX186" s="17">
        <f t="shared" si="164"/>
        <v>0</v>
      </c>
      <c r="AY186" s="17">
        <f t="shared" si="165"/>
        <v>0</v>
      </c>
      <c r="AZ186" s="19">
        <f t="shared" si="166"/>
        <v>0</v>
      </c>
      <c r="BA186" s="19">
        <f t="shared" si="167"/>
        <v>0</v>
      </c>
      <c r="BB186" s="19">
        <f t="shared" si="168"/>
        <v>0</v>
      </c>
      <c r="BC186" s="19">
        <f t="shared" si="169"/>
        <v>0</v>
      </c>
      <c r="BD186" s="17">
        <f t="shared" si="170"/>
        <v>0</v>
      </c>
      <c r="BE186" s="17">
        <f t="shared" si="171"/>
        <v>0</v>
      </c>
      <c r="BF186" s="38">
        <f t="shared" si="172"/>
        <v>0</v>
      </c>
      <c r="BG186" s="38">
        <f t="shared" si="173"/>
        <v>0</v>
      </c>
      <c r="BH186" s="38">
        <f t="shared" si="174"/>
        <v>0</v>
      </c>
      <c r="BI186" s="38">
        <f t="shared" si="175"/>
        <v>0</v>
      </c>
      <c r="BJ186" s="5">
        <f t="shared" si="176"/>
        <v>0</v>
      </c>
      <c r="BK186" s="5">
        <f t="shared" si="177"/>
        <v>0</v>
      </c>
      <c r="BL186" s="22">
        <f t="shared" si="178"/>
        <v>0</v>
      </c>
      <c r="BM186" s="5">
        <f t="shared" si="179"/>
        <v>0</v>
      </c>
      <c r="BN186" s="66">
        <f t="shared" si="133"/>
        <v>0</v>
      </c>
      <c r="BO186" s="5">
        <f>AP186*BO1239</f>
        <v>-39</v>
      </c>
      <c r="BP186" s="5">
        <f>AU186*BP1239</f>
        <v>0</v>
      </c>
      <c r="BQ186" s="5">
        <f>AF186*BQ1239</f>
        <v>0</v>
      </c>
      <c r="BR186" s="356">
        <f t="shared" si="134"/>
        <v>-39</v>
      </c>
      <c r="BS186" s="5">
        <f t="shared" si="180"/>
        <v>321.7</v>
      </c>
      <c r="BT186" s="6"/>
      <c r="BU186" s="306">
        <v>37564</v>
      </c>
      <c r="BV186" s="38">
        <f t="shared" si="181"/>
        <v>321.7</v>
      </c>
      <c r="BW186" s="66"/>
      <c r="BX186" s="66"/>
      <c r="BY186" s="17"/>
      <c r="BZ186" s="17"/>
      <c r="CA186" s="66"/>
      <c r="CB186" s="66"/>
      <c r="CC186" s="66">
        <f>MAX(BW186:BW404)</f>
        <v>58642.280441588402</v>
      </c>
      <c r="CD186" s="66">
        <f t="shared" si="186"/>
        <v>-58642.280441588402</v>
      </c>
      <c r="CE186" s="66">
        <f t="shared" si="187"/>
        <v>-4811</v>
      </c>
      <c r="CF186" s="66" t="e">
        <f>MAX(CE186:CE404)</f>
        <v>#REF!</v>
      </c>
      <c r="CG186" s="66" t="e">
        <f t="shared" si="188"/>
        <v>#REF!</v>
      </c>
      <c r="CH186" s="370"/>
      <c r="CI186" s="17">
        <f t="shared" si="182"/>
        <v>0</v>
      </c>
      <c r="CJ186" s="17">
        <f t="shared" si="183"/>
        <v>1</v>
      </c>
      <c r="CK186" s="38">
        <f>MAX(BV38:BV186)</f>
        <v>327.5</v>
      </c>
      <c r="CL186" s="38">
        <f t="shared" si="189"/>
        <v>5.8000000000000114</v>
      </c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</row>
    <row r="187" spans="1:147" customFormat="1" ht="19.5" hidden="1" customHeight="1" x14ac:dyDescent="0.25">
      <c r="A187" s="3"/>
      <c r="B187" s="254">
        <f t="shared" si="150"/>
        <v>37571</v>
      </c>
      <c r="C187" s="5">
        <f t="shared" si="191"/>
        <v>24924</v>
      </c>
      <c r="D187" s="5">
        <v>0</v>
      </c>
      <c r="E187" s="66">
        <f t="shared" si="193"/>
        <v>0</v>
      </c>
      <c r="F187" s="66">
        <f t="shared" si="151"/>
        <v>-39</v>
      </c>
      <c r="G187" s="4">
        <f t="shared" si="192"/>
        <v>24885</v>
      </c>
      <c r="H187" s="8">
        <f t="shared" si="184"/>
        <v>-1.5647568608570053E-3</v>
      </c>
      <c r="I187" s="3"/>
      <c r="J187" s="306">
        <v>37571</v>
      </c>
      <c r="K187" s="5">
        <v>320.89999999999998</v>
      </c>
      <c r="L187" s="5">
        <v>325.39999999999998</v>
      </c>
      <c r="M187" s="5">
        <v>317</v>
      </c>
      <c r="N187" s="177"/>
      <c r="O187" s="5">
        <f t="shared" si="139"/>
        <v>8.3999999999999773</v>
      </c>
      <c r="P187" s="8">
        <f t="shared" si="140"/>
        <v>2.617637893424736E-2</v>
      </c>
      <c r="Q187" s="8">
        <f>(AVERAGE(P184:P186))*Q1239</f>
        <v>8.6242711204496062E-3</v>
      </c>
      <c r="R187" s="8">
        <f>P186/P1239</f>
        <v>0.56418953633776081</v>
      </c>
      <c r="S187" s="109">
        <f t="shared" si="141"/>
        <v>318.92557198055135</v>
      </c>
      <c r="T187" s="5">
        <f t="shared" si="152"/>
        <v>1.6999999999999886</v>
      </c>
      <c r="U187" s="8">
        <f t="shared" si="138"/>
        <v>0.66000000000000225</v>
      </c>
      <c r="V187" s="19">
        <f t="shared" si="142"/>
        <v>0</v>
      </c>
      <c r="W187" s="109">
        <f t="shared" si="153"/>
        <v>324.47442801944862</v>
      </c>
      <c r="X187" s="5">
        <f t="shared" si="147"/>
        <v>3.3000000000000114</v>
      </c>
      <c r="Y187" s="8">
        <f t="shared" si="143"/>
        <v>0.33999999999999775</v>
      </c>
      <c r="Z187" s="5">
        <f t="shared" si="144"/>
        <v>0</v>
      </c>
      <c r="AA187" s="5">
        <f>K187*AA1239</f>
        <v>4.1716999999999995</v>
      </c>
      <c r="AB187" s="5">
        <f t="shared" si="145"/>
        <v>2.3536294887402365</v>
      </c>
      <c r="AC187" s="2">
        <v>37571</v>
      </c>
      <c r="AD187" s="43">
        <f t="shared" si="154"/>
        <v>320</v>
      </c>
      <c r="AE187" s="54"/>
      <c r="AF187" s="131">
        <f>(AK186&gt;AF1239)*1</f>
        <v>0</v>
      </c>
      <c r="AG187" s="112">
        <f>MROUND((AD187*AG1239),5)</f>
        <v>315</v>
      </c>
      <c r="AH187" s="113">
        <f>MROUND((AE187*AH1239),0.1)</f>
        <v>0</v>
      </c>
      <c r="AI187" s="60">
        <f t="shared" si="155"/>
        <v>-0.80000000000001137</v>
      </c>
      <c r="AJ187" s="60"/>
      <c r="AK187" s="133">
        <f t="shared" si="190"/>
        <v>320.89999999999998</v>
      </c>
      <c r="AL187" s="41">
        <f t="shared" si="146"/>
        <v>325</v>
      </c>
      <c r="AM187" s="56">
        <f t="shared" si="148"/>
        <v>2.6</v>
      </c>
      <c r="AN187" s="82">
        <f t="shared" si="149"/>
        <v>0</v>
      </c>
      <c r="AO187" s="82">
        <f t="shared" si="156"/>
        <v>1</v>
      </c>
      <c r="AP187" s="33">
        <f t="shared" si="157"/>
        <v>1</v>
      </c>
      <c r="AQ187" s="29">
        <f t="shared" si="158"/>
        <v>0</v>
      </c>
      <c r="AR187" s="86">
        <f t="shared" si="159"/>
        <v>1</v>
      </c>
      <c r="AS187" s="33">
        <f t="shared" si="160"/>
        <v>0</v>
      </c>
      <c r="AT187" s="19">
        <f t="shared" si="161"/>
        <v>0</v>
      </c>
      <c r="AU187" s="18">
        <f t="shared" si="185"/>
        <v>0</v>
      </c>
      <c r="AV187" s="5">
        <f t="shared" si="162"/>
        <v>0</v>
      </c>
      <c r="AW187" s="17">
        <f t="shared" si="163"/>
        <v>0</v>
      </c>
      <c r="AX187" s="17">
        <f t="shared" si="164"/>
        <v>0</v>
      </c>
      <c r="AY187" s="17">
        <f t="shared" si="165"/>
        <v>0</v>
      </c>
      <c r="AZ187" s="19">
        <f t="shared" si="166"/>
        <v>0</v>
      </c>
      <c r="BA187" s="19">
        <f t="shared" si="167"/>
        <v>0</v>
      </c>
      <c r="BB187" s="19">
        <f t="shared" si="168"/>
        <v>0</v>
      </c>
      <c r="BC187" s="19">
        <f t="shared" si="169"/>
        <v>0</v>
      </c>
      <c r="BD187" s="17">
        <f t="shared" si="170"/>
        <v>0</v>
      </c>
      <c r="BE187" s="17">
        <f t="shared" si="171"/>
        <v>0</v>
      </c>
      <c r="BF187" s="38">
        <f t="shared" si="172"/>
        <v>0</v>
      </c>
      <c r="BG187" s="38">
        <f t="shared" si="173"/>
        <v>0</v>
      </c>
      <c r="BH187" s="38">
        <f t="shared" si="174"/>
        <v>0</v>
      </c>
      <c r="BI187" s="38">
        <f t="shared" si="175"/>
        <v>0</v>
      </c>
      <c r="BJ187" s="5">
        <f t="shared" si="176"/>
        <v>0</v>
      </c>
      <c r="BK187" s="5">
        <f t="shared" si="177"/>
        <v>0</v>
      </c>
      <c r="BL187" s="22">
        <f t="shared" si="178"/>
        <v>0</v>
      </c>
      <c r="BM187" s="5">
        <f t="shared" si="179"/>
        <v>0</v>
      </c>
      <c r="BN187" s="66">
        <f t="shared" si="133"/>
        <v>0</v>
      </c>
      <c r="BO187" s="5">
        <f>AP187*BO1239</f>
        <v>-39</v>
      </c>
      <c r="BP187" s="5">
        <f>AU187*BP1239</f>
        <v>0</v>
      </c>
      <c r="BQ187" s="5">
        <f>AF187*BQ1239</f>
        <v>0</v>
      </c>
      <c r="BR187" s="356">
        <f t="shared" si="134"/>
        <v>-39</v>
      </c>
      <c r="BS187" s="5">
        <f t="shared" si="180"/>
        <v>320.89999999999998</v>
      </c>
      <c r="BT187" s="6"/>
      <c r="BU187" s="306">
        <v>37571</v>
      </c>
      <c r="BV187" s="38">
        <f t="shared" si="181"/>
        <v>320.89999999999998</v>
      </c>
      <c r="BW187" s="66"/>
      <c r="BX187" s="66"/>
      <c r="BY187" s="17"/>
      <c r="BZ187" s="17"/>
      <c r="CA187" s="66"/>
      <c r="CB187" s="66"/>
      <c r="CC187" s="66">
        <f>MAX(BW187:BW404)</f>
        <v>58642.280441588402</v>
      </c>
      <c r="CD187" s="66">
        <f t="shared" si="186"/>
        <v>-58642.280441588402</v>
      </c>
      <c r="CE187" s="66">
        <f t="shared" si="187"/>
        <v>-4850</v>
      </c>
      <c r="CF187" s="66" t="e">
        <f>MAX(CE187:CE404)</f>
        <v>#REF!</v>
      </c>
      <c r="CG187" s="66" t="e">
        <f t="shared" si="188"/>
        <v>#REF!</v>
      </c>
      <c r="CH187" s="370"/>
      <c r="CI187" s="17">
        <f t="shared" si="182"/>
        <v>0</v>
      </c>
      <c r="CJ187" s="17">
        <f t="shared" si="183"/>
        <v>1</v>
      </c>
      <c r="CK187" s="38">
        <f>MAX(BV38:BV187)</f>
        <v>327.5</v>
      </c>
      <c r="CL187" s="38">
        <f t="shared" si="189"/>
        <v>6.6000000000000227</v>
      </c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</row>
    <row r="188" spans="1:147" customFormat="1" ht="19.5" hidden="1" customHeight="1" x14ac:dyDescent="0.25">
      <c r="A188" s="3"/>
      <c r="B188" s="254">
        <f t="shared" si="150"/>
        <v>37578</v>
      </c>
      <c r="C188" s="5">
        <f t="shared" si="191"/>
        <v>24885</v>
      </c>
      <c r="D188" s="5">
        <v>0</v>
      </c>
      <c r="E188" s="66">
        <f t="shared" si="193"/>
        <v>0</v>
      </c>
      <c r="F188" s="66">
        <f t="shared" si="151"/>
        <v>-39</v>
      </c>
      <c r="G188" s="4">
        <f t="shared" si="192"/>
        <v>24846</v>
      </c>
      <c r="H188" s="8">
        <f t="shared" si="184"/>
        <v>-1.5672091621458709E-3</v>
      </c>
      <c r="I188" s="3"/>
      <c r="J188" s="306">
        <v>37578</v>
      </c>
      <c r="K188" s="5">
        <v>320.89999999999998</v>
      </c>
      <c r="L188" s="5">
        <v>322</v>
      </c>
      <c r="M188" s="5">
        <v>316.5</v>
      </c>
      <c r="N188" s="177"/>
      <c r="O188" s="5">
        <f t="shared" si="139"/>
        <v>5.5</v>
      </c>
      <c r="P188" s="8">
        <f t="shared" si="140"/>
        <v>1.7139295730757245E-2</v>
      </c>
      <c r="Q188" s="8">
        <f>(AVERAGE(P185:P187))*Q1239</f>
        <v>9.6933017448354031E-3</v>
      </c>
      <c r="R188" s="8">
        <f>P187/P1239</f>
        <v>0.74234482133005097</v>
      </c>
      <c r="S188" s="109">
        <f t="shared" si="141"/>
        <v>317.78941947008229</v>
      </c>
      <c r="T188" s="5">
        <f t="shared" si="152"/>
        <v>1</v>
      </c>
      <c r="U188" s="8">
        <f t="shared" si="138"/>
        <v>0.8039215686274519</v>
      </c>
      <c r="V188" s="19">
        <f t="shared" si="142"/>
        <v>0</v>
      </c>
      <c r="W188" s="109">
        <f t="shared" si="153"/>
        <v>324.01058052991766</v>
      </c>
      <c r="X188" s="5">
        <f t="shared" si="147"/>
        <v>4.1000000000000227</v>
      </c>
      <c r="Y188" s="8">
        <f t="shared" si="143"/>
        <v>0.1960784313725481</v>
      </c>
      <c r="Z188" s="5">
        <f t="shared" si="144"/>
        <v>0</v>
      </c>
      <c r="AA188" s="5">
        <f>K188*AA1239</f>
        <v>4.1716999999999995</v>
      </c>
      <c r="AB188" s="5">
        <f t="shared" si="145"/>
        <v>3.0968398911425732</v>
      </c>
      <c r="AC188" s="2">
        <v>37578</v>
      </c>
      <c r="AD188" s="43">
        <f t="shared" si="154"/>
        <v>320</v>
      </c>
      <c r="AE188" s="54"/>
      <c r="AF188" s="131">
        <f>(AK187&gt;AF1239)*1</f>
        <v>0</v>
      </c>
      <c r="AG188" s="112">
        <f>MROUND((AD188*AG1239),5)</f>
        <v>315</v>
      </c>
      <c r="AH188" s="113">
        <f>MROUND((AE188*AH1239),0.1)</f>
        <v>0</v>
      </c>
      <c r="AI188" s="60">
        <f t="shared" si="155"/>
        <v>0</v>
      </c>
      <c r="AJ188" s="60"/>
      <c r="AK188" s="133">
        <f t="shared" si="190"/>
        <v>320.89999999999998</v>
      </c>
      <c r="AL188" s="41">
        <f t="shared" si="146"/>
        <v>325</v>
      </c>
      <c r="AM188" s="56">
        <f t="shared" si="148"/>
        <v>0.8</v>
      </c>
      <c r="AN188" s="82">
        <f t="shared" si="149"/>
        <v>0</v>
      </c>
      <c r="AO188" s="82">
        <f t="shared" si="156"/>
        <v>0</v>
      </c>
      <c r="AP188" s="33">
        <f t="shared" si="157"/>
        <v>1</v>
      </c>
      <c r="AQ188" s="29">
        <f t="shared" si="158"/>
        <v>0</v>
      </c>
      <c r="AR188" s="86">
        <f t="shared" si="159"/>
        <v>1</v>
      </c>
      <c r="AS188" s="33">
        <f t="shared" si="160"/>
        <v>0</v>
      </c>
      <c r="AT188" s="19">
        <f t="shared" si="161"/>
        <v>0</v>
      </c>
      <c r="AU188" s="18">
        <f t="shared" si="185"/>
        <v>0</v>
      </c>
      <c r="AV188" s="5">
        <f t="shared" si="162"/>
        <v>0</v>
      </c>
      <c r="AW188" s="17">
        <f t="shared" si="163"/>
        <v>0</v>
      </c>
      <c r="AX188" s="17">
        <f t="shared" si="164"/>
        <v>0</v>
      </c>
      <c r="AY188" s="17">
        <f t="shared" si="165"/>
        <v>0</v>
      </c>
      <c r="AZ188" s="19">
        <f t="shared" si="166"/>
        <v>0</v>
      </c>
      <c r="BA188" s="19">
        <f t="shared" si="167"/>
        <v>0</v>
      </c>
      <c r="BB188" s="19">
        <f t="shared" si="168"/>
        <v>0</v>
      </c>
      <c r="BC188" s="19">
        <f t="shared" si="169"/>
        <v>0</v>
      </c>
      <c r="BD188" s="17">
        <f t="shared" si="170"/>
        <v>0</v>
      </c>
      <c r="BE188" s="17">
        <f t="shared" si="171"/>
        <v>0</v>
      </c>
      <c r="BF188" s="38">
        <f t="shared" si="172"/>
        <v>0</v>
      </c>
      <c r="BG188" s="38">
        <f t="shared" si="173"/>
        <v>0</v>
      </c>
      <c r="BH188" s="38">
        <f t="shared" si="174"/>
        <v>0</v>
      </c>
      <c r="BI188" s="38">
        <f t="shared" si="175"/>
        <v>0</v>
      </c>
      <c r="BJ188" s="5">
        <f t="shared" si="176"/>
        <v>0</v>
      </c>
      <c r="BK188" s="5">
        <f t="shared" si="177"/>
        <v>0</v>
      </c>
      <c r="BL188" s="22">
        <f t="shared" si="178"/>
        <v>0</v>
      </c>
      <c r="BM188" s="5">
        <f t="shared" si="179"/>
        <v>0</v>
      </c>
      <c r="BN188" s="66">
        <f t="shared" si="133"/>
        <v>0</v>
      </c>
      <c r="BO188" s="5">
        <f>AP188*BO1239</f>
        <v>-39</v>
      </c>
      <c r="BP188" s="5">
        <f>AU188*BP1239</f>
        <v>0</v>
      </c>
      <c r="BQ188" s="5">
        <f>AF188*BQ1239</f>
        <v>0</v>
      </c>
      <c r="BR188" s="356">
        <f t="shared" si="134"/>
        <v>-39</v>
      </c>
      <c r="BS188" s="5">
        <f t="shared" si="180"/>
        <v>320.89999999999998</v>
      </c>
      <c r="BT188" s="6"/>
      <c r="BU188" s="306">
        <v>37578</v>
      </c>
      <c r="BV188" s="38">
        <f t="shared" si="181"/>
        <v>320.89999999999998</v>
      </c>
      <c r="BW188" s="66"/>
      <c r="BX188" s="66"/>
      <c r="BY188" s="17"/>
      <c r="BZ188" s="17"/>
      <c r="CA188" s="66"/>
      <c r="CB188" s="66"/>
      <c r="CC188" s="66">
        <f>MAX(BW188:BW404)</f>
        <v>58642.280441588402</v>
      </c>
      <c r="CD188" s="66">
        <f t="shared" si="186"/>
        <v>-58642.280441588402</v>
      </c>
      <c r="CE188" s="66">
        <f t="shared" si="187"/>
        <v>-4889</v>
      </c>
      <c r="CF188" s="66" t="e">
        <f>MAX(CE188:CE404)</f>
        <v>#REF!</v>
      </c>
      <c r="CG188" s="66" t="e">
        <f t="shared" si="188"/>
        <v>#REF!</v>
      </c>
      <c r="CH188" s="370"/>
      <c r="CI188" s="17">
        <f t="shared" si="182"/>
        <v>0</v>
      </c>
      <c r="CJ188" s="17">
        <f t="shared" si="183"/>
        <v>1</v>
      </c>
      <c r="CK188" s="38">
        <f>MAX(BV38:BV188)</f>
        <v>327.5</v>
      </c>
      <c r="CL188" s="38">
        <f t="shared" si="189"/>
        <v>6.6000000000000227</v>
      </c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</row>
    <row r="189" spans="1:147" customFormat="1" ht="19.5" hidden="1" customHeight="1" x14ac:dyDescent="0.25">
      <c r="A189" s="3"/>
      <c r="B189" s="254">
        <f t="shared" si="150"/>
        <v>37585</v>
      </c>
      <c r="C189" s="5">
        <f t="shared" si="191"/>
        <v>24846</v>
      </c>
      <c r="D189" s="5">
        <v>0</v>
      </c>
      <c r="E189" s="66">
        <f t="shared" si="193"/>
        <v>0</v>
      </c>
      <c r="F189" s="66">
        <f t="shared" si="151"/>
        <v>-39</v>
      </c>
      <c r="G189" s="4">
        <f t="shared" si="192"/>
        <v>24807</v>
      </c>
      <c r="H189" s="8">
        <f t="shared" si="184"/>
        <v>-1.5696691620381551E-3</v>
      </c>
      <c r="I189" s="3"/>
      <c r="J189" s="306">
        <v>37585</v>
      </c>
      <c r="K189" s="5">
        <v>317.8</v>
      </c>
      <c r="L189" s="5">
        <v>321.2</v>
      </c>
      <c r="M189" s="5">
        <v>316.89999999999998</v>
      </c>
      <c r="N189" s="177"/>
      <c r="O189" s="5">
        <f t="shared" si="139"/>
        <v>4.3000000000000114</v>
      </c>
      <c r="P189" s="8">
        <f t="shared" si="140"/>
        <v>1.3530522341095063E-2</v>
      </c>
      <c r="Q189" s="8">
        <f>(AVERAGE(P186:P188))*Q1239</f>
        <v>8.4279981513757981E-3</v>
      </c>
      <c r="R189" s="8">
        <f>P188/P1239</f>
        <v>0.48605910920420137</v>
      </c>
      <c r="S189" s="109">
        <f t="shared" si="141"/>
        <v>318.19545539322348</v>
      </c>
      <c r="T189" s="5">
        <f t="shared" si="152"/>
        <v>1</v>
      </c>
      <c r="U189" s="8">
        <f t="shared" si="138"/>
        <v>0.8039215686274519</v>
      </c>
      <c r="V189" s="19">
        <f t="shared" si="142"/>
        <v>2.1999999999999886</v>
      </c>
      <c r="W189" s="109">
        <f t="shared" si="153"/>
        <v>323.60454460677647</v>
      </c>
      <c r="X189" s="5">
        <f t="shared" si="147"/>
        <v>4.1000000000000227</v>
      </c>
      <c r="Y189" s="8">
        <f t="shared" si="143"/>
        <v>0.1960784313725481</v>
      </c>
      <c r="Z189" s="5">
        <f t="shared" si="144"/>
        <v>0</v>
      </c>
      <c r="AA189" s="5">
        <f>K189*AA1239</f>
        <v>4.1314000000000002</v>
      </c>
      <c r="AB189" s="5">
        <f t="shared" si="145"/>
        <v>2.0081046037662378</v>
      </c>
      <c r="AC189" s="2">
        <v>37585</v>
      </c>
      <c r="AD189" s="43">
        <f t="shared" si="154"/>
        <v>320</v>
      </c>
      <c r="AE189" s="54"/>
      <c r="AF189" s="131">
        <f>(AK188&gt;AF1239)*1</f>
        <v>0</v>
      </c>
      <c r="AG189" s="112">
        <f>MROUND((AD189*AG1239),5)</f>
        <v>315</v>
      </c>
      <c r="AH189" s="113">
        <f>MROUND((AE189*AH1239),0.1)</f>
        <v>0</v>
      </c>
      <c r="AI189" s="60">
        <f t="shared" si="155"/>
        <v>-3.0999999999999659</v>
      </c>
      <c r="AJ189" s="60"/>
      <c r="AK189" s="133">
        <f t="shared" si="190"/>
        <v>317.8</v>
      </c>
      <c r="AL189" s="41">
        <f t="shared" si="146"/>
        <v>325</v>
      </c>
      <c r="AM189" s="56">
        <f t="shared" si="148"/>
        <v>0.60000000000000009</v>
      </c>
      <c r="AN189" s="82">
        <f t="shared" si="149"/>
        <v>0</v>
      </c>
      <c r="AO189" s="82">
        <f t="shared" si="156"/>
        <v>1</v>
      </c>
      <c r="AP189" s="33">
        <f t="shared" si="157"/>
        <v>1</v>
      </c>
      <c r="AQ189" s="29">
        <f t="shared" si="158"/>
        <v>0</v>
      </c>
      <c r="AR189" s="86">
        <f t="shared" si="159"/>
        <v>0</v>
      </c>
      <c r="AS189" s="33">
        <f t="shared" si="160"/>
        <v>1</v>
      </c>
      <c r="AT189" s="19">
        <f t="shared" si="161"/>
        <v>320</v>
      </c>
      <c r="AU189" s="18">
        <f t="shared" si="185"/>
        <v>0</v>
      </c>
      <c r="AV189" s="5">
        <f t="shared" si="162"/>
        <v>0</v>
      </c>
      <c r="AW189" s="17">
        <f t="shared" si="163"/>
        <v>0</v>
      </c>
      <c r="AX189" s="17">
        <f t="shared" si="164"/>
        <v>0</v>
      </c>
      <c r="AY189" s="17">
        <f t="shared" si="165"/>
        <v>0</v>
      </c>
      <c r="AZ189" s="19">
        <f t="shared" si="166"/>
        <v>0</v>
      </c>
      <c r="BA189" s="19">
        <f t="shared" si="167"/>
        <v>320</v>
      </c>
      <c r="BB189" s="19">
        <f t="shared" si="168"/>
        <v>0</v>
      </c>
      <c r="BC189" s="19">
        <f t="shared" si="169"/>
        <v>0</v>
      </c>
      <c r="BD189" s="17">
        <f t="shared" si="170"/>
        <v>320</v>
      </c>
      <c r="BE189" s="17">
        <f t="shared" si="171"/>
        <v>0</v>
      </c>
      <c r="BF189" s="38">
        <f t="shared" si="172"/>
        <v>0</v>
      </c>
      <c r="BG189" s="38">
        <f t="shared" si="173"/>
        <v>0</v>
      </c>
      <c r="BH189" s="38">
        <f t="shared" si="174"/>
        <v>0</v>
      </c>
      <c r="BI189" s="38">
        <f t="shared" si="175"/>
        <v>0</v>
      </c>
      <c r="BJ189" s="5">
        <f t="shared" si="176"/>
        <v>0</v>
      </c>
      <c r="BK189" s="5">
        <f t="shared" si="177"/>
        <v>0</v>
      </c>
      <c r="BL189" s="22">
        <f t="shared" si="178"/>
        <v>0</v>
      </c>
      <c r="BM189" s="5">
        <f t="shared" si="179"/>
        <v>0</v>
      </c>
      <c r="BN189" s="66">
        <f t="shared" ref="BN189:BN252" si="194">BM189*100</f>
        <v>0</v>
      </c>
      <c r="BO189" s="5">
        <f>AP189*BO1239</f>
        <v>-39</v>
      </c>
      <c r="BP189" s="5">
        <f>AU189*BP1239</f>
        <v>0</v>
      </c>
      <c r="BQ189" s="5">
        <f>AF189*BQ1239</f>
        <v>0</v>
      </c>
      <c r="BR189" s="356">
        <f t="shared" si="134"/>
        <v>-39</v>
      </c>
      <c r="BS189" s="5">
        <f t="shared" si="180"/>
        <v>317.8</v>
      </c>
      <c r="BT189" s="6"/>
      <c r="BU189" s="306">
        <v>37585</v>
      </c>
      <c r="BV189" s="38">
        <f t="shared" si="181"/>
        <v>317.8</v>
      </c>
      <c r="BW189" s="66"/>
      <c r="BX189" s="66"/>
      <c r="BY189" s="17"/>
      <c r="BZ189" s="17"/>
      <c r="CA189" s="66"/>
      <c r="CB189" s="66"/>
      <c r="CC189" s="66">
        <f>MAX(BW189:BW404)</f>
        <v>58642.280441588402</v>
      </c>
      <c r="CD189" s="66">
        <f t="shared" si="186"/>
        <v>-58642.280441588402</v>
      </c>
      <c r="CE189" s="66">
        <f t="shared" si="187"/>
        <v>-4928</v>
      </c>
      <c r="CF189" s="66" t="e">
        <f>MAX(CE189:CE404)</f>
        <v>#REF!</v>
      </c>
      <c r="CG189" s="66" t="e">
        <f t="shared" si="188"/>
        <v>#REF!</v>
      </c>
      <c r="CH189" s="370"/>
      <c r="CI189" s="17">
        <f t="shared" si="182"/>
        <v>0</v>
      </c>
      <c r="CJ189" s="17">
        <f t="shared" si="183"/>
        <v>1</v>
      </c>
      <c r="CK189" s="38">
        <f>MAX(BV38:BV189)</f>
        <v>327.5</v>
      </c>
      <c r="CL189" s="38">
        <f t="shared" si="189"/>
        <v>9.6999999999999886</v>
      </c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</row>
    <row r="190" spans="1:147" customFormat="1" ht="19.5" hidden="1" customHeight="1" x14ac:dyDescent="0.25">
      <c r="A190" s="3"/>
      <c r="B190" s="254">
        <f t="shared" si="150"/>
        <v>37592</v>
      </c>
      <c r="C190" s="5">
        <f t="shared" si="191"/>
        <v>24807</v>
      </c>
      <c r="D190" s="5">
        <v>0</v>
      </c>
      <c r="E190" s="66">
        <f t="shared" si="193"/>
        <v>0</v>
      </c>
      <c r="F190" s="66">
        <f t="shared" si="151"/>
        <v>1</v>
      </c>
      <c r="G190" s="4">
        <f t="shared" si="192"/>
        <v>24808</v>
      </c>
      <c r="H190" s="8">
        <f t="shared" si="184"/>
        <v>4.031120248317007E-5</v>
      </c>
      <c r="I190" s="3"/>
      <c r="J190" s="306">
        <v>37592</v>
      </c>
      <c r="K190" s="5">
        <v>327.10000000000002</v>
      </c>
      <c r="L190" s="5">
        <v>330</v>
      </c>
      <c r="M190" s="5">
        <v>316.60000000000002</v>
      </c>
      <c r="N190" s="177"/>
      <c r="O190" s="5">
        <f t="shared" si="139"/>
        <v>13.399999999999977</v>
      </c>
      <c r="P190" s="8">
        <f t="shared" si="140"/>
        <v>4.0966065423417845E-2</v>
      </c>
      <c r="Q190" s="8">
        <f>(AVERAGE(P187:P189))*Q1239</f>
        <v>7.5794929341466231E-3</v>
      </c>
      <c r="R190" s="8">
        <f>P189/P1239</f>
        <v>0.38371667888185995</v>
      </c>
      <c r="S190" s="109">
        <f t="shared" si="141"/>
        <v>315.39123714552824</v>
      </c>
      <c r="T190" s="5">
        <f t="shared" si="152"/>
        <v>2.8000000000000114</v>
      </c>
      <c r="U190" s="8">
        <f t="shared" si="138"/>
        <v>0.43999999999999773</v>
      </c>
      <c r="V190" s="19">
        <f t="shared" si="142"/>
        <v>0</v>
      </c>
      <c r="W190" s="109">
        <f t="shared" si="153"/>
        <v>320.20876285447179</v>
      </c>
      <c r="X190" s="5">
        <f t="shared" si="147"/>
        <v>2.1999999999999886</v>
      </c>
      <c r="Y190" s="8">
        <f t="shared" si="143"/>
        <v>0.56000000000000227</v>
      </c>
      <c r="Z190" s="5">
        <f t="shared" si="144"/>
        <v>7.1000000000000227</v>
      </c>
      <c r="AA190" s="5">
        <f>K190*AA1239</f>
        <v>4.2523</v>
      </c>
      <c r="AB190" s="5">
        <f t="shared" si="145"/>
        <v>1.6316784336093331</v>
      </c>
      <c r="AC190" s="2">
        <v>37592</v>
      </c>
      <c r="AD190" s="43">
        <f t="shared" si="154"/>
        <v>315</v>
      </c>
      <c r="AE190" s="54"/>
      <c r="AF190" s="131">
        <f>(AK189&gt;AF1239)*1</f>
        <v>0</v>
      </c>
      <c r="AG190" s="112">
        <f>MROUND((AD190*AG1239),5)</f>
        <v>310</v>
      </c>
      <c r="AH190" s="113">
        <f>MROUND((AE190*AH1239),0.1)</f>
        <v>0</v>
      </c>
      <c r="AI190" s="60">
        <f t="shared" si="155"/>
        <v>9.3000000000000114</v>
      </c>
      <c r="AJ190" s="60"/>
      <c r="AK190" s="133">
        <f t="shared" si="190"/>
        <v>327.10000000000002</v>
      </c>
      <c r="AL190" s="41">
        <f t="shared" si="146"/>
        <v>320</v>
      </c>
      <c r="AM190" s="56">
        <f t="shared" si="148"/>
        <v>0.4</v>
      </c>
      <c r="AN190" s="82">
        <f t="shared" si="149"/>
        <v>1</v>
      </c>
      <c r="AO190" s="82">
        <f t="shared" si="156"/>
        <v>0</v>
      </c>
      <c r="AP190" s="33">
        <f t="shared" si="157"/>
        <v>0</v>
      </c>
      <c r="AQ190" s="29">
        <f t="shared" si="158"/>
        <v>0</v>
      </c>
      <c r="AR190" s="86">
        <f t="shared" si="159"/>
        <v>1</v>
      </c>
      <c r="AS190" s="33">
        <f t="shared" si="160"/>
        <v>0</v>
      </c>
      <c r="AT190" s="19">
        <f t="shared" si="161"/>
        <v>0</v>
      </c>
      <c r="AU190" s="18">
        <f t="shared" si="185"/>
        <v>1</v>
      </c>
      <c r="AV190" s="5">
        <f t="shared" si="162"/>
        <v>0.4</v>
      </c>
      <c r="AW190" s="17">
        <f t="shared" si="163"/>
        <v>0</v>
      </c>
      <c r="AX190" s="17">
        <f t="shared" si="164"/>
        <v>1</v>
      </c>
      <c r="AY190" s="17">
        <f t="shared" si="165"/>
        <v>320</v>
      </c>
      <c r="AZ190" s="19">
        <f t="shared" si="166"/>
        <v>320</v>
      </c>
      <c r="BA190" s="19">
        <f t="shared" si="167"/>
        <v>0</v>
      </c>
      <c r="BB190" s="19">
        <f t="shared" si="168"/>
        <v>0</v>
      </c>
      <c r="BC190" s="19">
        <f t="shared" si="169"/>
        <v>320</v>
      </c>
      <c r="BD190" s="17">
        <f t="shared" si="170"/>
        <v>0</v>
      </c>
      <c r="BE190" s="17">
        <f t="shared" si="171"/>
        <v>0</v>
      </c>
      <c r="BF190" s="38">
        <f t="shared" si="172"/>
        <v>0</v>
      </c>
      <c r="BG190" s="38">
        <f t="shared" si="173"/>
        <v>0</v>
      </c>
      <c r="BH190" s="38">
        <f t="shared" si="174"/>
        <v>0</v>
      </c>
      <c r="BI190" s="38">
        <f t="shared" si="175"/>
        <v>0</v>
      </c>
      <c r="BJ190" s="5">
        <f t="shared" si="176"/>
        <v>0</v>
      </c>
      <c r="BK190" s="5">
        <f t="shared" si="177"/>
        <v>0</v>
      </c>
      <c r="BL190" s="22">
        <f t="shared" si="178"/>
        <v>0.4</v>
      </c>
      <c r="BM190" s="5">
        <f t="shared" si="179"/>
        <v>0.4</v>
      </c>
      <c r="BN190" s="66">
        <f t="shared" si="194"/>
        <v>40</v>
      </c>
      <c r="BO190" s="5">
        <f>AP190*BO1239</f>
        <v>0</v>
      </c>
      <c r="BP190" s="5">
        <f>AU190*BP1239</f>
        <v>-39</v>
      </c>
      <c r="BQ190" s="5">
        <f>AF190*BQ1239</f>
        <v>0</v>
      </c>
      <c r="BR190" s="356">
        <f t="shared" si="134"/>
        <v>1</v>
      </c>
      <c r="BS190" s="5">
        <f t="shared" si="180"/>
        <v>327.10000000000002</v>
      </c>
      <c r="BT190" s="6"/>
      <c r="BU190" s="306">
        <v>37592</v>
      </c>
      <c r="BV190" s="38">
        <f t="shared" si="181"/>
        <v>327.10000000000002</v>
      </c>
      <c r="BW190" s="66"/>
      <c r="BX190" s="66"/>
      <c r="BY190" s="17"/>
      <c r="BZ190" s="17"/>
      <c r="CA190" s="66"/>
      <c r="CB190" s="66"/>
      <c r="CC190" s="66">
        <f>MAX(BW190:BW404)</f>
        <v>58642.280441588402</v>
      </c>
      <c r="CD190" s="66">
        <f t="shared" si="186"/>
        <v>-58642.280441588402</v>
      </c>
      <c r="CE190" s="66">
        <f t="shared" si="187"/>
        <v>-4927</v>
      </c>
      <c r="CF190" s="66" t="e">
        <f>MAX(CE190:CE404)</f>
        <v>#REF!</v>
      </c>
      <c r="CG190" s="66" t="e">
        <f t="shared" si="188"/>
        <v>#REF!</v>
      </c>
      <c r="CH190" s="370"/>
      <c r="CI190" s="17">
        <f t="shared" si="182"/>
        <v>1</v>
      </c>
      <c r="CJ190" s="17">
        <f t="shared" si="183"/>
        <v>0</v>
      </c>
      <c r="CK190" s="38">
        <f>MAX(BV38:BV190)</f>
        <v>327.5</v>
      </c>
      <c r="CL190" s="38">
        <f t="shared" si="189"/>
        <v>0.39999999999997726</v>
      </c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</row>
    <row r="191" spans="1:147" customFormat="1" ht="19.5" hidden="1" customHeight="1" x14ac:dyDescent="0.25">
      <c r="A191" s="3"/>
      <c r="B191" s="254">
        <f t="shared" si="150"/>
        <v>37599</v>
      </c>
      <c r="C191" s="5">
        <f t="shared" si="191"/>
        <v>24808</v>
      </c>
      <c r="D191" s="5">
        <v>0</v>
      </c>
      <c r="E191" s="66">
        <f t="shared" si="193"/>
        <v>0</v>
      </c>
      <c r="F191" s="66">
        <f t="shared" si="151"/>
        <v>-39</v>
      </c>
      <c r="G191" s="4">
        <f t="shared" si="192"/>
        <v>24769</v>
      </c>
      <c r="H191" s="8">
        <f t="shared" si="184"/>
        <v>-1.5720735246694615E-3</v>
      </c>
      <c r="I191" s="3"/>
      <c r="J191" s="306">
        <v>37599</v>
      </c>
      <c r="K191" s="5">
        <v>333.8</v>
      </c>
      <c r="L191" s="5">
        <v>336.7</v>
      </c>
      <c r="M191" s="5">
        <v>323.10000000000002</v>
      </c>
      <c r="N191" s="177"/>
      <c r="O191" s="5">
        <f t="shared" si="139"/>
        <v>13.599999999999966</v>
      </c>
      <c r="P191" s="8">
        <f t="shared" si="140"/>
        <v>4.0742959856201216E-2</v>
      </c>
      <c r="Q191" s="8">
        <f>(AVERAGE(P188:P190))*Q1239</f>
        <v>9.5514511327026881E-3</v>
      </c>
      <c r="R191" s="8">
        <f>P190/P1239</f>
        <v>1.1617705639779965</v>
      </c>
      <c r="S191" s="109">
        <f t="shared" si="141"/>
        <v>323.97572033449296</v>
      </c>
      <c r="T191" s="5">
        <f t="shared" si="152"/>
        <v>2.1000000000000227</v>
      </c>
      <c r="U191" s="8">
        <f t="shared" si="138"/>
        <v>0.57999999999999541</v>
      </c>
      <c r="V191" s="19">
        <f t="shared" si="142"/>
        <v>0</v>
      </c>
      <c r="W191" s="109">
        <f t="shared" si="153"/>
        <v>330.22427966550708</v>
      </c>
      <c r="X191" s="5">
        <f t="shared" si="147"/>
        <v>2.8999999999999773</v>
      </c>
      <c r="Y191" s="8">
        <f t="shared" si="143"/>
        <v>0.42000000000000459</v>
      </c>
      <c r="Z191" s="5">
        <f t="shared" si="144"/>
        <v>3.8000000000000114</v>
      </c>
      <c r="AA191" s="5">
        <f>K191*AA1239</f>
        <v>4.3394000000000004</v>
      </c>
      <c r="AB191" s="5">
        <f t="shared" si="145"/>
        <v>5.0413871853261183</v>
      </c>
      <c r="AC191" s="2">
        <v>37599</v>
      </c>
      <c r="AD191" s="43">
        <f t="shared" si="154"/>
        <v>325</v>
      </c>
      <c r="AE191" s="54"/>
      <c r="AF191" s="131">
        <f>(AK190&gt;AF1239)*1</f>
        <v>0</v>
      </c>
      <c r="AG191" s="112">
        <f>MROUND((AD191*AG1239),5)</f>
        <v>320</v>
      </c>
      <c r="AH191" s="113">
        <f>MROUND((AE191*AH1239),0.1)</f>
        <v>0</v>
      </c>
      <c r="AI191" s="60">
        <f t="shared" si="155"/>
        <v>6.6999999999999886</v>
      </c>
      <c r="AJ191" s="60"/>
      <c r="AK191" s="133">
        <f t="shared" si="190"/>
        <v>333.8</v>
      </c>
      <c r="AL191" s="41">
        <f t="shared" si="146"/>
        <v>330</v>
      </c>
      <c r="AM191" s="56">
        <f t="shared" si="148"/>
        <v>0.9</v>
      </c>
      <c r="AN191" s="82">
        <f t="shared" si="149"/>
        <v>1</v>
      </c>
      <c r="AO191" s="82">
        <f t="shared" si="156"/>
        <v>0</v>
      </c>
      <c r="AP191" s="33">
        <f t="shared" si="157"/>
        <v>1</v>
      </c>
      <c r="AQ191" s="29">
        <f t="shared" si="158"/>
        <v>0</v>
      </c>
      <c r="AR191" s="86">
        <f t="shared" si="159"/>
        <v>1</v>
      </c>
      <c r="AS191" s="33">
        <f t="shared" si="160"/>
        <v>0</v>
      </c>
      <c r="AT191" s="19">
        <f t="shared" si="161"/>
        <v>0</v>
      </c>
      <c r="AU191" s="18">
        <f t="shared" si="185"/>
        <v>0</v>
      </c>
      <c r="AV191" s="5">
        <f t="shared" si="162"/>
        <v>0</v>
      </c>
      <c r="AW191" s="17">
        <f t="shared" si="163"/>
        <v>0</v>
      </c>
      <c r="AX191" s="17">
        <f t="shared" si="164"/>
        <v>0</v>
      </c>
      <c r="AY191" s="17">
        <f t="shared" si="165"/>
        <v>0</v>
      </c>
      <c r="AZ191" s="19">
        <f t="shared" si="166"/>
        <v>0</v>
      </c>
      <c r="BA191" s="19">
        <f t="shared" si="167"/>
        <v>0</v>
      </c>
      <c r="BB191" s="19">
        <f t="shared" si="168"/>
        <v>0</v>
      </c>
      <c r="BC191" s="19">
        <f t="shared" si="169"/>
        <v>0</v>
      </c>
      <c r="BD191" s="17">
        <f t="shared" si="170"/>
        <v>0</v>
      </c>
      <c r="BE191" s="17">
        <f t="shared" si="171"/>
        <v>0</v>
      </c>
      <c r="BF191" s="38">
        <f t="shared" si="172"/>
        <v>0</v>
      </c>
      <c r="BG191" s="38">
        <f t="shared" si="173"/>
        <v>0</v>
      </c>
      <c r="BH191" s="38">
        <f t="shared" si="174"/>
        <v>0</v>
      </c>
      <c r="BI191" s="38">
        <f t="shared" si="175"/>
        <v>0</v>
      </c>
      <c r="BJ191" s="5">
        <f t="shared" si="176"/>
        <v>0</v>
      </c>
      <c r="BK191" s="5">
        <f t="shared" si="177"/>
        <v>0</v>
      </c>
      <c r="BL191" s="22">
        <f t="shared" si="178"/>
        <v>0</v>
      </c>
      <c r="BM191" s="5">
        <f t="shared" si="179"/>
        <v>0</v>
      </c>
      <c r="BN191" s="66">
        <f t="shared" si="194"/>
        <v>0</v>
      </c>
      <c r="BO191" s="5">
        <f>AP191*BO1239</f>
        <v>-39</v>
      </c>
      <c r="BP191" s="5">
        <f>AU191*BP1239</f>
        <v>0</v>
      </c>
      <c r="BQ191" s="5">
        <f>AF191*BQ1239</f>
        <v>0</v>
      </c>
      <c r="BR191" s="356">
        <f t="shared" si="134"/>
        <v>-39</v>
      </c>
      <c r="BS191" s="5">
        <f t="shared" si="180"/>
        <v>333.8</v>
      </c>
      <c r="BT191" s="6"/>
      <c r="BU191" s="306">
        <v>37599</v>
      </c>
      <c r="BV191" s="38">
        <f t="shared" si="181"/>
        <v>333.8</v>
      </c>
      <c r="BW191" s="66"/>
      <c r="BX191" s="66"/>
      <c r="BY191" s="17"/>
      <c r="BZ191" s="17"/>
      <c r="CA191" s="66"/>
      <c r="CB191" s="66"/>
      <c r="CC191" s="66">
        <f>MAX(BW191:BW404)</f>
        <v>58642.280441588402</v>
      </c>
      <c r="CD191" s="66">
        <f t="shared" si="186"/>
        <v>-58642.280441588402</v>
      </c>
      <c r="CE191" s="66">
        <f t="shared" si="187"/>
        <v>-4966</v>
      </c>
      <c r="CF191" s="66" t="e">
        <f>MAX(CE191:CE404)</f>
        <v>#REF!</v>
      </c>
      <c r="CG191" s="66" t="e">
        <f t="shared" si="188"/>
        <v>#REF!</v>
      </c>
      <c r="CH191" s="370"/>
      <c r="CI191" s="17">
        <f t="shared" si="182"/>
        <v>0</v>
      </c>
      <c r="CJ191" s="17">
        <f t="shared" si="183"/>
        <v>1</v>
      </c>
      <c r="CK191" s="38">
        <f>MAX(BV38:BV191)</f>
        <v>333.8</v>
      </c>
      <c r="CL191" s="38">
        <f t="shared" si="189"/>
        <v>0</v>
      </c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</row>
    <row r="192" spans="1:147" customFormat="1" ht="19.5" hidden="1" customHeight="1" x14ac:dyDescent="0.25">
      <c r="A192" s="3"/>
      <c r="B192" s="254">
        <f t="shared" si="150"/>
        <v>37606</v>
      </c>
      <c r="C192" s="5">
        <f t="shared" si="191"/>
        <v>24769</v>
      </c>
      <c r="D192" s="5">
        <v>0</v>
      </c>
      <c r="E192" s="66">
        <f t="shared" si="193"/>
        <v>0</v>
      </c>
      <c r="F192" s="66">
        <f t="shared" si="151"/>
        <v>-39</v>
      </c>
      <c r="G192" s="4">
        <f t="shared" si="192"/>
        <v>24730</v>
      </c>
      <c r="H192" s="8">
        <f t="shared" si="184"/>
        <v>-1.5745488312002907E-3</v>
      </c>
      <c r="I192" s="3"/>
      <c r="J192" s="306">
        <v>37606</v>
      </c>
      <c r="K192" s="5">
        <v>341</v>
      </c>
      <c r="L192" s="5">
        <v>355.7</v>
      </c>
      <c r="M192" s="5">
        <v>332.7</v>
      </c>
      <c r="N192" s="177"/>
      <c r="O192" s="5">
        <f t="shared" si="139"/>
        <v>23</v>
      </c>
      <c r="P192" s="8">
        <f t="shared" si="140"/>
        <v>6.7448680351906154E-2</v>
      </c>
      <c r="Q192" s="8">
        <f>(AVERAGE(P189:P191))*Q1239</f>
        <v>1.2698606349428552E-2</v>
      </c>
      <c r="R192" s="8">
        <f>P191/P1239</f>
        <v>1.1554434374167102</v>
      </c>
      <c r="S192" s="109">
        <f t="shared" si="141"/>
        <v>329.56120520056078</v>
      </c>
      <c r="T192" s="5">
        <f t="shared" si="152"/>
        <v>3.8000000000000114</v>
      </c>
      <c r="U192" s="8">
        <f t="shared" si="138"/>
        <v>0.61999999999999889</v>
      </c>
      <c r="V192" s="19">
        <f t="shared" si="142"/>
        <v>0</v>
      </c>
      <c r="W192" s="109">
        <f t="shared" si="153"/>
        <v>338.03879479943924</v>
      </c>
      <c r="X192" s="5">
        <f t="shared" si="147"/>
        <v>6.1999999999999886</v>
      </c>
      <c r="Y192" s="8">
        <f t="shared" si="143"/>
        <v>0.38000000000000111</v>
      </c>
      <c r="Z192" s="5">
        <f t="shared" si="144"/>
        <v>1</v>
      </c>
      <c r="AA192" s="5">
        <f>K192*AA1239</f>
        <v>4.4329999999999998</v>
      </c>
      <c r="AB192" s="5">
        <f t="shared" si="145"/>
        <v>5.1220807580682761</v>
      </c>
      <c r="AC192" s="2">
        <v>37606</v>
      </c>
      <c r="AD192" s="43">
        <f t="shared" si="154"/>
        <v>330</v>
      </c>
      <c r="AE192" s="54"/>
      <c r="AF192" s="131">
        <f>(AK191&gt;AF1239)*1</f>
        <v>0</v>
      </c>
      <c r="AG192" s="112">
        <f>MROUND((AD192*AG1239),5)</f>
        <v>325</v>
      </c>
      <c r="AH192" s="113">
        <f>MROUND((AE192*AH1239),0.1)</f>
        <v>0</v>
      </c>
      <c r="AI192" s="60">
        <f t="shared" si="155"/>
        <v>7.1999999999999886</v>
      </c>
      <c r="AJ192" s="60"/>
      <c r="AK192" s="133">
        <f t="shared" si="190"/>
        <v>341</v>
      </c>
      <c r="AL192" s="41">
        <f t="shared" si="146"/>
        <v>340</v>
      </c>
      <c r="AM192" s="56">
        <f t="shared" si="148"/>
        <v>2.1</v>
      </c>
      <c r="AN192" s="82">
        <f t="shared" si="149"/>
        <v>1</v>
      </c>
      <c r="AO192" s="82">
        <f t="shared" si="156"/>
        <v>0</v>
      </c>
      <c r="AP192" s="33">
        <f t="shared" si="157"/>
        <v>1</v>
      </c>
      <c r="AQ192" s="29">
        <f t="shared" si="158"/>
        <v>0</v>
      </c>
      <c r="AR192" s="86">
        <f t="shared" si="159"/>
        <v>1</v>
      </c>
      <c r="AS192" s="33">
        <f t="shared" si="160"/>
        <v>0</v>
      </c>
      <c r="AT192" s="19">
        <f t="shared" si="161"/>
        <v>0</v>
      </c>
      <c r="AU192" s="18">
        <f t="shared" si="185"/>
        <v>0</v>
      </c>
      <c r="AV192" s="5">
        <f t="shared" si="162"/>
        <v>0</v>
      </c>
      <c r="AW192" s="17">
        <f t="shared" si="163"/>
        <v>0</v>
      </c>
      <c r="AX192" s="17">
        <f t="shared" si="164"/>
        <v>0</v>
      </c>
      <c r="AY192" s="17">
        <f t="shared" si="165"/>
        <v>0</v>
      </c>
      <c r="AZ192" s="19">
        <f t="shared" si="166"/>
        <v>0</v>
      </c>
      <c r="BA192" s="19">
        <f t="shared" si="167"/>
        <v>0</v>
      </c>
      <c r="BB192" s="19">
        <f t="shared" si="168"/>
        <v>0</v>
      </c>
      <c r="BC192" s="19">
        <f t="shared" si="169"/>
        <v>0</v>
      </c>
      <c r="BD192" s="17">
        <f t="shared" si="170"/>
        <v>0</v>
      </c>
      <c r="BE192" s="17">
        <f t="shared" si="171"/>
        <v>0</v>
      </c>
      <c r="BF192" s="38">
        <f t="shared" si="172"/>
        <v>0</v>
      </c>
      <c r="BG192" s="38">
        <f t="shared" si="173"/>
        <v>0</v>
      </c>
      <c r="BH192" s="38">
        <f t="shared" si="174"/>
        <v>0</v>
      </c>
      <c r="BI192" s="38">
        <f t="shared" si="175"/>
        <v>0</v>
      </c>
      <c r="BJ192" s="5">
        <f t="shared" si="176"/>
        <v>0</v>
      </c>
      <c r="BK192" s="5">
        <f t="shared" si="177"/>
        <v>0</v>
      </c>
      <c r="BL192" s="22">
        <f t="shared" si="178"/>
        <v>0</v>
      </c>
      <c r="BM192" s="5">
        <f t="shared" si="179"/>
        <v>0</v>
      </c>
      <c r="BN192" s="66">
        <f t="shared" si="194"/>
        <v>0</v>
      </c>
      <c r="BO192" s="5">
        <f>AP192*BO1239</f>
        <v>-39</v>
      </c>
      <c r="BP192" s="5">
        <f>AU192*BP1239</f>
        <v>0</v>
      </c>
      <c r="BQ192" s="5">
        <f>AF192*BQ1239</f>
        <v>0</v>
      </c>
      <c r="BR192" s="356">
        <f t="shared" si="134"/>
        <v>-39</v>
      </c>
      <c r="BS192" s="5">
        <f t="shared" si="180"/>
        <v>341</v>
      </c>
      <c r="BT192" s="6"/>
      <c r="BU192" s="306">
        <v>37606</v>
      </c>
      <c r="BV192" s="38">
        <f t="shared" si="181"/>
        <v>341</v>
      </c>
      <c r="BW192" s="66"/>
      <c r="BX192" s="66"/>
      <c r="BY192" s="17"/>
      <c r="BZ192" s="17"/>
      <c r="CA192" s="66"/>
      <c r="CB192" s="66"/>
      <c r="CC192" s="66">
        <f>MAX(BW192:BW404)</f>
        <v>58642.280441588402</v>
      </c>
      <c r="CD192" s="66">
        <f t="shared" si="186"/>
        <v>-58642.280441588402</v>
      </c>
      <c r="CE192" s="66">
        <f t="shared" si="187"/>
        <v>-5005</v>
      </c>
      <c r="CF192" s="66" t="e">
        <f>MAX(CE192:CE404)</f>
        <v>#REF!</v>
      </c>
      <c r="CG192" s="66" t="e">
        <f t="shared" si="188"/>
        <v>#REF!</v>
      </c>
      <c r="CH192" s="370"/>
      <c r="CI192" s="17">
        <f t="shared" si="182"/>
        <v>0</v>
      </c>
      <c r="CJ192" s="17">
        <f t="shared" si="183"/>
        <v>1</v>
      </c>
      <c r="CK192" s="38">
        <f>MAX(BV38:BV192)</f>
        <v>341</v>
      </c>
      <c r="CL192" s="38">
        <f t="shared" si="189"/>
        <v>0</v>
      </c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</row>
    <row r="193" spans="1:147" customFormat="1" ht="19.5" hidden="1" customHeight="1" x14ac:dyDescent="0.25">
      <c r="A193" s="3"/>
      <c r="B193" s="254">
        <f t="shared" si="150"/>
        <v>37613</v>
      </c>
      <c r="C193" s="5">
        <f t="shared" si="191"/>
        <v>24730</v>
      </c>
      <c r="D193" s="5">
        <v>0</v>
      </c>
      <c r="E193" s="66">
        <f t="shared" si="193"/>
        <v>0</v>
      </c>
      <c r="F193" s="66">
        <f t="shared" si="151"/>
        <v>-39</v>
      </c>
      <c r="G193" s="4">
        <f t="shared" si="192"/>
        <v>24691</v>
      </c>
      <c r="H193" s="8">
        <f t="shared" si="184"/>
        <v>-1.5770319450060656E-3</v>
      </c>
      <c r="I193" s="3"/>
      <c r="J193" s="306">
        <v>37613</v>
      </c>
      <c r="K193" s="5">
        <v>349.7</v>
      </c>
      <c r="L193" s="5">
        <v>352</v>
      </c>
      <c r="M193" s="5">
        <v>340.1</v>
      </c>
      <c r="N193" s="177"/>
      <c r="O193" s="5">
        <f t="shared" si="139"/>
        <v>11.899999999999977</v>
      </c>
      <c r="P193" s="8">
        <f t="shared" si="140"/>
        <v>3.4029167858164074E-2</v>
      </c>
      <c r="Q193" s="8">
        <f>(AVERAGE(P190:P192))*Q1239</f>
        <v>1.9887694084203364E-2</v>
      </c>
      <c r="R193" s="8">
        <f>P192/P1239</f>
        <v>1.9128000358856032</v>
      </c>
      <c r="S193" s="109">
        <f t="shared" si="141"/>
        <v>334.21829631728667</v>
      </c>
      <c r="T193" s="5">
        <f t="shared" si="152"/>
        <v>6</v>
      </c>
      <c r="U193" s="8">
        <f t="shared" si="138"/>
        <v>0.6</v>
      </c>
      <c r="V193" s="19">
        <f t="shared" si="142"/>
        <v>0</v>
      </c>
      <c r="W193" s="109">
        <f t="shared" si="153"/>
        <v>347.78170368271333</v>
      </c>
      <c r="X193" s="5">
        <f t="shared" si="147"/>
        <v>9</v>
      </c>
      <c r="Y193" s="8">
        <f t="shared" si="143"/>
        <v>0.4</v>
      </c>
      <c r="Z193" s="5">
        <f t="shared" si="144"/>
        <v>0</v>
      </c>
      <c r="AA193" s="5">
        <f>K193*AA1239</f>
        <v>4.5461</v>
      </c>
      <c r="AB193" s="5">
        <f t="shared" si="145"/>
        <v>8.6957802431395415</v>
      </c>
      <c r="AC193" s="2">
        <v>37613</v>
      </c>
      <c r="AD193" s="43">
        <f t="shared" si="154"/>
        <v>335</v>
      </c>
      <c r="AE193" s="54"/>
      <c r="AF193" s="131">
        <f>(AK192&gt;AF1239)*1</f>
        <v>0</v>
      </c>
      <c r="AG193" s="112">
        <f>MROUND((AD193*AG1239),5)</f>
        <v>330</v>
      </c>
      <c r="AH193" s="113">
        <f>MROUND((AE193*AH1239),0.1)</f>
        <v>0</v>
      </c>
      <c r="AI193" s="60">
        <f t="shared" si="155"/>
        <v>8.6999999999999886</v>
      </c>
      <c r="AJ193" s="60"/>
      <c r="AK193" s="133">
        <f t="shared" si="190"/>
        <v>349.7</v>
      </c>
      <c r="AL193" s="41">
        <f t="shared" si="146"/>
        <v>350</v>
      </c>
      <c r="AM193" s="56">
        <f t="shared" si="148"/>
        <v>1.9000000000000001</v>
      </c>
      <c r="AN193" s="82">
        <f t="shared" si="149"/>
        <v>1</v>
      </c>
      <c r="AO193" s="82">
        <f t="shared" si="156"/>
        <v>0</v>
      </c>
      <c r="AP193" s="33">
        <f t="shared" si="157"/>
        <v>1</v>
      </c>
      <c r="AQ193" s="29">
        <f t="shared" si="158"/>
        <v>0</v>
      </c>
      <c r="AR193" s="86">
        <f t="shared" si="159"/>
        <v>1</v>
      </c>
      <c r="AS193" s="33">
        <f t="shared" si="160"/>
        <v>0</v>
      </c>
      <c r="AT193" s="19">
        <f t="shared" si="161"/>
        <v>0</v>
      </c>
      <c r="AU193" s="18">
        <f t="shared" si="185"/>
        <v>0</v>
      </c>
      <c r="AV193" s="5">
        <f t="shared" si="162"/>
        <v>0</v>
      </c>
      <c r="AW193" s="17">
        <f t="shared" si="163"/>
        <v>0</v>
      </c>
      <c r="AX193" s="17">
        <f t="shared" si="164"/>
        <v>0</v>
      </c>
      <c r="AY193" s="17">
        <f t="shared" si="165"/>
        <v>0</v>
      </c>
      <c r="AZ193" s="19">
        <f t="shared" si="166"/>
        <v>0</v>
      </c>
      <c r="BA193" s="19">
        <f t="shared" si="167"/>
        <v>0</v>
      </c>
      <c r="BB193" s="19">
        <f t="shared" si="168"/>
        <v>0</v>
      </c>
      <c r="BC193" s="19">
        <f t="shared" si="169"/>
        <v>0</v>
      </c>
      <c r="BD193" s="17">
        <f t="shared" si="170"/>
        <v>0</v>
      </c>
      <c r="BE193" s="17">
        <f t="shared" si="171"/>
        <v>0</v>
      </c>
      <c r="BF193" s="38">
        <f t="shared" si="172"/>
        <v>0</v>
      </c>
      <c r="BG193" s="38">
        <f t="shared" si="173"/>
        <v>0</v>
      </c>
      <c r="BH193" s="38">
        <f t="shared" si="174"/>
        <v>0</v>
      </c>
      <c r="BI193" s="38">
        <f t="shared" si="175"/>
        <v>0</v>
      </c>
      <c r="BJ193" s="5">
        <f t="shared" si="176"/>
        <v>0</v>
      </c>
      <c r="BK193" s="5">
        <f t="shared" si="177"/>
        <v>0</v>
      </c>
      <c r="BL193" s="22">
        <f t="shared" si="178"/>
        <v>0</v>
      </c>
      <c r="BM193" s="5">
        <f t="shared" si="179"/>
        <v>0</v>
      </c>
      <c r="BN193" s="66">
        <f t="shared" si="194"/>
        <v>0</v>
      </c>
      <c r="BO193" s="5">
        <f>AP193*BO1239</f>
        <v>-39</v>
      </c>
      <c r="BP193" s="5">
        <f>AU193*BP1239</f>
        <v>0</v>
      </c>
      <c r="BQ193" s="5">
        <f>AF193*BQ1239</f>
        <v>0</v>
      </c>
      <c r="BR193" s="356">
        <f t="shared" si="134"/>
        <v>-39</v>
      </c>
      <c r="BS193" s="5">
        <f t="shared" si="180"/>
        <v>349.7</v>
      </c>
      <c r="BT193" s="6"/>
      <c r="BU193" s="306">
        <v>37613</v>
      </c>
      <c r="BV193" s="38">
        <f t="shared" si="181"/>
        <v>349.7</v>
      </c>
      <c r="BW193" s="66"/>
      <c r="BX193" s="66"/>
      <c r="BY193" s="17"/>
      <c r="BZ193" s="17"/>
      <c r="CA193" s="66"/>
      <c r="CB193" s="66"/>
      <c r="CC193" s="66">
        <f>MAX(BW193:BW404)</f>
        <v>58642.280441588402</v>
      </c>
      <c r="CD193" s="66">
        <f t="shared" si="186"/>
        <v>-58642.280441588402</v>
      </c>
      <c r="CE193" s="66">
        <f t="shared" si="187"/>
        <v>-5044</v>
      </c>
      <c r="CF193" s="66" t="e">
        <f>MAX(CE193:CE404)</f>
        <v>#REF!</v>
      </c>
      <c r="CG193" s="66" t="e">
        <f t="shared" si="188"/>
        <v>#REF!</v>
      </c>
      <c r="CH193" s="370"/>
      <c r="CI193" s="17">
        <f t="shared" si="182"/>
        <v>0</v>
      </c>
      <c r="CJ193" s="17">
        <f t="shared" si="183"/>
        <v>1</v>
      </c>
      <c r="CK193" s="38">
        <f>MAX(BV38:BV193)</f>
        <v>349.7</v>
      </c>
      <c r="CL193" s="38">
        <f t="shared" si="189"/>
        <v>0</v>
      </c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</row>
    <row r="194" spans="1:147" customFormat="1" ht="10.5" hidden="1" customHeight="1" x14ac:dyDescent="0.25">
      <c r="A194" s="3"/>
      <c r="B194" s="254">
        <f t="shared" si="150"/>
        <v>37620</v>
      </c>
      <c r="C194" s="5">
        <f t="shared" si="191"/>
        <v>24691</v>
      </c>
      <c r="D194" s="5">
        <v>0</v>
      </c>
      <c r="E194" s="66">
        <f t="shared" si="193"/>
        <v>0</v>
      </c>
      <c r="F194" s="66">
        <f t="shared" si="151"/>
        <v>-39</v>
      </c>
      <c r="G194" s="4">
        <f t="shared" si="192"/>
        <v>24652</v>
      </c>
      <c r="H194" s="8">
        <f t="shared" si="184"/>
        <v>-1.5795229030820947E-3</v>
      </c>
      <c r="I194" s="3"/>
      <c r="J194" s="306">
        <v>37620</v>
      </c>
      <c r="K194" s="5">
        <v>351.6</v>
      </c>
      <c r="L194" s="5">
        <v>353.5</v>
      </c>
      <c r="M194" s="5">
        <v>341.7</v>
      </c>
      <c r="N194" s="177"/>
      <c r="O194" s="5">
        <f t="shared" si="139"/>
        <v>11.800000000000011</v>
      </c>
      <c r="P194" s="8">
        <f t="shared" si="140"/>
        <v>3.3560864618885126E-2</v>
      </c>
      <c r="Q194" s="8">
        <f>(AVERAGE(P191:P193))*Q1239</f>
        <v>1.8962774408836192E-2</v>
      </c>
      <c r="R194" s="8">
        <f>P193/P1239</f>
        <v>0.96504472972114907</v>
      </c>
      <c r="S194" s="109">
        <f t="shared" si="141"/>
        <v>343.06871778922999</v>
      </c>
      <c r="T194" s="5">
        <f t="shared" si="152"/>
        <v>4.6999999999999886</v>
      </c>
      <c r="U194" s="8">
        <f t="shared" si="138"/>
        <v>0.53000000000000114</v>
      </c>
      <c r="V194" s="19">
        <f t="shared" si="142"/>
        <v>0</v>
      </c>
      <c r="W194" s="109">
        <f t="shared" si="153"/>
        <v>356.33128221076998</v>
      </c>
      <c r="X194" s="5">
        <f t="shared" si="147"/>
        <v>5.3000000000000114</v>
      </c>
      <c r="Y194" s="8">
        <f t="shared" si="143"/>
        <v>0.46999999999999886</v>
      </c>
      <c r="Z194" s="5">
        <f t="shared" si="144"/>
        <v>0</v>
      </c>
      <c r="AA194" s="5">
        <f>K194*AA1239</f>
        <v>4.5708000000000002</v>
      </c>
      <c r="AB194" s="5">
        <f t="shared" si="145"/>
        <v>4.4110264506094286</v>
      </c>
      <c r="AC194" s="2">
        <v>37620</v>
      </c>
      <c r="AD194" s="43">
        <f t="shared" si="154"/>
        <v>345</v>
      </c>
      <c r="AE194" s="54"/>
      <c r="AF194" s="131">
        <f>(AK193&gt;AF1239)*1</f>
        <v>0</v>
      </c>
      <c r="AG194" s="112">
        <f>MROUND((AD194*AG1239),5)</f>
        <v>340</v>
      </c>
      <c r="AH194" s="113">
        <f>MROUND((AE194*AH1239),0.1)</f>
        <v>0</v>
      </c>
      <c r="AI194" s="60">
        <f t="shared" si="155"/>
        <v>1.9000000000000341</v>
      </c>
      <c r="AJ194" s="60"/>
      <c r="AK194" s="133">
        <f t="shared" si="190"/>
        <v>351.6</v>
      </c>
      <c r="AL194" s="41">
        <f t="shared" si="146"/>
        <v>355</v>
      </c>
      <c r="AM194" s="56">
        <f t="shared" si="148"/>
        <v>3.5</v>
      </c>
      <c r="AN194" s="82">
        <f t="shared" si="149"/>
        <v>1</v>
      </c>
      <c r="AO194" s="82">
        <f t="shared" si="156"/>
        <v>0</v>
      </c>
      <c r="AP194" s="33">
        <f t="shared" si="157"/>
        <v>1</v>
      </c>
      <c r="AQ194" s="29">
        <f t="shared" si="158"/>
        <v>0</v>
      </c>
      <c r="AR194" s="86">
        <f t="shared" si="159"/>
        <v>1</v>
      </c>
      <c r="AS194" s="33">
        <f t="shared" si="160"/>
        <v>0</v>
      </c>
      <c r="AT194" s="19">
        <f t="shared" si="161"/>
        <v>0</v>
      </c>
      <c r="AU194" s="18">
        <f t="shared" si="185"/>
        <v>0</v>
      </c>
      <c r="AV194" s="5">
        <f t="shared" si="162"/>
        <v>0</v>
      </c>
      <c r="AW194" s="17">
        <f t="shared" si="163"/>
        <v>0</v>
      </c>
      <c r="AX194" s="17">
        <f t="shared" si="164"/>
        <v>0</v>
      </c>
      <c r="AY194" s="17">
        <f t="shared" si="165"/>
        <v>0</v>
      </c>
      <c r="AZ194" s="19">
        <f t="shared" si="166"/>
        <v>0</v>
      </c>
      <c r="BA194" s="19">
        <f t="shared" si="167"/>
        <v>0</v>
      </c>
      <c r="BB194" s="19">
        <f t="shared" si="168"/>
        <v>0</v>
      </c>
      <c r="BC194" s="19">
        <f t="shared" si="169"/>
        <v>0</v>
      </c>
      <c r="BD194" s="17">
        <f t="shared" si="170"/>
        <v>0</v>
      </c>
      <c r="BE194" s="17">
        <f t="shared" si="171"/>
        <v>0</v>
      </c>
      <c r="BF194" s="38">
        <f t="shared" si="172"/>
        <v>0</v>
      </c>
      <c r="BG194" s="38">
        <f t="shared" si="173"/>
        <v>0</v>
      </c>
      <c r="BH194" s="38">
        <f t="shared" si="174"/>
        <v>0</v>
      </c>
      <c r="BI194" s="38">
        <f t="shared" si="175"/>
        <v>0</v>
      </c>
      <c r="BJ194" s="5">
        <f t="shared" si="176"/>
        <v>0</v>
      </c>
      <c r="BK194" s="5">
        <f t="shared" si="177"/>
        <v>0</v>
      </c>
      <c r="BL194" s="22">
        <f t="shared" si="178"/>
        <v>0</v>
      </c>
      <c r="BM194" s="5">
        <f t="shared" si="179"/>
        <v>0</v>
      </c>
      <c r="BN194" s="66">
        <f t="shared" si="194"/>
        <v>0</v>
      </c>
      <c r="BO194" s="5">
        <f>AP194*BO1239</f>
        <v>-39</v>
      </c>
      <c r="BP194" s="5">
        <f>AU194*BP1239</f>
        <v>0</v>
      </c>
      <c r="BQ194" s="5">
        <f>AF194*BQ1239</f>
        <v>0</v>
      </c>
      <c r="BR194" s="356">
        <f t="shared" si="134"/>
        <v>-39</v>
      </c>
      <c r="BS194" s="5">
        <f t="shared" si="180"/>
        <v>351.6</v>
      </c>
      <c r="BT194" s="6"/>
      <c r="BU194" s="306">
        <v>37620</v>
      </c>
      <c r="BV194" s="38">
        <f t="shared" si="181"/>
        <v>351.6</v>
      </c>
      <c r="BW194" s="66"/>
      <c r="BX194" s="66"/>
      <c r="BY194" s="17"/>
      <c r="BZ194" s="17"/>
      <c r="CA194" s="66"/>
      <c r="CB194" s="66"/>
      <c r="CC194" s="66">
        <f>MAX(BW194:BW404)</f>
        <v>58642.280441588402</v>
      </c>
      <c r="CD194" s="66">
        <f t="shared" si="186"/>
        <v>-58642.280441588402</v>
      </c>
      <c r="CE194" s="66">
        <f t="shared" si="187"/>
        <v>-5083</v>
      </c>
      <c r="CF194" s="66" t="e">
        <f>MAX(CE194:CE404)</f>
        <v>#REF!</v>
      </c>
      <c r="CG194" s="66" t="e">
        <f t="shared" si="188"/>
        <v>#REF!</v>
      </c>
      <c r="CH194" s="370"/>
      <c r="CI194" s="17">
        <f t="shared" si="182"/>
        <v>0</v>
      </c>
      <c r="CJ194" s="17">
        <f t="shared" si="183"/>
        <v>1</v>
      </c>
      <c r="CK194" s="38">
        <f>MAX(BV38:BV194)</f>
        <v>351.6</v>
      </c>
      <c r="CL194" s="38">
        <f t="shared" si="189"/>
        <v>0</v>
      </c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</row>
    <row r="195" spans="1:147" customFormat="1" ht="19.5" hidden="1" customHeight="1" x14ac:dyDescent="0.25">
      <c r="A195" s="3"/>
      <c r="B195" s="255">
        <f t="shared" si="150"/>
        <v>37627</v>
      </c>
      <c r="C195" s="5">
        <f>E195+C194</f>
        <v>25000</v>
      </c>
      <c r="D195" s="5">
        <v>0</v>
      </c>
      <c r="E195" s="66">
        <f>D38-C194</f>
        <v>309</v>
      </c>
      <c r="F195" s="66">
        <f t="shared" si="151"/>
        <v>-39</v>
      </c>
      <c r="G195" s="4">
        <f>C195+F195</f>
        <v>24961</v>
      </c>
      <c r="H195" s="8">
        <f t="shared" si="184"/>
        <v>-1.56E-3</v>
      </c>
      <c r="I195" s="3"/>
      <c r="J195" s="306">
        <v>37627</v>
      </c>
      <c r="K195" s="5">
        <v>354.9</v>
      </c>
      <c r="L195" s="5">
        <v>357.5</v>
      </c>
      <c r="M195" s="5">
        <v>345</v>
      </c>
      <c r="N195" s="177"/>
      <c r="O195" s="5">
        <f t="shared" si="139"/>
        <v>12.5</v>
      </c>
      <c r="P195" s="8">
        <f t="shared" si="140"/>
        <v>3.5221189067342916E-2</v>
      </c>
      <c r="Q195" s="8">
        <f>(AVERAGE(P192:P194))*Q1239</f>
        <v>1.8005161710527382E-2</v>
      </c>
      <c r="R195" s="8">
        <f>P194/P1239</f>
        <v>0.95176395909339873</v>
      </c>
      <c r="S195" s="109">
        <f t="shared" si="141"/>
        <v>345.26938514257859</v>
      </c>
      <c r="T195" s="5">
        <f t="shared" si="152"/>
        <v>6.6000000000000227</v>
      </c>
      <c r="U195" s="8">
        <f t="shared" si="138"/>
        <v>0.5599999999999985</v>
      </c>
      <c r="V195" s="19">
        <f t="shared" si="142"/>
        <v>0</v>
      </c>
      <c r="W195" s="109">
        <f t="shared" si="153"/>
        <v>357.93061485742146</v>
      </c>
      <c r="X195" s="5">
        <f t="shared" si="147"/>
        <v>8.3999999999999773</v>
      </c>
      <c r="Y195" s="8">
        <f t="shared" si="143"/>
        <v>0.4400000000000015</v>
      </c>
      <c r="Z195" s="5">
        <f t="shared" si="144"/>
        <v>0</v>
      </c>
      <c r="AA195" s="5">
        <f>K195*AA1239</f>
        <v>4.6136999999999997</v>
      </c>
      <c r="AB195" s="5">
        <f t="shared" si="145"/>
        <v>4.3911533780692134</v>
      </c>
      <c r="AC195" s="2">
        <v>37627</v>
      </c>
      <c r="AD195" s="43">
        <f t="shared" si="154"/>
        <v>345</v>
      </c>
      <c r="AE195" s="54"/>
      <c r="AF195" s="131">
        <f>(AK194&gt;AF1239)*1</f>
        <v>0</v>
      </c>
      <c r="AG195" s="112">
        <f>MROUND((AD195*AG1239),5)</f>
        <v>340</v>
      </c>
      <c r="AH195" s="113">
        <f>MROUND((AE195*AH1239),0.1)</f>
        <v>0</v>
      </c>
      <c r="AI195" s="60">
        <f t="shared" si="155"/>
        <v>3.2999999999999545</v>
      </c>
      <c r="AJ195" s="60"/>
      <c r="AK195" s="133">
        <f t="shared" si="190"/>
        <v>354.9</v>
      </c>
      <c r="AL195" s="41">
        <f t="shared" si="146"/>
        <v>360</v>
      </c>
      <c r="AM195" s="56">
        <f t="shared" si="148"/>
        <v>2.1</v>
      </c>
      <c r="AN195" s="82">
        <f t="shared" si="149"/>
        <v>1</v>
      </c>
      <c r="AO195" s="82">
        <f t="shared" si="156"/>
        <v>0</v>
      </c>
      <c r="AP195" s="33">
        <f t="shared" si="157"/>
        <v>1</v>
      </c>
      <c r="AQ195" s="29">
        <f t="shared" si="158"/>
        <v>0</v>
      </c>
      <c r="AR195" s="86">
        <f t="shared" si="159"/>
        <v>1</v>
      </c>
      <c r="AS195" s="33">
        <f t="shared" si="160"/>
        <v>0</v>
      </c>
      <c r="AT195" s="19">
        <f t="shared" si="161"/>
        <v>0</v>
      </c>
      <c r="AU195" s="18">
        <f t="shared" si="185"/>
        <v>0</v>
      </c>
      <c r="AV195" s="5">
        <f t="shared" si="162"/>
        <v>0</v>
      </c>
      <c r="AW195" s="17">
        <f t="shared" si="163"/>
        <v>0</v>
      </c>
      <c r="AX195" s="17">
        <f t="shared" si="164"/>
        <v>0</v>
      </c>
      <c r="AY195" s="17">
        <f t="shared" si="165"/>
        <v>0</v>
      </c>
      <c r="AZ195" s="19">
        <f t="shared" si="166"/>
        <v>0</v>
      </c>
      <c r="BA195" s="19">
        <f t="shared" si="167"/>
        <v>0</v>
      </c>
      <c r="BB195" s="19">
        <f t="shared" si="168"/>
        <v>0</v>
      </c>
      <c r="BC195" s="19">
        <f t="shared" si="169"/>
        <v>0</v>
      </c>
      <c r="BD195" s="17">
        <f t="shared" si="170"/>
        <v>0</v>
      </c>
      <c r="BE195" s="17">
        <f t="shared" si="171"/>
        <v>0</v>
      </c>
      <c r="BF195" s="38">
        <f t="shared" si="172"/>
        <v>0</v>
      </c>
      <c r="BG195" s="38">
        <f t="shared" si="173"/>
        <v>0</v>
      </c>
      <c r="BH195" s="38">
        <f t="shared" si="174"/>
        <v>0</v>
      </c>
      <c r="BI195" s="38">
        <f t="shared" si="175"/>
        <v>0</v>
      </c>
      <c r="BJ195" s="5">
        <f t="shared" si="176"/>
        <v>0</v>
      </c>
      <c r="BK195" s="5">
        <f t="shared" si="177"/>
        <v>0</v>
      </c>
      <c r="BL195" s="22">
        <f t="shared" si="178"/>
        <v>0</v>
      </c>
      <c r="BM195" s="5">
        <f t="shared" si="179"/>
        <v>0</v>
      </c>
      <c r="BN195" s="66">
        <f t="shared" si="194"/>
        <v>0</v>
      </c>
      <c r="BO195" s="5">
        <f>AP195*BO1239</f>
        <v>-39</v>
      </c>
      <c r="BP195" s="5">
        <f>AU195*BP1239</f>
        <v>0</v>
      </c>
      <c r="BQ195" s="5">
        <f>AF195*BQ1239</f>
        <v>0</v>
      </c>
      <c r="BR195" s="356">
        <f t="shared" si="134"/>
        <v>-39</v>
      </c>
      <c r="BS195" s="5">
        <f t="shared" si="180"/>
        <v>354.9</v>
      </c>
      <c r="BT195" s="6"/>
      <c r="BU195" s="306">
        <v>37627</v>
      </c>
      <c r="BV195" s="38">
        <f t="shared" si="181"/>
        <v>354.9</v>
      </c>
      <c r="BW195" s="66"/>
      <c r="BX195" s="66"/>
      <c r="BY195" s="17"/>
      <c r="BZ195" s="17"/>
      <c r="CA195" s="66"/>
      <c r="CB195" s="66"/>
      <c r="CC195" s="66">
        <f>MAX(BW195:BW404)</f>
        <v>58642.280441588402</v>
      </c>
      <c r="CD195" s="66">
        <f t="shared" si="186"/>
        <v>-58642.280441588402</v>
      </c>
      <c r="CE195" s="66">
        <f t="shared" si="187"/>
        <v>-5122</v>
      </c>
      <c r="CF195" s="66" t="e">
        <f>MAX(CE195:CE404)</f>
        <v>#REF!</v>
      </c>
      <c r="CG195" s="66" t="e">
        <f t="shared" si="188"/>
        <v>#REF!</v>
      </c>
      <c r="CH195" s="370"/>
      <c r="CI195" s="17">
        <f t="shared" si="182"/>
        <v>0</v>
      </c>
      <c r="CJ195" s="17">
        <f t="shared" si="183"/>
        <v>1</v>
      </c>
      <c r="CK195" s="38">
        <f>MAX(BV38:BV195)</f>
        <v>354.9</v>
      </c>
      <c r="CL195" s="38">
        <f t="shared" si="189"/>
        <v>0</v>
      </c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</row>
    <row r="196" spans="1:147" customFormat="1" ht="19.5" hidden="1" customHeight="1" x14ac:dyDescent="0.25">
      <c r="A196" s="3"/>
      <c r="B196" s="254">
        <f t="shared" si="150"/>
        <v>37634</v>
      </c>
      <c r="C196" s="5">
        <f t="shared" ref="C196:C227" si="195">G195</f>
        <v>24961</v>
      </c>
      <c r="D196" s="5">
        <v>0</v>
      </c>
      <c r="E196" s="66">
        <f>E194</f>
        <v>0</v>
      </c>
      <c r="F196" s="66">
        <f t="shared" si="151"/>
        <v>-39</v>
      </c>
      <c r="G196" s="4">
        <f t="shared" ref="G196:G227" si="196">G195+F196</f>
        <v>24922</v>
      </c>
      <c r="H196" s="8">
        <f t="shared" si="184"/>
        <v>-1.5624374023476624E-3</v>
      </c>
      <c r="I196" s="3"/>
      <c r="J196" s="306">
        <v>37634</v>
      </c>
      <c r="K196" s="5">
        <v>356.8</v>
      </c>
      <c r="L196" s="5">
        <v>359</v>
      </c>
      <c r="M196" s="5">
        <v>348.7</v>
      </c>
      <c r="N196" s="177"/>
      <c r="O196" s="5">
        <f t="shared" si="139"/>
        <v>10.300000000000011</v>
      </c>
      <c r="P196" s="8">
        <f t="shared" si="140"/>
        <v>2.8867713004484336E-2</v>
      </c>
      <c r="Q196" s="8">
        <f>(AVERAGE(P193:P195))*Q1239</f>
        <v>1.3708162872585618E-2</v>
      </c>
      <c r="R196" s="8">
        <f>P195/P1239</f>
        <v>0.99884966407712938</v>
      </c>
      <c r="S196" s="109">
        <f t="shared" si="141"/>
        <v>350.03497299651934</v>
      </c>
      <c r="T196" s="5">
        <f t="shared" si="152"/>
        <v>4.8999999999999773</v>
      </c>
      <c r="U196" s="8">
        <f t="shared" si="138"/>
        <v>0.51000000000000223</v>
      </c>
      <c r="V196" s="19">
        <f t="shared" si="142"/>
        <v>0</v>
      </c>
      <c r="W196" s="109">
        <f t="shared" si="153"/>
        <v>359.76502700348061</v>
      </c>
      <c r="X196" s="5">
        <f t="shared" si="147"/>
        <v>5.1000000000000227</v>
      </c>
      <c r="Y196" s="8">
        <f t="shared" si="143"/>
        <v>0.48999999999999777</v>
      </c>
      <c r="Z196" s="5">
        <f t="shared" si="144"/>
        <v>0</v>
      </c>
      <c r="AA196" s="5">
        <f>K196*AA1239</f>
        <v>4.6383999999999999</v>
      </c>
      <c r="AB196" s="5">
        <f t="shared" si="145"/>
        <v>4.6330642818553569</v>
      </c>
      <c r="AC196" s="2">
        <v>37634</v>
      </c>
      <c r="AD196" s="43">
        <f t="shared" si="154"/>
        <v>350</v>
      </c>
      <c r="AE196" s="54"/>
      <c r="AF196" s="131">
        <f>(AK195&gt;AF1239)*1</f>
        <v>0</v>
      </c>
      <c r="AG196" s="112">
        <f>MROUND((AD196*AG1239),5)</f>
        <v>345</v>
      </c>
      <c r="AH196" s="113">
        <f>MROUND((AE196*AH1239),0.1)</f>
        <v>0</v>
      </c>
      <c r="AI196" s="60">
        <f t="shared" si="155"/>
        <v>1.9000000000000341</v>
      </c>
      <c r="AJ196" s="60"/>
      <c r="AK196" s="133">
        <f t="shared" si="190"/>
        <v>356.8</v>
      </c>
      <c r="AL196" s="41">
        <f t="shared" si="146"/>
        <v>360</v>
      </c>
      <c r="AM196" s="56">
        <f t="shared" si="148"/>
        <v>1.9000000000000001</v>
      </c>
      <c r="AN196" s="82">
        <f t="shared" si="149"/>
        <v>1</v>
      </c>
      <c r="AO196" s="82">
        <f t="shared" si="156"/>
        <v>0</v>
      </c>
      <c r="AP196" s="33">
        <f t="shared" si="157"/>
        <v>1</v>
      </c>
      <c r="AQ196" s="29">
        <f t="shared" si="158"/>
        <v>0</v>
      </c>
      <c r="AR196" s="86">
        <f t="shared" si="159"/>
        <v>1</v>
      </c>
      <c r="AS196" s="33">
        <f t="shared" si="160"/>
        <v>0</v>
      </c>
      <c r="AT196" s="19">
        <f t="shared" si="161"/>
        <v>0</v>
      </c>
      <c r="AU196" s="18">
        <f t="shared" si="185"/>
        <v>0</v>
      </c>
      <c r="AV196" s="5">
        <f t="shared" si="162"/>
        <v>0</v>
      </c>
      <c r="AW196" s="17">
        <f t="shared" si="163"/>
        <v>0</v>
      </c>
      <c r="AX196" s="17">
        <f t="shared" si="164"/>
        <v>0</v>
      </c>
      <c r="AY196" s="17">
        <f t="shared" si="165"/>
        <v>0</v>
      </c>
      <c r="AZ196" s="19">
        <f t="shared" si="166"/>
        <v>0</v>
      </c>
      <c r="BA196" s="19">
        <f t="shared" si="167"/>
        <v>0</v>
      </c>
      <c r="BB196" s="19">
        <f t="shared" si="168"/>
        <v>0</v>
      </c>
      <c r="BC196" s="19">
        <f t="shared" si="169"/>
        <v>0</v>
      </c>
      <c r="BD196" s="17">
        <f t="shared" si="170"/>
        <v>0</v>
      </c>
      <c r="BE196" s="17">
        <f t="shared" si="171"/>
        <v>0</v>
      </c>
      <c r="BF196" s="38">
        <f t="shared" si="172"/>
        <v>0</v>
      </c>
      <c r="BG196" s="38">
        <f t="shared" si="173"/>
        <v>0</v>
      </c>
      <c r="BH196" s="38">
        <f t="shared" si="174"/>
        <v>0</v>
      </c>
      <c r="BI196" s="38">
        <f t="shared" si="175"/>
        <v>0</v>
      </c>
      <c r="BJ196" s="5">
        <f t="shared" si="176"/>
        <v>0</v>
      </c>
      <c r="BK196" s="5">
        <f t="shared" si="177"/>
        <v>0</v>
      </c>
      <c r="BL196" s="22">
        <f t="shared" si="178"/>
        <v>0</v>
      </c>
      <c r="BM196" s="5">
        <f t="shared" si="179"/>
        <v>0</v>
      </c>
      <c r="BN196" s="66">
        <f t="shared" si="194"/>
        <v>0</v>
      </c>
      <c r="BO196" s="5">
        <f>AP196*BO1239</f>
        <v>-39</v>
      </c>
      <c r="BP196" s="5">
        <f>AU196*BP1239</f>
        <v>0</v>
      </c>
      <c r="BQ196" s="5">
        <f>AF196*BQ1239</f>
        <v>0</v>
      </c>
      <c r="BR196" s="356">
        <f t="shared" ref="BR196:BR259" si="197">BQ196+BP196+BO196+BN196</f>
        <v>-39</v>
      </c>
      <c r="BS196" s="5">
        <f t="shared" si="180"/>
        <v>356.8</v>
      </c>
      <c r="BT196" s="6"/>
      <c r="BU196" s="306">
        <v>37634</v>
      </c>
      <c r="BV196" s="38">
        <f t="shared" si="181"/>
        <v>356.8</v>
      </c>
      <c r="BW196" s="66"/>
      <c r="BX196" s="66"/>
      <c r="BY196" s="17"/>
      <c r="BZ196" s="17"/>
      <c r="CA196" s="66"/>
      <c r="CB196" s="66"/>
      <c r="CC196" s="66">
        <f>MAX(BW196:BW404)</f>
        <v>58642.280441588402</v>
      </c>
      <c r="CD196" s="66">
        <f t="shared" si="186"/>
        <v>-58642.280441588402</v>
      </c>
      <c r="CE196" s="66">
        <f t="shared" si="187"/>
        <v>-5161</v>
      </c>
      <c r="CF196" s="66" t="e">
        <f>MAX(CE196:CE404)</f>
        <v>#REF!</v>
      </c>
      <c r="CG196" s="66" t="e">
        <f t="shared" si="188"/>
        <v>#REF!</v>
      </c>
      <c r="CH196" s="370"/>
      <c r="CI196" s="17">
        <f t="shared" si="182"/>
        <v>0</v>
      </c>
      <c r="CJ196" s="17">
        <f t="shared" si="183"/>
        <v>1</v>
      </c>
      <c r="CK196" s="38">
        <f>MAX(BV38:BV196)</f>
        <v>356.8</v>
      </c>
      <c r="CL196" s="38">
        <f t="shared" si="189"/>
        <v>0</v>
      </c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</row>
    <row r="197" spans="1:147" customFormat="1" ht="19.5" hidden="1" customHeight="1" x14ac:dyDescent="0.25">
      <c r="A197" s="3"/>
      <c r="B197" s="254">
        <f t="shared" si="150"/>
        <v>37641</v>
      </c>
      <c r="C197" s="5">
        <f t="shared" si="195"/>
        <v>24922</v>
      </c>
      <c r="D197" s="5">
        <v>0</v>
      </c>
      <c r="E197" s="66">
        <f t="shared" ref="E197:E228" si="198">E196</f>
        <v>0</v>
      </c>
      <c r="F197" s="66">
        <f t="shared" si="151"/>
        <v>-39</v>
      </c>
      <c r="G197" s="4">
        <f t="shared" si="196"/>
        <v>24883</v>
      </c>
      <c r="H197" s="8">
        <f t="shared" si="184"/>
        <v>-1.5648824331915576E-3</v>
      </c>
      <c r="I197" s="3"/>
      <c r="J197" s="306">
        <v>37641</v>
      </c>
      <c r="K197" s="5">
        <v>368.4</v>
      </c>
      <c r="L197" s="5">
        <v>370.2</v>
      </c>
      <c r="M197" s="5">
        <v>353.4</v>
      </c>
      <c r="N197" s="177"/>
      <c r="O197" s="5">
        <f t="shared" si="139"/>
        <v>16.800000000000011</v>
      </c>
      <c r="P197" s="8">
        <f t="shared" si="140"/>
        <v>4.5602605863192217E-2</v>
      </c>
      <c r="Q197" s="8">
        <f>(AVERAGE(P194:P196))*Q1239</f>
        <v>1.3019968892094983E-2</v>
      </c>
      <c r="R197" s="8">
        <f>P196/P1239</f>
        <v>0.81866927837310044</v>
      </c>
      <c r="S197" s="109">
        <f t="shared" si="141"/>
        <v>352.1544750993005</v>
      </c>
      <c r="T197" s="5">
        <f t="shared" si="152"/>
        <v>6.8000000000000114</v>
      </c>
      <c r="U197" s="8">
        <f t="shared" si="138"/>
        <v>0.31999999999999884</v>
      </c>
      <c r="V197" s="19">
        <f t="shared" si="142"/>
        <v>0</v>
      </c>
      <c r="W197" s="109">
        <f t="shared" si="153"/>
        <v>361.44552490069952</v>
      </c>
      <c r="X197" s="5">
        <f t="shared" si="147"/>
        <v>3.1999999999999886</v>
      </c>
      <c r="Y197" s="8">
        <f t="shared" si="143"/>
        <v>0.68000000000000116</v>
      </c>
      <c r="Z197" s="5">
        <f t="shared" si="144"/>
        <v>8.3999999999999773</v>
      </c>
      <c r="AA197" s="5">
        <f>K197*AA1239</f>
        <v>4.7891999999999992</v>
      </c>
      <c r="AB197" s="5">
        <f t="shared" si="145"/>
        <v>3.9207709079844522</v>
      </c>
      <c r="AC197" s="2">
        <v>37641</v>
      </c>
      <c r="AD197" s="43">
        <f t="shared" si="154"/>
        <v>350</v>
      </c>
      <c r="AE197" s="54"/>
      <c r="AF197" s="131">
        <f>(AK196&gt;AF1239)*1</f>
        <v>0</v>
      </c>
      <c r="AG197" s="112">
        <f>MROUND((AD197*AG1239),5)</f>
        <v>345</v>
      </c>
      <c r="AH197" s="113">
        <f>MROUND((AE197*AH1239),0.1)</f>
        <v>0</v>
      </c>
      <c r="AI197" s="60">
        <f t="shared" si="155"/>
        <v>11.599999999999966</v>
      </c>
      <c r="AJ197" s="60"/>
      <c r="AK197" s="133">
        <f t="shared" si="190"/>
        <v>368.4</v>
      </c>
      <c r="AL197" s="41">
        <f t="shared" si="146"/>
        <v>360</v>
      </c>
      <c r="AM197" s="56">
        <f t="shared" si="148"/>
        <v>2.3000000000000003</v>
      </c>
      <c r="AN197" s="82">
        <f t="shared" si="149"/>
        <v>1</v>
      </c>
      <c r="AO197" s="82">
        <f t="shared" si="156"/>
        <v>0</v>
      </c>
      <c r="AP197" s="33">
        <f t="shared" si="157"/>
        <v>1</v>
      </c>
      <c r="AQ197" s="29">
        <f t="shared" si="158"/>
        <v>0</v>
      </c>
      <c r="AR197" s="86">
        <f t="shared" si="159"/>
        <v>1</v>
      </c>
      <c r="AS197" s="33">
        <f t="shared" si="160"/>
        <v>0</v>
      </c>
      <c r="AT197" s="19">
        <f t="shared" si="161"/>
        <v>0</v>
      </c>
      <c r="AU197" s="18">
        <f t="shared" si="185"/>
        <v>0</v>
      </c>
      <c r="AV197" s="5">
        <f t="shared" si="162"/>
        <v>0</v>
      </c>
      <c r="AW197" s="17">
        <f t="shared" si="163"/>
        <v>0</v>
      </c>
      <c r="AX197" s="17">
        <f t="shared" si="164"/>
        <v>0</v>
      </c>
      <c r="AY197" s="17">
        <f t="shared" si="165"/>
        <v>0</v>
      </c>
      <c r="AZ197" s="19">
        <f t="shared" si="166"/>
        <v>0</v>
      </c>
      <c r="BA197" s="19">
        <f t="shared" si="167"/>
        <v>0</v>
      </c>
      <c r="BB197" s="19">
        <f t="shared" si="168"/>
        <v>0</v>
      </c>
      <c r="BC197" s="19">
        <f t="shared" si="169"/>
        <v>0</v>
      </c>
      <c r="BD197" s="17">
        <f t="shared" si="170"/>
        <v>0</v>
      </c>
      <c r="BE197" s="17">
        <f t="shared" si="171"/>
        <v>0</v>
      </c>
      <c r="BF197" s="38">
        <f t="shared" si="172"/>
        <v>0</v>
      </c>
      <c r="BG197" s="38">
        <f t="shared" si="173"/>
        <v>0</v>
      </c>
      <c r="BH197" s="38">
        <f t="shared" si="174"/>
        <v>0</v>
      </c>
      <c r="BI197" s="38">
        <f t="shared" si="175"/>
        <v>0</v>
      </c>
      <c r="BJ197" s="5">
        <f t="shared" si="176"/>
        <v>0</v>
      </c>
      <c r="BK197" s="5">
        <f t="shared" si="177"/>
        <v>0</v>
      </c>
      <c r="BL197" s="22">
        <f t="shared" si="178"/>
        <v>0</v>
      </c>
      <c r="BM197" s="5">
        <f t="shared" si="179"/>
        <v>0</v>
      </c>
      <c r="BN197" s="66">
        <f t="shared" si="194"/>
        <v>0</v>
      </c>
      <c r="BO197" s="5">
        <f>AP197*BO1239</f>
        <v>-39</v>
      </c>
      <c r="BP197" s="5">
        <f>AU197*BP1239</f>
        <v>0</v>
      </c>
      <c r="BQ197" s="5">
        <f>AF197*BQ1239</f>
        <v>0</v>
      </c>
      <c r="BR197" s="356">
        <f t="shared" si="197"/>
        <v>-39</v>
      </c>
      <c r="BS197" s="5">
        <f t="shared" si="180"/>
        <v>368.4</v>
      </c>
      <c r="BT197" s="6"/>
      <c r="BU197" s="306">
        <v>37641</v>
      </c>
      <c r="BV197" s="38">
        <f t="shared" si="181"/>
        <v>368.4</v>
      </c>
      <c r="BW197" s="66"/>
      <c r="BX197" s="66"/>
      <c r="BY197" s="17"/>
      <c r="BZ197" s="17"/>
      <c r="CA197" s="66"/>
      <c r="CB197" s="66"/>
      <c r="CC197" s="66">
        <f>MAX(BW197:BW404)</f>
        <v>58642.280441588402</v>
      </c>
      <c r="CD197" s="66">
        <f t="shared" si="186"/>
        <v>-58642.280441588402</v>
      </c>
      <c r="CE197" s="66">
        <f t="shared" si="187"/>
        <v>-5200</v>
      </c>
      <c r="CF197" s="66" t="e">
        <f>MAX(CE197:CE404)</f>
        <v>#REF!</v>
      </c>
      <c r="CG197" s="66" t="e">
        <f t="shared" si="188"/>
        <v>#REF!</v>
      </c>
      <c r="CH197" s="370"/>
      <c r="CI197" s="17">
        <f t="shared" si="182"/>
        <v>0</v>
      </c>
      <c r="CJ197" s="17">
        <f t="shared" si="183"/>
        <v>1</v>
      </c>
      <c r="CK197" s="38">
        <f>MAX(BV38:BV197)</f>
        <v>368.4</v>
      </c>
      <c r="CL197" s="38">
        <f t="shared" si="189"/>
        <v>0</v>
      </c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</row>
    <row r="198" spans="1:147" customFormat="1" ht="19.5" hidden="1" customHeight="1" x14ac:dyDescent="0.25">
      <c r="A198" s="3"/>
      <c r="B198" s="254">
        <f t="shared" si="150"/>
        <v>37648</v>
      </c>
      <c r="C198" s="5">
        <f t="shared" si="195"/>
        <v>24883</v>
      </c>
      <c r="D198" s="5">
        <v>0</v>
      </c>
      <c r="E198" s="66">
        <f t="shared" si="198"/>
        <v>0</v>
      </c>
      <c r="F198" s="66">
        <f t="shared" si="151"/>
        <v>-39</v>
      </c>
      <c r="G198" s="4">
        <f t="shared" si="196"/>
        <v>24844</v>
      </c>
      <c r="H198" s="8">
        <f t="shared" si="184"/>
        <v>-1.5673351284009162E-3</v>
      </c>
      <c r="I198" s="3"/>
      <c r="J198" s="306">
        <v>37648</v>
      </c>
      <c r="K198" s="5">
        <v>369.1</v>
      </c>
      <c r="L198" s="5">
        <v>373.7</v>
      </c>
      <c r="M198" s="5">
        <v>363.5</v>
      </c>
      <c r="N198" s="177"/>
      <c r="O198" s="5">
        <f t="shared" si="139"/>
        <v>10.199999999999989</v>
      </c>
      <c r="P198" s="8">
        <f t="shared" si="140"/>
        <v>2.7634787320509314E-2</v>
      </c>
      <c r="Q198" s="8">
        <f>(AVERAGE(P195:P197))*Q1239</f>
        <v>1.462553439133593E-2</v>
      </c>
      <c r="R198" s="8">
        <f>P197/P1239</f>
        <v>1.2932597891683724</v>
      </c>
      <c r="S198" s="109">
        <f t="shared" si="141"/>
        <v>363.0119531302318</v>
      </c>
      <c r="T198" s="5">
        <f t="shared" si="152"/>
        <v>3.3999999999999773</v>
      </c>
      <c r="U198" s="8">
        <f t="shared" si="138"/>
        <v>0.66000000000000225</v>
      </c>
      <c r="V198" s="19">
        <f t="shared" si="142"/>
        <v>0</v>
      </c>
      <c r="W198" s="109">
        <f t="shared" si="153"/>
        <v>373.78804686976815</v>
      </c>
      <c r="X198" s="5">
        <f t="shared" si="147"/>
        <v>6.6000000000000227</v>
      </c>
      <c r="Y198" s="8">
        <f t="shared" si="143"/>
        <v>0.33999999999999775</v>
      </c>
      <c r="Z198" s="5">
        <f t="shared" si="144"/>
        <v>0</v>
      </c>
      <c r="AA198" s="5">
        <f>K198*AA1239</f>
        <v>4.7983000000000002</v>
      </c>
      <c r="AB198" s="5">
        <f t="shared" si="145"/>
        <v>6.2054484463666011</v>
      </c>
      <c r="AC198" s="2">
        <v>37648</v>
      </c>
      <c r="AD198" s="43">
        <f t="shared" si="154"/>
        <v>365</v>
      </c>
      <c r="AE198" s="54"/>
      <c r="AF198" s="131">
        <f>(AK197&gt;AF1239)*1</f>
        <v>0</v>
      </c>
      <c r="AG198" s="112">
        <f>MROUND((AD198*AG1239),5)</f>
        <v>360</v>
      </c>
      <c r="AH198" s="113">
        <f>MROUND((AE198*AH1239),0.1)</f>
        <v>0</v>
      </c>
      <c r="AI198" s="60">
        <f t="shared" si="155"/>
        <v>0.70000000000004547</v>
      </c>
      <c r="AJ198" s="60"/>
      <c r="AK198" s="133">
        <f t="shared" si="190"/>
        <v>369.1</v>
      </c>
      <c r="AL198" s="41">
        <f t="shared" si="146"/>
        <v>375</v>
      </c>
      <c r="AM198" s="56">
        <f t="shared" si="148"/>
        <v>2.7</v>
      </c>
      <c r="AN198" s="82">
        <f t="shared" si="149"/>
        <v>1</v>
      </c>
      <c r="AO198" s="82">
        <f t="shared" si="156"/>
        <v>0</v>
      </c>
      <c r="AP198" s="33">
        <f t="shared" si="157"/>
        <v>1</v>
      </c>
      <c r="AQ198" s="29">
        <f t="shared" si="158"/>
        <v>0</v>
      </c>
      <c r="AR198" s="86">
        <f t="shared" si="159"/>
        <v>1</v>
      </c>
      <c r="AS198" s="33">
        <f t="shared" si="160"/>
        <v>0</v>
      </c>
      <c r="AT198" s="19">
        <f t="shared" si="161"/>
        <v>0</v>
      </c>
      <c r="AU198" s="18">
        <f t="shared" si="185"/>
        <v>0</v>
      </c>
      <c r="AV198" s="5">
        <f t="shared" si="162"/>
        <v>0</v>
      </c>
      <c r="AW198" s="17">
        <f t="shared" si="163"/>
        <v>0</v>
      </c>
      <c r="AX198" s="17">
        <f t="shared" si="164"/>
        <v>0</v>
      </c>
      <c r="AY198" s="17">
        <f t="shared" si="165"/>
        <v>0</v>
      </c>
      <c r="AZ198" s="19">
        <f t="shared" si="166"/>
        <v>0</v>
      </c>
      <c r="BA198" s="19">
        <f t="shared" si="167"/>
        <v>0</v>
      </c>
      <c r="BB198" s="19">
        <f t="shared" si="168"/>
        <v>0</v>
      </c>
      <c r="BC198" s="19">
        <f t="shared" si="169"/>
        <v>0</v>
      </c>
      <c r="BD198" s="17">
        <f t="shared" si="170"/>
        <v>0</v>
      </c>
      <c r="BE198" s="17">
        <f t="shared" si="171"/>
        <v>0</v>
      </c>
      <c r="BF198" s="38">
        <f t="shared" si="172"/>
        <v>0</v>
      </c>
      <c r="BG198" s="38">
        <f t="shared" si="173"/>
        <v>0</v>
      </c>
      <c r="BH198" s="38">
        <f t="shared" si="174"/>
        <v>0</v>
      </c>
      <c r="BI198" s="38">
        <f t="shared" si="175"/>
        <v>0</v>
      </c>
      <c r="BJ198" s="5">
        <f t="shared" si="176"/>
        <v>0</v>
      </c>
      <c r="BK198" s="5">
        <f t="shared" si="177"/>
        <v>0</v>
      </c>
      <c r="BL198" s="22">
        <f t="shared" si="178"/>
        <v>0</v>
      </c>
      <c r="BM198" s="5">
        <f t="shared" si="179"/>
        <v>0</v>
      </c>
      <c r="BN198" s="66">
        <f t="shared" si="194"/>
        <v>0</v>
      </c>
      <c r="BO198" s="5">
        <f>AP198*BO1239</f>
        <v>-39</v>
      </c>
      <c r="BP198" s="5">
        <f>AU198*BP1239</f>
        <v>0</v>
      </c>
      <c r="BQ198" s="5">
        <f>AF198*BQ1239</f>
        <v>0</v>
      </c>
      <c r="BR198" s="356">
        <f t="shared" si="197"/>
        <v>-39</v>
      </c>
      <c r="BS198" s="5">
        <f t="shared" si="180"/>
        <v>369.1</v>
      </c>
      <c r="BT198" s="6"/>
      <c r="BU198" s="306">
        <v>37648</v>
      </c>
      <c r="BV198" s="38">
        <f t="shared" si="181"/>
        <v>369.1</v>
      </c>
      <c r="BW198" s="66"/>
      <c r="BX198" s="66"/>
      <c r="BY198" s="17"/>
      <c r="BZ198" s="17"/>
      <c r="CA198" s="66"/>
      <c r="CB198" s="66"/>
      <c r="CC198" s="66">
        <f>MAX(BW198:BW404)</f>
        <v>58642.280441588402</v>
      </c>
      <c r="CD198" s="66">
        <f t="shared" si="186"/>
        <v>-58642.280441588402</v>
      </c>
      <c r="CE198" s="66">
        <f t="shared" si="187"/>
        <v>-5239</v>
      </c>
      <c r="CF198" s="66" t="e">
        <f>MAX(CE198:CE404)</f>
        <v>#REF!</v>
      </c>
      <c r="CG198" s="66" t="e">
        <f t="shared" si="188"/>
        <v>#REF!</v>
      </c>
      <c r="CH198" s="370"/>
      <c r="CI198" s="17">
        <f t="shared" si="182"/>
        <v>0</v>
      </c>
      <c r="CJ198" s="17">
        <f t="shared" si="183"/>
        <v>1</v>
      </c>
      <c r="CK198" s="38">
        <f>MAX(BV38:BV198)</f>
        <v>369.1</v>
      </c>
      <c r="CL198" s="38">
        <f t="shared" si="189"/>
        <v>0</v>
      </c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</row>
    <row r="199" spans="1:147" customFormat="1" ht="19.5" hidden="1" customHeight="1" x14ac:dyDescent="0.25">
      <c r="A199" s="3"/>
      <c r="B199" s="254">
        <f t="shared" si="150"/>
        <v>37655</v>
      </c>
      <c r="C199" s="5">
        <f t="shared" si="195"/>
        <v>24844</v>
      </c>
      <c r="D199" s="5">
        <v>0</v>
      </c>
      <c r="E199" s="66">
        <f t="shared" si="198"/>
        <v>0</v>
      </c>
      <c r="F199" s="66">
        <f t="shared" si="151"/>
        <v>-39</v>
      </c>
      <c r="G199" s="4">
        <f t="shared" si="196"/>
        <v>24805</v>
      </c>
      <c r="H199" s="8">
        <f t="shared" si="184"/>
        <v>-1.569795524070198E-3</v>
      </c>
      <c r="I199" s="3"/>
      <c r="J199" s="306">
        <v>37655</v>
      </c>
      <c r="K199" s="5">
        <v>370.5</v>
      </c>
      <c r="L199" s="5">
        <v>390.8</v>
      </c>
      <c r="M199" s="5">
        <v>367.6</v>
      </c>
      <c r="N199" s="177"/>
      <c r="O199" s="5">
        <f t="shared" si="139"/>
        <v>23.199999999999989</v>
      </c>
      <c r="P199" s="8">
        <f t="shared" si="140"/>
        <v>6.2618083670715224E-2</v>
      </c>
      <c r="Q199" s="8">
        <f>(AVERAGE(P196:P198))*Q1239</f>
        <v>1.3614014158424781E-2</v>
      </c>
      <c r="R199" s="8">
        <f>P198/P1239</f>
        <v>0.78370432012266</v>
      </c>
      <c r="S199" s="109">
        <f t="shared" si="141"/>
        <v>364.07506737412541</v>
      </c>
      <c r="T199" s="5">
        <f t="shared" si="152"/>
        <v>4.1000000000000227</v>
      </c>
      <c r="U199" s="8">
        <f t="shared" si="138"/>
        <v>0.58999999999999775</v>
      </c>
      <c r="V199" s="19">
        <f t="shared" si="142"/>
        <v>0</v>
      </c>
      <c r="W199" s="109">
        <f t="shared" si="153"/>
        <v>374.12493262587464</v>
      </c>
      <c r="X199" s="5">
        <f t="shared" si="147"/>
        <v>5.8999999999999773</v>
      </c>
      <c r="Y199" s="8">
        <f t="shared" si="143"/>
        <v>0.41000000000000225</v>
      </c>
      <c r="Z199" s="5">
        <f t="shared" si="144"/>
        <v>0</v>
      </c>
      <c r="AA199" s="5">
        <f>K199*AA1239</f>
        <v>4.8164999999999996</v>
      </c>
      <c r="AB199" s="5">
        <f t="shared" si="145"/>
        <v>3.7747118578707917</v>
      </c>
      <c r="AC199" s="2">
        <v>37655</v>
      </c>
      <c r="AD199" s="43">
        <f t="shared" si="154"/>
        <v>365</v>
      </c>
      <c r="AE199" s="54"/>
      <c r="AF199" s="131">
        <f>(AK198&gt;AF1239)*1</f>
        <v>0</v>
      </c>
      <c r="AG199" s="112">
        <f>MROUND((AD199*AG1239),5)</f>
        <v>360</v>
      </c>
      <c r="AH199" s="113">
        <f>MROUND((AE199*AH1239),0.1)</f>
        <v>0</v>
      </c>
      <c r="AI199" s="60">
        <f t="shared" si="155"/>
        <v>1.3999999999999773</v>
      </c>
      <c r="AJ199" s="60"/>
      <c r="AK199" s="133">
        <f t="shared" si="190"/>
        <v>370.5</v>
      </c>
      <c r="AL199" s="41">
        <f t="shared" si="146"/>
        <v>375</v>
      </c>
      <c r="AM199" s="56">
        <f t="shared" si="148"/>
        <v>2.1</v>
      </c>
      <c r="AN199" s="82">
        <f t="shared" si="149"/>
        <v>1</v>
      </c>
      <c r="AO199" s="82">
        <f t="shared" si="156"/>
        <v>0</v>
      </c>
      <c r="AP199" s="33">
        <f t="shared" si="157"/>
        <v>1</v>
      </c>
      <c r="AQ199" s="29">
        <f t="shared" si="158"/>
        <v>0</v>
      </c>
      <c r="AR199" s="86">
        <f t="shared" si="159"/>
        <v>1</v>
      </c>
      <c r="AS199" s="33">
        <f t="shared" si="160"/>
        <v>0</v>
      </c>
      <c r="AT199" s="19">
        <f t="shared" si="161"/>
        <v>0</v>
      </c>
      <c r="AU199" s="18">
        <f t="shared" si="185"/>
        <v>0</v>
      </c>
      <c r="AV199" s="5">
        <f t="shared" si="162"/>
        <v>0</v>
      </c>
      <c r="AW199" s="17">
        <f t="shared" si="163"/>
        <v>0</v>
      </c>
      <c r="AX199" s="17">
        <f t="shared" si="164"/>
        <v>0</v>
      </c>
      <c r="AY199" s="17">
        <f t="shared" si="165"/>
        <v>0</v>
      </c>
      <c r="AZ199" s="19">
        <f t="shared" si="166"/>
        <v>0</v>
      </c>
      <c r="BA199" s="19">
        <f t="shared" si="167"/>
        <v>0</v>
      </c>
      <c r="BB199" s="19">
        <f t="shared" si="168"/>
        <v>0</v>
      </c>
      <c r="BC199" s="19">
        <f t="shared" si="169"/>
        <v>0</v>
      </c>
      <c r="BD199" s="17">
        <f t="shared" si="170"/>
        <v>0</v>
      </c>
      <c r="BE199" s="17">
        <f t="shared" si="171"/>
        <v>0</v>
      </c>
      <c r="BF199" s="38">
        <f t="shared" si="172"/>
        <v>0</v>
      </c>
      <c r="BG199" s="38">
        <f t="shared" si="173"/>
        <v>0</v>
      </c>
      <c r="BH199" s="38">
        <f t="shared" si="174"/>
        <v>0</v>
      </c>
      <c r="BI199" s="38">
        <f t="shared" si="175"/>
        <v>0</v>
      </c>
      <c r="BJ199" s="5">
        <f t="shared" si="176"/>
        <v>0</v>
      </c>
      <c r="BK199" s="5">
        <f t="shared" si="177"/>
        <v>0</v>
      </c>
      <c r="BL199" s="22">
        <f t="shared" si="178"/>
        <v>0</v>
      </c>
      <c r="BM199" s="5">
        <f t="shared" si="179"/>
        <v>0</v>
      </c>
      <c r="BN199" s="66">
        <f t="shared" si="194"/>
        <v>0</v>
      </c>
      <c r="BO199" s="5">
        <f>AP199*BO1239</f>
        <v>-39</v>
      </c>
      <c r="BP199" s="5">
        <f>AU199*BP1239</f>
        <v>0</v>
      </c>
      <c r="BQ199" s="5">
        <f>AF199*BQ1239</f>
        <v>0</v>
      </c>
      <c r="BR199" s="356">
        <f t="shared" si="197"/>
        <v>-39</v>
      </c>
      <c r="BS199" s="5">
        <f t="shared" si="180"/>
        <v>370.5</v>
      </c>
      <c r="BT199" s="6"/>
      <c r="BU199" s="306">
        <v>37655</v>
      </c>
      <c r="BV199" s="38">
        <f t="shared" si="181"/>
        <v>370.5</v>
      </c>
      <c r="BW199" s="66"/>
      <c r="BX199" s="66"/>
      <c r="BY199" s="17"/>
      <c r="BZ199" s="17"/>
      <c r="CA199" s="66"/>
      <c r="CB199" s="66"/>
      <c r="CC199" s="66">
        <f>MAX(BW199:BW404)</f>
        <v>58642.280441588402</v>
      </c>
      <c r="CD199" s="66">
        <f t="shared" si="186"/>
        <v>-58642.280441588402</v>
      </c>
      <c r="CE199" s="66">
        <f t="shared" si="187"/>
        <v>-5278</v>
      </c>
      <c r="CF199" s="66" t="e">
        <f>MAX(CE199:CE404)</f>
        <v>#REF!</v>
      </c>
      <c r="CG199" s="66" t="e">
        <f t="shared" si="188"/>
        <v>#REF!</v>
      </c>
      <c r="CH199" s="370"/>
      <c r="CI199" s="17">
        <f t="shared" si="182"/>
        <v>0</v>
      </c>
      <c r="CJ199" s="17">
        <f t="shared" si="183"/>
        <v>1</v>
      </c>
      <c r="CK199" s="38">
        <f>MAX(BV38:BV199)</f>
        <v>370.5</v>
      </c>
      <c r="CL199" s="38">
        <f t="shared" si="189"/>
        <v>0</v>
      </c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</row>
    <row r="200" spans="1:147" customFormat="1" ht="19.5" hidden="1" customHeight="1" x14ac:dyDescent="0.25">
      <c r="A200" s="3"/>
      <c r="B200" s="254">
        <f t="shared" si="150"/>
        <v>37662</v>
      </c>
      <c r="C200" s="5">
        <f t="shared" si="195"/>
        <v>24805</v>
      </c>
      <c r="D200" s="5">
        <v>0</v>
      </c>
      <c r="E200" s="66">
        <f t="shared" si="198"/>
        <v>0</v>
      </c>
      <c r="F200" s="66">
        <f t="shared" si="151"/>
        <v>-39</v>
      </c>
      <c r="G200" s="4">
        <f t="shared" si="196"/>
        <v>24766</v>
      </c>
      <c r="H200" s="8">
        <f t="shared" si="184"/>
        <v>-1.5722636565208628E-3</v>
      </c>
      <c r="I200" s="3"/>
      <c r="J200" s="306">
        <v>37662</v>
      </c>
      <c r="K200" s="5">
        <v>352.2</v>
      </c>
      <c r="L200" s="5">
        <v>373.7</v>
      </c>
      <c r="M200" s="5">
        <v>348.5</v>
      </c>
      <c r="N200" s="177"/>
      <c r="O200" s="5">
        <f t="shared" si="139"/>
        <v>25.199999999999989</v>
      </c>
      <c r="P200" s="8">
        <f t="shared" si="140"/>
        <v>7.1550255536626889E-2</v>
      </c>
      <c r="Q200" s="8">
        <f>(AVERAGE(P197:P199))*Q1239</f>
        <v>1.8114063580588903E-2</v>
      </c>
      <c r="R200" s="8">
        <f>P199/P1239</f>
        <v>1.7758075038312713</v>
      </c>
      <c r="S200" s="109">
        <f t="shared" si="141"/>
        <v>363.78873944339182</v>
      </c>
      <c r="T200" s="5">
        <f t="shared" si="152"/>
        <v>5.5</v>
      </c>
      <c r="U200" s="8">
        <f t="shared" si="138"/>
        <v>0.45</v>
      </c>
      <c r="V200" s="19">
        <f t="shared" si="142"/>
        <v>12.800000000000011</v>
      </c>
      <c r="W200" s="109">
        <f t="shared" si="153"/>
        <v>377.21126055660818</v>
      </c>
      <c r="X200" s="5">
        <f t="shared" si="147"/>
        <v>4.5</v>
      </c>
      <c r="Y200" s="8">
        <f t="shared" si="143"/>
        <v>0.55000000000000004</v>
      </c>
      <c r="Z200" s="5">
        <f t="shared" si="144"/>
        <v>0</v>
      </c>
      <c r="AA200" s="5">
        <f>K200*AA1239</f>
        <v>4.5785999999999998</v>
      </c>
      <c r="AB200" s="5">
        <f t="shared" si="145"/>
        <v>8.130712237041859</v>
      </c>
      <c r="AC200" s="2">
        <v>37662</v>
      </c>
      <c r="AD200" s="43">
        <f t="shared" si="154"/>
        <v>365</v>
      </c>
      <c r="AE200" s="54"/>
      <c r="AF200" s="131">
        <f>(AK199&gt;AF1239)*1</f>
        <v>0</v>
      </c>
      <c r="AG200" s="112">
        <f>MROUND((AD200*AG1239),5)</f>
        <v>360</v>
      </c>
      <c r="AH200" s="113">
        <f>MROUND((AE200*AH1239),0.1)</f>
        <v>0</v>
      </c>
      <c r="AI200" s="60">
        <f t="shared" si="155"/>
        <v>-18.300000000000011</v>
      </c>
      <c r="AJ200" s="60"/>
      <c r="AK200" s="133">
        <f t="shared" si="190"/>
        <v>352.2</v>
      </c>
      <c r="AL200" s="41">
        <f t="shared" si="146"/>
        <v>375</v>
      </c>
      <c r="AM200" s="56">
        <f t="shared" si="148"/>
        <v>1.5</v>
      </c>
      <c r="AN200" s="82">
        <f t="shared" si="149"/>
        <v>0</v>
      </c>
      <c r="AO200" s="82">
        <f t="shared" si="156"/>
        <v>1</v>
      </c>
      <c r="AP200" s="33">
        <f t="shared" si="157"/>
        <v>1</v>
      </c>
      <c r="AQ200" s="29">
        <f t="shared" si="158"/>
        <v>0</v>
      </c>
      <c r="AR200" s="86">
        <f t="shared" si="159"/>
        <v>0</v>
      </c>
      <c r="AS200" s="33">
        <f t="shared" si="160"/>
        <v>1</v>
      </c>
      <c r="AT200" s="19">
        <f t="shared" si="161"/>
        <v>365</v>
      </c>
      <c r="AU200" s="18">
        <f t="shared" si="185"/>
        <v>0</v>
      </c>
      <c r="AV200" s="5">
        <f t="shared" si="162"/>
        <v>0</v>
      </c>
      <c r="AW200" s="17">
        <f t="shared" si="163"/>
        <v>0</v>
      </c>
      <c r="AX200" s="17">
        <f t="shared" si="164"/>
        <v>0</v>
      </c>
      <c r="AY200" s="17">
        <f t="shared" si="165"/>
        <v>0</v>
      </c>
      <c r="AZ200" s="19">
        <f t="shared" si="166"/>
        <v>0</v>
      </c>
      <c r="BA200" s="19">
        <f t="shared" si="167"/>
        <v>365</v>
      </c>
      <c r="BB200" s="19">
        <f t="shared" si="168"/>
        <v>0</v>
      </c>
      <c r="BC200" s="19">
        <f t="shared" si="169"/>
        <v>0</v>
      </c>
      <c r="BD200" s="17">
        <f t="shared" si="170"/>
        <v>365</v>
      </c>
      <c r="BE200" s="17">
        <f t="shared" si="171"/>
        <v>0</v>
      </c>
      <c r="BF200" s="38">
        <f t="shared" si="172"/>
        <v>360</v>
      </c>
      <c r="BG200" s="38">
        <f t="shared" si="173"/>
        <v>0</v>
      </c>
      <c r="BH200" s="38">
        <f t="shared" si="174"/>
        <v>0</v>
      </c>
      <c r="BI200" s="38">
        <f t="shared" si="175"/>
        <v>0</v>
      </c>
      <c r="BJ200" s="5">
        <f t="shared" si="176"/>
        <v>0</v>
      </c>
      <c r="BK200" s="5">
        <f t="shared" si="177"/>
        <v>0</v>
      </c>
      <c r="BL200" s="22">
        <f t="shared" si="178"/>
        <v>0</v>
      </c>
      <c r="BM200" s="5">
        <f t="shared" si="179"/>
        <v>0</v>
      </c>
      <c r="BN200" s="66">
        <f t="shared" si="194"/>
        <v>0</v>
      </c>
      <c r="BO200" s="5">
        <f>AP200*BO1239</f>
        <v>-39</v>
      </c>
      <c r="BP200" s="5">
        <f>AU200*BP1239</f>
        <v>0</v>
      </c>
      <c r="BQ200" s="5">
        <f>AF200*BQ1239</f>
        <v>0</v>
      </c>
      <c r="BR200" s="356">
        <f t="shared" si="197"/>
        <v>-39</v>
      </c>
      <c r="BS200" s="5">
        <f t="shared" si="180"/>
        <v>352.2</v>
      </c>
      <c r="BT200" s="6"/>
      <c r="BU200" s="306">
        <v>37662</v>
      </c>
      <c r="BV200" s="38">
        <f t="shared" si="181"/>
        <v>352.2</v>
      </c>
      <c r="BW200" s="66"/>
      <c r="BX200" s="66"/>
      <c r="BY200" s="17"/>
      <c r="BZ200" s="17"/>
      <c r="CA200" s="66"/>
      <c r="CB200" s="66"/>
      <c r="CC200" s="66">
        <f>MAX(BW200:BW404)</f>
        <v>58642.280441588402</v>
      </c>
      <c r="CD200" s="66">
        <f t="shared" si="186"/>
        <v>-58642.280441588402</v>
      </c>
      <c r="CE200" s="66">
        <f t="shared" si="187"/>
        <v>-5317</v>
      </c>
      <c r="CF200" s="66" t="e">
        <f>MAX(CE200:CE404)</f>
        <v>#REF!</v>
      </c>
      <c r="CG200" s="66" t="e">
        <f t="shared" si="188"/>
        <v>#REF!</v>
      </c>
      <c r="CH200" s="370"/>
      <c r="CI200" s="17">
        <f t="shared" si="182"/>
        <v>0</v>
      </c>
      <c r="CJ200" s="17">
        <f t="shared" si="183"/>
        <v>1</v>
      </c>
      <c r="CK200" s="38">
        <f>MAX(BV38:BV200)</f>
        <v>370.5</v>
      </c>
      <c r="CL200" s="38">
        <f t="shared" si="189"/>
        <v>18.300000000000011</v>
      </c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</row>
    <row r="201" spans="1:147" customFormat="1" ht="19.5" hidden="1" customHeight="1" x14ac:dyDescent="0.25">
      <c r="A201" s="3"/>
      <c r="B201" s="254">
        <f t="shared" si="150"/>
        <v>37669</v>
      </c>
      <c r="C201" s="5">
        <f t="shared" si="195"/>
        <v>24766</v>
      </c>
      <c r="D201" s="5">
        <v>0</v>
      </c>
      <c r="E201" s="66">
        <f t="shared" si="198"/>
        <v>0</v>
      </c>
      <c r="F201" s="66">
        <f t="shared" si="151"/>
        <v>411</v>
      </c>
      <c r="G201" s="4">
        <f t="shared" si="196"/>
        <v>25177</v>
      </c>
      <c r="H201" s="8">
        <f t="shared" si="184"/>
        <v>1.6595332310425582E-2</v>
      </c>
      <c r="I201" s="3"/>
      <c r="J201" s="306">
        <v>37669</v>
      </c>
      <c r="K201" s="5">
        <v>351.8</v>
      </c>
      <c r="L201" s="5">
        <v>355</v>
      </c>
      <c r="M201" s="5">
        <v>342.4</v>
      </c>
      <c r="N201" s="177"/>
      <c r="O201" s="5">
        <f t="shared" si="139"/>
        <v>12.600000000000023</v>
      </c>
      <c r="P201" s="8">
        <f t="shared" si="140"/>
        <v>3.5815804434337753E-2</v>
      </c>
      <c r="Q201" s="8">
        <f>(AVERAGE(P198:P200))*Q1239</f>
        <v>2.1573750203713524E-2</v>
      </c>
      <c r="R201" s="8">
        <f>P200/P1239</f>
        <v>2.0291179997002886</v>
      </c>
      <c r="S201" s="109">
        <f t="shared" si="141"/>
        <v>344.60172517825208</v>
      </c>
      <c r="T201" s="5">
        <f t="shared" si="152"/>
        <v>7.1999999999999886</v>
      </c>
      <c r="U201" s="8">
        <f t="shared" si="138"/>
        <v>0.52000000000000079</v>
      </c>
      <c r="V201" s="19">
        <f t="shared" si="142"/>
        <v>0</v>
      </c>
      <c r="W201" s="109">
        <f t="shared" si="153"/>
        <v>359.7982748217479</v>
      </c>
      <c r="X201" s="5">
        <f t="shared" si="147"/>
        <v>7.8000000000000114</v>
      </c>
      <c r="Y201" s="8">
        <f t="shared" si="143"/>
        <v>0.47999999999999921</v>
      </c>
      <c r="Z201" s="5">
        <f t="shared" si="144"/>
        <v>0</v>
      </c>
      <c r="AA201" s="5">
        <f>K201*AA1239</f>
        <v>4.5734000000000004</v>
      </c>
      <c r="AB201" s="5">
        <f t="shared" si="145"/>
        <v>9.2799682598293014</v>
      </c>
      <c r="AC201" s="2">
        <v>37669</v>
      </c>
      <c r="AD201" s="43">
        <f t="shared" si="154"/>
        <v>345</v>
      </c>
      <c r="AE201" s="54"/>
      <c r="AF201" s="131">
        <f>(AK200&gt;AF1239)*1</f>
        <v>0</v>
      </c>
      <c r="AG201" s="112">
        <f>MROUND((AD201*AG1239),5)</f>
        <v>340</v>
      </c>
      <c r="AH201" s="113">
        <f>MROUND((AE201*AH1239),0.1)</f>
        <v>0</v>
      </c>
      <c r="AI201" s="60">
        <f t="shared" si="155"/>
        <v>-0.39999999999997726</v>
      </c>
      <c r="AJ201" s="60"/>
      <c r="AK201" s="133">
        <f t="shared" si="190"/>
        <v>351.8</v>
      </c>
      <c r="AL201" s="41">
        <f t="shared" si="146"/>
        <v>360</v>
      </c>
      <c r="AM201" s="56">
        <f t="shared" si="148"/>
        <v>4.5</v>
      </c>
      <c r="AN201" s="82">
        <f t="shared" si="149"/>
        <v>0</v>
      </c>
      <c r="AO201" s="82">
        <f t="shared" si="156"/>
        <v>1</v>
      </c>
      <c r="AP201" s="33">
        <f t="shared" si="157"/>
        <v>0</v>
      </c>
      <c r="AQ201" s="29">
        <f t="shared" si="158"/>
        <v>0</v>
      </c>
      <c r="AR201" s="86">
        <f t="shared" si="159"/>
        <v>1</v>
      </c>
      <c r="AS201" s="33">
        <f t="shared" si="160"/>
        <v>0</v>
      </c>
      <c r="AT201" s="19">
        <f t="shared" si="161"/>
        <v>0</v>
      </c>
      <c r="AU201" s="18">
        <f t="shared" si="185"/>
        <v>1</v>
      </c>
      <c r="AV201" s="5">
        <f t="shared" si="162"/>
        <v>4.5</v>
      </c>
      <c r="AW201" s="17">
        <f t="shared" si="163"/>
        <v>1</v>
      </c>
      <c r="AX201" s="17">
        <f t="shared" si="164"/>
        <v>0</v>
      </c>
      <c r="AY201" s="17">
        <f t="shared" si="165"/>
        <v>0</v>
      </c>
      <c r="AZ201" s="19">
        <f t="shared" si="166"/>
        <v>365</v>
      </c>
      <c r="BA201" s="19">
        <f t="shared" si="167"/>
        <v>0</v>
      </c>
      <c r="BB201" s="19">
        <f t="shared" si="168"/>
        <v>0</v>
      </c>
      <c r="BC201" s="19">
        <f t="shared" si="169"/>
        <v>0</v>
      </c>
      <c r="BD201" s="17">
        <f t="shared" si="170"/>
        <v>365</v>
      </c>
      <c r="BE201" s="17">
        <f t="shared" si="171"/>
        <v>0</v>
      </c>
      <c r="BF201" s="38">
        <f t="shared" si="172"/>
        <v>0</v>
      </c>
      <c r="BG201" s="38">
        <f t="shared" si="173"/>
        <v>0</v>
      </c>
      <c r="BH201" s="38">
        <f t="shared" si="174"/>
        <v>0</v>
      </c>
      <c r="BI201" s="38">
        <f t="shared" si="175"/>
        <v>0</v>
      </c>
      <c r="BJ201" s="5">
        <f t="shared" si="176"/>
        <v>0</v>
      </c>
      <c r="BK201" s="5">
        <f t="shared" si="177"/>
        <v>0</v>
      </c>
      <c r="BL201" s="22">
        <f t="shared" si="178"/>
        <v>4.5</v>
      </c>
      <c r="BM201" s="5">
        <f t="shared" si="179"/>
        <v>4.5</v>
      </c>
      <c r="BN201" s="66">
        <f t="shared" si="194"/>
        <v>450</v>
      </c>
      <c r="BO201" s="5">
        <f>AP201*BO1239</f>
        <v>0</v>
      </c>
      <c r="BP201" s="5">
        <f>AU201*BP1239</f>
        <v>-39</v>
      </c>
      <c r="BQ201" s="5">
        <f>AF201*BQ1239</f>
        <v>0</v>
      </c>
      <c r="BR201" s="356">
        <f t="shared" si="197"/>
        <v>411</v>
      </c>
      <c r="BS201" s="5">
        <f t="shared" si="180"/>
        <v>351.8</v>
      </c>
      <c r="BT201" s="6"/>
      <c r="BU201" s="306">
        <v>37669</v>
      </c>
      <c r="BV201" s="38">
        <f t="shared" si="181"/>
        <v>351.8</v>
      </c>
      <c r="BW201" s="66"/>
      <c r="BX201" s="66"/>
      <c r="BY201" s="17"/>
      <c r="BZ201" s="17"/>
      <c r="CA201" s="66"/>
      <c r="CB201" s="66"/>
      <c r="CC201" s="66">
        <f>MAX(BW201:BW404)</f>
        <v>58642.280441588402</v>
      </c>
      <c r="CD201" s="66">
        <f t="shared" si="186"/>
        <v>-58642.280441588402</v>
      </c>
      <c r="CE201" s="66">
        <f t="shared" si="187"/>
        <v>-4906</v>
      </c>
      <c r="CF201" s="66" t="e">
        <f>MAX(CE201:CE404)</f>
        <v>#REF!</v>
      </c>
      <c r="CG201" s="66" t="e">
        <f t="shared" si="188"/>
        <v>#REF!</v>
      </c>
      <c r="CH201" s="370"/>
      <c r="CI201" s="17">
        <f t="shared" si="182"/>
        <v>1</v>
      </c>
      <c r="CJ201" s="17">
        <f t="shared" si="183"/>
        <v>0</v>
      </c>
      <c r="CK201" s="38">
        <f>MAX(BV38:BV201)</f>
        <v>370.5</v>
      </c>
      <c r="CL201" s="38">
        <f t="shared" si="189"/>
        <v>18.699999999999989</v>
      </c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</row>
    <row r="202" spans="1:147" customFormat="1" ht="19.5" hidden="1" customHeight="1" x14ac:dyDescent="0.25">
      <c r="A202" s="3"/>
      <c r="B202" s="254">
        <f t="shared" si="150"/>
        <v>37676</v>
      </c>
      <c r="C202" s="5">
        <f t="shared" si="195"/>
        <v>25177</v>
      </c>
      <c r="D202" s="5">
        <v>0</v>
      </c>
      <c r="E202" s="66">
        <f t="shared" si="198"/>
        <v>0</v>
      </c>
      <c r="F202" s="66">
        <f t="shared" si="151"/>
        <v>411</v>
      </c>
      <c r="G202" s="4">
        <f t="shared" si="196"/>
        <v>25588</v>
      </c>
      <c r="H202" s="8">
        <f t="shared" si="184"/>
        <v>1.6324423084561307E-2</v>
      </c>
      <c r="I202" s="3"/>
      <c r="J202" s="306">
        <v>37676</v>
      </c>
      <c r="K202" s="5">
        <v>350.3</v>
      </c>
      <c r="L202" s="5">
        <v>360.6</v>
      </c>
      <c r="M202" s="5">
        <v>345.3</v>
      </c>
      <c r="N202" s="177"/>
      <c r="O202" s="5">
        <f t="shared" si="139"/>
        <v>15.300000000000011</v>
      </c>
      <c r="P202" s="8">
        <f t="shared" si="140"/>
        <v>4.3676848415643767E-2</v>
      </c>
      <c r="Q202" s="8">
        <f>(AVERAGE(P199:P201))*Q1239</f>
        <v>2.2664552485557314E-2</v>
      </c>
      <c r="R202" s="8">
        <f>P201/P1239</f>
        <v>1.0157125632382649</v>
      </c>
      <c r="S202" s="109">
        <f t="shared" si="141"/>
        <v>343.82661043558096</v>
      </c>
      <c r="T202" s="5">
        <f t="shared" si="152"/>
        <v>6.8000000000000114</v>
      </c>
      <c r="U202" s="8">
        <f t="shared" si="138"/>
        <v>0.54666666666666586</v>
      </c>
      <c r="V202" s="19">
        <f t="shared" si="142"/>
        <v>0</v>
      </c>
      <c r="W202" s="109">
        <f t="shared" si="153"/>
        <v>359.77338956441906</v>
      </c>
      <c r="X202" s="5">
        <f t="shared" si="147"/>
        <v>8.1999999999999886</v>
      </c>
      <c r="Y202" s="8">
        <f t="shared" si="143"/>
        <v>0.45333333333333414</v>
      </c>
      <c r="Z202" s="5">
        <f t="shared" si="144"/>
        <v>0</v>
      </c>
      <c r="AA202" s="5">
        <f>K202*AA1239</f>
        <v>4.5538999999999996</v>
      </c>
      <c r="AB202" s="5">
        <f t="shared" si="145"/>
        <v>4.625453441730734</v>
      </c>
      <c r="AC202" s="2">
        <v>37676</v>
      </c>
      <c r="AD202" s="43">
        <f t="shared" si="154"/>
        <v>345</v>
      </c>
      <c r="AE202" s="54"/>
      <c r="AF202" s="131">
        <f>(AK201&gt;AF1239)*1</f>
        <v>0</v>
      </c>
      <c r="AG202" s="112">
        <f>MROUND((AD202*AG1239),5)</f>
        <v>340</v>
      </c>
      <c r="AH202" s="113">
        <f>MROUND((AE202*AH1239),0.1)</f>
        <v>0</v>
      </c>
      <c r="AI202" s="60">
        <f t="shared" si="155"/>
        <v>-1.5</v>
      </c>
      <c r="AJ202" s="60"/>
      <c r="AK202" s="133">
        <f t="shared" si="190"/>
        <v>350.3</v>
      </c>
      <c r="AL202" s="41">
        <f t="shared" si="146"/>
        <v>360</v>
      </c>
      <c r="AM202" s="56">
        <f t="shared" si="148"/>
        <v>4.5</v>
      </c>
      <c r="AN202" s="82">
        <f t="shared" si="149"/>
        <v>0</v>
      </c>
      <c r="AO202" s="82">
        <f t="shared" si="156"/>
        <v>1</v>
      </c>
      <c r="AP202" s="33">
        <f t="shared" si="157"/>
        <v>0</v>
      </c>
      <c r="AQ202" s="29">
        <f t="shared" si="158"/>
        <v>0</v>
      </c>
      <c r="AR202" s="86">
        <f t="shared" si="159"/>
        <v>1</v>
      </c>
      <c r="AS202" s="33">
        <f t="shared" si="160"/>
        <v>0</v>
      </c>
      <c r="AT202" s="19">
        <f t="shared" si="161"/>
        <v>0</v>
      </c>
      <c r="AU202" s="18">
        <f t="shared" si="185"/>
        <v>1</v>
      </c>
      <c r="AV202" s="5">
        <f t="shared" si="162"/>
        <v>4.5</v>
      </c>
      <c r="AW202" s="17">
        <f t="shared" si="163"/>
        <v>1</v>
      </c>
      <c r="AX202" s="17">
        <f t="shared" si="164"/>
        <v>0</v>
      </c>
      <c r="AY202" s="17">
        <f t="shared" si="165"/>
        <v>0</v>
      </c>
      <c r="AZ202" s="19">
        <f t="shared" si="166"/>
        <v>365</v>
      </c>
      <c r="BA202" s="19">
        <f t="shared" si="167"/>
        <v>0</v>
      </c>
      <c r="BB202" s="19">
        <f t="shared" si="168"/>
        <v>0</v>
      </c>
      <c r="BC202" s="19">
        <f t="shared" si="169"/>
        <v>0</v>
      </c>
      <c r="BD202" s="17">
        <f t="shared" si="170"/>
        <v>365</v>
      </c>
      <c r="BE202" s="17">
        <f t="shared" si="171"/>
        <v>0</v>
      </c>
      <c r="BF202" s="38">
        <f t="shared" si="172"/>
        <v>0</v>
      </c>
      <c r="BG202" s="38">
        <f t="shared" si="173"/>
        <v>0</v>
      </c>
      <c r="BH202" s="38">
        <f t="shared" si="174"/>
        <v>0</v>
      </c>
      <c r="BI202" s="38">
        <f t="shared" si="175"/>
        <v>0</v>
      </c>
      <c r="BJ202" s="5">
        <f t="shared" si="176"/>
        <v>0</v>
      </c>
      <c r="BK202" s="5">
        <f t="shared" si="177"/>
        <v>0</v>
      </c>
      <c r="BL202" s="22">
        <f t="shared" si="178"/>
        <v>4.5</v>
      </c>
      <c r="BM202" s="5">
        <f t="shared" si="179"/>
        <v>4.5</v>
      </c>
      <c r="BN202" s="66">
        <f t="shared" si="194"/>
        <v>450</v>
      </c>
      <c r="BO202" s="5">
        <f>AP202*BO1239</f>
        <v>0</v>
      </c>
      <c r="BP202" s="5">
        <f>AU202*BP1239</f>
        <v>-39</v>
      </c>
      <c r="BQ202" s="5">
        <f>AF202*BQ1239</f>
        <v>0</v>
      </c>
      <c r="BR202" s="356">
        <f t="shared" si="197"/>
        <v>411</v>
      </c>
      <c r="BS202" s="5">
        <f t="shared" si="180"/>
        <v>350.3</v>
      </c>
      <c r="BT202" s="6"/>
      <c r="BU202" s="306">
        <v>37676</v>
      </c>
      <c r="BV202" s="38">
        <f t="shared" si="181"/>
        <v>350.3</v>
      </c>
      <c r="BW202" s="66"/>
      <c r="BX202" s="66"/>
      <c r="BY202" s="17"/>
      <c r="BZ202" s="17"/>
      <c r="CA202" s="66"/>
      <c r="CB202" s="66"/>
      <c r="CC202" s="66">
        <f>MAX(BW202:BW404)</f>
        <v>58642.280441588402</v>
      </c>
      <c r="CD202" s="66">
        <f t="shared" si="186"/>
        <v>-58642.280441588402</v>
      </c>
      <c r="CE202" s="66">
        <f t="shared" si="187"/>
        <v>-4495</v>
      </c>
      <c r="CF202" s="66" t="e">
        <f>MAX(CE202:CE404)</f>
        <v>#REF!</v>
      </c>
      <c r="CG202" s="66" t="e">
        <f t="shared" si="188"/>
        <v>#REF!</v>
      </c>
      <c r="CH202" s="370"/>
      <c r="CI202" s="17">
        <f t="shared" si="182"/>
        <v>1</v>
      </c>
      <c r="CJ202" s="17">
        <f t="shared" si="183"/>
        <v>0</v>
      </c>
      <c r="CK202" s="38">
        <f>MAX(BV38:BV202)</f>
        <v>370.5</v>
      </c>
      <c r="CL202" s="38">
        <f t="shared" si="189"/>
        <v>20.199999999999989</v>
      </c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</row>
    <row r="203" spans="1:147" customFormat="1" ht="19.5" hidden="1" customHeight="1" x14ac:dyDescent="0.25">
      <c r="A203" s="3"/>
      <c r="B203" s="254">
        <f t="shared" si="150"/>
        <v>37683</v>
      </c>
      <c r="C203" s="5">
        <f t="shared" si="195"/>
        <v>25588</v>
      </c>
      <c r="D203" s="5">
        <v>0</v>
      </c>
      <c r="E203" s="66">
        <f t="shared" si="198"/>
        <v>0</v>
      </c>
      <c r="F203" s="66">
        <f t="shared" si="151"/>
        <v>171</v>
      </c>
      <c r="G203" s="4">
        <f t="shared" si="196"/>
        <v>25759</v>
      </c>
      <c r="H203" s="8">
        <f t="shared" si="184"/>
        <v>6.6828200719087072E-3</v>
      </c>
      <c r="I203" s="3"/>
      <c r="J203" s="306">
        <v>37683</v>
      </c>
      <c r="K203" s="5">
        <v>350.9</v>
      </c>
      <c r="L203" s="5">
        <v>358.8</v>
      </c>
      <c r="M203" s="5">
        <v>345.2</v>
      </c>
      <c r="N203" s="177"/>
      <c r="O203" s="5">
        <f t="shared" si="139"/>
        <v>13.600000000000023</v>
      </c>
      <c r="P203" s="8">
        <f t="shared" si="140"/>
        <v>3.8757480763750421E-2</v>
      </c>
      <c r="Q203" s="8">
        <f>(AVERAGE(P200:P202))*Q1239</f>
        <v>2.0139054451547789E-2</v>
      </c>
      <c r="R203" s="8">
        <f>P202/P1239</f>
        <v>1.2386465796057995</v>
      </c>
      <c r="S203" s="109">
        <f t="shared" si="141"/>
        <v>343.2452892256228</v>
      </c>
      <c r="T203" s="5">
        <f t="shared" si="152"/>
        <v>5.3000000000000114</v>
      </c>
      <c r="U203" s="8">
        <f t="shared" si="138"/>
        <v>0.46999999999999886</v>
      </c>
      <c r="V203" s="19">
        <f t="shared" si="142"/>
        <v>0</v>
      </c>
      <c r="W203" s="109">
        <f t="shared" si="153"/>
        <v>357.35471077437722</v>
      </c>
      <c r="X203" s="5">
        <f t="shared" si="147"/>
        <v>4.6999999999999886</v>
      </c>
      <c r="Y203" s="8">
        <f t="shared" si="143"/>
        <v>0.53000000000000114</v>
      </c>
      <c r="Z203" s="5">
        <f t="shared" si="144"/>
        <v>0</v>
      </c>
      <c r="AA203" s="5">
        <f>K203*AA1239</f>
        <v>4.5616999999999992</v>
      </c>
      <c r="AB203" s="5">
        <f t="shared" si="145"/>
        <v>5.6503341021877747</v>
      </c>
      <c r="AC203" s="2">
        <v>37683</v>
      </c>
      <c r="AD203" s="43">
        <f t="shared" si="154"/>
        <v>345</v>
      </c>
      <c r="AE203" s="54"/>
      <c r="AF203" s="131">
        <f>(AK202&gt;AF1239)*1</f>
        <v>0</v>
      </c>
      <c r="AG203" s="112">
        <f>MROUND((AD203*AG1239),5)</f>
        <v>340</v>
      </c>
      <c r="AH203" s="113">
        <f>MROUND((AE203*AH1239),0.1)</f>
        <v>0</v>
      </c>
      <c r="AI203" s="60">
        <f t="shared" si="155"/>
        <v>0.59999999999996589</v>
      </c>
      <c r="AJ203" s="60"/>
      <c r="AK203" s="133">
        <f t="shared" si="190"/>
        <v>350.9</v>
      </c>
      <c r="AL203" s="41">
        <f t="shared" si="146"/>
        <v>355</v>
      </c>
      <c r="AM203" s="56">
        <f t="shared" si="148"/>
        <v>2.1</v>
      </c>
      <c r="AN203" s="82">
        <f t="shared" si="149"/>
        <v>1</v>
      </c>
      <c r="AO203" s="82">
        <f t="shared" si="156"/>
        <v>0</v>
      </c>
      <c r="AP203" s="33">
        <f t="shared" si="157"/>
        <v>0</v>
      </c>
      <c r="AQ203" s="29">
        <f t="shared" si="158"/>
        <v>0</v>
      </c>
      <c r="AR203" s="86">
        <f t="shared" si="159"/>
        <v>1</v>
      </c>
      <c r="AS203" s="33">
        <f t="shared" si="160"/>
        <v>0</v>
      </c>
      <c r="AT203" s="19">
        <f t="shared" si="161"/>
        <v>0</v>
      </c>
      <c r="AU203" s="18">
        <f t="shared" si="185"/>
        <v>1</v>
      </c>
      <c r="AV203" s="5">
        <f t="shared" si="162"/>
        <v>2.1</v>
      </c>
      <c r="AW203" s="17">
        <f t="shared" si="163"/>
        <v>1</v>
      </c>
      <c r="AX203" s="17">
        <f t="shared" si="164"/>
        <v>0</v>
      </c>
      <c r="AY203" s="17">
        <f t="shared" si="165"/>
        <v>0</v>
      </c>
      <c r="AZ203" s="19">
        <f t="shared" si="166"/>
        <v>365</v>
      </c>
      <c r="BA203" s="19">
        <f t="shared" si="167"/>
        <v>0</v>
      </c>
      <c r="BB203" s="19">
        <f t="shared" si="168"/>
        <v>0</v>
      </c>
      <c r="BC203" s="19">
        <f t="shared" si="169"/>
        <v>0</v>
      </c>
      <c r="BD203" s="17">
        <f t="shared" si="170"/>
        <v>365</v>
      </c>
      <c r="BE203" s="17">
        <f t="shared" si="171"/>
        <v>0</v>
      </c>
      <c r="BF203" s="38">
        <f t="shared" si="172"/>
        <v>0</v>
      </c>
      <c r="BG203" s="38">
        <f t="shared" si="173"/>
        <v>0</v>
      </c>
      <c r="BH203" s="38">
        <f t="shared" si="174"/>
        <v>0</v>
      </c>
      <c r="BI203" s="38">
        <f t="shared" si="175"/>
        <v>0</v>
      </c>
      <c r="BJ203" s="5">
        <f t="shared" si="176"/>
        <v>0</v>
      </c>
      <c r="BK203" s="5">
        <f t="shared" si="177"/>
        <v>0</v>
      </c>
      <c r="BL203" s="22">
        <f t="shared" si="178"/>
        <v>2.1</v>
      </c>
      <c r="BM203" s="5">
        <f t="shared" si="179"/>
        <v>2.1</v>
      </c>
      <c r="BN203" s="66">
        <f t="shared" si="194"/>
        <v>210</v>
      </c>
      <c r="BO203" s="5">
        <f>AP203*BO1239</f>
        <v>0</v>
      </c>
      <c r="BP203" s="5">
        <f>AU203*BP1239</f>
        <v>-39</v>
      </c>
      <c r="BQ203" s="5">
        <f>AF203*BQ1239</f>
        <v>0</v>
      </c>
      <c r="BR203" s="356">
        <f t="shared" si="197"/>
        <v>171</v>
      </c>
      <c r="BS203" s="5">
        <f t="shared" si="180"/>
        <v>350.9</v>
      </c>
      <c r="BT203" s="6"/>
      <c r="BU203" s="306">
        <v>37683</v>
      </c>
      <c r="BV203" s="38">
        <f t="shared" si="181"/>
        <v>350.9</v>
      </c>
      <c r="BW203" s="66"/>
      <c r="BX203" s="66"/>
      <c r="BY203" s="17"/>
      <c r="BZ203" s="17"/>
      <c r="CA203" s="66"/>
      <c r="CB203" s="66"/>
      <c r="CC203" s="66">
        <f>MAX(BW203:BW404)</f>
        <v>58642.280441588402</v>
      </c>
      <c r="CD203" s="66">
        <f t="shared" si="186"/>
        <v>-58642.280441588402</v>
      </c>
      <c r="CE203" s="66">
        <f t="shared" si="187"/>
        <v>-4324</v>
      </c>
      <c r="CF203" s="66" t="e">
        <f>MAX(CE203:CE404)</f>
        <v>#REF!</v>
      </c>
      <c r="CG203" s="66" t="e">
        <f t="shared" si="188"/>
        <v>#REF!</v>
      </c>
      <c r="CH203" s="370"/>
      <c r="CI203" s="17">
        <f t="shared" si="182"/>
        <v>1</v>
      </c>
      <c r="CJ203" s="17">
        <f t="shared" si="183"/>
        <v>0</v>
      </c>
      <c r="CK203" s="38">
        <f>MAX(BV38:BV203)</f>
        <v>370.5</v>
      </c>
      <c r="CL203" s="38">
        <f t="shared" si="189"/>
        <v>19.600000000000023</v>
      </c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</row>
    <row r="204" spans="1:147" customFormat="1" ht="19.5" hidden="1" customHeight="1" x14ac:dyDescent="0.25">
      <c r="A204" s="3"/>
      <c r="B204" s="254">
        <f t="shared" si="150"/>
        <v>37690</v>
      </c>
      <c r="C204" s="5">
        <f t="shared" si="195"/>
        <v>25759</v>
      </c>
      <c r="D204" s="5">
        <v>0</v>
      </c>
      <c r="E204" s="66">
        <f t="shared" si="198"/>
        <v>0</v>
      </c>
      <c r="F204" s="66">
        <f t="shared" si="151"/>
        <v>261</v>
      </c>
      <c r="G204" s="4">
        <f t="shared" si="196"/>
        <v>26020</v>
      </c>
      <c r="H204" s="8">
        <f t="shared" si="184"/>
        <v>1.0132380915408207E-2</v>
      </c>
      <c r="I204" s="3"/>
      <c r="J204" s="306">
        <v>37690</v>
      </c>
      <c r="K204" s="5">
        <v>336.6</v>
      </c>
      <c r="L204" s="5">
        <v>355.5</v>
      </c>
      <c r="M204" s="5">
        <v>332</v>
      </c>
      <c r="N204" s="177"/>
      <c r="O204" s="5">
        <f t="shared" si="139"/>
        <v>23.5</v>
      </c>
      <c r="P204" s="8">
        <f t="shared" si="140"/>
        <v>6.9815805109922746E-2</v>
      </c>
      <c r="Q204" s="8">
        <f>(AVERAGE(P201:P203))*Q1239</f>
        <v>1.5766684481830925E-2</v>
      </c>
      <c r="R204" s="8">
        <f>P203/P1239</f>
        <v>1.0991365614411499</v>
      </c>
      <c r="S204" s="109">
        <f t="shared" si="141"/>
        <v>345.3674704153255</v>
      </c>
      <c r="T204" s="5">
        <f t="shared" si="152"/>
        <v>5.8999999999999773</v>
      </c>
      <c r="U204" s="8">
        <f t="shared" si="138"/>
        <v>0.41000000000000225</v>
      </c>
      <c r="V204" s="19">
        <f t="shared" si="142"/>
        <v>8.3999999999999773</v>
      </c>
      <c r="W204" s="109">
        <f t="shared" si="153"/>
        <v>356.43252958467446</v>
      </c>
      <c r="X204" s="5">
        <f t="shared" si="147"/>
        <v>4.1000000000000227</v>
      </c>
      <c r="Y204" s="8">
        <f t="shared" si="143"/>
        <v>0.58999999999999775</v>
      </c>
      <c r="Z204" s="5">
        <f t="shared" si="144"/>
        <v>0</v>
      </c>
      <c r="AA204" s="5">
        <f>K204*AA1239</f>
        <v>4.3757999999999999</v>
      </c>
      <c r="AB204" s="5">
        <f t="shared" si="145"/>
        <v>4.8096017655541834</v>
      </c>
      <c r="AC204" s="2">
        <v>37690</v>
      </c>
      <c r="AD204" s="43">
        <f t="shared" si="154"/>
        <v>345</v>
      </c>
      <c r="AE204" s="54"/>
      <c r="AF204" s="131">
        <f>(AK203&gt;AF1239)*1</f>
        <v>0</v>
      </c>
      <c r="AG204" s="112">
        <f>MROUND((AD204*AG1239),5)</f>
        <v>340</v>
      </c>
      <c r="AH204" s="113">
        <f>MROUND((AE204*AH1239),0.1)</f>
        <v>0</v>
      </c>
      <c r="AI204" s="60">
        <f t="shared" si="155"/>
        <v>-14.299999999999955</v>
      </c>
      <c r="AJ204" s="60"/>
      <c r="AK204" s="133">
        <f t="shared" si="190"/>
        <v>336.6</v>
      </c>
      <c r="AL204" s="41">
        <f t="shared" si="146"/>
        <v>355</v>
      </c>
      <c r="AM204" s="56">
        <f t="shared" si="148"/>
        <v>3</v>
      </c>
      <c r="AN204" s="82">
        <f t="shared" si="149"/>
        <v>0</v>
      </c>
      <c r="AO204" s="82">
        <f t="shared" si="156"/>
        <v>1</v>
      </c>
      <c r="AP204" s="33">
        <f t="shared" si="157"/>
        <v>0</v>
      </c>
      <c r="AQ204" s="29">
        <f t="shared" si="158"/>
        <v>0</v>
      </c>
      <c r="AR204" s="86">
        <f t="shared" si="159"/>
        <v>0</v>
      </c>
      <c r="AS204" s="33">
        <f t="shared" si="160"/>
        <v>0</v>
      </c>
      <c r="AT204" s="19">
        <f t="shared" si="161"/>
        <v>0</v>
      </c>
      <c r="AU204" s="18">
        <f t="shared" si="185"/>
        <v>1</v>
      </c>
      <c r="AV204" s="5">
        <f t="shared" si="162"/>
        <v>3</v>
      </c>
      <c r="AW204" s="17">
        <f t="shared" si="163"/>
        <v>1</v>
      </c>
      <c r="AX204" s="17">
        <f t="shared" si="164"/>
        <v>0</v>
      </c>
      <c r="AY204" s="17">
        <f t="shared" si="165"/>
        <v>0</v>
      </c>
      <c r="AZ204" s="19">
        <f t="shared" si="166"/>
        <v>365</v>
      </c>
      <c r="BA204" s="19">
        <f t="shared" si="167"/>
        <v>0</v>
      </c>
      <c r="BB204" s="19">
        <f t="shared" si="168"/>
        <v>0</v>
      </c>
      <c r="BC204" s="19">
        <f t="shared" si="169"/>
        <v>0</v>
      </c>
      <c r="BD204" s="17">
        <f t="shared" si="170"/>
        <v>365</v>
      </c>
      <c r="BE204" s="17">
        <f t="shared" si="171"/>
        <v>0</v>
      </c>
      <c r="BF204" s="38">
        <f t="shared" si="172"/>
        <v>340</v>
      </c>
      <c r="BG204" s="38">
        <f t="shared" si="173"/>
        <v>0</v>
      </c>
      <c r="BH204" s="38">
        <f t="shared" si="174"/>
        <v>0</v>
      </c>
      <c r="BI204" s="38">
        <f t="shared" si="175"/>
        <v>0</v>
      </c>
      <c r="BJ204" s="5">
        <f t="shared" si="176"/>
        <v>0</v>
      </c>
      <c r="BK204" s="5">
        <f t="shared" si="177"/>
        <v>0</v>
      </c>
      <c r="BL204" s="22">
        <f t="shared" si="178"/>
        <v>3</v>
      </c>
      <c r="BM204" s="5">
        <f t="shared" si="179"/>
        <v>3</v>
      </c>
      <c r="BN204" s="66">
        <f t="shared" si="194"/>
        <v>300</v>
      </c>
      <c r="BO204" s="5">
        <f>AP204*BO1239</f>
        <v>0</v>
      </c>
      <c r="BP204" s="5">
        <f>AU204*BP1239</f>
        <v>-39</v>
      </c>
      <c r="BQ204" s="5">
        <f>AF204*BQ1239</f>
        <v>0</v>
      </c>
      <c r="BR204" s="356">
        <f t="shared" si="197"/>
        <v>261</v>
      </c>
      <c r="BS204" s="5">
        <f t="shared" si="180"/>
        <v>336.6</v>
      </c>
      <c r="BT204" s="6"/>
      <c r="BU204" s="306">
        <v>37690</v>
      </c>
      <c r="BV204" s="38">
        <f t="shared" si="181"/>
        <v>336.6</v>
      </c>
      <c r="BW204" s="66"/>
      <c r="BX204" s="66"/>
      <c r="BY204" s="17"/>
      <c r="BZ204" s="17"/>
      <c r="CA204" s="66"/>
      <c r="CB204" s="66"/>
      <c r="CC204" s="66">
        <f>MAX(BW204:BW404)</f>
        <v>58642.280441588402</v>
      </c>
      <c r="CD204" s="66">
        <f t="shared" si="186"/>
        <v>-58642.280441588402</v>
      </c>
      <c r="CE204" s="66">
        <f t="shared" si="187"/>
        <v>-4063</v>
      </c>
      <c r="CF204" s="66" t="e">
        <f>MAX(CE204:CE404)</f>
        <v>#REF!</v>
      </c>
      <c r="CG204" s="66" t="e">
        <f t="shared" si="188"/>
        <v>#REF!</v>
      </c>
      <c r="CH204" s="370"/>
      <c r="CI204" s="17">
        <f t="shared" si="182"/>
        <v>1</v>
      </c>
      <c r="CJ204" s="17">
        <f t="shared" si="183"/>
        <v>0</v>
      </c>
      <c r="CK204" s="38">
        <f>MAX(BV38:BV204)</f>
        <v>370.5</v>
      </c>
      <c r="CL204" s="38">
        <f t="shared" si="189"/>
        <v>33.899999999999977</v>
      </c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</row>
    <row r="205" spans="1:147" customFormat="1" ht="19.5" hidden="1" customHeight="1" x14ac:dyDescent="0.25">
      <c r="A205" s="3"/>
      <c r="B205" s="254">
        <f t="shared" si="150"/>
        <v>37697</v>
      </c>
      <c r="C205" s="5">
        <f t="shared" si="195"/>
        <v>26020</v>
      </c>
      <c r="D205" s="5">
        <v>0</v>
      </c>
      <c r="E205" s="66">
        <f t="shared" si="198"/>
        <v>0</v>
      </c>
      <c r="F205" s="66">
        <f t="shared" si="151"/>
        <v>241</v>
      </c>
      <c r="G205" s="4">
        <f t="shared" si="196"/>
        <v>26261</v>
      </c>
      <c r="H205" s="8">
        <f t="shared" si="184"/>
        <v>9.2621060722521131E-3</v>
      </c>
      <c r="I205" s="3"/>
      <c r="J205" s="306">
        <v>37697</v>
      </c>
      <c r="K205" s="5">
        <v>326.10000000000002</v>
      </c>
      <c r="L205" s="5">
        <v>345.3</v>
      </c>
      <c r="M205" s="5">
        <v>325.8</v>
      </c>
      <c r="N205" s="177"/>
      <c r="O205" s="5">
        <f t="shared" si="139"/>
        <v>19.5</v>
      </c>
      <c r="P205" s="8">
        <f t="shared" si="140"/>
        <v>5.979760809567617E-2</v>
      </c>
      <c r="Q205" s="8">
        <f>(AVERAGE(P202:P204))*Q1239</f>
        <v>2.030001790524226E-2</v>
      </c>
      <c r="R205" s="8">
        <f>P204/P1239</f>
        <v>1.9799301309216564</v>
      </c>
      <c r="S205" s="109">
        <f t="shared" si="141"/>
        <v>329.76701397309546</v>
      </c>
      <c r="T205" s="5">
        <f t="shared" si="152"/>
        <v>6.6000000000000227</v>
      </c>
      <c r="U205" s="8">
        <f t="shared" si="138"/>
        <v>0.5599999999999985</v>
      </c>
      <c r="V205" s="19">
        <f t="shared" si="142"/>
        <v>3.8999999999999773</v>
      </c>
      <c r="W205" s="109">
        <f t="shared" si="153"/>
        <v>343.43298602690459</v>
      </c>
      <c r="X205" s="5">
        <f t="shared" si="147"/>
        <v>8.3999999999999773</v>
      </c>
      <c r="Y205" s="8">
        <f t="shared" si="143"/>
        <v>0.4400000000000015</v>
      </c>
      <c r="Z205" s="5">
        <f t="shared" si="144"/>
        <v>0</v>
      </c>
      <c r="AA205" s="5">
        <f>K205*AA1239</f>
        <v>4.2393000000000001</v>
      </c>
      <c r="AB205" s="5">
        <f t="shared" si="145"/>
        <v>8.3935178040161773</v>
      </c>
      <c r="AC205" s="2">
        <v>37697</v>
      </c>
      <c r="AD205" s="43">
        <f t="shared" si="154"/>
        <v>330</v>
      </c>
      <c r="AE205" s="54"/>
      <c r="AF205" s="131">
        <f>(AK204&gt;AF1239)*1</f>
        <v>0</v>
      </c>
      <c r="AG205" s="112">
        <f>MROUND((AD205*AG1239),5)</f>
        <v>325</v>
      </c>
      <c r="AH205" s="113">
        <f>MROUND((AE205*AH1239),0.1)</f>
        <v>0</v>
      </c>
      <c r="AI205" s="60">
        <f t="shared" si="155"/>
        <v>-10.5</v>
      </c>
      <c r="AJ205" s="60"/>
      <c r="AK205" s="133">
        <f t="shared" si="190"/>
        <v>326.10000000000002</v>
      </c>
      <c r="AL205" s="41">
        <f t="shared" si="146"/>
        <v>345</v>
      </c>
      <c r="AM205" s="56">
        <f t="shared" si="148"/>
        <v>2.8000000000000003</v>
      </c>
      <c r="AN205" s="82">
        <f t="shared" si="149"/>
        <v>0</v>
      </c>
      <c r="AO205" s="82">
        <f t="shared" si="156"/>
        <v>1</v>
      </c>
      <c r="AP205" s="33">
        <f t="shared" si="157"/>
        <v>0</v>
      </c>
      <c r="AQ205" s="29">
        <f t="shared" si="158"/>
        <v>0</v>
      </c>
      <c r="AR205" s="86">
        <f t="shared" si="159"/>
        <v>0</v>
      </c>
      <c r="AS205" s="33">
        <f t="shared" si="160"/>
        <v>0</v>
      </c>
      <c r="AT205" s="19">
        <f t="shared" si="161"/>
        <v>0</v>
      </c>
      <c r="AU205" s="18">
        <f t="shared" si="185"/>
        <v>1</v>
      </c>
      <c r="AV205" s="5">
        <f t="shared" si="162"/>
        <v>2.8000000000000003</v>
      </c>
      <c r="AW205" s="17">
        <f t="shared" si="163"/>
        <v>1</v>
      </c>
      <c r="AX205" s="17">
        <f t="shared" si="164"/>
        <v>0</v>
      </c>
      <c r="AY205" s="17">
        <f t="shared" si="165"/>
        <v>0</v>
      </c>
      <c r="AZ205" s="19">
        <f t="shared" si="166"/>
        <v>365</v>
      </c>
      <c r="BA205" s="19">
        <f t="shared" si="167"/>
        <v>0</v>
      </c>
      <c r="BB205" s="19">
        <f t="shared" si="168"/>
        <v>0</v>
      </c>
      <c r="BC205" s="19">
        <f t="shared" si="169"/>
        <v>0</v>
      </c>
      <c r="BD205" s="17">
        <f t="shared" si="170"/>
        <v>365</v>
      </c>
      <c r="BE205" s="17">
        <f t="shared" si="171"/>
        <v>0</v>
      </c>
      <c r="BF205" s="38">
        <f t="shared" si="172"/>
        <v>0</v>
      </c>
      <c r="BG205" s="38">
        <f t="shared" si="173"/>
        <v>0</v>
      </c>
      <c r="BH205" s="38">
        <f t="shared" si="174"/>
        <v>0</v>
      </c>
      <c r="BI205" s="38">
        <f t="shared" si="175"/>
        <v>0</v>
      </c>
      <c r="BJ205" s="5">
        <f t="shared" si="176"/>
        <v>0</v>
      </c>
      <c r="BK205" s="5">
        <f t="shared" si="177"/>
        <v>0</v>
      </c>
      <c r="BL205" s="22">
        <f t="shared" si="178"/>
        <v>2.8000000000000003</v>
      </c>
      <c r="BM205" s="5">
        <f t="shared" si="179"/>
        <v>2.8000000000000003</v>
      </c>
      <c r="BN205" s="66">
        <f t="shared" si="194"/>
        <v>280</v>
      </c>
      <c r="BO205" s="5">
        <f>AP205*BO1239</f>
        <v>0</v>
      </c>
      <c r="BP205" s="5">
        <f>AU205*BP1239</f>
        <v>-39</v>
      </c>
      <c r="BQ205" s="5">
        <f>AF205*BQ1239</f>
        <v>0</v>
      </c>
      <c r="BR205" s="356">
        <f t="shared" si="197"/>
        <v>241</v>
      </c>
      <c r="BS205" s="5">
        <f t="shared" si="180"/>
        <v>326.10000000000002</v>
      </c>
      <c r="BT205" s="6"/>
      <c r="BU205" s="306">
        <v>37697</v>
      </c>
      <c r="BV205" s="38">
        <f t="shared" si="181"/>
        <v>326.10000000000002</v>
      </c>
      <c r="BW205" s="66"/>
      <c r="BX205" s="66"/>
      <c r="BY205" s="17"/>
      <c r="BZ205" s="17"/>
      <c r="CA205" s="66"/>
      <c r="CB205" s="66"/>
      <c r="CC205" s="66">
        <f>MAX(BW205:BW404)</f>
        <v>58642.280441588402</v>
      </c>
      <c r="CD205" s="66">
        <f t="shared" si="186"/>
        <v>-58642.280441588402</v>
      </c>
      <c r="CE205" s="66">
        <f t="shared" si="187"/>
        <v>-3822</v>
      </c>
      <c r="CF205" s="66" t="e">
        <f>MAX(CE205:CE404)</f>
        <v>#REF!</v>
      </c>
      <c r="CG205" s="66" t="e">
        <f t="shared" si="188"/>
        <v>#REF!</v>
      </c>
      <c r="CH205" s="370"/>
      <c r="CI205" s="17">
        <f t="shared" si="182"/>
        <v>1</v>
      </c>
      <c r="CJ205" s="17">
        <f t="shared" si="183"/>
        <v>0</v>
      </c>
      <c r="CK205" s="38">
        <f>MAX(BV38:BV205)</f>
        <v>370.5</v>
      </c>
      <c r="CL205" s="38">
        <f t="shared" si="189"/>
        <v>44.399999999999977</v>
      </c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</row>
    <row r="206" spans="1:147" customFormat="1" ht="19.5" hidden="1" customHeight="1" x14ac:dyDescent="0.25">
      <c r="A206" s="3"/>
      <c r="B206" s="254">
        <f t="shared" si="150"/>
        <v>37704</v>
      </c>
      <c r="C206" s="5">
        <f t="shared" si="195"/>
        <v>26261</v>
      </c>
      <c r="D206" s="5">
        <v>0</v>
      </c>
      <c r="E206" s="66">
        <f t="shared" si="198"/>
        <v>0</v>
      </c>
      <c r="F206" s="66">
        <f t="shared" si="151"/>
        <v>331</v>
      </c>
      <c r="G206" s="4">
        <f t="shared" si="196"/>
        <v>26592</v>
      </c>
      <c r="H206" s="8">
        <f t="shared" si="184"/>
        <v>1.2604242031910438E-2</v>
      </c>
      <c r="I206" s="3"/>
      <c r="J206" s="306">
        <v>37704</v>
      </c>
      <c r="K206" s="5">
        <v>332.4</v>
      </c>
      <c r="L206" s="5">
        <v>334.5</v>
      </c>
      <c r="M206" s="5">
        <v>326.3</v>
      </c>
      <c r="N206" s="177"/>
      <c r="O206" s="5">
        <f t="shared" si="139"/>
        <v>8.1999999999999886</v>
      </c>
      <c r="P206" s="8">
        <f t="shared" si="140"/>
        <v>2.4669073405535466E-2</v>
      </c>
      <c r="Q206" s="8">
        <f>(AVERAGE(P203:P205))*Q1239</f>
        <v>2.2449452529246582E-2</v>
      </c>
      <c r="R206" s="8">
        <f>P205/P1239</f>
        <v>1.6958206789890162</v>
      </c>
      <c r="S206" s="109">
        <f t="shared" si="141"/>
        <v>318.77923353021271</v>
      </c>
      <c r="T206" s="5">
        <f t="shared" si="152"/>
        <v>6.1000000000000227</v>
      </c>
      <c r="U206" s="8">
        <f t="shared" si="138"/>
        <v>0.59333333333333182</v>
      </c>
      <c r="V206" s="19">
        <f t="shared" si="142"/>
        <v>0</v>
      </c>
      <c r="W206" s="109">
        <f t="shared" si="153"/>
        <v>333.42076646978734</v>
      </c>
      <c r="X206" s="5">
        <f t="shared" si="147"/>
        <v>8.8999999999999773</v>
      </c>
      <c r="Y206" s="8">
        <f t="shared" si="143"/>
        <v>0.40666666666666818</v>
      </c>
      <c r="Z206" s="5">
        <f t="shared" si="144"/>
        <v>0</v>
      </c>
      <c r="AA206" s="5">
        <f>K206*AA1239</f>
        <v>4.3211999999999993</v>
      </c>
      <c r="AB206" s="5">
        <f t="shared" si="145"/>
        <v>7.3279803180473353</v>
      </c>
      <c r="AC206" s="2">
        <v>37704</v>
      </c>
      <c r="AD206" s="43">
        <f t="shared" si="154"/>
        <v>320</v>
      </c>
      <c r="AE206" s="54"/>
      <c r="AF206" s="131">
        <f>(AK205&gt;AF1239)*1</f>
        <v>0</v>
      </c>
      <c r="AG206" s="112">
        <f>MROUND((AD206*AG1239),5)</f>
        <v>315</v>
      </c>
      <c r="AH206" s="113">
        <f>MROUND((AE206*AH1239),0.1)</f>
        <v>0</v>
      </c>
      <c r="AI206" s="60">
        <f t="shared" si="155"/>
        <v>6.2999999999999545</v>
      </c>
      <c r="AJ206" s="60"/>
      <c r="AK206" s="133">
        <f t="shared" si="190"/>
        <v>332.4</v>
      </c>
      <c r="AL206" s="41">
        <f t="shared" si="146"/>
        <v>335</v>
      </c>
      <c r="AM206" s="56">
        <f t="shared" si="148"/>
        <v>3.7</v>
      </c>
      <c r="AN206" s="82">
        <f t="shared" si="149"/>
        <v>1</v>
      </c>
      <c r="AO206" s="82">
        <f t="shared" si="156"/>
        <v>0</v>
      </c>
      <c r="AP206" s="33">
        <f t="shared" si="157"/>
        <v>0</v>
      </c>
      <c r="AQ206" s="29">
        <f t="shared" si="158"/>
        <v>0</v>
      </c>
      <c r="AR206" s="86">
        <f t="shared" si="159"/>
        <v>1</v>
      </c>
      <c r="AS206" s="33">
        <f t="shared" si="160"/>
        <v>0</v>
      </c>
      <c r="AT206" s="19">
        <f t="shared" si="161"/>
        <v>0</v>
      </c>
      <c r="AU206" s="18">
        <f t="shared" si="185"/>
        <v>1</v>
      </c>
      <c r="AV206" s="5">
        <f t="shared" si="162"/>
        <v>3.7</v>
      </c>
      <c r="AW206" s="17">
        <f t="shared" si="163"/>
        <v>1</v>
      </c>
      <c r="AX206" s="17">
        <f t="shared" si="164"/>
        <v>0</v>
      </c>
      <c r="AY206" s="17">
        <f t="shared" si="165"/>
        <v>0</v>
      </c>
      <c r="AZ206" s="19">
        <f t="shared" si="166"/>
        <v>365</v>
      </c>
      <c r="BA206" s="19">
        <f t="shared" si="167"/>
        <v>0</v>
      </c>
      <c r="BB206" s="19">
        <f t="shared" si="168"/>
        <v>0</v>
      </c>
      <c r="BC206" s="19">
        <f t="shared" si="169"/>
        <v>0</v>
      </c>
      <c r="BD206" s="17">
        <f t="shared" si="170"/>
        <v>365</v>
      </c>
      <c r="BE206" s="17">
        <f t="shared" si="171"/>
        <v>0</v>
      </c>
      <c r="BF206" s="38">
        <f t="shared" si="172"/>
        <v>0</v>
      </c>
      <c r="BG206" s="38">
        <f t="shared" si="173"/>
        <v>0</v>
      </c>
      <c r="BH206" s="38">
        <f t="shared" si="174"/>
        <v>0</v>
      </c>
      <c r="BI206" s="38">
        <f t="shared" si="175"/>
        <v>0</v>
      </c>
      <c r="BJ206" s="5">
        <f t="shared" si="176"/>
        <v>0</v>
      </c>
      <c r="BK206" s="5">
        <f t="shared" si="177"/>
        <v>0</v>
      </c>
      <c r="BL206" s="22">
        <f t="shared" si="178"/>
        <v>3.7</v>
      </c>
      <c r="BM206" s="5">
        <f t="shared" si="179"/>
        <v>3.7</v>
      </c>
      <c r="BN206" s="66">
        <f t="shared" si="194"/>
        <v>370</v>
      </c>
      <c r="BO206" s="5">
        <f>AP206*BO1239</f>
        <v>0</v>
      </c>
      <c r="BP206" s="5">
        <f>AU206*BP1239</f>
        <v>-39</v>
      </c>
      <c r="BQ206" s="5">
        <f>AF206*BQ1239</f>
        <v>0</v>
      </c>
      <c r="BR206" s="356">
        <f t="shared" si="197"/>
        <v>331</v>
      </c>
      <c r="BS206" s="5">
        <f t="shared" si="180"/>
        <v>332.4</v>
      </c>
      <c r="BT206" s="6"/>
      <c r="BU206" s="306">
        <v>37704</v>
      </c>
      <c r="BV206" s="38">
        <f t="shared" si="181"/>
        <v>332.4</v>
      </c>
      <c r="BW206" s="66"/>
      <c r="BX206" s="66"/>
      <c r="BY206" s="17"/>
      <c r="BZ206" s="17"/>
      <c r="CA206" s="66"/>
      <c r="CB206" s="66"/>
      <c r="CC206" s="66">
        <f>MAX(BW206:BW404)</f>
        <v>58642.280441588402</v>
      </c>
      <c r="CD206" s="66">
        <f t="shared" si="186"/>
        <v>-58642.280441588402</v>
      </c>
      <c r="CE206" s="66">
        <f t="shared" si="187"/>
        <v>-3491</v>
      </c>
      <c r="CF206" s="66" t="e">
        <f>MAX(CE206:CE404)</f>
        <v>#REF!</v>
      </c>
      <c r="CG206" s="66" t="e">
        <f t="shared" si="188"/>
        <v>#REF!</v>
      </c>
      <c r="CH206" s="370"/>
      <c r="CI206" s="17">
        <f t="shared" si="182"/>
        <v>1</v>
      </c>
      <c r="CJ206" s="17">
        <f t="shared" si="183"/>
        <v>0</v>
      </c>
      <c r="CK206" s="38">
        <f>MAX(BV38:BV206)</f>
        <v>370.5</v>
      </c>
      <c r="CL206" s="38">
        <f t="shared" si="189"/>
        <v>38.100000000000023</v>
      </c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</row>
    <row r="207" spans="1:147" customFormat="1" ht="19.5" hidden="1" customHeight="1" x14ac:dyDescent="0.25">
      <c r="A207" s="3"/>
      <c r="B207" s="254">
        <f t="shared" si="150"/>
        <v>37711</v>
      </c>
      <c r="C207" s="5">
        <f t="shared" si="195"/>
        <v>26592</v>
      </c>
      <c r="D207" s="5">
        <v>0</v>
      </c>
      <c r="E207" s="66">
        <f t="shared" si="198"/>
        <v>0</v>
      </c>
      <c r="F207" s="66">
        <f t="shared" si="151"/>
        <v>261</v>
      </c>
      <c r="G207" s="4">
        <f t="shared" si="196"/>
        <v>26853</v>
      </c>
      <c r="H207" s="8">
        <f t="shared" si="184"/>
        <v>9.8149819494584845E-3</v>
      </c>
      <c r="I207" s="3"/>
      <c r="J207" s="306">
        <v>37711</v>
      </c>
      <c r="K207" s="5">
        <v>326</v>
      </c>
      <c r="L207" s="5">
        <v>339.4</v>
      </c>
      <c r="M207" s="5">
        <v>322.60000000000002</v>
      </c>
      <c r="N207" s="177"/>
      <c r="O207" s="5">
        <f t="shared" si="139"/>
        <v>16.799999999999955</v>
      </c>
      <c r="P207" s="8">
        <f t="shared" si="140"/>
        <v>5.1533742331288206E-2</v>
      </c>
      <c r="Q207" s="8">
        <f>(AVERAGE(P204:P206))*Q1239</f>
        <v>2.0570998214817917E-2</v>
      </c>
      <c r="R207" s="8">
        <f>P206/P1239</f>
        <v>0.69959863186617965</v>
      </c>
      <c r="S207" s="109">
        <f t="shared" si="141"/>
        <v>325.56220019339452</v>
      </c>
      <c r="T207" s="5">
        <f t="shared" si="152"/>
        <v>7.3999999999999773</v>
      </c>
      <c r="U207" s="8">
        <f t="shared" si="138"/>
        <v>0.50666666666666815</v>
      </c>
      <c r="V207" s="19">
        <f t="shared" si="142"/>
        <v>0</v>
      </c>
      <c r="W207" s="109">
        <f t="shared" si="153"/>
        <v>339.23779980660544</v>
      </c>
      <c r="X207" s="5">
        <f t="shared" si="147"/>
        <v>7.6000000000000227</v>
      </c>
      <c r="Y207" s="8">
        <f t="shared" si="143"/>
        <v>0.49333333333333185</v>
      </c>
      <c r="Z207" s="5">
        <f t="shared" si="144"/>
        <v>0</v>
      </c>
      <c r="AA207" s="5">
        <f>K207*AA1239</f>
        <v>4.2379999999999995</v>
      </c>
      <c r="AB207" s="5">
        <f t="shared" si="145"/>
        <v>2.964899001848869</v>
      </c>
      <c r="AC207" s="2">
        <v>37711</v>
      </c>
      <c r="AD207" s="43">
        <f t="shared" si="154"/>
        <v>325</v>
      </c>
      <c r="AE207" s="54"/>
      <c r="AF207" s="131">
        <f>(AK206&gt;AF1239)*1</f>
        <v>0</v>
      </c>
      <c r="AG207" s="112">
        <f>MROUND((AD207*AG1239),5)</f>
        <v>320</v>
      </c>
      <c r="AH207" s="113">
        <f>MROUND((AE207*AH1239),0.1)</f>
        <v>0</v>
      </c>
      <c r="AI207" s="60">
        <f t="shared" si="155"/>
        <v>-6.3999999999999773</v>
      </c>
      <c r="AJ207" s="60"/>
      <c r="AK207" s="133">
        <f t="shared" si="190"/>
        <v>326</v>
      </c>
      <c r="AL207" s="41">
        <f t="shared" si="146"/>
        <v>340</v>
      </c>
      <c r="AM207" s="56">
        <f t="shared" si="148"/>
        <v>3</v>
      </c>
      <c r="AN207" s="82">
        <f t="shared" si="149"/>
        <v>0</v>
      </c>
      <c r="AO207" s="82">
        <f t="shared" si="156"/>
        <v>1</v>
      </c>
      <c r="AP207" s="33">
        <f t="shared" si="157"/>
        <v>0</v>
      </c>
      <c r="AQ207" s="29">
        <f t="shared" si="158"/>
        <v>0</v>
      </c>
      <c r="AR207" s="86">
        <f t="shared" si="159"/>
        <v>1</v>
      </c>
      <c r="AS207" s="33">
        <f t="shared" si="160"/>
        <v>0</v>
      </c>
      <c r="AT207" s="19">
        <f t="shared" si="161"/>
        <v>0</v>
      </c>
      <c r="AU207" s="18">
        <f t="shared" si="185"/>
        <v>1</v>
      </c>
      <c r="AV207" s="5">
        <f t="shared" si="162"/>
        <v>3</v>
      </c>
      <c r="AW207" s="17">
        <f t="shared" si="163"/>
        <v>1</v>
      </c>
      <c r="AX207" s="17">
        <f t="shared" si="164"/>
        <v>0</v>
      </c>
      <c r="AY207" s="17">
        <f t="shared" si="165"/>
        <v>0</v>
      </c>
      <c r="AZ207" s="19">
        <f t="shared" si="166"/>
        <v>365</v>
      </c>
      <c r="BA207" s="19">
        <f t="shared" si="167"/>
        <v>0</v>
      </c>
      <c r="BB207" s="19">
        <f t="shared" si="168"/>
        <v>0</v>
      </c>
      <c r="BC207" s="19">
        <f t="shared" si="169"/>
        <v>0</v>
      </c>
      <c r="BD207" s="17">
        <f t="shared" si="170"/>
        <v>365</v>
      </c>
      <c r="BE207" s="17">
        <f t="shared" si="171"/>
        <v>0</v>
      </c>
      <c r="BF207" s="38">
        <f t="shared" si="172"/>
        <v>0</v>
      </c>
      <c r="BG207" s="38">
        <f t="shared" si="173"/>
        <v>0</v>
      </c>
      <c r="BH207" s="38">
        <f t="shared" si="174"/>
        <v>0</v>
      </c>
      <c r="BI207" s="38">
        <f t="shared" si="175"/>
        <v>0</v>
      </c>
      <c r="BJ207" s="5">
        <f t="shared" si="176"/>
        <v>0</v>
      </c>
      <c r="BK207" s="5">
        <f t="shared" si="177"/>
        <v>0</v>
      </c>
      <c r="BL207" s="22">
        <f t="shared" si="178"/>
        <v>3</v>
      </c>
      <c r="BM207" s="5">
        <f t="shared" si="179"/>
        <v>3</v>
      </c>
      <c r="BN207" s="66">
        <f t="shared" si="194"/>
        <v>300</v>
      </c>
      <c r="BO207" s="5">
        <f>AP207*BO1239</f>
        <v>0</v>
      </c>
      <c r="BP207" s="5">
        <f>AU207*BP1239</f>
        <v>-39</v>
      </c>
      <c r="BQ207" s="5">
        <f>AF207*BQ1239</f>
        <v>0</v>
      </c>
      <c r="BR207" s="356">
        <f t="shared" si="197"/>
        <v>261</v>
      </c>
      <c r="BS207" s="5">
        <f t="shared" si="180"/>
        <v>326</v>
      </c>
      <c r="BT207" s="6"/>
      <c r="BU207" s="306">
        <v>37711</v>
      </c>
      <c r="BV207" s="38">
        <f t="shared" si="181"/>
        <v>326</v>
      </c>
      <c r="BW207" s="66"/>
      <c r="BX207" s="66"/>
      <c r="BY207" s="17"/>
      <c r="BZ207" s="17"/>
      <c r="CA207" s="66"/>
      <c r="CB207" s="66"/>
      <c r="CC207" s="66">
        <f>MAX(BW207:BW404)</f>
        <v>58642.280441588402</v>
      </c>
      <c r="CD207" s="66">
        <f t="shared" si="186"/>
        <v>-58642.280441588402</v>
      </c>
      <c r="CE207" s="66">
        <f t="shared" si="187"/>
        <v>-3230</v>
      </c>
      <c r="CF207" s="66" t="e">
        <f>MAX(CE207:CE404)</f>
        <v>#REF!</v>
      </c>
      <c r="CG207" s="66" t="e">
        <f t="shared" si="188"/>
        <v>#REF!</v>
      </c>
      <c r="CH207" s="370"/>
      <c r="CI207" s="17">
        <f t="shared" si="182"/>
        <v>1</v>
      </c>
      <c r="CJ207" s="17">
        <f t="shared" si="183"/>
        <v>0</v>
      </c>
      <c r="CK207" s="38">
        <f>MAX(BV38:BV207)</f>
        <v>370.5</v>
      </c>
      <c r="CL207" s="38">
        <f t="shared" si="189"/>
        <v>44.5</v>
      </c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</row>
    <row r="208" spans="1:147" customFormat="1" ht="19.5" hidden="1" customHeight="1" x14ac:dyDescent="0.25">
      <c r="A208" s="3"/>
      <c r="B208" s="254">
        <f t="shared" si="150"/>
        <v>37718</v>
      </c>
      <c r="C208" s="5">
        <f t="shared" si="195"/>
        <v>26853</v>
      </c>
      <c r="D208" s="5">
        <v>0</v>
      </c>
      <c r="E208" s="66">
        <f t="shared" si="198"/>
        <v>0</v>
      </c>
      <c r="F208" s="66">
        <f t="shared" si="151"/>
        <v>111</v>
      </c>
      <c r="G208" s="4">
        <f t="shared" si="196"/>
        <v>26964</v>
      </c>
      <c r="H208" s="8">
        <f t="shared" si="184"/>
        <v>4.1336163557144454E-3</v>
      </c>
      <c r="I208" s="3"/>
      <c r="J208" s="306">
        <v>37718</v>
      </c>
      <c r="K208" s="5">
        <v>328.5</v>
      </c>
      <c r="L208" s="5">
        <v>329</v>
      </c>
      <c r="M208" s="5">
        <v>319.8</v>
      </c>
      <c r="N208" s="177"/>
      <c r="O208" s="5">
        <f t="shared" si="139"/>
        <v>9.1999999999999886</v>
      </c>
      <c r="P208" s="8">
        <f t="shared" si="140"/>
        <v>2.8006088280060848E-2</v>
      </c>
      <c r="Q208" s="8">
        <f>(AVERAGE(P205:P207))*Q1239</f>
        <v>1.8133389844333315E-2</v>
      </c>
      <c r="R208" s="8">
        <f>P207/P1239</f>
        <v>1.4614629028516157</v>
      </c>
      <c r="S208" s="109">
        <f t="shared" si="141"/>
        <v>320.08851491074734</v>
      </c>
      <c r="T208" s="5">
        <f t="shared" si="152"/>
        <v>6</v>
      </c>
      <c r="U208" s="8">
        <f t="shared" si="138"/>
        <v>0.4</v>
      </c>
      <c r="V208" s="19">
        <f t="shared" si="142"/>
        <v>0</v>
      </c>
      <c r="W208" s="109">
        <f t="shared" si="153"/>
        <v>331.91148508925266</v>
      </c>
      <c r="X208" s="5">
        <f t="shared" si="147"/>
        <v>4</v>
      </c>
      <c r="Y208" s="8">
        <f t="shared" si="143"/>
        <v>0.6</v>
      </c>
      <c r="Z208" s="5">
        <f t="shared" si="144"/>
        <v>0</v>
      </c>
      <c r="AA208" s="5">
        <f>K208*AA1239</f>
        <v>4.2705000000000002</v>
      </c>
      <c r="AB208" s="5">
        <f t="shared" si="145"/>
        <v>6.2411773266278257</v>
      </c>
      <c r="AC208" s="2">
        <v>37718</v>
      </c>
      <c r="AD208" s="43">
        <f t="shared" si="154"/>
        <v>320</v>
      </c>
      <c r="AE208" s="54"/>
      <c r="AF208" s="131">
        <f>(AK207&gt;AF1239)*1</f>
        <v>0</v>
      </c>
      <c r="AG208" s="112">
        <f>MROUND((AD208*AG1239),5)</f>
        <v>315</v>
      </c>
      <c r="AH208" s="113">
        <f>MROUND((AE208*AH1239),0.1)</f>
        <v>0</v>
      </c>
      <c r="AI208" s="60">
        <f t="shared" si="155"/>
        <v>2.5</v>
      </c>
      <c r="AJ208" s="60"/>
      <c r="AK208" s="133">
        <f t="shared" si="190"/>
        <v>328.5</v>
      </c>
      <c r="AL208" s="41">
        <f t="shared" si="146"/>
        <v>330</v>
      </c>
      <c r="AM208" s="56">
        <f t="shared" si="148"/>
        <v>1.5</v>
      </c>
      <c r="AN208" s="82">
        <f t="shared" si="149"/>
        <v>1</v>
      </c>
      <c r="AO208" s="82">
        <f t="shared" si="156"/>
        <v>0</v>
      </c>
      <c r="AP208" s="33">
        <f t="shared" si="157"/>
        <v>0</v>
      </c>
      <c r="AQ208" s="29">
        <f t="shared" si="158"/>
        <v>0</v>
      </c>
      <c r="AR208" s="86">
        <f t="shared" si="159"/>
        <v>1</v>
      </c>
      <c r="AS208" s="33">
        <f t="shared" si="160"/>
        <v>0</v>
      </c>
      <c r="AT208" s="19">
        <f t="shared" si="161"/>
        <v>0</v>
      </c>
      <c r="AU208" s="18">
        <f t="shared" si="185"/>
        <v>1</v>
      </c>
      <c r="AV208" s="5">
        <f t="shared" si="162"/>
        <v>1.5</v>
      </c>
      <c r="AW208" s="17">
        <f t="shared" si="163"/>
        <v>1</v>
      </c>
      <c r="AX208" s="17">
        <f t="shared" si="164"/>
        <v>0</v>
      </c>
      <c r="AY208" s="17">
        <f t="shared" si="165"/>
        <v>0</v>
      </c>
      <c r="AZ208" s="19">
        <f t="shared" si="166"/>
        <v>365</v>
      </c>
      <c r="BA208" s="19">
        <f t="shared" si="167"/>
        <v>0</v>
      </c>
      <c r="BB208" s="19">
        <f t="shared" si="168"/>
        <v>0</v>
      </c>
      <c r="BC208" s="19">
        <f t="shared" si="169"/>
        <v>0</v>
      </c>
      <c r="BD208" s="17">
        <f t="shared" si="170"/>
        <v>365</v>
      </c>
      <c r="BE208" s="17">
        <f t="shared" si="171"/>
        <v>0</v>
      </c>
      <c r="BF208" s="38">
        <f t="shared" si="172"/>
        <v>0</v>
      </c>
      <c r="BG208" s="38">
        <f t="shared" si="173"/>
        <v>0</v>
      </c>
      <c r="BH208" s="38">
        <f t="shared" si="174"/>
        <v>0</v>
      </c>
      <c r="BI208" s="38">
        <f t="shared" si="175"/>
        <v>0</v>
      </c>
      <c r="BJ208" s="5">
        <f t="shared" si="176"/>
        <v>0</v>
      </c>
      <c r="BK208" s="5">
        <f t="shared" si="177"/>
        <v>0</v>
      </c>
      <c r="BL208" s="22">
        <f t="shared" si="178"/>
        <v>1.5</v>
      </c>
      <c r="BM208" s="5">
        <f t="shared" si="179"/>
        <v>1.5</v>
      </c>
      <c r="BN208" s="66">
        <f t="shared" si="194"/>
        <v>150</v>
      </c>
      <c r="BO208" s="5">
        <f>AP208*BO1239</f>
        <v>0</v>
      </c>
      <c r="BP208" s="5">
        <f>AU208*BP1239</f>
        <v>-39</v>
      </c>
      <c r="BQ208" s="5">
        <f>AF208*BQ1239</f>
        <v>0</v>
      </c>
      <c r="BR208" s="356">
        <f t="shared" si="197"/>
        <v>111</v>
      </c>
      <c r="BS208" s="5">
        <f t="shared" si="180"/>
        <v>328.5</v>
      </c>
      <c r="BT208" s="6"/>
      <c r="BU208" s="306">
        <v>37718</v>
      </c>
      <c r="BV208" s="38">
        <f t="shared" si="181"/>
        <v>328.5</v>
      </c>
      <c r="BW208" s="66"/>
      <c r="BX208" s="66"/>
      <c r="BY208" s="17"/>
      <c r="BZ208" s="17"/>
      <c r="CA208" s="66"/>
      <c r="CB208" s="66"/>
      <c r="CC208" s="66">
        <f>MAX(BW208:BW404)</f>
        <v>58642.280441588402</v>
      </c>
      <c r="CD208" s="66">
        <f t="shared" si="186"/>
        <v>-58642.280441588402</v>
      </c>
      <c r="CE208" s="66">
        <f t="shared" si="187"/>
        <v>-3119</v>
      </c>
      <c r="CF208" s="66" t="e">
        <f>MAX(CE208:CE404)</f>
        <v>#REF!</v>
      </c>
      <c r="CG208" s="66" t="e">
        <f t="shared" si="188"/>
        <v>#REF!</v>
      </c>
      <c r="CH208" s="370"/>
      <c r="CI208" s="17">
        <f t="shared" si="182"/>
        <v>1</v>
      </c>
      <c r="CJ208" s="17">
        <f t="shared" si="183"/>
        <v>0</v>
      </c>
      <c r="CK208" s="38">
        <f>MAX(BV38:BV208)</f>
        <v>370.5</v>
      </c>
      <c r="CL208" s="38">
        <f t="shared" si="189"/>
        <v>42</v>
      </c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</row>
    <row r="209" spans="1:147" customFormat="1" ht="19.5" hidden="1" customHeight="1" x14ac:dyDescent="0.25">
      <c r="A209" s="3"/>
      <c r="B209" s="254">
        <f t="shared" si="150"/>
        <v>37725</v>
      </c>
      <c r="C209" s="5">
        <f t="shared" si="195"/>
        <v>26964</v>
      </c>
      <c r="D209" s="5">
        <v>0</v>
      </c>
      <c r="E209" s="66">
        <f t="shared" si="198"/>
        <v>0</v>
      </c>
      <c r="F209" s="66">
        <f t="shared" si="151"/>
        <v>331</v>
      </c>
      <c r="G209" s="4">
        <f t="shared" si="196"/>
        <v>27295</v>
      </c>
      <c r="H209" s="8">
        <f t="shared" si="184"/>
        <v>1.227562676160807E-2</v>
      </c>
      <c r="I209" s="3"/>
      <c r="J209" s="306">
        <v>37725</v>
      </c>
      <c r="K209" s="5">
        <v>327.60000000000002</v>
      </c>
      <c r="L209" s="5">
        <v>328.7</v>
      </c>
      <c r="M209" s="5">
        <v>322.60000000000002</v>
      </c>
      <c r="N209" s="177"/>
      <c r="O209" s="5">
        <f t="shared" si="139"/>
        <v>6.0999999999999659</v>
      </c>
      <c r="P209" s="8">
        <f t="shared" si="140"/>
        <v>1.8620268620268516E-2</v>
      </c>
      <c r="Q209" s="8">
        <f>(AVERAGE(P206:P208))*Q1239</f>
        <v>1.3894520535584601E-2</v>
      </c>
      <c r="R209" s="8">
        <f>P208/P1239</f>
        <v>0.79423417015158582</v>
      </c>
      <c r="S209" s="109">
        <f t="shared" si="141"/>
        <v>323.93565000406045</v>
      </c>
      <c r="T209" s="5">
        <f t="shared" si="152"/>
        <v>3.5</v>
      </c>
      <c r="U209" s="8">
        <f t="shared" si="138"/>
        <v>0.65</v>
      </c>
      <c r="V209" s="19">
        <f t="shared" si="142"/>
        <v>0</v>
      </c>
      <c r="W209" s="109">
        <f t="shared" si="153"/>
        <v>333.06434999593955</v>
      </c>
      <c r="X209" s="5">
        <f t="shared" si="147"/>
        <v>6.5</v>
      </c>
      <c r="Y209" s="8">
        <f t="shared" si="143"/>
        <v>0.35</v>
      </c>
      <c r="Z209" s="5">
        <f t="shared" si="144"/>
        <v>0</v>
      </c>
      <c r="AA209" s="5">
        <f>K209*AA1239</f>
        <v>4.2587999999999999</v>
      </c>
      <c r="AB209" s="5">
        <f t="shared" si="145"/>
        <v>3.3824844838415737</v>
      </c>
      <c r="AC209" s="2">
        <v>37725</v>
      </c>
      <c r="AD209" s="43">
        <f t="shared" si="154"/>
        <v>325</v>
      </c>
      <c r="AE209" s="54"/>
      <c r="AF209" s="131">
        <f>(AK208&gt;AF1239)*1</f>
        <v>0</v>
      </c>
      <c r="AG209" s="112">
        <f>MROUND((AD209*AG1239),5)</f>
        <v>320</v>
      </c>
      <c r="AH209" s="113">
        <f>MROUND((AE209*AH1239),0.1)</f>
        <v>0</v>
      </c>
      <c r="AI209" s="60">
        <f t="shared" si="155"/>
        <v>-0.89999999999997726</v>
      </c>
      <c r="AJ209" s="60"/>
      <c r="AK209" s="133">
        <f t="shared" si="190"/>
        <v>327.60000000000002</v>
      </c>
      <c r="AL209" s="41">
        <f t="shared" si="146"/>
        <v>335</v>
      </c>
      <c r="AM209" s="56">
        <f t="shared" si="148"/>
        <v>3.7</v>
      </c>
      <c r="AN209" s="82">
        <f t="shared" si="149"/>
        <v>0</v>
      </c>
      <c r="AO209" s="82">
        <f t="shared" si="156"/>
        <v>1</v>
      </c>
      <c r="AP209" s="33">
        <f t="shared" si="157"/>
        <v>0</v>
      </c>
      <c r="AQ209" s="29">
        <f t="shared" si="158"/>
        <v>0</v>
      </c>
      <c r="AR209" s="86">
        <f t="shared" si="159"/>
        <v>1</v>
      </c>
      <c r="AS209" s="33">
        <f t="shared" si="160"/>
        <v>0</v>
      </c>
      <c r="AT209" s="19">
        <f t="shared" si="161"/>
        <v>0</v>
      </c>
      <c r="AU209" s="18">
        <f t="shared" si="185"/>
        <v>1</v>
      </c>
      <c r="AV209" s="5">
        <f t="shared" si="162"/>
        <v>3.7</v>
      </c>
      <c r="AW209" s="17">
        <f t="shared" si="163"/>
        <v>1</v>
      </c>
      <c r="AX209" s="17">
        <f t="shared" si="164"/>
        <v>0</v>
      </c>
      <c r="AY209" s="17">
        <f t="shared" si="165"/>
        <v>0</v>
      </c>
      <c r="AZ209" s="19">
        <f t="shared" si="166"/>
        <v>365</v>
      </c>
      <c r="BA209" s="19">
        <f t="shared" si="167"/>
        <v>0</v>
      </c>
      <c r="BB209" s="19">
        <f t="shared" si="168"/>
        <v>0</v>
      </c>
      <c r="BC209" s="19">
        <f t="shared" si="169"/>
        <v>0</v>
      </c>
      <c r="BD209" s="17">
        <f t="shared" si="170"/>
        <v>365</v>
      </c>
      <c r="BE209" s="17">
        <f t="shared" si="171"/>
        <v>0</v>
      </c>
      <c r="BF209" s="38">
        <f t="shared" si="172"/>
        <v>0</v>
      </c>
      <c r="BG209" s="38">
        <f t="shared" si="173"/>
        <v>0</v>
      </c>
      <c r="BH209" s="38">
        <f t="shared" si="174"/>
        <v>0</v>
      </c>
      <c r="BI209" s="38">
        <f t="shared" si="175"/>
        <v>0</v>
      </c>
      <c r="BJ209" s="5">
        <f t="shared" si="176"/>
        <v>0</v>
      </c>
      <c r="BK209" s="5">
        <f t="shared" si="177"/>
        <v>0</v>
      </c>
      <c r="BL209" s="22">
        <f t="shared" si="178"/>
        <v>3.7</v>
      </c>
      <c r="BM209" s="5">
        <f t="shared" si="179"/>
        <v>3.7</v>
      </c>
      <c r="BN209" s="66">
        <f t="shared" si="194"/>
        <v>370</v>
      </c>
      <c r="BO209" s="5">
        <f>AP209*BO1239</f>
        <v>0</v>
      </c>
      <c r="BP209" s="5">
        <f>AU209*BP1239</f>
        <v>-39</v>
      </c>
      <c r="BQ209" s="5">
        <f>AF209*BQ1239</f>
        <v>0</v>
      </c>
      <c r="BR209" s="356">
        <f t="shared" si="197"/>
        <v>331</v>
      </c>
      <c r="BS209" s="5">
        <f t="shared" si="180"/>
        <v>327.60000000000002</v>
      </c>
      <c r="BT209" s="6"/>
      <c r="BU209" s="306">
        <v>37725</v>
      </c>
      <c r="BV209" s="38">
        <f t="shared" si="181"/>
        <v>327.60000000000002</v>
      </c>
      <c r="BW209" s="66"/>
      <c r="BX209" s="66"/>
      <c r="BY209" s="17"/>
      <c r="BZ209" s="17"/>
      <c r="CA209" s="66"/>
      <c r="CB209" s="66"/>
      <c r="CC209" s="66">
        <f>MAX(BW209:BW404)</f>
        <v>58642.280441588402</v>
      </c>
      <c r="CD209" s="66">
        <f t="shared" si="186"/>
        <v>-58642.280441588402</v>
      </c>
      <c r="CE209" s="66">
        <f t="shared" si="187"/>
        <v>-2788</v>
      </c>
      <c r="CF209" s="66" t="e">
        <f>MAX(CE209:CE404)</f>
        <v>#REF!</v>
      </c>
      <c r="CG209" s="66" t="e">
        <f t="shared" si="188"/>
        <v>#REF!</v>
      </c>
      <c r="CH209" s="370"/>
      <c r="CI209" s="17">
        <f t="shared" si="182"/>
        <v>1</v>
      </c>
      <c r="CJ209" s="17">
        <f t="shared" si="183"/>
        <v>0</v>
      </c>
      <c r="CK209" s="38">
        <f>MAX(BV38:BV209)</f>
        <v>370.5</v>
      </c>
      <c r="CL209" s="38">
        <f t="shared" si="189"/>
        <v>42.899999999999977</v>
      </c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</row>
    <row r="210" spans="1:147" customFormat="1" ht="19.5" hidden="1" customHeight="1" x14ac:dyDescent="0.25">
      <c r="A210" s="3"/>
      <c r="B210" s="254">
        <f t="shared" si="150"/>
        <v>37732</v>
      </c>
      <c r="C210" s="5">
        <f t="shared" si="195"/>
        <v>27295</v>
      </c>
      <c r="D210" s="5">
        <v>0</v>
      </c>
      <c r="E210" s="66">
        <f t="shared" si="198"/>
        <v>0</v>
      </c>
      <c r="F210" s="66">
        <f t="shared" si="151"/>
        <v>-3418.9999999999995</v>
      </c>
      <c r="G210" s="4">
        <f t="shared" si="196"/>
        <v>23876</v>
      </c>
      <c r="H210" s="8">
        <f t="shared" si="184"/>
        <v>-0.12526103681993037</v>
      </c>
      <c r="I210" s="3"/>
      <c r="J210" s="306">
        <v>37732</v>
      </c>
      <c r="K210" s="5">
        <v>333.7</v>
      </c>
      <c r="L210" s="5">
        <v>336.8</v>
      </c>
      <c r="M210" s="5">
        <v>327.60000000000002</v>
      </c>
      <c r="N210" s="177"/>
      <c r="O210" s="5">
        <f t="shared" si="139"/>
        <v>9.1999999999999886</v>
      </c>
      <c r="P210" s="8">
        <f t="shared" si="140"/>
        <v>2.7569673359304731E-2</v>
      </c>
      <c r="Q210" s="8">
        <f>(AVERAGE(P207:P209))*Q1239</f>
        <v>1.3088013230882344E-2</v>
      </c>
      <c r="R210" s="8">
        <f>P209/P1239</f>
        <v>0.52805852240877271</v>
      </c>
      <c r="S210" s="109">
        <f t="shared" si="141"/>
        <v>323.31236686556298</v>
      </c>
      <c r="T210" s="5">
        <f t="shared" si="152"/>
        <v>2.6000000000000227</v>
      </c>
      <c r="U210" s="8">
        <f t="shared" si="138"/>
        <v>0.47999999999999543</v>
      </c>
      <c r="V210" s="19">
        <f t="shared" si="142"/>
        <v>0</v>
      </c>
      <c r="W210" s="109">
        <f t="shared" si="153"/>
        <v>331.88763313443707</v>
      </c>
      <c r="X210" s="5">
        <f t="shared" si="147"/>
        <v>2.3999999999999773</v>
      </c>
      <c r="Y210" s="8">
        <f t="shared" si="143"/>
        <v>0.52000000000000457</v>
      </c>
      <c r="Z210" s="5">
        <f t="shared" si="144"/>
        <v>3.6999999999999886</v>
      </c>
      <c r="AA210" s="5">
        <f>K210*AA1239</f>
        <v>4.3380999999999998</v>
      </c>
      <c r="AB210" s="5">
        <f t="shared" si="145"/>
        <v>2.2907706760614968</v>
      </c>
      <c r="AC210" s="2">
        <v>37732</v>
      </c>
      <c r="AD210" s="43">
        <f t="shared" si="154"/>
        <v>325</v>
      </c>
      <c r="AE210" s="54"/>
      <c r="AF210" s="131">
        <f>(AK209&gt;AF1239)*1</f>
        <v>0</v>
      </c>
      <c r="AG210" s="112">
        <f>MROUND((AD210*AG1239),5)</f>
        <v>320</v>
      </c>
      <c r="AH210" s="113">
        <f>MROUND((AE210*AH1239),0.1)</f>
        <v>0</v>
      </c>
      <c r="AI210" s="60">
        <f t="shared" si="155"/>
        <v>6.0999999999999659</v>
      </c>
      <c r="AJ210" s="60"/>
      <c r="AK210" s="133">
        <f t="shared" si="190"/>
        <v>333.7</v>
      </c>
      <c r="AL210" s="41">
        <f t="shared" si="146"/>
        <v>330</v>
      </c>
      <c r="AM210" s="56">
        <f t="shared" si="148"/>
        <v>1.2000000000000002</v>
      </c>
      <c r="AN210" s="82">
        <f t="shared" si="149"/>
        <v>1</v>
      </c>
      <c r="AO210" s="82">
        <f t="shared" si="156"/>
        <v>0</v>
      </c>
      <c r="AP210" s="33">
        <f t="shared" si="157"/>
        <v>0</v>
      </c>
      <c r="AQ210" s="29">
        <f t="shared" si="158"/>
        <v>0</v>
      </c>
      <c r="AR210" s="86">
        <f t="shared" si="159"/>
        <v>1</v>
      </c>
      <c r="AS210" s="33">
        <f t="shared" si="160"/>
        <v>0</v>
      </c>
      <c r="AT210" s="19">
        <f t="shared" si="161"/>
        <v>0</v>
      </c>
      <c r="AU210" s="18">
        <f t="shared" si="185"/>
        <v>1</v>
      </c>
      <c r="AV210" s="5">
        <f t="shared" si="162"/>
        <v>1.2000000000000002</v>
      </c>
      <c r="AW210" s="17">
        <f t="shared" si="163"/>
        <v>0</v>
      </c>
      <c r="AX210" s="17">
        <f t="shared" si="164"/>
        <v>1</v>
      </c>
      <c r="AY210" s="17">
        <f t="shared" si="165"/>
        <v>330</v>
      </c>
      <c r="AZ210" s="19">
        <f t="shared" si="166"/>
        <v>365</v>
      </c>
      <c r="BA210" s="19">
        <f t="shared" si="167"/>
        <v>0</v>
      </c>
      <c r="BB210" s="19">
        <f t="shared" si="168"/>
        <v>0</v>
      </c>
      <c r="BC210" s="19">
        <f t="shared" si="169"/>
        <v>330</v>
      </c>
      <c r="BD210" s="17">
        <f t="shared" si="170"/>
        <v>0</v>
      </c>
      <c r="BE210" s="17">
        <f t="shared" si="171"/>
        <v>0</v>
      </c>
      <c r="BF210" s="38">
        <f t="shared" si="172"/>
        <v>0</v>
      </c>
      <c r="BG210" s="38">
        <f t="shared" si="173"/>
        <v>0</v>
      </c>
      <c r="BH210" s="38">
        <f t="shared" si="174"/>
        <v>0</v>
      </c>
      <c r="BI210" s="38">
        <f t="shared" si="175"/>
        <v>0</v>
      </c>
      <c r="BJ210" s="5">
        <f t="shared" si="176"/>
        <v>0</v>
      </c>
      <c r="BK210" s="5">
        <f t="shared" si="177"/>
        <v>-35</v>
      </c>
      <c r="BL210" s="22">
        <f t="shared" si="178"/>
        <v>-33.799999999999997</v>
      </c>
      <c r="BM210" s="5">
        <f t="shared" si="179"/>
        <v>-33.799999999999997</v>
      </c>
      <c r="BN210" s="66">
        <f t="shared" si="194"/>
        <v>-3379.9999999999995</v>
      </c>
      <c r="BO210" s="5">
        <f>AP210*BO1239</f>
        <v>0</v>
      </c>
      <c r="BP210" s="5">
        <f>AU210*BP1239</f>
        <v>-39</v>
      </c>
      <c r="BQ210" s="5">
        <f>AF210*BQ1239</f>
        <v>0</v>
      </c>
      <c r="BR210" s="356">
        <f t="shared" si="197"/>
        <v>-3418.9999999999995</v>
      </c>
      <c r="BS210" s="5">
        <f t="shared" si="180"/>
        <v>333.7</v>
      </c>
      <c r="BT210" s="6"/>
      <c r="BU210" s="306">
        <v>37732</v>
      </c>
      <c r="BV210" s="38">
        <f t="shared" si="181"/>
        <v>333.7</v>
      </c>
      <c r="BW210" s="66"/>
      <c r="BX210" s="66"/>
      <c r="BY210" s="17"/>
      <c r="BZ210" s="17"/>
      <c r="CA210" s="66"/>
      <c r="CB210" s="66"/>
      <c r="CC210" s="66">
        <f>MAX(BW210:BW404)</f>
        <v>58642.280441588402</v>
      </c>
      <c r="CD210" s="66">
        <f t="shared" si="186"/>
        <v>-58642.280441588402</v>
      </c>
      <c r="CE210" s="66">
        <f t="shared" si="187"/>
        <v>-6207</v>
      </c>
      <c r="CF210" s="66" t="e">
        <f>MAX(CE210:CE404)</f>
        <v>#REF!</v>
      </c>
      <c r="CG210" s="66" t="e">
        <f t="shared" si="188"/>
        <v>#REF!</v>
      </c>
      <c r="CH210" s="370"/>
      <c r="CI210" s="17">
        <f t="shared" si="182"/>
        <v>0</v>
      </c>
      <c r="CJ210" s="17">
        <f t="shared" si="183"/>
        <v>1</v>
      </c>
      <c r="CK210" s="38">
        <f>MAX(BV38:BV210)</f>
        <v>370.5</v>
      </c>
      <c r="CL210" s="38">
        <f t="shared" si="189"/>
        <v>36.800000000000011</v>
      </c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</row>
    <row r="211" spans="1:147" customFormat="1" ht="19.5" hidden="1" customHeight="1" x14ac:dyDescent="0.25">
      <c r="A211" s="3"/>
      <c r="B211" s="254">
        <f t="shared" si="150"/>
        <v>37739</v>
      </c>
      <c r="C211" s="5">
        <f t="shared" si="195"/>
        <v>23876</v>
      </c>
      <c r="D211" s="5">
        <v>0</v>
      </c>
      <c r="E211" s="66">
        <f t="shared" si="198"/>
        <v>0</v>
      </c>
      <c r="F211" s="66">
        <f t="shared" si="151"/>
        <v>-39</v>
      </c>
      <c r="G211" s="4">
        <f t="shared" si="196"/>
        <v>23837</v>
      </c>
      <c r="H211" s="8">
        <f t="shared" si="184"/>
        <v>-1.6334394370916402E-3</v>
      </c>
      <c r="I211" s="3"/>
      <c r="J211" s="306">
        <v>37739</v>
      </c>
      <c r="K211" s="5">
        <v>341.3</v>
      </c>
      <c r="L211" s="5">
        <v>344</v>
      </c>
      <c r="M211" s="5">
        <v>329.5</v>
      </c>
      <c r="N211" s="177"/>
      <c r="O211" s="5">
        <f t="shared" si="139"/>
        <v>14.5</v>
      </c>
      <c r="P211" s="8">
        <f t="shared" si="140"/>
        <v>4.2484617638441254E-2</v>
      </c>
      <c r="Q211" s="8">
        <f>(AVERAGE(P208:P210))*Q1239</f>
        <v>9.8928040346178796E-3</v>
      </c>
      <c r="R211" s="8">
        <f>P210/P1239</f>
        <v>0.78185773118008983</v>
      </c>
      <c r="S211" s="109">
        <f t="shared" si="141"/>
        <v>330.398771293648</v>
      </c>
      <c r="T211" s="5">
        <f t="shared" si="152"/>
        <v>3.6999999999999886</v>
      </c>
      <c r="U211" s="8">
        <f t="shared" si="138"/>
        <v>0.26000000000000228</v>
      </c>
      <c r="V211" s="19">
        <f t="shared" si="142"/>
        <v>0</v>
      </c>
      <c r="W211" s="109">
        <f t="shared" si="153"/>
        <v>337.00122870635198</v>
      </c>
      <c r="X211" s="5">
        <f t="shared" si="147"/>
        <v>1.3000000000000114</v>
      </c>
      <c r="Y211" s="8">
        <f t="shared" si="143"/>
        <v>0.73999999999999777</v>
      </c>
      <c r="Z211" s="5">
        <f t="shared" si="144"/>
        <v>6.3000000000000114</v>
      </c>
      <c r="AA211" s="5">
        <f>K211*AA1239</f>
        <v>4.4368999999999996</v>
      </c>
      <c r="AB211" s="5">
        <f t="shared" si="145"/>
        <v>3.4690245674729403</v>
      </c>
      <c r="AC211" s="2">
        <v>37739</v>
      </c>
      <c r="AD211" s="43">
        <f t="shared" si="154"/>
        <v>330</v>
      </c>
      <c r="AE211" s="54"/>
      <c r="AF211" s="131">
        <f>(AK210&gt;AF1239)*1</f>
        <v>0</v>
      </c>
      <c r="AG211" s="112">
        <f>MROUND((AD211*AG1239),5)</f>
        <v>325</v>
      </c>
      <c r="AH211" s="113">
        <f>MROUND((AE211*AH1239),0.1)</f>
        <v>0</v>
      </c>
      <c r="AI211" s="60">
        <f t="shared" si="155"/>
        <v>7.6000000000000227</v>
      </c>
      <c r="AJ211" s="60"/>
      <c r="AK211" s="133">
        <f t="shared" si="190"/>
        <v>341.3</v>
      </c>
      <c r="AL211" s="41">
        <f t="shared" si="146"/>
        <v>335</v>
      </c>
      <c r="AM211" s="56">
        <f t="shared" si="148"/>
        <v>1.2000000000000002</v>
      </c>
      <c r="AN211" s="82">
        <f t="shared" si="149"/>
        <v>1</v>
      </c>
      <c r="AO211" s="82">
        <f t="shared" si="156"/>
        <v>0</v>
      </c>
      <c r="AP211" s="33">
        <f t="shared" si="157"/>
        <v>1</v>
      </c>
      <c r="AQ211" s="29">
        <f t="shared" si="158"/>
        <v>0</v>
      </c>
      <c r="AR211" s="86">
        <f t="shared" si="159"/>
        <v>1</v>
      </c>
      <c r="AS211" s="33">
        <f t="shared" si="160"/>
        <v>0</v>
      </c>
      <c r="AT211" s="19">
        <f t="shared" si="161"/>
        <v>0</v>
      </c>
      <c r="AU211" s="18">
        <f t="shared" si="185"/>
        <v>0</v>
      </c>
      <c r="AV211" s="5">
        <f t="shared" si="162"/>
        <v>0</v>
      </c>
      <c r="AW211" s="17">
        <f t="shared" si="163"/>
        <v>0</v>
      </c>
      <c r="AX211" s="17">
        <f t="shared" si="164"/>
        <v>0</v>
      </c>
      <c r="AY211" s="17">
        <f t="shared" si="165"/>
        <v>0</v>
      </c>
      <c r="AZ211" s="19">
        <f t="shared" si="166"/>
        <v>0</v>
      </c>
      <c r="BA211" s="19">
        <f t="shared" si="167"/>
        <v>0</v>
      </c>
      <c r="BB211" s="19">
        <f t="shared" si="168"/>
        <v>0</v>
      </c>
      <c r="BC211" s="19">
        <f t="shared" si="169"/>
        <v>0</v>
      </c>
      <c r="BD211" s="17">
        <f t="shared" si="170"/>
        <v>0</v>
      </c>
      <c r="BE211" s="17">
        <f t="shared" si="171"/>
        <v>0</v>
      </c>
      <c r="BF211" s="38">
        <f t="shared" si="172"/>
        <v>0</v>
      </c>
      <c r="BG211" s="38">
        <f t="shared" si="173"/>
        <v>0</v>
      </c>
      <c r="BH211" s="38">
        <f t="shared" si="174"/>
        <v>0</v>
      </c>
      <c r="BI211" s="38">
        <f t="shared" si="175"/>
        <v>0</v>
      </c>
      <c r="BJ211" s="5">
        <f t="shared" si="176"/>
        <v>0</v>
      </c>
      <c r="BK211" s="5">
        <f t="shared" si="177"/>
        <v>0</v>
      </c>
      <c r="BL211" s="22">
        <f t="shared" si="178"/>
        <v>0</v>
      </c>
      <c r="BM211" s="5">
        <f t="shared" si="179"/>
        <v>0</v>
      </c>
      <c r="BN211" s="66">
        <f t="shared" si="194"/>
        <v>0</v>
      </c>
      <c r="BO211" s="5">
        <f>AP211*BO1239</f>
        <v>-39</v>
      </c>
      <c r="BP211" s="5">
        <f>AU211*BP1239</f>
        <v>0</v>
      </c>
      <c r="BQ211" s="5">
        <f>AF211*BQ1239</f>
        <v>0</v>
      </c>
      <c r="BR211" s="356">
        <f t="shared" si="197"/>
        <v>-39</v>
      </c>
      <c r="BS211" s="5">
        <f t="shared" si="180"/>
        <v>341.3</v>
      </c>
      <c r="BT211" s="6"/>
      <c r="BU211" s="306">
        <v>37739</v>
      </c>
      <c r="BV211" s="38">
        <f t="shared" si="181"/>
        <v>341.3</v>
      </c>
      <c r="BW211" s="66"/>
      <c r="BX211" s="66"/>
      <c r="BY211" s="17"/>
      <c r="BZ211" s="17"/>
      <c r="CA211" s="66"/>
      <c r="CB211" s="66"/>
      <c r="CC211" s="66">
        <f>MAX(BW211:BW404)</f>
        <v>58642.280441588402</v>
      </c>
      <c r="CD211" s="66">
        <f t="shared" si="186"/>
        <v>-58642.280441588402</v>
      </c>
      <c r="CE211" s="66">
        <f t="shared" si="187"/>
        <v>-6246</v>
      </c>
      <c r="CF211" s="66" t="e">
        <f>MAX(CE211:CE404)</f>
        <v>#REF!</v>
      </c>
      <c r="CG211" s="66" t="e">
        <f t="shared" si="188"/>
        <v>#REF!</v>
      </c>
      <c r="CH211" s="370"/>
      <c r="CI211" s="17">
        <f t="shared" si="182"/>
        <v>0</v>
      </c>
      <c r="CJ211" s="17">
        <f t="shared" si="183"/>
        <v>1</v>
      </c>
      <c r="CK211" s="38">
        <f>MAX(BV38:BV211)</f>
        <v>370.5</v>
      </c>
      <c r="CL211" s="38">
        <f t="shared" si="189"/>
        <v>29.199999999999989</v>
      </c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</row>
    <row r="212" spans="1:147" customFormat="1" ht="19.5" hidden="1" customHeight="1" x14ac:dyDescent="0.25">
      <c r="A212" s="3"/>
      <c r="B212" s="254">
        <f t="shared" si="150"/>
        <v>37746</v>
      </c>
      <c r="C212" s="5">
        <f t="shared" si="195"/>
        <v>23837</v>
      </c>
      <c r="D212" s="5">
        <v>0</v>
      </c>
      <c r="E212" s="66">
        <f t="shared" si="198"/>
        <v>0</v>
      </c>
      <c r="F212" s="66">
        <f t="shared" si="151"/>
        <v>-39</v>
      </c>
      <c r="G212" s="4">
        <f t="shared" si="196"/>
        <v>23798</v>
      </c>
      <c r="H212" s="8">
        <f t="shared" si="184"/>
        <v>-1.6361119268364307E-3</v>
      </c>
      <c r="I212" s="3"/>
      <c r="J212" s="306">
        <v>37746</v>
      </c>
      <c r="K212" s="5">
        <v>348.9</v>
      </c>
      <c r="L212" s="5">
        <v>350</v>
      </c>
      <c r="M212" s="5">
        <v>339.6</v>
      </c>
      <c r="N212" s="177"/>
      <c r="O212" s="5">
        <f t="shared" si="139"/>
        <v>10.399999999999977</v>
      </c>
      <c r="P212" s="8">
        <f t="shared" si="140"/>
        <v>2.9807967899111429E-2</v>
      </c>
      <c r="Q212" s="8">
        <f>(AVERAGE(P209:P211))*Q1239</f>
        <v>1.1823274615735268E-2</v>
      </c>
      <c r="R212" s="8">
        <f>P211/P1239</f>
        <v>1.2048357020390534</v>
      </c>
      <c r="S212" s="109">
        <f t="shared" si="141"/>
        <v>337.26471637364955</v>
      </c>
      <c r="T212" s="5">
        <f t="shared" si="152"/>
        <v>6.3000000000000114</v>
      </c>
      <c r="U212" s="8">
        <f t="shared" si="138"/>
        <v>0.36999999999999889</v>
      </c>
      <c r="V212" s="19">
        <f t="shared" si="142"/>
        <v>0</v>
      </c>
      <c r="W212" s="109">
        <f t="shared" si="153"/>
        <v>345.33528362635047</v>
      </c>
      <c r="X212" s="5">
        <f t="shared" si="147"/>
        <v>3.6999999999999886</v>
      </c>
      <c r="Y212" s="8">
        <f t="shared" si="143"/>
        <v>0.63000000000000111</v>
      </c>
      <c r="Z212" s="5">
        <f t="shared" si="144"/>
        <v>3.8999999999999773</v>
      </c>
      <c r="AA212" s="5">
        <f>K212*AA1239</f>
        <v>4.5356999999999994</v>
      </c>
      <c r="AB212" s="5">
        <f t="shared" si="145"/>
        <v>5.464773293738534</v>
      </c>
      <c r="AC212" s="2">
        <v>37746</v>
      </c>
      <c r="AD212" s="43">
        <f t="shared" si="154"/>
        <v>335</v>
      </c>
      <c r="AE212" s="54"/>
      <c r="AF212" s="131">
        <f>(AK211&gt;AF1239)*1</f>
        <v>0</v>
      </c>
      <c r="AG212" s="112">
        <f>MROUND((AD212*AG1239),5)</f>
        <v>330</v>
      </c>
      <c r="AH212" s="113">
        <f>MROUND((AE212*AH1239),0.1)</f>
        <v>0</v>
      </c>
      <c r="AI212" s="60">
        <f t="shared" si="155"/>
        <v>7.5999999999999659</v>
      </c>
      <c r="AJ212" s="60"/>
      <c r="AK212" s="133">
        <f t="shared" si="190"/>
        <v>348.9</v>
      </c>
      <c r="AL212" s="41">
        <f t="shared" si="146"/>
        <v>345</v>
      </c>
      <c r="AM212" s="56">
        <f t="shared" si="148"/>
        <v>2.6</v>
      </c>
      <c r="AN212" s="82">
        <f t="shared" si="149"/>
        <v>1</v>
      </c>
      <c r="AO212" s="82">
        <f t="shared" si="156"/>
        <v>0</v>
      </c>
      <c r="AP212" s="33">
        <f t="shared" si="157"/>
        <v>1</v>
      </c>
      <c r="AQ212" s="29">
        <f t="shared" si="158"/>
        <v>0</v>
      </c>
      <c r="AR212" s="86">
        <f t="shared" si="159"/>
        <v>1</v>
      </c>
      <c r="AS212" s="33">
        <f t="shared" si="160"/>
        <v>0</v>
      </c>
      <c r="AT212" s="19">
        <f t="shared" si="161"/>
        <v>0</v>
      </c>
      <c r="AU212" s="18">
        <f t="shared" si="185"/>
        <v>0</v>
      </c>
      <c r="AV212" s="5">
        <f t="shared" si="162"/>
        <v>0</v>
      </c>
      <c r="AW212" s="17">
        <f t="shared" si="163"/>
        <v>0</v>
      </c>
      <c r="AX212" s="17">
        <f t="shared" si="164"/>
        <v>0</v>
      </c>
      <c r="AY212" s="17">
        <f t="shared" si="165"/>
        <v>0</v>
      </c>
      <c r="AZ212" s="19">
        <f t="shared" si="166"/>
        <v>0</v>
      </c>
      <c r="BA212" s="19">
        <f t="shared" si="167"/>
        <v>0</v>
      </c>
      <c r="BB212" s="19">
        <f t="shared" si="168"/>
        <v>0</v>
      </c>
      <c r="BC212" s="19">
        <f t="shared" si="169"/>
        <v>0</v>
      </c>
      <c r="BD212" s="17">
        <f t="shared" si="170"/>
        <v>0</v>
      </c>
      <c r="BE212" s="17">
        <f t="shared" si="171"/>
        <v>0</v>
      </c>
      <c r="BF212" s="38">
        <f t="shared" si="172"/>
        <v>0</v>
      </c>
      <c r="BG212" s="38">
        <f t="shared" si="173"/>
        <v>0</v>
      </c>
      <c r="BH212" s="38">
        <f t="shared" si="174"/>
        <v>0</v>
      </c>
      <c r="BI212" s="38">
        <f t="shared" si="175"/>
        <v>0</v>
      </c>
      <c r="BJ212" s="5">
        <f t="shared" si="176"/>
        <v>0</v>
      </c>
      <c r="BK212" s="5">
        <f t="shared" si="177"/>
        <v>0</v>
      </c>
      <c r="BL212" s="22">
        <f t="shared" si="178"/>
        <v>0</v>
      </c>
      <c r="BM212" s="5">
        <f t="shared" si="179"/>
        <v>0</v>
      </c>
      <c r="BN212" s="66">
        <f t="shared" si="194"/>
        <v>0</v>
      </c>
      <c r="BO212" s="5">
        <f>AP212*BO1239</f>
        <v>-39</v>
      </c>
      <c r="BP212" s="5">
        <f>AU212*BP1239</f>
        <v>0</v>
      </c>
      <c r="BQ212" s="5">
        <f>AF212*BQ1239</f>
        <v>0</v>
      </c>
      <c r="BR212" s="356">
        <f t="shared" si="197"/>
        <v>-39</v>
      </c>
      <c r="BS212" s="5">
        <f t="shared" si="180"/>
        <v>348.9</v>
      </c>
      <c r="BT212" s="6"/>
      <c r="BU212" s="306">
        <v>37746</v>
      </c>
      <c r="BV212" s="38">
        <f t="shared" si="181"/>
        <v>348.9</v>
      </c>
      <c r="BW212" s="66"/>
      <c r="BX212" s="66"/>
      <c r="BY212" s="17"/>
      <c r="BZ212" s="17"/>
      <c r="CA212" s="66"/>
      <c r="CB212" s="66"/>
      <c r="CC212" s="66">
        <f>MAX(BW212:BW404)</f>
        <v>58642.280441588402</v>
      </c>
      <c r="CD212" s="66">
        <f t="shared" si="186"/>
        <v>-58642.280441588402</v>
      </c>
      <c r="CE212" s="66">
        <f t="shared" si="187"/>
        <v>-6285</v>
      </c>
      <c r="CF212" s="66" t="e">
        <f>MAX(CE212:CE404)</f>
        <v>#REF!</v>
      </c>
      <c r="CG212" s="66" t="e">
        <f t="shared" si="188"/>
        <v>#REF!</v>
      </c>
      <c r="CH212" s="370"/>
      <c r="CI212" s="17">
        <f t="shared" si="182"/>
        <v>0</v>
      </c>
      <c r="CJ212" s="17">
        <f t="shared" si="183"/>
        <v>1</v>
      </c>
      <c r="CK212" s="38">
        <f>MAX(BV38:BV212)</f>
        <v>370.5</v>
      </c>
      <c r="CL212" s="38">
        <f t="shared" si="189"/>
        <v>21.600000000000023</v>
      </c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</row>
    <row r="213" spans="1:147" customFormat="1" ht="19.5" hidden="1" customHeight="1" x14ac:dyDescent="0.25">
      <c r="A213" s="3"/>
      <c r="B213" s="254">
        <f t="shared" si="150"/>
        <v>37753</v>
      </c>
      <c r="C213" s="5">
        <f t="shared" si="195"/>
        <v>23798</v>
      </c>
      <c r="D213" s="5">
        <v>0</v>
      </c>
      <c r="E213" s="66">
        <f t="shared" si="198"/>
        <v>0</v>
      </c>
      <c r="F213" s="66">
        <f t="shared" si="151"/>
        <v>-39</v>
      </c>
      <c r="G213" s="4">
        <f t="shared" si="196"/>
        <v>23759</v>
      </c>
      <c r="H213" s="8">
        <f t="shared" si="184"/>
        <v>-1.6387931758971342E-3</v>
      </c>
      <c r="I213" s="3"/>
      <c r="J213" s="306">
        <v>37753</v>
      </c>
      <c r="K213" s="5">
        <v>354.9</v>
      </c>
      <c r="L213" s="5">
        <v>357.4</v>
      </c>
      <c r="M213" s="5">
        <v>348.5</v>
      </c>
      <c r="N213" s="177"/>
      <c r="O213" s="5">
        <f t="shared" si="139"/>
        <v>8.8999999999999773</v>
      </c>
      <c r="P213" s="8">
        <f t="shared" si="140"/>
        <v>2.5077486615948091E-2</v>
      </c>
      <c r="Q213" s="8">
        <f>(AVERAGE(P210:P212))*Q1239</f>
        <v>1.3314967852914323E-2</v>
      </c>
      <c r="R213" s="8">
        <f>P212/P1239</f>
        <v>0.84533428629913754</v>
      </c>
      <c r="S213" s="109">
        <f t="shared" si="141"/>
        <v>344.25440771611818</v>
      </c>
      <c r="T213" s="5">
        <f t="shared" si="152"/>
        <v>3.8999999999999773</v>
      </c>
      <c r="U213" s="8">
        <f t="shared" si="138"/>
        <v>0.61000000000000232</v>
      </c>
      <c r="V213" s="19">
        <f t="shared" si="142"/>
        <v>0</v>
      </c>
      <c r="W213" s="109">
        <f t="shared" si="153"/>
        <v>353.54559228388177</v>
      </c>
      <c r="X213" s="5">
        <f t="shared" si="147"/>
        <v>6.1000000000000227</v>
      </c>
      <c r="Y213" s="8">
        <f t="shared" si="143"/>
        <v>0.38999999999999768</v>
      </c>
      <c r="Z213" s="5">
        <f t="shared" si="144"/>
        <v>0</v>
      </c>
      <c r="AA213" s="5">
        <f>K213*AA1239</f>
        <v>4.6136999999999997</v>
      </c>
      <c r="AB213" s="5">
        <f t="shared" si="145"/>
        <v>3.9001187966983304</v>
      </c>
      <c r="AC213" s="2">
        <v>37753</v>
      </c>
      <c r="AD213" s="43">
        <f t="shared" si="154"/>
        <v>345</v>
      </c>
      <c r="AE213" s="54"/>
      <c r="AF213" s="131">
        <f>(AK212&gt;AF1239)*1</f>
        <v>0</v>
      </c>
      <c r="AG213" s="112">
        <f>MROUND((AD213*AG1239),5)</f>
        <v>340</v>
      </c>
      <c r="AH213" s="113">
        <f>MROUND((AE213*AH1239),0.1)</f>
        <v>0</v>
      </c>
      <c r="AI213" s="60">
        <f t="shared" si="155"/>
        <v>6</v>
      </c>
      <c r="AJ213" s="60"/>
      <c r="AK213" s="133">
        <f t="shared" si="190"/>
        <v>354.9</v>
      </c>
      <c r="AL213" s="41">
        <f t="shared" si="146"/>
        <v>355</v>
      </c>
      <c r="AM213" s="56">
        <f t="shared" si="148"/>
        <v>3.4000000000000004</v>
      </c>
      <c r="AN213" s="82">
        <f t="shared" si="149"/>
        <v>1</v>
      </c>
      <c r="AO213" s="82">
        <f t="shared" si="156"/>
        <v>0</v>
      </c>
      <c r="AP213" s="33">
        <f t="shared" si="157"/>
        <v>1</v>
      </c>
      <c r="AQ213" s="29">
        <f t="shared" si="158"/>
        <v>0</v>
      </c>
      <c r="AR213" s="86">
        <f t="shared" si="159"/>
        <v>1</v>
      </c>
      <c r="AS213" s="33">
        <f t="shared" si="160"/>
        <v>0</v>
      </c>
      <c r="AT213" s="19">
        <f t="shared" si="161"/>
        <v>0</v>
      </c>
      <c r="AU213" s="18">
        <f t="shared" si="185"/>
        <v>0</v>
      </c>
      <c r="AV213" s="5">
        <f t="shared" si="162"/>
        <v>0</v>
      </c>
      <c r="AW213" s="17">
        <f t="shared" si="163"/>
        <v>0</v>
      </c>
      <c r="AX213" s="17">
        <f t="shared" si="164"/>
        <v>0</v>
      </c>
      <c r="AY213" s="17">
        <f t="shared" si="165"/>
        <v>0</v>
      </c>
      <c r="AZ213" s="19">
        <f t="shared" si="166"/>
        <v>0</v>
      </c>
      <c r="BA213" s="19">
        <f t="shared" si="167"/>
        <v>0</v>
      </c>
      <c r="BB213" s="19">
        <f t="shared" si="168"/>
        <v>0</v>
      </c>
      <c r="BC213" s="19">
        <f t="shared" si="169"/>
        <v>0</v>
      </c>
      <c r="BD213" s="17">
        <f t="shared" si="170"/>
        <v>0</v>
      </c>
      <c r="BE213" s="17">
        <f t="shared" si="171"/>
        <v>0</v>
      </c>
      <c r="BF213" s="38">
        <f t="shared" si="172"/>
        <v>0</v>
      </c>
      <c r="BG213" s="38">
        <f t="shared" si="173"/>
        <v>0</v>
      </c>
      <c r="BH213" s="38">
        <f t="shared" si="174"/>
        <v>0</v>
      </c>
      <c r="BI213" s="38">
        <f t="shared" si="175"/>
        <v>0</v>
      </c>
      <c r="BJ213" s="5">
        <f t="shared" si="176"/>
        <v>0</v>
      </c>
      <c r="BK213" s="5">
        <f t="shared" si="177"/>
        <v>0</v>
      </c>
      <c r="BL213" s="22">
        <f t="shared" si="178"/>
        <v>0</v>
      </c>
      <c r="BM213" s="5">
        <f t="shared" si="179"/>
        <v>0</v>
      </c>
      <c r="BN213" s="66">
        <f t="shared" si="194"/>
        <v>0</v>
      </c>
      <c r="BO213" s="5">
        <f>AP213*BO1239</f>
        <v>-39</v>
      </c>
      <c r="BP213" s="5">
        <f>AU213*BP1239</f>
        <v>0</v>
      </c>
      <c r="BQ213" s="5">
        <f>AF213*BQ1239</f>
        <v>0</v>
      </c>
      <c r="BR213" s="356">
        <f t="shared" si="197"/>
        <v>-39</v>
      </c>
      <c r="BS213" s="5">
        <f t="shared" si="180"/>
        <v>354.9</v>
      </c>
      <c r="BT213" s="6"/>
      <c r="BU213" s="306">
        <v>37753</v>
      </c>
      <c r="BV213" s="38">
        <f t="shared" si="181"/>
        <v>354.9</v>
      </c>
      <c r="BW213" s="66"/>
      <c r="BX213" s="66"/>
      <c r="BY213" s="17"/>
      <c r="BZ213" s="17"/>
      <c r="CA213" s="66"/>
      <c r="CB213" s="66"/>
      <c r="CC213" s="66">
        <f>MAX(BW213:BW404)</f>
        <v>58642.280441588402</v>
      </c>
      <c r="CD213" s="66">
        <f t="shared" si="186"/>
        <v>-58642.280441588402</v>
      </c>
      <c r="CE213" s="66">
        <f t="shared" si="187"/>
        <v>-6324</v>
      </c>
      <c r="CF213" s="66" t="e">
        <f>MAX(CE213:CE404)</f>
        <v>#REF!</v>
      </c>
      <c r="CG213" s="66" t="e">
        <f t="shared" si="188"/>
        <v>#REF!</v>
      </c>
      <c r="CH213" s="370"/>
      <c r="CI213" s="17">
        <f t="shared" si="182"/>
        <v>0</v>
      </c>
      <c r="CJ213" s="17">
        <f t="shared" si="183"/>
        <v>1</v>
      </c>
      <c r="CK213" s="38">
        <f>MAX(BV38:BV213)</f>
        <v>370.5</v>
      </c>
      <c r="CL213" s="38">
        <f t="shared" si="189"/>
        <v>15.600000000000023</v>
      </c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</row>
    <row r="214" spans="1:147" customFormat="1" ht="19.5" hidden="1" customHeight="1" x14ac:dyDescent="0.25">
      <c r="A214" s="3"/>
      <c r="B214" s="254">
        <f t="shared" si="150"/>
        <v>37760</v>
      </c>
      <c r="C214" s="5">
        <f t="shared" si="195"/>
        <v>23759</v>
      </c>
      <c r="D214" s="5">
        <v>0</v>
      </c>
      <c r="E214" s="66">
        <f t="shared" si="198"/>
        <v>0</v>
      </c>
      <c r="F214" s="66">
        <f t="shared" si="151"/>
        <v>-39</v>
      </c>
      <c r="G214" s="4">
        <f t="shared" si="196"/>
        <v>23720</v>
      </c>
      <c r="H214" s="8">
        <f t="shared" si="184"/>
        <v>-1.641483227408561E-3</v>
      </c>
      <c r="I214" s="3"/>
      <c r="J214" s="306">
        <v>37760</v>
      </c>
      <c r="K214" s="5">
        <v>368.8</v>
      </c>
      <c r="L214" s="5">
        <v>373.2</v>
      </c>
      <c r="M214" s="5">
        <v>356.8</v>
      </c>
      <c r="N214" s="177"/>
      <c r="O214" s="5">
        <f t="shared" si="139"/>
        <v>16.399999999999977</v>
      </c>
      <c r="P214" s="8">
        <f t="shared" si="140"/>
        <v>4.4468546637743973E-2</v>
      </c>
      <c r="Q214" s="8">
        <f>(AVERAGE(P211:P213))*Q1239</f>
        <v>1.2982676287133439E-2</v>
      </c>
      <c r="R214" s="8">
        <f>P213/P1239</f>
        <v>0.71118096082291427</v>
      </c>
      <c r="S214" s="109">
        <f t="shared" si="141"/>
        <v>350.29244818569634</v>
      </c>
      <c r="T214" s="5">
        <f t="shared" si="152"/>
        <v>4.8999999999999773</v>
      </c>
      <c r="U214" s="8">
        <f t="shared" si="138"/>
        <v>0.51000000000000223</v>
      </c>
      <c r="V214" s="19">
        <f t="shared" si="142"/>
        <v>0</v>
      </c>
      <c r="W214" s="109">
        <f t="shared" si="153"/>
        <v>359.50755181430361</v>
      </c>
      <c r="X214" s="5">
        <f t="shared" si="147"/>
        <v>5.1000000000000227</v>
      </c>
      <c r="Y214" s="8">
        <f t="shared" si="143"/>
        <v>0.48999999999999777</v>
      </c>
      <c r="Z214" s="5">
        <f t="shared" si="144"/>
        <v>8.8000000000000114</v>
      </c>
      <c r="AA214" s="5">
        <f>K214*AA1239</f>
        <v>4.7943999999999996</v>
      </c>
      <c r="AB214" s="5">
        <f t="shared" si="145"/>
        <v>3.4096859985693797</v>
      </c>
      <c r="AC214" s="2">
        <v>37760</v>
      </c>
      <c r="AD214" s="43">
        <f t="shared" si="154"/>
        <v>350</v>
      </c>
      <c r="AE214" s="54"/>
      <c r="AF214" s="131">
        <f>(AK213&gt;AF1239)*1</f>
        <v>0</v>
      </c>
      <c r="AG214" s="112">
        <f>MROUND((AD214*AG1239),5)</f>
        <v>345</v>
      </c>
      <c r="AH214" s="113">
        <f>MROUND((AE214*AH1239),0.1)</f>
        <v>0</v>
      </c>
      <c r="AI214" s="60">
        <f t="shared" si="155"/>
        <v>13.900000000000034</v>
      </c>
      <c r="AJ214" s="60"/>
      <c r="AK214" s="133">
        <f t="shared" si="190"/>
        <v>368.8</v>
      </c>
      <c r="AL214" s="41">
        <f t="shared" si="146"/>
        <v>360</v>
      </c>
      <c r="AM214" s="56">
        <f t="shared" si="148"/>
        <v>1.5</v>
      </c>
      <c r="AN214" s="82">
        <f t="shared" si="149"/>
        <v>1</v>
      </c>
      <c r="AO214" s="82">
        <f t="shared" si="156"/>
        <v>0</v>
      </c>
      <c r="AP214" s="33">
        <f t="shared" si="157"/>
        <v>1</v>
      </c>
      <c r="AQ214" s="29">
        <f t="shared" si="158"/>
        <v>0</v>
      </c>
      <c r="AR214" s="86">
        <f t="shared" si="159"/>
        <v>1</v>
      </c>
      <c r="AS214" s="33">
        <f t="shared" si="160"/>
        <v>0</v>
      </c>
      <c r="AT214" s="19">
        <f t="shared" si="161"/>
        <v>0</v>
      </c>
      <c r="AU214" s="18">
        <f t="shared" si="185"/>
        <v>0</v>
      </c>
      <c r="AV214" s="5">
        <f t="shared" si="162"/>
        <v>0</v>
      </c>
      <c r="AW214" s="17">
        <f t="shared" si="163"/>
        <v>0</v>
      </c>
      <c r="AX214" s="17">
        <f t="shared" si="164"/>
        <v>0</v>
      </c>
      <c r="AY214" s="17">
        <f t="shared" si="165"/>
        <v>0</v>
      </c>
      <c r="AZ214" s="19">
        <f t="shared" si="166"/>
        <v>0</v>
      </c>
      <c r="BA214" s="19">
        <f t="shared" si="167"/>
        <v>0</v>
      </c>
      <c r="BB214" s="19">
        <f t="shared" si="168"/>
        <v>0</v>
      </c>
      <c r="BC214" s="19">
        <f t="shared" si="169"/>
        <v>0</v>
      </c>
      <c r="BD214" s="17">
        <f t="shared" si="170"/>
        <v>0</v>
      </c>
      <c r="BE214" s="17">
        <f t="shared" si="171"/>
        <v>0</v>
      </c>
      <c r="BF214" s="38">
        <f t="shared" si="172"/>
        <v>0</v>
      </c>
      <c r="BG214" s="38">
        <f t="shared" si="173"/>
        <v>0</v>
      </c>
      <c r="BH214" s="38">
        <f t="shared" si="174"/>
        <v>0</v>
      </c>
      <c r="BI214" s="38">
        <f t="shared" si="175"/>
        <v>0</v>
      </c>
      <c r="BJ214" s="5">
        <f t="shared" si="176"/>
        <v>0</v>
      </c>
      <c r="BK214" s="5">
        <f t="shared" si="177"/>
        <v>0</v>
      </c>
      <c r="BL214" s="22">
        <f t="shared" si="178"/>
        <v>0</v>
      </c>
      <c r="BM214" s="5">
        <f t="shared" si="179"/>
        <v>0</v>
      </c>
      <c r="BN214" s="66">
        <f t="shared" si="194"/>
        <v>0</v>
      </c>
      <c r="BO214" s="5">
        <f>AP214*BO1239</f>
        <v>-39</v>
      </c>
      <c r="BP214" s="5">
        <f>AU214*BP1239</f>
        <v>0</v>
      </c>
      <c r="BQ214" s="5">
        <f>AF214*BQ1239</f>
        <v>0</v>
      </c>
      <c r="BR214" s="356">
        <f t="shared" si="197"/>
        <v>-39</v>
      </c>
      <c r="BS214" s="5">
        <f t="shared" si="180"/>
        <v>368.8</v>
      </c>
      <c r="BT214" s="6"/>
      <c r="BU214" s="306">
        <v>37760</v>
      </c>
      <c r="BV214" s="38">
        <f t="shared" si="181"/>
        <v>368.8</v>
      </c>
      <c r="BW214" s="66"/>
      <c r="BX214" s="66"/>
      <c r="BY214" s="17"/>
      <c r="BZ214" s="17"/>
      <c r="CA214" s="66"/>
      <c r="CB214" s="66"/>
      <c r="CC214" s="66">
        <f>MAX(BW214:BW404)</f>
        <v>58642.280441588402</v>
      </c>
      <c r="CD214" s="66">
        <f t="shared" si="186"/>
        <v>-58642.280441588402</v>
      </c>
      <c r="CE214" s="66">
        <f t="shared" si="187"/>
        <v>-6363</v>
      </c>
      <c r="CF214" s="66" t="e">
        <f>MAX(CE214:CE404)</f>
        <v>#REF!</v>
      </c>
      <c r="CG214" s="66" t="e">
        <f t="shared" si="188"/>
        <v>#REF!</v>
      </c>
      <c r="CH214" s="370"/>
      <c r="CI214" s="17">
        <f t="shared" si="182"/>
        <v>0</v>
      </c>
      <c r="CJ214" s="17">
        <f t="shared" si="183"/>
        <v>1</v>
      </c>
      <c r="CK214" s="38">
        <f>MAX(BV38:BV214)</f>
        <v>370.5</v>
      </c>
      <c r="CL214" s="38">
        <f t="shared" si="189"/>
        <v>1.6999999999999886</v>
      </c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</row>
    <row r="215" spans="1:147" customFormat="1" ht="19.5" hidden="1" customHeight="1" x14ac:dyDescent="0.25">
      <c r="A215" s="3"/>
      <c r="B215" s="254">
        <f t="shared" si="150"/>
        <v>37767</v>
      </c>
      <c r="C215" s="5">
        <f t="shared" si="195"/>
        <v>23720</v>
      </c>
      <c r="D215" s="5">
        <v>0</v>
      </c>
      <c r="E215" s="66">
        <f t="shared" si="198"/>
        <v>0</v>
      </c>
      <c r="F215" s="66">
        <f t="shared" si="151"/>
        <v>-39</v>
      </c>
      <c r="G215" s="4">
        <f t="shared" si="196"/>
        <v>23681</v>
      </c>
      <c r="H215" s="8">
        <f t="shared" si="184"/>
        <v>-1.6441821247892075E-3</v>
      </c>
      <c r="I215" s="3"/>
      <c r="J215" s="306">
        <v>37767</v>
      </c>
      <c r="K215" s="5">
        <v>365.6</v>
      </c>
      <c r="L215" s="5">
        <v>374.9</v>
      </c>
      <c r="M215" s="5">
        <v>359.4</v>
      </c>
      <c r="N215" s="177"/>
      <c r="O215" s="5">
        <f t="shared" si="139"/>
        <v>15.5</v>
      </c>
      <c r="P215" s="8">
        <f t="shared" si="140"/>
        <v>4.2396061269146607E-2</v>
      </c>
      <c r="Q215" s="8">
        <f>(AVERAGE(P212:P214))*Q1239</f>
        <v>1.3247200153707131E-2</v>
      </c>
      <c r="R215" s="8">
        <f>P214/P1239</f>
        <v>1.2610986183965189</v>
      </c>
      <c r="S215" s="109">
        <f t="shared" si="141"/>
        <v>363.91443258331282</v>
      </c>
      <c r="T215" s="5">
        <f t="shared" si="152"/>
        <v>3.8000000000000114</v>
      </c>
      <c r="U215" s="8">
        <f t="shared" si="138"/>
        <v>0.61999999999999889</v>
      </c>
      <c r="V215" s="19">
        <f t="shared" si="142"/>
        <v>0</v>
      </c>
      <c r="W215" s="109">
        <f t="shared" si="153"/>
        <v>373.68556741668721</v>
      </c>
      <c r="X215" s="5">
        <f t="shared" si="147"/>
        <v>6.1999999999999886</v>
      </c>
      <c r="Y215" s="8">
        <f t="shared" si="143"/>
        <v>0.38000000000000111</v>
      </c>
      <c r="Z215" s="5">
        <f t="shared" si="144"/>
        <v>0</v>
      </c>
      <c r="AA215" s="5">
        <f>K215*AA1239</f>
        <v>4.7527999999999997</v>
      </c>
      <c r="AB215" s="5">
        <f t="shared" si="145"/>
        <v>5.9937495135149748</v>
      </c>
      <c r="AC215" s="2">
        <v>37767</v>
      </c>
      <c r="AD215" s="43">
        <f t="shared" si="154"/>
        <v>365</v>
      </c>
      <c r="AE215" s="54"/>
      <c r="AF215" s="131">
        <f>(AK214&gt;AF1239)*1</f>
        <v>0</v>
      </c>
      <c r="AG215" s="112">
        <f>MROUND((AD215*AG1239),5)</f>
        <v>360</v>
      </c>
      <c r="AH215" s="113">
        <f>MROUND((AE215*AH1239),0.1)</f>
        <v>0</v>
      </c>
      <c r="AI215" s="60">
        <f t="shared" si="155"/>
        <v>-3.1999999999999886</v>
      </c>
      <c r="AJ215" s="60"/>
      <c r="AK215" s="133">
        <f t="shared" si="190"/>
        <v>365.6</v>
      </c>
      <c r="AL215" s="41">
        <f t="shared" si="146"/>
        <v>375</v>
      </c>
      <c r="AM215" s="56">
        <f t="shared" si="148"/>
        <v>1.7000000000000002</v>
      </c>
      <c r="AN215" s="82">
        <f t="shared" si="149"/>
        <v>0</v>
      </c>
      <c r="AO215" s="82">
        <f t="shared" si="156"/>
        <v>1</v>
      </c>
      <c r="AP215" s="33">
        <f t="shared" si="157"/>
        <v>1</v>
      </c>
      <c r="AQ215" s="29">
        <f t="shared" si="158"/>
        <v>0</v>
      </c>
      <c r="AR215" s="86">
        <f t="shared" si="159"/>
        <v>1</v>
      </c>
      <c r="AS215" s="33">
        <f t="shared" si="160"/>
        <v>0</v>
      </c>
      <c r="AT215" s="19">
        <f t="shared" si="161"/>
        <v>0</v>
      </c>
      <c r="AU215" s="18">
        <f t="shared" si="185"/>
        <v>0</v>
      </c>
      <c r="AV215" s="5">
        <f t="shared" si="162"/>
        <v>0</v>
      </c>
      <c r="AW215" s="17">
        <f t="shared" si="163"/>
        <v>0</v>
      </c>
      <c r="AX215" s="17">
        <f t="shared" si="164"/>
        <v>0</v>
      </c>
      <c r="AY215" s="17">
        <f t="shared" si="165"/>
        <v>0</v>
      </c>
      <c r="AZ215" s="19">
        <f t="shared" si="166"/>
        <v>0</v>
      </c>
      <c r="BA215" s="19">
        <f t="shared" si="167"/>
        <v>0</v>
      </c>
      <c r="BB215" s="19">
        <f t="shared" si="168"/>
        <v>0</v>
      </c>
      <c r="BC215" s="19">
        <f t="shared" si="169"/>
        <v>0</v>
      </c>
      <c r="BD215" s="17">
        <f t="shared" si="170"/>
        <v>0</v>
      </c>
      <c r="BE215" s="17">
        <f t="shared" si="171"/>
        <v>0</v>
      </c>
      <c r="BF215" s="38">
        <f t="shared" si="172"/>
        <v>0</v>
      </c>
      <c r="BG215" s="38">
        <f t="shared" si="173"/>
        <v>0</v>
      </c>
      <c r="BH215" s="38">
        <f t="shared" si="174"/>
        <v>0</v>
      </c>
      <c r="BI215" s="38">
        <f t="shared" si="175"/>
        <v>0</v>
      </c>
      <c r="BJ215" s="5">
        <f t="shared" si="176"/>
        <v>0</v>
      </c>
      <c r="BK215" s="5">
        <f t="shared" si="177"/>
        <v>0</v>
      </c>
      <c r="BL215" s="22">
        <f t="shared" si="178"/>
        <v>0</v>
      </c>
      <c r="BM215" s="5">
        <f t="shared" si="179"/>
        <v>0</v>
      </c>
      <c r="BN215" s="66">
        <f t="shared" si="194"/>
        <v>0</v>
      </c>
      <c r="BO215" s="5">
        <f>AP215*BO1239</f>
        <v>-39</v>
      </c>
      <c r="BP215" s="5">
        <f>AU215*BP1239</f>
        <v>0</v>
      </c>
      <c r="BQ215" s="5">
        <f>AF215*BQ1239</f>
        <v>0</v>
      </c>
      <c r="BR215" s="356">
        <f t="shared" si="197"/>
        <v>-39</v>
      </c>
      <c r="BS215" s="5">
        <f t="shared" si="180"/>
        <v>365.6</v>
      </c>
      <c r="BT215" s="6"/>
      <c r="BU215" s="306">
        <v>37767</v>
      </c>
      <c r="BV215" s="38">
        <f t="shared" si="181"/>
        <v>365.6</v>
      </c>
      <c r="BW215" s="66"/>
      <c r="BX215" s="66"/>
      <c r="BY215" s="17"/>
      <c r="BZ215" s="17"/>
      <c r="CA215" s="66"/>
      <c r="CB215" s="66"/>
      <c r="CC215" s="66">
        <f>MAX(BW215:BW404)</f>
        <v>58642.280441588402</v>
      </c>
      <c r="CD215" s="66">
        <f t="shared" si="186"/>
        <v>-58642.280441588402</v>
      </c>
      <c r="CE215" s="66">
        <f t="shared" si="187"/>
        <v>-6402</v>
      </c>
      <c r="CF215" s="66" t="e">
        <f>MAX(CE215:CE404)</f>
        <v>#REF!</v>
      </c>
      <c r="CG215" s="66" t="e">
        <f t="shared" si="188"/>
        <v>#REF!</v>
      </c>
      <c r="CH215" s="370"/>
      <c r="CI215" s="17">
        <f t="shared" si="182"/>
        <v>0</v>
      </c>
      <c r="CJ215" s="17">
        <f t="shared" si="183"/>
        <v>1</v>
      </c>
      <c r="CK215" s="38">
        <f>MAX(BV38:BV215)</f>
        <v>370.5</v>
      </c>
      <c r="CL215" s="38">
        <f t="shared" si="189"/>
        <v>4.8999999999999773</v>
      </c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</row>
    <row r="216" spans="1:147" customFormat="1" ht="19.5" hidden="1" customHeight="1" x14ac:dyDescent="0.25">
      <c r="A216" s="3"/>
      <c r="B216" s="254">
        <f t="shared" si="150"/>
        <v>37774</v>
      </c>
      <c r="C216" s="5">
        <f t="shared" si="195"/>
        <v>23681</v>
      </c>
      <c r="D216" s="5">
        <v>0</v>
      </c>
      <c r="E216" s="66">
        <f t="shared" si="198"/>
        <v>0</v>
      </c>
      <c r="F216" s="66">
        <f t="shared" si="151"/>
        <v>-39</v>
      </c>
      <c r="G216" s="4">
        <f t="shared" si="196"/>
        <v>23642</v>
      </c>
      <c r="H216" s="8">
        <f t="shared" si="184"/>
        <v>-1.646889911743592E-3</v>
      </c>
      <c r="I216" s="3"/>
      <c r="J216" s="306">
        <v>37774</v>
      </c>
      <c r="K216" s="5">
        <v>364.5</v>
      </c>
      <c r="L216" s="5">
        <v>370.5</v>
      </c>
      <c r="M216" s="5">
        <v>361.2</v>
      </c>
      <c r="N216" s="177"/>
      <c r="O216" s="5">
        <f t="shared" si="139"/>
        <v>9.3000000000000114</v>
      </c>
      <c r="P216" s="8">
        <f t="shared" si="140"/>
        <v>2.55144032921811E-2</v>
      </c>
      <c r="Q216" s="8">
        <f>(AVERAGE(P213:P215))*Q1239</f>
        <v>1.4925612603045155E-2</v>
      </c>
      <c r="R216" s="8">
        <f>P215/P1239</f>
        <v>1.2023243018829506</v>
      </c>
      <c r="S216" s="109">
        <f t="shared" si="141"/>
        <v>360.14319603232673</v>
      </c>
      <c r="T216" s="5">
        <f t="shared" si="152"/>
        <v>5.6000000000000227</v>
      </c>
      <c r="U216" s="8">
        <f t="shared" si="138"/>
        <v>0.43999999999999773</v>
      </c>
      <c r="V216" s="19">
        <f t="shared" si="142"/>
        <v>0</v>
      </c>
      <c r="W216" s="109">
        <f t="shared" si="153"/>
        <v>371.05680396767332</v>
      </c>
      <c r="X216" s="5">
        <f t="shared" si="147"/>
        <v>4.3999999999999773</v>
      </c>
      <c r="Y216" s="8">
        <f t="shared" si="143"/>
        <v>0.56000000000000227</v>
      </c>
      <c r="Z216" s="5">
        <f t="shared" si="144"/>
        <v>0</v>
      </c>
      <c r="AA216" s="5">
        <f>K216*AA1239</f>
        <v>4.7385000000000002</v>
      </c>
      <c r="AB216" s="5">
        <f t="shared" si="145"/>
        <v>5.6972137044723619</v>
      </c>
      <c r="AC216" s="2">
        <v>37774</v>
      </c>
      <c r="AD216" s="43">
        <f t="shared" si="154"/>
        <v>360</v>
      </c>
      <c r="AE216" s="54"/>
      <c r="AF216" s="131">
        <f>(AK215&gt;AF1239)*1</f>
        <v>0</v>
      </c>
      <c r="AG216" s="112">
        <f>MROUND((AD216*AG1239),5)</f>
        <v>355</v>
      </c>
      <c r="AH216" s="113">
        <f>MROUND((AE216*AH1239),0.1)</f>
        <v>0</v>
      </c>
      <c r="AI216" s="60">
        <f t="shared" si="155"/>
        <v>-1.1000000000000227</v>
      </c>
      <c r="AJ216" s="60"/>
      <c r="AK216" s="133">
        <f t="shared" si="190"/>
        <v>364.5</v>
      </c>
      <c r="AL216" s="41">
        <f t="shared" si="146"/>
        <v>370</v>
      </c>
      <c r="AM216" s="56">
        <f t="shared" si="148"/>
        <v>2.3000000000000003</v>
      </c>
      <c r="AN216" s="82">
        <f t="shared" si="149"/>
        <v>0</v>
      </c>
      <c r="AO216" s="82">
        <f t="shared" si="156"/>
        <v>1</v>
      </c>
      <c r="AP216" s="33">
        <f t="shared" si="157"/>
        <v>1</v>
      </c>
      <c r="AQ216" s="29">
        <f t="shared" si="158"/>
        <v>0</v>
      </c>
      <c r="AR216" s="86">
        <f t="shared" si="159"/>
        <v>1</v>
      </c>
      <c r="AS216" s="33">
        <f t="shared" si="160"/>
        <v>0</v>
      </c>
      <c r="AT216" s="19">
        <f t="shared" si="161"/>
        <v>0</v>
      </c>
      <c r="AU216" s="18">
        <f t="shared" si="185"/>
        <v>0</v>
      </c>
      <c r="AV216" s="5">
        <f t="shared" si="162"/>
        <v>0</v>
      </c>
      <c r="AW216" s="17">
        <f t="shared" si="163"/>
        <v>0</v>
      </c>
      <c r="AX216" s="17">
        <f t="shared" si="164"/>
        <v>0</v>
      </c>
      <c r="AY216" s="17">
        <f t="shared" si="165"/>
        <v>0</v>
      </c>
      <c r="AZ216" s="19">
        <f t="shared" si="166"/>
        <v>0</v>
      </c>
      <c r="BA216" s="19">
        <f t="shared" si="167"/>
        <v>0</v>
      </c>
      <c r="BB216" s="19">
        <f t="shared" si="168"/>
        <v>0</v>
      </c>
      <c r="BC216" s="19">
        <f t="shared" si="169"/>
        <v>0</v>
      </c>
      <c r="BD216" s="17">
        <f t="shared" si="170"/>
        <v>0</v>
      </c>
      <c r="BE216" s="17">
        <f t="shared" si="171"/>
        <v>0</v>
      </c>
      <c r="BF216" s="38">
        <f t="shared" si="172"/>
        <v>0</v>
      </c>
      <c r="BG216" s="38">
        <f t="shared" si="173"/>
        <v>0</v>
      </c>
      <c r="BH216" s="38">
        <f t="shared" si="174"/>
        <v>0</v>
      </c>
      <c r="BI216" s="38">
        <f t="shared" si="175"/>
        <v>0</v>
      </c>
      <c r="BJ216" s="5">
        <f t="shared" si="176"/>
        <v>0</v>
      </c>
      <c r="BK216" s="5">
        <f t="shared" si="177"/>
        <v>0</v>
      </c>
      <c r="BL216" s="22">
        <f t="shared" si="178"/>
        <v>0</v>
      </c>
      <c r="BM216" s="5">
        <f t="shared" si="179"/>
        <v>0</v>
      </c>
      <c r="BN216" s="66">
        <f t="shared" si="194"/>
        <v>0</v>
      </c>
      <c r="BO216" s="5">
        <f>AP216*BO1239</f>
        <v>-39</v>
      </c>
      <c r="BP216" s="5">
        <f>AU216*BP1239</f>
        <v>0</v>
      </c>
      <c r="BQ216" s="5">
        <f>AF216*BQ1239</f>
        <v>0</v>
      </c>
      <c r="BR216" s="356">
        <f t="shared" si="197"/>
        <v>-39</v>
      </c>
      <c r="BS216" s="5">
        <f t="shared" si="180"/>
        <v>364.5</v>
      </c>
      <c r="BT216" s="6"/>
      <c r="BU216" s="306">
        <v>37774</v>
      </c>
      <c r="BV216" s="38">
        <f t="shared" si="181"/>
        <v>364.5</v>
      </c>
      <c r="BW216" s="66"/>
      <c r="BX216" s="66"/>
      <c r="BY216" s="17"/>
      <c r="BZ216" s="17"/>
      <c r="CA216" s="66"/>
      <c r="CB216" s="66"/>
      <c r="CC216" s="66">
        <f>MAX(BW216:BW404)</f>
        <v>58642.280441588402</v>
      </c>
      <c r="CD216" s="66">
        <f t="shared" si="186"/>
        <v>-58642.280441588402</v>
      </c>
      <c r="CE216" s="66">
        <f t="shared" si="187"/>
        <v>-6441</v>
      </c>
      <c r="CF216" s="66" t="e">
        <f>MAX(CE216:CE404)</f>
        <v>#REF!</v>
      </c>
      <c r="CG216" s="66" t="e">
        <f t="shared" si="188"/>
        <v>#REF!</v>
      </c>
      <c r="CH216" s="370"/>
      <c r="CI216" s="17">
        <f t="shared" si="182"/>
        <v>0</v>
      </c>
      <c r="CJ216" s="17">
        <f t="shared" si="183"/>
        <v>1</v>
      </c>
      <c r="CK216" s="38">
        <f>MAX(BV38:BV216)</f>
        <v>370.5</v>
      </c>
      <c r="CL216" s="38">
        <f t="shared" si="189"/>
        <v>6</v>
      </c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</row>
    <row r="217" spans="1:147" customFormat="1" ht="19.5" hidden="1" customHeight="1" x14ac:dyDescent="0.25">
      <c r="A217" s="3"/>
      <c r="B217" s="254">
        <f t="shared" si="150"/>
        <v>37781</v>
      </c>
      <c r="C217" s="5">
        <f t="shared" si="195"/>
        <v>23642</v>
      </c>
      <c r="D217" s="5">
        <v>0</v>
      </c>
      <c r="E217" s="66">
        <f t="shared" si="198"/>
        <v>0</v>
      </c>
      <c r="F217" s="66">
        <f t="shared" si="151"/>
        <v>-39</v>
      </c>
      <c r="G217" s="4">
        <f t="shared" si="196"/>
        <v>23603</v>
      </c>
      <c r="H217" s="8">
        <f t="shared" si="184"/>
        <v>-1.6496066322646138E-3</v>
      </c>
      <c r="I217" s="3"/>
      <c r="J217" s="306">
        <v>37781</v>
      </c>
      <c r="K217" s="5">
        <v>357.2</v>
      </c>
      <c r="L217" s="5">
        <v>366.8</v>
      </c>
      <c r="M217" s="5">
        <v>351.5</v>
      </c>
      <c r="N217" s="177"/>
      <c r="O217" s="5">
        <f t="shared" si="139"/>
        <v>15.300000000000011</v>
      </c>
      <c r="P217" s="8">
        <f t="shared" si="140"/>
        <v>4.2833146696528587E-2</v>
      </c>
      <c r="Q217" s="8">
        <f>(AVERAGE(P214:P216))*Q1239</f>
        <v>1.4983868159876224E-2</v>
      </c>
      <c r="R217" s="8">
        <f>P216/P1239</f>
        <v>0.72357162924840712</v>
      </c>
      <c r="S217" s="109">
        <f t="shared" si="141"/>
        <v>359.0383800557251</v>
      </c>
      <c r="T217" s="5">
        <f t="shared" si="152"/>
        <v>4.5</v>
      </c>
      <c r="U217" s="8">
        <f t="shared" si="138"/>
        <v>0.55000000000000004</v>
      </c>
      <c r="V217" s="19">
        <f t="shared" si="142"/>
        <v>2.8000000000000114</v>
      </c>
      <c r="W217" s="109">
        <f t="shared" si="153"/>
        <v>369.9616199442749</v>
      </c>
      <c r="X217" s="5">
        <f t="shared" si="147"/>
        <v>5.5</v>
      </c>
      <c r="Y217" s="8">
        <f t="shared" si="143"/>
        <v>0.44999999999999996</v>
      </c>
      <c r="Z217" s="5">
        <f t="shared" si="144"/>
        <v>0</v>
      </c>
      <c r="AA217" s="5">
        <f>K217*AA1239</f>
        <v>4.6435999999999993</v>
      </c>
      <c r="AB217" s="5">
        <f t="shared" si="145"/>
        <v>3.3599772175779026</v>
      </c>
      <c r="AC217" s="2">
        <v>37781</v>
      </c>
      <c r="AD217" s="43">
        <f t="shared" si="154"/>
        <v>360</v>
      </c>
      <c r="AE217" s="54"/>
      <c r="AF217" s="131">
        <f>(AK216&gt;AF1239)*1</f>
        <v>0</v>
      </c>
      <c r="AG217" s="112">
        <f>MROUND((AD217*AG1239),5)</f>
        <v>355</v>
      </c>
      <c r="AH217" s="113">
        <f>MROUND((AE217*AH1239),0.1)</f>
        <v>0</v>
      </c>
      <c r="AI217" s="60">
        <f t="shared" si="155"/>
        <v>-7.3000000000000114</v>
      </c>
      <c r="AJ217" s="60"/>
      <c r="AK217" s="133">
        <f t="shared" si="190"/>
        <v>357.2</v>
      </c>
      <c r="AL217" s="41">
        <f t="shared" si="146"/>
        <v>370</v>
      </c>
      <c r="AM217" s="56">
        <f t="shared" si="148"/>
        <v>3.2</v>
      </c>
      <c r="AN217" s="82">
        <f t="shared" si="149"/>
        <v>0</v>
      </c>
      <c r="AO217" s="82">
        <f t="shared" si="156"/>
        <v>1</v>
      </c>
      <c r="AP217" s="33">
        <f t="shared" si="157"/>
        <v>1</v>
      </c>
      <c r="AQ217" s="29">
        <f t="shared" si="158"/>
        <v>0</v>
      </c>
      <c r="AR217" s="86">
        <f t="shared" si="159"/>
        <v>0</v>
      </c>
      <c r="AS217" s="33">
        <f t="shared" si="160"/>
        <v>1</v>
      </c>
      <c r="AT217" s="19">
        <f t="shared" si="161"/>
        <v>360</v>
      </c>
      <c r="AU217" s="18">
        <f t="shared" si="185"/>
        <v>0</v>
      </c>
      <c r="AV217" s="5">
        <f t="shared" si="162"/>
        <v>0</v>
      </c>
      <c r="AW217" s="17">
        <f t="shared" si="163"/>
        <v>0</v>
      </c>
      <c r="AX217" s="17">
        <f t="shared" si="164"/>
        <v>0</v>
      </c>
      <c r="AY217" s="17">
        <f t="shared" si="165"/>
        <v>0</v>
      </c>
      <c r="AZ217" s="19">
        <f t="shared" si="166"/>
        <v>0</v>
      </c>
      <c r="BA217" s="19">
        <f t="shared" si="167"/>
        <v>360</v>
      </c>
      <c r="BB217" s="19">
        <f t="shared" si="168"/>
        <v>0</v>
      </c>
      <c r="BC217" s="19">
        <f t="shared" si="169"/>
        <v>0</v>
      </c>
      <c r="BD217" s="17">
        <f t="shared" si="170"/>
        <v>360</v>
      </c>
      <c r="BE217" s="17">
        <f t="shared" si="171"/>
        <v>0</v>
      </c>
      <c r="BF217" s="38">
        <f t="shared" si="172"/>
        <v>0</v>
      </c>
      <c r="BG217" s="38">
        <f t="shared" si="173"/>
        <v>0</v>
      </c>
      <c r="BH217" s="38">
        <f t="shared" si="174"/>
        <v>0</v>
      </c>
      <c r="BI217" s="38">
        <f t="shared" si="175"/>
        <v>0</v>
      </c>
      <c r="BJ217" s="5">
        <f t="shared" si="176"/>
        <v>0</v>
      </c>
      <c r="BK217" s="5">
        <f t="shared" si="177"/>
        <v>0</v>
      </c>
      <c r="BL217" s="22">
        <f t="shared" si="178"/>
        <v>0</v>
      </c>
      <c r="BM217" s="5">
        <f t="shared" si="179"/>
        <v>0</v>
      </c>
      <c r="BN217" s="66">
        <f t="shared" si="194"/>
        <v>0</v>
      </c>
      <c r="BO217" s="5">
        <f>AP217*BO1239</f>
        <v>-39</v>
      </c>
      <c r="BP217" s="5">
        <f>AU217*BP1239</f>
        <v>0</v>
      </c>
      <c r="BQ217" s="5">
        <f>AF217*BQ1239</f>
        <v>0</v>
      </c>
      <c r="BR217" s="356">
        <f t="shared" si="197"/>
        <v>-39</v>
      </c>
      <c r="BS217" s="5">
        <f t="shared" si="180"/>
        <v>357.2</v>
      </c>
      <c r="BT217" s="6"/>
      <c r="BU217" s="306">
        <v>37781</v>
      </c>
      <c r="BV217" s="38">
        <f t="shared" si="181"/>
        <v>357.2</v>
      </c>
      <c r="BW217" s="66"/>
      <c r="BX217" s="66"/>
      <c r="BY217" s="17"/>
      <c r="BZ217" s="17"/>
      <c r="CA217" s="66"/>
      <c r="CB217" s="66"/>
      <c r="CC217" s="66">
        <f>MAX(BW217:BW404)</f>
        <v>58642.280441588402</v>
      </c>
      <c r="CD217" s="66">
        <f t="shared" si="186"/>
        <v>-58642.280441588402</v>
      </c>
      <c r="CE217" s="66">
        <f t="shared" si="187"/>
        <v>-6480</v>
      </c>
      <c r="CF217" s="66" t="e">
        <f>MAX(CE217:CE404)</f>
        <v>#REF!</v>
      </c>
      <c r="CG217" s="66" t="e">
        <f t="shared" si="188"/>
        <v>#REF!</v>
      </c>
      <c r="CH217" s="370"/>
      <c r="CI217" s="17">
        <f t="shared" si="182"/>
        <v>0</v>
      </c>
      <c r="CJ217" s="17">
        <f t="shared" si="183"/>
        <v>1</v>
      </c>
      <c r="CK217" s="38">
        <f>MAX(BV38:BV217)</f>
        <v>370.5</v>
      </c>
      <c r="CL217" s="38">
        <f t="shared" si="189"/>
        <v>13.300000000000011</v>
      </c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</row>
    <row r="218" spans="1:147" customFormat="1" ht="19.5" hidden="1" customHeight="1" x14ac:dyDescent="0.25">
      <c r="A218" s="3"/>
      <c r="B218" s="254">
        <f t="shared" si="150"/>
        <v>37788</v>
      </c>
      <c r="C218" s="5">
        <f t="shared" si="195"/>
        <v>23603</v>
      </c>
      <c r="D218" s="5">
        <v>0</v>
      </c>
      <c r="E218" s="66">
        <f t="shared" si="198"/>
        <v>0</v>
      </c>
      <c r="F218" s="66">
        <f t="shared" si="151"/>
        <v>111</v>
      </c>
      <c r="G218" s="4">
        <f t="shared" si="196"/>
        <v>23714</v>
      </c>
      <c r="H218" s="8">
        <f t="shared" si="184"/>
        <v>4.7027920179638178E-3</v>
      </c>
      <c r="I218" s="3"/>
      <c r="J218" s="306">
        <v>37788</v>
      </c>
      <c r="K218" s="5">
        <v>356.7</v>
      </c>
      <c r="L218" s="5">
        <v>365.7</v>
      </c>
      <c r="M218" s="5">
        <v>355.5</v>
      </c>
      <c r="N218" s="177"/>
      <c r="O218" s="5">
        <f t="shared" si="139"/>
        <v>10.199999999999989</v>
      </c>
      <c r="P218" s="8">
        <f t="shared" si="140"/>
        <v>2.8595458368376757E-2</v>
      </c>
      <c r="Q218" s="8">
        <f>(AVERAGE(P215:P217))*Q1239</f>
        <v>1.4765814834380839E-2</v>
      </c>
      <c r="R218" s="8">
        <f>P217/P1239</f>
        <v>1.2147197559795955</v>
      </c>
      <c r="S218" s="109">
        <f t="shared" si="141"/>
        <v>351.92565094115918</v>
      </c>
      <c r="T218" s="5">
        <f t="shared" si="152"/>
        <v>7.1999999999999886</v>
      </c>
      <c r="U218" s="8">
        <f t="shared" si="138"/>
        <v>0.28000000000000114</v>
      </c>
      <c r="V218" s="19">
        <f t="shared" si="142"/>
        <v>0</v>
      </c>
      <c r="W218" s="109">
        <f t="shared" si="153"/>
        <v>362.4743490588408</v>
      </c>
      <c r="X218" s="5">
        <f t="shared" si="147"/>
        <v>2.8000000000000114</v>
      </c>
      <c r="Y218" s="8">
        <f t="shared" si="143"/>
        <v>0.71999999999999886</v>
      </c>
      <c r="Z218" s="5">
        <f t="shared" si="144"/>
        <v>0</v>
      </c>
      <c r="AA218" s="5">
        <f>K218*AA1239</f>
        <v>4.6370999999999993</v>
      </c>
      <c r="AB218" s="5">
        <f t="shared" si="145"/>
        <v>5.6327769804529817</v>
      </c>
      <c r="AC218" s="2">
        <v>37788</v>
      </c>
      <c r="AD218" s="43">
        <f t="shared" si="154"/>
        <v>350</v>
      </c>
      <c r="AE218" s="54"/>
      <c r="AF218" s="131">
        <f>(AK217&gt;AF1239)*1</f>
        <v>0</v>
      </c>
      <c r="AG218" s="112">
        <f>MROUND((AD218*AG1239),5)</f>
        <v>345</v>
      </c>
      <c r="AH218" s="113">
        <f>MROUND((AE218*AH1239),0.1)</f>
        <v>0</v>
      </c>
      <c r="AI218" s="60">
        <f t="shared" si="155"/>
        <v>-0.5</v>
      </c>
      <c r="AJ218" s="60"/>
      <c r="AK218" s="133">
        <f t="shared" si="190"/>
        <v>356.7</v>
      </c>
      <c r="AL218" s="41">
        <f t="shared" si="146"/>
        <v>360</v>
      </c>
      <c r="AM218" s="56">
        <f t="shared" si="148"/>
        <v>1.5</v>
      </c>
      <c r="AN218" s="82">
        <f t="shared" si="149"/>
        <v>0</v>
      </c>
      <c r="AO218" s="82">
        <f t="shared" si="156"/>
        <v>1</v>
      </c>
      <c r="AP218" s="33">
        <f t="shared" si="157"/>
        <v>0</v>
      </c>
      <c r="AQ218" s="29">
        <f t="shared" si="158"/>
        <v>0</v>
      </c>
      <c r="AR218" s="86">
        <f t="shared" si="159"/>
        <v>1</v>
      </c>
      <c r="AS218" s="33">
        <f t="shared" si="160"/>
        <v>0</v>
      </c>
      <c r="AT218" s="19">
        <f t="shared" si="161"/>
        <v>0</v>
      </c>
      <c r="AU218" s="18">
        <f t="shared" si="185"/>
        <v>1</v>
      </c>
      <c r="AV218" s="5">
        <f t="shared" si="162"/>
        <v>1.5</v>
      </c>
      <c r="AW218" s="17">
        <f t="shared" si="163"/>
        <v>1</v>
      </c>
      <c r="AX218" s="17">
        <f t="shared" si="164"/>
        <v>0</v>
      </c>
      <c r="AY218" s="17">
        <f t="shared" si="165"/>
        <v>0</v>
      </c>
      <c r="AZ218" s="19">
        <f t="shared" si="166"/>
        <v>360</v>
      </c>
      <c r="BA218" s="19">
        <f t="shared" si="167"/>
        <v>0</v>
      </c>
      <c r="BB218" s="19">
        <f t="shared" si="168"/>
        <v>0</v>
      </c>
      <c r="BC218" s="19">
        <f t="shared" si="169"/>
        <v>0</v>
      </c>
      <c r="BD218" s="17">
        <f t="shared" si="170"/>
        <v>360</v>
      </c>
      <c r="BE218" s="17">
        <f t="shared" si="171"/>
        <v>0</v>
      </c>
      <c r="BF218" s="38">
        <f t="shared" si="172"/>
        <v>0</v>
      </c>
      <c r="BG218" s="38">
        <f t="shared" si="173"/>
        <v>0</v>
      </c>
      <c r="BH218" s="38">
        <f t="shared" si="174"/>
        <v>0</v>
      </c>
      <c r="BI218" s="38">
        <f t="shared" si="175"/>
        <v>0</v>
      </c>
      <c r="BJ218" s="5">
        <f t="shared" si="176"/>
        <v>0</v>
      </c>
      <c r="BK218" s="5">
        <f t="shared" si="177"/>
        <v>0</v>
      </c>
      <c r="BL218" s="22">
        <f t="shared" si="178"/>
        <v>1.5</v>
      </c>
      <c r="BM218" s="5">
        <f t="shared" si="179"/>
        <v>1.5</v>
      </c>
      <c r="BN218" s="66">
        <f t="shared" si="194"/>
        <v>150</v>
      </c>
      <c r="BO218" s="5">
        <f>AP218*BO1239</f>
        <v>0</v>
      </c>
      <c r="BP218" s="5">
        <f>AU218*BP1239</f>
        <v>-39</v>
      </c>
      <c r="BQ218" s="5">
        <f>AF218*BQ1239</f>
        <v>0</v>
      </c>
      <c r="BR218" s="356">
        <f t="shared" si="197"/>
        <v>111</v>
      </c>
      <c r="BS218" s="5">
        <f t="shared" si="180"/>
        <v>356.7</v>
      </c>
      <c r="BT218" s="6"/>
      <c r="BU218" s="306">
        <v>37788</v>
      </c>
      <c r="BV218" s="38">
        <f t="shared" si="181"/>
        <v>356.7</v>
      </c>
      <c r="BW218" s="66"/>
      <c r="BX218" s="66"/>
      <c r="BY218" s="17"/>
      <c r="BZ218" s="17"/>
      <c r="CA218" s="66"/>
      <c r="CB218" s="66"/>
      <c r="CC218" s="66">
        <f>MAX(BW218:BW404)</f>
        <v>58642.280441588402</v>
      </c>
      <c r="CD218" s="66">
        <f t="shared" si="186"/>
        <v>-58642.280441588402</v>
      </c>
      <c r="CE218" s="66">
        <f t="shared" si="187"/>
        <v>-6369</v>
      </c>
      <c r="CF218" s="66" t="e">
        <f>MAX(CE218:CE404)</f>
        <v>#REF!</v>
      </c>
      <c r="CG218" s="66" t="e">
        <f t="shared" si="188"/>
        <v>#REF!</v>
      </c>
      <c r="CH218" s="370"/>
      <c r="CI218" s="17">
        <f t="shared" si="182"/>
        <v>1</v>
      </c>
      <c r="CJ218" s="17">
        <f t="shared" si="183"/>
        <v>0</v>
      </c>
      <c r="CK218" s="38">
        <f>MAX(BV38:BV218)</f>
        <v>370.5</v>
      </c>
      <c r="CL218" s="38">
        <f t="shared" si="189"/>
        <v>13.800000000000011</v>
      </c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</row>
    <row r="219" spans="1:147" customFormat="1" ht="3" hidden="1" customHeight="1" x14ac:dyDescent="0.25">
      <c r="A219" s="3"/>
      <c r="B219" s="254">
        <f t="shared" si="150"/>
        <v>37795</v>
      </c>
      <c r="C219" s="5">
        <f t="shared" si="195"/>
        <v>23714</v>
      </c>
      <c r="D219" s="5">
        <v>0</v>
      </c>
      <c r="E219" s="66">
        <f t="shared" si="198"/>
        <v>0</v>
      </c>
      <c r="F219" s="66">
        <f t="shared" si="151"/>
        <v>371.00000000000006</v>
      </c>
      <c r="G219" s="4">
        <f t="shared" si="196"/>
        <v>24085</v>
      </c>
      <c r="H219" s="8">
        <f t="shared" si="184"/>
        <v>1.5644766804419334E-2</v>
      </c>
      <c r="I219" s="3"/>
      <c r="J219" s="306">
        <v>37795</v>
      </c>
      <c r="K219" s="5">
        <v>345.5</v>
      </c>
      <c r="L219" s="5">
        <v>358.3</v>
      </c>
      <c r="M219" s="5">
        <v>343.3</v>
      </c>
      <c r="N219" s="177"/>
      <c r="O219" s="5">
        <f t="shared" si="139"/>
        <v>15</v>
      </c>
      <c r="P219" s="8">
        <f t="shared" si="140"/>
        <v>4.3415340086830678E-2</v>
      </c>
      <c r="Q219" s="8">
        <f>(AVERAGE(P216:P218))*Q1239</f>
        <v>1.2925734447611525E-2</v>
      </c>
      <c r="R219" s="8">
        <f>P218/P1239</f>
        <v>0.81094831667304135</v>
      </c>
      <c r="S219" s="109">
        <f t="shared" si="141"/>
        <v>352.08939052253697</v>
      </c>
      <c r="T219" s="5">
        <f t="shared" si="152"/>
        <v>6.6999999999999886</v>
      </c>
      <c r="U219" s="8">
        <f t="shared" si="138"/>
        <v>0.33000000000000113</v>
      </c>
      <c r="V219" s="19">
        <f t="shared" si="142"/>
        <v>4.5</v>
      </c>
      <c r="W219" s="109">
        <f t="shared" si="153"/>
        <v>361.310609477463</v>
      </c>
      <c r="X219" s="5">
        <f t="shared" si="147"/>
        <v>3.3000000000000114</v>
      </c>
      <c r="Y219" s="8">
        <f t="shared" si="143"/>
        <v>0.66999999999999882</v>
      </c>
      <c r="Z219" s="5">
        <f t="shared" si="144"/>
        <v>0</v>
      </c>
      <c r="AA219" s="5">
        <f>K219*AA1239</f>
        <v>4.4914999999999994</v>
      </c>
      <c r="AB219" s="5">
        <f t="shared" si="145"/>
        <v>3.6423743643369648</v>
      </c>
      <c r="AC219" s="2">
        <v>37795</v>
      </c>
      <c r="AD219" s="43">
        <f t="shared" si="154"/>
        <v>350</v>
      </c>
      <c r="AE219" s="54"/>
      <c r="AF219" s="131">
        <f>(AK218&gt;AF1239)*1</f>
        <v>0</v>
      </c>
      <c r="AG219" s="112">
        <f>MROUND((AD219*AG1239),5)</f>
        <v>345</v>
      </c>
      <c r="AH219" s="113">
        <f>MROUND((AE219*AH1239),0.1)</f>
        <v>0</v>
      </c>
      <c r="AI219" s="60">
        <f t="shared" si="155"/>
        <v>-11.199999999999989</v>
      </c>
      <c r="AJ219" s="60"/>
      <c r="AK219" s="133">
        <f t="shared" si="190"/>
        <v>345.5</v>
      </c>
      <c r="AL219" s="41">
        <f t="shared" si="146"/>
        <v>360</v>
      </c>
      <c r="AM219" s="56">
        <f t="shared" si="148"/>
        <v>4.1000000000000005</v>
      </c>
      <c r="AN219" s="82">
        <f t="shared" si="149"/>
        <v>0</v>
      </c>
      <c r="AO219" s="82">
        <f t="shared" si="156"/>
        <v>1</v>
      </c>
      <c r="AP219" s="33">
        <f t="shared" si="157"/>
        <v>0</v>
      </c>
      <c r="AQ219" s="29">
        <f t="shared" si="158"/>
        <v>0</v>
      </c>
      <c r="AR219" s="86">
        <f t="shared" si="159"/>
        <v>0</v>
      </c>
      <c r="AS219" s="33">
        <f t="shared" si="160"/>
        <v>0</v>
      </c>
      <c r="AT219" s="19">
        <f t="shared" si="161"/>
        <v>0</v>
      </c>
      <c r="AU219" s="18">
        <f t="shared" si="185"/>
        <v>1</v>
      </c>
      <c r="AV219" s="5">
        <f t="shared" si="162"/>
        <v>4.1000000000000005</v>
      </c>
      <c r="AW219" s="17">
        <f t="shared" si="163"/>
        <v>1</v>
      </c>
      <c r="AX219" s="17">
        <f t="shared" si="164"/>
        <v>0</v>
      </c>
      <c r="AY219" s="17">
        <f t="shared" si="165"/>
        <v>0</v>
      </c>
      <c r="AZ219" s="19">
        <f t="shared" si="166"/>
        <v>360</v>
      </c>
      <c r="BA219" s="19">
        <f t="shared" si="167"/>
        <v>0</v>
      </c>
      <c r="BB219" s="19">
        <f t="shared" si="168"/>
        <v>0</v>
      </c>
      <c r="BC219" s="19">
        <f t="shared" si="169"/>
        <v>0</v>
      </c>
      <c r="BD219" s="17">
        <f t="shared" si="170"/>
        <v>360</v>
      </c>
      <c r="BE219" s="17">
        <f t="shared" si="171"/>
        <v>0</v>
      </c>
      <c r="BF219" s="38">
        <f t="shared" si="172"/>
        <v>0</v>
      </c>
      <c r="BG219" s="38">
        <f t="shared" si="173"/>
        <v>0</v>
      </c>
      <c r="BH219" s="38">
        <f t="shared" si="174"/>
        <v>0</v>
      </c>
      <c r="BI219" s="38">
        <f t="shared" si="175"/>
        <v>0</v>
      </c>
      <c r="BJ219" s="5">
        <f t="shared" si="176"/>
        <v>0</v>
      </c>
      <c r="BK219" s="5">
        <f t="shared" si="177"/>
        <v>0</v>
      </c>
      <c r="BL219" s="22">
        <f t="shared" si="178"/>
        <v>4.1000000000000005</v>
      </c>
      <c r="BM219" s="5">
        <f t="shared" si="179"/>
        <v>4.1000000000000005</v>
      </c>
      <c r="BN219" s="66">
        <f t="shared" si="194"/>
        <v>410.00000000000006</v>
      </c>
      <c r="BO219" s="5">
        <f>AP219*BO1239</f>
        <v>0</v>
      </c>
      <c r="BP219" s="5">
        <f>AU219*BP1239</f>
        <v>-39</v>
      </c>
      <c r="BQ219" s="5">
        <f>AF219*BQ1239</f>
        <v>0</v>
      </c>
      <c r="BR219" s="356">
        <f t="shared" si="197"/>
        <v>371.00000000000006</v>
      </c>
      <c r="BS219" s="5">
        <f t="shared" si="180"/>
        <v>345.5</v>
      </c>
      <c r="BT219" s="6"/>
      <c r="BU219" s="306">
        <v>37795</v>
      </c>
      <c r="BV219" s="38">
        <f t="shared" si="181"/>
        <v>345.5</v>
      </c>
      <c r="BW219" s="66"/>
      <c r="BX219" s="66"/>
      <c r="BY219" s="17"/>
      <c r="BZ219" s="17"/>
      <c r="CA219" s="66"/>
      <c r="CB219" s="66"/>
      <c r="CC219" s="66">
        <f>MAX(BW219:BW404)</f>
        <v>58642.280441588402</v>
      </c>
      <c r="CD219" s="66">
        <f t="shared" si="186"/>
        <v>-58642.280441588402</v>
      </c>
      <c r="CE219" s="66">
        <f t="shared" si="187"/>
        <v>-5998</v>
      </c>
      <c r="CF219" s="66" t="e">
        <f>MAX(CE219:CE404)</f>
        <v>#REF!</v>
      </c>
      <c r="CG219" s="66" t="e">
        <f t="shared" si="188"/>
        <v>#REF!</v>
      </c>
      <c r="CH219" s="370"/>
      <c r="CI219" s="17">
        <f t="shared" si="182"/>
        <v>1</v>
      </c>
      <c r="CJ219" s="17">
        <f t="shared" si="183"/>
        <v>0</v>
      </c>
      <c r="CK219" s="38">
        <f>MAX(BV38:BV219)</f>
        <v>370.5</v>
      </c>
      <c r="CL219" s="38">
        <f t="shared" si="189"/>
        <v>25</v>
      </c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</row>
    <row r="220" spans="1:147" customFormat="1" ht="19.5" hidden="1" customHeight="1" x14ac:dyDescent="0.25">
      <c r="A220" s="3"/>
      <c r="B220" s="254">
        <f t="shared" si="150"/>
        <v>37802</v>
      </c>
      <c r="C220" s="5">
        <f t="shared" si="195"/>
        <v>24085</v>
      </c>
      <c r="D220" s="5">
        <v>0</v>
      </c>
      <c r="E220" s="66">
        <f t="shared" si="198"/>
        <v>0</v>
      </c>
      <c r="F220" s="66">
        <f t="shared" si="151"/>
        <v>-799</v>
      </c>
      <c r="G220" s="4">
        <f t="shared" si="196"/>
        <v>23286</v>
      </c>
      <c r="H220" s="8">
        <f t="shared" si="184"/>
        <v>-3.3174174797591861E-2</v>
      </c>
      <c r="I220" s="3"/>
      <c r="J220" s="306">
        <v>37802</v>
      </c>
      <c r="K220" s="5">
        <v>351.3</v>
      </c>
      <c r="L220" s="5">
        <v>353.8</v>
      </c>
      <c r="M220" s="5">
        <v>344.5</v>
      </c>
      <c r="N220" s="177"/>
      <c r="O220" s="5">
        <f t="shared" si="139"/>
        <v>9.3000000000000114</v>
      </c>
      <c r="P220" s="8">
        <f t="shared" si="140"/>
        <v>2.6473099914602935E-2</v>
      </c>
      <c r="Q220" s="8">
        <f>(AVERAGE(P217:P219))*Q1239</f>
        <v>1.5312526020231469E-2</v>
      </c>
      <c r="R220" s="8">
        <f>P219/P1239</f>
        <v>1.2312303760844221</v>
      </c>
      <c r="S220" s="109">
        <f t="shared" si="141"/>
        <v>340.20952226001003</v>
      </c>
      <c r="T220" s="5">
        <f t="shared" si="152"/>
        <v>5.5</v>
      </c>
      <c r="U220" s="8">
        <f t="shared" ref="U220:U283" si="199">((T220+X220)-T220)/(T220+X220)</f>
        <v>0.45</v>
      </c>
      <c r="V220" s="19">
        <f t="shared" si="142"/>
        <v>0</v>
      </c>
      <c r="W220" s="109">
        <f t="shared" si="153"/>
        <v>350.79047773998997</v>
      </c>
      <c r="X220" s="5">
        <f t="shared" si="147"/>
        <v>4.5</v>
      </c>
      <c r="Y220" s="8">
        <f t="shared" si="143"/>
        <v>0.55000000000000004</v>
      </c>
      <c r="Z220" s="5">
        <f t="shared" si="144"/>
        <v>1.3000000000000114</v>
      </c>
      <c r="AA220" s="5">
        <f>K220*AA1239</f>
        <v>4.5668999999999995</v>
      </c>
      <c r="AB220" s="5">
        <f t="shared" si="145"/>
        <v>5.6229060045399466</v>
      </c>
      <c r="AC220" s="2">
        <v>37802</v>
      </c>
      <c r="AD220" s="43">
        <f t="shared" si="154"/>
        <v>340</v>
      </c>
      <c r="AE220" s="54"/>
      <c r="AF220" s="131">
        <f>(AK219&gt;AF1239)*1</f>
        <v>0</v>
      </c>
      <c r="AG220" s="112">
        <f>MROUND((AD220*AG1239),5)</f>
        <v>335</v>
      </c>
      <c r="AH220" s="113">
        <f>MROUND((AE220*AH1239),0.1)</f>
        <v>0</v>
      </c>
      <c r="AI220" s="60">
        <f t="shared" si="155"/>
        <v>5.8000000000000114</v>
      </c>
      <c r="AJ220" s="60"/>
      <c r="AK220" s="133">
        <f t="shared" si="190"/>
        <v>351.3</v>
      </c>
      <c r="AL220" s="41">
        <f t="shared" si="146"/>
        <v>350</v>
      </c>
      <c r="AM220" s="56">
        <f t="shared" si="148"/>
        <v>2.4000000000000004</v>
      </c>
      <c r="AN220" s="82">
        <f t="shared" si="149"/>
        <v>1</v>
      </c>
      <c r="AO220" s="82">
        <f t="shared" si="156"/>
        <v>0</v>
      </c>
      <c r="AP220" s="33">
        <f t="shared" si="157"/>
        <v>0</v>
      </c>
      <c r="AQ220" s="29">
        <f t="shared" si="158"/>
        <v>0</v>
      </c>
      <c r="AR220" s="86">
        <f t="shared" si="159"/>
        <v>1</v>
      </c>
      <c r="AS220" s="33">
        <f t="shared" si="160"/>
        <v>0</v>
      </c>
      <c r="AT220" s="19">
        <f t="shared" si="161"/>
        <v>0</v>
      </c>
      <c r="AU220" s="18">
        <f t="shared" si="185"/>
        <v>1</v>
      </c>
      <c r="AV220" s="5">
        <f t="shared" si="162"/>
        <v>2.4000000000000004</v>
      </c>
      <c r="AW220" s="17">
        <f t="shared" si="163"/>
        <v>0</v>
      </c>
      <c r="AX220" s="17">
        <f t="shared" si="164"/>
        <v>1</v>
      </c>
      <c r="AY220" s="17">
        <f t="shared" si="165"/>
        <v>350</v>
      </c>
      <c r="AZ220" s="19">
        <f t="shared" si="166"/>
        <v>360</v>
      </c>
      <c r="BA220" s="19">
        <f t="shared" si="167"/>
        <v>0</v>
      </c>
      <c r="BB220" s="19">
        <f t="shared" si="168"/>
        <v>0</v>
      </c>
      <c r="BC220" s="19">
        <f t="shared" si="169"/>
        <v>350</v>
      </c>
      <c r="BD220" s="17">
        <f t="shared" si="170"/>
        <v>0</v>
      </c>
      <c r="BE220" s="17">
        <f t="shared" si="171"/>
        <v>0</v>
      </c>
      <c r="BF220" s="38">
        <f t="shared" si="172"/>
        <v>0</v>
      </c>
      <c r="BG220" s="38">
        <f t="shared" si="173"/>
        <v>0</v>
      </c>
      <c r="BH220" s="38">
        <f t="shared" si="174"/>
        <v>0</v>
      </c>
      <c r="BI220" s="38">
        <f t="shared" si="175"/>
        <v>0</v>
      </c>
      <c r="BJ220" s="5">
        <f t="shared" si="176"/>
        <v>0</v>
      </c>
      <c r="BK220" s="5">
        <f t="shared" si="177"/>
        <v>-10</v>
      </c>
      <c r="BL220" s="22">
        <f t="shared" si="178"/>
        <v>-7.6</v>
      </c>
      <c r="BM220" s="5">
        <f t="shared" si="179"/>
        <v>-7.6</v>
      </c>
      <c r="BN220" s="66">
        <f t="shared" si="194"/>
        <v>-760</v>
      </c>
      <c r="BO220" s="5">
        <f>AP220*BO1239</f>
        <v>0</v>
      </c>
      <c r="BP220" s="5">
        <f>AU220*BP1239</f>
        <v>-39</v>
      </c>
      <c r="BQ220" s="5">
        <f>AF220*BQ1239</f>
        <v>0</v>
      </c>
      <c r="BR220" s="356">
        <f t="shared" si="197"/>
        <v>-799</v>
      </c>
      <c r="BS220" s="5">
        <f t="shared" si="180"/>
        <v>351.3</v>
      </c>
      <c r="BT220" s="6"/>
      <c r="BU220" s="306">
        <v>37802</v>
      </c>
      <c r="BV220" s="38">
        <f t="shared" si="181"/>
        <v>351.3</v>
      </c>
      <c r="BW220" s="66"/>
      <c r="BX220" s="66"/>
      <c r="BY220" s="17"/>
      <c r="BZ220" s="17"/>
      <c r="CA220" s="66"/>
      <c r="CB220" s="66"/>
      <c r="CC220" s="66">
        <f>MAX(BW220:BW404)</f>
        <v>58642.280441588402</v>
      </c>
      <c r="CD220" s="66">
        <f t="shared" si="186"/>
        <v>-58642.280441588402</v>
      </c>
      <c r="CE220" s="66">
        <f t="shared" si="187"/>
        <v>-6797</v>
      </c>
      <c r="CF220" s="66" t="e">
        <f>MAX(CE220:CE404)</f>
        <v>#REF!</v>
      </c>
      <c r="CG220" s="66" t="e">
        <f t="shared" si="188"/>
        <v>#REF!</v>
      </c>
      <c r="CH220" s="370"/>
      <c r="CI220" s="17">
        <f t="shared" si="182"/>
        <v>0</v>
      </c>
      <c r="CJ220" s="17">
        <f t="shared" si="183"/>
        <v>1</v>
      </c>
      <c r="CK220" s="38">
        <f>MAX(BV38:BV220)</f>
        <v>370.5</v>
      </c>
      <c r="CL220" s="38">
        <f t="shared" si="189"/>
        <v>19.199999999999989</v>
      </c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</row>
    <row r="221" spans="1:147" customFormat="1" ht="19.5" hidden="1" customHeight="1" x14ac:dyDescent="0.25">
      <c r="A221" s="3"/>
      <c r="B221" s="254">
        <f t="shared" si="150"/>
        <v>37809</v>
      </c>
      <c r="C221" s="5">
        <f t="shared" si="195"/>
        <v>23286</v>
      </c>
      <c r="D221" s="5">
        <v>0</v>
      </c>
      <c r="E221" s="66">
        <f t="shared" si="198"/>
        <v>0</v>
      </c>
      <c r="F221" s="66">
        <f t="shared" si="151"/>
        <v>-39</v>
      </c>
      <c r="G221" s="4">
        <f t="shared" si="196"/>
        <v>23247</v>
      </c>
      <c r="H221" s="8">
        <f t="shared" si="184"/>
        <v>-1.6748260757536717E-3</v>
      </c>
      <c r="I221" s="3"/>
      <c r="J221" s="306">
        <v>37809</v>
      </c>
      <c r="K221" s="5">
        <v>345.1</v>
      </c>
      <c r="L221" s="5">
        <v>352.6</v>
      </c>
      <c r="M221" s="5">
        <v>342.1</v>
      </c>
      <c r="N221" s="177"/>
      <c r="O221" s="5">
        <f t="shared" ref="O221:O284" si="200">L221-M221</f>
        <v>10.5</v>
      </c>
      <c r="P221" s="8">
        <f t="shared" ref="P221:P284" si="201">O221/K221</f>
        <v>3.0425963488843813E-2</v>
      </c>
      <c r="Q221" s="8">
        <f>(AVERAGE(P218:P220))*Q1239</f>
        <v>1.313118644930805E-2</v>
      </c>
      <c r="R221" s="8">
        <f>P220/P1239</f>
        <v>0.75075963239693821</v>
      </c>
      <c r="S221" s="109">
        <f t="shared" si="141"/>
        <v>346.68701420035808</v>
      </c>
      <c r="T221" s="5">
        <f t="shared" si="152"/>
        <v>6.3000000000000114</v>
      </c>
      <c r="U221" s="8">
        <f t="shared" si="199"/>
        <v>0.36999999999999889</v>
      </c>
      <c r="V221" s="19">
        <f t="shared" si="142"/>
        <v>0</v>
      </c>
      <c r="W221" s="109">
        <f t="shared" si="153"/>
        <v>355.91298579964194</v>
      </c>
      <c r="X221" s="5">
        <f t="shared" si="147"/>
        <v>3.6999999999999886</v>
      </c>
      <c r="Y221" s="8">
        <f t="shared" si="143"/>
        <v>0.63000000000000111</v>
      </c>
      <c r="Z221" s="5">
        <f t="shared" si="144"/>
        <v>0</v>
      </c>
      <c r="AA221" s="5">
        <f>K221*AA1239</f>
        <v>4.4863</v>
      </c>
      <c r="AB221" s="5">
        <f t="shared" si="145"/>
        <v>3.368132938822384</v>
      </c>
      <c r="AC221" s="2">
        <v>37809</v>
      </c>
      <c r="AD221" s="43">
        <f t="shared" si="154"/>
        <v>345</v>
      </c>
      <c r="AE221" s="54"/>
      <c r="AF221" s="131">
        <f>(AK220&gt;AF1239)*1</f>
        <v>0</v>
      </c>
      <c r="AG221" s="112">
        <f>MROUND((AD221*AG1239),5)</f>
        <v>340</v>
      </c>
      <c r="AH221" s="113">
        <f>MROUND((AE221*AH1239),0.1)</f>
        <v>0</v>
      </c>
      <c r="AI221" s="60">
        <f t="shared" si="155"/>
        <v>-6.1999999999999886</v>
      </c>
      <c r="AJ221" s="60"/>
      <c r="AK221" s="133">
        <f t="shared" si="190"/>
        <v>345.1</v>
      </c>
      <c r="AL221" s="41">
        <f t="shared" si="146"/>
        <v>355</v>
      </c>
      <c r="AM221" s="56">
        <f t="shared" si="148"/>
        <v>3.1</v>
      </c>
      <c r="AN221" s="82">
        <f t="shared" si="149"/>
        <v>0</v>
      </c>
      <c r="AO221" s="82">
        <f t="shared" si="156"/>
        <v>1</v>
      </c>
      <c r="AP221" s="33">
        <f t="shared" si="157"/>
        <v>1</v>
      </c>
      <c r="AQ221" s="29">
        <f t="shared" si="158"/>
        <v>0</v>
      </c>
      <c r="AR221" s="86">
        <f t="shared" si="159"/>
        <v>1</v>
      </c>
      <c r="AS221" s="33">
        <f t="shared" si="160"/>
        <v>0</v>
      </c>
      <c r="AT221" s="19">
        <f t="shared" si="161"/>
        <v>0</v>
      </c>
      <c r="AU221" s="18">
        <f t="shared" si="185"/>
        <v>0</v>
      </c>
      <c r="AV221" s="5">
        <f t="shared" si="162"/>
        <v>0</v>
      </c>
      <c r="AW221" s="17">
        <f t="shared" si="163"/>
        <v>0</v>
      </c>
      <c r="AX221" s="17">
        <f t="shared" si="164"/>
        <v>0</v>
      </c>
      <c r="AY221" s="17">
        <f t="shared" si="165"/>
        <v>0</v>
      </c>
      <c r="AZ221" s="19">
        <f t="shared" si="166"/>
        <v>0</v>
      </c>
      <c r="BA221" s="19">
        <f t="shared" si="167"/>
        <v>0</v>
      </c>
      <c r="BB221" s="19">
        <f t="shared" si="168"/>
        <v>0</v>
      </c>
      <c r="BC221" s="19">
        <f t="shared" si="169"/>
        <v>0</v>
      </c>
      <c r="BD221" s="17">
        <f t="shared" si="170"/>
        <v>0</v>
      </c>
      <c r="BE221" s="17">
        <f t="shared" si="171"/>
        <v>0</v>
      </c>
      <c r="BF221" s="38">
        <f t="shared" si="172"/>
        <v>0</v>
      </c>
      <c r="BG221" s="38">
        <f t="shared" si="173"/>
        <v>0</v>
      </c>
      <c r="BH221" s="38">
        <f t="shared" si="174"/>
        <v>0</v>
      </c>
      <c r="BI221" s="38">
        <f t="shared" si="175"/>
        <v>0</v>
      </c>
      <c r="BJ221" s="5">
        <f t="shared" si="176"/>
        <v>0</v>
      </c>
      <c r="BK221" s="5">
        <f t="shared" si="177"/>
        <v>0</v>
      </c>
      <c r="BL221" s="22">
        <f t="shared" si="178"/>
        <v>0</v>
      </c>
      <c r="BM221" s="5">
        <f t="shared" si="179"/>
        <v>0</v>
      </c>
      <c r="BN221" s="66">
        <f t="shared" si="194"/>
        <v>0</v>
      </c>
      <c r="BO221" s="5">
        <f>AP221*BO1239</f>
        <v>-39</v>
      </c>
      <c r="BP221" s="5">
        <f>AU221*BP1239</f>
        <v>0</v>
      </c>
      <c r="BQ221" s="5">
        <f>AF221*BQ1239</f>
        <v>0</v>
      </c>
      <c r="BR221" s="356">
        <f t="shared" si="197"/>
        <v>-39</v>
      </c>
      <c r="BS221" s="5">
        <f t="shared" si="180"/>
        <v>345.1</v>
      </c>
      <c r="BT221" s="6"/>
      <c r="BU221" s="306">
        <v>37809</v>
      </c>
      <c r="BV221" s="38">
        <f t="shared" si="181"/>
        <v>345.1</v>
      </c>
      <c r="BW221" s="66"/>
      <c r="BX221" s="66"/>
      <c r="BY221" s="17"/>
      <c r="BZ221" s="17"/>
      <c r="CA221" s="66"/>
      <c r="CB221" s="66"/>
      <c r="CC221" s="66">
        <f>MAX(BW221:BW404)</f>
        <v>58642.280441588402</v>
      </c>
      <c r="CD221" s="66">
        <f t="shared" si="186"/>
        <v>-58642.280441588402</v>
      </c>
      <c r="CE221" s="66">
        <f t="shared" si="187"/>
        <v>-6836</v>
      </c>
      <c r="CF221" s="66" t="e">
        <f>MAX(CE221:CE404)</f>
        <v>#REF!</v>
      </c>
      <c r="CG221" s="66" t="e">
        <f t="shared" si="188"/>
        <v>#REF!</v>
      </c>
      <c r="CH221" s="370"/>
      <c r="CI221" s="17">
        <f t="shared" si="182"/>
        <v>0</v>
      </c>
      <c r="CJ221" s="17">
        <f t="shared" si="183"/>
        <v>1</v>
      </c>
      <c r="CK221" s="38">
        <f>MAX(BV38:BV221)</f>
        <v>370.5</v>
      </c>
      <c r="CL221" s="38">
        <f t="shared" si="189"/>
        <v>25.399999999999977</v>
      </c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</row>
    <row r="222" spans="1:147" customFormat="1" ht="19.5" hidden="1" customHeight="1" x14ac:dyDescent="0.25">
      <c r="A222" s="3"/>
      <c r="B222" s="254">
        <f t="shared" si="150"/>
        <v>37816</v>
      </c>
      <c r="C222" s="5">
        <f t="shared" si="195"/>
        <v>23247</v>
      </c>
      <c r="D222" s="5">
        <v>0</v>
      </c>
      <c r="E222" s="66">
        <f t="shared" si="198"/>
        <v>0</v>
      </c>
      <c r="F222" s="66">
        <f t="shared" si="151"/>
        <v>-39</v>
      </c>
      <c r="G222" s="4">
        <f t="shared" si="196"/>
        <v>23208</v>
      </c>
      <c r="H222" s="8">
        <f t="shared" si="184"/>
        <v>-1.6776358239772875E-3</v>
      </c>
      <c r="I222" s="3"/>
      <c r="J222" s="306">
        <v>37816</v>
      </c>
      <c r="K222" s="5">
        <v>347.3</v>
      </c>
      <c r="L222" s="5">
        <v>349.4</v>
      </c>
      <c r="M222" s="5">
        <v>340.6</v>
      </c>
      <c r="N222" s="177"/>
      <c r="O222" s="5">
        <f t="shared" si="200"/>
        <v>8.7999999999999545</v>
      </c>
      <c r="P222" s="8">
        <f t="shared" si="201"/>
        <v>2.5338324215375622E-2</v>
      </c>
      <c r="Q222" s="8">
        <f>(AVERAGE(P219:P221))*Q1239</f>
        <v>1.3375253798703657E-2</v>
      </c>
      <c r="R222" s="8">
        <f>P221/P1239</f>
        <v>0.86286023313827154</v>
      </c>
      <c r="S222" s="109">
        <f t="shared" ref="S222:S285" si="202">(-Q222*K221)+K221</f>
        <v>340.4841999140674</v>
      </c>
      <c r="T222" s="5">
        <f t="shared" si="152"/>
        <v>5.1000000000000227</v>
      </c>
      <c r="U222" s="8">
        <f t="shared" si="199"/>
        <v>0.48999999999999772</v>
      </c>
      <c r="V222" s="19">
        <f t="shared" ref="V222:V285" si="203">MAX(0,(AD222-K222))</f>
        <v>0</v>
      </c>
      <c r="W222" s="109">
        <f t="shared" si="153"/>
        <v>349.71580008593264</v>
      </c>
      <c r="X222" s="5">
        <f t="shared" si="147"/>
        <v>4.8999999999999773</v>
      </c>
      <c r="Y222" s="8">
        <f t="shared" ref="Y222:Y285" si="204">100%-U222</f>
        <v>0.51000000000000223</v>
      </c>
      <c r="Z222" s="5">
        <f t="shared" ref="Z222:Z285" si="205">MAX(0,(K222-AL222))</f>
        <v>0</v>
      </c>
      <c r="AA222" s="5">
        <f>K222*AA1239</f>
        <v>4.5148999999999999</v>
      </c>
      <c r="AB222" s="5">
        <f t="shared" ref="AB222:AB285" si="206">AA222*R222</f>
        <v>3.8957276665959819</v>
      </c>
      <c r="AC222" s="2">
        <v>37816</v>
      </c>
      <c r="AD222" s="43">
        <f t="shared" si="154"/>
        <v>340</v>
      </c>
      <c r="AE222" s="54"/>
      <c r="AF222" s="131">
        <f>(AK221&gt;AF1239)*1</f>
        <v>0</v>
      </c>
      <c r="AG222" s="112">
        <f>MROUND((AD222*AG1239),5)</f>
        <v>335</v>
      </c>
      <c r="AH222" s="113">
        <f>MROUND((AE222*AH1239),0.1)</f>
        <v>0</v>
      </c>
      <c r="AI222" s="60">
        <f t="shared" si="155"/>
        <v>2.1999999999999886</v>
      </c>
      <c r="AJ222" s="60"/>
      <c r="AK222" s="133">
        <f t="shared" si="190"/>
        <v>347.3</v>
      </c>
      <c r="AL222" s="41">
        <f t="shared" ref="AL222:AL285" si="207">MROUND(W222,5)</f>
        <v>350</v>
      </c>
      <c r="AM222" s="56">
        <f t="shared" si="148"/>
        <v>2.1</v>
      </c>
      <c r="AN222" s="82">
        <f t="shared" si="149"/>
        <v>1</v>
      </c>
      <c r="AO222" s="82">
        <f t="shared" si="156"/>
        <v>0</v>
      </c>
      <c r="AP222" s="33">
        <f t="shared" si="157"/>
        <v>1</v>
      </c>
      <c r="AQ222" s="29">
        <f t="shared" si="158"/>
        <v>0</v>
      </c>
      <c r="AR222" s="86">
        <f t="shared" si="159"/>
        <v>1</v>
      </c>
      <c r="AS222" s="33">
        <f t="shared" si="160"/>
        <v>0</v>
      </c>
      <c r="AT222" s="19">
        <f t="shared" si="161"/>
        <v>0</v>
      </c>
      <c r="AU222" s="18">
        <f t="shared" si="185"/>
        <v>0</v>
      </c>
      <c r="AV222" s="5">
        <f t="shared" si="162"/>
        <v>0</v>
      </c>
      <c r="AW222" s="17">
        <f t="shared" si="163"/>
        <v>0</v>
      </c>
      <c r="AX222" s="17">
        <f t="shared" si="164"/>
        <v>0</v>
      </c>
      <c r="AY222" s="17">
        <f t="shared" si="165"/>
        <v>0</v>
      </c>
      <c r="AZ222" s="19">
        <f t="shared" si="166"/>
        <v>0</v>
      </c>
      <c r="BA222" s="19">
        <f t="shared" si="167"/>
        <v>0</v>
      </c>
      <c r="BB222" s="19">
        <f t="shared" si="168"/>
        <v>0</v>
      </c>
      <c r="BC222" s="19">
        <f t="shared" si="169"/>
        <v>0</v>
      </c>
      <c r="BD222" s="17">
        <f t="shared" si="170"/>
        <v>0</v>
      </c>
      <c r="BE222" s="17">
        <f t="shared" si="171"/>
        <v>0</v>
      </c>
      <c r="BF222" s="38">
        <f t="shared" si="172"/>
        <v>0</v>
      </c>
      <c r="BG222" s="38">
        <f t="shared" si="173"/>
        <v>0</v>
      </c>
      <c r="BH222" s="38">
        <f t="shared" si="174"/>
        <v>0</v>
      </c>
      <c r="BI222" s="38">
        <f t="shared" si="175"/>
        <v>0</v>
      </c>
      <c r="BJ222" s="5">
        <f t="shared" si="176"/>
        <v>0</v>
      </c>
      <c r="BK222" s="5">
        <f t="shared" si="177"/>
        <v>0</v>
      </c>
      <c r="BL222" s="22">
        <f t="shared" si="178"/>
        <v>0</v>
      </c>
      <c r="BM222" s="5">
        <f t="shared" si="179"/>
        <v>0</v>
      </c>
      <c r="BN222" s="66">
        <f t="shared" si="194"/>
        <v>0</v>
      </c>
      <c r="BO222" s="5">
        <f>AP222*BO1239</f>
        <v>-39</v>
      </c>
      <c r="BP222" s="5">
        <f>AU222*BP1239</f>
        <v>0</v>
      </c>
      <c r="BQ222" s="5">
        <f>AF222*BQ1239</f>
        <v>0</v>
      </c>
      <c r="BR222" s="356">
        <f t="shared" si="197"/>
        <v>-39</v>
      </c>
      <c r="BS222" s="5">
        <f t="shared" si="180"/>
        <v>347.3</v>
      </c>
      <c r="BT222" s="6"/>
      <c r="BU222" s="306">
        <v>37816</v>
      </c>
      <c r="BV222" s="38">
        <f t="shared" si="181"/>
        <v>347.3</v>
      </c>
      <c r="BW222" s="66"/>
      <c r="BX222" s="66"/>
      <c r="BY222" s="17"/>
      <c r="BZ222" s="17"/>
      <c r="CA222" s="66"/>
      <c r="CB222" s="66"/>
      <c r="CC222" s="66">
        <f>MAX(BW222:BW404)</f>
        <v>58642.280441588402</v>
      </c>
      <c r="CD222" s="66">
        <f t="shared" si="186"/>
        <v>-58642.280441588402</v>
      </c>
      <c r="CE222" s="66">
        <f t="shared" si="187"/>
        <v>-6875</v>
      </c>
      <c r="CF222" s="66" t="e">
        <f>MAX(CE222:CE404)</f>
        <v>#REF!</v>
      </c>
      <c r="CG222" s="66" t="e">
        <f t="shared" si="188"/>
        <v>#REF!</v>
      </c>
      <c r="CH222" s="370"/>
      <c r="CI222" s="17">
        <f t="shared" si="182"/>
        <v>0</v>
      </c>
      <c r="CJ222" s="17">
        <f t="shared" si="183"/>
        <v>1</v>
      </c>
      <c r="CK222" s="38">
        <f>MAX(BV38:BV222)</f>
        <v>370.5</v>
      </c>
      <c r="CL222" s="38">
        <f t="shared" si="189"/>
        <v>23.199999999999989</v>
      </c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</row>
    <row r="223" spans="1:147" customFormat="1" ht="19.5" hidden="1" customHeight="1" x14ac:dyDescent="0.25">
      <c r="A223" s="3"/>
      <c r="B223" s="254">
        <f t="shared" si="150"/>
        <v>37823</v>
      </c>
      <c r="C223" s="5">
        <f t="shared" si="195"/>
        <v>23208</v>
      </c>
      <c r="D223" s="5">
        <v>0</v>
      </c>
      <c r="E223" s="66">
        <f t="shared" si="198"/>
        <v>0</v>
      </c>
      <c r="F223" s="66">
        <f t="shared" si="151"/>
        <v>-39</v>
      </c>
      <c r="G223" s="4">
        <f t="shared" si="196"/>
        <v>23169</v>
      </c>
      <c r="H223" s="8">
        <f t="shared" si="184"/>
        <v>-1.6804550155118925E-3</v>
      </c>
      <c r="I223" s="3"/>
      <c r="J223" s="306">
        <v>37823</v>
      </c>
      <c r="K223" s="5">
        <v>362.8</v>
      </c>
      <c r="L223" s="5">
        <v>364.5</v>
      </c>
      <c r="M223" s="5">
        <v>346.8</v>
      </c>
      <c r="N223" s="177"/>
      <c r="O223" s="5">
        <f t="shared" si="200"/>
        <v>17.699999999999989</v>
      </c>
      <c r="P223" s="8">
        <f t="shared" si="201"/>
        <v>4.878721058434396E-2</v>
      </c>
      <c r="Q223" s="8">
        <f>(AVERAGE(P220:P222))*Q1239</f>
        <v>1.0964985015842983E-2</v>
      </c>
      <c r="R223" s="8">
        <f>P222/P1239</f>
        <v>0.71857814290182498</v>
      </c>
      <c r="S223" s="109">
        <f t="shared" si="202"/>
        <v>343.49186070399776</v>
      </c>
      <c r="T223" s="5">
        <f t="shared" si="152"/>
        <v>2.3000000000000114</v>
      </c>
      <c r="U223" s="8">
        <f t="shared" si="199"/>
        <v>0.5399999999999977</v>
      </c>
      <c r="V223" s="19">
        <f t="shared" si="203"/>
        <v>0</v>
      </c>
      <c r="W223" s="109">
        <f t="shared" si="153"/>
        <v>351.10813929600226</v>
      </c>
      <c r="X223" s="5">
        <f t="shared" si="147"/>
        <v>2.6999999999999886</v>
      </c>
      <c r="Y223" s="8">
        <f t="shared" si="204"/>
        <v>0.4600000000000023</v>
      </c>
      <c r="Z223" s="5">
        <f t="shared" si="205"/>
        <v>12.800000000000011</v>
      </c>
      <c r="AA223" s="5">
        <f>K223*AA1239</f>
        <v>4.7164000000000001</v>
      </c>
      <c r="AB223" s="5">
        <f t="shared" si="206"/>
        <v>3.3891019531821676</v>
      </c>
      <c r="AC223" s="2">
        <v>37823</v>
      </c>
      <c r="AD223" s="43">
        <f t="shared" si="154"/>
        <v>345</v>
      </c>
      <c r="AE223" s="54"/>
      <c r="AF223" s="131">
        <f>(AK222&gt;AF1239)*1</f>
        <v>0</v>
      </c>
      <c r="AG223" s="112">
        <f>MROUND((AD223*AG1239),5)</f>
        <v>340</v>
      </c>
      <c r="AH223" s="113">
        <f>MROUND((AE223*AH1239),0.1)</f>
        <v>0</v>
      </c>
      <c r="AI223" s="60">
        <f t="shared" si="155"/>
        <v>15.5</v>
      </c>
      <c r="AJ223" s="60"/>
      <c r="AK223" s="133">
        <f t="shared" si="190"/>
        <v>362.8</v>
      </c>
      <c r="AL223" s="41">
        <f t="shared" si="207"/>
        <v>350</v>
      </c>
      <c r="AM223" s="56">
        <f t="shared" si="148"/>
        <v>2</v>
      </c>
      <c r="AN223" s="82">
        <f t="shared" si="149"/>
        <v>1</v>
      </c>
      <c r="AO223" s="82">
        <f t="shared" si="156"/>
        <v>0</v>
      </c>
      <c r="AP223" s="33">
        <f t="shared" si="157"/>
        <v>1</v>
      </c>
      <c r="AQ223" s="29">
        <f t="shared" si="158"/>
        <v>0</v>
      </c>
      <c r="AR223" s="86">
        <f t="shared" si="159"/>
        <v>1</v>
      </c>
      <c r="AS223" s="33">
        <f t="shared" si="160"/>
        <v>0</v>
      </c>
      <c r="AT223" s="19">
        <f t="shared" si="161"/>
        <v>0</v>
      </c>
      <c r="AU223" s="18">
        <f t="shared" si="185"/>
        <v>0</v>
      </c>
      <c r="AV223" s="5">
        <f t="shared" si="162"/>
        <v>0</v>
      </c>
      <c r="AW223" s="17">
        <f t="shared" si="163"/>
        <v>0</v>
      </c>
      <c r="AX223" s="17">
        <f t="shared" si="164"/>
        <v>0</v>
      </c>
      <c r="AY223" s="17">
        <f t="shared" si="165"/>
        <v>0</v>
      </c>
      <c r="AZ223" s="19">
        <f t="shared" si="166"/>
        <v>0</v>
      </c>
      <c r="BA223" s="19">
        <f t="shared" si="167"/>
        <v>0</v>
      </c>
      <c r="BB223" s="19">
        <f t="shared" si="168"/>
        <v>0</v>
      </c>
      <c r="BC223" s="19">
        <f t="shared" si="169"/>
        <v>0</v>
      </c>
      <c r="BD223" s="17">
        <f t="shared" si="170"/>
        <v>0</v>
      </c>
      <c r="BE223" s="17">
        <f t="shared" si="171"/>
        <v>0</v>
      </c>
      <c r="BF223" s="38">
        <f t="shared" si="172"/>
        <v>0</v>
      </c>
      <c r="BG223" s="38">
        <f t="shared" si="173"/>
        <v>0</v>
      </c>
      <c r="BH223" s="38">
        <f t="shared" si="174"/>
        <v>0</v>
      </c>
      <c r="BI223" s="38">
        <f t="shared" si="175"/>
        <v>0</v>
      </c>
      <c r="BJ223" s="5">
        <f t="shared" si="176"/>
        <v>0</v>
      </c>
      <c r="BK223" s="5">
        <f t="shared" si="177"/>
        <v>0</v>
      </c>
      <c r="BL223" s="22">
        <f t="shared" si="178"/>
        <v>0</v>
      </c>
      <c r="BM223" s="5">
        <f t="shared" si="179"/>
        <v>0</v>
      </c>
      <c r="BN223" s="66">
        <f t="shared" si="194"/>
        <v>0</v>
      </c>
      <c r="BO223" s="5">
        <f>AP223*BO1239</f>
        <v>-39</v>
      </c>
      <c r="BP223" s="5">
        <f>AU223*BP1239</f>
        <v>0</v>
      </c>
      <c r="BQ223" s="5">
        <f>AF223*BQ1239</f>
        <v>0</v>
      </c>
      <c r="BR223" s="356">
        <f t="shared" si="197"/>
        <v>-39</v>
      </c>
      <c r="BS223" s="5">
        <f t="shared" si="180"/>
        <v>362.8</v>
      </c>
      <c r="BT223" s="6"/>
      <c r="BU223" s="306">
        <v>37823</v>
      </c>
      <c r="BV223" s="38">
        <f t="shared" si="181"/>
        <v>362.8</v>
      </c>
      <c r="BW223" s="66"/>
      <c r="BX223" s="66"/>
      <c r="BY223" s="17"/>
      <c r="BZ223" s="17"/>
      <c r="CA223" s="66"/>
      <c r="CB223" s="66"/>
      <c r="CC223" s="66">
        <f>MAX(BW223:BW404)</f>
        <v>58642.280441588402</v>
      </c>
      <c r="CD223" s="66">
        <f t="shared" si="186"/>
        <v>-58642.280441588402</v>
      </c>
      <c r="CE223" s="66">
        <f t="shared" si="187"/>
        <v>-6914</v>
      </c>
      <c r="CF223" s="66" t="e">
        <f>MAX(CE223:CE404)</f>
        <v>#REF!</v>
      </c>
      <c r="CG223" s="66" t="e">
        <f t="shared" si="188"/>
        <v>#REF!</v>
      </c>
      <c r="CH223" s="370"/>
      <c r="CI223" s="17">
        <f t="shared" si="182"/>
        <v>0</v>
      </c>
      <c r="CJ223" s="17">
        <f t="shared" si="183"/>
        <v>1</v>
      </c>
      <c r="CK223" s="38">
        <f>MAX(BV38:BV223)</f>
        <v>370.5</v>
      </c>
      <c r="CL223" s="38">
        <f t="shared" si="189"/>
        <v>7.6999999999999886</v>
      </c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</row>
    <row r="224" spans="1:147" customFormat="1" ht="19.5" hidden="1" customHeight="1" x14ac:dyDescent="0.25">
      <c r="A224" s="3"/>
      <c r="B224" s="254">
        <f t="shared" si="150"/>
        <v>37830</v>
      </c>
      <c r="C224" s="5">
        <f t="shared" si="195"/>
        <v>23169</v>
      </c>
      <c r="D224" s="5">
        <v>0</v>
      </c>
      <c r="E224" s="66">
        <f t="shared" si="198"/>
        <v>0</v>
      </c>
      <c r="F224" s="66">
        <f t="shared" si="151"/>
        <v>-39</v>
      </c>
      <c r="G224" s="4">
        <f t="shared" si="196"/>
        <v>23130</v>
      </c>
      <c r="H224" s="8">
        <f t="shared" si="184"/>
        <v>-1.6832836980448013E-3</v>
      </c>
      <c r="I224" s="3"/>
      <c r="J224" s="306">
        <v>37830</v>
      </c>
      <c r="K224" s="5">
        <v>347.8</v>
      </c>
      <c r="L224" s="5">
        <v>369.7</v>
      </c>
      <c r="M224" s="5">
        <v>346</v>
      </c>
      <c r="N224" s="177"/>
      <c r="O224" s="5">
        <f t="shared" si="200"/>
        <v>23.699999999999989</v>
      </c>
      <c r="P224" s="8">
        <f t="shared" si="201"/>
        <v>6.8142610695802144E-2</v>
      </c>
      <c r="Q224" s="8">
        <f>(AVERAGE(P221:P223))*Q1239</f>
        <v>1.3940199771808451E-2</v>
      </c>
      <c r="R224" s="8">
        <f>P223/P1239</f>
        <v>1.3835730761462453</v>
      </c>
      <c r="S224" s="109">
        <f t="shared" si="202"/>
        <v>357.74249552278792</v>
      </c>
      <c r="T224" s="5">
        <f t="shared" si="152"/>
        <v>2.8000000000000114</v>
      </c>
      <c r="U224" s="8">
        <f t="shared" si="199"/>
        <v>0.71999999999999886</v>
      </c>
      <c r="V224" s="19">
        <f t="shared" si="203"/>
        <v>12.199999999999989</v>
      </c>
      <c r="W224" s="109">
        <f t="shared" si="153"/>
        <v>367.8575044772121</v>
      </c>
      <c r="X224" s="5">
        <f t="shared" si="147"/>
        <v>7.1999999999999886</v>
      </c>
      <c r="Y224" s="8">
        <f t="shared" si="204"/>
        <v>0.28000000000000114</v>
      </c>
      <c r="Z224" s="5">
        <f t="shared" si="205"/>
        <v>0</v>
      </c>
      <c r="AA224" s="5">
        <f>K224*AA1239</f>
        <v>4.5213999999999999</v>
      </c>
      <c r="AB224" s="5">
        <f t="shared" si="206"/>
        <v>6.2556873064876335</v>
      </c>
      <c r="AC224" s="2">
        <v>37830</v>
      </c>
      <c r="AD224" s="43">
        <f t="shared" si="154"/>
        <v>360</v>
      </c>
      <c r="AE224" s="54"/>
      <c r="AF224" s="131">
        <f>(AK223&gt;AF1239)*1</f>
        <v>0</v>
      </c>
      <c r="AG224" s="112">
        <f>MROUND((AD224*AG1239),5)</f>
        <v>355</v>
      </c>
      <c r="AH224" s="113">
        <f>MROUND((AE224*AH1239),0.1)</f>
        <v>0</v>
      </c>
      <c r="AI224" s="60">
        <f t="shared" si="155"/>
        <v>-15</v>
      </c>
      <c r="AJ224" s="60"/>
      <c r="AK224" s="133">
        <f t="shared" si="190"/>
        <v>347.8</v>
      </c>
      <c r="AL224" s="41">
        <f t="shared" si="207"/>
        <v>370</v>
      </c>
      <c r="AM224" s="56">
        <f t="shared" si="148"/>
        <v>1.6</v>
      </c>
      <c r="AN224" s="82">
        <f t="shared" si="149"/>
        <v>0</v>
      </c>
      <c r="AO224" s="82">
        <f t="shared" si="156"/>
        <v>1</v>
      </c>
      <c r="AP224" s="33">
        <f t="shared" si="157"/>
        <v>1</v>
      </c>
      <c r="AQ224" s="29">
        <f t="shared" si="158"/>
        <v>0</v>
      </c>
      <c r="AR224" s="86">
        <f t="shared" si="159"/>
        <v>0</v>
      </c>
      <c r="AS224" s="33">
        <f t="shared" si="160"/>
        <v>1</v>
      </c>
      <c r="AT224" s="19">
        <f t="shared" si="161"/>
        <v>360</v>
      </c>
      <c r="AU224" s="18">
        <f t="shared" si="185"/>
        <v>0</v>
      </c>
      <c r="AV224" s="5">
        <f t="shared" si="162"/>
        <v>0</v>
      </c>
      <c r="AW224" s="17">
        <f t="shared" si="163"/>
        <v>0</v>
      </c>
      <c r="AX224" s="17">
        <f t="shared" si="164"/>
        <v>0</v>
      </c>
      <c r="AY224" s="17">
        <f t="shared" si="165"/>
        <v>0</v>
      </c>
      <c r="AZ224" s="19">
        <f t="shared" si="166"/>
        <v>0</v>
      </c>
      <c r="BA224" s="19">
        <f t="shared" si="167"/>
        <v>360</v>
      </c>
      <c r="BB224" s="19">
        <f t="shared" si="168"/>
        <v>0</v>
      </c>
      <c r="BC224" s="19">
        <f t="shared" si="169"/>
        <v>0</v>
      </c>
      <c r="BD224" s="17">
        <f t="shared" si="170"/>
        <v>360</v>
      </c>
      <c r="BE224" s="17">
        <f t="shared" si="171"/>
        <v>0</v>
      </c>
      <c r="BF224" s="38">
        <f t="shared" si="172"/>
        <v>355</v>
      </c>
      <c r="BG224" s="38">
        <f t="shared" si="173"/>
        <v>0</v>
      </c>
      <c r="BH224" s="38">
        <f t="shared" si="174"/>
        <v>0</v>
      </c>
      <c r="BI224" s="38">
        <f t="shared" si="175"/>
        <v>0</v>
      </c>
      <c r="BJ224" s="5">
        <f t="shared" si="176"/>
        <v>0</v>
      </c>
      <c r="BK224" s="5">
        <f t="shared" si="177"/>
        <v>0</v>
      </c>
      <c r="BL224" s="22">
        <f t="shared" si="178"/>
        <v>0</v>
      </c>
      <c r="BM224" s="5">
        <f t="shared" si="179"/>
        <v>0</v>
      </c>
      <c r="BN224" s="66">
        <f t="shared" si="194"/>
        <v>0</v>
      </c>
      <c r="BO224" s="5">
        <f>AP224*BO1239</f>
        <v>-39</v>
      </c>
      <c r="BP224" s="5">
        <f>AU224*BP1239</f>
        <v>0</v>
      </c>
      <c r="BQ224" s="5">
        <f>AF224*BQ1239</f>
        <v>0</v>
      </c>
      <c r="BR224" s="356">
        <f t="shared" si="197"/>
        <v>-39</v>
      </c>
      <c r="BS224" s="5">
        <f t="shared" si="180"/>
        <v>347.8</v>
      </c>
      <c r="BT224" s="6"/>
      <c r="BU224" s="306">
        <v>37830</v>
      </c>
      <c r="BV224" s="38">
        <f t="shared" si="181"/>
        <v>347.8</v>
      </c>
      <c r="BW224" s="66"/>
      <c r="BX224" s="66"/>
      <c r="BY224" s="17"/>
      <c r="BZ224" s="17"/>
      <c r="CA224" s="66"/>
      <c r="CB224" s="66"/>
      <c r="CC224" s="66">
        <f>MAX(BW224:BW404)</f>
        <v>58642.280441588402</v>
      </c>
      <c r="CD224" s="66">
        <f t="shared" si="186"/>
        <v>-58642.280441588402</v>
      </c>
      <c r="CE224" s="66">
        <f t="shared" si="187"/>
        <v>-6953</v>
      </c>
      <c r="CF224" s="66" t="e">
        <f>MAX(CE224:CE404)</f>
        <v>#REF!</v>
      </c>
      <c r="CG224" s="66" t="e">
        <f t="shared" si="188"/>
        <v>#REF!</v>
      </c>
      <c r="CH224" s="370"/>
      <c r="CI224" s="17">
        <f t="shared" si="182"/>
        <v>0</v>
      </c>
      <c r="CJ224" s="17">
        <f t="shared" si="183"/>
        <v>1</v>
      </c>
      <c r="CK224" s="38">
        <f>MAX(BV38:BV224)</f>
        <v>370.5</v>
      </c>
      <c r="CL224" s="38">
        <f t="shared" si="189"/>
        <v>22.699999999999989</v>
      </c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</row>
    <row r="225" spans="1:147" customFormat="1" ht="19.5" hidden="1" customHeight="1" x14ac:dyDescent="0.25">
      <c r="A225" s="3"/>
      <c r="B225" s="254">
        <f t="shared" si="150"/>
        <v>37837</v>
      </c>
      <c r="C225" s="5">
        <f t="shared" si="195"/>
        <v>23130</v>
      </c>
      <c r="D225" s="5">
        <v>0</v>
      </c>
      <c r="E225" s="66">
        <f t="shared" si="198"/>
        <v>0</v>
      </c>
      <c r="F225" s="66">
        <f t="shared" si="151"/>
        <v>-359</v>
      </c>
      <c r="G225" s="4">
        <f t="shared" si="196"/>
        <v>22771</v>
      </c>
      <c r="H225" s="8">
        <f t="shared" si="184"/>
        <v>-1.5520968439256377E-2</v>
      </c>
      <c r="I225" s="3"/>
      <c r="J225" s="306">
        <v>37837</v>
      </c>
      <c r="K225" s="5">
        <v>357.9</v>
      </c>
      <c r="L225" s="5">
        <v>359</v>
      </c>
      <c r="M225" s="5">
        <v>348</v>
      </c>
      <c r="N225" s="177"/>
      <c r="O225" s="5">
        <f t="shared" si="200"/>
        <v>11</v>
      </c>
      <c r="P225" s="8">
        <f t="shared" si="201"/>
        <v>3.0734842134674492E-2</v>
      </c>
      <c r="Q225" s="8">
        <f>(AVERAGE(P222:P224))*Q1239</f>
        <v>1.8969086066069566E-2</v>
      </c>
      <c r="R225" s="8">
        <f>P224/P1239</f>
        <v>1.9324794422102496</v>
      </c>
      <c r="S225" s="109">
        <f t="shared" si="202"/>
        <v>341.20255186622103</v>
      </c>
      <c r="T225" s="5">
        <f t="shared" si="152"/>
        <v>7.8000000000000114</v>
      </c>
      <c r="U225" s="8">
        <f t="shared" si="199"/>
        <v>0.47999999999999926</v>
      </c>
      <c r="V225" s="19">
        <f t="shared" si="203"/>
        <v>0</v>
      </c>
      <c r="W225" s="109">
        <f t="shared" si="153"/>
        <v>354.39744813377899</v>
      </c>
      <c r="X225" s="5">
        <f t="shared" si="147"/>
        <v>7.1999999999999886</v>
      </c>
      <c r="Y225" s="8">
        <f t="shared" si="204"/>
        <v>0.52000000000000068</v>
      </c>
      <c r="Z225" s="5">
        <f t="shared" si="205"/>
        <v>2.8999999999999773</v>
      </c>
      <c r="AA225" s="5">
        <f>K225*AA1239</f>
        <v>4.6526999999999994</v>
      </c>
      <c r="AB225" s="5">
        <f t="shared" si="206"/>
        <v>8.991247100771627</v>
      </c>
      <c r="AC225" s="2">
        <v>37837</v>
      </c>
      <c r="AD225" s="43">
        <f t="shared" si="154"/>
        <v>340</v>
      </c>
      <c r="AE225" s="54"/>
      <c r="AF225" s="131">
        <f>(AK224&gt;AF1239)*1</f>
        <v>0</v>
      </c>
      <c r="AG225" s="112">
        <f>MROUND((AD225*AG1239),5)</f>
        <v>335</v>
      </c>
      <c r="AH225" s="113">
        <f>MROUND((AE225*AH1239),0.1)</f>
        <v>0</v>
      </c>
      <c r="AI225" s="60">
        <f t="shared" si="155"/>
        <v>10.099999999999966</v>
      </c>
      <c r="AJ225" s="60"/>
      <c r="AK225" s="133">
        <f t="shared" si="190"/>
        <v>357.9</v>
      </c>
      <c r="AL225" s="41">
        <f t="shared" si="207"/>
        <v>355</v>
      </c>
      <c r="AM225" s="56">
        <f t="shared" si="148"/>
        <v>1.8</v>
      </c>
      <c r="AN225" s="82">
        <f t="shared" si="149"/>
        <v>1</v>
      </c>
      <c r="AO225" s="82">
        <f t="shared" si="156"/>
        <v>0</v>
      </c>
      <c r="AP225" s="33">
        <f t="shared" si="157"/>
        <v>0</v>
      </c>
      <c r="AQ225" s="29">
        <f t="shared" si="158"/>
        <v>0</v>
      </c>
      <c r="AR225" s="86">
        <f t="shared" si="159"/>
        <v>1</v>
      </c>
      <c r="AS225" s="33">
        <f t="shared" si="160"/>
        <v>0</v>
      </c>
      <c r="AT225" s="19">
        <f t="shared" si="161"/>
        <v>0</v>
      </c>
      <c r="AU225" s="18">
        <f t="shared" si="185"/>
        <v>1</v>
      </c>
      <c r="AV225" s="5">
        <f t="shared" si="162"/>
        <v>1.8</v>
      </c>
      <c r="AW225" s="17">
        <f t="shared" si="163"/>
        <v>0</v>
      </c>
      <c r="AX225" s="17">
        <f t="shared" si="164"/>
        <v>1</v>
      </c>
      <c r="AY225" s="17">
        <f t="shared" si="165"/>
        <v>355</v>
      </c>
      <c r="AZ225" s="19">
        <f t="shared" si="166"/>
        <v>360</v>
      </c>
      <c r="BA225" s="19">
        <f t="shared" si="167"/>
        <v>0</v>
      </c>
      <c r="BB225" s="19">
        <f t="shared" si="168"/>
        <v>0</v>
      </c>
      <c r="BC225" s="19">
        <f t="shared" si="169"/>
        <v>355</v>
      </c>
      <c r="BD225" s="17">
        <f t="shared" si="170"/>
        <v>0</v>
      </c>
      <c r="BE225" s="17">
        <f t="shared" si="171"/>
        <v>0</v>
      </c>
      <c r="BF225" s="38">
        <f t="shared" si="172"/>
        <v>0</v>
      </c>
      <c r="BG225" s="38">
        <f t="shared" si="173"/>
        <v>0</v>
      </c>
      <c r="BH225" s="38">
        <f t="shared" si="174"/>
        <v>0</v>
      </c>
      <c r="BI225" s="38">
        <f t="shared" si="175"/>
        <v>0</v>
      </c>
      <c r="BJ225" s="5">
        <f t="shared" si="176"/>
        <v>0</v>
      </c>
      <c r="BK225" s="5">
        <f t="shared" si="177"/>
        <v>-5</v>
      </c>
      <c r="BL225" s="22">
        <f t="shared" si="178"/>
        <v>-3.2</v>
      </c>
      <c r="BM225" s="5">
        <f t="shared" si="179"/>
        <v>-3.2</v>
      </c>
      <c r="BN225" s="66">
        <f t="shared" si="194"/>
        <v>-320</v>
      </c>
      <c r="BO225" s="5">
        <f>AP225*BO1239</f>
        <v>0</v>
      </c>
      <c r="BP225" s="5">
        <f>AU225*BP1239</f>
        <v>-39</v>
      </c>
      <c r="BQ225" s="5">
        <f>AF225*BQ1239</f>
        <v>0</v>
      </c>
      <c r="BR225" s="356">
        <f t="shared" si="197"/>
        <v>-359</v>
      </c>
      <c r="BS225" s="5">
        <f t="shared" si="180"/>
        <v>357.9</v>
      </c>
      <c r="BT225" s="6"/>
      <c r="BU225" s="306">
        <v>37837</v>
      </c>
      <c r="BV225" s="38">
        <f t="shared" si="181"/>
        <v>357.9</v>
      </c>
      <c r="BW225" s="66"/>
      <c r="BX225" s="66"/>
      <c r="BY225" s="17"/>
      <c r="BZ225" s="17"/>
      <c r="CA225" s="66"/>
      <c r="CB225" s="66"/>
      <c r="CC225" s="66">
        <f>MAX(BW225:BW404)</f>
        <v>58642.280441588402</v>
      </c>
      <c r="CD225" s="66">
        <f t="shared" si="186"/>
        <v>-58642.280441588402</v>
      </c>
      <c r="CE225" s="66">
        <f t="shared" si="187"/>
        <v>-7312</v>
      </c>
      <c r="CF225" s="66" t="e">
        <f>MAX(CE225:CE404)</f>
        <v>#REF!</v>
      </c>
      <c r="CG225" s="66" t="e">
        <f t="shared" si="188"/>
        <v>#REF!</v>
      </c>
      <c r="CH225" s="370"/>
      <c r="CI225" s="17">
        <f t="shared" si="182"/>
        <v>0</v>
      </c>
      <c r="CJ225" s="17">
        <f t="shared" si="183"/>
        <v>1</v>
      </c>
      <c r="CK225" s="38">
        <f>MAX(BV38:BV225)</f>
        <v>370.5</v>
      </c>
      <c r="CL225" s="38">
        <f t="shared" si="189"/>
        <v>12.600000000000023</v>
      </c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</row>
    <row r="226" spans="1:147" customFormat="1" ht="19.5" hidden="1" customHeight="1" x14ac:dyDescent="0.25">
      <c r="A226" s="3"/>
      <c r="B226" s="254">
        <f t="shared" si="150"/>
        <v>37844</v>
      </c>
      <c r="C226" s="5">
        <f t="shared" si="195"/>
        <v>22771</v>
      </c>
      <c r="D226" s="5">
        <v>0</v>
      </c>
      <c r="E226" s="66">
        <f t="shared" si="198"/>
        <v>0</v>
      </c>
      <c r="F226" s="66">
        <f t="shared" si="151"/>
        <v>-39</v>
      </c>
      <c r="G226" s="4">
        <f t="shared" si="196"/>
        <v>22732</v>
      </c>
      <c r="H226" s="8">
        <f t="shared" si="184"/>
        <v>-1.7127047560493609E-3</v>
      </c>
      <c r="I226" s="3"/>
      <c r="J226" s="306">
        <v>37844</v>
      </c>
      <c r="K226" s="5">
        <v>364.7</v>
      </c>
      <c r="L226" s="5">
        <v>368.8</v>
      </c>
      <c r="M226" s="5">
        <v>357.2</v>
      </c>
      <c r="N226" s="177"/>
      <c r="O226" s="5">
        <f t="shared" si="200"/>
        <v>11.600000000000023</v>
      </c>
      <c r="P226" s="8">
        <f t="shared" si="201"/>
        <v>3.180696462846181E-2</v>
      </c>
      <c r="Q226" s="8">
        <f>(AVERAGE(P223:P225))*Q1239</f>
        <v>1.9688621788642748E-2</v>
      </c>
      <c r="R226" s="8">
        <f>P225/P1239</f>
        <v>0.87161982756986989</v>
      </c>
      <c r="S226" s="109">
        <f t="shared" si="202"/>
        <v>350.85344226184475</v>
      </c>
      <c r="T226" s="5">
        <f t="shared" si="152"/>
        <v>7.8999999999999773</v>
      </c>
      <c r="U226" s="8">
        <f t="shared" si="199"/>
        <v>0.47333333333333483</v>
      </c>
      <c r="V226" s="19">
        <f t="shared" si="203"/>
        <v>0</v>
      </c>
      <c r="W226" s="109">
        <f t="shared" si="153"/>
        <v>364.94655773815521</v>
      </c>
      <c r="X226" s="5">
        <f t="shared" si="147"/>
        <v>7.1000000000000227</v>
      </c>
      <c r="Y226" s="8">
        <f t="shared" si="204"/>
        <v>0.52666666666666517</v>
      </c>
      <c r="Z226" s="5">
        <f t="shared" si="205"/>
        <v>0</v>
      </c>
      <c r="AA226" s="5">
        <f>K226*AA1239</f>
        <v>4.7410999999999994</v>
      </c>
      <c r="AB226" s="5">
        <f t="shared" si="206"/>
        <v>4.1324367644915094</v>
      </c>
      <c r="AC226" s="2">
        <v>37844</v>
      </c>
      <c r="AD226" s="43">
        <f t="shared" si="154"/>
        <v>350</v>
      </c>
      <c r="AE226" s="54"/>
      <c r="AF226" s="131">
        <f>(AK225&gt;AF1239)*1</f>
        <v>0</v>
      </c>
      <c r="AG226" s="112">
        <f>MROUND((AD226*AG1239),5)</f>
        <v>345</v>
      </c>
      <c r="AH226" s="113">
        <f>MROUND((AE226*AH1239),0.1)</f>
        <v>0</v>
      </c>
      <c r="AI226" s="60">
        <f t="shared" si="155"/>
        <v>6.8000000000000114</v>
      </c>
      <c r="AJ226" s="60"/>
      <c r="AK226" s="133">
        <f t="shared" si="190"/>
        <v>364.7</v>
      </c>
      <c r="AL226" s="41">
        <f t="shared" si="207"/>
        <v>365</v>
      </c>
      <c r="AM226" s="56">
        <f t="shared" si="148"/>
        <v>4.7</v>
      </c>
      <c r="AN226" s="82">
        <f t="shared" si="149"/>
        <v>1</v>
      </c>
      <c r="AO226" s="82">
        <f t="shared" si="156"/>
        <v>0</v>
      </c>
      <c r="AP226" s="33">
        <f t="shared" si="157"/>
        <v>1</v>
      </c>
      <c r="AQ226" s="29">
        <f t="shared" si="158"/>
        <v>0</v>
      </c>
      <c r="AR226" s="86">
        <f t="shared" si="159"/>
        <v>1</v>
      </c>
      <c r="AS226" s="33">
        <f t="shared" si="160"/>
        <v>0</v>
      </c>
      <c r="AT226" s="19">
        <f t="shared" si="161"/>
        <v>0</v>
      </c>
      <c r="AU226" s="18">
        <f t="shared" si="185"/>
        <v>0</v>
      </c>
      <c r="AV226" s="5">
        <f t="shared" si="162"/>
        <v>0</v>
      </c>
      <c r="AW226" s="17">
        <f t="shared" si="163"/>
        <v>0</v>
      </c>
      <c r="AX226" s="17">
        <f t="shared" si="164"/>
        <v>0</v>
      </c>
      <c r="AY226" s="17">
        <f t="shared" si="165"/>
        <v>0</v>
      </c>
      <c r="AZ226" s="19">
        <f t="shared" si="166"/>
        <v>0</v>
      </c>
      <c r="BA226" s="19">
        <f t="shared" si="167"/>
        <v>0</v>
      </c>
      <c r="BB226" s="19">
        <f t="shared" si="168"/>
        <v>0</v>
      </c>
      <c r="BC226" s="19">
        <f t="shared" si="169"/>
        <v>0</v>
      </c>
      <c r="BD226" s="17">
        <f t="shared" si="170"/>
        <v>0</v>
      </c>
      <c r="BE226" s="17">
        <f t="shared" si="171"/>
        <v>0</v>
      </c>
      <c r="BF226" s="38">
        <f t="shared" si="172"/>
        <v>0</v>
      </c>
      <c r="BG226" s="38">
        <f t="shared" si="173"/>
        <v>0</v>
      </c>
      <c r="BH226" s="38">
        <f t="shared" si="174"/>
        <v>0</v>
      </c>
      <c r="BI226" s="38">
        <f t="shared" si="175"/>
        <v>0</v>
      </c>
      <c r="BJ226" s="5">
        <f t="shared" si="176"/>
        <v>0</v>
      </c>
      <c r="BK226" s="5">
        <f t="shared" si="177"/>
        <v>0</v>
      </c>
      <c r="BL226" s="22">
        <f t="shared" si="178"/>
        <v>0</v>
      </c>
      <c r="BM226" s="5">
        <f t="shared" si="179"/>
        <v>0</v>
      </c>
      <c r="BN226" s="66">
        <f t="shared" si="194"/>
        <v>0</v>
      </c>
      <c r="BO226" s="5">
        <f>AP226*BO1239</f>
        <v>-39</v>
      </c>
      <c r="BP226" s="5">
        <f>AU226*BP1239</f>
        <v>0</v>
      </c>
      <c r="BQ226" s="5">
        <f>AF226*BQ1239</f>
        <v>0</v>
      </c>
      <c r="BR226" s="356">
        <f t="shared" si="197"/>
        <v>-39</v>
      </c>
      <c r="BS226" s="5">
        <f t="shared" si="180"/>
        <v>364.7</v>
      </c>
      <c r="BT226" s="6"/>
      <c r="BU226" s="306">
        <v>37844</v>
      </c>
      <c r="BV226" s="38">
        <f t="shared" si="181"/>
        <v>364.7</v>
      </c>
      <c r="BW226" s="66"/>
      <c r="BX226" s="66"/>
      <c r="BY226" s="17"/>
      <c r="BZ226" s="17"/>
      <c r="CA226" s="66"/>
      <c r="CB226" s="66"/>
      <c r="CC226" s="66">
        <f>MAX(BW226:BW404)</f>
        <v>58642.280441588402</v>
      </c>
      <c r="CD226" s="66">
        <f t="shared" si="186"/>
        <v>-58642.280441588402</v>
      </c>
      <c r="CE226" s="66">
        <f t="shared" si="187"/>
        <v>-7351</v>
      </c>
      <c r="CF226" s="66" t="e">
        <f>MAX(CE226:CE404)</f>
        <v>#REF!</v>
      </c>
      <c r="CG226" s="66" t="e">
        <f t="shared" si="188"/>
        <v>#REF!</v>
      </c>
      <c r="CH226" s="370"/>
      <c r="CI226" s="17">
        <f t="shared" si="182"/>
        <v>0</v>
      </c>
      <c r="CJ226" s="17">
        <f t="shared" si="183"/>
        <v>1</v>
      </c>
      <c r="CK226" s="38">
        <f>MAX(BV38:BV226)</f>
        <v>370.5</v>
      </c>
      <c r="CL226" s="38">
        <f t="shared" si="189"/>
        <v>5.8000000000000114</v>
      </c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</row>
    <row r="227" spans="1:147" customFormat="1" ht="19.5" hidden="1" customHeight="1" x14ac:dyDescent="0.25">
      <c r="A227" s="3"/>
      <c r="B227" s="254">
        <f t="shared" si="150"/>
        <v>37851</v>
      </c>
      <c r="C227" s="5">
        <f t="shared" si="195"/>
        <v>22732</v>
      </c>
      <c r="D227" s="5">
        <v>0</v>
      </c>
      <c r="E227" s="66">
        <f t="shared" si="198"/>
        <v>0</v>
      </c>
      <c r="F227" s="66">
        <f t="shared" si="151"/>
        <v>-39</v>
      </c>
      <c r="G227" s="4">
        <f t="shared" si="196"/>
        <v>22693</v>
      </c>
      <c r="H227" s="8">
        <f t="shared" si="184"/>
        <v>-1.715643146225585E-3</v>
      </c>
      <c r="I227" s="3"/>
      <c r="J227" s="306">
        <v>37851</v>
      </c>
      <c r="K227" s="5">
        <v>364.3</v>
      </c>
      <c r="L227" s="5">
        <v>368.2</v>
      </c>
      <c r="M227" s="5">
        <v>357.3</v>
      </c>
      <c r="N227" s="177"/>
      <c r="O227" s="5">
        <f t="shared" si="200"/>
        <v>10.899999999999977</v>
      </c>
      <c r="P227" s="8">
        <f t="shared" si="201"/>
        <v>2.9920395278616462E-2</v>
      </c>
      <c r="Q227" s="8">
        <f>(AVERAGE(P224:P226))*Q1239</f>
        <v>1.7424588994525127E-2</v>
      </c>
      <c r="R227" s="8">
        <f>P226/P1239</f>
        <v>0.90202451353096724</v>
      </c>
      <c r="S227" s="109">
        <f t="shared" si="202"/>
        <v>358.34525239369668</v>
      </c>
      <c r="T227" s="5">
        <f t="shared" si="152"/>
        <v>4.6999999999999886</v>
      </c>
      <c r="U227" s="8">
        <f t="shared" si="199"/>
        <v>0.53000000000000114</v>
      </c>
      <c r="V227" s="19">
        <f t="shared" si="203"/>
        <v>0</v>
      </c>
      <c r="W227" s="109">
        <f t="shared" si="153"/>
        <v>371.05474760630329</v>
      </c>
      <c r="X227" s="5">
        <f t="shared" si="147"/>
        <v>5.3000000000000114</v>
      </c>
      <c r="Y227" s="8">
        <f t="shared" si="204"/>
        <v>0.46999999999999886</v>
      </c>
      <c r="Z227" s="5">
        <f t="shared" si="205"/>
        <v>0</v>
      </c>
      <c r="AA227" s="5">
        <f>K227*AA1239</f>
        <v>4.7359</v>
      </c>
      <c r="AB227" s="5">
        <f t="shared" si="206"/>
        <v>4.2718978936313077</v>
      </c>
      <c r="AC227" s="2">
        <v>37851</v>
      </c>
      <c r="AD227" s="43">
        <f t="shared" si="154"/>
        <v>360</v>
      </c>
      <c r="AE227" s="54"/>
      <c r="AF227" s="131">
        <f>(AK226&gt;AF1239)*1</f>
        <v>0</v>
      </c>
      <c r="AG227" s="112">
        <f>MROUND((AD227*AG1239),5)</f>
        <v>355</v>
      </c>
      <c r="AH227" s="113">
        <f>MROUND((AE227*AH1239),0.1)</f>
        <v>0</v>
      </c>
      <c r="AI227" s="60">
        <f t="shared" si="155"/>
        <v>-0.39999999999997726</v>
      </c>
      <c r="AJ227" s="60"/>
      <c r="AK227" s="133">
        <f t="shared" si="190"/>
        <v>364.3</v>
      </c>
      <c r="AL227" s="41">
        <f t="shared" si="207"/>
        <v>370</v>
      </c>
      <c r="AM227" s="56">
        <f t="shared" si="148"/>
        <v>2.2000000000000002</v>
      </c>
      <c r="AN227" s="82">
        <f t="shared" si="149"/>
        <v>0</v>
      </c>
      <c r="AO227" s="82">
        <f t="shared" si="156"/>
        <v>1</v>
      </c>
      <c r="AP227" s="33">
        <f t="shared" si="157"/>
        <v>1</v>
      </c>
      <c r="AQ227" s="29">
        <f t="shared" si="158"/>
        <v>0</v>
      </c>
      <c r="AR227" s="86">
        <f t="shared" si="159"/>
        <v>1</v>
      </c>
      <c r="AS227" s="33">
        <f t="shared" si="160"/>
        <v>0</v>
      </c>
      <c r="AT227" s="19">
        <f t="shared" si="161"/>
        <v>0</v>
      </c>
      <c r="AU227" s="18">
        <f t="shared" si="185"/>
        <v>0</v>
      </c>
      <c r="AV227" s="5">
        <f t="shared" si="162"/>
        <v>0</v>
      </c>
      <c r="AW227" s="17">
        <f t="shared" si="163"/>
        <v>0</v>
      </c>
      <c r="AX227" s="17">
        <f t="shared" si="164"/>
        <v>0</v>
      </c>
      <c r="AY227" s="17">
        <f t="shared" si="165"/>
        <v>0</v>
      </c>
      <c r="AZ227" s="19">
        <f t="shared" si="166"/>
        <v>0</v>
      </c>
      <c r="BA227" s="19">
        <f t="shared" si="167"/>
        <v>0</v>
      </c>
      <c r="BB227" s="19">
        <f t="shared" si="168"/>
        <v>0</v>
      </c>
      <c r="BC227" s="19">
        <f t="shared" si="169"/>
        <v>0</v>
      </c>
      <c r="BD227" s="17">
        <f t="shared" si="170"/>
        <v>0</v>
      </c>
      <c r="BE227" s="17">
        <f t="shared" si="171"/>
        <v>0</v>
      </c>
      <c r="BF227" s="38">
        <f t="shared" si="172"/>
        <v>0</v>
      </c>
      <c r="BG227" s="38">
        <f t="shared" si="173"/>
        <v>0</v>
      </c>
      <c r="BH227" s="38">
        <f t="shared" si="174"/>
        <v>0</v>
      </c>
      <c r="BI227" s="38">
        <f t="shared" si="175"/>
        <v>0</v>
      </c>
      <c r="BJ227" s="5">
        <f t="shared" si="176"/>
        <v>0</v>
      </c>
      <c r="BK227" s="5">
        <f t="shared" si="177"/>
        <v>0</v>
      </c>
      <c r="BL227" s="22">
        <f t="shared" si="178"/>
        <v>0</v>
      </c>
      <c r="BM227" s="5">
        <f t="shared" si="179"/>
        <v>0</v>
      </c>
      <c r="BN227" s="66">
        <f t="shared" si="194"/>
        <v>0</v>
      </c>
      <c r="BO227" s="5">
        <f>AP227*BO1239</f>
        <v>-39</v>
      </c>
      <c r="BP227" s="5">
        <f>AU227*BP1239</f>
        <v>0</v>
      </c>
      <c r="BQ227" s="5">
        <f>AF227*BQ1239</f>
        <v>0</v>
      </c>
      <c r="BR227" s="356">
        <f t="shared" si="197"/>
        <v>-39</v>
      </c>
      <c r="BS227" s="5">
        <f t="shared" si="180"/>
        <v>364.3</v>
      </c>
      <c r="BT227" s="6"/>
      <c r="BU227" s="306">
        <v>37851</v>
      </c>
      <c r="BV227" s="38">
        <f t="shared" si="181"/>
        <v>364.3</v>
      </c>
      <c r="BW227" s="66"/>
      <c r="BX227" s="66"/>
      <c r="BY227" s="17"/>
      <c r="BZ227" s="17"/>
      <c r="CA227" s="66"/>
      <c r="CB227" s="66"/>
      <c r="CC227" s="66">
        <f>MAX(BW227:BW404)</f>
        <v>58642.280441588402</v>
      </c>
      <c r="CD227" s="66">
        <f t="shared" si="186"/>
        <v>-58642.280441588402</v>
      </c>
      <c r="CE227" s="66">
        <f t="shared" si="187"/>
        <v>-7390</v>
      </c>
      <c r="CF227" s="66" t="e">
        <f>MAX(CE227:CE404)</f>
        <v>#REF!</v>
      </c>
      <c r="CG227" s="66" t="e">
        <f t="shared" si="188"/>
        <v>#REF!</v>
      </c>
      <c r="CH227" s="370"/>
      <c r="CI227" s="17">
        <f t="shared" si="182"/>
        <v>0</v>
      </c>
      <c r="CJ227" s="17">
        <f t="shared" si="183"/>
        <v>1</v>
      </c>
      <c r="CK227" s="38">
        <f>MAX(BV38:BV227)</f>
        <v>370.5</v>
      </c>
      <c r="CL227" s="38">
        <f t="shared" si="189"/>
        <v>6.1999999999999886</v>
      </c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</row>
    <row r="228" spans="1:147" customFormat="1" ht="19.5" hidden="1" customHeight="1" x14ac:dyDescent="0.25">
      <c r="A228" s="3"/>
      <c r="B228" s="254">
        <f t="shared" si="150"/>
        <v>37858</v>
      </c>
      <c r="C228" s="5">
        <f t="shared" ref="C228:C246" si="208">G227</f>
        <v>22693</v>
      </c>
      <c r="D228" s="5">
        <v>0</v>
      </c>
      <c r="E228" s="66">
        <f t="shared" si="198"/>
        <v>0</v>
      </c>
      <c r="F228" s="66">
        <f t="shared" si="151"/>
        <v>-39</v>
      </c>
      <c r="G228" s="4">
        <f t="shared" ref="G228:G246" si="209">G227+F228</f>
        <v>22654</v>
      </c>
      <c r="H228" s="8">
        <f t="shared" si="184"/>
        <v>-1.7185916361873706E-3</v>
      </c>
      <c r="I228" s="3"/>
      <c r="J228" s="306">
        <v>37858</v>
      </c>
      <c r="K228" s="5">
        <v>376.8</v>
      </c>
      <c r="L228" s="5">
        <v>379</v>
      </c>
      <c r="M228" s="5">
        <v>360.3</v>
      </c>
      <c r="N228" s="177"/>
      <c r="O228" s="5">
        <f t="shared" si="200"/>
        <v>18.699999999999989</v>
      </c>
      <c r="P228" s="8">
        <f t="shared" si="201"/>
        <v>4.9628450106157081E-2</v>
      </c>
      <c r="Q228" s="8">
        <f>(AVERAGE(P225:P227))*Q1239</f>
        <v>1.2328293605567038E-2</v>
      </c>
      <c r="R228" s="8">
        <f>P227/P1239</f>
        <v>0.84852265254188308</v>
      </c>
      <c r="S228" s="109">
        <f t="shared" si="202"/>
        <v>359.80880263949194</v>
      </c>
      <c r="T228" s="5">
        <f t="shared" si="152"/>
        <v>4.3000000000000114</v>
      </c>
      <c r="U228" s="8">
        <f t="shared" si="199"/>
        <v>0.56999999999999884</v>
      </c>
      <c r="V228" s="19">
        <f t="shared" si="203"/>
        <v>0</v>
      </c>
      <c r="W228" s="109">
        <f t="shared" si="153"/>
        <v>368.79119736050808</v>
      </c>
      <c r="X228" s="5">
        <f t="shared" si="147"/>
        <v>5.6999999999999886</v>
      </c>
      <c r="Y228" s="8">
        <f t="shared" si="204"/>
        <v>0.43000000000000116</v>
      </c>
      <c r="Z228" s="5">
        <f t="shared" si="205"/>
        <v>6.8000000000000114</v>
      </c>
      <c r="AA228" s="5">
        <f>K228*AA1239</f>
        <v>4.8983999999999996</v>
      </c>
      <c r="AB228" s="5">
        <f t="shared" si="206"/>
        <v>4.1564033612111597</v>
      </c>
      <c r="AC228" s="2">
        <v>37858</v>
      </c>
      <c r="AD228" s="43">
        <f t="shared" si="154"/>
        <v>360</v>
      </c>
      <c r="AE228" s="54"/>
      <c r="AF228" s="131">
        <f>(AK227&gt;AF1239)*1</f>
        <v>0</v>
      </c>
      <c r="AG228" s="112">
        <f>MROUND((AD228*AG1239),5)</f>
        <v>355</v>
      </c>
      <c r="AH228" s="113">
        <f>MROUND((AE228*AH1239),0.1)</f>
        <v>0</v>
      </c>
      <c r="AI228" s="60">
        <f t="shared" si="155"/>
        <v>12.5</v>
      </c>
      <c r="AJ228" s="60"/>
      <c r="AK228" s="133">
        <f t="shared" si="190"/>
        <v>376.8</v>
      </c>
      <c r="AL228" s="41">
        <f t="shared" si="207"/>
        <v>370</v>
      </c>
      <c r="AM228" s="56">
        <f t="shared" si="148"/>
        <v>2</v>
      </c>
      <c r="AN228" s="82">
        <f t="shared" si="149"/>
        <v>1</v>
      </c>
      <c r="AO228" s="82">
        <f t="shared" si="156"/>
        <v>0</v>
      </c>
      <c r="AP228" s="33">
        <f t="shared" si="157"/>
        <v>1</v>
      </c>
      <c r="AQ228" s="29">
        <f t="shared" si="158"/>
        <v>0</v>
      </c>
      <c r="AR228" s="86">
        <f t="shared" si="159"/>
        <v>1</v>
      </c>
      <c r="AS228" s="33">
        <f t="shared" si="160"/>
        <v>0</v>
      </c>
      <c r="AT228" s="19">
        <f t="shared" si="161"/>
        <v>0</v>
      </c>
      <c r="AU228" s="18">
        <f t="shared" si="185"/>
        <v>0</v>
      </c>
      <c r="AV228" s="5">
        <f t="shared" si="162"/>
        <v>0</v>
      </c>
      <c r="AW228" s="17">
        <f t="shared" si="163"/>
        <v>0</v>
      </c>
      <c r="AX228" s="17">
        <f t="shared" si="164"/>
        <v>0</v>
      </c>
      <c r="AY228" s="17">
        <f t="shared" si="165"/>
        <v>0</v>
      </c>
      <c r="AZ228" s="19">
        <f t="shared" si="166"/>
        <v>0</v>
      </c>
      <c r="BA228" s="19">
        <f t="shared" si="167"/>
        <v>0</v>
      </c>
      <c r="BB228" s="19">
        <f t="shared" si="168"/>
        <v>0</v>
      </c>
      <c r="BC228" s="19">
        <f t="shared" si="169"/>
        <v>0</v>
      </c>
      <c r="BD228" s="17">
        <f t="shared" si="170"/>
        <v>0</v>
      </c>
      <c r="BE228" s="17">
        <f t="shared" si="171"/>
        <v>0</v>
      </c>
      <c r="BF228" s="38">
        <f t="shared" si="172"/>
        <v>0</v>
      </c>
      <c r="BG228" s="38">
        <f t="shared" si="173"/>
        <v>0</v>
      </c>
      <c r="BH228" s="38">
        <f t="shared" si="174"/>
        <v>0</v>
      </c>
      <c r="BI228" s="38">
        <f t="shared" si="175"/>
        <v>0</v>
      </c>
      <c r="BJ228" s="5">
        <f t="shared" si="176"/>
        <v>0</v>
      </c>
      <c r="BK228" s="5">
        <f t="shared" si="177"/>
        <v>0</v>
      </c>
      <c r="BL228" s="22">
        <f t="shared" si="178"/>
        <v>0</v>
      </c>
      <c r="BM228" s="5">
        <f t="shared" si="179"/>
        <v>0</v>
      </c>
      <c r="BN228" s="66">
        <f t="shared" si="194"/>
        <v>0</v>
      </c>
      <c r="BO228" s="5">
        <f>AP228*BO1239</f>
        <v>-39</v>
      </c>
      <c r="BP228" s="5">
        <f>AU228*BP1239</f>
        <v>0</v>
      </c>
      <c r="BQ228" s="5">
        <f>AF228*BQ1239</f>
        <v>0</v>
      </c>
      <c r="BR228" s="356">
        <f t="shared" si="197"/>
        <v>-39</v>
      </c>
      <c r="BS228" s="5">
        <f t="shared" si="180"/>
        <v>376.8</v>
      </c>
      <c r="BT228" s="6"/>
      <c r="BU228" s="306">
        <v>37858</v>
      </c>
      <c r="BV228" s="38">
        <f t="shared" si="181"/>
        <v>376.8</v>
      </c>
      <c r="BW228" s="66"/>
      <c r="BX228" s="66"/>
      <c r="BY228" s="17"/>
      <c r="BZ228" s="17"/>
      <c r="CA228" s="66"/>
      <c r="CB228" s="66"/>
      <c r="CC228" s="66">
        <f>MAX(BW228:BW404)</f>
        <v>58642.280441588402</v>
      </c>
      <c r="CD228" s="66">
        <f t="shared" si="186"/>
        <v>-58642.280441588402</v>
      </c>
      <c r="CE228" s="66">
        <f t="shared" si="187"/>
        <v>-7429</v>
      </c>
      <c r="CF228" s="66" t="e">
        <f>MAX(CE228:CE404)</f>
        <v>#REF!</v>
      </c>
      <c r="CG228" s="66" t="e">
        <f t="shared" si="188"/>
        <v>#REF!</v>
      </c>
      <c r="CH228" s="370"/>
      <c r="CI228" s="17">
        <f t="shared" si="182"/>
        <v>0</v>
      </c>
      <c r="CJ228" s="17">
        <f t="shared" si="183"/>
        <v>1</v>
      </c>
      <c r="CK228" s="38">
        <f>MAX(BV38:BV228)</f>
        <v>376.8</v>
      </c>
      <c r="CL228" s="38">
        <f t="shared" si="189"/>
        <v>0</v>
      </c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</row>
    <row r="229" spans="1:147" customFormat="1" ht="19.5" hidden="1" customHeight="1" x14ac:dyDescent="0.25">
      <c r="A229" s="3"/>
      <c r="B229" s="254">
        <f t="shared" si="150"/>
        <v>37865</v>
      </c>
      <c r="C229" s="5">
        <f t="shared" si="208"/>
        <v>22654</v>
      </c>
      <c r="D229" s="5">
        <v>0</v>
      </c>
      <c r="E229" s="66">
        <f t="shared" ref="E229:E246" si="210">E228</f>
        <v>0</v>
      </c>
      <c r="F229" s="66">
        <f t="shared" si="151"/>
        <v>-39</v>
      </c>
      <c r="G229" s="4">
        <f t="shared" si="209"/>
        <v>22615</v>
      </c>
      <c r="H229" s="8">
        <f t="shared" si="184"/>
        <v>-1.7215502780965834E-3</v>
      </c>
      <c r="I229" s="3"/>
      <c r="J229" s="306">
        <v>37865</v>
      </c>
      <c r="K229" s="5">
        <v>378.7</v>
      </c>
      <c r="L229" s="5">
        <v>380.9</v>
      </c>
      <c r="M229" s="5">
        <v>370.7</v>
      </c>
      <c r="N229" s="177"/>
      <c r="O229" s="5">
        <f t="shared" si="200"/>
        <v>10.199999999999989</v>
      </c>
      <c r="P229" s="8">
        <f t="shared" si="201"/>
        <v>2.6934248745708975E-2</v>
      </c>
      <c r="Q229" s="8">
        <f>(AVERAGE(P226:P228))*Q1239</f>
        <v>1.4847441335098048E-2</v>
      </c>
      <c r="R229" s="8">
        <f>P228/P1239</f>
        <v>1.407430073482844</v>
      </c>
      <c r="S229" s="109">
        <f t="shared" si="202"/>
        <v>371.20548410493507</v>
      </c>
      <c r="T229" s="5">
        <f t="shared" si="152"/>
        <v>6.8000000000000114</v>
      </c>
      <c r="U229" s="8">
        <f t="shared" si="199"/>
        <v>0.31999999999999884</v>
      </c>
      <c r="V229" s="19">
        <f t="shared" si="203"/>
        <v>0</v>
      </c>
      <c r="W229" s="109">
        <f t="shared" si="153"/>
        <v>382.39451589506496</v>
      </c>
      <c r="X229" s="5">
        <f t="shared" ref="X229:X292" si="211">MAX(1,(AL229-K228))</f>
        <v>3.1999999999999886</v>
      </c>
      <c r="Y229" s="8">
        <f t="shared" si="204"/>
        <v>0.68000000000000116</v>
      </c>
      <c r="Z229" s="5">
        <f t="shared" si="205"/>
        <v>0</v>
      </c>
      <c r="AA229" s="5">
        <f>K229*AA1239</f>
        <v>4.9230999999999998</v>
      </c>
      <c r="AB229" s="5">
        <f t="shared" si="206"/>
        <v>6.9289189947633893</v>
      </c>
      <c r="AC229" s="2">
        <v>37865</v>
      </c>
      <c r="AD229" s="43">
        <f t="shared" si="154"/>
        <v>370</v>
      </c>
      <c r="AE229" s="54"/>
      <c r="AF229" s="131">
        <f>(AK228&gt;AF1239)*1</f>
        <v>0</v>
      </c>
      <c r="AG229" s="112">
        <f>MROUND((AD229*AG1239),5)</f>
        <v>365</v>
      </c>
      <c r="AH229" s="113">
        <f>MROUND((AE229*AH1239),0.1)</f>
        <v>0</v>
      </c>
      <c r="AI229" s="60">
        <f t="shared" si="155"/>
        <v>1.8999999999999773</v>
      </c>
      <c r="AJ229" s="60"/>
      <c r="AK229" s="133">
        <f t="shared" si="190"/>
        <v>378.7</v>
      </c>
      <c r="AL229" s="41">
        <f t="shared" si="207"/>
        <v>380</v>
      </c>
      <c r="AM229" s="56">
        <f t="shared" ref="AM229:AM292" si="212">MROUND((AB228*Y228),0.1)</f>
        <v>1.8</v>
      </c>
      <c r="AN229" s="82">
        <f t="shared" ref="AN229:AN292" si="213">(AI229&gt;0)*1</f>
        <v>1</v>
      </c>
      <c r="AO229" s="82">
        <f t="shared" si="156"/>
        <v>0</v>
      </c>
      <c r="AP229" s="33">
        <f t="shared" si="157"/>
        <v>1</v>
      </c>
      <c r="AQ229" s="29">
        <f t="shared" si="158"/>
        <v>0</v>
      </c>
      <c r="AR229" s="86">
        <f t="shared" si="159"/>
        <v>1</v>
      </c>
      <c r="AS229" s="33">
        <f t="shared" si="160"/>
        <v>0</v>
      </c>
      <c r="AT229" s="19">
        <f t="shared" si="161"/>
        <v>0</v>
      </c>
      <c r="AU229" s="18">
        <f t="shared" si="185"/>
        <v>0</v>
      </c>
      <c r="AV229" s="5">
        <f t="shared" si="162"/>
        <v>0</v>
      </c>
      <c r="AW229" s="17">
        <f t="shared" si="163"/>
        <v>0</v>
      </c>
      <c r="AX229" s="17">
        <f t="shared" si="164"/>
        <v>0</v>
      </c>
      <c r="AY229" s="17">
        <f t="shared" si="165"/>
        <v>0</v>
      </c>
      <c r="AZ229" s="19">
        <f t="shared" si="166"/>
        <v>0</v>
      </c>
      <c r="BA229" s="19">
        <f t="shared" si="167"/>
        <v>0</v>
      </c>
      <c r="BB229" s="19">
        <f t="shared" si="168"/>
        <v>0</v>
      </c>
      <c r="BC229" s="19">
        <f t="shared" si="169"/>
        <v>0</v>
      </c>
      <c r="BD229" s="17">
        <f t="shared" si="170"/>
        <v>0</v>
      </c>
      <c r="BE229" s="17">
        <f t="shared" si="171"/>
        <v>0</v>
      </c>
      <c r="BF229" s="38">
        <f t="shared" si="172"/>
        <v>0</v>
      </c>
      <c r="BG229" s="38">
        <f t="shared" si="173"/>
        <v>0</v>
      </c>
      <c r="BH229" s="38">
        <f t="shared" si="174"/>
        <v>0</v>
      </c>
      <c r="BI229" s="38">
        <f t="shared" si="175"/>
        <v>0</v>
      </c>
      <c r="BJ229" s="5">
        <f t="shared" si="176"/>
        <v>0</v>
      </c>
      <c r="BK229" s="5">
        <f t="shared" si="177"/>
        <v>0</v>
      </c>
      <c r="BL229" s="22">
        <f t="shared" si="178"/>
        <v>0</v>
      </c>
      <c r="BM229" s="5">
        <f t="shared" si="179"/>
        <v>0</v>
      </c>
      <c r="BN229" s="66">
        <f t="shared" si="194"/>
        <v>0</v>
      </c>
      <c r="BO229" s="5">
        <f>AP229*BO1239</f>
        <v>-39</v>
      </c>
      <c r="BP229" s="5">
        <f>AU229*BP1239</f>
        <v>0</v>
      </c>
      <c r="BQ229" s="5">
        <f>AF229*BQ1239</f>
        <v>0</v>
      </c>
      <c r="BR229" s="356">
        <f t="shared" si="197"/>
        <v>-39</v>
      </c>
      <c r="BS229" s="5">
        <f t="shared" si="180"/>
        <v>378.7</v>
      </c>
      <c r="BT229" s="6"/>
      <c r="BU229" s="306">
        <v>37865</v>
      </c>
      <c r="BV229" s="38">
        <f t="shared" si="181"/>
        <v>378.7</v>
      </c>
      <c r="BW229" s="66"/>
      <c r="BX229" s="66"/>
      <c r="BY229" s="17"/>
      <c r="BZ229" s="17"/>
      <c r="CA229" s="66"/>
      <c r="CB229" s="66"/>
      <c r="CC229" s="66">
        <f>MAX(BW229:BW404)</f>
        <v>58642.280441588402</v>
      </c>
      <c r="CD229" s="66">
        <f t="shared" si="186"/>
        <v>-58642.280441588402</v>
      </c>
      <c r="CE229" s="66">
        <f t="shared" si="187"/>
        <v>-7468</v>
      </c>
      <c r="CF229" s="66" t="e">
        <f>MAX(CE229:CE404)</f>
        <v>#REF!</v>
      </c>
      <c r="CG229" s="66" t="e">
        <f t="shared" si="188"/>
        <v>#REF!</v>
      </c>
      <c r="CH229" s="370"/>
      <c r="CI229" s="17">
        <f t="shared" si="182"/>
        <v>0</v>
      </c>
      <c r="CJ229" s="17">
        <f t="shared" si="183"/>
        <v>1</v>
      </c>
      <c r="CK229" s="38">
        <f>MAX(BV38:BV229)</f>
        <v>378.7</v>
      </c>
      <c r="CL229" s="38">
        <f t="shared" si="189"/>
        <v>0</v>
      </c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</row>
    <row r="230" spans="1:147" customFormat="1" ht="19.5" hidden="1" customHeight="1" x14ac:dyDescent="0.25">
      <c r="A230" s="3"/>
      <c r="B230" s="254">
        <f t="shared" ref="B230:B293" si="214">J230</f>
        <v>37872</v>
      </c>
      <c r="C230" s="5">
        <f t="shared" si="208"/>
        <v>22615</v>
      </c>
      <c r="D230" s="5">
        <v>0</v>
      </c>
      <c r="E230" s="66">
        <f t="shared" si="210"/>
        <v>0</v>
      </c>
      <c r="F230" s="66">
        <f t="shared" ref="F230:F293" si="215">BR230</f>
        <v>-39</v>
      </c>
      <c r="G230" s="4">
        <f t="shared" si="209"/>
        <v>22576</v>
      </c>
      <c r="H230" s="8">
        <f t="shared" si="184"/>
        <v>-1.724519124474906E-3</v>
      </c>
      <c r="I230" s="3"/>
      <c r="J230" s="306">
        <v>37872</v>
      </c>
      <c r="K230" s="5">
        <v>376.9</v>
      </c>
      <c r="L230" s="5">
        <v>384.8</v>
      </c>
      <c r="M230" s="5">
        <v>374.7</v>
      </c>
      <c r="N230" s="177"/>
      <c r="O230" s="5">
        <f t="shared" si="200"/>
        <v>10.100000000000023</v>
      </c>
      <c r="P230" s="8">
        <f t="shared" si="201"/>
        <v>2.6797559034226648E-2</v>
      </c>
      <c r="Q230" s="8">
        <f>(AVERAGE(P227:P229))*Q1239</f>
        <v>1.4197745884064337E-2</v>
      </c>
      <c r="R230" s="8">
        <f>P229/P1239</f>
        <v>0.76383750873322898</v>
      </c>
      <c r="S230" s="109">
        <f t="shared" si="202"/>
        <v>373.3233136337048</v>
      </c>
      <c r="T230" s="5">
        <f t="shared" ref="T230:T293" si="216">MAX(1,(K229-AD230))</f>
        <v>3.6999999999999886</v>
      </c>
      <c r="U230" s="8">
        <f t="shared" si="199"/>
        <v>0.63000000000000111</v>
      </c>
      <c r="V230" s="19">
        <f t="shared" si="203"/>
        <v>0</v>
      </c>
      <c r="W230" s="109">
        <f t="shared" ref="W230:W293" si="217">(Q230*K229)+K229</f>
        <v>384.07668636629518</v>
      </c>
      <c r="X230" s="5">
        <f t="shared" si="211"/>
        <v>6.3000000000000114</v>
      </c>
      <c r="Y230" s="8">
        <f t="shared" si="204"/>
        <v>0.36999999999999889</v>
      </c>
      <c r="Z230" s="5">
        <f t="shared" si="205"/>
        <v>0</v>
      </c>
      <c r="AA230" s="5">
        <f>K230*AA1239</f>
        <v>4.8996999999999993</v>
      </c>
      <c r="AB230" s="5">
        <f t="shared" si="206"/>
        <v>3.7425746415402013</v>
      </c>
      <c r="AC230" s="2">
        <v>37872</v>
      </c>
      <c r="AD230" s="43">
        <f t="shared" ref="AD230:AD293" si="218">MROUND(S230,5)</f>
        <v>375</v>
      </c>
      <c r="AE230" s="54"/>
      <c r="AF230" s="131">
        <f>(AK229&gt;AF1239)*1</f>
        <v>0</v>
      </c>
      <c r="AG230" s="112">
        <f>MROUND((AD230*AG1239),5)</f>
        <v>370</v>
      </c>
      <c r="AH230" s="113">
        <f>MROUND((AE230*AH1239),0.1)</f>
        <v>0</v>
      </c>
      <c r="AI230" s="60">
        <f t="shared" ref="AI230:AI293" si="219">AK230-AK229</f>
        <v>-1.8000000000000114</v>
      </c>
      <c r="AJ230" s="60"/>
      <c r="AK230" s="133">
        <f t="shared" si="190"/>
        <v>376.9</v>
      </c>
      <c r="AL230" s="41">
        <f t="shared" si="207"/>
        <v>385</v>
      </c>
      <c r="AM230" s="56">
        <f t="shared" si="212"/>
        <v>4.7</v>
      </c>
      <c r="AN230" s="82">
        <f t="shared" si="213"/>
        <v>0</v>
      </c>
      <c r="AO230" s="82">
        <f t="shared" ref="AO230:AO293" si="220">(AI230&lt;0)*1</f>
        <v>1</v>
      </c>
      <c r="AP230" s="33">
        <f t="shared" ref="AP230:AP293" si="221">(BD229=0)*1</f>
        <v>1</v>
      </c>
      <c r="AQ230" s="29">
        <f t="shared" ref="AQ230:AQ293" si="222">AP230*AE230</f>
        <v>0</v>
      </c>
      <c r="AR230" s="86">
        <f t="shared" ref="AR230:AR293" si="223">(AK230&gt;AD230)*1</f>
        <v>1</v>
      </c>
      <c r="AS230" s="33">
        <f t="shared" ref="AS230:AS293" si="224">(AD230&gt;AK230)*AP230</f>
        <v>0</v>
      </c>
      <c r="AT230" s="19">
        <f t="shared" ref="AT230:AT293" si="225">AS230*AD230</f>
        <v>0</v>
      </c>
      <c r="AU230" s="18">
        <f t="shared" si="185"/>
        <v>0</v>
      </c>
      <c r="AV230" s="5">
        <f t="shared" ref="AV230:AV293" si="226">AU230*AM230</f>
        <v>0</v>
      </c>
      <c r="AW230" s="17">
        <f t="shared" ref="AW230:AW293" si="227">(AK230&lt;AL230)*AU230</f>
        <v>0</v>
      </c>
      <c r="AX230" s="17">
        <f t="shared" ref="AX230:AX293" si="228">(AK230&gt;AL230)*AU230</f>
        <v>0</v>
      </c>
      <c r="AY230" s="17">
        <f t="shared" ref="AY230:AY293" si="229">AX230*AL230</f>
        <v>0</v>
      </c>
      <c r="AZ230" s="19">
        <f t="shared" ref="AZ230:AZ293" si="230">BD229-(BE229*BD229)</f>
        <v>0</v>
      </c>
      <c r="BA230" s="19">
        <f t="shared" ref="BA230:BA293" si="231">AT230*AS230</f>
        <v>0</v>
      </c>
      <c r="BB230" s="19">
        <f t="shared" ref="BB230:BB293" si="232">BE230*BF230</f>
        <v>0</v>
      </c>
      <c r="BC230" s="19">
        <f t="shared" ref="BC230:BC293" si="233">AY230*AX230</f>
        <v>0</v>
      </c>
      <c r="BD230" s="17">
        <f t="shared" ref="BD230:BD293" si="234">((BB230+BC230)=0)*(MAX(BA230,AZ230))</f>
        <v>0</v>
      </c>
      <c r="BE230" s="17">
        <f t="shared" ref="BE230:BE293" si="235">(AG230&gt;AK230)*AF230</f>
        <v>0</v>
      </c>
      <c r="BF230" s="38">
        <f t="shared" ref="BF230:BF293" si="236">(AG230&gt;AK230)*AG230</f>
        <v>0</v>
      </c>
      <c r="BG230" s="38">
        <f t="shared" ref="BG230:BG293" si="237">((AG230-BD230)*(BD230&gt;0)*BE230)</f>
        <v>0</v>
      </c>
      <c r="BH230" s="38">
        <f t="shared" ref="BH230:BH293" si="238">BB230-(MAX(BD229,AZ230,BB230,AT230))*BE230</f>
        <v>0</v>
      </c>
      <c r="BI230" s="38">
        <f t="shared" ref="BI230:BI293" si="239">((BG230+BH230)*BE230)-AH230</f>
        <v>0</v>
      </c>
      <c r="BJ230" s="5">
        <f t="shared" ref="BJ230:BJ293" si="240">AP230*AE230</f>
        <v>0</v>
      </c>
      <c r="BK230" s="5">
        <f t="shared" ref="BK230:BK293" si="241">BC230-AZ230*AX230</f>
        <v>0</v>
      </c>
      <c r="BL230" s="22">
        <f t="shared" ref="BL230:BL293" si="242">AU230*AM230+BK230</f>
        <v>0</v>
      </c>
      <c r="BM230" s="5">
        <f t="shared" ref="BM230:BM293" si="243">BL230+BJ230+BI230</f>
        <v>0</v>
      </c>
      <c r="BN230" s="66">
        <f t="shared" si="194"/>
        <v>0</v>
      </c>
      <c r="BO230" s="5">
        <f>AP230*BO1239</f>
        <v>-39</v>
      </c>
      <c r="BP230" s="5">
        <f>AU230*BP1239</f>
        <v>0</v>
      </c>
      <c r="BQ230" s="5">
        <f>AF230*BQ1239</f>
        <v>0</v>
      </c>
      <c r="BR230" s="356">
        <f t="shared" si="197"/>
        <v>-39</v>
      </c>
      <c r="BS230" s="5">
        <f t="shared" ref="BS230:BS293" si="244">AK230</f>
        <v>376.9</v>
      </c>
      <c r="BT230" s="6"/>
      <c r="BU230" s="306">
        <v>37872</v>
      </c>
      <c r="BV230" s="38">
        <f t="shared" ref="BV230:BV293" si="245">AK230</f>
        <v>376.9</v>
      </c>
      <c r="BW230" s="66"/>
      <c r="BX230" s="66"/>
      <c r="BY230" s="17"/>
      <c r="BZ230" s="17"/>
      <c r="CA230" s="66"/>
      <c r="CB230" s="66"/>
      <c r="CC230" s="66">
        <f>MAX(BW230:BW404)</f>
        <v>58642.280441588402</v>
      </c>
      <c r="CD230" s="66">
        <f t="shared" si="186"/>
        <v>-58642.280441588402</v>
      </c>
      <c r="CE230" s="66">
        <f t="shared" si="187"/>
        <v>-7507</v>
      </c>
      <c r="CF230" s="66" t="e">
        <f>MAX(CE230:CE404)</f>
        <v>#REF!</v>
      </c>
      <c r="CG230" s="66" t="e">
        <f t="shared" si="188"/>
        <v>#REF!</v>
      </c>
      <c r="CH230" s="370"/>
      <c r="CI230" s="17">
        <f t="shared" ref="CI230:CI293" si="246">(F230&gt;0)*1</f>
        <v>0</v>
      </c>
      <c r="CJ230" s="17">
        <f t="shared" ref="CJ230:CJ293" si="247">(F230&lt;1)*1</f>
        <v>1</v>
      </c>
      <c r="CK230" s="38">
        <f>MAX(BV38:BV230)</f>
        <v>378.7</v>
      </c>
      <c r="CL230" s="38">
        <f t="shared" si="189"/>
        <v>1.8000000000000114</v>
      </c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</row>
    <row r="231" spans="1:147" customFormat="1" ht="19.5" hidden="1" customHeight="1" x14ac:dyDescent="0.25">
      <c r="A231" s="3"/>
      <c r="B231" s="254">
        <f t="shared" si="214"/>
        <v>37879</v>
      </c>
      <c r="C231" s="5">
        <f t="shared" si="208"/>
        <v>22576</v>
      </c>
      <c r="D231" s="5">
        <v>0</v>
      </c>
      <c r="E231" s="66">
        <f t="shared" si="210"/>
        <v>0</v>
      </c>
      <c r="F231" s="66">
        <f t="shared" si="215"/>
        <v>-39</v>
      </c>
      <c r="G231" s="4">
        <f t="shared" si="209"/>
        <v>22537</v>
      </c>
      <c r="H231" s="8">
        <f t="shared" ref="H231:H298" si="248">F231/C231</f>
        <v>-1.7274982282069454E-3</v>
      </c>
      <c r="I231" s="3"/>
      <c r="J231" s="306">
        <v>37879</v>
      </c>
      <c r="K231" s="5">
        <v>382.9</v>
      </c>
      <c r="L231" s="5">
        <v>384.5</v>
      </c>
      <c r="M231" s="5">
        <v>372.5</v>
      </c>
      <c r="N231" s="177"/>
      <c r="O231" s="5">
        <f t="shared" si="200"/>
        <v>12</v>
      </c>
      <c r="P231" s="8">
        <f t="shared" si="201"/>
        <v>3.1339775398276315E-2</v>
      </c>
      <c r="Q231" s="8">
        <f>(AVERAGE(P228:P230))*Q1239</f>
        <v>1.3781367718145697E-2</v>
      </c>
      <c r="R231" s="8">
        <f>P230/P1239</f>
        <v>0.75996107877693564</v>
      </c>
      <c r="S231" s="109">
        <f t="shared" si="202"/>
        <v>371.70580250703085</v>
      </c>
      <c r="T231" s="5">
        <f t="shared" si="216"/>
        <v>6.8999999999999773</v>
      </c>
      <c r="U231" s="8">
        <f t="shared" si="199"/>
        <v>0.31000000000000227</v>
      </c>
      <c r="V231" s="19">
        <f t="shared" si="203"/>
        <v>0</v>
      </c>
      <c r="W231" s="109">
        <f t="shared" si="217"/>
        <v>382.0941974929691</v>
      </c>
      <c r="X231" s="5">
        <f t="shared" si="211"/>
        <v>3.1000000000000227</v>
      </c>
      <c r="Y231" s="8">
        <f t="shared" si="204"/>
        <v>0.68999999999999773</v>
      </c>
      <c r="Z231" s="5">
        <f t="shared" si="205"/>
        <v>2.8999999999999773</v>
      </c>
      <c r="AA231" s="5">
        <f>K231*AA1239</f>
        <v>4.9776999999999996</v>
      </c>
      <c r="AB231" s="5">
        <f t="shared" si="206"/>
        <v>3.7828582618279523</v>
      </c>
      <c r="AC231" s="2">
        <v>37879</v>
      </c>
      <c r="AD231" s="43">
        <f t="shared" si="218"/>
        <v>370</v>
      </c>
      <c r="AE231" s="54"/>
      <c r="AF231" s="131">
        <f>(AK230&gt;AF1239)*1</f>
        <v>0</v>
      </c>
      <c r="AG231" s="112">
        <f>MROUND((AD231*AG1239),5)</f>
        <v>365</v>
      </c>
      <c r="AH231" s="113">
        <f>MROUND((AE231*AH1239),0.1)</f>
        <v>0</v>
      </c>
      <c r="AI231" s="60">
        <f t="shared" si="219"/>
        <v>6</v>
      </c>
      <c r="AJ231" s="60"/>
      <c r="AK231" s="133">
        <f t="shared" si="190"/>
        <v>382.9</v>
      </c>
      <c r="AL231" s="41">
        <f t="shared" si="207"/>
        <v>380</v>
      </c>
      <c r="AM231" s="56">
        <f t="shared" si="212"/>
        <v>1.4000000000000001</v>
      </c>
      <c r="AN231" s="82">
        <f t="shared" si="213"/>
        <v>1</v>
      </c>
      <c r="AO231" s="82">
        <f t="shared" si="220"/>
        <v>0</v>
      </c>
      <c r="AP231" s="33">
        <f t="shared" si="221"/>
        <v>1</v>
      </c>
      <c r="AQ231" s="29">
        <f t="shared" si="222"/>
        <v>0</v>
      </c>
      <c r="AR231" s="86">
        <f t="shared" si="223"/>
        <v>1</v>
      </c>
      <c r="AS231" s="33">
        <f t="shared" si="224"/>
        <v>0</v>
      </c>
      <c r="AT231" s="19">
        <f t="shared" si="225"/>
        <v>0</v>
      </c>
      <c r="AU231" s="18">
        <f t="shared" ref="AU231:AU294" si="249">(BD230&gt;0)*1</f>
        <v>0</v>
      </c>
      <c r="AV231" s="5">
        <f t="shared" si="226"/>
        <v>0</v>
      </c>
      <c r="AW231" s="17">
        <f t="shared" si="227"/>
        <v>0</v>
      </c>
      <c r="AX231" s="17">
        <f t="shared" si="228"/>
        <v>0</v>
      </c>
      <c r="AY231" s="17">
        <f t="shared" si="229"/>
        <v>0</v>
      </c>
      <c r="AZ231" s="19">
        <f t="shared" si="230"/>
        <v>0</v>
      </c>
      <c r="BA231" s="19">
        <f t="shared" si="231"/>
        <v>0</v>
      </c>
      <c r="BB231" s="19">
        <f t="shared" si="232"/>
        <v>0</v>
      </c>
      <c r="BC231" s="19">
        <f t="shared" si="233"/>
        <v>0</v>
      </c>
      <c r="BD231" s="17">
        <f t="shared" si="234"/>
        <v>0</v>
      </c>
      <c r="BE231" s="17">
        <f t="shared" si="235"/>
        <v>0</v>
      </c>
      <c r="BF231" s="38">
        <f t="shared" si="236"/>
        <v>0</v>
      </c>
      <c r="BG231" s="38">
        <f t="shared" si="237"/>
        <v>0</v>
      </c>
      <c r="BH231" s="38">
        <f t="shared" si="238"/>
        <v>0</v>
      </c>
      <c r="BI231" s="38">
        <f t="shared" si="239"/>
        <v>0</v>
      </c>
      <c r="BJ231" s="5">
        <f t="shared" si="240"/>
        <v>0</v>
      </c>
      <c r="BK231" s="5">
        <f t="shared" si="241"/>
        <v>0</v>
      </c>
      <c r="BL231" s="22">
        <f t="shared" si="242"/>
        <v>0</v>
      </c>
      <c r="BM231" s="5">
        <f t="shared" si="243"/>
        <v>0</v>
      </c>
      <c r="BN231" s="66">
        <f t="shared" si="194"/>
        <v>0</v>
      </c>
      <c r="BO231" s="5">
        <f>AP231*BO1239</f>
        <v>-39</v>
      </c>
      <c r="BP231" s="5">
        <f>AU231*BP1239</f>
        <v>0</v>
      </c>
      <c r="BQ231" s="5">
        <f>AF231*BQ1239</f>
        <v>0</v>
      </c>
      <c r="BR231" s="356">
        <f t="shared" si="197"/>
        <v>-39</v>
      </c>
      <c r="BS231" s="5">
        <f t="shared" si="244"/>
        <v>382.9</v>
      </c>
      <c r="BT231" s="6"/>
      <c r="BU231" s="306">
        <v>37879</v>
      </c>
      <c r="BV231" s="38">
        <f t="shared" si="245"/>
        <v>382.9</v>
      </c>
      <c r="BW231" s="66"/>
      <c r="BX231" s="66"/>
      <c r="BY231" s="17"/>
      <c r="BZ231" s="17"/>
      <c r="CA231" s="66"/>
      <c r="CB231" s="66"/>
      <c r="CC231" s="66">
        <f>MAX(BW231:BW404)</f>
        <v>58642.280441588402</v>
      </c>
      <c r="CD231" s="66">
        <f t="shared" ref="CD231:CD294" si="250">BW231-CC231</f>
        <v>-58642.280441588402</v>
      </c>
      <c r="CE231" s="66">
        <f t="shared" ref="CE231:CE298" si="251">F231+CE230</f>
        <v>-7546</v>
      </c>
      <c r="CF231" s="66" t="e">
        <f>MAX(CE231:CE404)</f>
        <v>#REF!</v>
      </c>
      <c r="CG231" s="66" t="e">
        <f t="shared" ref="CG231:CG294" si="252">CE231-CF231</f>
        <v>#REF!</v>
      </c>
      <c r="CH231" s="370"/>
      <c r="CI231" s="17">
        <f t="shared" si="246"/>
        <v>0</v>
      </c>
      <c r="CJ231" s="17">
        <f t="shared" si="247"/>
        <v>1</v>
      </c>
      <c r="CK231" s="38">
        <f>MAX(BV38:BV231)</f>
        <v>382.9</v>
      </c>
      <c r="CL231" s="38">
        <f t="shared" ref="CL231:CL294" si="253">CK231-BV231</f>
        <v>0</v>
      </c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</row>
    <row r="232" spans="1:147" customFormat="1" ht="19.5" hidden="1" customHeight="1" x14ac:dyDescent="0.25">
      <c r="A232" s="3"/>
      <c r="B232" s="254">
        <f t="shared" si="214"/>
        <v>37886</v>
      </c>
      <c r="C232" s="5">
        <f t="shared" si="208"/>
        <v>22537</v>
      </c>
      <c r="D232" s="5">
        <v>0</v>
      </c>
      <c r="E232" s="66">
        <f t="shared" si="210"/>
        <v>0</v>
      </c>
      <c r="F232" s="66">
        <f t="shared" si="215"/>
        <v>-39</v>
      </c>
      <c r="G232" s="4">
        <f t="shared" si="209"/>
        <v>22498</v>
      </c>
      <c r="H232" s="8">
        <f t="shared" si="248"/>
        <v>-1.7304876425433731E-3</v>
      </c>
      <c r="I232" s="3"/>
      <c r="J232" s="306">
        <v>37886</v>
      </c>
      <c r="K232" s="5">
        <v>381.8</v>
      </c>
      <c r="L232" s="5">
        <v>394.8</v>
      </c>
      <c r="M232" s="5">
        <v>380.1</v>
      </c>
      <c r="N232" s="177"/>
      <c r="O232" s="5">
        <f t="shared" si="200"/>
        <v>14.699999999999989</v>
      </c>
      <c r="P232" s="8">
        <f t="shared" si="201"/>
        <v>3.8501833420639051E-2</v>
      </c>
      <c r="Q232" s="8">
        <f>(AVERAGE(P229:P231))*Q1239</f>
        <v>1.1342877757094926E-2</v>
      </c>
      <c r="R232" s="8">
        <f>P231/P1239</f>
        <v>0.88877533546548526</v>
      </c>
      <c r="S232" s="109">
        <f t="shared" si="202"/>
        <v>378.55681210680831</v>
      </c>
      <c r="T232" s="5">
        <f t="shared" si="216"/>
        <v>2.8999999999999773</v>
      </c>
      <c r="U232" s="8">
        <f t="shared" si="199"/>
        <v>0.42000000000000454</v>
      </c>
      <c r="V232" s="19">
        <f t="shared" si="203"/>
        <v>0</v>
      </c>
      <c r="W232" s="109">
        <f t="shared" si="217"/>
        <v>387.24318789319165</v>
      </c>
      <c r="X232" s="5">
        <f t="shared" si="211"/>
        <v>2.1000000000000227</v>
      </c>
      <c r="Y232" s="8">
        <f t="shared" si="204"/>
        <v>0.57999999999999541</v>
      </c>
      <c r="Z232" s="5">
        <f t="shared" si="205"/>
        <v>0</v>
      </c>
      <c r="AA232" s="5">
        <f>K232*AA1239</f>
        <v>4.9634</v>
      </c>
      <c r="AB232" s="5">
        <f t="shared" si="206"/>
        <v>4.4113475000493896</v>
      </c>
      <c r="AC232" s="2">
        <v>37886</v>
      </c>
      <c r="AD232" s="43">
        <f t="shared" si="218"/>
        <v>380</v>
      </c>
      <c r="AE232" s="54"/>
      <c r="AF232" s="131">
        <f>(AK231&gt;AF1239)*1</f>
        <v>0</v>
      </c>
      <c r="AG232" s="112">
        <f>MROUND((AD232*AG1239),5)</f>
        <v>375</v>
      </c>
      <c r="AH232" s="113">
        <f>MROUND((AE232*AH1239),0.1)</f>
        <v>0</v>
      </c>
      <c r="AI232" s="60">
        <f t="shared" si="219"/>
        <v>-1.0999999999999659</v>
      </c>
      <c r="AJ232" s="60"/>
      <c r="AK232" s="133">
        <f t="shared" si="190"/>
        <v>381.8</v>
      </c>
      <c r="AL232" s="41">
        <f t="shared" si="207"/>
        <v>385</v>
      </c>
      <c r="AM232" s="56">
        <f t="shared" si="212"/>
        <v>2.6</v>
      </c>
      <c r="AN232" s="82">
        <f t="shared" si="213"/>
        <v>0</v>
      </c>
      <c r="AO232" s="82">
        <f t="shared" si="220"/>
        <v>1</v>
      </c>
      <c r="AP232" s="33">
        <f t="shared" si="221"/>
        <v>1</v>
      </c>
      <c r="AQ232" s="29">
        <f t="shared" si="222"/>
        <v>0</v>
      </c>
      <c r="AR232" s="86">
        <f t="shared" si="223"/>
        <v>1</v>
      </c>
      <c r="AS232" s="33">
        <f t="shared" si="224"/>
        <v>0</v>
      </c>
      <c r="AT232" s="19">
        <f t="shared" si="225"/>
        <v>0</v>
      </c>
      <c r="AU232" s="18">
        <f t="shared" si="249"/>
        <v>0</v>
      </c>
      <c r="AV232" s="5">
        <f t="shared" si="226"/>
        <v>0</v>
      </c>
      <c r="AW232" s="17">
        <f t="shared" si="227"/>
        <v>0</v>
      </c>
      <c r="AX232" s="17">
        <f t="shared" si="228"/>
        <v>0</v>
      </c>
      <c r="AY232" s="17">
        <f t="shared" si="229"/>
        <v>0</v>
      </c>
      <c r="AZ232" s="19">
        <f t="shared" si="230"/>
        <v>0</v>
      </c>
      <c r="BA232" s="19">
        <f t="shared" si="231"/>
        <v>0</v>
      </c>
      <c r="BB232" s="19">
        <f t="shared" si="232"/>
        <v>0</v>
      </c>
      <c r="BC232" s="19">
        <f t="shared" si="233"/>
        <v>0</v>
      </c>
      <c r="BD232" s="17">
        <f t="shared" si="234"/>
        <v>0</v>
      </c>
      <c r="BE232" s="17">
        <f t="shared" si="235"/>
        <v>0</v>
      </c>
      <c r="BF232" s="38">
        <f t="shared" si="236"/>
        <v>0</v>
      </c>
      <c r="BG232" s="38">
        <f t="shared" si="237"/>
        <v>0</v>
      </c>
      <c r="BH232" s="38">
        <f t="shared" si="238"/>
        <v>0</v>
      </c>
      <c r="BI232" s="38">
        <f t="shared" si="239"/>
        <v>0</v>
      </c>
      <c r="BJ232" s="5">
        <f t="shared" si="240"/>
        <v>0</v>
      </c>
      <c r="BK232" s="5">
        <f t="shared" si="241"/>
        <v>0</v>
      </c>
      <c r="BL232" s="22">
        <f t="shared" si="242"/>
        <v>0</v>
      </c>
      <c r="BM232" s="5">
        <f t="shared" si="243"/>
        <v>0</v>
      </c>
      <c r="BN232" s="66">
        <f t="shared" si="194"/>
        <v>0</v>
      </c>
      <c r="BO232" s="5">
        <f>AP232*BO1239</f>
        <v>-39</v>
      </c>
      <c r="BP232" s="5">
        <f>AU232*BP1239</f>
        <v>0</v>
      </c>
      <c r="BQ232" s="5">
        <f>AF232*BQ1239</f>
        <v>0</v>
      </c>
      <c r="BR232" s="356">
        <f t="shared" si="197"/>
        <v>-39</v>
      </c>
      <c r="BS232" s="5">
        <f t="shared" si="244"/>
        <v>381.8</v>
      </c>
      <c r="BT232" s="6"/>
      <c r="BU232" s="306">
        <v>37886</v>
      </c>
      <c r="BV232" s="38">
        <f t="shared" si="245"/>
        <v>381.8</v>
      </c>
      <c r="BW232" s="66"/>
      <c r="BX232" s="66"/>
      <c r="BY232" s="17"/>
      <c r="BZ232" s="17"/>
      <c r="CA232" s="66"/>
      <c r="CB232" s="66"/>
      <c r="CC232" s="66">
        <f>MAX(BW232:BW404)</f>
        <v>58642.280441588402</v>
      </c>
      <c r="CD232" s="66">
        <f t="shared" si="250"/>
        <v>-58642.280441588402</v>
      </c>
      <c r="CE232" s="66">
        <f t="shared" si="251"/>
        <v>-7585</v>
      </c>
      <c r="CF232" s="66" t="e">
        <f>MAX(CE232:CE404)</f>
        <v>#REF!</v>
      </c>
      <c r="CG232" s="66" t="e">
        <f t="shared" si="252"/>
        <v>#REF!</v>
      </c>
      <c r="CH232" s="370"/>
      <c r="CI232" s="17">
        <f t="shared" si="246"/>
        <v>0</v>
      </c>
      <c r="CJ232" s="17">
        <f t="shared" si="247"/>
        <v>1</v>
      </c>
      <c r="CK232" s="38">
        <f>MAX(BV38:BV232)</f>
        <v>382.9</v>
      </c>
      <c r="CL232" s="38">
        <f t="shared" si="253"/>
        <v>1.0999999999999659</v>
      </c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</row>
    <row r="233" spans="1:147" customFormat="1" ht="19.5" hidden="1" customHeight="1" x14ac:dyDescent="0.25">
      <c r="A233" s="3"/>
      <c r="B233" s="254">
        <f t="shared" si="214"/>
        <v>37893</v>
      </c>
      <c r="C233" s="5">
        <f t="shared" si="208"/>
        <v>22498</v>
      </c>
      <c r="D233" s="5">
        <v>0</v>
      </c>
      <c r="E233" s="66">
        <f t="shared" si="210"/>
        <v>0</v>
      </c>
      <c r="F233" s="66">
        <f t="shared" si="215"/>
        <v>-39</v>
      </c>
      <c r="G233" s="4">
        <f t="shared" si="209"/>
        <v>22459</v>
      </c>
      <c r="H233" s="8">
        <f t="shared" si="248"/>
        <v>-1.7334874211040981E-3</v>
      </c>
      <c r="I233" s="3"/>
      <c r="J233" s="306">
        <v>37893</v>
      </c>
      <c r="K233" s="5">
        <v>370</v>
      </c>
      <c r="L233" s="5">
        <v>389.4</v>
      </c>
      <c r="M233" s="5">
        <v>367</v>
      </c>
      <c r="N233" s="177"/>
      <c r="O233" s="5">
        <f t="shared" si="200"/>
        <v>22.399999999999977</v>
      </c>
      <c r="P233" s="8">
        <f t="shared" si="201"/>
        <v>6.0540540540540477E-2</v>
      </c>
      <c r="Q233" s="8">
        <f>(AVERAGE(P230:P232))*Q1239</f>
        <v>1.2885222380418934E-2</v>
      </c>
      <c r="R233" s="8">
        <f>P232/P1239</f>
        <v>1.0918865716040445</v>
      </c>
      <c r="S233" s="109">
        <f t="shared" si="202"/>
        <v>376.88042209515606</v>
      </c>
      <c r="T233" s="5">
        <f t="shared" si="216"/>
        <v>6.8000000000000114</v>
      </c>
      <c r="U233" s="8">
        <f t="shared" si="199"/>
        <v>0.31999999999999884</v>
      </c>
      <c r="V233" s="19">
        <f t="shared" si="203"/>
        <v>5</v>
      </c>
      <c r="W233" s="109">
        <f t="shared" si="217"/>
        <v>386.71957790484396</v>
      </c>
      <c r="X233" s="5">
        <f t="shared" si="211"/>
        <v>3.1999999999999886</v>
      </c>
      <c r="Y233" s="8">
        <f t="shared" si="204"/>
        <v>0.68000000000000116</v>
      </c>
      <c r="Z233" s="5">
        <f t="shared" si="205"/>
        <v>0</v>
      </c>
      <c r="AA233" s="5">
        <f>K233*AA1239</f>
        <v>4.8099999999999996</v>
      </c>
      <c r="AB233" s="5">
        <f t="shared" si="206"/>
        <v>5.2519744094154532</v>
      </c>
      <c r="AC233" s="2">
        <v>37893</v>
      </c>
      <c r="AD233" s="43">
        <f t="shared" si="218"/>
        <v>375</v>
      </c>
      <c r="AE233" s="54"/>
      <c r="AF233" s="131">
        <f>(AK232&gt;AF1239)*1</f>
        <v>0</v>
      </c>
      <c r="AG233" s="112">
        <f>MROUND((AD233*AG1239),5)</f>
        <v>370</v>
      </c>
      <c r="AH233" s="113">
        <f>MROUND((AE233*AH1239),0.1)</f>
        <v>0</v>
      </c>
      <c r="AI233" s="60">
        <f t="shared" si="219"/>
        <v>-11.800000000000011</v>
      </c>
      <c r="AJ233" s="60"/>
      <c r="AK233" s="133">
        <f t="shared" ref="AK233:AK296" si="254">K233</f>
        <v>370</v>
      </c>
      <c r="AL233" s="41">
        <f t="shared" si="207"/>
        <v>385</v>
      </c>
      <c r="AM233" s="56">
        <f t="shared" si="212"/>
        <v>2.6</v>
      </c>
      <c r="AN233" s="82">
        <f t="shared" si="213"/>
        <v>0</v>
      </c>
      <c r="AO233" s="82">
        <f t="shared" si="220"/>
        <v>1</v>
      </c>
      <c r="AP233" s="33">
        <f t="shared" si="221"/>
        <v>1</v>
      </c>
      <c r="AQ233" s="29">
        <f t="shared" si="222"/>
        <v>0</v>
      </c>
      <c r="AR233" s="86">
        <f t="shared" si="223"/>
        <v>0</v>
      </c>
      <c r="AS233" s="33">
        <f t="shared" si="224"/>
        <v>1</v>
      </c>
      <c r="AT233" s="19">
        <f t="shared" si="225"/>
        <v>375</v>
      </c>
      <c r="AU233" s="18">
        <f t="shared" si="249"/>
        <v>0</v>
      </c>
      <c r="AV233" s="5">
        <f t="shared" si="226"/>
        <v>0</v>
      </c>
      <c r="AW233" s="17">
        <f t="shared" si="227"/>
        <v>0</v>
      </c>
      <c r="AX233" s="17">
        <f t="shared" si="228"/>
        <v>0</v>
      </c>
      <c r="AY233" s="17">
        <f t="shared" si="229"/>
        <v>0</v>
      </c>
      <c r="AZ233" s="19">
        <f t="shared" si="230"/>
        <v>0</v>
      </c>
      <c r="BA233" s="19">
        <f t="shared" si="231"/>
        <v>375</v>
      </c>
      <c r="BB233" s="19">
        <f t="shared" si="232"/>
        <v>0</v>
      </c>
      <c r="BC233" s="19">
        <f t="shared" si="233"/>
        <v>0</v>
      </c>
      <c r="BD233" s="17">
        <f t="shared" si="234"/>
        <v>375</v>
      </c>
      <c r="BE233" s="17">
        <f t="shared" si="235"/>
        <v>0</v>
      </c>
      <c r="BF233" s="38">
        <f t="shared" si="236"/>
        <v>0</v>
      </c>
      <c r="BG233" s="38">
        <f t="shared" si="237"/>
        <v>0</v>
      </c>
      <c r="BH233" s="38">
        <f t="shared" si="238"/>
        <v>0</v>
      </c>
      <c r="BI233" s="38">
        <f t="shared" si="239"/>
        <v>0</v>
      </c>
      <c r="BJ233" s="5">
        <f t="shared" si="240"/>
        <v>0</v>
      </c>
      <c r="BK233" s="5">
        <f t="shared" si="241"/>
        <v>0</v>
      </c>
      <c r="BL233" s="22">
        <f t="shared" si="242"/>
        <v>0</v>
      </c>
      <c r="BM233" s="5">
        <f t="shared" si="243"/>
        <v>0</v>
      </c>
      <c r="BN233" s="66">
        <f t="shared" si="194"/>
        <v>0</v>
      </c>
      <c r="BO233" s="5">
        <f>AP233*BO1239</f>
        <v>-39</v>
      </c>
      <c r="BP233" s="5">
        <f>AU233*BP1239</f>
        <v>0</v>
      </c>
      <c r="BQ233" s="5">
        <f>AF233*BQ1239</f>
        <v>0</v>
      </c>
      <c r="BR233" s="356">
        <f t="shared" si="197"/>
        <v>-39</v>
      </c>
      <c r="BS233" s="5">
        <f t="shared" si="244"/>
        <v>370</v>
      </c>
      <c r="BT233" s="6"/>
      <c r="BU233" s="306">
        <v>37893</v>
      </c>
      <c r="BV233" s="38">
        <f t="shared" si="245"/>
        <v>370</v>
      </c>
      <c r="BW233" s="66"/>
      <c r="BX233" s="66"/>
      <c r="BY233" s="17"/>
      <c r="BZ233" s="17"/>
      <c r="CA233" s="66"/>
      <c r="CB233" s="66"/>
      <c r="CC233" s="66">
        <f>MAX(BW233:BW404)</f>
        <v>58642.280441588402</v>
      </c>
      <c r="CD233" s="66">
        <f t="shared" si="250"/>
        <v>-58642.280441588402</v>
      </c>
      <c r="CE233" s="66">
        <f t="shared" si="251"/>
        <v>-7624</v>
      </c>
      <c r="CF233" s="66" t="e">
        <f>MAX(CE233:CE404)</f>
        <v>#REF!</v>
      </c>
      <c r="CG233" s="66" t="e">
        <f t="shared" si="252"/>
        <v>#REF!</v>
      </c>
      <c r="CH233" s="370"/>
      <c r="CI233" s="17">
        <f t="shared" si="246"/>
        <v>0</v>
      </c>
      <c r="CJ233" s="17">
        <f t="shared" si="247"/>
        <v>1</v>
      </c>
      <c r="CK233" s="38">
        <f>MAX(BV38:BV233)</f>
        <v>382.9</v>
      </c>
      <c r="CL233" s="38">
        <f t="shared" si="253"/>
        <v>12.899999999999977</v>
      </c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</row>
    <row r="234" spans="1:147" customFormat="1" ht="19.5" hidden="1" customHeight="1" x14ac:dyDescent="0.25">
      <c r="A234" s="3"/>
      <c r="B234" s="254">
        <f t="shared" si="214"/>
        <v>37900</v>
      </c>
      <c r="C234" s="5">
        <f t="shared" si="208"/>
        <v>22459</v>
      </c>
      <c r="D234" s="5">
        <v>0</v>
      </c>
      <c r="E234" s="66">
        <f t="shared" si="210"/>
        <v>0</v>
      </c>
      <c r="F234" s="66">
        <f t="shared" si="215"/>
        <v>321</v>
      </c>
      <c r="G234" s="4">
        <f t="shared" si="209"/>
        <v>22780</v>
      </c>
      <c r="H234" s="8">
        <f t="shared" si="248"/>
        <v>1.4292711162562892E-2</v>
      </c>
      <c r="I234" s="3"/>
      <c r="J234" s="306">
        <v>37900</v>
      </c>
      <c r="K234" s="5">
        <v>374.1</v>
      </c>
      <c r="L234" s="5">
        <v>378.5</v>
      </c>
      <c r="M234" s="5">
        <v>368.6</v>
      </c>
      <c r="N234" s="177"/>
      <c r="O234" s="5">
        <f t="shared" si="200"/>
        <v>9.8999999999999773</v>
      </c>
      <c r="P234" s="8">
        <f t="shared" si="201"/>
        <v>2.6463512429831533E-2</v>
      </c>
      <c r="Q234" s="8">
        <f>(AVERAGE(P231:P233))*Q1239</f>
        <v>1.7384286581260781E-2</v>
      </c>
      <c r="R234" s="8">
        <f>P233/P1239</f>
        <v>1.7168897525391982</v>
      </c>
      <c r="S234" s="109">
        <f t="shared" si="202"/>
        <v>363.56781396493352</v>
      </c>
      <c r="T234" s="5">
        <f t="shared" si="216"/>
        <v>5</v>
      </c>
      <c r="U234" s="8">
        <f t="shared" si="199"/>
        <v>0.5</v>
      </c>
      <c r="V234" s="19">
        <f t="shared" si="203"/>
        <v>0</v>
      </c>
      <c r="W234" s="109">
        <f t="shared" si="217"/>
        <v>376.43218603506648</v>
      </c>
      <c r="X234" s="5">
        <f t="shared" si="211"/>
        <v>5</v>
      </c>
      <c r="Y234" s="8">
        <f t="shared" si="204"/>
        <v>0.5</v>
      </c>
      <c r="Z234" s="5">
        <f t="shared" si="205"/>
        <v>0</v>
      </c>
      <c r="AA234" s="5">
        <f>K234*AA1239</f>
        <v>4.8632999999999997</v>
      </c>
      <c r="AB234" s="5">
        <f t="shared" si="206"/>
        <v>8.3497499335238814</v>
      </c>
      <c r="AC234" s="2">
        <v>37900</v>
      </c>
      <c r="AD234" s="43">
        <f t="shared" si="218"/>
        <v>365</v>
      </c>
      <c r="AE234" s="54"/>
      <c r="AF234" s="131">
        <f>(AK233&gt;AF1239)*1</f>
        <v>0</v>
      </c>
      <c r="AG234" s="112">
        <f>MROUND((AD234*AG1239),5)</f>
        <v>360</v>
      </c>
      <c r="AH234" s="113">
        <f>MROUND((AE234*AH1239),0.1)</f>
        <v>0</v>
      </c>
      <c r="AI234" s="60">
        <f t="shared" si="219"/>
        <v>4.1000000000000227</v>
      </c>
      <c r="AJ234" s="60"/>
      <c r="AK234" s="133">
        <f t="shared" si="254"/>
        <v>374.1</v>
      </c>
      <c r="AL234" s="41">
        <f t="shared" si="207"/>
        <v>375</v>
      </c>
      <c r="AM234" s="56">
        <f t="shared" si="212"/>
        <v>3.6</v>
      </c>
      <c r="AN234" s="82">
        <f t="shared" si="213"/>
        <v>1</v>
      </c>
      <c r="AO234" s="82">
        <f t="shared" si="220"/>
        <v>0</v>
      </c>
      <c r="AP234" s="33">
        <f t="shared" si="221"/>
        <v>0</v>
      </c>
      <c r="AQ234" s="29">
        <f t="shared" si="222"/>
        <v>0</v>
      </c>
      <c r="AR234" s="86">
        <f t="shared" si="223"/>
        <v>1</v>
      </c>
      <c r="AS234" s="33">
        <f t="shared" si="224"/>
        <v>0</v>
      </c>
      <c r="AT234" s="19">
        <f t="shared" si="225"/>
        <v>0</v>
      </c>
      <c r="AU234" s="18">
        <f t="shared" si="249"/>
        <v>1</v>
      </c>
      <c r="AV234" s="5">
        <f t="shared" si="226"/>
        <v>3.6</v>
      </c>
      <c r="AW234" s="17">
        <f t="shared" si="227"/>
        <v>1</v>
      </c>
      <c r="AX234" s="17">
        <f t="shared" si="228"/>
        <v>0</v>
      </c>
      <c r="AY234" s="17">
        <f t="shared" si="229"/>
        <v>0</v>
      </c>
      <c r="AZ234" s="19">
        <f t="shared" si="230"/>
        <v>375</v>
      </c>
      <c r="BA234" s="19">
        <f t="shared" si="231"/>
        <v>0</v>
      </c>
      <c r="BB234" s="19">
        <f t="shared" si="232"/>
        <v>0</v>
      </c>
      <c r="BC234" s="19">
        <f t="shared" si="233"/>
        <v>0</v>
      </c>
      <c r="BD234" s="17">
        <f t="shared" si="234"/>
        <v>375</v>
      </c>
      <c r="BE234" s="17">
        <f t="shared" si="235"/>
        <v>0</v>
      </c>
      <c r="BF234" s="38">
        <f t="shared" si="236"/>
        <v>0</v>
      </c>
      <c r="BG234" s="38">
        <f t="shared" si="237"/>
        <v>0</v>
      </c>
      <c r="BH234" s="38">
        <f t="shared" si="238"/>
        <v>0</v>
      </c>
      <c r="BI234" s="38">
        <f t="shared" si="239"/>
        <v>0</v>
      </c>
      <c r="BJ234" s="5">
        <f t="shared" si="240"/>
        <v>0</v>
      </c>
      <c r="BK234" s="5">
        <f t="shared" si="241"/>
        <v>0</v>
      </c>
      <c r="BL234" s="22">
        <f t="shared" si="242"/>
        <v>3.6</v>
      </c>
      <c r="BM234" s="5">
        <f t="shared" si="243"/>
        <v>3.6</v>
      </c>
      <c r="BN234" s="66">
        <f t="shared" si="194"/>
        <v>360</v>
      </c>
      <c r="BO234" s="5">
        <f>AP234*BO1239</f>
        <v>0</v>
      </c>
      <c r="BP234" s="5">
        <f>AU234*BP1239</f>
        <v>-39</v>
      </c>
      <c r="BQ234" s="5">
        <f>AF234*BQ1239</f>
        <v>0</v>
      </c>
      <c r="BR234" s="356">
        <f t="shared" si="197"/>
        <v>321</v>
      </c>
      <c r="BS234" s="5">
        <f t="shared" si="244"/>
        <v>374.1</v>
      </c>
      <c r="BT234" s="6"/>
      <c r="BU234" s="306">
        <v>37900</v>
      </c>
      <c r="BV234" s="38">
        <f t="shared" si="245"/>
        <v>374.1</v>
      </c>
      <c r="BW234" s="66"/>
      <c r="BX234" s="66"/>
      <c r="BY234" s="17"/>
      <c r="BZ234" s="17"/>
      <c r="CA234" s="66"/>
      <c r="CB234" s="66"/>
      <c r="CC234" s="66">
        <f>MAX(BW234:BW404)</f>
        <v>58642.280441588402</v>
      </c>
      <c r="CD234" s="66">
        <f t="shared" si="250"/>
        <v>-58642.280441588402</v>
      </c>
      <c r="CE234" s="66">
        <f t="shared" si="251"/>
        <v>-7303</v>
      </c>
      <c r="CF234" s="66" t="e">
        <f>MAX(CE234:CE404)</f>
        <v>#REF!</v>
      </c>
      <c r="CG234" s="66" t="e">
        <f t="shared" si="252"/>
        <v>#REF!</v>
      </c>
      <c r="CH234" s="370"/>
      <c r="CI234" s="17">
        <f t="shared" si="246"/>
        <v>1</v>
      </c>
      <c r="CJ234" s="17">
        <f t="shared" si="247"/>
        <v>0</v>
      </c>
      <c r="CK234" s="38">
        <f>MAX(BV38:BV234)</f>
        <v>382.9</v>
      </c>
      <c r="CL234" s="38">
        <f t="shared" si="253"/>
        <v>8.7999999999999545</v>
      </c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</row>
    <row r="235" spans="1:147" customFormat="1" ht="19.5" hidden="1" customHeight="1" x14ac:dyDescent="0.25">
      <c r="A235" s="3"/>
      <c r="B235" s="254">
        <f t="shared" si="214"/>
        <v>37907</v>
      </c>
      <c r="C235" s="5">
        <f t="shared" si="208"/>
        <v>22780</v>
      </c>
      <c r="D235" s="5">
        <v>0</v>
      </c>
      <c r="E235" s="66">
        <f t="shared" si="210"/>
        <v>0</v>
      </c>
      <c r="F235" s="66">
        <f t="shared" si="215"/>
        <v>381</v>
      </c>
      <c r="G235" s="4">
        <f t="shared" si="209"/>
        <v>23161</v>
      </c>
      <c r="H235" s="8">
        <f t="shared" si="248"/>
        <v>1.6725197541703249E-2</v>
      </c>
      <c r="I235" s="3"/>
      <c r="J235" s="306">
        <v>37907</v>
      </c>
      <c r="K235" s="5">
        <v>372.2</v>
      </c>
      <c r="L235" s="5">
        <v>377.4</v>
      </c>
      <c r="M235" s="5">
        <v>366.5</v>
      </c>
      <c r="N235" s="177"/>
      <c r="O235" s="5">
        <f t="shared" si="200"/>
        <v>10.899999999999977</v>
      </c>
      <c r="P235" s="8">
        <f t="shared" si="201"/>
        <v>2.9285330467490538E-2</v>
      </c>
      <c r="Q235" s="8">
        <f>(AVERAGE(P232:P234))*Q1239</f>
        <v>1.6734118185468144E-2</v>
      </c>
      <c r="R235" s="8">
        <f>P234/P1239</f>
        <v>0.75048773765979715</v>
      </c>
      <c r="S235" s="109">
        <f t="shared" si="202"/>
        <v>367.83976638681639</v>
      </c>
      <c r="T235" s="5">
        <f t="shared" si="216"/>
        <v>4.1000000000000227</v>
      </c>
      <c r="U235" s="8">
        <f t="shared" si="199"/>
        <v>0.58999999999999775</v>
      </c>
      <c r="V235" s="19">
        <f t="shared" si="203"/>
        <v>0</v>
      </c>
      <c r="W235" s="109">
        <f t="shared" si="217"/>
        <v>380.36023361318365</v>
      </c>
      <c r="X235" s="5">
        <f t="shared" si="211"/>
        <v>5.8999999999999773</v>
      </c>
      <c r="Y235" s="8">
        <f t="shared" si="204"/>
        <v>0.41000000000000225</v>
      </c>
      <c r="Z235" s="5">
        <f t="shared" si="205"/>
        <v>0</v>
      </c>
      <c r="AA235" s="5">
        <f>K235*AA1239</f>
        <v>4.8385999999999996</v>
      </c>
      <c r="AB235" s="5">
        <f t="shared" si="206"/>
        <v>3.6313099674406941</v>
      </c>
      <c r="AC235" s="2">
        <v>37907</v>
      </c>
      <c r="AD235" s="43">
        <f t="shared" si="218"/>
        <v>370</v>
      </c>
      <c r="AE235" s="54"/>
      <c r="AF235" s="131">
        <f>(AK234&gt;AF1239)*1</f>
        <v>0</v>
      </c>
      <c r="AG235" s="112">
        <f>MROUND((AD235*AG1239),5)</f>
        <v>365</v>
      </c>
      <c r="AH235" s="113">
        <f>MROUND((AE235*AH1239),0.1)</f>
        <v>0</v>
      </c>
      <c r="AI235" s="60">
        <f t="shared" si="219"/>
        <v>-1.9000000000000341</v>
      </c>
      <c r="AJ235" s="60"/>
      <c r="AK235" s="133">
        <f t="shared" si="254"/>
        <v>372.2</v>
      </c>
      <c r="AL235" s="41">
        <f t="shared" si="207"/>
        <v>380</v>
      </c>
      <c r="AM235" s="56">
        <f t="shared" si="212"/>
        <v>4.2</v>
      </c>
      <c r="AN235" s="82">
        <f t="shared" si="213"/>
        <v>0</v>
      </c>
      <c r="AO235" s="82">
        <f t="shared" si="220"/>
        <v>1</v>
      </c>
      <c r="AP235" s="33">
        <f t="shared" si="221"/>
        <v>0</v>
      </c>
      <c r="AQ235" s="29">
        <f t="shared" si="222"/>
        <v>0</v>
      </c>
      <c r="AR235" s="86">
        <f t="shared" si="223"/>
        <v>1</v>
      </c>
      <c r="AS235" s="33">
        <f t="shared" si="224"/>
        <v>0</v>
      </c>
      <c r="AT235" s="19">
        <f t="shared" si="225"/>
        <v>0</v>
      </c>
      <c r="AU235" s="18">
        <f t="shared" si="249"/>
        <v>1</v>
      </c>
      <c r="AV235" s="5">
        <f t="shared" si="226"/>
        <v>4.2</v>
      </c>
      <c r="AW235" s="17">
        <f t="shared" si="227"/>
        <v>1</v>
      </c>
      <c r="AX235" s="17">
        <f t="shared" si="228"/>
        <v>0</v>
      </c>
      <c r="AY235" s="17">
        <f t="shared" si="229"/>
        <v>0</v>
      </c>
      <c r="AZ235" s="19">
        <f t="shared" si="230"/>
        <v>375</v>
      </c>
      <c r="BA235" s="19">
        <f t="shared" si="231"/>
        <v>0</v>
      </c>
      <c r="BB235" s="19">
        <f t="shared" si="232"/>
        <v>0</v>
      </c>
      <c r="BC235" s="19">
        <f t="shared" si="233"/>
        <v>0</v>
      </c>
      <c r="BD235" s="17">
        <f t="shared" si="234"/>
        <v>375</v>
      </c>
      <c r="BE235" s="17">
        <f t="shared" si="235"/>
        <v>0</v>
      </c>
      <c r="BF235" s="38">
        <f t="shared" si="236"/>
        <v>0</v>
      </c>
      <c r="BG235" s="38">
        <f t="shared" si="237"/>
        <v>0</v>
      </c>
      <c r="BH235" s="38">
        <f t="shared" si="238"/>
        <v>0</v>
      </c>
      <c r="BI235" s="38">
        <f t="shared" si="239"/>
        <v>0</v>
      </c>
      <c r="BJ235" s="5">
        <f t="shared" si="240"/>
        <v>0</v>
      </c>
      <c r="BK235" s="5">
        <f t="shared" si="241"/>
        <v>0</v>
      </c>
      <c r="BL235" s="22">
        <f t="shared" si="242"/>
        <v>4.2</v>
      </c>
      <c r="BM235" s="5">
        <f t="shared" si="243"/>
        <v>4.2</v>
      </c>
      <c r="BN235" s="66">
        <f t="shared" si="194"/>
        <v>420</v>
      </c>
      <c r="BO235" s="5">
        <f>AP235*BO1239</f>
        <v>0</v>
      </c>
      <c r="BP235" s="5">
        <f>AU235*BP1239</f>
        <v>-39</v>
      </c>
      <c r="BQ235" s="5">
        <f>AF235*BQ1239</f>
        <v>0</v>
      </c>
      <c r="BR235" s="356">
        <f t="shared" si="197"/>
        <v>381</v>
      </c>
      <c r="BS235" s="5">
        <f t="shared" si="244"/>
        <v>372.2</v>
      </c>
      <c r="BT235" s="6"/>
      <c r="BU235" s="306">
        <v>37907</v>
      </c>
      <c r="BV235" s="38">
        <f t="shared" si="245"/>
        <v>372.2</v>
      </c>
      <c r="BW235" s="66"/>
      <c r="BX235" s="66"/>
      <c r="BY235" s="17"/>
      <c r="BZ235" s="17"/>
      <c r="CA235" s="66"/>
      <c r="CB235" s="66"/>
      <c r="CC235" s="66">
        <f>MAX(BW235:BW404)</f>
        <v>58642.280441588402</v>
      </c>
      <c r="CD235" s="66">
        <f t="shared" si="250"/>
        <v>-58642.280441588402</v>
      </c>
      <c r="CE235" s="66">
        <f t="shared" si="251"/>
        <v>-6922</v>
      </c>
      <c r="CF235" s="66" t="e">
        <f>MAX(CE235:CE404)</f>
        <v>#REF!</v>
      </c>
      <c r="CG235" s="66" t="e">
        <f t="shared" si="252"/>
        <v>#REF!</v>
      </c>
      <c r="CH235" s="370"/>
      <c r="CI235" s="17">
        <f t="shared" si="246"/>
        <v>1</v>
      </c>
      <c r="CJ235" s="17">
        <f t="shared" si="247"/>
        <v>0</v>
      </c>
      <c r="CK235" s="38">
        <f>MAX(BV38:BV235)</f>
        <v>382.9</v>
      </c>
      <c r="CL235" s="38">
        <f t="shared" si="253"/>
        <v>10.699999999999989</v>
      </c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</row>
    <row r="236" spans="1:147" customFormat="1" ht="19.5" hidden="1" customHeight="1" x14ac:dyDescent="0.25">
      <c r="A236" s="3"/>
      <c r="B236" s="254">
        <f t="shared" si="214"/>
        <v>37914</v>
      </c>
      <c r="C236" s="5">
        <f t="shared" si="208"/>
        <v>23161</v>
      </c>
      <c r="D236" s="5">
        <v>0</v>
      </c>
      <c r="E236" s="66">
        <f t="shared" si="210"/>
        <v>0</v>
      </c>
      <c r="F236" s="66">
        <f t="shared" si="215"/>
        <v>611</v>
      </c>
      <c r="G236" s="4">
        <f t="shared" si="209"/>
        <v>23772</v>
      </c>
      <c r="H236" s="8">
        <f t="shared" si="248"/>
        <v>2.6380553516687534E-2</v>
      </c>
      <c r="I236" s="3"/>
      <c r="J236" s="306">
        <v>37914</v>
      </c>
      <c r="K236" s="5">
        <v>389.2</v>
      </c>
      <c r="L236" s="5">
        <v>393</v>
      </c>
      <c r="M236" s="5">
        <v>370.4</v>
      </c>
      <c r="N236" s="177"/>
      <c r="O236" s="5">
        <f t="shared" si="200"/>
        <v>22.600000000000023</v>
      </c>
      <c r="P236" s="8">
        <f t="shared" si="201"/>
        <v>5.8067831449126472E-2</v>
      </c>
      <c r="Q236" s="8">
        <f>(AVERAGE(P233:P235))*Q1239</f>
        <v>1.5505251125048339E-2</v>
      </c>
      <c r="R236" s="8">
        <f>P235/P1239</f>
        <v>0.83051263385547558</v>
      </c>
      <c r="S236" s="109">
        <f t="shared" si="202"/>
        <v>366.428945531257</v>
      </c>
      <c r="T236" s="5">
        <f t="shared" si="216"/>
        <v>7.1999999999999886</v>
      </c>
      <c r="U236" s="8">
        <f t="shared" si="199"/>
        <v>0.52000000000000079</v>
      </c>
      <c r="V236" s="19">
        <f t="shared" si="203"/>
        <v>0</v>
      </c>
      <c r="W236" s="109">
        <f t="shared" si="217"/>
        <v>377.97105446874298</v>
      </c>
      <c r="X236" s="5">
        <f t="shared" si="211"/>
        <v>7.8000000000000114</v>
      </c>
      <c r="Y236" s="8">
        <f t="shared" si="204"/>
        <v>0.47999999999999921</v>
      </c>
      <c r="Z236" s="5">
        <f t="shared" si="205"/>
        <v>9.1999999999999886</v>
      </c>
      <c r="AA236" s="5">
        <f>K236*AA1239</f>
        <v>5.0595999999999997</v>
      </c>
      <c r="AB236" s="5">
        <f t="shared" si="206"/>
        <v>4.2020617222551637</v>
      </c>
      <c r="AC236" s="2">
        <v>37914</v>
      </c>
      <c r="AD236" s="43">
        <f t="shared" si="218"/>
        <v>365</v>
      </c>
      <c r="AE236" s="54"/>
      <c r="AF236" s="131">
        <f>(AK235&gt;AF1239)*1</f>
        <v>0</v>
      </c>
      <c r="AG236" s="112">
        <f>MROUND((AD236*AG1239),5)</f>
        <v>360</v>
      </c>
      <c r="AH236" s="113">
        <f>MROUND((AE236*AH1239),0.1)</f>
        <v>0</v>
      </c>
      <c r="AI236" s="60">
        <f t="shared" si="219"/>
        <v>17</v>
      </c>
      <c r="AJ236" s="60"/>
      <c r="AK236" s="133">
        <f t="shared" si="254"/>
        <v>389.2</v>
      </c>
      <c r="AL236" s="41">
        <f t="shared" si="207"/>
        <v>380</v>
      </c>
      <c r="AM236" s="56">
        <f t="shared" si="212"/>
        <v>1.5</v>
      </c>
      <c r="AN236" s="82">
        <f t="shared" si="213"/>
        <v>1</v>
      </c>
      <c r="AO236" s="82">
        <f t="shared" si="220"/>
        <v>0</v>
      </c>
      <c r="AP236" s="33">
        <f t="shared" si="221"/>
        <v>0</v>
      </c>
      <c r="AQ236" s="29">
        <f t="shared" si="222"/>
        <v>0</v>
      </c>
      <c r="AR236" s="86">
        <f t="shared" si="223"/>
        <v>1</v>
      </c>
      <c r="AS236" s="33">
        <f t="shared" si="224"/>
        <v>0</v>
      </c>
      <c r="AT236" s="19">
        <f t="shared" si="225"/>
        <v>0</v>
      </c>
      <c r="AU236" s="18">
        <f t="shared" si="249"/>
        <v>1</v>
      </c>
      <c r="AV236" s="5">
        <f t="shared" si="226"/>
        <v>1.5</v>
      </c>
      <c r="AW236" s="17">
        <f t="shared" si="227"/>
        <v>0</v>
      </c>
      <c r="AX236" s="17">
        <f t="shared" si="228"/>
        <v>1</v>
      </c>
      <c r="AY236" s="17">
        <f t="shared" si="229"/>
        <v>380</v>
      </c>
      <c r="AZ236" s="19">
        <f t="shared" si="230"/>
        <v>375</v>
      </c>
      <c r="BA236" s="19">
        <f t="shared" si="231"/>
        <v>0</v>
      </c>
      <c r="BB236" s="19">
        <f t="shared" si="232"/>
        <v>0</v>
      </c>
      <c r="BC236" s="19">
        <f t="shared" si="233"/>
        <v>380</v>
      </c>
      <c r="BD236" s="17">
        <f t="shared" si="234"/>
        <v>0</v>
      </c>
      <c r="BE236" s="17">
        <f t="shared" si="235"/>
        <v>0</v>
      </c>
      <c r="BF236" s="38">
        <f t="shared" si="236"/>
        <v>0</v>
      </c>
      <c r="BG236" s="38">
        <f t="shared" si="237"/>
        <v>0</v>
      </c>
      <c r="BH236" s="38">
        <f t="shared" si="238"/>
        <v>0</v>
      </c>
      <c r="BI236" s="38">
        <f t="shared" si="239"/>
        <v>0</v>
      </c>
      <c r="BJ236" s="5">
        <f t="shared" si="240"/>
        <v>0</v>
      </c>
      <c r="BK236" s="5">
        <f t="shared" si="241"/>
        <v>5</v>
      </c>
      <c r="BL236" s="22">
        <f t="shared" si="242"/>
        <v>6.5</v>
      </c>
      <c r="BM236" s="5">
        <f t="shared" si="243"/>
        <v>6.5</v>
      </c>
      <c r="BN236" s="66">
        <f t="shared" si="194"/>
        <v>650</v>
      </c>
      <c r="BO236" s="5">
        <f>AP236*BO1239</f>
        <v>0</v>
      </c>
      <c r="BP236" s="5">
        <f>AU236*BP1239</f>
        <v>-39</v>
      </c>
      <c r="BQ236" s="5">
        <f>AF236*BQ1239</f>
        <v>0</v>
      </c>
      <c r="BR236" s="356">
        <f t="shared" si="197"/>
        <v>611</v>
      </c>
      <c r="BS236" s="5">
        <f t="shared" si="244"/>
        <v>389.2</v>
      </c>
      <c r="BT236" s="6"/>
      <c r="BU236" s="306">
        <v>37914</v>
      </c>
      <c r="BV236" s="38">
        <f t="shared" si="245"/>
        <v>389.2</v>
      </c>
      <c r="BW236" s="66"/>
      <c r="BX236" s="66"/>
      <c r="BY236" s="17"/>
      <c r="BZ236" s="17"/>
      <c r="CA236" s="66"/>
      <c r="CB236" s="66"/>
      <c r="CC236" s="66">
        <f>MAX(BW236:BW404)</f>
        <v>58642.280441588402</v>
      </c>
      <c r="CD236" s="66">
        <f t="shared" si="250"/>
        <v>-58642.280441588402</v>
      </c>
      <c r="CE236" s="66">
        <f t="shared" si="251"/>
        <v>-6311</v>
      </c>
      <c r="CF236" s="66" t="e">
        <f>MAX(CE236:CE404)</f>
        <v>#REF!</v>
      </c>
      <c r="CG236" s="66" t="e">
        <f t="shared" si="252"/>
        <v>#REF!</v>
      </c>
      <c r="CH236" s="370"/>
      <c r="CI236" s="17">
        <f t="shared" si="246"/>
        <v>1</v>
      </c>
      <c r="CJ236" s="17">
        <f t="shared" si="247"/>
        <v>0</v>
      </c>
      <c r="CK236" s="38">
        <f>MAX(BV38:BV236)</f>
        <v>389.2</v>
      </c>
      <c r="CL236" s="38">
        <f t="shared" si="253"/>
        <v>0</v>
      </c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</row>
    <row r="237" spans="1:147" customFormat="1" ht="19.5" hidden="1" customHeight="1" x14ac:dyDescent="0.25">
      <c r="A237" s="3"/>
      <c r="B237" s="254">
        <f t="shared" si="214"/>
        <v>37921</v>
      </c>
      <c r="C237" s="5">
        <f t="shared" si="208"/>
        <v>23772</v>
      </c>
      <c r="D237" s="5">
        <v>0</v>
      </c>
      <c r="E237" s="66">
        <f t="shared" si="210"/>
        <v>0</v>
      </c>
      <c r="F237" s="66">
        <f t="shared" si="215"/>
        <v>-39</v>
      </c>
      <c r="G237" s="4">
        <f t="shared" si="209"/>
        <v>23733</v>
      </c>
      <c r="H237" s="8">
        <f t="shared" si="248"/>
        <v>-1.6405855628470469E-3</v>
      </c>
      <c r="I237" s="3"/>
      <c r="J237" s="306">
        <v>37921</v>
      </c>
      <c r="K237" s="5">
        <v>384.6</v>
      </c>
      <c r="L237" s="5">
        <v>392</v>
      </c>
      <c r="M237" s="5">
        <v>380.3</v>
      </c>
      <c r="N237" s="177"/>
      <c r="O237" s="5">
        <f t="shared" si="200"/>
        <v>11.699999999999989</v>
      </c>
      <c r="P237" s="8">
        <f t="shared" si="201"/>
        <v>3.0421216848673917E-2</v>
      </c>
      <c r="Q237" s="8">
        <f>(AVERAGE(P234:P236))*Q1239</f>
        <v>1.5175556579526473E-2</v>
      </c>
      <c r="R237" s="8">
        <f>P236/P1239</f>
        <v>1.6467653555292914</v>
      </c>
      <c r="S237" s="109">
        <f t="shared" si="202"/>
        <v>383.29367337924828</v>
      </c>
      <c r="T237" s="5">
        <f t="shared" si="216"/>
        <v>4.1999999999999886</v>
      </c>
      <c r="U237" s="8">
        <f t="shared" si="199"/>
        <v>0.58000000000000118</v>
      </c>
      <c r="V237" s="19">
        <f t="shared" si="203"/>
        <v>0.39999999999997726</v>
      </c>
      <c r="W237" s="109">
        <f t="shared" si="217"/>
        <v>395.1063266207517</v>
      </c>
      <c r="X237" s="5">
        <f t="shared" si="211"/>
        <v>5.8000000000000114</v>
      </c>
      <c r="Y237" s="8">
        <f t="shared" si="204"/>
        <v>0.41999999999999882</v>
      </c>
      <c r="Z237" s="5">
        <f t="shared" si="205"/>
        <v>0</v>
      </c>
      <c r="AA237" s="5">
        <f>K237*AA1239</f>
        <v>4.9998000000000005</v>
      </c>
      <c r="AB237" s="5">
        <f t="shared" si="206"/>
        <v>8.2334974245753525</v>
      </c>
      <c r="AC237" s="2">
        <v>37921</v>
      </c>
      <c r="AD237" s="43">
        <f t="shared" si="218"/>
        <v>385</v>
      </c>
      <c r="AE237" s="54"/>
      <c r="AF237" s="131">
        <f>(AK236&gt;AF1239)*1</f>
        <v>0</v>
      </c>
      <c r="AG237" s="112">
        <f>MROUND((AD237*AG1239),5)</f>
        <v>380</v>
      </c>
      <c r="AH237" s="113">
        <f>MROUND((AE237*AH1239),0.1)</f>
        <v>0</v>
      </c>
      <c r="AI237" s="60">
        <f t="shared" si="219"/>
        <v>-4.5999999999999659</v>
      </c>
      <c r="AJ237" s="60"/>
      <c r="AK237" s="133">
        <f t="shared" si="254"/>
        <v>384.6</v>
      </c>
      <c r="AL237" s="41">
        <f t="shared" si="207"/>
        <v>395</v>
      </c>
      <c r="AM237" s="56">
        <f t="shared" si="212"/>
        <v>2</v>
      </c>
      <c r="AN237" s="82">
        <f t="shared" si="213"/>
        <v>0</v>
      </c>
      <c r="AO237" s="82">
        <f t="shared" si="220"/>
        <v>1</v>
      </c>
      <c r="AP237" s="33">
        <f t="shared" si="221"/>
        <v>1</v>
      </c>
      <c r="AQ237" s="29">
        <f t="shared" si="222"/>
        <v>0</v>
      </c>
      <c r="AR237" s="86">
        <f t="shared" si="223"/>
        <v>0</v>
      </c>
      <c r="AS237" s="33">
        <f t="shared" si="224"/>
        <v>1</v>
      </c>
      <c r="AT237" s="19">
        <f t="shared" si="225"/>
        <v>385</v>
      </c>
      <c r="AU237" s="18">
        <f t="shared" si="249"/>
        <v>0</v>
      </c>
      <c r="AV237" s="5">
        <f t="shared" si="226"/>
        <v>0</v>
      </c>
      <c r="AW237" s="17">
        <f t="shared" si="227"/>
        <v>0</v>
      </c>
      <c r="AX237" s="17">
        <f t="shared" si="228"/>
        <v>0</v>
      </c>
      <c r="AY237" s="17">
        <f t="shared" si="229"/>
        <v>0</v>
      </c>
      <c r="AZ237" s="19">
        <f t="shared" si="230"/>
        <v>0</v>
      </c>
      <c r="BA237" s="19">
        <f t="shared" si="231"/>
        <v>385</v>
      </c>
      <c r="BB237" s="19">
        <f t="shared" si="232"/>
        <v>0</v>
      </c>
      <c r="BC237" s="19">
        <f t="shared" si="233"/>
        <v>0</v>
      </c>
      <c r="BD237" s="17">
        <f t="shared" si="234"/>
        <v>385</v>
      </c>
      <c r="BE237" s="17">
        <f t="shared" si="235"/>
        <v>0</v>
      </c>
      <c r="BF237" s="38">
        <f t="shared" si="236"/>
        <v>0</v>
      </c>
      <c r="BG237" s="38">
        <f t="shared" si="237"/>
        <v>0</v>
      </c>
      <c r="BH237" s="38">
        <f t="shared" si="238"/>
        <v>0</v>
      </c>
      <c r="BI237" s="38">
        <f t="shared" si="239"/>
        <v>0</v>
      </c>
      <c r="BJ237" s="5">
        <f t="shared" si="240"/>
        <v>0</v>
      </c>
      <c r="BK237" s="5">
        <f t="shared" si="241"/>
        <v>0</v>
      </c>
      <c r="BL237" s="22">
        <f t="shared" si="242"/>
        <v>0</v>
      </c>
      <c r="BM237" s="5">
        <f t="shared" si="243"/>
        <v>0</v>
      </c>
      <c r="BN237" s="66">
        <f t="shared" si="194"/>
        <v>0</v>
      </c>
      <c r="BO237" s="5">
        <f>AP237*BO1239</f>
        <v>-39</v>
      </c>
      <c r="BP237" s="5">
        <f>AU237*BP1239</f>
        <v>0</v>
      </c>
      <c r="BQ237" s="5">
        <f>AF237*BQ1239</f>
        <v>0</v>
      </c>
      <c r="BR237" s="356">
        <f t="shared" si="197"/>
        <v>-39</v>
      </c>
      <c r="BS237" s="5">
        <f t="shared" si="244"/>
        <v>384.6</v>
      </c>
      <c r="BT237" s="6"/>
      <c r="BU237" s="306">
        <v>37921</v>
      </c>
      <c r="BV237" s="38">
        <f t="shared" si="245"/>
        <v>384.6</v>
      </c>
      <c r="BW237" s="66"/>
      <c r="BX237" s="66"/>
      <c r="BY237" s="17"/>
      <c r="BZ237" s="17"/>
      <c r="CA237" s="66"/>
      <c r="CB237" s="66"/>
      <c r="CC237" s="66">
        <f>MAX(BW237:BW404)</f>
        <v>58642.280441588402</v>
      </c>
      <c r="CD237" s="66">
        <f t="shared" si="250"/>
        <v>-58642.280441588402</v>
      </c>
      <c r="CE237" s="66">
        <f t="shared" si="251"/>
        <v>-6350</v>
      </c>
      <c r="CF237" s="66" t="e">
        <f>MAX(CE237:CE404)</f>
        <v>#REF!</v>
      </c>
      <c r="CG237" s="66" t="e">
        <f t="shared" si="252"/>
        <v>#REF!</v>
      </c>
      <c r="CH237" s="370"/>
      <c r="CI237" s="17">
        <f t="shared" si="246"/>
        <v>0</v>
      </c>
      <c r="CJ237" s="17">
        <f t="shared" si="247"/>
        <v>1</v>
      </c>
      <c r="CK237" s="38">
        <f>MAX(BV38:BV237)</f>
        <v>389.2</v>
      </c>
      <c r="CL237" s="38">
        <f t="shared" si="253"/>
        <v>4.5999999999999659</v>
      </c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</row>
    <row r="238" spans="1:147" customFormat="1" ht="19.5" hidden="1" customHeight="1" x14ac:dyDescent="0.25">
      <c r="A238" s="3"/>
      <c r="B238" s="254">
        <f t="shared" si="214"/>
        <v>37928</v>
      </c>
      <c r="C238" s="5">
        <f t="shared" si="208"/>
        <v>23733</v>
      </c>
      <c r="D238" s="5">
        <v>0</v>
      </c>
      <c r="E238" s="66">
        <f t="shared" si="210"/>
        <v>0</v>
      </c>
      <c r="F238" s="66">
        <f t="shared" si="215"/>
        <v>311</v>
      </c>
      <c r="G238" s="4">
        <f t="shared" si="209"/>
        <v>24044</v>
      </c>
      <c r="H238" s="8">
        <f t="shared" si="248"/>
        <v>1.3104116630851557E-2</v>
      </c>
      <c r="I238" s="3"/>
      <c r="J238" s="306">
        <v>37928</v>
      </c>
      <c r="K238" s="5">
        <v>383.4</v>
      </c>
      <c r="L238" s="5">
        <v>385.7</v>
      </c>
      <c r="M238" s="5">
        <v>376.5</v>
      </c>
      <c r="N238" s="177"/>
      <c r="O238" s="5">
        <f t="shared" si="200"/>
        <v>9.1999999999999886</v>
      </c>
      <c r="P238" s="8">
        <f t="shared" si="201"/>
        <v>2.3995826812728192E-2</v>
      </c>
      <c r="Q238" s="8">
        <f>(AVERAGE(P235:P237))*Q1239</f>
        <v>1.5703250502038791E-2</v>
      </c>
      <c r="R238" s="8">
        <f>P237/P1239</f>
        <v>0.86272562155743782</v>
      </c>
      <c r="S238" s="109">
        <f t="shared" si="202"/>
        <v>378.56052985691588</v>
      </c>
      <c r="T238" s="5">
        <f t="shared" si="216"/>
        <v>4.6000000000000227</v>
      </c>
      <c r="U238" s="8">
        <f t="shared" si="199"/>
        <v>0.5399999999999977</v>
      </c>
      <c r="V238" s="19">
        <f t="shared" si="203"/>
        <v>0</v>
      </c>
      <c r="W238" s="109">
        <f t="shared" si="217"/>
        <v>390.63947014308417</v>
      </c>
      <c r="X238" s="5">
        <f t="shared" si="211"/>
        <v>5.3999999999999773</v>
      </c>
      <c r="Y238" s="8">
        <f t="shared" si="204"/>
        <v>0.4600000000000023</v>
      </c>
      <c r="Z238" s="5">
        <f t="shared" si="205"/>
        <v>0</v>
      </c>
      <c r="AA238" s="5">
        <f>K238*AA1239</f>
        <v>4.9841999999999995</v>
      </c>
      <c r="AB238" s="5">
        <f t="shared" si="206"/>
        <v>4.2999970429665808</v>
      </c>
      <c r="AC238" s="2">
        <v>37928</v>
      </c>
      <c r="AD238" s="43">
        <f t="shared" si="218"/>
        <v>380</v>
      </c>
      <c r="AE238" s="54"/>
      <c r="AF238" s="131">
        <f>(AK237&gt;AF1239)*1</f>
        <v>0</v>
      </c>
      <c r="AG238" s="112">
        <f>MROUND((AD238*AG1239),5)</f>
        <v>375</v>
      </c>
      <c r="AH238" s="113">
        <f>MROUND((AE238*AH1239),0.1)</f>
        <v>0</v>
      </c>
      <c r="AI238" s="60">
        <f t="shared" si="219"/>
        <v>-1.2000000000000455</v>
      </c>
      <c r="AJ238" s="60"/>
      <c r="AK238" s="133">
        <f t="shared" si="254"/>
        <v>383.4</v>
      </c>
      <c r="AL238" s="41">
        <f t="shared" si="207"/>
        <v>390</v>
      </c>
      <c r="AM238" s="56">
        <f t="shared" si="212"/>
        <v>3.5</v>
      </c>
      <c r="AN238" s="82">
        <f t="shared" si="213"/>
        <v>0</v>
      </c>
      <c r="AO238" s="82">
        <f t="shared" si="220"/>
        <v>1</v>
      </c>
      <c r="AP238" s="33">
        <f t="shared" si="221"/>
        <v>0</v>
      </c>
      <c r="AQ238" s="29">
        <f t="shared" si="222"/>
        <v>0</v>
      </c>
      <c r="AR238" s="86">
        <f t="shared" si="223"/>
        <v>1</v>
      </c>
      <c r="AS238" s="33">
        <f t="shared" si="224"/>
        <v>0</v>
      </c>
      <c r="AT238" s="19">
        <f t="shared" si="225"/>
        <v>0</v>
      </c>
      <c r="AU238" s="18">
        <f t="shared" si="249"/>
        <v>1</v>
      </c>
      <c r="AV238" s="5">
        <f t="shared" si="226"/>
        <v>3.5</v>
      </c>
      <c r="AW238" s="17">
        <f t="shared" si="227"/>
        <v>1</v>
      </c>
      <c r="AX238" s="17">
        <f t="shared" si="228"/>
        <v>0</v>
      </c>
      <c r="AY238" s="17">
        <f t="shared" si="229"/>
        <v>0</v>
      </c>
      <c r="AZ238" s="19">
        <f t="shared" si="230"/>
        <v>385</v>
      </c>
      <c r="BA238" s="19">
        <f t="shared" si="231"/>
        <v>0</v>
      </c>
      <c r="BB238" s="19">
        <f t="shared" si="232"/>
        <v>0</v>
      </c>
      <c r="BC238" s="19">
        <f t="shared" si="233"/>
        <v>0</v>
      </c>
      <c r="BD238" s="17">
        <f t="shared" si="234"/>
        <v>385</v>
      </c>
      <c r="BE238" s="17">
        <f t="shared" si="235"/>
        <v>0</v>
      </c>
      <c r="BF238" s="38">
        <f t="shared" si="236"/>
        <v>0</v>
      </c>
      <c r="BG238" s="38">
        <f t="shared" si="237"/>
        <v>0</v>
      </c>
      <c r="BH238" s="38">
        <f t="shared" si="238"/>
        <v>0</v>
      </c>
      <c r="BI238" s="38">
        <f t="shared" si="239"/>
        <v>0</v>
      </c>
      <c r="BJ238" s="5">
        <f t="shared" si="240"/>
        <v>0</v>
      </c>
      <c r="BK238" s="5">
        <f t="shared" si="241"/>
        <v>0</v>
      </c>
      <c r="BL238" s="22">
        <f t="shared" si="242"/>
        <v>3.5</v>
      </c>
      <c r="BM238" s="5">
        <f t="shared" si="243"/>
        <v>3.5</v>
      </c>
      <c r="BN238" s="66">
        <f t="shared" si="194"/>
        <v>350</v>
      </c>
      <c r="BO238" s="5">
        <f>AP238*BO1239</f>
        <v>0</v>
      </c>
      <c r="BP238" s="5">
        <f>AU238*BP1239</f>
        <v>-39</v>
      </c>
      <c r="BQ238" s="5">
        <f>AF238*BQ1239</f>
        <v>0</v>
      </c>
      <c r="BR238" s="356">
        <f t="shared" si="197"/>
        <v>311</v>
      </c>
      <c r="BS238" s="5">
        <f t="shared" si="244"/>
        <v>383.4</v>
      </c>
      <c r="BT238" s="6"/>
      <c r="BU238" s="306">
        <v>37928</v>
      </c>
      <c r="BV238" s="38">
        <f t="shared" si="245"/>
        <v>383.4</v>
      </c>
      <c r="BW238" s="66"/>
      <c r="BX238" s="66"/>
      <c r="BY238" s="17"/>
      <c r="BZ238" s="17"/>
      <c r="CA238" s="66"/>
      <c r="CB238" s="66"/>
      <c r="CC238" s="66">
        <f>MAX(BW238:BW404)</f>
        <v>58642.280441588402</v>
      </c>
      <c r="CD238" s="66">
        <f t="shared" si="250"/>
        <v>-58642.280441588402</v>
      </c>
      <c r="CE238" s="66">
        <f t="shared" si="251"/>
        <v>-6039</v>
      </c>
      <c r="CF238" s="66" t="e">
        <f>MAX(CE238:CE404)</f>
        <v>#REF!</v>
      </c>
      <c r="CG238" s="66" t="e">
        <f t="shared" si="252"/>
        <v>#REF!</v>
      </c>
      <c r="CH238" s="370"/>
      <c r="CI238" s="17">
        <f t="shared" si="246"/>
        <v>1</v>
      </c>
      <c r="CJ238" s="17">
        <f t="shared" si="247"/>
        <v>0</v>
      </c>
      <c r="CK238" s="38">
        <f>MAX(BV38:BV238)</f>
        <v>389.2</v>
      </c>
      <c r="CL238" s="38">
        <f t="shared" si="253"/>
        <v>5.8000000000000114</v>
      </c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</row>
    <row r="239" spans="1:147" customFormat="1" ht="19.5" hidden="1" customHeight="1" x14ac:dyDescent="0.25">
      <c r="A239" s="3"/>
      <c r="B239" s="254">
        <f t="shared" si="214"/>
        <v>37935</v>
      </c>
      <c r="C239" s="5">
        <f t="shared" si="208"/>
        <v>24044</v>
      </c>
      <c r="D239" s="5">
        <v>0</v>
      </c>
      <c r="E239" s="66">
        <f t="shared" si="210"/>
        <v>0</v>
      </c>
      <c r="F239" s="66">
        <f t="shared" si="215"/>
        <v>661</v>
      </c>
      <c r="G239" s="4">
        <f t="shared" si="209"/>
        <v>24705</v>
      </c>
      <c r="H239" s="8">
        <f t="shared" si="248"/>
        <v>2.7491266012310764E-2</v>
      </c>
      <c r="I239" s="3"/>
      <c r="J239" s="306">
        <v>37935</v>
      </c>
      <c r="K239" s="5">
        <v>398</v>
      </c>
      <c r="L239" s="5">
        <v>399.4</v>
      </c>
      <c r="M239" s="5">
        <v>383.1</v>
      </c>
      <c r="N239" s="177"/>
      <c r="O239" s="5">
        <f t="shared" si="200"/>
        <v>16.299999999999955</v>
      </c>
      <c r="P239" s="8">
        <f t="shared" si="201"/>
        <v>4.0954773869346622E-2</v>
      </c>
      <c r="Q239" s="8">
        <f>(AVERAGE(P236:P238))*Q1239</f>
        <v>1.4997983348070476E-2</v>
      </c>
      <c r="R239" s="8">
        <f>P238/P1239</f>
        <v>0.6805058030641522</v>
      </c>
      <c r="S239" s="109">
        <f t="shared" si="202"/>
        <v>377.64977318434978</v>
      </c>
      <c r="T239" s="5">
        <f t="shared" si="216"/>
        <v>3.3999999999999773</v>
      </c>
      <c r="U239" s="8">
        <f t="shared" si="199"/>
        <v>0.66000000000000225</v>
      </c>
      <c r="V239" s="19">
        <f t="shared" si="203"/>
        <v>0</v>
      </c>
      <c r="W239" s="109">
        <f t="shared" si="217"/>
        <v>389.15022681565017</v>
      </c>
      <c r="X239" s="5">
        <f t="shared" si="211"/>
        <v>6.6000000000000227</v>
      </c>
      <c r="Y239" s="8">
        <f t="shared" si="204"/>
        <v>0.33999999999999775</v>
      </c>
      <c r="Z239" s="5">
        <f t="shared" si="205"/>
        <v>8</v>
      </c>
      <c r="AA239" s="5">
        <f>K239*AA1239</f>
        <v>5.1739999999999995</v>
      </c>
      <c r="AB239" s="5">
        <f t="shared" si="206"/>
        <v>3.5209370250539234</v>
      </c>
      <c r="AC239" s="2">
        <v>37935</v>
      </c>
      <c r="AD239" s="43">
        <f t="shared" si="218"/>
        <v>380</v>
      </c>
      <c r="AE239" s="54"/>
      <c r="AF239" s="131">
        <f>(AK238&gt;AF1239)*1</f>
        <v>0</v>
      </c>
      <c r="AG239" s="112">
        <f>MROUND((AD239*AG1239),5)</f>
        <v>375</v>
      </c>
      <c r="AH239" s="113">
        <f>MROUND((AE239*AH1239),0.1)</f>
        <v>0</v>
      </c>
      <c r="AI239" s="60">
        <f t="shared" si="219"/>
        <v>14.600000000000023</v>
      </c>
      <c r="AJ239" s="60"/>
      <c r="AK239" s="133">
        <f t="shared" si="254"/>
        <v>398</v>
      </c>
      <c r="AL239" s="41">
        <f t="shared" si="207"/>
        <v>390</v>
      </c>
      <c r="AM239" s="56">
        <f t="shared" si="212"/>
        <v>2</v>
      </c>
      <c r="AN239" s="82">
        <f t="shared" si="213"/>
        <v>1</v>
      </c>
      <c r="AO239" s="82">
        <f t="shared" si="220"/>
        <v>0</v>
      </c>
      <c r="AP239" s="33">
        <f t="shared" si="221"/>
        <v>0</v>
      </c>
      <c r="AQ239" s="29">
        <f t="shared" si="222"/>
        <v>0</v>
      </c>
      <c r="AR239" s="86">
        <f t="shared" si="223"/>
        <v>1</v>
      </c>
      <c r="AS239" s="33">
        <f t="shared" si="224"/>
        <v>0</v>
      </c>
      <c r="AT239" s="19">
        <f t="shared" si="225"/>
        <v>0</v>
      </c>
      <c r="AU239" s="18">
        <f t="shared" si="249"/>
        <v>1</v>
      </c>
      <c r="AV239" s="5">
        <f t="shared" si="226"/>
        <v>2</v>
      </c>
      <c r="AW239" s="17">
        <f t="shared" si="227"/>
        <v>0</v>
      </c>
      <c r="AX239" s="17">
        <f t="shared" si="228"/>
        <v>1</v>
      </c>
      <c r="AY239" s="17">
        <f t="shared" si="229"/>
        <v>390</v>
      </c>
      <c r="AZ239" s="19">
        <f t="shared" si="230"/>
        <v>385</v>
      </c>
      <c r="BA239" s="19">
        <f t="shared" si="231"/>
        <v>0</v>
      </c>
      <c r="BB239" s="19">
        <f t="shared" si="232"/>
        <v>0</v>
      </c>
      <c r="BC239" s="19">
        <f t="shared" si="233"/>
        <v>390</v>
      </c>
      <c r="BD239" s="17">
        <f t="shared" si="234"/>
        <v>0</v>
      </c>
      <c r="BE239" s="17">
        <f t="shared" si="235"/>
        <v>0</v>
      </c>
      <c r="BF239" s="38">
        <f t="shared" si="236"/>
        <v>0</v>
      </c>
      <c r="BG239" s="38">
        <f t="shared" si="237"/>
        <v>0</v>
      </c>
      <c r="BH239" s="38">
        <f t="shared" si="238"/>
        <v>0</v>
      </c>
      <c r="BI239" s="38">
        <f t="shared" si="239"/>
        <v>0</v>
      </c>
      <c r="BJ239" s="5">
        <f t="shared" si="240"/>
        <v>0</v>
      </c>
      <c r="BK239" s="5">
        <f t="shared" si="241"/>
        <v>5</v>
      </c>
      <c r="BL239" s="22">
        <f t="shared" si="242"/>
        <v>7</v>
      </c>
      <c r="BM239" s="5">
        <f t="shared" si="243"/>
        <v>7</v>
      </c>
      <c r="BN239" s="66">
        <f t="shared" si="194"/>
        <v>700</v>
      </c>
      <c r="BO239" s="5">
        <f>AP239*BO1239</f>
        <v>0</v>
      </c>
      <c r="BP239" s="5">
        <f>AU239*BP1239</f>
        <v>-39</v>
      </c>
      <c r="BQ239" s="5">
        <f>AF239*BQ1239</f>
        <v>0</v>
      </c>
      <c r="BR239" s="356">
        <f t="shared" si="197"/>
        <v>661</v>
      </c>
      <c r="BS239" s="5">
        <f t="shared" si="244"/>
        <v>398</v>
      </c>
      <c r="BT239" s="6"/>
      <c r="BU239" s="306">
        <v>37935</v>
      </c>
      <c r="BV239" s="38">
        <f t="shared" si="245"/>
        <v>398</v>
      </c>
      <c r="BW239" s="66"/>
      <c r="BX239" s="66"/>
      <c r="BY239" s="17"/>
      <c r="BZ239" s="17"/>
      <c r="CA239" s="66"/>
      <c r="CB239" s="66"/>
      <c r="CC239" s="66">
        <f>MAX(BW239:BW404)</f>
        <v>58642.280441588402</v>
      </c>
      <c r="CD239" s="66">
        <f t="shared" si="250"/>
        <v>-58642.280441588402</v>
      </c>
      <c r="CE239" s="66">
        <f t="shared" si="251"/>
        <v>-5378</v>
      </c>
      <c r="CF239" s="66" t="e">
        <f>MAX(CE239:CE404)</f>
        <v>#REF!</v>
      </c>
      <c r="CG239" s="66" t="e">
        <f t="shared" si="252"/>
        <v>#REF!</v>
      </c>
      <c r="CH239" s="370"/>
      <c r="CI239" s="17">
        <f t="shared" si="246"/>
        <v>1</v>
      </c>
      <c r="CJ239" s="17">
        <f t="shared" si="247"/>
        <v>0</v>
      </c>
      <c r="CK239" s="38">
        <f>MAX(BV38:BV239)</f>
        <v>398</v>
      </c>
      <c r="CL239" s="38">
        <f t="shared" si="253"/>
        <v>0</v>
      </c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</row>
    <row r="240" spans="1:147" customFormat="1" ht="19.5" hidden="1" customHeight="1" x14ac:dyDescent="0.25">
      <c r="A240" s="3"/>
      <c r="B240" s="254">
        <f t="shared" si="214"/>
        <v>37942</v>
      </c>
      <c r="C240" s="5">
        <f t="shared" si="208"/>
        <v>24705</v>
      </c>
      <c r="D240" s="5">
        <v>0</v>
      </c>
      <c r="E240" s="66">
        <f t="shared" si="210"/>
        <v>0</v>
      </c>
      <c r="F240" s="66">
        <f t="shared" si="215"/>
        <v>-39</v>
      </c>
      <c r="G240" s="4">
        <f t="shared" si="209"/>
        <v>24666</v>
      </c>
      <c r="H240" s="8">
        <f t="shared" si="248"/>
        <v>-1.5786278081360049E-3</v>
      </c>
      <c r="I240" s="3"/>
      <c r="J240" s="306">
        <v>37942</v>
      </c>
      <c r="K240" s="5">
        <v>396</v>
      </c>
      <c r="L240" s="5">
        <v>400.7</v>
      </c>
      <c r="M240" s="5">
        <v>386</v>
      </c>
      <c r="N240" s="177"/>
      <c r="O240" s="5">
        <f t="shared" si="200"/>
        <v>14.699999999999989</v>
      </c>
      <c r="P240" s="8">
        <f t="shared" si="201"/>
        <v>3.712121212121209E-2</v>
      </c>
      <c r="Q240" s="8">
        <f>(AVERAGE(P237:P239))*Q1239</f>
        <v>1.2716242337433166E-2</v>
      </c>
      <c r="R240" s="8">
        <f>P239/P1239</f>
        <v>1.1614503429607734</v>
      </c>
      <c r="S240" s="109">
        <f t="shared" si="202"/>
        <v>392.93893554970163</v>
      </c>
      <c r="T240" s="5">
        <f t="shared" si="216"/>
        <v>3</v>
      </c>
      <c r="U240" s="8">
        <f t="shared" si="199"/>
        <v>0.7</v>
      </c>
      <c r="V240" s="19">
        <f t="shared" si="203"/>
        <v>0</v>
      </c>
      <c r="W240" s="109">
        <f t="shared" si="217"/>
        <v>403.06106445029837</v>
      </c>
      <c r="X240" s="5">
        <f t="shared" si="211"/>
        <v>7</v>
      </c>
      <c r="Y240" s="8">
        <f t="shared" si="204"/>
        <v>0.30000000000000004</v>
      </c>
      <c r="Z240" s="5">
        <f t="shared" si="205"/>
        <v>0</v>
      </c>
      <c r="AA240" s="5">
        <f>K240*AA1239</f>
        <v>5.1479999999999997</v>
      </c>
      <c r="AB240" s="5">
        <f t="shared" si="206"/>
        <v>5.9791463655620616</v>
      </c>
      <c r="AC240" s="2">
        <v>37942</v>
      </c>
      <c r="AD240" s="43">
        <f t="shared" si="218"/>
        <v>395</v>
      </c>
      <c r="AE240" s="54"/>
      <c r="AF240" s="131">
        <f>(AK239&gt;AF1239)*1</f>
        <v>0</v>
      </c>
      <c r="AG240" s="112">
        <f>MROUND((AD240*AG1239),5)</f>
        <v>385</v>
      </c>
      <c r="AH240" s="113">
        <f>MROUND((AE240*AH1239),0.1)</f>
        <v>0</v>
      </c>
      <c r="AI240" s="60">
        <f t="shared" si="219"/>
        <v>-2</v>
      </c>
      <c r="AJ240" s="60"/>
      <c r="AK240" s="133">
        <f t="shared" si="254"/>
        <v>396</v>
      </c>
      <c r="AL240" s="41">
        <f t="shared" si="207"/>
        <v>405</v>
      </c>
      <c r="AM240" s="56">
        <f t="shared" si="212"/>
        <v>1.2000000000000002</v>
      </c>
      <c r="AN240" s="82">
        <f t="shared" si="213"/>
        <v>0</v>
      </c>
      <c r="AO240" s="82">
        <f t="shared" si="220"/>
        <v>1</v>
      </c>
      <c r="AP240" s="33">
        <f t="shared" si="221"/>
        <v>1</v>
      </c>
      <c r="AQ240" s="29">
        <f t="shared" si="222"/>
        <v>0</v>
      </c>
      <c r="AR240" s="86">
        <f t="shared" si="223"/>
        <v>1</v>
      </c>
      <c r="AS240" s="33">
        <f t="shared" si="224"/>
        <v>0</v>
      </c>
      <c r="AT240" s="19">
        <f t="shared" si="225"/>
        <v>0</v>
      </c>
      <c r="AU240" s="18">
        <f t="shared" si="249"/>
        <v>0</v>
      </c>
      <c r="AV240" s="5">
        <f t="shared" si="226"/>
        <v>0</v>
      </c>
      <c r="AW240" s="17">
        <f t="shared" si="227"/>
        <v>0</v>
      </c>
      <c r="AX240" s="17">
        <f t="shared" si="228"/>
        <v>0</v>
      </c>
      <c r="AY240" s="17">
        <f t="shared" si="229"/>
        <v>0</v>
      </c>
      <c r="AZ240" s="19">
        <f t="shared" si="230"/>
        <v>0</v>
      </c>
      <c r="BA240" s="19">
        <f t="shared" si="231"/>
        <v>0</v>
      </c>
      <c r="BB240" s="19">
        <f t="shared" si="232"/>
        <v>0</v>
      </c>
      <c r="BC240" s="19">
        <f t="shared" si="233"/>
        <v>0</v>
      </c>
      <c r="BD240" s="17">
        <f t="shared" si="234"/>
        <v>0</v>
      </c>
      <c r="BE240" s="17">
        <f t="shared" si="235"/>
        <v>0</v>
      </c>
      <c r="BF240" s="38">
        <f t="shared" si="236"/>
        <v>0</v>
      </c>
      <c r="BG240" s="38">
        <f t="shared" si="237"/>
        <v>0</v>
      </c>
      <c r="BH240" s="38">
        <f t="shared" si="238"/>
        <v>0</v>
      </c>
      <c r="BI240" s="38">
        <f t="shared" si="239"/>
        <v>0</v>
      </c>
      <c r="BJ240" s="5">
        <f t="shared" si="240"/>
        <v>0</v>
      </c>
      <c r="BK240" s="5">
        <f t="shared" si="241"/>
        <v>0</v>
      </c>
      <c r="BL240" s="22">
        <f t="shared" si="242"/>
        <v>0</v>
      </c>
      <c r="BM240" s="5">
        <f t="shared" si="243"/>
        <v>0</v>
      </c>
      <c r="BN240" s="66">
        <f t="shared" si="194"/>
        <v>0</v>
      </c>
      <c r="BO240" s="5">
        <f>AP240*BO1239</f>
        <v>-39</v>
      </c>
      <c r="BP240" s="5">
        <f>AU240*BP1239</f>
        <v>0</v>
      </c>
      <c r="BQ240" s="5">
        <f>AF240*BQ1239</f>
        <v>0</v>
      </c>
      <c r="BR240" s="356">
        <f t="shared" si="197"/>
        <v>-39</v>
      </c>
      <c r="BS240" s="5">
        <f t="shared" si="244"/>
        <v>396</v>
      </c>
      <c r="BT240" s="6"/>
      <c r="BU240" s="306">
        <v>37942</v>
      </c>
      <c r="BV240" s="38">
        <f t="shared" si="245"/>
        <v>396</v>
      </c>
      <c r="BW240" s="66"/>
      <c r="BX240" s="66"/>
      <c r="BY240" s="17"/>
      <c r="BZ240" s="17"/>
      <c r="CA240" s="66"/>
      <c r="CB240" s="66"/>
      <c r="CC240" s="66">
        <f>MAX(BW240:BW404)</f>
        <v>58642.280441588402</v>
      </c>
      <c r="CD240" s="66">
        <f t="shared" si="250"/>
        <v>-58642.280441588402</v>
      </c>
      <c r="CE240" s="66">
        <f t="shared" si="251"/>
        <v>-5417</v>
      </c>
      <c r="CF240" s="66" t="e">
        <f>MAX(CE240:CE404)</f>
        <v>#REF!</v>
      </c>
      <c r="CG240" s="66" t="e">
        <f t="shared" si="252"/>
        <v>#REF!</v>
      </c>
      <c r="CH240" s="370"/>
      <c r="CI240" s="17">
        <f t="shared" si="246"/>
        <v>0</v>
      </c>
      <c r="CJ240" s="17">
        <f t="shared" si="247"/>
        <v>1</v>
      </c>
      <c r="CK240" s="38">
        <f>MAX(BV38:BV240)</f>
        <v>398</v>
      </c>
      <c r="CL240" s="38">
        <f t="shared" si="253"/>
        <v>2</v>
      </c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</row>
    <row r="241" spans="1:147" customFormat="1" ht="19.5" hidden="1" customHeight="1" x14ac:dyDescent="0.25">
      <c r="A241" s="3"/>
      <c r="B241" s="254">
        <f t="shared" si="214"/>
        <v>37949</v>
      </c>
      <c r="C241" s="5">
        <f t="shared" si="208"/>
        <v>24666</v>
      </c>
      <c r="D241" s="5">
        <v>0</v>
      </c>
      <c r="E241" s="66">
        <f t="shared" si="210"/>
        <v>0</v>
      </c>
      <c r="F241" s="66">
        <f t="shared" si="215"/>
        <v>-39</v>
      </c>
      <c r="G241" s="4">
        <f t="shared" si="209"/>
        <v>24627</v>
      </c>
      <c r="H241" s="8">
        <f t="shared" si="248"/>
        <v>-1.5811238141571393E-3</v>
      </c>
      <c r="I241" s="3"/>
      <c r="J241" s="306">
        <v>37949</v>
      </c>
      <c r="K241" s="5">
        <v>398</v>
      </c>
      <c r="L241" s="5">
        <v>402</v>
      </c>
      <c r="M241" s="5">
        <v>390.5</v>
      </c>
      <c r="N241" s="177"/>
      <c r="O241" s="5">
        <f t="shared" si="200"/>
        <v>11.5</v>
      </c>
      <c r="P241" s="8">
        <f t="shared" si="201"/>
        <v>2.8894472361809045E-2</v>
      </c>
      <c r="Q241" s="8">
        <f>(AVERAGE(P238:P240))*Q1239</f>
        <v>1.3609575040438252E-2</v>
      </c>
      <c r="R241" s="8">
        <f>P240/P1239</f>
        <v>1.0527330632283438</v>
      </c>
      <c r="S241" s="109">
        <f t="shared" si="202"/>
        <v>390.61060828398644</v>
      </c>
      <c r="T241" s="5">
        <f t="shared" si="216"/>
        <v>6</v>
      </c>
      <c r="U241" s="8">
        <f t="shared" si="199"/>
        <v>0.4</v>
      </c>
      <c r="V241" s="19">
        <f t="shared" si="203"/>
        <v>0</v>
      </c>
      <c r="W241" s="109">
        <f t="shared" si="217"/>
        <v>401.38939171601356</v>
      </c>
      <c r="X241" s="5">
        <f t="shared" si="211"/>
        <v>4</v>
      </c>
      <c r="Y241" s="8">
        <f t="shared" si="204"/>
        <v>0.6</v>
      </c>
      <c r="Z241" s="5">
        <f t="shared" si="205"/>
        <v>0</v>
      </c>
      <c r="AA241" s="5">
        <f>K241*AA1239</f>
        <v>5.1739999999999995</v>
      </c>
      <c r="AB241" s="5">
        <f t="shared" si="206"/>
        <v>5.4468408691434504</v>
      </c>
      <c r="AC241" s="2">
        <v>37949</v>
      </c>
      <c r="AD241" s="43">
        <f t="shared" si="218"/>
        <v>390</v>
      </c>
      <c r="AE241" s="54"/>
      <c r="AF241" s="131">
        <f>(AK240&gt;AF1239)*1</f>
        <v>0</v>
      </c>
      <c r="AG241" s="112">
        <f>MROUND((AD241*AG1239),5)</f>
        <v>380</v>
      </c>
      <c r="AH241" s="113">
        <f>MROUND((AE241*AH1239),0.1)</f>
        <v>0</v>
      </c>
      <c r="AI241" s="60">
        <f t="shared" si="219"/>
        <v>2</v>
      </c>
      <c r="AJ241" s="60"/>
      <c r="AK241" s="133">
        <f t="shared" si="254"/>
        <v>398</v>
      </c>
      <c r="AL241" s="41">
        <f t="shared" si="207"/>
        <v>400</v>
      </c>
      <c r="AM241" s="56">
        <f t="shared" si="212"/>
        <v>1.8</v>
      </c>
      <c r="AN241" s="82">
        <f t="shared" si="213"/>
        <v>1</v>
      </c>
      <c r="AO241" s="82">
        <f t="shared" si="220"/>
        <v>0</v>
      </c>
      <c r="AP241" s="33">
        <f t="shared" si="221"/>
        <v>1</v>
      </c>
      <c r="AQ241" s="29">
        <f t="shared" si="222"/>
        <v>0</v>
      </c>
      <c r="AR241" s="86">
        <f t="shared" si="223"/>
        <v>1</v>
      </c>
      <c r="AS241" s="33">
        <f t="shared" si="224"/>
        <v>0</v>
      </c>
      <c r="AT241" s="19">
        <f t="shared" si="225"/>
        <v>0</v>
      </c>
      <c r="AU241" s="18">
        <f t="shared" si="249"/>
        <v>0</v>
      </c>
      <c r="AV241" s="5">
        <f t="shared" si="226"/>
        <v>0</v>
      </c>
      <c r="AW241" s="17">
        <f t="shared" si="227"/>
        <v>0</v>
      </c>
      <c r="AX241" s="17">
        <f t="shared" si="228"/>
        <v>0</v>
      </c>
      <c r="AY241" s="17">
        <f t="shared" si="229"/>
        <v>0</v>
      </c>
      <c r="AZ241" s="19">
        <f t="shared" si="230"/>
        <v>0</v>
      </c>
      <c r="BA241" s="19">
        <f t="shared" si="231"/>
        <v>0</v>
      </c>
      <c r="BB241" s="19">
        <f t="shared" si="232"/>
        <v>0</v>
      </c>
      <c r="BC241" s="19">
        <f t="shared" si="233"/>
        <v>0</v>
      </c>
      <c r="BD241" s="17">
        <f t="shared" si="234"/>
        <v>0</v>
      </c>
      <c r="BE241" s="17">
        <f t="shared" si="235"/>
        <v>0</v>
      </c>
      <c r="BF241" s="38">
        <f t="shared" si="236"/>
        <v>0</v>
      </c>
      <c r="BG241" s="38">
        <f t="shared" si="237"/>
        <v>0</v>
      </c>
      <c r="BH241" s="38">
        <f t="shared" si="238"/>
        <v>0</v>
      </c>
      <c r="BI241" s="38">
        <f t="shared" si="239"/>
        <v>0</v>
      </c>
      <c r="BJ241" s="5">
        <f t="shared" si="240"/>
        <v>0</v>
      </c>
      <c r="BK241" s="5">
        <f t="shared" si="241"/>
        <v>0</v>
      </c>
      <c r="BL241" s="22">
        <f t="shared" si="242"/>
        <v>0</v>
      </c>
      <c r="BM241" s="5">
        <f t="shared" si="243"/>
        <v>0</v>
      </c>
      <c r="BN241" s="66">
        <f t="shared" si="194"/>
        <v>0</v>
      </c>
      <c r="BO241" s="5">
        <f>AP241*BO1239</f>
        <v>-39</v>
      </c>
      <c r="BP241" s="5">
        <f>AU241*BP1239</f>
        <v>0</v>
      </c>
      <c r="BQ241" s="5">
        <f>AF241*BQ1239</f>
        <v>0</v>
      </c>
      <c r="BR241" s="356">
        <f t="shared" si="197"/>
        <v>-39</v>
      </c>
      <c r="BS241" s="5">
        <f t="shared" si="244"/>
        <v>398</v>
      </c>
      <c r="BT241" s="6"/>
      <c r="BU241" s="306">
        <v>37949</v>
      </c>
      <c r="BV241" s="38">
        <f t="shared" si="245"/>
        <v>398</v>
      </c>
      <c r="BW241" s="66"/>
      <c r="BX241" s="66"/>
      <c r="BY241" s="17"/>
      <c r="BZ241" s="17"/>
      <c r="CA241" s="66"/>
      <c r="CB241" s="66"/>
      <c r="CC241" s="66">
        <f>MAX(BW241:BW404)</f>
        <v>58642.280441588402</v>
      </c>
      <c r="CD241" s="66">
        <f t="shared" si="250"/>
        <v>-58642.280441588402</v>
      </c>
      <c r="CE241" s="66">
        <f t="shared" si="251"/>
        <v>-5456</v>
      </c>
      <c r="CF241" s="66" t="e">
        <f>MAX(CE241:CE404)</f>
        <v>#REF!</v>
      </c>
      <c r="CG241" s="66" t="e">
        <f t="shared" si="252"/>
        <v>#REF!</v>
      </c>
      <c r="CH241" s="370"/>
      <c r="CI241" s="17">
        <f t="shared" si="246"/>
        <v>0</v>
      </c>
      <c r="CJ241" s="17">
        <f t="shared" si="247"/>
        <v>1</v>
      </c>
      <c r="CK241" s="38">
        <f>MAX(BV38:BV241)</f>
        <v>398</v>
      </c>
      <c r="CL241" s="38">
        <f t="shared" si="253"/>
        <v>0</v>
      </c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</row>
    <row r="242" spans="1:147" customFormat="1" ht="19.5" hidden="1" customHeight="1" x14ac:dyDescent="0.25">
      <c r="A242" s="3"/>
      <c r="B242" s="254">
        <f t="shared" si="214"/>
        <v>37956</v>
      </c>
      <c r="C242" s="5">
        <f t="shared" si="208"/>
        <v>24627</v>
      </c>
      <c r="D242" s="5">
        <v>0</v>
      </c>
      <c r="E242" s="66">
        <f t="shared" si="210"/>
        <v>0</v>
      </c>
      <c r="F242" s="66">
        <f t="shared" si="215"/>
        <v>-39</v>
      </c>
      <c r="G242" s="4">
        <f t="shared" si="209"/>
        <v>24588</v>
      </c>
      <c r="H242" s="8">
        <f t="shared" si="248"/>
        <v>-1.583627725666951E-3</v>
      </c>
      <c r="I242" s="3"/>
      <c r="J242" s="306">
        <v>37956</v>
      </c>
      <c r="K242" s="5">
        <v>407.3</v>
      </c>
      <c r="L242" s="5">
        <v>407.5</v>
      </c>
      <c r="M242" s="5">
        <v>397.8</v>
      </c>
      <c r="N242" s="177"/>
      <c r="O242" s="5">
        <f t="shared" si="200"/>
        <v>9.6999999999999886</v>
      </c>
      <c r="P242" s="8">
        <f t="shared" si="201"/>
        <v>2.3815369506506232E-2</v>
      </c>
      <c r="Q242" s="8">
        <f>(AVERAGE(P239:P241))*Q1239</f>
        <v>1.4262727780315702E-2</v>
      </c>
      <c r="R242" s="8">
        <f>P241/P1239</f>
        <v>0.81942815607662145</v>
      </c>
      <c r="S242" s="109">
        <f t="shared" si="202"/>
        <v>392.32343434343437</v>
      </c>
      <c r="T242" s="5">
        <f t="shared" si="216"/>
        <v>8</v>
      </c>
      <c r="U242" s="8">
        <f t="shared" si="199"/>
        <v>0.46666666666666667</v>
      </c>
      <c r="V242" s="19">
        <f t="shared" si="203"/>
        <v>0</v>
      </c>
      <c r="W242" s="109">
        <f t="shared" si="217"/>
        <v>403.67656565656563</v>
      </c>
      <c r="X242" s="5">
        <f t="shared" si="211"/>
        <v>7</v>
      </c>
      <c r="Y242" s="8">
        <f t="shared" si="204"/>
        <v>0.53333333333333333</v>
      </c>
      <c r="Z242" s="5">
        <f t="shared" si="205"/>
        <v>2.3000000000000114</v>
      </c>
      <c r="AA242" s="5">
        <f>K242*AA1239</f>
        <v>5.2949000000000002</v>
      </c>
      <c r="AB242" s="5">
        <f t="shared" si="206"/>
        <v>4.3387901436101028</v>
      </c>
      <c r="AC242" s="2">
        <v>37956</v>
      </c>
      <c r="AD242" s="43">
        <f t="shared" si="218"/>
        <v>390</v>
      </c>
      <c r="AE242" s="54"/>
      <c r="AF242" s="131">
        <f>(AK241&gt;AF1239)*1</f>
        <v>0</v>
      </c>
      <c r="AG242" s="112">
        <f>MROUND((AD242*AG1239),5)</f>
        <v>380</v>
      </c>
      <c r="AH242" s="113">
        <f>MROUND((AE242*AH1239),0.1)</f>
        <v>0</v>
      </c>
      <c r="AI242" s="60">
        <f t="shared" si="219"/>
        <v>9.3000000000000114</v>
      </c>
      <c r="AJ242" s="60"/>
      <c r="AK242" s="133">
        <f t="shared" si="254"/>
        <v>407.3</v>
      </c>
      <c r="AL242" s="41">
        <f t="shared" si="207"/>
        <v>405</v>
      </c>
      <c r="AM242" s="56">
        <f t="shared" si="212"/>
        <v>3.3000000000000003</v>
      </c>
      <c r="AN242" s="82">
        <f t="shared" si="213"/>
        <v>1</v>
      </c>
      <c r="AO242" s="82">
        <f t="shared" si="220"/>
        <v>0</v>
      </c>
      <c r="AP242" s="33">
        <f t="shared" si="221"/>
        <v>1</v>
      </c>
      <c r="AQ242" s="29">
        <f t="shared" si="222"/>
        <v>0</v>
      </c>
      <c r="AR242" s="86">
        <f t="shared" si="223"/>
        <v>1</v>
      </c>
      <c r="AS242" s="33">
        <f t="shared" si="224"/>
        <v>0</v>
      </c>
      <c r="AT242" s="19">
        <f t="shared" si="225"/>
        <v>0</v>
      </c>
      <c r="AU242" s="18">
        <f t="shared" si="249"/>
        <v>0</v>
      </c>
      <c r="AV242" s="5">
        <f t="shared" si="226"/>
        <v>0</v>
      </c>
      <c r="AW242" s="17">
        <f t="shared" si="227"/>
        <v>0</v>
      </c>
      <c r="AX242" s="17">
        <f t="shared" si="228"/>
        <v>0</v>
      </c>
      <c r="AY242" s="17">
        <f t="shared" si="229"/>
        <v>0</v>
      </c>
      <c r="AZ242" s="19">
        <f t="shared" si="230"/>
        <v>0</v>
      </c>
      <c r="BA242" s="19">
        <f t="shared" si="231"/>
        <v>0</v>
      </c>
      <c r="BB242" s="19">
        <f t="shared" si="232"/>
        <v>0</v>
      </c>
      <c r="BC242" s="19">
        <f t="shared" si="233"/>
        <v>0</v>
      </c>
      <c r="BD242" s="17">
        <f t="shared" si="234"/>
        <v>0</v>
      </c>
      <c r="BE242" s="17">
        <f t="shared" si="235"/>
        <v>0</v>
      </c>
      <c r="BF242" s="38">
        <f t="shared" si="236"/>
        <v>0</v>
      </c>
      <c r="BG242" s="38">
        <f t="shared" si="237"/>
        <v>0</v>
      </c>
      <c r="BH242" s="38">
        <f t="shared" si="238"/>
        <v>0</v>
      </c>
      <c r="BI242" s="38">
        <f t="shared" si="239"/>
        <v>0</v>
      </c>
      <c r="BJ242" s="5">
        <f t="shared" si="240"/>
        <v>0</v>
      </c>
      <c r="BK242" s="5">
        <f t="shared" si="241"/>
        <v>0</v>
      </c>
      <c r="BL242" s="22">
        <f t="shared" si="242"/>
        <v>0</v>
      </c>
      <c r="BM242" s="5">
        <f t="shared" si="243"/>
        <v>0</v>
      </c>
      <c r="BN242" s="66">
        <f t="shared" si="194"/>
        <v>0</v>
      </c>
      <c r="BO242" s="5">
        <f>AP242*BO1239</f>
        <v>-39</v>
      </c>
      <c r="BP242" s="5">
        <f>AU242*BP1239</f>
        <v>0</v>
      </c>
      <c r="BQ242" s="5">
        <f>AF242*BQ1239</f>
        <v>0</v>
      </c>
      <c r="BR242" s="356">
        <f t="shared" si="197"/>
        <v>-39</v>
      </c>
      <c r="BS242" s="5">
        <f t="shared" si="244"/>
        <v>407.3</v>
      </c>
      <c r="BT242" s="6"/>
      <c r="BU242" s="306">
        <v>37956</v>
      </c>
      <c r="BV242" s="38">
        <f t="shared" si="245"/>
        <v>407.3</v>
      </c>
      <c r="BW242" s="66"/>
      <c r="BX242" s="66"/>
      <c r="BY242" s="17"/>
      <c r="BZ242" s="17"/>
      <c r="CA242" s="66"/>
      <c r="CB242" s="66"/>
      <c r="CC242" s="66">
        <f>MAX(BW242:BW404)</f>
        <v>58642.280441588402</v>
      </c>
      <c r="CD242" s="66">
        <f t="shared" si="250"/>
        <v>-58642.280441588402</v>
      </c>
      <c r="CE242" s="66">
        <f t="shared" si="251"/>
        <v>-5495</v>
      </c>
      <c r="CF242" s="66" t="e">
        <f>MAX(CE242:CE404)</f>
        <v>#REF!</v>
      </c>
      <c r="CG242" s="66" t="e">
        <f t="shared" si="252"/>
        <v>#REF!</v>
      </c>
      <c r="CH242" s="370"/>
      <c r="CI242" s="17">
        <f t="shared" si="246"/>
        <v>0</v>
      </c>
      <c r="CJ242" s="17">
        <f t="shared" si="247"/>
        <v>1</v>
      </c>
      <c r="CK242" s="38">
        <f>MAX(BV38:BV242)</f>
        <v>407.3</v>
      </c>
      <c r="CL242" s="38">
        <f t="shared" si="253"/>
        <v>0</v>
      </c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</row>
    <row r="243" spans="1:147" customFormat="1" ht="19.5" hidden="1" customHeight="1" x14ac:dyDescent="0.25">
      <c r="A243" s="3"/>
      <c r="B243" s="254">
        <f t="shared" si="214"/>
        <v>37963</v>
      </c>
      <c r="C243" s="5">
        <f t="shared" si="208"/>
        <v>24588</v>
      </c>
      <c r="D243" s="5">
        <v>0</v>
      </c>
      <c r="E243" s="66">
        <f t="shared" si="210"/>
        <v>0</v>
      </c>
      <c r="F243" s="66">
        <f t="shared" si="215"/>
        <v>-39</v>
      </c>
      <c r="G243" s="4">
        <f t="shared" si="209"/>
        <v>24549</v>
      </c>
      <c r="H243" s="8">
        <f t="shared" si="248"/>
        <v>-1.586139580283065E-3</v>
      </c>
      <c r="I243" s="3"/>
      <c r="J243" s="306">
        <v>37963</v>
      </c>
      <c r="K243" s="5">
        <v>410.1</v>
      </c>
      <c r="L243" s="5">
        <v>413.3</v>
      </c>
      <c r="M243" s="5">
        <v>403.3</v>
      </c>
      <c r="N243" s="177"/>
      <c r="O243" s="5">
        <f t="shared" si="200"/>
        <v>10</v>
      </c>
      <c r="P243" s="8">
        <f t="shared" si="201"/>
        <v>2.4384296513045599E-2</v>
      </c>
      <c r="Q243" s="8">
        <f>(AVERAGE(P240:P242))*Q1239</f>
        <v>1.1977473865270316E-2</v>
      </c>
      <c r="R243" s="8">
        <f>P242/P1239</f>
        <v>0.67538815302242794</v>
      </c>
      <c r="S243" s="109">
        <f t="shared" si="202"/>
        <v>402.42157489467542</v>
      </c>
      <c r="T243" s="5">
        <f t="shared" si="216"/>
        <v>7.3000000000000114</v>
      </c>
      <c r="U243" s="8">
        <f t="shared" si="199"/>
        <v>0.26999999999999885</v>
      </c>
      <c r="V243" s="19">
        <f t="shared" si="203"/>
        <v>0</v>
      </c>
      <c r="W243" s="109">
        <f t="shared" si="217"/>
        <v>412.17842510532461</v>
      </c>
      <c r="X243" s="5">
        <f t="shared" si="211"/>
        <v>2.6999999999999886</v>
      </c>
      <c r="Y243" s="8">
        <f t="shared" si="204"/>
        <v>0.73000000000000109</v>
      </c>
      <c r="Z243" s="5">
        <f t="shared" si="205"/>
        <v>0.10000000000002274</v>
      </c>
      <c r="AA243" s="5">
        <f>K243*AA1239</f>
        <v>5.3312999999999997</v>
      </c>
      <c r="AB243" s="5">
        <f t="shared" si="206"/>
        <v>3.6006968602084699</v>
      </c>
      <c r="AC243" s="2">
        <v>37963</v>
      </c>
      <c r="AD243" s="43">
        <f t="shared" si="218"/>
        <v>400</v>
      </c>
      <c r="AE243" s="54"/>
      <c r="AF243" s="131">
        <f>(AK242&gt;AF1239)*1</f>
        <v>0</v>
      </c>
      <c r="AG243" s="112">
        <f>MROUND((AD243*AG1239),5)</f>
        <v>390</v>
      </c>
      <c r="AH243" s="113">
        <f>MROUND((AE243*AH1239),0.1)</f>
        <v>0</v>
      </c>
      <c r="AI243" s="60">
        <f t="shared" si="219"/>
        <v>2.8000000000000114</v>
      </c>
      <c r="AJ243" s="60"/>
      <c r="AK243" s="133">
        <f t="shared" si="254"/>
        <v>410.1</v>
      </c>
      <c r="AL243" s="41">
        <f t="shared" si="207"/>
        <v>410</v>
      </c>
      <c r="AM243" s="56">
        <f t="shared" si="212"/>
        <v>2.3000000000000003</v>
      </c>
      <c r="AN243" s="82">
        <f t="shared" si="213"/>
        <v>1</v>
      </c>
      <c r="AO243" s="82">
        <f t="shared" si="220"/>
        <v>0</v>
      </c>
      <c r="AP243" s="33">
        <f t="shared" si="221"/>
        <v>1</v>
      </c>
      <c r="AQ243" s="29">
        <f t="shared" si="222"/>
        <v>0</v>
      </c>
      <c r="AR243" s="86">
        <f t="shared" si="223"/>
        <v>1</v>
      </c>
      <c r="AS243" s="33">
        <f t="shared" si="224"/>
        <v>0</v>
      </c>
      <c r="AT243" s="19">
        <f t="shared" si="225"/>
        <v>0</v>
      </c>
      <c r="AU243" s="18">
        <f t="shared" si="249"/>
        <v>0</v>
      </c>
      <c r="AV243" s="5">
        <f t="shared" si="226"/>
        <v>0</v>
      </c>
      <c r="AW243" s="17">
        <f t="shared" si="227"/>
        <v>0</v>
      </c>
      <c r="AX243" s="17">
        <f t="shared" si="228"/>
        <v>0</v>
      </c>
      <c r="AY243" s="17">
        <f t="shared" si="229"/>
        <v>0</v>
      </c>
      <c r="AZ243" s="19">
        <f t="shared" si="230"/>
        <v>0</v>
      </c>
      <c r="BA243" s="19">
        <f t="shared" si="231"/>
        <v>0</v>
      </c>
      <c r="BB243" s="19">
        <f t="shared" si="232"/>
        <v>0</v>
      </c>
      <c r="BC243" s="19">
        <f t="shared" si="233"/>
        <v>0</v>
      </c>
      <c r="BD243" s="17">
        <f t="shared" si="234"/>
        <v>0</v>
      </c>
      <c r="BE243" s="17">
        <f t="shared" si="235"/>
        <v>0</v>
      </c>
      <c r="BF243" s="38">
        <f t="shared" si="236"/>
        <v>0</v>
      </c>
      <c r="BG243" s="38">
        <f t="shared" si="237"/>
        <v>0</v>
      </c>
      <c r="BH243" s="38">
        <f t="shared" si="238"/>
        <v>0</v>
      </c>
      <c r="BI243" s="38">
        <f t="shared" si="239"/>
        <v>0</v>
      </c>
      <c r="BJ243" s="5">
        <f t="shared" si="240"/>
        <v>0</v>
      </c>
      <c r="BK243" s="5">
        <f t="shared" si="241"/>
        <v>0</v>
      </c>
      <c r="BL243" s="22">
        <f t="shared" si="242"/>
        <v>0</v>
      </c>
      <c r="BM243" s="5">
        <f t="shared" si="243"/>
        <v>0</v>
      </c>
      <c r="BN243" s="66">
        <f t="shared" si="194"/>
        <v>0</v>
      </c>
      <c r="BO243" s="5">
        <f>AP243*BO1239</f>
        <v>-39</v>
      </c>
      <c r="BP243" s="5">
        <f>AU243*BP1239</f>
        <v>0</v>
      </c>
      <c r="BQ243" s="5">
        <f>AF243*BQ1239</f>
        <v>0</v>
      </c>
      <c r="BR243" s="356">
        <f t="shared" si="197"/>
        <v>-39</v>
      </c>
      <c r="BS243" s="5">
        <f t="shared" si="244"/>
        <v>410.1</v>
      </c>
      <c r="BT243" s="6"/>
      <c r="BU243" s="306">
        <v>37963</v>
      </c>
      <c r="BV243" s="38">
        <f t="shared" si="245"/>
        <v>410.1</v>
      </c>
      <c r="BW243" s="66"/>
      <c r="BX243" s="66"/>
      <c r="BY243" s="17"/>
      <c r="BZ243" s="17"/>
      <c r="CA243" s="66"/>
      <c r="CB243" s="66"/>
      <c r="CC243" s="66">
        <f>MAX(BW243:BW404)</f>
        <v>58642.280441588402</v>
      </c>
      <c r="CD243" s="66">
        <f t="shared" si="250"/>
        <v>-58642.280441588402</v>
      </c>
      <c r="CE243" s="66">
        <f t="shared" si="251"/>
        <v>-5534</v>
      </c>
      <c r="CF243" s="66" t="e">
        <f>MAX(CE243:CE404)</f>
        <v>#REF!</v>
      </c>
      <c r="CG243" s="66" t="e">
        <f t="shared" si="252"/>
        <v>#REF!</v>
      </c>
      <c r="CH243" s="370"/>
      <c r="CI243" s="17">
        <f t="shared" si="246"/>
        <v>0</v>
      </c>
      <c r="CJ243" s="17">
        <f t="shared" si="247"/>
        <v>1</v>
      </c>
      <c r="CK243" s="38">
        <f>MAX(BV38:BV243)</f>
        <v>410.1</v>
      </c>
      <c r="CL243" s="38">
        <f t="shared" si="253"/>
        <v>0</v>
      </c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</row>
    <row r="244" spans="1:147" customFormat="1" ht="19.5" hidden="1" customHeight="1" x14ac:dyDescent="0.25">
      <c r="A244" s="3"/>
      <c r="B244" s="254">
        <f t="shared" si="214"/>
        <v>37970</v>
      </c>
      <c r="C244" s="5">
        <f t="shared" si="208"/>
        <v>24549</v>
      </c>
      <c r="D244" s="5">
        <v>0</v>
      </c>
      <c r="E244" s="66">
        <f t="shared" si="210"/>
        <v>0</v>
      </c>
      <c r="F244" s="66">
        <f t="shared" si="215"/>
        <v>-39</v>
      </c>
      <c r="G244" s="4">
        <f t="shared" si="209"/>
        <v>24510</v>
      </c>
      <c r="H244" s="8">
        <f t="shared" si="248"/>
        <v>-1.5886594158621532E-3</v>
      </c>
      <c r="I244" s="3"/>
      <c r="J244" s="306">
        <v>37970</v>
      </c>
      <c r="K244" s="5">
        <v>409.9</v>
      </c>
      <c r="L244" s="5">
        <v>414.6</v>
      </c>
      <c r="M244" s="5">
        <v>402.1</v>
      </c>
      <c r="N244" s="177"/>
      <c r="O244" s="5">
        <f t="shared" si="200"/>
        <v>12.5</v>
      </c>
      <c r="P244" s="8">
        <f t="shared" si="201"/>
        <v>3.0495242742132229E-2</v>
      </c>
      <c r="Q244" s="8">
        <f>(AVERAGE(P241:P243))*Q1239</f>
        <v>1.0279218450848115E-2</v>
      </c>
      <c r="R244" s="8">
        <f>P243/P1239</f>
        <v>0.6915225472440345</v>
      </c>
      <c r="S244" s="109">
        <f t="shared" si="202"/>
        <v>405.88449251330724</v>
      </c>
      <c r="T244" s="5">
        <f t="shared" si="216"/>
        <v>5.1000000000000227</v>
      </c>
      <c r="U244" s="8">
        <f t="shared" si="199"/>
        <v>0.48999999999999772</v>
      </c>
      <c r="V244" s="19">
        <f t="shared" si="203"/>
        <v>0</v>
      </c>
      <c r="W244" s="109">
        <f t="shared" si="217"/>
        <v>414.31550748669281</v>
      </c>
      <c r="X244" s="5">
        <f t="shared" si="211"/>
        <v>4.8999999999999773</v>
      </c>
      <c r="Y244" s="8">
        <f t="shared" si="204"/>
        <v>0.51000000000000223</v>
      </c>
      <c r="Z244" s="5">
        <f t="shared" si="205"/>
        <v>0</v>
      </c>
      <c r="AA244" s="5">
        <f>K244*AA1239</f>
        <v>5.3286999999999995</v>
      </c>
      <c r="AB244" s="5">
        <f t="shared" si="206"/>
        <v>3.6849161974992866</v>
      </c>
      <c r="AC244" s="2">
        <v>37970</v>
      </c>
      <c r="AD244" s="43">
        <f t="shared" si="218"/>
        <v>405</v>
      </c>
      <c r="AE244" s="54"/>
      <c r="AF244" s="131">
        <f>(AK243&gt;AF1239)*1</f>
        <v>0</v>
      </c>
      <c r="AG244" s="112">
        <f>MROUND((AD244*AG1239),5)</f>
        <v>395</v>
      </c>
      <c r="AH244" s="113">
        <f>MROUND((AE244*AH1239),0.1)</f>
        <v>0</v>
      </c>
      <c r="AI244" s="60">
        <f t="shared" si="219"/>
        <v>-0.20000000000004547</v>
      </c>
      <c r="AJ244" s="60"/>
      <c r="AK244" s="133">
        <f t="shared" si="254"/>
        <v>409.9</v>
      </c>
      <c r="AL244" s="41">
        <f t="shared" si="207"/>
        <v>415</v>
      </c>
      <c r="AM244" s="56">
        <f t="shared" si="212"/>
        <v>2.6</v>
      </c>
      <c r="AN244" s="82">
        <f t="shared" si="213"/>
        <v>0</v>
      </c>
      <c r="AO244" s="82">
        <f t="shared" si="220"/>
        <v>1</v>
      </c>
      <c r="AP244" s="33">
        <f t="shared" si="221"/>
        <v>1</v>
      </c>
      <c r="AQ244" s="29">
        <f t="shared" si="222"/>
        <v>0</v>
      </c>
      <c r="AR244" s="86">
        <f t="shared" si="223"/>
        <v>1</v>
      </c>
      <c r="AS244" s="33">
        <f t="shared" si="224"/>
        <v>0</v>
      </c>
      <c r="AT244" s="19">
        <f t="shared" si="225"/>
        <v>0</v>
      </c>
      <c r="AU244" s="18">
        <f t="shared" si="249"/>
        <v>0</v>
      </c>
      <c r="AV244" s="5">
        <f t="shared" si="226"/>
        <v>0</v>
      </c>
      <c r="AW244" s="17">
        <f t="shared" si="227"/>
        <v>0</v>
      </c>
      <c r="AX244" s="17">
        <f t="shared" si="228"/>
        <v>0</v>
      </c>
      <c r="AY244" s="17">
        <f t="shared" si="229"/>
        <v>0</v>
      </c>
      <c r="AZ244" s="19">
        <f t="shared" si="230"/>
        <v>0</v>
      </c>
      <c r="BA244" s="19">
        <f t="shared" si="231"/>
        <v>0</v>
      </c>
      <c r="BB244" s="19">
        <f t="shared" si="232"/>
        <v>0</v>
      </c>
      <c r="BC244" s="19">
        <f t="shared" si="233"/>
        <v>0</v>
      </c>
      <c r="BD244" s="17">
        <f t="shared" si="234"/>
        <v>0</v>
      </c>
      <c r="BE244" s="17">
        <f t="shared" si="235"/>
        <v>0</v>
      </c>
      <c r="BF244" s="38">
        <f t="shared" si="236"/>
        <v>0</v>
      </c>
      <c r="BG244" s="38">
        <f t="shared" si="237"/>
        <v>0</v>
      </c>
      <c r="BH244" s="38">
        <f t="shared" si="238"/>
        <v>0</v>
      </c>
      <c r="BI244" s="38">
        <f t="shared" si="239"/>
        <v>0</v>
      </c>
      <c r="BJ244" s="5">
        <f t="shared" si="240"/>
        <v>0</v>
      </c>
      <c r="BK244" s="5">
        <f t="shared" si="241"/>
        <v>0</v>
      </c>
      <c r="BL244" s="22">
        <f t="shared" si="242"/>
        <v>0</v>
      </c>
      <c r="BM244" s="5">
        <f t="shared" si="243"/>
        <v>0</v>
      </c>
      <c r="BN244" s="66">
        <f t="shared" si="194"/>
        <v>0</v>
      </c>
      <c r="BO244" s="5">
        <f>AP244*BO1239</f>
        <v>-39</v>
      </c>
      <c r="BP244" s="5">
        <f>AU244*BP1239</f>
        <v>0</v>
      </c>
      <c r="BQ244" s="5">
        <f>AF244*BQ1239</f>
        <v>0</v>
      </c>
      <c r="BR244" s="356">
        <f t="shared" si="197"/>
        <v>-39</v>
      </c>
      <c r="BS244" s="5">
        <f t="shared" si="244"/>
        <v>409.9</v>
      </c>
      <c r="BT244" s="6"/>
      <c r="BU244" s="306">
        <v>37970</v>
      </c>
      <c r="BV244" s="38">
        <f t="shared" si="245"/>
        <v>409.9</v>
      </c>
      <c r="BW244" s="66"/>
      <c r="BX244" s="66"/>
      <c r="BY244" s="17"/>
      <c r="BZ244" s="17"/>
      <c r="CA244" s="66"/>
      <c r="CB244" s="66"/>
      <c r="CC244" s="66">
        <f>MAX(BW244:BW404)</f>
        <v>58642.280441588402</v>
      </c>
      <c r="CD244" s="66">
        <f t="shared" si="250"/>
        <v>-58642.280441588402</v>
      </c>
      <c r="CE244" s="66">
        <f t="shared" si="251"/>
        <v>-5573</v>
      </c>
      <c r="CF244" s="66" t="e">
        <f>MAX(CE244:CE404)</f>
        <v>#REF!</v>
      </c>
      <c r="CG244" s="66" t="e">
        <f t="shared" si="252"/>
        <v>#REF!</v>
      </c>
      <c r="CH244" s="370"/>
      <c r="CI244" s="17">
        <f t="shared" si="246"/>
        <v>0</v>
      </c>
      <c r="CJ244" s="17">
        <f t="shared" si="247"/>
        <v>1</v>
      </c>
      <c r="CK244" s="38">
        <f>MAX(BV38:BV244)</f>
        <v>410.1</v>
      </c>
      <c r="CL244" s="38">
        <f t="shared" si="253"/>
        <v>0.20000000000004547</v>
      </c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</row>
    <row r="245" spans="1:147" customFormat="1" ht="19.5" hidden="1" customHeight="1" x14ac:dyDescent="0.25">
      <c r="A245" s="3"/>
      <c r="B245" s="254">
        <f t="shared" si="214"/>
        <v>37977</v>
      </c>
      <c r="C245" s="5">
        <f t="shared" si="208"/>
        <v>24510</v>
      </c>
      <c r="D245" s="5">
        <v>0</v>
      </c>
      <c r="E245" s="66">
        <f t="shared" si="210"/>
        <v>0</v>
      </c>
      <c r="F245" s="66">
        <f t="shared" si="215"/>
        <v>-39</v>
      </c>
      <c r="G245" s="4">
        <f t="shared" si="209"/>
        <v>24471</v>
      </c>
      <c r="H245" s="8">
        <f t="shared" si="248"/>
        <v>-1.591187270501836E-3</v>
      </c>
      <c r="I245" s="3"/>
      <c r="J245" s="306">
        <v>37977</v>
      </c>
      <c r="K245" s="5">
        <v>412.8</v>
      </c>
      <c r="L245" s="5">
        <v>413.5</v>
      </c>
      <c r="M245" s="5">
        <v>409</v>
      </c>
      <c r="N245" s="177"/>
      <c r="O245" s="5">
        <f t="shared" si="200"/>
        <v>4.5</v>
      </c>
      <c r="P245" s="8">
        <f t="shared" si="201"/>
        <v>1.0901162790697675E-2</v>
      </c>
      <c r="Q245" s="8">
        <f>(AVERAGE(P242:P244))*Q1239</f>
        <v>1.0492654501557876E-2</v>
      </c>
      <c r="R245" s="8">
        <f>P244/P1239</f>
        <v>0.86482494701384049</v>
      </c>
      <c r="S245" s="109">
        <f t="shared" si="202"/>
        <v>405.59906091981139</v>
      </c>
      <c r="T245" s="5">
        <f t="shared" si="216"/>
        <v>4.8999999999999773</v>
      </c>
      <c r="U245" s="8">
        <f t="shared" si="199"/>
        <v>0.51000000000000223</v>
      </c>
      <c r="V245" s="19">
        <f t="shared" si="203"/>
        <v>0</v>
      </c>
      <c r="W245" s="109">
        <f t="shared" si="217"/>
        <v>414.20093908018856</v>
      </c>
      <c r="X245" s="5">
        <f t="shared" si="211"/>
        <v>5.1000000000000227</v>
      </c>
      <c r="Y245" s="8">
        <f t="shared" si="204"/>
        <v>0.48999999999999777</v>
      </c>
      <c r="Z245" s="5">
        <f t="shared" si="205"/>
        <v>0</v>
      </c>
      <c r="AA245" s="5">
        <f>K245*AA1239</f>
        <v>5.3663999999999996</v>
      </c>
      <c r="AB245" s="5">
        <f t="shared" si="206"/>
        <v>4.6409965956550732</v>
      </c>
      <c r="AC245" s="2">
        <v>37977</v>
      </c>
      <c r="AD245" s="43">
        <f t="shared" si="218"/>
        <v>405</v>
      </c>
      <c r="AE245" s="54"/>
      <c r="AF245" s="131">
        <f>(AK244&gt;AF1239)*1</f>
        <v>0</v>
      </c>
      <c r="AG245" s="112">
        <f>MROUND((AD245*AG1239),5)</f>
        <v>395</v>
      </c>
      <c r="AH245" s="113">
        <f>MROUND((AE245*AH1239),0.1)</f>
        <v>0</v>
      </c>
      <c r="AI245" s="60">
        <f t="shared" si="219"/>
        <v>2.9000000000000341</v>
      </c>
      <c r="AJ245" s="60"/>
      <c r="AK245" s="133">
        <f t="shared" si="254"/>
        <v>412.8</v>
      </c>
      <c r="AL245" s="41">
        <f t="shared" si="207"/>
        <v>415</v>
      </c>
      <c r="AM245" s="56">
        <f t="shared" si="212"/>
        <v>1.9000000000000001</v>
      </c>
      <c r="AN245" s="82">
        <f t="shared" si="213"/>
        <v>1</v>
      </c>
      <c r="AO245" s="82">
        <f t="shared" si="220"/>
        <v>0</v>
      </c>
      <c r="AP245" s="33">
        <f t="shared" si="221"/>
        <v>1</v>
      </c>
      <c r="AQ245" s="29">
        <f t="shared" si="222"/>
        <v>0</v>
      </c>
      <c r="AR245" s="86">
        <f t="shared" si="223"/>
        <v>1</v>
      </c>
      <c r="AS245" s="33">
        <f t="shared" si="224"/>
        <v>0</v>
      </c>
      <c r="AT245" s="19">
        <f t="shared" si="225"/>
        <v>0</v>
      </c>
      <c r="AU245" s="18">
        <f t="shared" si="249"/>
        <v>0</v>
      </c>
      <c r="AV245" s="5">
        <f t="shared" si="226"/>
        <v>0</v>
      </c>
      <c r="AW245" s="17">
        <f t="shared" si="227"/>
        <v>0</v>
      </c>
      <c r="AX245" s="17">
        <f t="shared" si="228"/>
        <v>0</v>
      </c>
      <c r="AY245" s="17">
        <f t="shared" si="229"/>
        <v>0</v>
      </c>
      <c r="AZ245" s="19">
        <f t="shared" si="230"/>
        <v>0</v>
      </c>
      <c r="BA245" s="19">
        <f t="shared" si="231"/>
        <v>0</v>
      </c>
      <c r="BB245" s="19">
        <f t="shared" si="232"/>
        <v>0</v>
      </c>
      <c r="BC245" s="19">
        <f t="shared" si="233"/>
        <v>0</v>
      </c>
      <c r="BD245" s="17">
        <f t="shared" si="234"/>
        <v>0</v>
      </c>
      <c r="BE245" s="17">
        <f t="shared" si="235"/>
        <v>0</v>
      </c>
      <c r="BF245" s="38">
        <f t="shared" si="236"/>
        <v>0</v>
      </c>
      <c r="BG245" s="38">
        <f t="shared" si="237"/>
        <v>0</v>
      </c>
      <c r="BH245" s="38">
        <f t="shared" si="238"/>
        <v>0</v>
      </c>
      <c r="BI245" s="38">
        <f t="shared" si="239"/>
        <v>0</v>
      </c>
      <c r="BJ245" s="5">
        <f t="shared" si="240"/>
        <v>0</v>
      </c>
      <c r="BK245" s="5">
        <f t="shared" si="241"/>
        <v>0</v>
      </c>
      <c r="BL245" s="22">
        <f t="shared" si="242"/>
        <v>0</v>
      </c>
      <c r="BM245" s="5">
        <f t="shared" si="243"/>
        <v>0</v>
      </c>
      <c r="BN245" s="66">
        <f t="shared" si="194"/>
        <v>0</v>
      </c>
      <c r="BO245" s="5">
        <f>AP245*BO1239</f>
        <v>-39</v>
      </c>
      <c r="BP245" s="5">
        <f>AU245*BP1239</f>
        <v>0</v>
      </c>
      <c r="BQ245" s="5">
        <f>AF245*BQ1239</f>
        <v>0</v>
      </c>
      <c r="BR245" s="356">
        <f t="shared" si="197"/>
        <v>-39</v>
      </c>
      <c r="BS245" s="5">
        <f t="shared" si="244"/>
        <v>412.8</v>
      </c>
      <c r="BT245" s="6"/>
      <c r="BU245" s="306">
        <v>37977</v>
      </c>
      <c r="BV245" s="38">
        <f t="shared" si="245"/>
        <v>412.8</v>
      </c>
      <c r="BW245" s="66"/>
      <c r="BX245" s="66"/>
      <c r="BY245" s="17"/>
      <c r="BZ245" s="17"/>
      <c r="CA245" s="66"/>
      <c r="CB245" s="66"/>
      <c r="CC245" s="66">
        <f>MAX(BW245:BW404)</f>
        <v>58642.280441588402</v>
      </c>
      <c r="CD245" s="66">
        <f t="shared" si="250"/>
        <v>-58642.280441588402</v>
      </c>
      <c r="CE245" s="66">
        <f t="shared" si="251"/>
        <v>-5612</v>
      </c>
      <c r="CF245" s="66" t="e">
        <f>MAX(CE245:CE404)</f>
        <v>#REF!</v>
      </c>
      <c r="CG245" s="66" t="e">
        <f t="shared" si="252"/>
        <v>#REF!</v>
      </c>
      <c r="CH245" s="370"/>
      <c r="CI245" s="17">
        <f t="shared" si="246"/>
        <v>0</v>
      </c>
      <c r="CJ245" s="17">
        <f t="shared" si="247"/>
        <v>1</v>
      </c>
      <c r="CK245" s="38">
        <f>MAX(BV38:BV245)</f>
        <v>412.8</v>
      </c>
      <c r="CL245" s="38">
        <f t="shared" si="253"/>
        <v>0</v>
      </c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</row>
    <row r="246" spans="1:147" customFormat="1" ht="19.5" hidden="1" customHeight="1" x14ac:dyDescent="0.25">
      <c r="A246" s="3"/>
      <c r="B246" s="254">
        <f t="shared" si="214"/>
        <v>37984</v>
      </c>
      <c r="C246" s="5">
        <f t="shared" si="208"/>
        <v>24471</v>
      </c>
      <c r="D246" s="5">
        <v>0</v>
      </c>
      <c r="E246" s="66">
        <f t="shared" si="210"/>
        <v>0</v>
      </c>
      <c r="F246" s="66">
        <f t="shared" si="215"/>
        <v>-39</v>
      </c>
      <c r="G246" s="4">
        <f t="shared" si="209"/>
        <v>24432</v>
      </c>
      <c r="H246" s="8">
        <f t="shared" si="248"/>
        <v>-1.5937231825426015E-3</v>
      </c>
      <c r="I246" s="3"/>
      <c r="J246" s="306">
        <v>37984</v>
      </c>
      <c r="K246" s="5">
        <v>416.1</v>
      </c>
      <c r="L246" s="5">
        <v>418.4</v>
      </c>
      <c r="M246" s="5">
        <v>412.8</v>
      </c>
      <c r="N246" s="177"/>
      <c r="O246" s="5">
        <f t="shared" si="200"/>
        <v>5.5999999999999659</v>
      </c>
      <c r="P246" s="8">
        <f t="shared" si="201"/>
        <v>1.3458303292477687E-2</v>
      </c>
      <c r="Q246" s="8">
        <f>(AVERAGE(P243:P245))*Q1239</f>
        <v>8.7707602727834007E-3</v>
      </c>
      <c r="R246" s="8">
        <f>P245/P1239</f>
        <v>0.30914977829736034</v>
      </c>
      <c r="S246" s="109">
        <f t="shared" si="202"/>
        <v>409.179430159395</v>
      </c>
      <c r="T246" s="5">
        <f t="shared" si="216"/>
        <v>2.8000000000000114</v>
      </c>
      <c r="U246" s="8">
        <f t="shared" si="199"/>
        <v>0.43999999999999773</v>
      </c>
      <c r="V246" s="19">
        <f t="shared" si="203"/>
        <v>0</v>
      </c>
      <c r="W246" s="109">
        <f t="shared" si="217"/>
        <v>416.42056984060503</v>
      </c>
      <c r="X246" s="5">
        <f t="shared" si="211"/>
        <v>2.1999999999999886</v>
      </c>
      <c r="Y246" s="8">
        <f t="shared" si="204"/>
        <v>0.56000000000000227</v>
      </c>
      <c r="Z246" s="5">
        <f t="shared" si="205"/>
        <v>1.1000000000000227</v>
      </c>
      <c r="AA246" s="5">
        <f>K246*AA1239</f>
        <v>5.4093</v>
      </c>
      <c r="AB246" s="5">
        <f t="shared" si="206"/>
        <v>1.6722838957439112</v>
      </c>
      <c r="AC246" s="2">
        <v>37984</v>
      </c>
      <c r="AD246" s="43">
        <f t="shared" si="218"/>
        <v>410</v>
      </c>
      <c r="AE246" s="54"/>
      <c r="AF246" s="131">
        <f>(AK245&gt;AF1239)*1</f>
        <v>0</v>
      </c>
      <c r="AG246" s="112">
        <f>MROUND((AD246*AG1239),5)</f>
        <v>400</v>
      </c>
      <c r="AH246" s="113">
        <f>MROUND((AE246*AH1239),0.1)</f>
        <v>0</v>
      </c>
      <c r="AI246" s="60">
        <f t="shared" si="219"/>
        <v>3.3000000000000114</v>
      </c>
      <c r="AJ246" s="60"/>
      <c r="AK246" s="133">
        <f t="shared" si="254"/>
        <v>416.1</v>
      </c>
      <c r="AL246" s="41">
        <f t="shared" si="207"/>
        <v>415</v>
      </c>
      <c r="AM246" s="56">
        <f t="shared" si="212"/>
        <v>2.3000000000000003</v>
      </c>
      <c r="AN246" s="82">
        <f t="shared" si="213"/>
        <v>1</v>
      </c>
      <c r="AO246" s="82">
        <f t="shared" si="220"/>
        <v>0</v>
      </c>
      <c r="AP246" s="33">
        <f t="shared" si="221"/>
        <v>1</v>
      </c>
      <c r="AQ246" s="29">
        <f t="shared" si="222"/>
        <v>0</v>
      </c>
      <c r="AR246" s="86">
        <f t="shared" si="223"/>
        <v>1</v>
      </c>
      <c r="AS246" s="33">
        <f t="shared" si="224"/>
        <v>0</v>
      </c>
      <c r="AT246" s="19">
        <f t="shared" si="225"/>
        <v>0</v>
      </c>
      <c r="AU246" s="18">
        <f t="shared" si="249"/>
        <v>0</v>
      </c>
      <c r="AV246" s="5">
        <f t="shared" si="226"/>
        <v>0</v>
      </c>
      <c r="AW246" s="17">
        <f t="shared" si="227"/>
        <v>0</v>
      </c>
      <c r="AX246" s="17">
        <f t="shared" si="228"/>
        <v>0</v>
      </c>
      <c r="AY246" s="17">
        <f t="shared" si="229"/>
        <v>0</v>
      </c>
      <c r="AZ246" s="19">
        <f t="shared" si="230"/>
        <v>0</v>
      </c>
      <c r="BA246" s="19">
        <f t="shared" si="231"/>
        <v>0</v>
      </c>
      <c r="BB246" s="19">
        <f t="shared" si="232"/>
        <v>0</v>
      </c>
      <c r="BC246" s="19">
        <f t="shared" si="233"/>
        <v>0</v>
      </c>
      <c r="BD246" s="17">
        <f t="shared" si="234"/>
        <v>0</v>
      </c>
      <c r="BE246" s="17">
        <f t="shared" si="235"/>
        <v>0</v>
      </c>
      <c r="BF246" s="38">
        <f t="shared" si="236"/>
        <v>0</v>
      </c>
      <c r="BG246" s="38">
        <f t="shared" si="237"/>
        <v>0</v>
      </c>
      <c r="BH246" s="38">
        <f t="shared" si="238"/>
        <v>0</v>
      </c>
      <c r="BI246" s="38">
        <f t="shared" si="239"/>
        <v>0</v>
      </c>
      <c r="BJ246" s="5">
        <f t="shared" si="240"/>
        <v>0</v>
      </c>
      <c r="BK246" s="5">
        <f t="shared" si="241"/>
        <v>0</v>
      </c>
      <c r="BL246" s="22">
        <f t="shared" si="242"/>
        <v>0</v>
      </c>
      <c r="BM246" s="5">
        <f t="shared" si="243"/>
        <v>0</v>
      </c>
      <c r="BN246" s="66">
        <f t="shared" si="194"/>
        <v>0</v>
      </c>
      <c r="BO246" s="5">
        <f>AP246*BO1239</f>
        <v>-39</v>
      </c>
      <c r="BP246" s="5">
        <f>AU246*BP1239</f>
        <v>0</v>
      </c>
      <c r="BQ246" s="5">
        <f>AF246*BQ1239</f>
        <v>0</v>
      </c>
      <c r="BR246" s="356">
        <f t="shared" si="197"/>
        <v>-39</v>
      </c>
      <c r="BS246" s="5">
        <f t="shared" si="244"/>
        <v>416.1</v>
      </c>
      <c r="BT246" s="6"/>
      <c r="BU246" s="306">
        <v>37984</v>
      </c>
      <c r="BV246" s="38">
        <f t="shared" si="245"/>
        <v>416.1</v>
      </c>
      <c r="BW246" s="66"/>
      <c r="BX246" s="66"/>
      <c r="BY246" s="17"/>
      <c r="BZ246" s="17"/>
      <c r="CA246" s="66"/>
      <c r="CB246" s="66"/>
      <c r="CC246" s="66">
        <f>MAX(BW246:BW404)</f>
        <v>58642.280441588402</v>
      </c>
      <c r="CD246" s="66">
        <f t="shared" si="250"/>
        <v>-58642.280441588402</v>
      </c>
      <c r="CE246" s="66">
        <f t="shared" si="251"/>
        <v>-5651</v>
      </c>
      <c r="CF246" s="66" t="e">
        <f>MAX(CE246:CE404)</f>
        <v>#REF!</v>
      </c>
      <c r="CG246" s="66" t="e">
        <f t="shared" si="252"/>
        <v>#REF!</v>
      </c>
      <c r="CH246" s="370"/>
      <c r="CI246" s="17">
        <f t="shared" si="246"/>
        <v>0</v>
      </c>
      <c r="CJ246" s="17">
        <f t="shared" si="247"/>
        <v>1</v>
      </c>
      <c r="CK246" s="38">
        <f>MAX(BV38:BV246)</f>
        <v>416.1</v>
      </c>
      <c r="CL246" s="38">
        <f t="shared" si="253"/>
        <v>0</v>
      </c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</row>
    <row r="247" spans="1:147" customFormat="1" ht="19.5" hidden="1" customHeight="1" x14ac:dyDescent="0.25">
      <c r="A247" s="3"/>
      <c r="B247" s="255">
        <f t="shared" si="214"/>
        <v>37991</v>
      </c>
      <c r="C247" s="5">
        <f>C246+E247</f>
        <v>25000</v>
      </c>
      <c r="D247" s="5">
        <f>D246</f>
        <v>0</v>
      </c>
      <c r="E247" s="66">
        <f>D38-C246</f>
        <v>529</v>
      </c>
      <c r="F247" s="66">
        <f t="shared" si="215"/>
        <v>-39</v>
      </c>
      <c r="G247" s="4">
        <f>C247+F247</f>
        <v>24961</v>
      </c>
      <c r="H247" s="8">
        <f t="shared" si="248"/>
        <v>-1.56E-3</v>
      </c>
      <c r="I247" s="3"/>
      <c r="J247" s="306">
        <v>37991</v>
      </c>
      <c r="K247" s="5">
        <v>426.8</v>
      </c>
      <c r="L247" s="5">
        <v>431.5</v>
      </c>
      <c r="M247" s="5">
        <v>416.6</v>
      </c>
      <c r="N247" s="177"/>
      <c r="O247" s="5">
        <f t="shared" si="200"/>
        <v>14.899999999999977</v>
      </c>
      <c r="P247" s="8">
        <f t="shared" si="201"/>
        <v>3.4910965323336401E-2</v>
      </c>
      <c r="Q247" s="8">
        <f>(AVERAGE(P244:P246))*Q1239</f>
        <v>7.3139611767076788E-3</v>
      </c>
      <c r="R247" s="8">
        <f>P246/P1239</f>
        <v>0.38166859435201883</v>
      </c>
      <c r="S247" s="109">
        <f t="shared" si="202"/>
        <v>413.05666075437193</v>
      </c>
      <c r="T247" s="5">
        <f t="shared" si="216"/>
        <v>1.1000000000000227</v>
      </c>
      <c r="U247" s="8">
        <f t="shared" si="199"/>
        <v>0.77999999999999547</v>
      </c>
      <c r="V247" s="19">
        <f t="shared" si="203"/>
        <v>0</v>
      </c>
      <c r="W247" s="109">
        <f t="shared" si="217"/>
        <v>419.14333924562811</v>
      </c>
      <c r="X247" s="5">
        <f t="shared" si="211"/>
        <v>3.8999999999999773</v>
      </c>
      <c r="Y247" s="8">
        <f t="shared" si="204"/>
        <v>0.22000000000000453</v>
      </c>
      <c r="Z247" s="5">
        <f t="shared" si="205"/>
        <v>6.8000000000000114</v>
      </c>
      <c r="AA247" s="5">
        <f>K247*AA1239</f>
        <v>5.5484</v>
      </c>
      <c r="AB247" s="5">
        <f t="shared" si="206"/>
        <v>2.1176500289027413</v>
      </c>
      <c r="AC247" s="2">
        <v>37991</v>
      </c>
      <c r="AD247" s="43">
        <f t="shared" si="218"/>
        <v>415</v>
      </c>
      <c r="AE247" s="54"/>
      <c r="AF247" s="131">
        <f>(AK246&gt;AF1239)*1</f>
        <v>0</v>
      </c>
      <c r="AG247" s="112">
        <f>MROUND((AD247*AG1239),5)</f>
        <v>405</v>
      </c>
      <c r="AH247" s="113">
        <f>MROUND((AE247*AH1239),0.1)</f>
        <v>0</v>
      </c>
      <c r="AI247" s="60">
        <f t="shared" si="219"/>
        <v>10.699999999999989</v>
      </c>
      <c r="AJ247" s="60"/>
      <c r="AK247" s="133">
        <f t="shared" si="254"/>
        <v>426.8</v>
      </c>
      <c r="AL247" s="41">
        <f t="shared" si="207"/>
        <v>420</v>
      </c>
      <c r="AM247" s="56">
        <f t="shared" si="212"/>
        <v>0.9</v>
      </c>
      <c r="AN247" s="82">
        <f t="shared" si="213"/>
        <v>1</v>
      </c>
      <c r="AO247" s="82">
        <f t="shared" si="220"/>
        <v>0</v>
      </c>
      <c r="AP247" s="33">
        <f t="shared" si="221"/>
        <v>1</v>
      </c>
      <c r="AQ247" s="29">
        <f t="shared" si="222"/>
        <v>0</v>
      </c>
      <c r="AR247" s="86">
        <f t="shared" si="223"/>
        <v>1</v>
      </c>
      <c r="AS247" s="33">
        <f t="shared" si="224"/>
        <v>0</v>
      </c>
      <c r="AT247" s="19">
        <f t="shared" si="225"/>
        <v>0</v>
      </c>
      <c r="AU247" s="18">
        <f t="shared" si="249"/>
        <v>0</v>
      </c>
      <c r="AV247" s="5">
        <f t="shared" si="226"/>
        <v>0</v>
      </c>
      <c r="AW247" s="17">
        <f t="shared" si="227"/>
        <v>0</v>
      </c>
      <c r="AX247" s="17">
        <f t="shared" si="228"/>
        <v>0</v>
      </c>
      <c r="AY247" s="17">
        <f t="shared" si="229"/>
        <v>0</v>
      </c>
      <c r="AZ247" s="19">
        <f t="shared" si="230"/>
        <v>0</v>
      </c>
      <c r="BA247" s="19">
        <f t="shared" si="231"/>
        <v>0</v>
      </c>
      <c r="BB247" s="19">
        <f t="shared" si="232"/>
        <v>0</v>
      </c>
      <c r="BC247" s="19">
        <f t="shared" si="233"/>
        <v>0</v>
      </c>
      <c r="BD247" s="17">
        <f t="shared" si="234"/>
        <v>0</v>
      </c>
      <c r="BE247" s="17">
        <f t="shared" si="235"/>
        <v>0</v>
      </c>
      <c r="BF247" s="38">
        <f t="shared" si="236"/>
        <v>0</v>
      </c>
      <c r="BG247" s="38">
        <f t="shared" si="237"/>
        <v>0</v>
      </c>
      <c r="BH247" s="38">
        <f t="shared" si="238"/>
        <v>0</v>
      </c>
      <c r="BI247" s="38">
        <f t="shared" si="239"/>
        <v>0</v>
      </c>
      <c r="BJ247" s="5">
        <f t="shared" si="240"/>
        <v>0</v>
      </c>
      <c r="BK247" s="5">
        <f t="shared" si="241"/>
        <v>0</v>
      </c>
      <c r="BL247" s="22">
        <f t="shared" si="242"/>
        <v>0</v>
      </c>
      <c r="BM247" s="5">
        <f t="shared" si="243"/>
        <v>0</v>
      </c>
      <c r="BN247" s="66">
        <f t="shared" si="194"/>
        <v>0</v>
      </c>
      <c r="BO247" s="5">
        <f>AP247*BO1239</f>
        <v>-39</v>
      </c>
      <c r="BP247" s="5">
        <f>AU247*BP1239</f>
        <v>0</v>
      </c>
      <c r="BQ247" s="5">
        <f>AF247*BQ1239</f>
        <v>0</v>
      </c>
      <c r="BR247" s="356">
        <f t="shared" si="197"/>
        <v>-39</v>
      </c>
      <c r="BS247" s="5">
        <f t="shared" si="244"/>
        <v>426.8</v>
      </c>
      <c r="BT247" s="6"/>
      <c r="BU247" s="306">
        <v>37991</v>
      </c>
      <c r="BV247" s="38">
        <f t="shared" si="245"/>
        <v>426.8</v>
      </c>
      <c r="BW247" s="66"/>
      <c r="BX247" s="66"/>
      <c r="BY247" s="17"/>
      <c r="BZ247" s="17"/>
      <c r="CA247" s="66"/>
      <c r="CB247" s="66"/>
      <c r="CC247" s="66">
        <f>MAX(BW247:BW404)</f>
        <v>58642.280441588402</v>
      </c>
      <c r="CD247" s="66">
        <f t="shared" si="250"/>
        <v>-58642.280441588402</v>
      </c>
      <c r="CE247" s="66">
        <f t="shared" si="251"/>
        <v>-5690</v>
      </c>
      <c r="CF247" s="66" t="e">
        <f>MAX(CE247:CE404)</f>
        <v>#REF!</v>
      </c>
      <c r="CG247" s="66" t="e">
        <f t="shared" si="252"/>
        <v>#REF!</v>
      </c>
      <c r="CH247" s="370"/>
      <c r="CI247" s="17">
        <f t="shared" si="246"/>
        <v>0</v>
      </c>
      <c r="CJ247" s="17">
        <f t="shared" si="247"/>
        <v>1</v>
      </c>
      <c r="CK247" s="38">
        <f>MAX(BV38:BV247)</f>
        <v>426.8</v>
      </c>
      <c r="CL247" s="38">
        <f t="shared" si="253"/>
        <v>0</v>
      </c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</row>
    <row r="248" spans="1:147" customFormat="1" ht="19.5" hidden="1" customHeight="1" x14ac:dyDescent="0.25">
      <c r="A248" s="3"/>
      <c r="B248" s="254">
        <f t="shared" si="214"/>
        <v>37998</v>
      </c>
      <c r="C248" s="5">
        <f t="shared" ref="C248:C279" si="255">G247</f>
        <v>24961</v>
      </c>
      <c r="D248" s="5">
        <v>0</v>
      </c>
      <c r="E248" s="66">
        <f>E246</f>
        <v>0</v>
      </c>
      <c r="F248" s="66">
        <f t="shared" si="215"/>
        <v>-39</v>
      </c>
      <c r="G248" s="4">
        <f t="shared" ref="G248:G279" si="256">G247+F248</f>
        <v>24922</v>
      </c>
      <c r="H248" s="8">
        <f t="shared" si="248"/>
        <v>-1.5624374023476624E-3</v>
      </c>
      <c r="I248" s="3"/>
      <c r="J248" s="306">
        <v>37998</v>
      </c>
      <c r="K248" s="5">
        <v>407</v>
      </c>
      <c r="L248" s="5">
        <v>429.7</v>
      </c>
      <c r="M248" s="5">
        <v>405.7</v>
      </c>
      <c r="N248" s="177"/>
      <c r="O248" s="5">
        <f t="shared" si="200"/>
        <v>24</v>
      </c>
      <c r="P248" s="8">
        <f t="shared" si="201"/>
        <v>5.896805896805897E-2</v>
      </c>
      <c r="Q248" s="8">
        <f>(AVERAGE(P245:P247))*Q1239</f>
        <v>7.9027241875349024E-3</v>
      </c>
      <c r="R248" s="8">
        <f>P247/P1239</f>
        <v>0.99005192354948313</v>
      </c>
      <c r="S248" s="109">
        <f t="shared" si="202"/>
        <v>423.42711731676013</v>
      </c>
      <c r="T248" s="5">
        <f t="shared" si="216"/>
        <v>1.8000000000000114</v>
      </c>
      <c r="U248" s="8">
        <f t="shared" si="199"/>
        <v>0.63999999999999768</v>
      </c>
      <c r="V248" s="19">
        <f t="shared" si="203"/>
        <v>18</v>
      </c>
      <c r="W248" s="109">
        <f t="shared" si="217"/>
        <v>430.17288268323989</v>
      </c>
      <c r="X248" s="5">
        <f t="shared" si="211"/>
        <v>3.1999999999999886</v>
      </c>
      <c r="Y248" s="8">
        <f t="shared" si="204"/>
        <v>0.36000000000000232</v>
      </c>
      <c r="Z248" s="5">
        <f t="shared" si="205"/>
        <v>0</v>
      </c>
      <c r="AA248" s="5">
        <f>K248*AA1239</f>
        <v>5.2909999999999995</v>
      </c>
      <c r="AB248" s="5">
        <f t="shared" si="206"/>
        <v>5.2383647275003149</v>
      </c>
      <c r="AC248" s="2">
        <v>37998</v>
      </c>
      <c r="AD248" s="43">
        <f t="shared" si="218"/>
        <v>425</v>
      </c>
      <c r="AE248" s="54"/>
      <c r="AF248" s="131">
        <f>(AK247&gt;AF1239)*1</f>
        <v>0</v>
      </c>
      <c r="AG248" s="112">
        <f>MROUND((AD248*AG1239),5)</f>
        <v>415</v>
      </c>
      <c r="AH248" s="113">
        <f>MROUND((AE248*AH1239),0.1)</f>
        <v>0</v>
      </c>
      <c r="AI248" s="60">
        <f t="shared" si="219"/>
        <v>-19.800000000000011</v>
      </c>
      <c r="AJ248" s="60"/>
      <c r="AK248" s="133">
        <f t="shared" si="254"/>
        <v>407</v>
      </c>
      <c r="AL248" s="41">
        <f t="shared" si="207"/>
        <v>430</v>
      </c>
      <c r="AM248" s="56">
        <f t="shared" si="212"/>
        <v>0.5</v>
      </c>
      <c r="AN248" s="82">
        <f t="shared" si="213"/>
        <v>0</v>
      </c>
      <c r="AO248" s="82">
        <f t="shared" si="220"/>
        <v>1</v>
      </c>
      <c r="AP248" s="33">
        <f t="shared" si="221"/>
        <v>1</v>
      </c>
      <c r="AQ248" s="29">
        <f t="shared" si="222"/>
        <v>0</v>
      </c>
      <c r="AR248" s="86">
        <f t="shared" si="223"/>
        <v>0</v>
      </c>
      <c r="AS248" s="33">
        <f t="shared" si="224"/>
        <v>1</v>
      </c>
      <c r="AT248" s="19">
        <f t="shared" si="225"/>
        <v>425</v>
      </c>
      <c r="AU248" s="18">
        <f t="shared" si="249"/>
        <v>0</v>
      </c>
      <c r="AV248" s="5">
        <f t="shared" si="226"/>
        <v>0</v>
      </c>
      <c r="AW248" s="17">
        <f t="shared" si="227"/>
        <v>0</v>
      </c>
      <c r="AX248" s="17">
        <f t="shared" si="228"/>
        <v>0</v>
      </c>
      <c r="AY248" s="17">
        <f t="shared" si="229"/>
        <v>0</v>
      </c>
      <c r="AZ248" s="19">
        <f t="shared" si="230"/>
        <v>0</v>
      </c>
      <c r="BA248" s="19">
        <f t="shared" si="231"/>
        <v>425</v>
      </c>
      <c r="BB248" s="19">
        <f t="shared" si="232"/>
        <v>0</v>
      </c>
      <c r="BC248" s="19">
        <f t="shared" si="233"/>
        <v>0</v>
      </c>
      <c r="BD248" s="17">
        <f t="shared" si="234"/>
        <v>425</v>
      </c>
      <c r="BE248" s="17">
        <f t="shared" si="235"/>
        <v>0</v>
      </c>
      <c r="BF248" s="38">
        <f t="shared" si="236"/>
        <v>415</v>
      </c>
      <c r="BG248" s="38">
        <f t="shared" si="237"/>
        <v>0</v>
      </c>
      <c r="BH248" s="38">
        <f t="shared" si="238"/>
        <v>0</v>
      </c>
      <c r="BI248" s="38">
        <f t="shared" si="239"/>
        <v>0</v>
      </c>
      <c r="BJ248" s="5">
        <f t="shared" si="240"/>
        <v>0</v>
      </c>
      <c r="BK248" s="5">
        <f t="shared" si="241"/>
        <v>0</v>
      </c>
      <c r="BL248" s="22">
        <f t="shared" si="242"/>
        <v>0</v>
      </c>
      <c r="BM248" s="5">
        <f t="shared" si="243"/>
        <v>0</v>
      </c>
      <c r="BN248" s="66">
        <f t="shared" si="194"/>
        <v>0</v>
      </c>
      <c r="BO248" s="5">
        <f>AP248*BO1239</f>
        <v>-39</v>
      </c>
      <c r="BP248" s="5">
        <f>AU248*BP1239</f>
        <v>0</v>
      </c>
      <c r="BQ248" s="5">
        <f>AF248*BQ1239</f>
        <v>0</v>
      </c>
      <c r="BR248" s="356">
        <f t="shared" si="197"/>
        <v>-39</v>
      </c>
      <c r="BS248" s="5">
        <f t="shared" si="244"/>
        <v>407</v>
      </c>
      <c r="BT248" s="6"/>
      <c r="BU248" s="306">
        <v>37998</v>
      </c>
      <c r="BV248" s="38">
        <f t="shared" si="245"/>
        <v>407</v>
      </c>
      <c r="BW248" s="66"/>
      <c r="BX248" s="66"/>
      <c r="BY248" s="17"/>
      <c r="BZ248" s="17"/>
      <c r="CA248" s="66"/>
      <c r="CB248" s="66"/>
      <c r="CC248" s="66">
        <f>MAX(BW248:BW404)</f>
        <v>58642.280441588402</v>
      </c>
      <c r="CD248" s="66">
        <f t="shared" si="250"/>
        <v>-58642.280441588402</v>
      </c>
      <c r="CE248" s="66">
        <f t="shared" si="251"/>
        <v>-5729</v>
      </c>
      <c r="CF248" s="66" t="e">
        <f>MAX(CE248:CE404)</f>
        <v>#REF!</v>
      </c>
      <c r="CG248" s="66" t="e">
        <f t="shared" si="252"/>
        <v>#REF!</v>
      </c>
      <c r="CH248" s="370"/>
      <c r="CI248" s="17">
        <f t="shared" si="246"/>
        <v>0</v>
      </c>
      <c r="CJ248" s="17">
        <f t="shared" si="247"/>
        <v>1</v>
      </c>
      <c r="CK248" s="38">
        <f>MAX(BV38:BV248)</f>
        <v>426.8</v>
      </c>
      <c r="CL248" s="38">
        <f t="shared" si="253"/>
        <v>19.800000000000011</v>
      </c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</row>
    <row r="249" spans="1:147" customFormat="1" ht="19.5" hidden="1" customHeight="1" x14ac:dyDescent="0.25">
      <c r="A249" s="3"/>
      <c r="B249" s="254">
        <f t="shared" si="214"/>
        <v>38005</v>
      </c>
      <c r="C249" s="5">
        <f t="shared" si="255"/>
        <v>24922</v>
      </c>
      <c r="D249" s="5">
        <v>0</v>
      </c>
      <c r="E249" s="66">
        <f t="shared" ref="E249:E280" si="257">E248</f>
        <v>0</v>
      </c>
      <c r="F249" s="66">
        <f t="shared" si="215"/>
        <v>151</v>
      </c>
      <c r="G249" s="4">
        <f t="shared" si="256"/>
        <v>25073</v>
      </c>
      <c r="H249" s="8">
        <f t="shared" si="248"/>
        <v>6.0589037797929542E-3</v>
      </c>
      <c r="I249" s="3"/>
      <c r="J249" s="306">
        <v>38005</v>
      </c>
      <c r="K249" s="5">
        <v>408</v>
      </c>
      <c r="L249" s="5">
        <v>413.6</v>
      </c>
      <c r="M249" s="5">
        <v>405.8</v>
      </c>
      <c r="N249" s="177"/>
      <c r="O249" s="5">
        <f t="shared" si="200"/>
        <v>7.8000000000000114</v>
      </c>
      <c r="P249" s="8">
        <f t="shared" si="201"/>
        <v>1.9117647058823559E-2</v>
      </c>
      <c r="Q249" s="8">
        <f>(AVERAGE(P246:P248))*Q1239</f>
        <v>1.4311643677849742E-2</v>
      </c>
      <c r="R249" s="8">
        <f>P248/P1239</f>
        <v>1.6722952135122078</v>
      </c>
      <c r="S249" s="109">
        <f t="shared" si="202"/>
        <v>401.17516102311515</v>
      </c>
      <c r="T249" s="5">
        <f t="shared" si="216"/>
        <v>7</v>
      </c>
      <c r="U249" s="8">
        <f t="shared" si="199"/>
        <v>0.53333333333333333</v>
      </c>
      <c r="V249" s="19">
        <f t="shared" si="203"/>
        <v>0</v>
      </c>
      <c r="W249" s="109">
        <f t="shared" si="217"/>
        <v>412.82483897688485</v>
      </c>
      <c r="X249" s="5">
        <f t="shared" si="211"/>
        <v>8</v>
      </c>
      <c r="Y249" s="8">
        <f t="shared" si="204"/>
        <v>0.46666666666666667</v>
      </c>
      <c r="Z249" s="5">
        <f t="shared" si="205"/>
        <v>0</v>
      </c>
      <c r="AA249" s="5">
        <f>K249*AA1239</f>
        <v>5.3039999999999994</v>
      </c>
      <c r="AB249" s="5">
        <f t="shared" si="206"/>
        <v>8.8698538124687492</v>
      </c>
      <c r="AC249" s="2">
        <v>38005</v>
      </c>
      <c r="AD249" s="43">
        <f t="shared" si="218"/>
        <v>400</v>
      </c>
      <c r="AE249" s="54"/>
      <c r="AF249" s="131">
        <f>(AK248&gt;AF1239)*1</f>
        <v>0</v>
      </c>
      <c r="AG249" s="112">
        <f>MROUND((AD249*AG1239),5)</f>
        <v>390</v>
      </c>
      <c r="AH249" s="113">
        <f>MROUND((AE249*AH1239),0.1)</f>
        <v>0</v>
      </c>
      <c r="AI249" s="60">
        <f t="shared" si="219"/>
        <v>1</v>
      </c>
      <c r="AJ249" s="60"/>
      <c r="AK249" s="133">
        <f t="shared" si="254"/>
        <v>408</v>
      </c>
      <c r="AL249" s="41">
        <f t="shared" si="207"/>
        <v>415</v>
      </c>
      <c r="AM249" s="56">
        <f t="shared" si="212"/>
        <v>1.9000000000000001</v>
      </c>
      <c r="AN249" s="82">
        <f t="shared" si="213"/>
        <v>1</v>
      </c>
      <c r="AO249" s="82">
        <f t="shared" si="220"/>
        <v>0</v>
      </c>
      <c r="AP249" s="33">
        <f t="shared" si="221"/>
        <v>0</v>
      </c>
      <c r="AQ249" s="29">
        <f t="shared" si="222"/>
        <v>0</v>
      </c>
      <c r="AR249" s="86">
        <f t="shared" si="223"/>
        <v>1</v>
      </c>
      <c r="AS249" s="33">
        <f t="shared" si="224"/>
        <v>0</v>
      </c>
      <c r="AT249" s="19">
        <f t="shared" si="225"/>
        <v>0</v>
      </c>
      <c r="AU249" s="18">
        <f t="shared" si="249"/>
        <v>1</v>
      </c>
      <c r="AV249" s="5">
        <f t="shared" si="226"/>
        <v>1.9000000000000001</v>
      </c>
      <c r="AW249" s="17">
        <f t="shared" si="227"/>
        <v>1</v>
      </c>
      <c r="AX249" s="17">
        <f t="shared" si="228"/>
        <v>0</v>
      </c>
      <c r="AY249" s="17">
        <f t="shared" si="229"/>
        <v>0</v>
      </c>
      <c r="AZ249" s="19">
        <f t="shared" si="230"/>
        <v>425</v>
      </c>
      <c r="BA249" s="19">
        <f t="shared" si="231"/>
        <v>0</v>
      </c>
      <c r="BB249" s="19">
        <f t="shared" si="232"/>
        <v>0</v>
      </c>
      <c r="BC249" s="19">
        <f t="shared" si="233"/>
        <v>0</v>
      </c>
      <c r="BD249" s="17">
        <f t="shared" si="234"/>
        <v>425</v>
      </c>
      <c r="BE249" s="17">
        <f t="shared" si="235"/>
        <v>0</v>
      </c>
      <c r="BF249" s="38">
        <f t="shared" si="236"/>
        <v>0</v>
      </c>
      <c r="BG249" s="38">
        <f t="shared" si="237"/>
        <v>0</v>
      </c>
      <c r="BH249" s="38">
        <f t="shared" si="238"/>
        <v>0</v>
      </c>
      <c r="BI249" s="38">
        <f t="shared" si="239"/>
        <v>0</v>
      </c>
      <c r="BJ249" s="5">
        <f t="shared" si="240"/>
        <v>0</v>
      </c>
      <c r="BK249" s="5">
        <f t="shared" si="241"/>
        <v>0</v>
      </c>
      <c r="BL249" s="22">
        <f t="shared" si="242"/>
        <v>1.9000000000000001</v>
      </c>
      <c r="BM249" s="5">
        <f t="shared" si="243"/>
        <v>1.9000000000000001</v>
      </c>
      <c r="BN249" s="66">
        <f t="shared" si="194"/>
        <v>190</v>
      </c>
      <c r="BO249" s="5">
        <f>AP249*BO1239</f>
        <v>0</v>
      </c>
      <c r="BP249" s="5">
        <f>AU249*BP1239</f>
        <v>-39</v>
      </c>
      <c r="BQ249" s="5">
        <f>AF249*BQ1239</f>
        <v>0</v>
      </c>
      <c r="BR249" s="356">
        <f t="shared" si="197"/>
        <v>151</v>
      </c>
      <c r="BS249" s="5">
        <f t="shared" si="244"/>
        <v>408</v>
      </c>
      <c r="BT249" s="6"/>
      <c r="BU249" s="306">
        <v>38005</v>
      </c>
      <c r="BV249" s="38">
        <f t="shared" si="245"/>
        <v>408</v>
      </c>
      <c r="BW249" s="66"/>
      <c r="BX249" s="66"/>
      <c r="BY249" s="17"/>
      <c r="BZ249" s="17"/>
      <c r="CA249" s="66"/>
      <c r="CB249" s="66"/>
      <c r="CC249" s="66">
        <f>MAX(BW249:BW404)</f>
        <v>58642.280441588402</v>
      </c>
      <c r="CD249" s="66">
        <f t="shared" si="250"/>
        <v>-58642.280441588402</v>
      </c>
      <c r="CE249" s="66">
        <f t="shared" si="251"/>
        <v>-5578</v>
      </c>
      <c r="CF249" s="66" t="e">
        <f>MAX(CE249:CE404)</f>
        <v>#REF!</v>
      </c>
      <c r="CG249" s="66" t="e">
        <f t="shared" si="252"/>
        <v>#REF!</v>
      </c>
      <c r="CH249" s="370"/>
      <c r="CI249" s="17">
        <f t="shared" si="246"/>
        <v>1</v>
      </c>
      <c r="CJ249" s="17">
        <f t="shared" si="247"/>
        <v>0</v>
      </c>
      <c r="CK249" s="38">
        <f>MAX(BV38:BV249)</f>
        <v>426.8</v>
      </c>
      <c r="CL249" s="38">
        <f t="shared" si="253"/>
        <v>18.800000000000011</v>
      </c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</row>
    <row r="250" spans="1:147" customFormat="1" ht="19.5" hidden="1" customHeight="1" x14ac:dyDescent="0.25">
      <c r="A250" s="3"/>
      <c r="B250" s="254">
        <f t="shared" si="214"/>
        <v>38012</v>
      </c>
      <c r="C250" s="5">
        <f t="shared" si="255"/>
        <v>25073</v>
      </c>
      <c r="D250" s="5">
        <v>0</v>
      </c>
      <c r="E250" s="66">
        <f t="shared" si="257"/>
        <v>0</v>
      </c>
      <c r="F250" s="66">
        <f t="shared" si="215"/>
        <v>371.00000000000006</v>
      </c>
      <c r="G250" s="4">
        <f t="shared" si="256"/>
        <v>25444</v>
      </c>
      <c r="H250" s="8">
        <f t="shared" si="248"/>
        <v>1.4796793363378935E-2</v>
      </c>
      <c r="I250" s="3"/>
      <c r="J250" s="306">
        <v>38012</v>
      </c>
      <c r="K250" s="5">
        <v>402.9</v>
      </c>
      <c r="L250" s="5">
        <v>416</v>
      </c>
      <c r="M250" s="5">
        <v>397.5</v>
      </c>
      <c r="N250" s="177"/>
      <c r="O250" s="5">
        <f t="shared" si="200"/>
        <v>18.5</v>
      </c>
      <c r="P250" s="8">
        <f t="shared" si="201"/>
        <v>4.5917101017622239E-2</v>
      </c>
      <c r="Q250" s="8">
        <f>(AVERAGE(P247:P249))*Q1239</f>
        <v>1.5066222846695856E-2</v>
      </c>
      <c r="R250" s="8">
        <f>P249/P1239</f>
        <v>0.5421638464885481</v>
      </c>
      <c r="S250" s="109">
        <f t="shared" si="202"/>
        <v>401.85298107854811</v>
      </c>
      <c r="T250" s="5">
        <f t="shared" si="216"/>
        <v>8</v>
      </c>
      <c r="U250" s="8">
        <f t="shared" si="199"/>
        <v>0.46666666666666667</v>
      </c>
      <c r="V250" s="19">
        <f t="shared" si="203"/>
        <v>0</v>
      </c>
      <c r="W250" s="109">
        <f t="shared" si="217"/>
        <v>414.14701892145189</v>
      </c>
      <c r="X250" s="5">
        <f t="shared" si="211"/>
        <v>7</v>
      </c>
      <c r="Y250" s="8">
        <f t="shared" si="204"/>
        <v>0.53333333333333333</v>
      </c>
      <c r="Z250" s="5">
        <f t="shared" si="205"/>
        <v>0</v>
      </c>
      <c r="AA250" s="5">
        <f>K250*AA1239</f>
        <v>5.2376999999999994</v>
      </c>
      <c r="AB250" s="5">
        <f t="shared" si="206"/>
        <v>2.8396915787530679</v>
      </c>
      <c r="AC250" s="2">
        <v>38012</v>
      </c>
      <c r="AD250" s="43">
        <f t="shared" si="218"/>
        <v>400</v>
      </c>
      <c r="AE250" s="54"/>
      <c r="AF250" s="131">
        <f>(AK249&gt;AF1239)*1</f>
        <v>0</v>
      </c>
      <c r="AG250" s="112">
        <f>MROUND((AD250*AG1239),5)</f>
        <v>390</v>
      </c>
      <c r="AH250" s="113">
        <f>MROUND((AE250*AH1239),0.1)</f>
        <v>0</v>
      </c>
      <c r="AI250" s="60">
        <f t="shared" si="219"/>
        <v>-5.1000000000000227</v>
      </c>
      <c r="AJ250" s="60"/>
      <c r="AK250" s="133">
        <f t="shared" si="254"/>
        <v>402.9</v>
      </c>
      <c r="AL250" s="41">
        <f t="shared" si="207"/>
        <v>415</v>
      </c>
      <c r="AM250" s="56">
        <f t="shared" si="212"/>
        <v>4.1000000000000005</v>
      </c>
      <c r="AN250" s="82">
        <f t="shared" si="213"/>
        <v>0</v>
      </c>
      <c r="AO250" s="82">
        <f t="shared" si="220"/>
        <v>1</v>
      </c>
      <c r="AP250" s="33">
        <f t="shared" si="221"/>
        <v>0</v>
      </c>
      <c r="AQ250" s="29">
        <f t="shared" si="222"/>
        <v>0</v>
      </c>
      <c r="AR250" s="86">
        <f t="shared" si="223"/>
        <v>1</v>
      </c>
      <c r="AS250" s="33">
        <f t="shared" si="224"/>
        <v>0</v>
      </c>
      <c r="AT250" s="19">
        <f t="shared" si="225"/>
        <v>0</v>
      </c>
      <c r="AU250" s="18">
        <f t="shared" si="249"/>
        <v>1</v>
      </c>
      <c r="AV250" s="5">
        <f t="shared" si="226"/>
        <v>4.1000000000000005</v>
      </c>
      <c r="AW250" s="17">
        <f t="shared" si="227"/>
        <v>1</v>
      </c>
      <c r="AX250" s="17">
        <f t="shared" si="228"/>
        <v>0</v>
      </c>
      <c r="AY250" s="17">
        <f t="shared" si="229"/>
        <v>0</v>
      </c>
      <c r="AZ250" s="19">
        <f t="shared" si="230"/>
        <v>425</v>
      </c>
      <c r="BA250" s="19">
        <f t="shared" si="231"/>
        <v>0</v>
      </c>
      <c r="BB250" s="19">
        <f t="shared" si="232"/>
        <v>0</v>
      </c>
      <c r="BC250" s="19">
        <f t="shared" si="233"/>
        <v>0</v>
      </c>
      <c r="BD250" s="17">
        <f t="shared" si="234"/>
        <v>425</v>
      </c>
      <c r="BE250" s="17">
        <f t="shared" si="235"/>
        <v>0</v>
      </c>
      <c r="BF250" s="38">
        <f t="shared" si="236"/>
        <v>0</v>
      </c>
      <c r="BG250" s="38">
        <f t="shared" si="237"/>
        <v>0</v>
      </c>
      <c r="BH250" s="38">
        <f t="shared" si="238"/>
        <v>0</v>
      </c>
      <c r="BI250" s="38">
        <f t="shared" si="239"/>
        <v>0</v>
      </c>
      <c r="BJ250" s="5">
        <f t="shared" si="240"/>
        <v>0</v>
      </c>
      <c r="BK250" s="5">
        <f t="shared" si="241"/>
        <v>0</v>
      </c>
      <c r="BL250" s="22">
        <f t="shared" si="242"/>
        <v>4.1000000000000005</v>
      </c>
      <c r="BM250" s="5">
        <f t="shared" si="243"/>
        <v>4.1000000000000005</v>
      </c>
      <c r="BN250" s="66">
        <f t="shared" si="194"/>
        <v>410.00000000000006</v>
      </c>
      <c r="BO250" s="5">
        <f>AP250*BO1239</f>
        <v>0</v>
      </c>
      <c r="BP250" s="5">
        <f>AU250*BP1239</f>
        <v>-39</v>
      </c>
      <c r="BQ250" s="5">
        <f>AF250*BQ1239</f>
        <v>0</v>
      </c>
      <c r="BR250" s="356">
        <f t="shared" si="197"/>
        <v>371.00000000000006</v>
      </c>
      <c r="BS250" s="5">
        <f t="shared" si="244"/>
        <v>402.9</v>
      </c>
      <c r="BT250" s="6"/>
      <c r="BU250" s="306">
        <v>38012</v>
      </c>
      <c r="BV250" s="38">
        <f t="shared" si="245"/>
        <v>402.9</v>
      </c>
      <c r="BW250" s="66"/>
      <c r="BX250" s="66"/>
      <c r="BY250" s="17"/>
      <c r="BZ250" s="17"/>
      <c r="CA250" s="66"/>
      <c r="CB250" s="66"/>
      <c r="CC250" s="66">
        <f>MAX(BW250:BW404)</f>
        <v>58642.280441588402</v>
      </c>
      <c r="CD250" s="66">
        <f t="shared" si="250"/>
        <v>-58642.280441588402</v>
      </c>
      <c r="CE250" s="66">
        <f t="shared" si="251"/>
        <v>-5207</v>
      </c>
      <c r="CF250" s="66" t="e">
        <f>MAX(CE250:CE404)</f>
        <v>#REF!</v>
      </c>
      <c r="CG250" s="66" t="e">
        <f t="shared" si="252"/>
        <v>#REF!</v>
      </c>
      <c r="CH250" s="370"/>
      <c r="CI250" s="17">
        <f t="shared" si="246"/>
        <v>1</v>
      </c>
      <c r="CJ250" s="17">
        <f t="shared" si="247"/>
        <v>0</v>
      </c>
      <c r="CK250" s="38">
        <f>MAX(BV38:BV250)</f>
        <v>426.8</v>
      </c>
      <c r="CL250" s="38">
        <f t="shared" si="253"/>
        <v>23.900000000000034</v>
      </c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</row>
    <row r="251" spans="1:147" customFormat="1" ht="19.5" hidden="1" customHeight="1" x14ac:dyDescent="0.25">
      <c r="A251" s="3"/>
      <c r="B251" s="254">
        <f t="shared" si="214"/>
        <v>38019</v>
      </c>
      <c r="C251" s="5">
        <f t="shared" si="255"/>
        <v>25444</v>
      </c>
      <c r="D251" s="5">
        <v>0</v>
      </c>
      <c r="E251" s="66">
        <f t="shared" si="257"/>
        <v>0</v>
      </c>
      <c r="F251" s="66">
        <f t="shared" si="215"/>
        <v>111</v>
      </c>
      <c r="G251" s="4">
        <f t="shared" si="256"/>
        <v>25555</v>
      </c>
      <c r="H251" s="8">
        <f t="shared" si="248"/>
        <v>4.3625216160980982E-3</v>
      </c>
      <c r="I251" s="3"/>
      <c r="J251" s="306">
        <v>38019</v>
      </c>
      <c r="K251" s="5">
        <v>404.2</v>
      </c>
      <c r="L251" s="5">
        <v>410.2</v>
      </c>
      <c r="M251" s="5">
        <v>395</v>
      </c>
      <c r="N251" s="177"/>
      <c r="O251" s="5">
        <f t="shared" si="200"/>
        <v>15.199999999999989</v>
      </c>
      <c r="P251" s="8">
        <f t="shared" si="201"/>
        <v>3.7605145967342872E-2</v>
      </c>
      <c r="Q251" s="8">
        <f>(AVERAGE(P248:P250))*Q1239</f>
        <v>1.6533707605933971E-2</v>
      </c>
      <c r="R251" s="8">
        <f>P250/P1239</f>
        <v>1.3021786640750568</v>
      </c>
      <c r="S251" s="109">
        <f t="shared" si="202"/>
        <v>396.23856920556921</v>
      </c>
      <c r="T251" s="5">
        <f t="shared" si="216"/>
        <v>7.8999999999999773</v>
      </c>
      <c r="U251" s="8">
        <f t="shared" si="199"/>
        <v>0.47333333333333483</v>
      </c>
      <c r="V251" s="19">
        <f t="shared" si="203"/>
        <v>0</v>
      </c>
      <c r="W251" s="109">
        <f t="shared" si="217"/>
        <v>409.56143079443075</v>
      </c>
      <c r="X251" s="5">
        <f t="shared" si="211"/>
        <v>7.1000000000000227</v>
      </c>
      <c r="Y251" s="8">
        <f t="shared" si="204"/>
        <v>0.52666666666666517</v>
      </c>
      <c r="Z251" s="5">
        <f t="shared" si="205"/>
        <v>0</v>
      </c>
      <c r="AA251" s="5">
        <f>K251*AA1239</f>
        <v>5.2545999999999999</v>
      </c>
      <c r="AB251" s="5">
        <f t="shared" si="206"/>
        <v>6.8424280082487936</v>
      </c>
      <c r="AC251" s="2">
        <v>38019</v>
      </c>
      <c r="AD251" s="43">
        <f t="shared" si="218"/>
        <v>395</v>
      </c>
      <c r="AE251" s="54"/>
      <c r="AF251" s="131">
        <f>(AK250&gt;AF1239)*1</f>
        <v>0</v>
      </c>
      <c r="AG251" s="112">
        <f>MROUND((AD251*AG1239),5)</f>
        <v>385</v>
      </c>
      <c r="AH251" s="113">
        <f>MROUND((AE251*AH1239),0.1)</f>
        <v>0</v>
      </c>
      <c r="AI251" s="60">
        <f t="shared" si="219"/>
        <v>1.3000000000000114</v>
      </c>
      <c r="AJ251" s="60"/>
      <c r="AK251" s="133">
        <f t="shared" si="254"/>
        <v>404.2</v>
      </c>
      <c r="AL251" s="41">
        <f t="shared" si="207"/>
        <v>410</v>
      </c>
      <c r="AM251" s="56">
        <f t="shared" si="212"/>
        <v>1.5</v>
      </c>
      <c r="AN251" s="82">
        <f t="shared" si="213"/>
        <v>1</v>
      </c>
      <c r="AO251" s="82">
        <f t="shared" si="220"/>
        <v>0</v>
      </c>
      <c r="AP251" s="33">
        <f t="shared" si="221"/>
        <v>0</v>
      </c>
      <c r="AQ251" s="29">
        <f t="shared" si="222"/>
        <v>0</v>
      </c>
      <c r="AR251" s="86">
        <f t="shared" si="223"/>
        <v>1</v>
      </c>
      <c r="AS251" s="33">
        <f t="shared" si="224"/>
        <v>0</v>
      </c>
      <c r="AT251" s="19">
        <f t="shared" si="225"/>
        <v>0</v>
      </c>
      <c r="AU251" s="18">
        <f t="shared" si="249"/>
        <v>1</v>
      </c>
      <c r="AV251" s="5">
        <f t="shared" si="226"/>
        <v>1.5</v>
      </c>
      <c r="AW251" s="17">
        <f t="shared" si="227"/>
        <v>1</v>
      </c>
      <c r="AX251" s="17">
        <f t="shared" si="228"/>
        <v>0</v>
      </c>
      <c r="AY251" s="17">
        <f t="shared" si="229"/>
        <v>0</v>
      </c>
      <c r="AZ251" s="19">
        <f t="shared" si="230"/>
        <v>425</v>
      </c>
      <c r="BA251" s="19">
        <f t="shared" si="231"/>
        <v>0</v>
      </c>
      <c r="BB251" s="19">
        <f t="shared" si="232"/>
        <v>0</v>
      </c>
      <c r="BC251" s="19">
        <f t="shared" si="233"/>
        <v>0</v>
      </c>
      <c r="BD251" s="17">
        <f t="shared" si="234"/>
        <v>425</v>
      </c>
      <c r="BE251" s="17">
        <f t="shared" si="235"/>
        <v>0</v>
      </c>
      <c r="BF251" s="38">
        <f t="shared" si="236"/>
        <v>0</v>
      </c>
      <c r="BG251" s="38">
        <f t="shared" si="237"/>
        <v>0</v>
      </c>
      <c r="BH251" s="38">
        <f t="shared" si="238"/>
        <v>0</v>
      </c>
      <c r="BI251" s="38">
        <f t="shared" si="239"/>
        <v>0</v>
      </c>
      <c r="BJ251" s="5">
        <f t="shared" si="240"/>
        <v>0</v>
      </c>
      <c r="BK251" s="5">
        <f t="shared" si="241"/>
        <v>0</v>
      </c>
      <c r="BL251" s="22">
        <f t="shared" si="242"/>
        <v>1.5</v>
      </c>
      <c r="BM251" s="5">
        <f t="shared" si="243"/>
        <v>1.5</v>
      </c>
      <c r="BN251" s="66">
        <f t="shared" si="194"/>
        <v>150</v>
      </c>
      <c r="BO251" s="5">
        <f>AP251*BO1239</f>
        <v>0</v>
      </c>
      <c r="BP251" s="5">
        <f>AU251*BP1239</f>
        <v>-39</v>
      </c>
      <c r="BQ251" s="5">
        <f>AF251*BQ1239</f>
        <v>0</v>
      </c>
      <c r="BR251" s="356">
        <f t="shared" si="197"/>
        <v>111</v>
      </c>
      <c r="BS251" s="5">
        <f t="shared" si="244"/>
        <v>404.2</v>
      </c>
      <c r="BT251" s="6"/>
      <c r="BU251" s="306">
        <v>38019</v>
      </c>
      <c r="BV251" s="38">
        <f t="shared" si="245"/>
        <v>404.2</v>
      </c>
      <c r="BW251" s="66"/>
      <c r="BX251" s="66"/>
      <c r="BY251" s="17"/>
      <c r="BZ251" s="17"/>
      <c r="CA251" s="66"/>
      <c r="CB251" s="66"/>
      <c r="CC251" s="66">
        <f>MAX(BW251:BW404)</f>
        <v>58642.280441588402</v>
      </c>
      <c r="CD251" s="66">
        <f t="shared" si="250"/>
        <v>-58642.280441588402</v>
      </c>
      <c r="CE251" s="66">
        <f t="shared" si="251"/>
        <v>-5096</v>
      </c>
      <c r="CF251" s="66" t="e">
        <f>MAX(CE251:CE404)</f>
        <v>#REF!</v>
      </c>
      <c r="CG251" s="66" t="e">
        <f t="shared" si="252"/>
        <v>#REF!</v>
      </c>
      <c r="CH251" s="370"/>
      <c r="CI251" s="17">
        <f t="shared" si="246"/>
        <v>1</v>
      </c>
      <c r="CJ251" s="17">
        <f t="shared" si="247"/>
        <v>0</v>
      </c>
      <c r="CK251" s="38">
        <f>MAX(BV38:BV251)</f>
        <v>426.8</v>
      </c>
      <c r="CL251" s="38">
        <f t="shared" si="253"/>
        <v>22.600000000000023</v>
      </c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</row>
    <row r="252" spans="1:147" customFormat="1" ht="19.5" hidden="1" customHeight="1" x14ac:dyDescent="0.25">
      <c r="A252" s="3"/>
      <c r="B252" s="254">
        <f t="shared" si="214"/>
        <v>38026</v>
      </c>
      <c r="C252" s="5">
        <f t="shared" si="255"/>
        <v>25555</v>
      </c>
      <c r="D252" s="5">
        <v>0</v>
      </c>
      <c r="E252" s="66">
        <f t="shared" si="257"/>
        <v>0</v>
      </c>
      <c r="F252" s="66">
        <f t="shared" si="215"/>
        <v>-1179</v>
      </c>
      <c r="G252" s="4">
        <f t="shared" si="256"/>
        <v>24376</v>
      </c>
      <c r="H252" s="8">
        <f t="shared" si="248"/>
        <v>-4.6135785560555663E-2</v>
      </c>
      <c r="I252" s="3"/>
      <c r="J252" s="306">
        <v>38026</v>
      </c>
      <c r="K252" s="5">
        <v>410.8</v>
      </c>
      <c r="L252" s="5">
        <v>418</v>
      </c>
      <c r="M252" s="5">
        <v>403</v>
      </c>
      <c r="N252" s="177"/>
      <c r="O252" s="5">
        <f t="shared" si="200"/>
        <v>15</v>
      </c>
      <c r="P252" s="8">
        <f t="shared" si="201"/>
        <v>3.6514118792599803E-2</v>
      </c>
      <c r="Q252" s="8">
        <f>(AVERAGE(P249:P251))*Q1239</f>
        <v>1.368531920583849E-2</v>
      </c>
      <c r="R252" s="8">
        <f>P251/P1239</f>
        <v>1.0664571075449358</v>
      </c>
      <c r="S252" s="109">
        <f t="shared" si="202"/>
        <v>398.66839397700005</v>
      </c>
      <c r="T252" s="5">
        <f t="shared" si="216"/>
        <v>4.1999999999999886</v>
      </c>
      <c r="U252" s="8">
        <f t="shared" si="199"/>
        <v>0.58000000000000118</v>
      </c>
      <c r="V252" s="19">
        <f t="shared" si="203"/>
        <v>0</v>
      </c>
      <c r="W252" s="109">
        <f t="shared" si="217"/>
        <v>409.73160602299993</v>
      </c>
      <c r="X252" s="5">
        <f t="shared" si="211"/>
        <v>5.8000000000000114</v>
      </c>
      <c r="Y252" s="8">
        <f t="shared" si="204"/>
        <v>0.41999999999999882</v>
      </c>
      <c r="Z252" s="5">
        <f t="shared" si="205"/>
        <v>0.80000000000001137</v>
      </c>
      <c r="AA252" s="5">
        <f>K252*AA1239</f>
        <v>5.3403999999999998</v>
      </c>
      <c r="AB252" s="5">
        <f t="shared" si="206"/>
        <v>5.6953075371329751</v>
      </c>
      <c r="AC252" s="2">
        <v>38026</v>
      </c>
      <c r="AD252" s="43">
        <f t="shared" si="218"/>
        <v>400</v>
      </c>
      <c r="AE252" s="54"/>
      <c r="AF252" s="131">
        <f>(AK251&gt;AF1239)*1</f>
        <v>0</v>
      </c>
      <c r="AG252" s="112">
        <f>MROUND((AD252*AG1239),5)</f>
        <v>390</v>
      </c>
      <c r="AH252" s="113">
        <f>MROUND((AE252*AH1239),0.1)</f>
        <v>0</v>
      </c>
      <c r="AI252" s="60">
        <f t="shared" si="219"/>
        <v>6.6000000000000227</v>
      </c>
      <c r="AJ252" s="60"/>
      <c r="AK252" s="133">
        <f t="shared" si="254"/>
        <v>410.8</v>
      </c>
      <c r="AL252" s="41">
        <f t="shared" si="207"/>
        <v>410</v>
      </c>
      <c r="AM252" s="56">
        <f t="shared" si="212"/>
        <v>3.6</v>
      </c>
      <c r="AN252" s="82">
        <f t="shared" si="213"/>
        <v>1</v>
      </c>
      <c r="AO252" s="82">
        <f t="shared" si="220"/>
        <v>0</v>
      </c>
      <c r="AP252" s="33">
        <f t="shared" si="221"/>
        <v>0</v>
      </c>
      <c r="AQ252" s="29">
        <f t="shared" si="222"/>
        <v>0</v>
      </c>
      <c r="AR252" s="86">
        <f t="shared" si="223"/>
        <v>1</v>
      </c>
      <c r="AS252" s="33">
        <f t="shared" si="224"/>
        <v>0</v>
      </c>
      <c r="AT252" s="19">
        <f t="shared" si="225"/>
        <v>0</v>
      </c>
      <c r="AU252" s="18">
        <f t="shared" si="249"/>
        <v>1</v>
      </c>
      <c r="AV252" s="5">
        <f t="shared" si="226"/>
        <v>3.6</v>
      </c>
      <c r="AW252" s="17">
        <f t="shared" si="227"/>
        <v>0</v>
      </c>
      <c r="AX252" s="17">
        <f t="shared" si="228"/>
        <v>1</v>
      </c>
      <c r="AY252" s="17">
        <f t="shared" si="229"/>
        <v>410</v>
      </c>
      <c r="AZ252" s="19">
        <f t="shared" si="230"/>
        <v>425</v>
      </c>
      <c r="BA252" s="19">
        <f t="shared" si="231"/>
        <v>0</v>
      </c>
      <c r="BB252" s="19">
        <f t="shared" si="232"/>
        <v>0</v>
      </c>
      <c r="BC252" s="19">
        <f t="shared" si="233"/>
        <v>410</v>
      </c>
      <c r="BD252" s="17">
        <f t="shared" si="234"/>
        <v>0</v>
      </c>
      <c r="BE252" s="17">
        <f t="shared" si="235"/>
        <v>0</v>
      </c>
      <c r="BF252" s="38">
        <f t="shared" si="236"/>
        <v>0</v>
      </c>
      <c r="BG252" s="38">
        <f t="shared" si="237"/>
        <v>0</v>
      </c>
      <c r="BH252" s="38">
        <f t="shared" si="238"/>
        <v>0</v>
      </c>
      <c r="BI252" s="38">
        <f t="shared" si="239"/>
        <v>0</v>
      </c>
      <c r="BJ252" s="5">
        <f t="shared" si="240"/>
        <v>0</v>
      </c>
      <c r="BK252" s="5">
        <f t="shared" si="241"/>
        <v>-15</v>
      </c>
      <c r="BL252" s="22">
        <f t="shared" si="242"/>
        <v>-11.4</v>
      </c>
      <c r="BM252" s="5">
        <f t="shared" si="243"/>
        <v>-11.4</v>
      </c>
      <c r="BN252" s="66">
        <f t="shared" si="194"/>
        <v>-1140</v>
      </c>
      <c r="BO252" s="5">
        <f>AP252*BO1239</f>
        <v>0</v>
      </c>
      <c r="BP252" s="5">
        <f>AU252*BP1239</f>
        <v>-39</v>
      </c>
      <c r="BQ252" s="5">
        <f>AF252*BQ1239</f>
        <v>0</v>
      </c>
      <c r="BR252" s="356">
        <f t="shared" si="197"/>
        <v>-1179</v>
      </c>
      <c r="BS252" s="5">
        <f t="shared" si="244"/>
        <v>410.8</v>
      </c>
      <c r="BT252" s="6"/>
      <c r="BU252" s="306">
        <v>38026</v>
      </c>
      <c r="BV252" s="38">
        <f t="shared" si="245"/>
        <v>410.8</v>
      </c>
      <c r="BW252" s="66"/>
      <c r="BX252" s="66"/>
      <c r="BY252" s="17"/>
      <c r="BZ252" s="17"/>
      <c r="CA252" s="66"/>
      <c r="CB252" s="66"/>
      <c r="CC252" s="66">
        <f>MAX(BW252:BW404)</f>
        <v>58642.280441588402</v>
      </c>
      <c r="CD252" s="66">
        <f t="shared" si="250"/>
        <v>-58642.280441588402</v>
      </c>
      <c r="CE252" s="66">
        <f t="shared" si="251"/>
        <v>-6275</v>
      </c>
      <c r="CF252" s="66" t="e">
        <f>MAX(CE252:CE404)</f>
        <v>#REF!</v>
      </c>
      <c r="CG252" s="66" t="e">
        <f t="shared" si="252"/>
        <v>#REF!</v>
      </c>
      <c r="CH252" s="370"/>
      <c r="CI252" s="17">
        <f t="shared" si="246"/>
        <v>0</v>
      </c>
      <c r="CJ252" s="17">
        <f t="shared" si="247"/>
        <v>1</v>
      </c>
      <c r="CK252" s="38">
        <f>MAX(BV38:BV252)</f>
        <v>426.8</v>
      </c>
      <c r="CL252" s="38">
        <f t="shared" si="253"/>
        <v>16</v>
      </c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</row>
    <row r="253" spans="1:147" customFormat="1" ht="19.5" hidden="1" customHeight="1" x14ac:dyDescent="0.25">
      <c r="A253" s="3"/>
      <c r="B253" s="254">
        <f t="shared" si="214"/>
        <v>38033</v>
      </c>
      <c r="C253" s="5">
        <f t="shared" si="255"/>
        <v>24376</v>
      </c>
      <c r="D253" s="5">
        <v>0</v>
      </c>
      <c r="E253" s="66">
        <f t="shared" si="257"/>
        <v>0</v>
      </c>
      <c r="F253" s="66">
        <f t="shared" si="215"/>
        <v>-39</v>
      </c>
      <c r="G253" s="4">
        <f t="shared" si="256"/>
        <v>24337</v>
      </c>
      <c r="H253" s="8">
        <f t="shared" si="248"/>
        <v>-1.5999343616672137E-3</v>
      </c>
      <c r="I253" s="3"/>
      <c r="J253" s="306">
        <v>38033</v>
      </c>
      <c r="K253" s="5">
        <v>398</v>
      </c>
      <c r="L253" s="5">
        <v>417.7</v>
      </c>
      <c r="M253" s="5">
        <v>394.5</v>
      </c>
      <c r="N253" s="177"/>
      <c r="O253" s="5">
        <f t="shared" si="200"/>
        <v>23.199999999999989</v>
      </c>
      <c r="P253" s="8">
        <f t="shared" si="201"/>
        <v>5.8291457286432133E-2</v>
      </c>
      <c r="Q253" s="8">
        <f>(AVERAGE(P250:P252))*Q1239</f>
        <v>1.6004848770341987E-2</v>
      </c>
      <c r="R253" s="8">
        <f>P252/P1239</f>
        <v>1.0355162973154037</v>
      </c>
      <c r="S253" s="109">
        <f t="shared" si="202"/>
        <v>404.22520812514352</v>
      </c>
      <c r="T253" s="5">
        <f t="shared" si="216"/>
        <v>5.8000000000000114</v>
      </c>
      <c r="U253" s="8">
        <f t="shared" si="199"/>
        <v>0.41999999999999887</v>
      </c>
      <c r="V253" s="19">
        <f t="shared" si="203"/>
        <v>7</v>
      </c>
      <c r="W253" s="109">
        <f t="shared" si="217"/>
        <v>417.3747918748565</v>
      </c>
      <c r="X253" s="5">
        <f t="shared" si="211"/>
        <v>4.1999999999999886</v>
      </c>
      <c r="Y253" s="8">
        <f t="shared" si="204"/>
        <v>0.58000000000000118</v>
      </c>
      <c r="Z253" s="5">
        <f t="shared" si="205"/>
        <v>0</v>
      </c>
      <c r="AA253" s="5">
        <f>K253*AA1239</f>
        <v>5.1739999999999995</v>
      </c>
      <c r="AB253" s="5">
        <f t="shared" si="206"/>
        <v>5.3577613223098988</v>
      </c>
      <c r="AC253" s="2">
        <v>38033</v>
      </c>
      <c r="AD253" s="43">
        <f t="shared" si="218"/>
        <v>405</v>
      </c>
      <c r="AE253" s="54"/>
      <c r="AF253" s="131">
        <f>(AK252&gt;AF1239)*1</f>
        <v>0</v>
      </c>
      <c r="AG253" s="112">
        <f>MROUND((AD253*AG1239),5)</f>
        <v>395</v>
      </c>
      <c r="AH253" s="113">
        <f>MROUND((AE253*AH1239),0.1)</f>
        <v>0</v>
      </c>
      <c r="AI253" s="60">
        <f t="shared" si="219"/>
        <v>-12.800000000000011</v>
      </c>
      <c r="AJ253" s="60"/>
      <c r="AK253" s="133">
        <f t="shared" si="254"/>
        <v>398</v>
      </c>
      <c r="AL253" s="41">
        <f t="shared" si="207"/>
        <v>415</v>
      </c>
      <c r="AM253" s="56">
        <f t="shared" si="212"/>
        <v>2.4000000000000004</v>
      </c>
      <c r="AN253" s="82">
        <f t="shared" si="213"/>
        <v>0</v>
      </c>
      <c r="AO253" s="82">
        <f t="shared" si="220"/>
        <v>1</v>
      </c>
      <c r="AP253" s="33">
        <f t="shared" si="221"/>
        <v>1</v>
      </c>
      <c r="AQ253" s="29">
        <f t="shared" si="222"/>
        <v>0</v>
      </c>
      <c r="AR253" s="86">
        <f t="shared" si="223"/>
        <v>0</v>
      </c>
      <c r="AS253" s="33">
        <f t="shared" si="224"/>
        <v>1</v>
      </c>
      <c r="AT253" s="19">
        <f t="shared" si="225"/>
        <v>405</v>
      </c>
      <c r="AU253" s="18">
        <f t="shared" si="249"/>
        <v>0</v>
      </c>
      <c r="AV253" s="5">
        <f t="shared" si="226"/>
        <v>0</v>
      </c>
      <c r="AW253" s="17">
        <f t="shared" si="227"/>
        <v>0</v>
      </c>
      <c r="AX253" s="17">
        <f t="shared" si="228"/>
        <v>0</v>
      </c>
      <c r="AY253" s="17">
        <f t="shared" si="229"/>
        <v>0</v>
      </c>
      <c r="AZ253" s="19">
        <f t="shared" si="230"/>
        <v>0</v>
      </c>
      <c r="BA253" s="19">
        <f t="shared" si="231"/>
        <v>405</v>
      </c>
      <c r="BB253" s="19">
        <f t="shared" si="232"/>
        <v>0</v>
      </c>
      <c r="BC253" s="19">
        <f t="shared" si="233"/>
        <v>0</v>
      </c>
      <c r="BD253" s="17">
        <f t="shared" si="234"/>
        <v>405</v>
      </c>
      <c r="BE253" s="17">
        <f t="shared" si="235"/>
        <v>0</v>
      </c>
      <c r="BF253" s="38">
        <f t="shared" si="236"/>
        <v>0</v>
      </c>
      <c r="BG253" s="38">
        <f t="shared" si="237"/>
        <v>0</v>
      </c>
      <c r="BH253" s="38">
        <f t="shared" si="238"/>
        <v>0</v>
      </c>
      <c r="BI253" s="38">
        <f t="shared" si="239"/>
        <v>0</v>
      </c>
      <c r="BJ253" s="5">
        <f t="shared" si="240"/>
        <v>0</v>
      </c>
      <c r="BK253" s="5">
        <f t="shared" si="241"/>
        <v>0</v>
      </c>
      <c r="BL253" s="22">
        <f t="shared" si="242"/>
        <v>0</v>
      </c>
      <c r="BM253" s="5">
        <f t="shared" si="243"/>
        <v>0</v>
      </c>
      <c r="BN253" s="66">
        <f t="shared" ref="BN253:BN316" si="258">BM253*100</f>
        <v>0</v>
      </c>
      <c r="BO253" s="5">
        <f>AP253*BO1239</f>
        <v>-39</v>
      </c>
      <c r="BP253" s="5">
        <f>AU253*BP1239</f>
        <v>0</v>
      </c>
      <c r="BQ253" s="5">
        <f>AF253*BQ1239</f>
        <v>0</v>
      </c>
      <c r="BR253" s="356">
        <f t="shared" si="197"/>
        <v>-39</v>
      </c>
      <c r="BS253" s="5">
        <f t="shared" si="244"/>
        <v>398</v>
      </c>
      <c r="BT253" s="6"/>
      <c r="BU253" s="306">
        <v>38033</v>
      </c>
      <c r="BV253" s="38">
        <f t="shared" si="245"/>
        <v>398</v>
      </c>
      <c r="BW253" s="66"/>
      <c r="BX253" s="66"/>
      <c r="BY253" s="17"/>
      <c r="BZ253" s="17"/>
      <c r="CA253" s="66"/>
      <c r="CB253" s="66"/>
      <c r="CC253" s="66">
        <f>MAX(BW253:BW404)</f>
        <v>58642.280441588402</v>
      </c>
      <c r="CD253" s="66">
        <f t="shared" si="250"/>
        <v>-58642.280441588402</v>
      </c>
      <c r="CE253" s="66">
        <f t="shared" si="251"/>
        <v>-6314</v>
      </c>
      <c r="CF253" s="66" t="e">
        <f>MAX(CE253:CE404)</f>
        <v>#REF!</v>
      </c>
      <c r="CG253" s="66" t="e">
        <f t="shared" si="252"/>
        <v>#REF!</v>
      </c>
      <c r="CH253" s="370"/>
      <c r="CI253" s="17">
        <f t="shared" si="246"/>
        <v>0</v>
      </c>
      <c r="CJ253" s="17">
        <f t="shared" si="247"/>
        <v>1</v>
      </c>
      <c r="CK253" s="38">
        <f>MAX(BV38:BV253)</f>
        <v>426.8</v>
      </c>
      <c r="CL253" s="38">
        <f t="shared" si="253"/>
        <v>28.800000000000011</v>
      </c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</row>
    <row r="254" spans="1:147" customFormat="1" ht="19.5" hidden="1" customHeight="1" x14ac:dyDescent="0.25">
      <c r="A254" s="3"/>
      <c r="B254" s="254">
        <f t="shared" si="214"/>
        <v>38040</v>
      </c>
      <c r="C254" s="5">
        <f t="shared" si="255"/>
        <v>24337</v>
      </c>
      <c r="D254" s="5">
        <v>0</v>
      </c>
      <c r="E254" s="66">
        <f t="shared" si="257"/>
        <v>0</v>
      </c>
      <c r="F254" s="66">
        <f t="shared" si="215"/>
        <v>271</v>
      </c>
      <c r="G254" s="4">
        <f t="shared" si="256"/>
        <v>24608</v>
      </c>
      <c r="H254" s="8">
        <f t="shared" si="248"/>
        <v>1.1135308378189587E-2</v>
      </c>
      <c r="I254" s="3"/>
      <c r="J254" s="306">
        <v>38040</v>
      </c>
      <c r="K254" s="5">
        <v>396.8</v>
      </c>
      <c r="L254" s="5">
        <v>405</v>
      </c>
      <c r="M254" s="5">
        <v>391</v>
      </c>
      <c r="N254" s="177"/>
      <c r="O254" s="5">
        <f t="shared" si="200"/>
        <v>14</v>
      </c>
      <c r="P254" s="8">
        <f t="shared" si="201"/>
        <v>3.5282258064516125E-2</v>
      </c>
      <c r="Q254" s="8">
        <f>(AVERAGE(P251:P253))*Q1239</f>
        <v>1.7654762939516646E-2</v>
      </c>
      <c r="R254" s="8">
        <f>P253/P1239</f>
        <v>1.6531072366067487</v>
      </c>
      <c r="S254" s="109">
        <f t="shared" si="202"/>
        <v>390.97340435007237</v>
      </c>
      <c r="T254" s="5">
        <f t="shared" si="216"/>
        <v>8</v>
      </c>
      <c r="U254" s="8">
        <f t="shared" si="199"/>
        <v>0.46666666666666667</v>
      </c>
      <c r="V254" s="19">
        <f t="shared" si="203"/>
        <v>0</v>
      </c>
      <c r="W254" s="109">
        <f t="shared" si="217"/>
        <v>405.02659564992763</v>
      </c>
      <c r="X254" s="5">
        <f t="shared" si="211"/>
        <v>7</v>
      </c>
      <c r="Y254" s="8">
        <f t="shared" si="204"/>
        <v>0.53333333333333333</v>
      </c>
      <c r="Z254" s="5">
        <f t="shared" si="205"/>
        <v>0</v>
      </c>
      <c r="AA254" s="5">
        <f>K254*AA1239</f>
        <v>5.1584000000000003</v>
      </c>
      <c r="AB254" s="5">
        <f t="shared" si="206"/>
        <v>8.5273883693122539</v>
      </c>
      <c r="AC254" s="2">
        <v>38040</v>
      </c>
      <c r="AD254" s="43">
        <f t="shared" si="218"/>
        <v>390</v>
      </c>
      <c r="AE254" s="54"/>
      <c r="AF254" s="131">
        <f>(AK253&gt;AF1239)*1</f>
        <v>0</v>
      </c>
      <c r="AG254" s="112">
        <f>MROUND((AD254*AG1239),5)</f>
        <v>380</v>
      </c>
      <c r="AH254" s="113">
        <f>MROUND((AE254*AH1239),0.1)</f>
        <v>0</v>
      </c>
      <c r="AI254" s="60">
        <f t="shared" si="219"/>
        <v>-1.1999999999999886</v>
      </c>
      <c r="AJ254" s="60"/>
      <c r="AK254" s="133">
        <f t="shared" si="254"/>
        <v>396.8</v>
      </c>
      <c r="AL254" s="41">
        <f t="shared" si="207"/>
        <v>405</v>
      </c>
      <c r="AM254" s="56">
        <f t="shared" si="212"/>
        <v>3.1</v>
      </c>
      <c r="AN254" s="82">
        <f t="shared" si="213"/>
        <v>0</v>
      </c>
      <c r="AO254" s="82">
        <f t="shared" si="220"/>
        <v>1</v>
      </c>
      <c r="AP254" s="33">
        <f t="shared" si="221"/>
        <v>0</v>
      </c>
      <c r="AQ254" s="29">
        <f t="shared" si="222"/>
        <v>0</v>
      </c>
      <c r="AR254" s="86">
        <f t="shared" si="223"/>
        <v>1</v>
      </c>
      <c r="AS254" s="33">
        <f t="shared" si="224"/>
        <v>0</v>
      </c>
      <c r="AT254" s="19">
        <f t="shared" si="225"/>
        <v>0</v>
      </c>
      <c r="AU254" s="18">
        <f t="shared" si="249"/>
        <v>1</v>
      </c>
      <c r="AV254" s="5">
        <f t="shared" si="226"/>
        <v>3.1</v>
      </c>
      <c r="AW254" s="17">
        <f t="shared" si="227"/>
        <v>1</v>
      </c>
      <c r="AX254" s="17">
        <f t="shared" si="228"/>
        <v>0</v>
      </c>
      <c r="AY254" s="17">
        <f t="shared" si="229"/>
        <v>0</v>
      </c>
      <c r="AZ254" s="19">
        <f t="shared" si="230"/>
        <v>405</v>
      </c>
      <c r="BA254" s="19">
        <f t="shared" si="231"/>
        <v>0</v>
      </c>
      <c r="BB254" s="19">
        <f t="shared" si="232"/>
        <v>0</v>
      </c>
      <c r="BC254" s="19">
        <f t="shared" si="233"/>
        <v>0</v>
      </c>
      <c r="BD254" s="17">
        <f t="shared" si="234"/>
        <v>405</v>
      </c>
      <c r="BE254" s="17">
        <f t="shared" si="235"/>
        <v>0</v>
      </c>
      <c r="BF254" s="38">
        <f t="shared" si="236"/>
        <v>0</v>
      </c>
      <c r="BG254" s="38">
        <f t="shared" si="237"/>
        <v>0</v>
      </c>
      <c r="BH254" s="38">
        <f t="shared" si="238"/>
        <v>0</v>
      </c>
      <c r="BI254" s="38">
        <f t="shared" si="239"/>
        <v>0</v>
      </c>
      <c r="BJ254" s="5">
        <f t="shared" si="240"/>
        <v>0</v>
      </c>
      <c r="BK254" s="5">
        <f t="shared" si="241"/>
        <v>0</v>
      </c>
      <c r="BL254" s="22">
        <f t="shared" si="242"/>
        <v>3.1</v>
      </c>
      <c r="BM254" s="5">
        <f t="shared" si="243"/>
        <v>3.1</v>
      </c>
      <c r="BN254" s="66">
        <f t="shared" si="258"/>
        <v>310</v>
      </c>
      <c r="BO254" s="5">
        <f>AP254*BO1239</f>
        <v>0</v>
      </c>
      <c r="BP254" s="5">
        <f>AU254*BP1239</f>
        <v>-39</v>
      </c>
      <c r="BQ254" s="5">
        <f>AF254*BQ1239</f>
        <v>0</v>
      </c>
      <c r="BR254" s="356">
        <f t="shared" si="197"/>
        <v>271</v>
      </c>
      <c r="BS254" s="5">
        <f t="shared" si="244"/>
        <v>396.8</v>
      </c>
      <c r="BT254" s="6"/>
      <c r="BU254" s="306">
        <v>38040</v>
      </c>
      <c r="BV254" s="38">
        <f t="shared" si="245"/>
        <v>396.8</v>
      </c>
      <c r="BW254" s="66"/>
      <c r="BX254" s="66"/>
      <c r="BY254" s="17"/>
      <c r="BZ254" s="17"/>
      <c r="CA254" s="66"/>
      <c r="CB254" s="66"/>
      <c r="CC254" s="66">
        <f>MAX(BW254:BW404)</f>
        <v>58642.280441588402</v>
      </c>
      <c r="CD254" s="66">
        <f t="shared" si="250"/>
        <v>-58642.280441588402</v>
      </c>
      <c r="CE254" s="66">
        <f t="shared" si="251"/>
        <v>-6043</v>
      </c>
      <c r="CF254" s="66" t="e">
        <f>MAX(CE254:CE404)</f>
        <v>#REF!</v>
      </c>
      <c r="CG254" s="66" t="e">
        <f t="shared" si="252"/>
        <v>#REF!</v>
      </c>
      <c r="CH254" s="370"/>
      <c r="CI254" s="17">
        <f t="shared" si="246"/>
        <v>1</v>
      </c>
      <c r="CJ254" s="17">
        <f t="shared" si="247"/>
        <v>0</v>
      </c>
      <c r="CK254" s="38">
        <f>MAX(BV38:BV254)</f>
        <v>426.8</v>
      </c>
      <c r="CL254" s="38">
        <f t="shared" si="253"/>
        <v>30</v>
      </c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</row>
    <row r="255" spans="1:147" customFormat="1" ht="19.5" hidden="1" customHeight="1" x14ac:dyDescent="0.25">
      <c r="A255" s="3"/>
      <c r="B255" s="254">
        <f t="shared" si="214"/>
        <v>38047</v>
      </c>
      <c r="C255" s="5">
        <f t="shared" si="255"/>
        <v>24608</v>
      </c>
      <c r="D255" s="5">
        <v>0</v>
      </c>
      <c r="E255" s="66">
        <f t="shared" si="257"/>
        <v>0</v>
      </c>
      <c r="F255" s="66">
        <f t="shared" si="215"/>
        <v>411</v>
      </c>
      <c r="G255" s="4">
        <f t="shared" si="256"/>
        <v>25019</v>
      </c>
      <c r="H255" s="8">
        <f t="shared" si="248"/>
        <v>1.6701885565669702E-2</v>
      </c>
      <c r="I255" s="3"/>
      <c r="J255" s="306">
        <v>38047</v>
      </c>
      <c r="K255" s="5">
        <v>401.6</v>
      </c>
      <c r="L255" s="5">
        <v>403.5</v>
      </c>
      <c r="M255" s="5">
        <v>388.2</v>
      </c>
      <c r="N255" s="177"/>
      <c r="O255" s="5">
        <f t="shared" si="200"/>
        <v>15.300000000000011</v>
      </c>
      <c r="P255" s="8">
        <f t="shared" si="201"/>
        <v>3.8097609561753017E-2</v>
      </c>
      <c r="Q255" s="8">
        <f>(AVERAGE(P252:P254))*Q1239</f>
        <v>1.7345044552473078E-2</v>
      </c>
      <c r="R255" s="8">
        <f>P254/P1239</f>
        <v>1.0005815405108114</v>
      </c>
      <c r="S255" s="109">
        <f t="shared" si="202"/>
        <v>389.91748632157868</v>
      </c>
      <c r="T255" s="5">
        <f t="shared" si="216"/>
        <v>6.8000000000000114</v>
      </c>
      <c r="U255" s="8">
        <f t="shared" si="199"/>
        <v>0.54666666666666586</v>
      </c>
      <c r="V255" s="19">
        <f t="shared" si="203"/>
        <v>0</v>
      </c>
      <c r="W255" s="109">
        <f t="shared" si="217"/>
        <v>403.68251367842134</v>
      </c>
      <c r="X255" s="5">
        <f t="shared" si="211"/>
        <v>8.1999999999999886</v>
      </c>
      <c r="Y255" s="8">
        <f t="shared" si="204"/>
        <v>0.45333333333333414</v>
      </c>
      <c r="Z255" s="5">
        <f t="shared" si="205"/>
        <v>0</v>
      </c>
      <c r="AA255" s="5">
        <f>K255*AA1239</f>
        <v>5.2207999999999997</v>
      </c>
      <c r="AB255" s="5">
        <f t="shared" si="206"/>
        <v>5.2238361066988439</v>
      </c>
      <c r="AC255" s="2">
        <v>38047</v>
      </c>
      <c r="AD255" s="43">
        <f t="shared" si="218"/>
        <v>390</v>
      </c>
      <c r="AE255" s="54"/>
      <c r="AF255" s="131">
        <f>(AK254&gt;AF1239)*1</f>
        <v>0</v>
      </c>
      <c r="AG255" s="112">
        <f>MROUND((AD255*AG1239),5)</f>
        <v>380</v>
      </c>
      <c r="AH255" s="113">
        <f>MROUND((AE255*AH1239),0.1)</f>
        <v>0</v>
      </c>
      <c r="AI255" s="60">
        <f t="shared" si="219"/>
        <v>4.8000000000000114</v>
      </c>
      <c r="AJ255" s="60"/>
      <c r="AK255" s="133">
        <f t="shared" si="254"/>
        <v>401.6</v>
      </c>
      <c r="AL255" s="41">
        <f t="shared" si="207"/>
        <v>405</v>
      </c>
      <c r="AM255" s="56">
        <f t="shared" si="212"/>
        <v>4.5</v>
      </c>
      <c r="AN255" s="82">
        <f t="shared" si="213"/>
        <v>1</v>
      </c>
      <c r="AO255" s="82">
        <f t="shared" si="220"/>
        <v>0</v>
      </c>
      <c r="AP255" s="33">
        <f t="shared" si="221"/>
        <v>0</v>
      </c>
      <c r="AQ255" s="29">
        <f t="shared" si="222"/>
        <v>0</v>
      </c>
      <c r="AR255" s="86">
        <f t="shared" si="223"/>
        <v>1</v>
      </c>
      <c r="AS255" s="33">
        <f t="shared" si="224"/>
        <v>0</v>
      </c>
      <c r="AT255" s="19">
        <f t="shared" si="225"/>
        <v>0</v>
      </c>
      <c r="AU255" s="18">
        <f t="shared" si="249"/>
        <v>1</v>
      </c>
      <c r="AV255" s="5">
        <f t="shared" si="226"/>
        <v>4.5</v>
      </c>
      <c r="AW255" s="17">
        <f t="shared" si="227"/>
        <v>1</v>
      </c>
      <c r="AX255" s="17">
        <f t="shared" si="228"/>
        <v>0</v>
      </c>
      <c r="AY255" s="17">
        <f t="shared" si="229"/>
        <v>0</v>
      </c>
      <c r="AZ255" s="19">
        <f t="shared" si="230"/>
        <v>405</v>
      </c>
      <c r="BA255" s="19">
        <f t="shared" si="231"/>
        <v>0</v>
      </c>
      <c r="BB255" s="19">
        <f t="shared" si="232"/>
        <v>0</v>
      </c>
      <c r="BC255" s="19">
        <f t="shared" si="233"/>
        <v>0</v>
      </c>
      <c r="BD255" s="17">
        <f t="shared" si="234"/>
        <v>405</v>
      </c>
      <c r="BE255" s="17">
        <f t="shared" si="235"/>
        <v>0</v>
      </c>
      <c r="BF255" s="38">
        <f t="shared" si="236"/>
        <v>0</v>
      </c>
      <c r="BG255" s="38">
        <f t="shared" si="237"/>
        <v>0</v>
      </c>
      <c r="BH255" s="38">
        <f t="shared" si="238"/>
        <v>0</v>
      </c>
      <c r="BI255" s="38">
        <f t="shared" si="239"/>
        <v>0</v>
      </c>
      <c r="BJ255" s="5">
        <f t="shared" si="240"/>
        <v>0</v>
      </c>
      <c r="BK255" s="5">
        <f t="shared" si="241"/>
        <v>0</v>
      </c>
      <c r="BL255" s="22">
        <f t="shared" si="242"/>
        <v>4.5</v>
      </c>
      <c r="BM255" s="5">
        <f t="shared" si="243"/>
        <v>4.5</v>
      </c>
      <c r="BN255" s="66">
        <f t="shared" si="258"/>
        <v>450</v>
      </c>
      <c r="BO255" s="5">
        <f>AP255*BO1239</f>
        <v>0</v>
      </c>
      <c r="BP255" s="5">
        <f>AU255*BP1239</f>
        <v>-39</v>
      </c>
      <c r="BQ255" s="5">
        <f>AF255*BQ1239</f>
        <v>0</v>
      </c>
      <c r="BR255" s="356">
        <f t="shared" si="197"/>
        <v>411</v>
      </c>
      <c r="BS255" s="5">
        <f t="shared" si="244"/>
        <v>401.6</v>
      </c>
      <c r="BT255" s="6"/>
      <c r="BU255" s="306">
        <v>38047</v>
      </c>
      <c r="BV255" s="38">
        <f t="shared" si="245"/>
        <v>401.6</v>
      </c>
      <c r="BW255" s="66"/>
      <c r="BX255" s="66"/>
      <c r="BY255" s="17"/>
      <c r="BZ255" s="17"/>
      <c r="CA255" s="66"/>
      <c r="CB255" s="66"/>
      <c r="CC255" s="66">
        <f>MAX(BW255:BW404)</f>
        <v>58642.280441588402</v>
      </c>
      <c r="CD255" s="66">
        <f t="shared" si="250"/>
        <v>-58642.280441588402</v>
      </c>
      <c r="CE255" s="66">
        <f t="shared" si="251"/>
        <v>-5632</v>
      </c>
      <c r="CF255" s="66" t="e">
        <f>MAX(CE255:CE404)</f>
        <v>#REF!</v>
      </c>
      <c r="CG255" s="66" t="e">
        <f t="shared" si="252"/>
        <v>#REF!</v>
      </c>
      <c r="CH255" s="370"/>
      <c r="CI255" s="17">
        <f t="shared" si="246"/>
        <v>1</v>
      </c>
      <c r="CJ255" s="17">
        <f t="shared" si="247"/>
        <v>0</v>
      </c>
      <c r="CK255" s="38">
        <f>MAX(BV38:BV255)</f>
        <v>426.8</v>
      </c>
      <c r="CL255" s="38">
        <f t="shared" si="253"/>
        <v>25.199999999999989</v>
      </c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</row>
    <row r="256" spans="1:147" customFormat="1" ht="6.75" hidden="1" customHeight="1" x14ac:dyDescent="0.25">
      <c r="A256" s="3"/>
      <c r="B256" s="254">
        <f t="shared" si="214"/>
        <v>38054</v>
      </c>
      <c r="C256" s="5">
        <f t="shared" si="255"/>
        <v>25019</v>
      </c>
      <c r="D256" s="5">
        <v>0</v>
      </c>
      <c r="E256" s="66">
        <f t="shared" si="257"/>
        <v>0</v>
      </c>
      <c r="F256" s="66">
        <f t="shared" si="215"/>
        <v>201.00000000000003</v>
      </c>
      <c r="G256" s="4">
        <f t="shared" si="256"/>
        <v>25220</v>
      </c>
      <c r="H256" s="8">
        <f t="shared" si="248"/>
        <v>8.033894240377315E-3</v>
      </c>
      <c r="I256" s="3"/>
      <c r="J256" s="306">
        <v>38054</v>
      </c>
      <c r="K256" s="5">
        <v>395.6</v>
      </c>
      <c r="L256" s="5">
        <v>406.4</v>
      </c>
      <c r="M256" s="5">
        <v>395.1</v>
      </c>
      <c r="N256" s="177"/>
      <c r="O256" s="5">
        <f t="shared" si="200"/>
        <v>11.299999999999955</v>
      </c>
      <c r="P256" s="8">
        <f t="shared" si="201"/>
        <v>2.8564206268958427E-2</v>
      </c>
      <c r="Q256" s="8">
        <f>(AVERAGE(P253:P255))*Q1239</f>
        <v>1.7556176655026838E-2</v>
      </c>
      <c r="R256" s="8">
        <f>P255/P1239</f>
        <v>1.0804230498902179</v>
      </c>
      <c r="S256" s="109">
        <f t="shared" si="202"/>
        <v>394.54943945534126</v>
      </c>
      <c r="T256" s="5">
        <f t="shared" si="216"/>
        <v>6.6000000000000227</v>
      </c>
      <c r="U256" s="8">
        <f t="shared" si="199"/>
        <v>0.5599999999999985</v>
      </c>
      <c r="V256" s="19">
        <f t="shared" si="203"/>
        <v>0</v>
      </c>
      <c r="W256" s="109">
        <f t="shared" si="217"/>
        <v>408.65056054465879</v>
      </c>
      <c r="X256" s="5">
        <f t="shared" si="211"/>
        <v>8.3999999999999773</v>
      </c>
      <c r="Y256" s="8">
        <f t="shared" si="204"/>
        <v>0.4400000000000015</v>
      </c>
      <c r="Z256" s="5">
        <f t="shared" si="205"/>
        <v>0</v>
      </c>
      <c r="AA256" s="5">
        <f>K256*AA1239</f>
        <v>5.1428000000000003</v>
      </c>
      <c r="AB256" s="5">
        <f t="shared" si="206"/>
        <v>5.5563996609754129</v>
      </c>
      <c r="AC256" s="2">
        <v>38054</v>
      </c>
      <c r="AD256" s="43">
        <f t="shared" si="218"/>
        <v>395</v>
      </c>
      <c r="AE256" s="54"/>
      <c r="AF256" s="131">
        <f>(AK255&gt;AF1239)*1</f>
        <v>0</v>
      </c>
      <c r="AG256" s="112">
        <f>MROUND((AD256*AG1239),5)</f>
        <v>385</v>
      </c>
      <c r="AH256" s="113">
        <f>MROUND((AE256*AH1239),0.1)</f>
        <v>0</v>
      </c>
      <c r="AI256" s="60">
        <f t="shared" si="219"/>
        <v>-6</v>
      </c>
      <c r="AJ256" s="60"/>
      <c r="AK256" s="133">
        <f t="shared" si="254"/>
        <v>395.6</v>
      </c>
      <c r="AL256" s="41">
        <f t="shared" si="207"/>
        <v>410</v>
      </c>
      <c r="AM256" s="56">
        <f t="shared" si="212"/>
        <v>2.4000000000000004</v>
      </c>
      <c r="AN256" s="82">
        <f t="shared" si="213"/>
        <v>0</v>
      </c>
      <c r="AO256" s="82">
        <f t="shared" si="220"/>
        <v>1</v>
      </c>
      <c r="AP256" s="33">
        <f t="shared" si="221"/>
        <v>0</v>
      </c>
      <c r="AQ256" s="29">
        <f t="shared" si="222"/>
        <v>0</v>
      </c>
      <c r="AR256" s="86">
        <f t="shared" si="223"/>
        <v>1</v>
      </c>
      <c r="AS256" s="33">
        <f t="shared" si="224"/>
        <v>0</v>
      </c>
      <c r="AT256" s="19">
        <f t="shared" si="225"/>
        <v>0</v>
      </c>
      <c r="AU256" s="18">
        <f t="shared" si="249"/>
        <v>1</v>
      </c>
      <c r="AV256" s="5">
        <f t="shared" si="226"/>
        <v>2.4000000000000004</v>
      </c>
      <c r="AW256" s="17">
        <f t="shared" si="227"/>
        <v>1</v>
      </c>
      <c r="AX256" s="17">
        <f t="shared" si="228"/>
        <v>0</v>
      </c>
      <c r="AY256" s="17">
        <f t="shared" si="229"/>
        <v>0</v>
      </c>
      <c r="AZ256" s="19">
        <f t="shared" si="230"/>
        <v>405</v>
      </c>
      <c r="BA256" s="19">
        <f t="shared" si="231"/>
        <v>0</v>
      </c>
      <c r="BB256" s="19">
        <f t="shared" si="232"/>
        <v>0</v>
      </c>
      <c r="BC256" s="19">
        <f t="shared" si="233"/>
        <v>0</v>
      </c>
      <c r="BD256" s="17">
        <f t="shared" si="234"/>
        <v>405</v>
      </c>
      <c r="BE256" s="17">
        <f t="shared" si="235"/>
        <v>0</v>
      </c>
      <c r="BF256" s="38">
        <f t="shared" si="236"/>
        <v>0</v>
      </c>
      <c r="BG256" s="38">
        <f t="shared" si="237"/>
        <v>0</v>
      </c>
      <c r="BH256" s="38">
        <f t="shared" si="238"/>
        <v>0</v>
      </c>
      <c r="BI256" s="38">
        <f t="shared" si="239"/>
        <v>0</v>
      </c>
      <c r="BJ256" s="5">
        <f t="shared" si="240"/>
        <v>0</v>
      </c>
      <c r="BK256" s="5">
        <f t="shared" si="241"/>
        <v>0</v>
      </c>
      <c r="BL256" s="22">
        <f t="shared" si="242"/>
        <v>2.4000000000000004</v>
      </c>
      <c r="BM256" s="5">
        <f t="shared" si="243"/>
        <v>2.4000000000000004</v>
      </c>
      <c r="BN256" s="66">
        <f t="shared" si="258"/>
        <v>240.00000000000003</v>
      </c>
      <c r="BO256" s="5">
        <f>AP256*BO1239</f>
        <v>0</v>
      </c>
      <c r="BP256" s="5">
        <f>AU256*BP1239</f>
        <v>-39</v>
      </c>
      <c r="BQ256" s="5">
        <f>AF256*BQ1239</f>
        <v>0</v>
      </c>
      <c r="BR256" s="356">
        <f t="shared" si="197"/>
        <v>201.00000000000003</v>
      </c>
      <c r="BS256" s="5">
        <f t="shared" si="244"/>
        <v>395.6</v>
      </c>
      <c r="BT256" s="6"/>
      <c r="BU256" s="306">
        <v>38054</v>
      </c>
      <c r="BV256" s="38">
        <f t="shared" si="245"/>
        <v>395.6</v>
      </c>
      <c r="BW256" s="66"/>
      <c r="BX256" s="66"/>
      <c r="BY256" s="17"/>
      <c r="BZ256" s="17"/>
      <c r="CA256" s="66"/>
      <c r="CB256" s="66"/>
      <c r="CC256" s="66">
        <f>MAX(BW256:BW404)</f>
        <v>58642.280441588402</v>
      </c>
      <c r="CD256" s="66">
        <f t="shared" si="250"/>
        <v>-58642.280441588402</v>
      </c>
      <c r="CE256" s="66">
        <f t="shared" si="251"/>
        <v>-5431</v>
      </c>
      <c r="CF256" s="66" t="e">
        <f>MAX(CE256:CE404)</f>
        <v>#REF!</v>
      </c>
      <c r="CG256" s="66" t="e">
        <f t="shared" si="252"/>
        <v>#REF!</v>
      </c>
      <c r="CH256" s="370"/>
      <c r="CI256" s="17">
        <f t="shared" si="246"/>
        <v>1</v>
      </c>
      <c r="CJ256" s="17">
        <f t="shared" si="247"/>
        <v>0</v>
      </c>
      <c r="CK256" s="38">
        <f>MAX(BV38:BV256)</f>
        <v>426.8</v>
      </c>
      <c r="CL256" s="38">
        <f t="shared" si="253"/>
        <v>31.199999999999989</v>
      </c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</row>
    <row r="257" spans="1:147" customFormat="1" ht="19.5" hidden="1" customHeight="1" x14ac:dyDescent="0.25">
      <c r="A257" s="3"/>
      <c r="B257" s="254">
        <f t="shared" si="214"/>
        <v>38061</v>
      </c>
      <c r="C257" s="5">
        <f t="shared" si="255"/>
        <v>25220</v>
      </c>
      <c r="D257" s="5">
        <v>0</v>
      </c>
      <c r="E257" s="66">
        <f t="shared" si="257"/>
        <v>0</v>
      </c>
      <c r="F257" s="66">
        <f t="shared" si="215"/>
        <v>-298.99999999999994</v>
      </c>
      <c r="G257" s="4">
        <f t="shared" si="256"/>
        <v>24921</v>
      </c>
      <c r="H257" s="8">
        <f t="shared" si="248"/>
        <v>-1.1855670103092781E-2</v>
      </c>
      <c r="I257" s="3"/>
      <c r="J257" s="306">
        <v>38061</v>
      </c>
      <c r="K257" s="5">
        <v>412.7</v>
      </c>
      <c r="L257" s="5">
        <v>414.4</v>
      </c>
      <c r="M257" s="5">
        <v>396</v>
      </c>
      <c r="N257" s="177"/>
      <c r="O257" s="5">
        <f t="shared" si="200"/>
        <v>18.399999999999977</v>
      </c>
      <c r="P257" s="8">
        <f t="shared" si="201"/>
        <v>4.458444390598492E-2</v>
      </c>
      <c r="Q257" s="8">
        <f>(AVERAGE(P254:P256))*Q1239</f>
        <v>1.3592543186030341E-2</v>
      </c>
      <c r="R257" s="8">
        <f>P256/P1239</f>
        <v>0.81006202777047132</v>
      </c>
      <c r="S257" s="109">
        <f t="shared" si="202"/>
        <v>390.22278991560643</v>
      </c>
      <c r="T257" s="5">
        <f t="shared" si="216"/>
        <v>5.6000000000000227</v>
      </c>
      <c r="U257" s="8">
        <f t="shared" si="199"/>
        <v>0.43999999999999773</v>
      </c>
      <c r="V257" s="19">
        <f t="shared" si="203"/>
        <v>0</v>
      </c>
      <c r="W257" s="109">
        <f t="shared" si="217"/>
        <v>400.97721008439362</v>
      </c>
      <c r="X257" s="5">
        <f t="shared" si="211"/>
        <v>4.3999999999999773</v>
      </c>
      <c r="Y257" s="8">
        <f t="shared" si="204"/>
        <v>0.56000000000000227</v>
      </c>
      <c r="Z257" s="5">
        <f t="shared" si="205"/>
        <v>12.699999999999989</v>
      </c>
      <c r="AA257" s="5">
        <f>K257*AA1239</f>
        <v>5.3651</v>
      </c>
      <c r="AB257" s="5">
        <f t="shared" si="206"/>
        <v>4.3460637851913555</v>
      </c>
      <c r="AC257" s="2">
        <v>38061</v>
      </c>
      <c r="AD257" s="43">
        <f t="shared" si="218"/>
        <v>390</v>
      </c>
      <c r="AE257" s="54"/>
      <c r="AF257" s="131">
        <f>(AK256&gt;AF1239)*1</f>
        <v>0</v>
      </c>
      <c r="AG257" s="112">
        <f>MROUND((AD257*AG1239),5)</f>
        <v>380</v>
      </c>
      <c r="AH257" s="113">
        <f>MROUND((AE257*AH1239),0.1)</f>
        <v>0</v>
      </c>
      <c r="AI257" s="60">
        <f t="shared" si="219"/>
        <v>17.099999999999966</v>
      </c>
      <c r="AJ257" s="60"/>
      <c r="AK257" s="133">
        <f t="shared" si="254"/>
        <v>412.7</v>
      </c>
      <c r="AL257" s="41">
        <f t="shared" si="207"/>
        <v>400</v>
      </c>
      <c r="AM257" s="56">
        <f t="shared" si="212"/>
        <v>2.4000000000000004</v>
      </c>
      <c r="AN257" s="82">
        <f t="shared" si="213"/>
        <v>1</v>
      </c>
      <c r="AO257" s="82">
        <f t="shared" si="220"/>
        <v>0</v>
      </c>
      <c r="AP257" s="33">
        <f t="shared" si="221"/>
        <v>0</v>
      </c>
      <c r="AQ257" s="29">
        <f t="shared" si="222"/>
        <v>0</v>
      </c>
      <c r="AR257" s="86">
        <f t="shared" si="223"/>
        <v>1</v>
      </c>
      <c r="AS257" s="33">
        <f t="shared" si="224"/>
        <v>0</v>
      </c>
      <c r="AT257" s="19">
        <f t="shared" si="225"/>
        <v>0</v>
      </c>
      <c r="AU257" s="18">
        <f t="shared" si="249"/>
        <v>1</v>
      </c>
      <c r="AV257" s="5">
        <f t="shared" si="226"/>
        <v>2.4000000000000004</v>
      </c>
      <c r="AW257" s="17">
        <f t="shared" si="227"/>
        <v>0</v>
      </c>
      <c r="AX257" s="17">
        <f t="shared" si="228"/>
        <v>1</v>
      </c>
      <c r="AY257" s="17">
        <f t="shared" si="229"/>
        <v>400</v>
      </c>
      <c r="AZ257" s="19">
        <f t="shared" si="230"/>
        <v>405</v>
      </c>
      <c r="BA257" s="19">
        <f t="shared" si="231"/>
        <v>0</v>
      </c>
      <c r="BB257" s="19">
        <f t="shared" si="232"/>
        <v>0</v>
      </c>
      <c r="BC257" s="19">
        <f t="shared" si="233"/>
        <v>400</v>
      </c>
      <c r="BD257" s="17">
        <f t="shared" si="234"/>
        <v>0</v>
      </c>
      <c r="BE257" s="17">
        <f t="shared" si="235"/>
        <v>0</v>
      </c>
      <c r="BF257" s="38">
        <f t="shared" si="236"/>
        <v>0</v>
      </c>
      <c r="BG257" s="38">
        <f t="shared" si="237"/>
        <v>0</v>
      </c>
      <c r="BH257" s="38">
        <f t="shared" si="238"/>
        <v>0</v>
      </c>
      <c r="BI257" s="38">
        <f t="shared" si="239"/>
        <v>0</v>
      </c>
      <c r="BJ257" s="5">
        <f t="shared" si="240"/>
        <v>0</v>
      </c>
      <c r="BK257" s="5">
        <f t="shared" si="241"/>
        <v>-5</v>
      </c>
      <c r="BL257" s="22">
        <f t="shared" si="242"/>
        <v>-2.5999999999999996</v>
      </c>
      <c r="BM257" s="5">
        <f t="shared" si="243"/>
        <v>-2.5999999999999996</v>
      </c>
      <c r="BN257" s="66">
        <f t="shared" si="258"/>
        <v>-259.99999999999994</v>
      </c>
      <c r="BO257" s="5">
        <f>AP257*BO1239</f>
        <v>0</v>
      </c>
      <c r="BP257" s="5">
        <f>AU257*BP1239</f>
        <v>-39</v>
      </c>
      <c r="BQ257" s="5">
        <f>AF257*BQ1239</f>
        <v>0</v>
      </c>
      <c r="BR257" s="356">
        <f t="shared" si="197"/>
        <v>-298.99999999999994</v>
      </c>
      <c r="BS257" s="5">
        <f t="shared" si="244"/>
        <v>412.7</v>
      </c>
      <c r="BT257" s="6"/>
      <c r="BU257" s="306">
        <v>38061</v>
      </c>
      <c r="BV257" s="38">
        <f t="shared" si="245"/>
        <v>412.7</v>
      </c>
      <c r="BW257" s="66"/>
      <c r="BX257" s="66"/>
      <c r="BY257" s="17"/>
      <c r="BZ257" s="17"/>
      <c r="CA257" s="66"/>
      <c r="CB257" s="66"/>
      <c r="CC257" s="66">
        <f>MAX(BW257:BW404)</f>
        <v>58642.280441588402</v>
      </c>
      <c r="CD257" s="66">
        <f t="shared" si="250"/>
        <v>-58642.280441588402</v>
      </c>
      <c r="CE257" s="66">
        <f t="shared" si="251"/>
        <v>-5730</v>
      </c>
      <c r="CF257" s="66" t="e">
        <f>MAX(CE257:CE404)</f>
        <v>#REF!</v>
      </c>
      <c r="CG257" s="66" t="e">
        <f t="shared" si="252"/>
        <v>#REF!</v>
      </c>
      <c r="CH257" s="370"/>
      <c r="CI257" s="17">
        <f t="shared" si="246"/>
        <v>0</v>
      </c>
      <c r="CJ257" s="17">
        <f t="shared" si="247"/>
        <v>1</v>
      </c>
      <c r="CK257" s="38">
        <f>MAX(BV38:BV257)</f>
        <v>426.8</v>
      </c>
      <c r="CL257" s="38">
        <f t="shared" si="253"/>
        <v>14.100000000000023</v>
      </c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</row>
    <row r="258" spans="1:147" customFormat="1" ht="19.5" hidden="1" customHeight="1" x14ac:dyDescent="0.25">
      <c r="A258" s="3"/>
      <c r="B258" s="254">
        <f t="shared" si="214"/>
        <v>38068</v>
      </c>
      <c r="C258" s="5">
        <f t="shared" si="255"/>
        <v>24921</v>
      </c>
      <c r="D258" s="5">
        <v>0</v>
      </c>
      <c r="E258" s="66">
        <f t="shared" si="257"/>
        <v>0</v>
      </c>
      <c r="F258" s="66">
        <f t="shared" si="215"/>
        <v>-39</v>
      </c>
      <c r="G258" s="4">
        <f t="shared" si="256"/>
        <v>24882</v>
      </c>
      <c r="H258" s="8">
        <f t="shared" si="248"/>
        <v>-1.5649452269170579E-3</v>
      </c>
      <c r="I258" s="3"/>
      <c r="J258" s="306">
        <v>38068</v>
      </c>
      <c r="K258" s="5">
        <v>423.2</v>
      </c>
      <c r="L258" s="5">
        <v>425</v>
      </c>
      <c r="M258" s="5">
        <v>411.5</v>
      </c>
      <c r="N258" s="177"/>
      <c r="O258" s="5">
        <f t="shared" si="200"/>
        <v>13.5</v>
      </c>
      <c r="P258" s="8">
        <f t="shared" si="201"/>
        <v>3.1899810964083175E-2</v>
      </c>
      <c r="Q258" s="8">
        <f>(AVERAGE(P255:P257))*Q1239</f>
        <v>1.4832834631559514E-2</v>
      </c>
      <c r="R258" s="8">
        <f>P257/P1239</f>
        <v>1.2643853883925174</v>
      </c>
      <c r="S258" s="109">
        <f t="shared" si="202"/>
        <v>406.57848914755539</v>
      </c>
      <c r="T258" s="5">
        <f t="shared" si="216"/>
        <v>7.6999999999999886</v>
      </c>
      <c r="U258" s="8">
        <f t="shared" si="199"/>
        <v>0.48666666666666741</v>
      </c>
      <c r="V258" s="19">
        <f t="shared" si="203"/>
        <v>0</v>
      </c>
      <c r="W258" s="109">
        <f t="shared" si="217"/>
        <v>418.82151085244459</v>
      </c>
      <c r="X258" s="5">
        <f t="shared" si="211"/>
        <v>7.3000000000000114</v>
      </c>
      <c r="Y258" s="8">
        <f t="shared" si="204"/>
        <v>0.51333333333333253</v>
      </c>
      <c r="Z258" s="5">
        <f t="shared" si="205"/>
        <v>3.1999999999999886</v>
      </c>
      <c r="AA258" s="5">
        <f>K258*AA1239</f>
        <v>5.5015999999999998</v>
      </c>
      <c r="AB258" s="5">
        <f t="shared" si="206"/>
        <v>6.9561426527802732</v>
      </c>
      <c r="AC258" s="2">
        <v>38068</v>
      </c>
      <c r="AD258" s="43">
        <f t="shared" si="218"/>
        <v>405</v>
      </c>
      <c r="AE258" s="54"/>
      <c r="AF258" s="131">
        <f>(AK257&gt;AF1239)*1</f>
        <v>0</v>
      </c>
      <c r="AG258" s="112">
        <f>MROUND((AD258*AG1239),5)</f>
        <v>395</v>
      </c>
      <c r="AH258" s="113">
        <f>MROUND((AE258*AH1239),0.1)</f>
        <v>0</v>
      </c>
      <c r="AI258" s="60">
        <f t="shared" si="219"/>
        <v>10.5</v>
      </c>
      <c r="AJ258" s="60"/>
      <c r="AK258" s="133">
        <f t="shared" si="254"/>
        <v>423.2</v>
      </c>
      <c r="AL258" s="41">
        <f t="shared" si="207"/>
        <v>420</v>
      </c>
      <c r="AM258" s="56">
        <f t="shared" si="212"/>
        <v>2.4000000000000004</v>
      </c>
      <c r="AN258" s="82">
        <f t="shared" si="213"/>
        <v>1</v>
      </c>
      <c r="AO258" s="82">
        <f t="shared" si="220"/>
        <v>0</v>
      </c>
      <c r="AP258" s="33">
        <f t="shared" si="221"/>
        <v>1</v>
      </c>
      <c r="AQ258" s="29">
        <f t="shared" si="222"/>
        <v>0</v>
      </c>
      <c r="AR258" s="86">
        <f t="shared" si="223"/>
        <v>1</v>
      </c>
      <c r="AS258" s="33">
        <f t="shared" si="224"/>
        <v>0</v>
      </c>
      <c r="AT258" s="19">
        <f t="shared" si="225"/>
        <v>0</v>
      </c>
      <c r="AU258" s="18">
        <f t="shared" si="249"/>
        <v>0</v>
      </c>
      <c r="AV258" s="5">
        <f t="shared" si="226"/>
        <v>0</v>
      </c>
      <c r="AW258" s="17">
        <f t="shared" si="227"/>
        <v>0</v>
      </c>
      <c r="AX258" s="17">
        <f t="shared" si="228"/>
        <v>0</v>
      </c>
      <c r="AY258" s="17">
        <f t="shared" si="229"/>
        <v>0</v>
      </c>
      <c r="AZ258" s="19">
        <f t="shared" si="230"/>
        <v>0</v>
      </c>
      <c r="BA258" s="19">
        <f t="shared" si="231"/>
        <v>0</v>
      </c>
      <c r="BB258" s="19">
        <f t="shared" si="232"/>
        <v>0</v>
      </c>
      <c r="BC258" s="19">
        <f t="shared" si="233"/>
        <v>0</v>
      </c>
      <c r="BD258" s="17">
        <f t="shared" si="234"/>
        <v>0</v>
      </c>
      <c r="BE258" s="17">
        <f t="shared" si="235"/>
        <v>0</v>
      </c>
      <c r="BF258" s="38">
        <f t="shared" si="236"/>
        <v>0</v>
      </c>
      <c r="BG258" s="38">
        <f t="shared" si="237"/>
        <v>0</v>
      </c>
      <c r="BH258" s="38">
        <f t="shared" si="238"/>
        <v>0</v>
      </c>
      <c r="BI258" s="38">
        <f t="shared" si="239"/>
        <v>0</v>
      </c>
      <c r="BJ258" s="5">
        <f t="shared" si="240"/>
        <v>0</v>
      </c>
      <c r="BK258" s="5">
        <f t="shared" si="241"/>
        <v>0</v>
      </c>
      <c r="BL258" s="22">
        <f t="shared" si="242"/>
        <v>0</v>
      </c>
      <c r="BM258" s="5">
        <f t="shared" si="243"/>
        <v>0</v>
      </c>
      <c r="BN258" s="66">
        <f t="shared" si="258"/>
        <v>0</v>
      </c>
      <c r="BO258" s="5">
        <f>AP258*BO1239</f>
        <v>-39</v>
      </c>
      <c r="BP258" s="5">
        <f>AU258*BP1239</f>
        <v>0</v>
      </c>
      <c r="BQ258" s="5">
        <f>AF258*BQ1239</f>
        <v>0</v>
      </c>
      <c r="BR258" s="356">
        <f t="shared" si="197"/>
        <v>-39</v>
      </c>
      <c r="BS258" s="5">
        <f t="shared" si="244"/>
        <v>423.2</v>
      </c>
      <c r="BT258" s="6"/>
      <c r="BU258" s="306">
        <v>38068</v>
      </c>
      <c r="BV258" s="38">
        <f t="shared" si="245"/>
        <v>423.2</v>
      </c>
      <c r="BW258" s="66"/>
      <c r="BX258" s="66"/>
      <c r="BY258" s="17"/>
      <c r="BZ258" s="17"/>
      <c r="CA258" s="66"/>
      <c r="CB258" s="66"/>
      <c r="CC258" s="66">
        <f>MAX(BW258:BW404)</f>
        <v>58642.280441588402</v>
      </c>
      <c r="CD258" s="66">
        <f t="shared" si="250"/>
        <v>-58642.280441588402</v>
      </c>
      <c r="CE258" s="66">
        <f t="shared" si="251"/>
        <v>-5769</v>
      </c>
      <c r="CF258" s="66" t="e">
        <f>MAX(CE258:CE404)</f>
        <v>#REF!</v>
      </c>
      <c r="CG258" s="66" t="e">
        <f t="shared" si="252"/>
        <v>#REF!</v>
      </c>
      <c r="CH258" s="370"/>
      <c r="CI258" s="17">
        <f t="shared" si="246"/>
        <v>0</v>
      </c>
      <c r="CJ258" s="17">
        <f t="shared" si="247"/>
        <v>1</v>
      </c>
      <c r="CK258" s="38">
        <f>MAX(BV38:BV258)</f>
        <v>426.8</v>
      </c>
      <c r="CL258" s="38">
        <f t="shared" si="253"/>
        <v>3.6000000000000227</v>
      </c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</row>
    <row r="259" spans="1:147" customFormat="1" ht="19.5" hidden="1" customHeight="1" x14ac:dyDescent="0.25">
      <c r="A259" s="3"/>
      <c r="B259" s="254">
        <f t="shared" si="214"/>
        <v>38075</v>
      </c>
      <c r="C259" s="5">
        <f t="shared" si="255"/>
        <v>24882</v>
      </c>
      <c r="D259" s="5">
        <v>0</v>
      </c>
      <c r="E259" s="66">
        <f t="shared" si="257"/>
        <v>0</v>
      </c>
      <c r="F259" s="66">
        <f t="shared" si="215"/>
        <v>-39</v>
      </c>
      <c r="G259" s="4">
        <f t="shared" si="256"/>
        <v>24843</v>
      </c>
      <c r="H259" s="8">
        <f t="shared" si="248"/>
        <v>-1.567398119122257E-3</v>
      </c>
      <c r="I259" s="3"/>
      <c r="J259" s="306">
        <v>38075</v>
      </c>
      <c r="K259" s="5">
        <v>422.5</v>
      </c>
      <c r="L259" s="5">
        <v>433</v>
      </c>
      <c r="M259" s="5">
        <v>417.6</v>
      </c>
      <c r="N259" s="177"/>
      <c r="O259" s="5">
        <f t="shared" si="200"/>
        <v>15.399999999999977</v>
      </c>
      <c r="P259" s="8">
        <f t="shared" si="201"/>
        <v>3.6449704142011784E-2</v>
      </c>
      <c r="Q259" s="8">
        <f>(AVERAGE(P256:P258))*Q1239</f>
        <v>1.4006461485203537E-2</v>
      </c>
      <c r="R259" s="8">
        <f>P258/P1239</f>
        <v>0.90465757429926996</v>
      </c>
      <c r="S259" s="109">
        <f t="shared" si="202"/>
        <v>417.27246549946187</v>
      </c>
      <c r="T259" s="5">
        <f t="shared" si="216"/>
        <v>8.1999999999999886</v>
      </c>
      <c r="U259" s="8">
        <f t="shared" si="199"/>
        <v>0.45333333333333409</v>
      </c>
      <c r="V259" s="19">
        <f t="shared" si="203"/>
        <v>0</v>
      </c>
      <c r="W259" s="109">
        <f t="shared" si="217"/>
        <v>429.1275345005381</v>
      </c>
      <c r="X259" s="5">
        <f t="shared" si="211"/>
        <v>6.8000000000000114</v>
      </c>
      <c r="Y259" s="8">
        <f t="shared" si="204"/>
        <v>0.54666666666666597</v>
      </c>
      <c r="Z259" s="5">
        <f t="shared" si="205"/>
        <v>0</v>
      </c>
      <c r="AA259" s="5">
        <f>K259*AA1239</f>
        <v>5.4924999999999997</v>
      </c>
      <c r="AB259" s="5">
        <f t="shared" si="206"/>
        <v>4.9688317268387401</v>
      </c>
      <c r="AC259" s="2">
        <v>38075</v>
      </c>
      <c r="AD259" s="43">
        <f t="shared" si="218"/>
        <v>415</v>
      </c>
      <c r="AE259" s="54"/>
      <c r="AF259" s="131">
        <f>(AK258&gt;AF1239)*1</f>
        <v>0</v>
      </c>
      <c r="AG259" s="112">
        <f>MROUND((AD259*AG1239),5)</f>
        <v>405</v>
      </c>
      <c r="AH259" s="113">
        <f>MROUND((AE259*AH1239),0.1)</f>
        <v>0</v>
      </c>
      <c r="AI259" s="60">
        <f t="shared" si="219"/>
        <v>-0.69999999999998863</v>
      </c>
      <c r="AJ259" s="60"/>
      <c r="AK259" s="133">
        <f t="shared" si="254"/>
        <v>422.5</v>
      </c>
      <c r="AL259" s="41">
        <f t="shared" si="207"/>
        <v>430</v>
      </c>
      <c r="AM259" s="56">
        <f t="shared" si="212"/>
        <v>3.6</v>
      </c>
      <c r="AN259" s="82">
        <f t="shared" si="213"/>
        <v>0</v>
      </c>
      <c r="AO259" s="82">
        <f t="shared" si="220"/>
        <v>1</v>
      </c>
      <c r="AP259" s="33">
        <f t="shared" si="221"/>
        <v>1</v>
      </c>
      <c r="AQ259" s="29">
        <f t="shared" si="222"/>
        <v>0</v>
      </c>
      <c r="AR259" s="86">
        <f t="shared" si="223"/>
        <v>1</v>
      </c>
      <c r="AS259" s="33">
        <f t="shared" si="224"/>
        <v>0</v>
      </c>
      <c r="AT259" s="19">
        <f t="shared" si="225"/>
        <v>0</v>
      </c>
      <c r="AU259" s="18">
        <f t="shared" si="249"/>
        <v>0</v>
      </c>
      <c r="AV259" s="5">
        <f t="shared" si="226"/>
        <v>0</v>
      </c>
      <c r="AW259" s="17">
        <f t="shared" si="227"/>
        <v>0</v>
      </c>
      <c r="AX259" s="17">
        <f t="shared" si="228"/>
        <v>0</v>
      </c>
      <c r="AY259" s="17">
        <f t="shared" si="229"/>
        <v>0</v>
      </c>
      <c r="AZ259" s="19">
        <f t="shared" si="230"/>
        <v>0</v>
      </c>
      <c r="BA259" s="19">
        <f t="shared" si="231"/>
        <v>0</v>
      </c>
      <c r="BB259" s="19">
        <f t="shared" si="232"/>
        <v>0</v>
      </c>
      <c r="BC259" s="19">
        <f t="shared" si="233"/>
        <v>0</v>
      </c>
      <c r="BD259" s="17">
        <f t="shared" si="234"/>
        <v>0</v>
      </c>
      <c r="BE259" s="17">
        <f t="shared" si="235"/>
        <v>0</v>
      </c>
      <c r="BF259" s="38">
        <f t="shared" si="236"/>
        <v>0</v>
      </c>
      <c r="BG259" s="38">
        <f t="shared" si="237"/>
        <v>0</v>
      </c>
      <c r="BH259" s="38">
        <f t="shared" si="238"/>
        <v>0</v>
      </c>
      <c r="BI259" s="38">
        <f t="shared" si="239"/>
        <v>0</v>
      </c>
      <c r="BJ259" s="5">
        <f t="shared" si="240"/>
        <v>0</v>
      </c>
      <c r="BK259" s="5">
        <f t="shared" si="241"/>
        <v>0</v>
      </c>
      <c r="BL259" s="22">
        <f t="shared" si="242"/>
        <v>0</v>
      </c>
      <c r="BM259" s="5">
        <f t="shared" si="243"/>
        <v>0</v>
      </c>
      <c r="BN259" s="66">
        <f t="shared" si="258"/>
        <v>0</v>
      </c>
      <c r="BO259" s="5">
        <f>AP259*BO1239</f>
        <v>-39</v>
      </c>
      <c r="BP259" s="5">
        <f>AU259*BP1239</f>
        <v>0</v>
      </c>
      <c r="BQ259" s="5">
        <f>AF259*BQ1239</f>
        <v>0</v>
      </c>
      <c r="BR259" s="356">
        <f t="shared" si="197"/>
        <v>-39</v>
      </c>
      <c r="BS259" s="5">
        <f t="shared" si="244"/>
        <v>422.5</v>
      </c>
      <c r="BT259" s="6"/>
      <c r="BU259" s="306">
        <v>38075</v>
      </c>
      <c r="BV259" s="38">
        <f t="shared" si="245"/>
        <v>422.5</v>
      </c>
      <c r="BW259" s="66"/>
      <c r="BX259" s="66"/>
      <c r="BY259" s="17"/>
      <c r="BZ259" s="17"/>
      <c r="CA259" s="66"/>
      <c r="CB259" s="66"/>
      <c r="CC259" s="66">
        <f>MAX(BW259:BW404)</f>
        <v>58642.280441588402</v>
      </c>
      <c r="CD259" s="66">
        <f t="shared" si="250"/>
        <v>-58642.280441588402</v>
      </c>
      <c r="CE259" s="66">
        <f t="shared" si="251"/>
        <v>-5808</v>
      </c>
      <c r="CF259" s="66" t="e">
        <f>MAX(CE259:CE404)</f>
        <v>#REF!</v>
      </c>
      <c r="CG259" s="66" t="e">
        <f t="shared" si="252"/>
        <v>#REF!</v>
      </c>
      <c r="CH259" s="370"/>
      <c r="CI259" s="17">
        <f t="shared" si="246"/>
        <v>0</v>
      </c>
      <c r="CJ259" s="17">
        <f t="shared" si="247"/>
        <v>1</v>
      </c>
      <c r="CK259" s="38">
        <f>MAX(BV38:BV259)</f>
        <v>426.8</v>
      </c>
      <c r="CL259" s="38">
        <f t="shared" si="253"/>
        <v>4.3000000000000114</v>
      </c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</row>
    <row r="260" spans="1:147" customFormat="1" ht="19.5" hidden="1" customHeight="1" x14ac:dyDescent="0.25">
      <c r="A260" s="3"/>
      <c r="B260" s="254">
        <f t="shared" si="214"/>
        <v>38082</v>
      </c>
      <c r="C260" s="5">
        <f t="shared" si="255"/>
        <v>24843</v>
      </c>
      <c r="D260" s="5">
        <v>0</v>
      </c>
      <c r="E260" s="66">
        <f t="shared" si="257"/>
        <v>0</v>
      </c>
      <c r="F260" s="66">
        <f t="shared" si="215"/>
        <v>-39</v>
      </c>
      <c r="G260" s="4">
        <f t="shared" si="256"/>
        <v>24804</v>
      </c>
      <c r="H260" s="8">
        <f t="shared" si="248"/>
        <v>-1.5698587127158557E-3</v>
      </c>
      <c r="I260" s="3"/>
      <c r="J260" s="306">
        <v>38082</v>
      </c>
      <c r="K260" s="5">
        <v>420.7</v>
      </c>
      <c r="L260" s="5">
        <v>425.1</v>
      </c>
      <c r="M260" s="5">
        <v>414.5</v>
      </c>
      <c r="N260" s="177"/>
      <c r="O260" s="5">
        <f t="shared" si="200"/>
        <v>10.600000000000023</v>
      </c>
      <c r="P260" s="8">
        <f t="shared" si="201"/>
        <v>2.5196101735203289E-2</v>
      </c>
      <c r="Q260" s="8">
        <f>(AVERAGE(P257:P259))*Q1239</f>
        <v>1.5057861201610654E-2</v>
      </c>
      <c r="R260" s="8">
        <f>P259/P1239</f>
        <v>1.0336895403601383</v>
      </c>
      <c r="S260" s="109">
        <f t="shared" si="202"/>
        <v>416.13805364231951</v>
      </c>
      <c r="T260" s="5">
        <f t="shared" si="216"/>
        <v>7.5</v>
      </c>
      <c r="U260" s="8">
        <f t="shared" si="199"/>
        <v>0.5</v>
      </c>
      <c r="V260" s="19">
        <f t="shared" si="203"/>
        <v>0</v>
      </c>
      <c r="W260" s="109">
        <f t="shared" si="217"/>
        <v>428.86194635768049</v>
      </c>
      <c r="X260" s="5">
        <f t="shared" si="211"/>
        <v>7.5</v>
      </c>
      <c r="Y260" s="8">
        <f t="shared" si="204"/>
        <v>0.5</v>
      </c>
      <c r="Z260" s="5">
        <f t="shared" si="205"/>
        <v>0</v>
      </c>
      <c r="AA260" s="5">
        <f>K260*AA1239</f>
        <v>5.4690999999999992</v>
      </c>
      <c r="AB260" s="5">
        <f t="shared" si="206"/>
        <v>5.653351465183631</v>
      </c>
      <c r="AC260" s="2">
        <v>38082</v>
      </c>
      <c r="AD260" s="43">
        <f t="shared" si="218"/>
        <v>415</v>
      </c>
      <c r="AE260" s="54"/>
      <c r="AF260" s="131">
        <f>(AK259&gt;AF1239)*1</f>
        <v>0</v>
      </c>
      <c r="AG260" s="112">
        <f>MROUND((AD260*AG1239),5)</f>
        <v>405</v>
      </c>
      <c r="AH260" s="113">
        <f>MROUND((AE260*AH1239),0.1)</f>
        <v>0</v>
      </c>
      <c r="AI260" s="60">
        <f t="shared" si="219"/>
        <v>-1.8000000000000114</v>
      </c>
      <c r="AJ260" s="60"/>
      <c r="AK260" s="133">
        <f t="shared" si="254"/>
        <v>420.7</v>
      </c>
      <c r="AL260" s="41">
        <f t="shared" si="207"/>
        <v>430</v>
      </c>
      <c r="AM260" s="56">
        <f t="shared" si="212"/>
        <v>2.7</v>
      </c>
      <c r="AN260" s="82">
        <f t="shared" si="213"/>
        <v>0</v>
      </c>
      <c r="AO260" s="82">
        <f t="shared" si="220"/>
        <v>1</v>
      </c>
      <c r="AP260" s="33">
        <f t="shared" si="221"/>
        <v>1</v>
      </c>
      <c r="AQ260" s="29">
        <f t="shared" si="222"/>
        <v>0</v>
      </c>
      <c r="AR260" s="86">
        <f t="shared" si="223"/>
        <v>1</v>
      </c>
      <c r="AS260" s="33">
        <f t="shared" si="224"/>
        <v>0</v>
      </c>
      <c r="AT260" s="19">
        <f t="shared" si="225"/>
        <v>0</v>
      </c>
      <c r="AU260" s="18">
        <f t="shared" si="249"/>
        <v>0</v>
      </c>
      <c r="AV260" s="5">
        <f t="shared" si="226"/>
        <v>0</v>
      </c>
      <c r="AW260" s="17">
        <f t="shared" si="227"/>
        <v>0</v>
      </c>
      <c r="AX260" s="17">
        <f t="shared" si="228"/>
        <v>0</v>
      </c>
      <c r="AY260" s="17">
        <f t="shared" si="229"/>
        <v>0</v>
      </c>
      <c r="AZ260" s="19">
        <f t="shared" si="230"/>
        <v>0</v>
      </c>
      <c r="BA260" s="19">
        <f t="shared" si="231"/>
        <v>0</v>
      </c>
      <c r="BB260" s="19">
        <f t="shared" si="232"/>
        <v>0</v>
      </c>
      <c r="BC260" s="19">
        <f t="shared" si="233"/>
        <v>0</v>
      </c>
      <c r="BD260" s="17">
        <f t="shared" si="234"/>
        <v>0</v>
      </c>
      <c r="BE260" s="17">
        <f t="shared" si="235"/>
        <v>0</v>
      </c>
      <c r="BF260" s="38">
        <f t="shared" si="236"/>
        <v>0</v>
      </c>
      <c r="BG260" s="38">
        <f t="shared" si="237"/>
        <v>0</v>
      </c>
      <c r="BH260" s="38">
        <f t="shared" si="238"/>
        <v>0</v>
      </c>
      <c r="BI260" s="38">
        <f t="shared" si="239"/>
        <v>0</v>
      </c>
      <c r="BJ260" s="5">
        <f t="shared" si="240"/>
        <v>0</v>
      </c>
      <c r="BK260" s="5">
        <f t="shared" si="241"/>
        <v>0</v>
      </c>
      <c r="BL260" s="22">
        <f t="shared" si="242"/>
        <v>0</v>
      </c>
      <c r="BM260" s="5">
        <f t="shared" si="243"/>
        <v>0</v>
      </c>
      <c r="BN260" s="66">
        <f t="shared" si="258"/>
        <v>0</v>
      </c>
      <c r="BO260" s="5">
        <f>AP260*BO1239</f>
        <v>-39</v>
      </c>
      <c r="BP260" s="5">
        <f>AU260*BP1239</f>
        <v>0</v>
      </c>
      <c r="BQ260" s="5">
        <f>AF260*BQ1239</f>
        <v>0</v>
      </c>
      <c r="BR260" s="356">
        <f t="shared" ref="BR260:BR308" si="259">BQ260+BP260+BO260+BN260</f>
        <v>-39</v>
      </c>
      <c r="BS260" s="5">
        <f t="shared" si="244"/>
        <v>420.7</v>
      </c>
      <c r="BT260" s="6"/>
      <c r="BU260" s="306">
        <v>38082</v>
      </c>
      <c r="BV260" s="38">
        <f t="shared" si="245"/>
        <v>420.7</v>
      </c>
      <c r="BW260" s="66"/>
      <c r="BX260" s="66"/>
      <c r="BY260" s="17"/>
      <c r="BZ260" s="17"/>
      <c r="CA260" s="66"/>
      <c r="CB260" s="66"/>
      <c r="CC260" s="66">
        <f>MAX(BW260:BW404)</f>
        <v>58642.280441588402</v>
      </c>
      <c r="CD260" s="66">
        <f t="shared" si="250"/>
        <v>-58642.280441588402</v>
      </c>
      <c r="CE260" s="66">
        <f t="shared" si="251"/>
        <v>-5847</v>
      </c>
      <c r="CF260" s="66" t="e">
        <f>MAX(CE260:CE404)</f>
        <v>#REF!</v>
      </c>
      <c r="CG260" s="66" t="e">
        <f t="shared" si="252"/>
        <v>#REF!</v>
      </c>
      <c r="CH260" s="370"/>
      <c r="CI260" s="17">
        <f t="shared" si="246"/>
        <v>0</v>
      </c>
      <c r="CJ260" s="17">
        <f t="shared" si="247"/>
        <v>1</v>
      </c>
      <c r="CK260" s="38">
        <f>MAX(BV38:BV260)</f>
        <v>426.8</v>
      </c>
      <c r="CL260" s="38">
        <f t="shared" si="253"/>
        <v>6.1000000000000227</v>
      </c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</row>
    <row r="261" spans="1:147" customFormat="1" ht="19.5" hidden="1" customHeight="1" x14ac:dyDescent="0.25">
      <c r="A261" s="3"/>
      <c r="B261" s="254">
        <f t="shared" si="214"/>
        <v>38089</v>
      </c>
      <c r="C261" s="5">
        <f t="shared" si="255"/>
        <v>24804</v>
      </c>
      <c r="D261" s="5">
        <v>0</v>
      </c>
      <c r="E261" s="66">
        <f t="shared" si="257"/>
        <v>0</v>
      </c>
      <c r="F261" s="66">
        <f t="shared" si="215"/>
        <v>-39</v>
      </c>
      <c r="G261" s="4">
        <f t="shared" si="256"/>
        <v>24765</v>
      </c>
      <c r="H261" s="8">
        <f t="shared" si="248"/>
        <v>-1.5723270440251573E-3</v>
      </c>
      <c r="I261" s="3"/>
      <c r="J261" s="306">
        <v>38089</v>
      </c>
      <c r="K261" s="5">
        <v>401.6</v>
      </c>
      <c r="L261" s="5">
        <v>423.1</v>
      </c>
      <c r="M261" s="5">
        <v>396.2</v>
      </c>
      <c r="N261" s="177"/>
      <c r="O261" s="5">
        <f t="shared" si="200"/>
        <v>26.900000000000034</v>
      </c>
      <c r="P261" s="8">
        <f t="shared" si="201"/>
        <v>6.698207171314749E-2</v>
      </c>
      <c r="Q261" s="8">
        <f>(AVERAGE(P258:P260))*Q1239</f>
        <v>1.24727489121731E-2</v>
      </c>
      <c r="R261" s="8">
        <f>P260/P1239</f>
        <v>0.71454480727897773</v>
      </c>
      <c r="S261" s="109">
        <f t="shared" si="202"/>
        <v>415.45271453264877</v>
      </c>
      <c r="T261" s="5">
        <f t="shared" si="216"/>
        <v>5.6999999999999886</v>
      </c>
      <c r="U261" s="8">
        <f t="shared" si="199"/>
        <v>0.43000000000000116</v>
      </c>
      <c r="V261" s="19">
        <f t="shared" si="203"/>
        <v>13.399999999999977</v>
      </c>
      <c r="W261" s="109">
        <f t="shared" si="217"/>
        <v>425.94728546735121</v>
      </c>
      <c r="X261" s="5">
        <f t="shared" si="211"/>
        <v>4.3000000000000114</v>
      </c>
      <c r="Y261" s="8">
        <f t="shared" si="204"/>
        <v>0.56999999999999884</v>
      </c>
      <c r="Z261" s="5">
        <f t="shared" si="205"/>
        <v>0</v>
      </c>
      <c r="AA261" s="5">
        <f>K261*AA1239</f>
        <v>5.2207999999999997</v>
      </c>
      <c r="AB261" s="5">
        <f t="shared" si="206"/>
        <v>3.7304955298420865</v>
      </c>
      <c r="AC261" s="2">
        <v>38089</v>
      </c>
      <c r="AD261" s="43">
        <f t="shared" si="218"/>
        <v>415</v>
      </c>
      <c r="AE261" s="54"/>
      <c r="AF261" s="131">
        <f>(AK260&gt;AF1239)*1</f>
        <v>0</v>
      </c>
      <c r="AG261" s="112">
        <f>MROUND((AD261*AG1239),5)</f>
        <v>405</v>
      </c>
      <c r="AH261" s="113">
        <f>MROUND((AE261*AH1239),0.1)</f>
        <v>0</v>
      </c>
      <c r="AI261" s="60">
        <f t="shared" si="219"/>
        <v>-19.099999999999966</v>
      </c>
      <c r="AJ261" s="60"/>
      <c r="AK261" s="133">
        <f t="shared" si="254"/>
        <v>401.6</v>
      </c>
      <c r="AL261" s="41">
        <f t="shared" si="207"/>
        <v>425</v>
      </c>
      <c r="AM261" s="56">
        <f t="shared" si="212"/>
        <v>2.8000000000000003</v>
      </c>
      <c r="AN261" s="82">
        <f t="shared" si="213"/>
        <v>0</v>
      </c>
      <c r="AO261" s="82">
        <f t="shared" si="220"/>
        <v>1</v>
      </c>
      <c r="AP261" s="33">
        <f t="shared" si="221"/>
        <v>1</v>
      </c>
      <c r="AQ261" s="29">
        <f t="shared" si="222"/>
        <v>0</v>
      </c>
      <c r="AR261" s="86">
        <f t="shared" si="223"/>
        <v>0</v>
      </c>
      <c r="AS261" s="33">
        <f t="shared" si="224"/>
        <v>1</v>
      </c>
      <c r="AT261" s="19">
        <f t="shared" si="225"/>
        <v>415</v>
      </c>
      <c r="AU261" s="18">
        <f t="shared" si="249"/>
        <v>0</v>
      </c>
      <c r="AV261" s="5">
        <f t="shared" si="226"/>
        <v>0</v>
      </c>
      <c r="AW261" s="17">
        <f t="shared" si="227"/>
        <v>0</v>
      </c>
      <c r="AX261" s="17">
        <f t="shared" si="228"/>
        <v>0</v>
      </c>
      <c r="AY261" s="17">
        <f t="shared" si="229"/>
        <v>0</v>
      </c>
      <c r="AZ261" s="19">
        <f t="shared" si="230"/>
        <v>0</v>
      </c>
      <c r="BA261" s="19">
        <f t="shared" si="231"/>
        <v>415</v>
      </c>
      <c r="BB261" s="19">
        <f t="shared" si="232"/>
        <v>0</v>
      </c>
      <c r="BC261" s="19">
        <f t="shared" si="233"/>
        <v>0</v>
      </c>
      <c r="BD261" s="17">
        <f t="shared" si="234"/>
        <v>415</v>
      </c>
      <c r="BE261" s="17">
        <f t="shared" si="235"/>
        <v>0</v>
      </c>
      <c r="BF261" s="38">
        <f t="shared" si="236"/>
        <v>405</v>
      </c>
      <c r="BG261" s="38">
        <f t="shared" si="237"/>
        <v>0</v>
      </c>
      <c r="BH261" s="38">
        <f t="shared" si="238"/>
        <v>0</v>
      </c>
      <c r="BI261" s="38">
        <f t="shared" si="239"/>
        <v>0</v>
      </c>
      <c r="BJ261" s="5">
        <f t="shared" si="240"/>
        <v>0</v>
      </c>
      <c r="BK261" s="5">
        <f t="shared" si="241"/>
        <v>0</v>
      </c>
      <c r="BL261" s="22">
        <f t="shared" si="242"/>
        <v>0</v>
      </c>
      <c r="BM261" s="5">
        <f t="shared" si="243"/>
        <v>0</v>
      </c>
      <c r="BN261" s="66">
        <f t="shared" si="258"/>
        <v>0</v>
      </c>
      <c r="BO261" s="5">
        <f>AP261*BO1239</f>
        <v>-39</v>
      </c>
      <c r="BP261" s="5">
        <f>AU261*BP1239</f>
        <v>0</v>
      </c>
      <c r="BQ261" s="5">
        <f>AF261*BQ1239</f>
        <v>0</v>
      </c>
      <c r="BR261" s="356">
        <f t="shared" si="259"/>
        <v>-39</v>
      </c>
      <c r="BS261" s="5">
        <f t="shared" si="244"/>
        <v>401.6</v>
      </c>
      <c r="BT261" s="6"/>
      <c r="BU261" s="306">
        <v>38089</v>
      </c>
      <c r="BV261" s="38">
        <f t="shared" si="245"/>
        <v>401.6</v>
      </c>
      <c r="BW261" s="66"/>
      <c r="BX261" s="66"/>
      <c r="BY261" s="17"/>
      <c r="BZ261" s="17"/>
      <c r="CA261" s="66"/>
      <c r="CB261" s="66"/>
      <c r="CC261" s="66">
        <f>MAX(BW261:BW404)</f>
        <v>58642.280441588402</v>
      </c>
      <c r="CD261" s="66">
        <f t="shared" si="250"/>
        <v>-58642.280441588402</v>
      </c>
      <c r="CE261" s="66">
        <f t="shared" si="251"/>
        <v>-5886</v>
      </c>
      <c r="CF261" s="66" t="e">
        <f>MAX(CE261:CE404)</f>
        <v>#REF!</v>
      </c>
      <c r="CG261" s="66" t="e">
        <f t="shared" si="252"/>
        <v>#REF!</v>
      </c>
      <c r="CH261" s="370"/>
      <c r="CI261" s="17">
        <f t="shared" si="246"/>
        <v>0</v>
      </c>
      <c r="CJ261" s="17">
        <f t="shared" si="247"/>
        <v>1</v>
      </c>
      <c r="CK261" s="38">
        <f>MAX(BV38:BV261)</f>
        <v>426.8</v>
      </c>
      <c r="CL261" s="38">
        <f t="shared" si="253"/>
        <v>25.199999999999989</v>
      </c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</row>
    <row r="262" spans="1:147" customFormat="1" ht="19.5" hidden="1" customHeight="1" x14ac:dyDescent="0.25">
      <c r="A262" s="3"/>
      <c r="B262" s="254">
        <f t="shared" si="214"/>
        <v>38096</v>
      </c>
      <c r="C262" s="5">
        <f t="shared" si="255"/>
        <v>24765</v>
      </c>
      <c r="D262" s="5">
        <v>0</v>
      </c>
      <c r="E262" s="66">
        <f t="shared" si="257"/>
        <v>0</v>
      </c>
      <c r="F262" s="66">
        <f t="shared" si="215"/>
        <v>171</v>
      </c>
      <c r="G262" s="4">
        <f t="shared" si="256"/>
        <v>24936</v>
      </c>
      <c r="H262" s="8">
        <f t="shared" si="248"/>
        <v>6.9049061175045423E-3</v>
      </c>
      <c r="I262" s="3"/>
      <c r="J262" s="306">
        <v>38096</v>
      </c>
      <c r="K262" s="5">
        <v>395.7</v>
      </c>
      <c r="L262" s="5">
        <v>406.5</v>
      </c>
      <c r="M262" s="5">
        <v>390.2</v>
      </c>
      <c r="N262" s="177"/>
      <c r="O262" s="5">
        <f t="shared" si="200"/>
        <v>16.300000000000011</v>
      </c>
      <c r="P262" s="8">
        <f t="shared" si="201"/>
        <v>4.1192822845590123E-2</v>
      </c>
      <c r="Q262" s="8">
        <f>(AVERAGE(P259:P261))*Q1239</f>
        <v>1.7150383678715009E-2</v>
      </c>
      <c r="R262" s="8">
        <f>P261/P1239</f>
        <v>1.8995673230095997</v>
      </c>
      <c r="S262" s="109">
        <f t="shared" si="202"/>
        <v>394.71240591462805</v>
      </c>
      <c r="T262" s="5">
        <f t="shared" si="216"/>
        <v>6.6000000000000227</v>
      </c>
      <c r="U262" s="8">
        <f t="shared" si="199"/>
        <v>0.5599999999999985</v>
      </c>
      <c r="V262" s="19">
        <f t="shared" si="203"/>
        <v>0</v>
      </c>
      <c r="W262" s="109">
        <f t="shared" si="217"/>
        <v>408.487594085372</v>
      </c>
      <c r="X262" s="5">
        <f t="shared" si="211"/>
        <v>8.3999999999999773</v>
      </c>
      <c r="Y262" s="8">
        <f t="shared" si="204"/>
        <v>0.4400000000000015</v>
      </c>
      <c r="Z262" s="5">
        <f t="shared" si="205"/>
        <v>0</v>
      </c>
      <c r="AA262" s="5">
        <f>K262*AA1239</f>
        <v>5.1440999999999999</v>
      </c>
      <c r="AB262" s="5">
        <f t="shared" si="206"/>
        <v>9.7715642662936819</v>
      </c>
      <c r="AC262" s="2">
        <v>38096</v>
      </c>
      <c r="AD262" s="43">
        <f t="shared" si="218"/>
        <v>395</v>
      </c>
      <c r="AE262" s="54"/>
      <c r="AF262" s="131">
        <f>(AK261&gt;AF1239)*1</f>
        <v>0</v>
      </c>
      <c r="AG262" s="112">
        <f>MROUND((AD262*AG1239),5)</f>
        <v>385</v>
      </c>
      <c r="AH262" s="113">
        <f>MROUND((AE262*AH1239),0.1)</f>
        <v>0</v>
      </c>
      <c r="AI262" s="60">
        <f t="shared" si="219"/>
        <v>-5.9000000000000341</v>
      </c>
      <c r="AJ262" s="60"/>
      <c r="AK262" s="133">
        <f t="shared" si="254"/>
        <v>395.7</v>
      </c>
      <c r="AL262" s="41">
        <f t="shared" si="207"/>
        <v>410</v>
      </c>
      <c r="AM262" s="56">
        <f t="shared" si="212"/>
        <v>2.1</v>
      </c>
      <c r="AN262" s="82">
        <f t="shared" si="213"/>
        <v>0</v>
      </c>
      <c r="AO262" s="82">
        <f t="shared" si="220"/>
        <v>1</v>
      </c>
      <c r="AP262" s="33">
        <f t="shared" si="221"/>
        <v>0</v>
      </c>
      <c r="AQ262" s="29">
        <f t="shared" si="222"/>
        <v>0</v>
      </c>
      <c r="AR262" s="86">
        <f t="shared" si="223"/>
        <v>1</v>
      </c>
      <c r="AS262" s="33">
        <f t="shared" si="224"/>
        <v>0</v>
      </c>
      <c r="AT262" s="19">
        <f t="shared" si="225"/>
        <v>0</v>
      </c>
      <c r="AU262" s="18">
        <f t="shared" si="249"/>
        <v>1</v>
      </c>
      <c r="AV262" s="5">
        <f t="shared" si="226"/>
        <v>2.1</v>
      </c>
      <c r="AW262" s="17">
        <f t="shared" si="227"/>
        <v>1</v>
      </c>
      <c r="AX262" s="17">
        <f t="shared" si="228"/>
        <v>0</v>
      </c>
      <c r="AY262" s="17">
        <f t="shared" si="229"/>
        <v>0</v>
      </c>
      <c r="AZ262" s="19">
        <f t="shared" si="230"/>
        <v>415</v>
      </c>
      <c r="BA262" s="19">
        <f t="shared" si="231"/>
        <v>0</v>
      </c>
      <c r="BB262" s="19">
        <f t="shared" si="232"/>
        <v>0</v>
      </c>
      <c r="BC262" s="19">
        <f t="shared" si="233"/>
        <v>0</v>
      </c>
      <c r="BD262" s="17">
        <f t="shared" si="234"/>
        <v>415</v>
      </c>
      <c r="BE262" s="17">
        <f t="shared" si="235"/>
        <v>0</v>
      </c>
      <c r="BF262" s="38">
        <f t="shared" si="236"/>
        <v>0</v>
      </c>
      <c r="BG262" s="38">
        <f t="shared" si="237"/>
        <v>0</v>
      </c>
      <c r="BH262" s="38">
        <f t="shared" si="238"/>
        <v>0</v>
      </c>
      <c r="BI262" s="38">
        <f t="shared" si="239"/>
        <v>0</v>
      </c>
      <c r="BJ262" s="5">
        <f t="shared" si="240"/>
        <v>0</v>
      </c>
      <c r="BK262" s="5">
        <f t="shared" si="241"/>
        <v>0</v>
      </c>
      <c r="BL262" s="22">
        <f t="shared" si="242"/>
        <v>2.1</v>
      </c>
      <c r="BM262" s="5">
        <f t="shared" si="243"/>
        <v>2.1</v>
      </c>
      <c r="BN262" s="66">
        <f t="shared" si="258"/>
        <v>210</v>
      </c>
      <c r="BO262" s="5">
        <f>AP262*BO1239</f>
        <v>0</v>
      </c>
      <c r="BP262" s="5">
        <f>AU262*BP1239</f>
        <v>-39</v>
      </c>
      <c r="BQ262" s="5">
        <f>AF262*BQ1239</f>
        <v>0</v>
      </c>
      <c r="BR262" s="356">
        <f t="shared" si="259"/>
        <v>171</v>
      </c>
      <c r="BS262" s="5">
        <f t="shared" si="244"/>
        <v>395.7</v>
      </c>
      <c r="BT262" s="6"/>
      <c r="BU262" s="306">
        <v>38096</v>
      </c>
      <c r="BV262" s="38">
        <f t="shared" si="245"/>
        <v>395.7</v>
      </c>
      <c r="BW262" s="66"/>
      <c r="BX262" s="66"/>
      <c r="BY262" s="17"/>
      <c r="BZ262" s="17"/>
      <c r="CA262" s="66"/>
      <c r="CB262" s="66"/>
      <c r="CC262" s="66">
        <f>MAX(BW262:BW404)</f>
        <v>58642.280441588402</v>
      </c>
      <c r="CD262" s="66">
        <f t="shared" si="250"/>
        <v>-58642.280441588402</v>
      </c>
      <c r="CE262" s="66">
        <f t="shared" si="251"/>
        <v>-5715</v>
      </c>
      <c r="CF262" s="66" t="e">
        <f>MAX(CE262:CE404)</f>
        <v>#REF!</v>
      </c>
      <c r="CG262" s="66" t="e">
        <f t="shared" si="252"/>
        <v>#REF!</v>
      </c>
      <c r="CH262" s="370"/>
      <c r="CI262" s="17">
        <f t="shared" si="246"/>
        <v>1</v>
      </c>
      <c r="CJ262" s="17">
        <f t="shared" si="247"/>
        <v>0</v>
      </c>
      <c r="CK262" s="38">
        <f>MAX(BV38:BV262)</f>
        <v>426.8</v>
      </c>
      <c r="CL262" s="38">
        <f t="shared" si="253"/>
        <v>31.100000000000023</v>
      </c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</row>
    <row r="263" spans="1:147" customFormat="1" ht="19.5" hidden="1" customHeight="1" x14ac:dyDescent="0.25">
      <c r="A263" s="3"/>
      <c r="B263" s="254">
        <f t="shared" si="214"/>
        <v>38103</v>
      </c>
      <c r="C263" s="5">
        <f t="shared" si="255"/>
        <v>24936</v>
      </c>
      <c r="D263" s="5">
        <v>0</v>
      </c>
      <c r="E263" s="66">
        <f t="shared" si="257"/>
        <v>0</v>
      </c>
      <c r="F263" s="66">
        <f t="shared" si="215"/>
        <v>391</v>
      </c>
      <c r="G263" s="4">
        <f t="shared" si="256"/>
        <v>25327</v>
      </c>
      <c r="H263" s="8">
        <f t="shared" si="248"/>
        <v>1.5680141161373114E-2</v>
      </c>
      <c r="I263" s="3"/>
      <c r="J263" s="306">
        <v>38103</v>
      </c>
      <c r="K263" s="5">
        <v>387.5</v>
      </c>
      <c r="L263" s="5">
        <v>400</v>
      </c>
      <c r="M263" s="5">
        <v>377</v>
      </c>
      <c r="N263" s="177"/>
      <c r="O263" s="5">
        <f t="shared" si="200"/>
        <v>23</v>
      </c>
      <c r="P263" s="8">
        <f t="shared" si="201"/>
        <v>5.9354838709677421E-2</v>
      </c>
      <c r="Q263" s="8">
        <f>(AVERAGE(P260:P262))*Q1239</f>
        <v>1.7782799505858784E-2</v>
      </c>
      <c r="R263" s="8">
        <f>P262/P1239</f>
        <v>1.1682012547343679</v>
      </c>
      <c r="S263" s="109">
        <f t="shared" si="202"/>
        <v>388.66334623553166</v>
      </c>
      <c r="T263" s="5">
        <f t="shared" si="216"/>
        <v>5.6999999999999886</v>
      </c>
      <c r="U263" s="8">
        <f t="shared" si="199"/>
        <v>0.62000000000000077</v>
      </c>
      <c r="V263" s="19">
        <f t="shared" si="203"/>
        <v>2.5</v>
      </c>
      <c r="W263" s="109">
        <f t="shared" si="217"/>
        <v>402.73665376446831</v>
      </c>
      <c r="X263" s="5">
        <f t="shared" si="211"/>
        <v>9.3000000000000114</v>
      </c>
      <c r="Y263" s="8">
        <f t="shared" si="204"/>
        <v>0.37999999999999923</v>
      </c>
      <c r="Z263" s="5">
        <f t="shared" si="205"/>
        <v>0</v>
      </c>
      <c r="AA263" s="5">
        <f>K263*AA1239</f>
        <v>5.0374999999999996</v>
      </c>
      <c r="AB263" s="5">
        <f t="shared" si="206"/>
        <v>5.8848138207243776</v>
      </c>
      <c r="AC263" s="2">
        <v>38103</v>
      </c>
      <c r="AD263" s="43">
        <f t="shared" si="218"/>
        <v>390</v>
      </c>
      <c r="AE263" s="54"/>
      <c r="AF263" s="131">
        <f>(AK262&gt;AF1239)*1</f>
        <v>0</v>
      </c>
      <c r="AG263" s="112">
        <f>MROUND((AD263*AG1239),5)</f>
        <v>380</v>
      </c>
      <c r="AH263" s="113">
        <f>MROUND((AE263*AH1239),0.1)</f>
        <v>0</v>
      </c>
      <c r="AI263" s="60">
        <f t="shared" si="219"/>
        <v>-8.1999999999999886</v>
      </c>
      <c r="AJ263" s="60"/>
      <c r="AK263" s="133">
        <f t="shared" si="254"/>
        <v>387.5</v>
      </c>
      <c r="AL263" s="41">
        <f t="shared" si="207"/>
        <v>405</v>
      </c>
      <c r="AM263" s="56">
        <f t="shared" si="212"/>
        <v>4.3</v>
      </c>
      <c r="AN263" s="82">
        <f t="shared" si="213"/>
        <v>0</v>
      </c>
      <c r="AO263" s="82">
        <f t="shared" si="220"/>
        <v>1</v>
      </c>
      <c r="AP263" s="33">
        <f t="shared" si="221"/>
        <v>0</v>
      </c>
      <c r="AQ263" s="29">
        <f t="shared" si="222"/>
        <v>0</v>
      </c>
      <c r="AR263" s="86">
        <f t="shared" si="223"/>
        <v>0</v>
      </c>
      <c r="AS263" s="33">
        <f t="shared" si="224"/>
        <v>0</v>
      </c>
      <c r="AT263" s="19">
        <f t="shared" si="225"/>
        <v>0</v>
      </c>
      <c r="AU263" s="18">
        <f t="shared" si="249"/>
        <v>1</v>
      </c>
      <c r="AV263" s="5">
        <f t="shared" si="226"/>
        <v>4.3</v>
      </c>
      <c r="AW263" s="17">
        <f t="shared" si="227"/>
        <v>1</v>
      </c>
      <c r="AX263" s="17">
        <f t="shared" si="228"/>
        <v>0</v>
      </c>
      <c r="AY263" s="17">
        <f t="shared" si="229"/>
        <v>0</v>
      </c>
      <c r="AZ263" s="19">
        <f t="shared" si="230"/>
        <v>415</v>
      </c>
      <c r="BA263" s="19">
        <f t="shared" si="231"/>
        <v>0</v>
      </c>
      <c r="BB263" s="19">
        <f t="shared" si="232"/>
        <v>0</v>
      </c>
      <c r="BC263" s="19">
        <f t="shared" si="233"/>
        <v>0</v>
      </c>
      <c r="BD263" s="17">
        <f t="shared" si="234"/>
        <v>415</v>
      </c>
      <c r="BE263" s="17">
        <f t="shared" si="235"/>
        <v>0</v>
      </c>
      <c r="BF263" s="38">
        <f t="shared" si="236"/>
        <v>0</v>
      </c>
      <c r="BG263" s="38">
        <f t="shared" si="237"/>
        <v>0</v>
      </c>
      <c r="BH263" s="38">
        <f t="shared" si="238"/>
        <v>0</v>
      </c>
      <c r="BI263" s="38">
        <f t="shared" si="239"/>
        <v>0</v>
      </c>
      <c r="BJ263" s="5">
        <f t="shared" si="240"/>
        <v>0</v>
      </c>
      <c r="BK263" s="5">
        <f t="shared" si="241"/>
        <v>0</v>
      </c>
      <c r="BL263" s="22">
        <f t="shared" si="242"/>
        <v>4.3</v>
      </c>
      <c r="BM263" s="5">
        <f t="shared" si="243"/>
        <v>4.3</v>
      </c>
      <c r="BN263" s="66">
        <f t="shared" si="258"/>
        <v>430</v>
      </c>
      <c r="BO263" s="5">
        <f>AP263*BO1239</f>
        <v>0</v>
      </c>
      <c r="BP263" s="5">
        <f>AU263*BP1239</f>
        <v>-39</v>
      </c>
      <c r="BQ263" s="5">
        <f>AF263*BQ1239</f>
        <v>0</v>
      </c>
      <c r="BR263" s="356">
        <f t="shared" si="259"/>
        <v>391</v>
      </c>
      <c r="BS263" s="5">
        <f t="shared" si="244"/>
        <v>387.5</v>
      </c>
      <c r="BT263" s="6"/>
      <c r="BU263" s="306">
        <v>38103</v>
      </c>
      <c r="BV263" s="38">
        <f t="shared" si="245"/>
        <v>387.5</v>
      </c>
      <c r="BW263" s="66"/>
      <c r="BX263" s="66"/>
      <c r="BY263" s="17"/>
      <c r="BZ263" s="17"/>
      <c r="CA263" s="66"/>
      <c r="CB263" s="66"/>
      <c r="CC263" s="66">
        <f>MAX(BW263:BW404)</f>
        <v>58642.280441588402</v>
      </c>
      <c r="CD263" s="66">
        <f t="shared" si="250"/>
        <v>-58642.280441588402</v>
      </c>
      <c r="CE263" s="66">
        <f t="shared" si="251"/>
        <v>-5324</v>
      </c>
      <c r="CF263" s="66" t="e">
        <f>MAX(CE263:CE404)</f>
        <v>#REF!</v>
      </c>
      <c r="CG263" s="66" t="e">
        <f t="shared" si="252"/>
        <v>#REF!</v>
      </c>
      <c r="CH263" s="370"/>
      <c r="CI263" s="17">
        <f t="shared" si="246"/>
        <v>1</v>
      </c>
      <c r="CJ263" s="17">
        <f t="shared" si="247"/>
        <v>0</v>
      </c>
      <c r="CK263" s="38">
        <f>MAX(BV38:BV263)</f>
        <v>426.8</v>
      </c>
      <c r="CL263" s="38">
        <f t="shared" si="253"/>
        <v>39.300000000000011</v>
      </c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</row>
    <row r="264" spans="1:147" customFormat="1" ht="19.5" hidden="1" customHeight="1" x14ac:dyDescent="0.25">
      <c r="A264" s="3"/>
      <c r="B264" s="254">
        <f t="shared" si="214"/>
        <v>38110</v>
      </c>
      <c r="C264" s="5">
        <f t="shared" si="255"/>
        <v>25327</v>
      </c>
      <c r="D264" s="5">
        <v>0</v>
      </c>
      <c r="E264" s="66">
        <f t="shared" si="257"/>
        <v>0</v>
      </c>
      <c r="F264" s="66">
        <f t="shared" si="215"/>
        <v>181.00000000000003</v>
      </c>
      <c r="G264" s="4">
        <f t="shared" si="256"/>
        <v>25508</v>
      </c>
      <c r="H264" s="8">
        <f t="shared" si="248"/>
        <v>7.1465234729735077E-3</v>
      </c>
      <c r="I264" s="3"/>
      <c r="J264" s="306">
        <v>38110</v>
      </c>
      <c r="K264" s="5">
        <v>379.1</v>
      </c>
      <c r="L264" s="5">
        <v>395.3</v>
      </c>
      <c r="M264" s="5">
        <v>377.7</v>
      </c>
      <c r="N264" s="177"/>
      <c r="O264" s="5">
        <f t="shared" si="200"/>
        <v>17.600000000000023</v>
      </c>
      <c r="P264" s="8">
        <f t="shared" si="201"/>
        <v>4.6425745185966823E-2</v>
      </c>
      <c r="Q264" s="8">
        <f>(AVERAGE(P261:P263))*Q1239</f>
        <v>2.2337297769122005E-2</v>
      </c>
      <c r="R264" s="8">
        <f>P263/P1239</f>
        <v>1.6832640315793308</v>
      </c>
      <c r="S264" s="109">
        <f t="shared" si="202"/>
        <v>378.84429711446523</v>
      </c>
      <c r="T264" s="5">
        <f t="shared" si="216"/>
        <v>7.5</v>
      </c>
      <c r="U264" s="8">
        <f t="shared" si="199"/>
        <v>0.5</v>
      </c>
      <c r="V264" s="19">
        <f t="shared" si="203"/>
        <v>0.89999999999997726</v>
      </c>
      <c r="W264" s="109">
        <f t="shared" si="217"/>
        <v>396.15570288553477</v>
      </c>
      <c r="X264" s="5">
        <f t="shared" si="211"/>
        <v>7.5</v>
      </c>
      <c r="Y264" s="8">
        <f t="shared" si="204"/>
        <v>0.5</v>
      </c>
      <c r="Z264" s="5">
        <f t="shared" si="205"/>
        <v>0</v>
      </c>
      <c r="AA264" s="5">
        <f>K264*AA1239</f>
        <v>4.9283000000000001</v>
      </c>
      <c r="AB264" s="5">
        <f t="shared" si="206"/>
        <v>8.2956301268324157</v>
      </c>
      <c r="AC264" s="2">
        <v>38110</v>
      </c>
      <c r="AD264" s="43">
        <f t="shared" si="218"/>
        <v>380</v>
      </c>
      <c r="AE264" s="54"/>
      <c r="AF264" s="131">
        <f>(AK263&gt;AF1239)*1</f>
        <v>0</v>
      </c>
      <c r="AG264" s="112">
        <f>MROUND((AD264*AG1239),5)</f>
        <v>375</v>
      </c>
      <c r="AH264" s="113">
        <f>MROUND((AE264*AH1239),0.1)</f>
        <v>0</v>
      </c>
      <c r="AI264" s="60">
        <f t="shared" si="219"/>
        <v>-8.3999999999999773</v>
      </c>
      <c r="AJ264" s="60"/>
      <c r="AK264" s="133">
        <f t="shared" si="254"/>
        <v>379.1</v>
      </c>
      <c r="AL264" s="41">
        <f t="shared" si="207"/>
        <v>395</v>
      </c>
      <c r="AM264" s="56">
        <f t="shared" si="212"/>
        <v>2.2000000000000002</v>
      </c>
      <c r="AN264" s="82">
        <f t="shared" si="213"/>
        <v>0</v>
      </c>
      <c r="AO264" s="82">
        <f t="shared" si="220"/>
        <v>1</v>
      </c>
      <c r="AP264" s="33">
        <f t="shared" si="221"/>
        <v>0</v>
      </c>
      <c r="AQ264" s="29">
        <f t="shared" si="222"/>
        <v>0</v>
      </c>
      <c r="AR264" s="86">
        <f t="shared" si="223"/>
        <v>0</v>
      </c>
      <c r="AS264" s="33">
        <f t="shared" si="224"/>
        <v>0</v>
      </c>
      <c r="AT264" s="19">
        <f t="shared" si="225"/>
        <v>0</v>
      </c>
      <c r="AU264" s="18">
        <f t="shared" si="249"/>
        <v>1</v>
      </c>
      <c r="AV264" s="5">
        <f t="shared" si="226"/>
        <v>2.2000000000000002</v>
      </c>
      <c r="AW264" s="17">
        <f t="shared" si="227"/>
        <v>1</v>
      </c>
      <c r="AX264" s="17">
        <f t="shared" si="228"/>
        <v>0</v>
      </c>
      <c r="AY264" s="17">
        <f t="shared" si="229"/>
        <v>0</v>
      </c>
      <c r="AZ264" s="19">
        <f t="shared" si="230"/>
        <v>415</v>
      </c>
      <c r="BA264" s="19">
        <f t="shared" si="231"/>
        <v>0</v>
      </c>
      <c r="BB264" s="19">
        <f t="shared" si="232"/>
        <v>0</v>
      </c>
      <c r="BC264" s="19">
        <f t="shared" si="233"/>
        <v>0</v>
      </c>
      <c r="BD264" s="17">
        <f t="shared" si="234"/>
        <v>415</v>
      </c>
      <c r="BE264" s="17">
        <f t="shared" si="235"/>
        <v>0</v>
      </c>
      <c r="BF264" s="38">
        <f t="shared" si="236"/>
        <v>0</v>
      </c>
      <c r="BG264" s="38">
        <f t="shared" si="237"/>
        <v>0</v>
      </c>
      <c r="BH264" s="38">
        <f t="shared" si="238"/>
        <v>0</v>
      </c>
      <c r="BI264" s="38">
        <f t="shared" si="239"/>
        <v>0</v>
      </c>
      <c r="BJ264" s="5">
        <f t="shared" si="240"/>
        <v>0</v>
      </c>
      <c r="BK264" s="5">
        <f t="shared" si="241"/>
        <v>0</v>
      </c>
      <c r="BL264" s="22">
        <f t="shared" si="242"/>
        <v>2.2000000000000002</v>
      </c>
      <c r="BM264" s="5">
        <f t="shared" si="243"/>
        <v>2.2000000000000002</v>
      </c>
      <c r="BN264" s="66">
        <f t="shared" si="258"/>
        <v>220.00000000000003</v>
      </c>
      <c r="BO264" s="5">
        <f>AP264*BO1239</f>
        <v>0</v>
      </c>
      <c r="BP264" s="5">
        <f>AU264*BP1239</f>
        <v>-39</v>
      </c>
      <c r="BQ264" s="5">
        <f>AF264*BQ1239</f>
        <v>0</v>
      </c>
      <c r="BR264" s="356">
        <f t="shared" si="259"/>
        <v>181.00000000000003</v>
      </c>
      <c r="BS264" s="5">
        <f t="shared" si="244"/>
        <v>379.1</v>
      </c>
      <c r="BT264" s="6"/>
      <c r="BU264" s="306">
        <v>38110</v>
      </c>
      <c r="BV264" s="38">
        <f t="shared" si="245"/>
        <v>379.1</v>
      </c>
      <c r="BW264" s="66"/>
      <c r="BX264" s="66"/>
      <c r="BY264" s="17"/>
      <c r="BZ264" s="17"/>
      <c r="CA264" s="66"/>
      <c r="CB264" s="66"/>
      <c r="CC264" s="66">
        <f>MAX(BW264:BW404)</f>
        <v>58642.280441588402</v>
      </c>
      <c r="CD264" s="66">
        <f t="shared" si="250"/>
        <v>-58642.280441588402</v>
      </c>
      <c r="CE264" s="66">
        <f t="shared" si="251"/>
        <v>-5143</v>
      </c>
      <c r="CF264" s="66" t="e">
        <f>MAX(CE264:CE404)</f>
        <v>#REF!</v>
      </c>
      <c r="CG264" s="66" t="e">
        <f t="shared" si="252"/>
        <v>#REF!</v>
      </c>
      <c r="CH264" s="370"/>
      <c r="CI264" s="17">
        <f t="shared" si="246"/>
        <v>1</v>
      </c>
      <c r="CJ264" s="17">
        <f t="shared" si="247"/>
        <v>0</v>
      </c>
      <c r="CK264" s="38">
        <f>MAX(BV38:BV264)</f>
        <v>426.8</v>
      </c>
      <c r="CL264" s="38">
        <f t="shared" si="253"/>
        <v>47.699999999999989</v>
      </c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</row>
    <row r="265" spans="1:147" customFormat="1" ht="19.5" hidden="1" customHeight="1" x14ac:dyDescent="0.25">
      <c r="A265" s="3"/>
      <c r="B265" s="254">
        <f t="shared" si="214"/>
        <v>38117</v>
      </c>
      <c r="C265" s="5">
        <f t="shared" si="255"/>
        <v>25508</v>
      </c>
      <c r="D265" s="5">
        <v>0</v>
      </c>
      <c r="E265" s="66">
        <f t="shared" si="257"/>
        <v>0</v>
      </c>
      <c r="F265" s="66">
        <f t="shared" si="215"/>
        <v>371.00000000000006</v>
      </c>
      <c r="G265" s="4">
        <f t="shared" si="256"/>
        <v>25879</v>
      </c>
      <c r="H265" s="8">
        <f t="shared" si="248"/>
        <v>1.4544456641053789E-2</v>
      </c>
      <c r="I265" s="3"/>
      <c r="J265" s="306">
        <v>38117</v>
      </c>
      <c r="K265" s="5">
        <v>377.1</v>
      </c>
      <c r="L265" s="5">
        <v>384.5</v>
      </c>
      <c r="M265" s="5">
        <v>371.3</v>
      </c>
      <c r="N265" s="177"/>
      <c r="O265" s="5">
        <f t="shared" si="200"/>
        <v>13.199999999999989</v>
      </c>
      <c r="P265" s="8">
        <f t="shared" si="201"/>
        <v>3.5003977724741418E-2</v>
      </c>
      <c r="Q265" s="8">
        <f>(AVERAGE(P262:P264))*Q1239</f>
        <v>1.9596454232164582E-2</v>
      </c>
      <c r="R265" s="8">
        <f>P264/P1239</f>
        <v>1.3166034768124792</v>
      </c>
      <c r="S265" s="109">
        <f t="shared" si="202"/>
        <v>371.67098420058642</v>
      </c>
      <c r="T265" s="5">
        <f t="shared" si="216"/>
        <v>9.1000000000000227</v>
      </c>
      <c r="U265" s="8">
        <f t="shared" si="199"/>
        <v>0.39333333333333181</v>
      </c>
      <c r="V265" s="19">
        <f t="shared" si="203"/>
        <v>0</v>
      </c>
      <c r="W265" s="109">
        <f t="shared" si="217"/>
        <v>386.52901579941363</v>
      </c>
      <c r="X265" s="5">
        <f t="shared" si="211"/>
        <v>5.8999999999999773</v>
      </c>
      <c r="Y265" s="8">
        <f t="shared" si="204"/>
        <v>0.60666666666666824</v>
      </c>
      <c r="Z265" s="5">
        <f t="shared" si="205"/>
        <v>0</v>
      </c>
      <c r="AA265" s="5">
        <f>K265*AA1239</f>
        <v>4.9023000000000003</v>
      </c>
      <c r="AB265" s="5">
        <f t="shared" si="206"/>
        <v>6.454385224377817</v>
      </c>
      <c r="AC265" s="2">
        <v>38117</v>
      </c>
      <c r="AD265" s="43">
        <f t="shared" si="218"/>
        <v>370</v>
      </c>
      <c r="AE265" s="54"/>
      <c r="AF265" s="131">
        <f>(AK264&gt;AF1239)*1</f>
        <v>0</v>
      </c>
      <c r="AG265" s="112">
        <f>MROUND((AD265*AG1239),5)</f>
        <v>365</v>
      </c>
      <c r="AH265" s="113">
        <f>MROUND((AE265*AH1239),0.1)</f>
        <v>0</v>
      </c>
      <c r="AI265" s="60">
        <f t="shared" si="219"/>
        <v>-2</v>
      </c>
      <c r="AJ265" s="60"/>
      <c r="AK265" s="133">
        <f t="shared" si="254"/>
        <v>377.1</v>
      </c>
      <c r="AL265" s="41">
        <f t="shared" si="207"/>
        <v>385</v>
      </c>
      <c r="AM265" s="56">
        <f t="shared" si="212"/>
        <v>4.1000000000000005</v>
      </c>
      <c r="AN265" s="82">
        <f t="shared" si="213"/>
        <v>0</v>
      </c>
      <c r="AO265" s="82">
        <f t="shared" si="220"/>
        <v>1</v>
      </c>
      <c r="AP265" s="33">
        <f t="shared" si="221"/>
        <v>0</v>
      </c>
      <c r="AQ265" s="29">
        <f t="shared" si="222"/>
        <v>0</v>
      </c>
      <c r="AR265" s="86">
        <f t="shared" si="223"/>
        <v>1</v>
      </c>
      <c r="AS265" s="33">
        <f t="shared" si="224"/>
        <v>0</v>
      </c>
      <c r="AT265" s="19">
        <f t="shared" si="225"/>
        <v>0</v>
      </c>
      <c r="AU265" s="18">
        <f t="shared" si="249"/>
        <v>1</v>
      </c>
      <c r="AV265" s="5">
        <f t="shared" si="226"/>
        <v>4.1000000000000005</v>
      </c>
      <c r="AW265" s="17">
        <f t="shared" si="227"/>
        <v>1</v>
      </c>
      <c r="AX265" s="17">
        <f t="shared" si="228"/>
        <v>0</v>
      </c>
      <c r="AY265" s="17">
        <f t="shared" si="229"/>
        <v>0</v>
      </c>
      <c r="AZ265" s="19">
        <f t="shared" si="230"/>
        <v>415</v>
      </c>
      <c r="BA265" s="19">
        <f t="shared" si="231"/>
        <v>0</v>
      </c>
      <c r="BB265" s="19">
        <f t="shared" si="232"/>
        <v>0</v>
      </c>
      <c r="BC265" s="19">
        <f t="shared" si="233"/>
        <v>0</v>
      </c>
      <c r="BD265" s="17">
        <f t="shared" si="234"/>
        <v>415</v>
      </c>
      <c r="BE265" s="17">
        <f t="shared" si="235"/>
        <v>0</v>
      </c>
      <c r="BF265" s="38">
        <f t="shared" si="236"/>
        <v>0</v>
      </c>
      <c r="BG265" s="38">
        <f t="shared" si="237"/>
        <v>0</v>
      </c>
      <c r="BH265" s="38">
        <f t="shared" si="238"/>
        <v>0</v>
      </c>
      <c r="BI265" s="38">
        <f t="shared" si="239"/>
        <v>0</v>
      </c>
      <c r="BJ265" s="5">
        <f t="shared" si="240"/>
        <v>0</v>
      </c>
      <c r="BK265" s="5">
        <f t="shared" si="241"/>
        <v>0</v>
      </c>
      <c r="BL265" s="22">
        <f t="shared" si="242"/>
        <v>4.1000000000000005</v>
      </c>
      <c r="BM265" s="5">
        <f t="shared" si="243"/>
        <v>4.1000000000000005</v>
      </c>
      <c r="BN265" s="66">
        <f t="shared" si="258"/>
        <v>410.00000000000006</v>
      </c>
      <c r="BO265" s="5">
        <f>AP265*BO1239</f>
        <v>0</v>
      </c>
      <c r="BP265" s="5">
        <f>AU265*BP1239</f>
        <v>-39</v>
      </c>
      <c r="BQ265" s="5">
        <f>AF265*BQ1239</f>
        <v>0</v>
      </c>
      <c r="BR265" s="356">
        <f t="shared" si="259"/>
        <v>371.00000000000006</v>
      </c>
      <c r="BS265" s="5">
        <f t="shared" si="244"/>
        <v>377.1</v>
      </c>
      <c r="BT265" s="6"/>
      <c r="BU265" s="306">
        <v>38117</v>
      </c>
      <c r="BV265" s="38">
        <f t="shared" si="245"/>
        <v>377.1</v>
      </c>
      <c r="BW265" s="66"/>
      <c r="BX265" s="66"/>
      <c r="BY265" s="17"/>
      <c r="BZ265" s="17"/>
      <c r="CA265" s="66"/>
      <c r="CB265" s="66"/>
      <c r="CC265" s="66">
        <f>MAX(BW265:BW404)</f>
        <v>58642.280441588402</v>
      </c>
      <c r="CD265" s="66">
        <f t="shared" si="250"/>
        <v>-58642.280441588402</v>
      </c>
      <c r="CE265" s="66">
        <f t="shared" si="251"/>
        <v>-4772</v>
      </c>
      <c r="CF265" s="66" t="e">
        <f>MAX(CE265:CE404)</f>
        <v>#REF!</v>
      </c>
      <c r="CG265" s="66" t="e">
        <f t="shared" si="252"/>
        <v>#REF!</v>
      </c>
      <c r="CH265" s="370"/>
      <c r="CI265" s="17">
        <f t="shared" si="246"/>
        <v>1</v>
      </c>
      <c r="CJ265" s="17">
        <f t="shared" si="247"/>
        <v>0</v>
      </c>
      <c r="CK265" s="38">
        <f>MAX(BV38:BV265)</f>
        <v>426.8</v>
      </c>
      <c r="CL265" s="38">
        <f t="shared" si="253"/>
        <v>49.699999999999989</v>
      </c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</row>
    <row r="266" spans="1:147" customFormat="1" ht="19.5" hidden="1" customHeight="1" x14ac:dyDescent="0.25">
      <c r="A266" s="3"/>
      <c r="B266" s="254">
        <f t="shared" si="214"/>
        <v>38124</v>
      </c>
      <c r="C266" s="5">
        <f t="shared" si="255"/>
        <v>25879</v>
      </c>
      <c r="D266" s="5">
        <v>0</v>
      </c>
      <c r="E266" s="66">
        <f t="shared" si="257"/>
        <v>0</v>
      </c>
      <c r="F266" s="66">
        <f t="shared" si="215"/>
        <v>351.00000000000006</v>
      </c>
      <c r="G266" s="4">
        <f t="shared" si="256"/>
        <v>26230</v>
      </c>
      <c r="H266" s="8">
        <f t="shared" si="248"/>
        <v>1.3563120676996795E-2</v>
      </c>
      <c r="I266" s="3"/>
      <c r="J266" s="306">
        <v>38124</v>
      </c>
      <c r="K266" s="5">
        <v>384.9</v>
      </c>
      <c r="L266" s="5">
        <v>387.3</v>
      </c>
      <c r="M266" s="5">
        <v>375.5</v>
      </c>
      <c r="N266" s="177"/>
      <c r="O266" s="5">
        <f t="shared" si="200"/>
        <v>11.800000000000011</v>
      </c>
      <c r="P266" s="8">
        <f t="shared" si="201"/>
        <v>3.0657313587944952E-2</v>
      </c>
      <c r="Q266" s="8">
        <f>(AVERAGE(P263:P265))*Q1239</f>
        <v>1.8771274882718091E-2</v>
      </c>
      <c r="R266" s="8">
        <f>P265/P1239</f>
        <v>0.99268969383375072</v>
      </c>
      <c r="S266" s="109">
        <f t="shared" si="202"/>
        <v>370.02135224172702</v>
      </c>
      <c r="T266" s="5">
        <f t="shared" si="216"/>
        <v>7.1000000000000227</v>
      </c>
      <c r="U266" s="8">
        <f t="shared" si="199"/>
        <v>0.52666666666666517</v>
      </c>
      <c r="V266" s="19">
        <f t="shared" si="203"/>
        <v>0</v>
      </c>
      <c r="W266" s="109">
        <f t="shared" si="217"/>
        <v>384.17864775827303</v>
      </c>
      <c r="X266" s="5">
        <f t="shared" si="211"/>
        <v>7.8999999999999773</v>
      </c>
      <c r="Y266" s="8">
        <f t="shared" si="204"/>
        <v>0.47333333333333483</v>
      </c>
      <c r="Z266" s="5">
        <f t="shared" si="205"/>
        <v>0</v>
      </c>
      <c r="AA266" s="5">
        <f>K266*AA1239</f>
        <v>5.0036999999999994</v>
      </c>
      <c r="AB266" s="5">
        <f t="shared" si="206"/>
        <v>4.9671214210359382</v>
      </c>
      <c r="AC266" s="2">
        <v>38124</v>
      </c>
      <c r="AD266" s="43">
        <f t="shared" si="218"/>
        <v>370</v>
      </c>
      <c r="AE266" s="54"/>
      <c r="AF266" s="131">
        <f>(AK265&gt;AF1239)*1</f>
        <v>0</v>
      </c>
      <c r="AG266" s="112">
        <f>MROUND((AD266*AG1239),5)</f>
        <v>365</v>
      </c>
      <c r="AH266" s="113">
        <f>MROUND((AE266*AH1239),0.1)</f>
        <v>0</v>
      </c>
      <c r="AI266" s="60">
        <f t="shared" si="219"/>
        <v>7.7999999999999545</v>
      </c>
      <c r="AJ266" s="60"/>
      <c r="AK266" s="133">
        <f t="shared" si="254"/>
        <v>384.9</v>
      </c>
      <c r="AL266" s="41">
        <f t="shared" si="207"/>
        <v>385</v>
      </c>
      <c r="AM266" s="56">
        <f t="shared" si="212"/>
        <v>3.9000000000000004</v>
      </c>
      <c r="AN266" s="82">
        <f t="shared" si="213"/>
        <v>1</v>
      </c>
      <c r="AO266" s="82">
        <f t="shared" si="220"/>
        <v>0</v>
      </c>
      <c r="AP266" s="33">
        <f t="shared" si="221"/>
        <v>0</v>
      </c>
      <c r="AQ266" s="29">
        <f t="shared" si="222"/>
        <v>0</v>
      </c>
      <c r="AR266" s="86">
        <f t="shared" si="223"/>
        <v>1</v>
      </c>
      <c r="AS266" s="33">
        <f t="shared" si="224"/>
        <v>0</v>
      </c>
      <c r="AT266" s="19">
        <f t="shared" si="225"/>
        <v>0</v>
      </c>
      <c r="AU266" s="18">
        <f t="shared" si="249"/>
        <v>1</v>
      </c>
      <c r="AV266" s="5">
        <f t="shared" si="226"/>
        <v>3.9000000000000004</v>
      </c>
      <c r="AW266" s="17">
        <f t="shared" si="227"/>
        <v>1</v>
      </c>
      <c r="AX266" s="17">
        <f t="shared" si="228"/>
        <v>0</v>
      </c>
      <c r="AY266" s="17">
        <f t="shared" si="229"/>
        <v>0</v>
      </c>
      <c r="AZ266" s="19">
        <f t="shared" si="230"/>
        <v>415</v>
      </c>
      <c r="BA266" s="19">
        <f t="shared" si="231"/>
        <v>0</v>
      </c>
      <c r="BB266" s="19">
        <f t="shared" si="232"/>
        <v>0</v>
      </c>
      <c r="BC266" s="19">
        <f t="shared" si="233"/>
        <v>0</v>
      </c>
      <c r="BD266" s="17">
        <f t="shared" si="234"/>
        <v>415</v>
      </c>
      <c r="BE266" s="17">
        <f t="shared" si="235"/>
        <v>0</v>
      </c>
      <c r="BF266" s="38">
        <f t="shared" si="236"/>
        <v>0</v>
      </c>
      <c r="BG266" s="38">
        <f t="shared" si="237"/>
        <v>0</v>
      </c>
      <c r="BH266" s="38">
        <f t="shared" si="238"/>
        <v>0</v>
      </c>
      <c r="BI266" s="38">
        <f t="shared" si="239"/>
        <v>0</v>
      </c>
      <c r="BJ266" s="5">
        <f t="shared" si="240"/>
        <v>0</v>
      </c>
      <c r="BK266" s="5">
        <f t="shared" si="241"/>
        <v>0</v>
      </c>
      <c r="BL266" s="22">
        <f t="shared" si="242"/>
        <v>3.9000000000000004</v>
      </c>
      <c r="BM266" s="5">
        <f t="shared" si="243"/>
        <v>3.9000000000000004</v>
      </c>
      <c r="BN266" s="66">
        <f t="shared" si="258"/>
        <v>390.00000000000006</v>
      </c>
      <c r="BO266" s="5">
        <f>AP266*BO1239</f>
        <v>0</v>
      </c>
      <c r="BP266" s="5">
        <f>AU266*BP1239</f>
        <v>-39</v>
      </c>
      <c r="BQ266" s="5">
        <f>AF266*BQ1239</f>
        <v>0</v>
      </c>
      <c r="BR266" s="356">
        <f t="shared" si="259"/>
        <v>351.00000000000006</v>
      </c>
      <c r="BS266" s="5">
        <f t="shared" si="244"/>
        <v>384.9</v>
      </c>
      <c r="BT266" s="6"/>
      <c r="BU266" s="306">
        <v>38124</v>
      </c>
      <c r="BV266" s="38">
        <f t="shared" si="245"/>
        <v>384.9</v>
      </c>
      <c r="BW266" s="66"/>
      <c r="BX266" s="66"/>
      <c r="BY266" s="17"/>
      <c r="BZ266" s="17"/>
      <c r="CA266" s="66"/>
      <c r="CB266" s="66"/>
      <c r="CC266" s="66">
        <f>MAX(BW266:BW404)</f>
        <v>58642.280441588402</v>
      </c>
      <c r="CD266" s="66">
        <f t="shared" si="250"/>
        <v>-58642.280441588402</v>
      </c>
      <c r="CE266" s="66">
        <f t="shared" si="251"/>
        <v>-4421</v>
      </c>
      <c r="CF266" s="66" t="e">
        <f>MAX(CE266:CE404)</f>
        <v>#REF!</v>
      </c>
      <c r="CG266" s="66" t="e">
        <f t="shared" si="252"/>
        <v>#REF!</v>
      </c>
      <c r="CH266" s="370"/>
      <c r="CI266" s="17">
        <f t="shared" si="246"/>
        <v>1</v>
      </c>
      <c r="CJ266" s="17">
        <f t="shared" si="247"/>
        <v>0</v>
      </c>
      <c r="CK266" s="38">
        <f>MAX(BV38:BV266)</f>
        <v>426.8</v>
      </c>
      <c r="CL266" s="38">
        <f t="shared" si="253"/>
        <v>41.900000000000034</v>
      </c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</row>
    <row r="267" spans="1:147" customFormat="1" ht="19.5" hidden="1" customHeight="1" x14ac:dyDescent="0.25">
      <c r="A267" s="3"/>
      <c r="B267" s="254">
        <f t="shared" si="214"/>
        <v>38131</v>
      </c>
      <c r="C267" s="5">
        <f t="shared" si="255"/>
        <v>26230</v>
      </c>
      <c r="D267" s="5">
        <v>0</v>
      </c>
      <c r="E267" s="66">
        <f t="shared" si="257"/>
        <v>0</v>
      </c>
      <c r="F267" s="66">
        <f t="shared" si="215"/>
        <v>-2299</v>
      </c>
      <c r="G267" s="4">
        <f t="shared" si="256"/>
        <v>23931</v>
      </c>
      <c r="H267" s="8">
        <f t="shared" si="248"/>
        <v>-8.7647731605032406E-2</v>
      </c>
      <c r="I267" s="3"/>
      <c r="J267" s="306">
        <v>38131</v>
      </c>
      <c r="K267" s="5">
        <v>394.9</v>
      </c>
      <c r="L267" s="5">
        <v>398</v>
      </c>
      <c r="M267" s="5">
        <v>383.2</v>
      </c>
      <c r="N267" s="177"/>
      <c r="O267" s="5">
        <f t="shared" si="200"/>
        <v>14.800000000000011</v>
      </c>
      <c r="P267" s="8">
        <f t="shared" si="201"/>
        <v>3.7477842491770101E-2</v>
      </c>
      <c r="Q267" s="8">
        <f>(AVERAGE(P264:P266))*Q1239</f>
        <v>1.4944938199820427E-2</v>
      </c>
      <c r="R267" s="8">
        <f>P266/P1239</f>
        <v>0.86942116917962864</v>
      </c>
      <c r="S267" s="109">
        <f t="shared" si="202"/>
        <v>379.14769328688908</v>
      </c>
      <c r="T267" s="5">
        <f t="shared" si="216"/>
        <v>4.8999999999999773</v>
      </c>
      <c r="U267" s="8">
        <f t="shared" si="199"/>
        <v>0.51000000000000223</v>
      </c>
      <c r="V267" s="19">
        <f t="shared" si="203"/>
        <v>0</v>
      </c>
      <c r="W267" s="109">
        <f t="shared" si="217"/>
        <v>390.65230671311087</v>
      </c>
      <c r="X267" s="5">
        <f t="shared" si="211"/>
        <v>5.1000000000000227</v>
      </c>
      <c r="Y267" s="8">
        <f t="shared" si="204"/>
        <v>0.48999999999999777</v>
      </c>
      <c r="Z267" s="5">
        <f t="shared" si="205"/>
        <v>4.8999999999999773</v>
      </c>
      <c r="AA267" s="5">
        <f>K267*AA1239</f>
        <v>5.1336999999999993</v>
      </c>
      <c r="AB267" s="5">
        <f t="shared" si="206"/>
        <v>4.4633474562174591</v>
      </c>
      <c r="AC267" s="2">
        <v>38131</v>
      </c>
      <c r="AD267" s="43">
        <f t="shared" si="218"/>
        <v>380</v>
      </c>
      <c r="AE267" s="54"/>
      <c r="AF267" s="131">
        <f>(AK266&gt;AF1239)*1</f>
        <v>0</v>
      </c>
      <c r="AG267" s="112">
        <f>MROUND((AD267*AG1239),5)</f>
        <v>375</v>
      </c>
      <c r="AH267" s="113">
        <f>MROUND((AE267*AH1239),0.1)</f>
        <v>0</v>
      </c>
      <c r="AI267" s="60">
        <f t="shared" si="219"/>
        <v>10</v>
      </c>
      <c r="AJ267" s="60"/>
      <c r="AK267" s="133">
        <f t="shared" si="254"/>
        <v>394.9</v>
      </c>
      <c r="AL267" s="41">
        <f t="shared" si="207"/>
        <v>390</v>
      </c>
      <c r="AM267" s="56">
        <f t="shared" si="212"/>
        <v>2.4000000000000004</v>
      </c>
      <c r="AN267" s="82">
        <f t="shared" si="213"/>
        <v>1</v>
      </c>
      <c r="AO267" s="82">
        <f t="shared" si="220"/>
        <v>0</v>
      </c>
      <c r="AP267" s="33">
        <f t="shared" si="221"/>
        <v>0</v>
      </c>
      <c r="AQ267" s="29">
        <f t="shared" si="222"/>
        <v>0</v>
      </c>
      <c r="AR267" s="86">
        <f t="shared" si="223"/>
        <v>1</v>
      </c>
      <c r="AS267" s="33">
        <f t="shared" si="224"/>
        <v>0</v>
      </c>
      <c r="AT267" s="19">
        <f t="shared" si="225"/>
        <v>0</v>
      </c>
      <c r="AU267" s="18">
        <f t="shared" si="249"/>
        <v>1</v>
      </c>
      <c r="AV267" s="5">
        <f t="shared" si="226"/>
        <v>2.4000000000000004</v>
      </c>
      <c r="AW267" s="17">
        <f t="shared" si="227"/>
        <v>0</v>
      </c>
      <c r="AX267" s="17">
        <f t="shared" si="228"/>
        <v>1</v>
      </c>
      <c r="AY267" s="17">
        <f t="shared" si="229"/>
        <v>390</v>
      </c>
      <c r="AZ267" s="19">
        <f t="shared" si="230"/>
        <v>415</v>
      </c>
      <c r="BA267" s="19">
        <f t="shared" si="231"/>
        <v>0</v>
      </c>
      <c r="BB267" s="19">
        <f t="shared" si="232"/>
        <v>0</v>
      </c>
      <c r="BC267" s="19">
        <f t="shared" si="233"/>
        <v>390</v>
      </c>
      <c r="BD267" s="17">
        <f t="shared" si="234"/>
        <v>0</v>
      </c>
      <c r="BE267" s="17">
        <f t="shared" si="235"/>
        <v>0</v>
      </c>
      <c r="BF267" s="38">
        <f t="shared" si="236"/>
        <v>0</v>
      </c>
      <c r="BG267" s="38">
        <f t="shared" si="237"/>
        <v>0</v>
      </c>
      <c r="BH267" s="38">
        <f t="shared" si="238"/>
        <v>0</v>
      </c>
      <c r="BI267" s="38">
        <f t="shared" si="239"/>
        <v>0</v>
      </c>
      <c r="BJ267" s="5">
        <f t="shared" si="240"/>
        <v>0</v>
      </c>
      <c r="BK267" s="5">
        <f t="shared" si="241"/>
        <v>-25</v>
      </c>
      <c r="BL267" s="22">
        <f t="shared" si="242"/>
        <v>-22.6</v>
      </c>
      <c r="BM267" s="5">
        <f t="shared" si="243"/>
        <v>-22.6</v>
      </c>
      <c r="BN267" s="66">
        <f t="shared" si="258"/>
        <v>-2260</v>
      </c>
      <c r="BO267" s="5">
        <f>AP267*BO1239</f>
        <v>0</v>
      </c>
      <c r="BP267" s="5">
        <f>AU267*BP1239</f>
        <v>-39</v>
      </c>
      <c r="BQ267" s="5">
        <f>AF267*BQ1239</f>
        <v>0</v>
      </c>
      <c r="BR267" s="356">
        <f t="shared" si="259"/>
        <v>-2299</v>
      </c>
      <c r="BS267" s="5">
        <f t="shared" si="244"/>
        <v>394.9</v>
      </c>
      <c r="BT267" s="6"/>
      <c r="BU267" s="306">
        <v>38131</v>
      </c>
      <c r="BV267" s="38">
        <f t="shared" si="245"/>
        <v>394.9</v>
      </c>
      <c r="BW267" s="66"/>
      <c r="BX267" s="66"/>
      <c r="BY267" s="17"/>
      <c r="BZ267" s="17"/>
      <c r="CA267" s="66"/>
      <c r="CB267" s="66"/>
      <c r="CC267" s="66">
        <f>MAX(BW267:BW404)</f>
        <v>58642.280441588402</v>
      </c>
      <c r="CD267" s="66">
        <f t="shared" si="250"/>
        <v>-58642.280441588402</v>
      </c>
      <c r="CE267" s="66">
        <f t="shared" si="251"/>
        <v>-6720</v>
      </c>
      <c r="CF267" s="66" t="e">
        <f>MAX(CE267:CE404)</f>
        <v>#REF!</v>
      </c>
      <c r="CG267" s="66" t="e">
        <f t="shared" si="252"/>
        <v>#REF!</v>
      </c>
      <c r="CH267" s="370"/>
      <c r="CI267" s="17">
        <f t="shared" si="246"/>
        <v>0</v>
      </c>
      <c r="CJ267" s="17">
        <f t="shared" si="247"/>
        <v>1</v>
      </c>
      <c r="CK267" s="38">
        <f>MAX(BV38:BV267)</f>
        <v>426.8</v>
      </c>
      <c r="CL267" s="38">
        <f t="shared" si="253"/>
        <v>31.900000000000034</v>
      </c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</row>
    <row r="268" spans="1:147" customFormat="1" ht="19.5" hidden="1" customHeight="1" x14ac:dyDescent="0.25">
      <c r="A268" s="3"/>
      <c r="B268" s="254">
        <f t="shared" si="214"/>
        <v>38138</v>
      </c>
      <c r="C268" s="5">
        <f t="shared" si="255"/>
        <v>23931</v>
      </c>
      <c r="D268" s="5">
        <v>0</v>
      </c>
      <c r="E268" s="66">
        <f t="shared" si="257"/>
        <v>0</v>
      </c>
      <c r="F268" s="66">
        <f t="shared" si="215"/>
        <v>-39</v>
      </c>
      <c r="G268" s="4">
        <f t="shared" si="256"/>
        <v>23892</v>
      </c>
      <c r="H268" s="8">
        <f t="shared" si="248"/>
        <v>-1.6296853453679329E-3</v>
      </c>
      <c r="I268" s="3"/>
      <c r="J268" s="306">
        <v>38138</v>
      </c>
      <c r="K268" s="5">
        <v>391.7</v>
      </c>
      <c r="L268" s="5">
        <v>399.8</v>
      </c>
      <c r="M268" s="5">
        <v>385.5</v>
      </c>
      <c r="N268" s="177"/>
      <c r="O268" s="5">
        <f t="shared" si="200"/>
        <v>14.300000000000011</v>
      </c>
      <c r="P268" s="8">
        <f t="shared" si="201"/>
        <v>3.6507531273934163E-2</v>
      </c>
      <c r="Q268" s="8">
        <f>(AVERAGE(P265:P267))*Q1239</f>
        <v>1.3751884507260862E-2</v>
      </c>
      <c r="R268" s="8">
        <f>P267/P1239</f>
        <v>1.0628468650409537</v>
      </c>
      <c r="S268" s="109">
        <f t="shared" si="202"/>
        <v>389.46938080808269</v>
      </c>
      <c r="T268" s="5">
        <f t="shared" si="216"/>
        <v>4.8999999999999773</v>
      </c>
      <c r="U268" s="8">
        <f t="shared" si="199"/>
        <v>0.51000000000000223</v>
      </c>
      <c r="V268" s="19">
        <f t="shared" si="203"/>
        <v>0</v>
      </c>
      <c r="W268" s="109">
        <f t="shared" si="217"/>
        <v>400.33061919191726</v>
      </c>
      <c r="X268" s="5">
        <f t="shared" si="211"/>
        <v>5.1000000000000227</v>
      </c>
      <c r="Y268" s="8">
        <f t="shared" si="204"/>
        <v>0.48999999999999777</v>
      </c>
      <c r="Z268" s="5">
        <f t="shared" si="205"/>
        <v>0</v>
      </c>
      <c r="AA268" s="5">
        <f>K268*AA1239</f>
        <v>5.0920999999999994</v>
      </c>
      <c r="AB268" s="5">
        <f t="shared" si="206"/>
        <v>5.4121225214750401</v>
      </c>
      <c r="AC268" s="2">
        <v>38138</v>
      </c>
      <c r="AD268" s="43">
        <f t="shared" si="218"/>
        <v>390</v>
      </c>
      <c r="AE268" s="54"/>
      <c r="AF268" s="131">
        <f>(AK267&gt;AF1239)*1</f>
        <v>0</v>
      </c>
      <c r="AG268" s="112">
        <f>MROUND((AD268*AG1239),5)</f>
        <v>380</v>
      </c>
      <c r="AH268" s="113">
        <f>MROUND((AE268*AH1239),0.1)</f>
        <v>0</v>
      </c>
      <c r="AI268" s="60">
        <f t="shared" si="219"/>
        <v>-3.1999999999999886</v>
      </c>
      <c r="AJ268" s="60"/>
      <c r="AK268" s="133">
        <f t="shared" si="254"/>
        <v>391.7</v>
      </c>
      <c r="AL268" s="41">
        <f t="shared" si="207"/>
        <v>400</v>
      </c>
      <c r="AM268" s="56">
        <f t="shared" si="212"/>
        <v>2.2000000000000002</v>
      </c>
      <c r="AN268" s="82">
        <f t="shared" si="213"/>
        <v>0</v>
      </c>
      <c r="AO268" s="82">
        <f t="shared" si="220"/>
        <v>1</v>
      </c>
      <c r="AP268" s="33">
        <f t="shared" si="221"/>
        <v>1</v>
      </c>
      <c r="AQ268" s="29">
        <f t="shared" si="222"/>
        <v>0</v>
      </c>
      <c r="AR268" s="86">
        <f t="shared" si="223"/>
        <v>1</v>
      </c>
      <c r="AS268" s="33">
        <f t="shared" si="224"/>
        <v>0</v>
      </c>
      <c r="AT268" s="19">
        <f t="shared" si="225"/>
        <v>0</v>
      </c>
      <c r="AU268" s="18">
        <f t="shared" si="249"/>
        <v>0</v>
      </c>
      <c r="AV268" s="5">
        <f t="shared" si="226"/>
        <v>0</v>
      </c>
      <c r="AW268" s="17">
        <f t="shared" si="227"/>
        <v>0</v>
      </c>
      <c r="AX268" s="17">
        <f t="shared" si="228"/>
        <v>0</v>
      </c>
      <c r="AY268" s="17">
        <f t="shared" si="229"/>
        <v>0</v>
      </c>
      <c r="AZ268" s="19">
        <f t="shared" si="230"/>
        <v>0</v>
      </c>
      <c r="BA268" s="19">
        <f t="shared" si="231"/>
        <v>0</v>
      </c>
      <c r="BB268" s="19">
        <f t="shared" si="232"/>
        <v>0</v>
      </c>
      <c r="BC268" s="19">
        <f t="shared" si="233"/>
        <v>0</v>
      </c>
      <c r="BD268" s="17">
        <f t="shared" si="234"/>
        <v>0</v>
      </c>
      <c r="BE268" s="17">
        <f t="shared" si="235"/>
        <v>0</v>
      </c>
      <c r="BF268" s="38">
        <f t="shared" si="236"/>
        <v>0</v>
      </c>
      <c r="BG268" s="38">
        <f t="shared" si="237"/>
        <v>0</v>
      </c>
      <c r="BH268" s="38">
        <f t="shared" si="238"/>
        <v>0</v>
      </c>
      <c r="BI268" s="38">
        <f t="shared" si="239"/>
        <v>0</v>
      </c>
      <c r="BJ268" s="5">
        <f t="shared" si="240"/>
        <v>0</v>
      </c>
      <c r="BK268" s="5">
        <f t="shared" si="241"/>
        <v>0</v>
      </c>
      <c r="BL268" s="22">
        <f t="shared" si="242"/>
        <v>0</v>
      </c>
      <c r="BM268" s="5">
        <f t="shared" si="243"/>
        <v>0</v>
      </c>
      <c r="BN268" s="66">
        <f t="shared" si="258"/>
        <v>0</v>
      </c>
      <c r="BO268" s="5">
        <f>AP268*BO1239</f>
        <v>-39</v>
      </c>
      <c r="BP268" s="5">
        <f>AU268*BP1239</f>
        <v>0</v>
      </c>
      <c r="BQ268" s="5">
        <f>AF268*BQ1239</f>
        <v>0</v>
      </c>
      <c r="BR268" s="356">
        <f t="shared" si="259"/>
        <v>-39</v>
      </c>
      <c r="BS268" s="5">
        <f t="shared" si="244"/>
        <v>391.7</v>
      </c>
      <c r="BT268" s="6"/>
      <c r="BU268" s="306">
        <v>38138</v>
      </c>
      <c r="BV268" s="38">
        <f t="shared" si="245"/>
        <v>391.7</v>
      </c>
      <c r="BW268" s="66"/>
      <c r="BX268" s="66"/>
      <c r="BY268" s="17"/>
      <c r="BZ268" s="17"/>
      <c r="CA268" s="66"/>
      <c r="CB268" s="66"/>
      <c r="CC268" s="66">
        <f>MAX(BW268:BW404)</f>
        <v>58642.280441588402</v>
      </c>
      <c r="CD268" s="66">
        <f t="shared" si="250"/>
        <v>-58642.280441588402</v>
      </c>
      <c r="CE268" s="66">
        <f t="shared" si="251"/>
        <v>-6759</v>
      </c>
      <c r="CF268" s="66" t="e">
        <f>MAX(CE268:CE404)</f>
        <v>#REF!</v>
      </c>
      <c r="CG268" s="66" t="e">
        <f t="shared" si="252"/>
        <v>#REF!</v>
      </c>
      <c r="CH268" s="370"/>
      <c r="CI268" s="17">
        <f t="shared" si="246"/>
        <v>0</v>
      </c>
      <c r="CJ268" s="17">
        <f t="shared" si="247"/>
        <v>1</v>
      </c>
      <c r="CK268" s="38">
        <f>MAX(BV38:BV268)</f>
        <v>426.8</v>
      </c>
      <c r="CL268" s="38">
        <f t="shared" si="253"/>
        <v>35.100000000000023</v>
      </c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</row>
    <row r="269" spans="1:147" customFormat="1" ht="19.5" hidden="1" customHeight="1" x14ac:dyDescent="0.25">
      <c r="A269" s="3"/>
      <c r="B269" s="254">
        <f t="shared" si="214"/>
        <v>38145</v>
      </c>
      <c r="C269" s="5">
        <f t="shared" si="255"/>
        <v>23892</v>
      </c>
      <c r="D269" s="5">
        <v>0</v>
      </c>
      <c r="E269" s="66">
        <f t="shared" si="257"/>
        <v>0</v>
      </c>
      <c r="F269" s="66">
        <f t="shared" si="215"/>
        <v>-39</v>
      </c>
      <c r="G269" s="4">
        <f t="shared" si="256"/>
        <v>23853</v>
      </c>
      <c r="H269" s="8">
        <f t="shared" si="248"/>
        <v>-1.6323455549974886E-3</v>
      </c>
      <c r="I269" s="3"/>
      <c r="J269" s="306">
        <v>38145</v>
      </c>
      <c r="K269" s="5">
        <v>386.6</v>
      </c>
      <c r="L269" s="5">
        <v>396.1</v>
      </c>
      <c r="M269" s="5">
        <v>383.2</v>
      </c>
      <c r="N269" s="177"/>
      <c r="O269" s="5">
        <f t="shared" si="200"/>
        <v>12.900000000000034</v>
      </c>
      <c r="P269" s="8">
        <f t="shared" si="201"/>
        <v>3.3367822038282549E-2</v>
      </c>
      <c r="Q269" s="8">
        <f>(AVERAGE(P266:P268))*Q1239</f>
        <v>1.3952358313819897E-2</v>
      </c>
      <c r="R269" s="8">
        <f>P268/P1239</f>
        <v>1.0353294796360319</v>
      </c>
      <c r="S269" s="109">
        <f t="shared" si="202"/>
        <v>386.23486124847676</v>
      </c>
      <c r="T269" s="5">
        <f t="shared" si="216"/>
        <v>6.6999999999999886</v>
      </c>
      <c r="U269" s="8">
        <f t="shared" si="199"/>
        <v>0.33000000000000113</v>
      </c>
      <c r="V269" s="19">
        <f t="shared" si="203"/>
        <v>0</v>
      </c>
      <c r="W269" s="109">
        <f t="shared" si="217"/>
        <v>397.16513875152322</v>
      </c>
      <c r="X269" s="5">
        <f t="shared" si="211"/>
        <v>3.3000000000000114</v>
      </c>
      <c r="Y269" s="8">
        <f t="shared" si="204"/>
        <v>0.66999999999999882</v>
      </c>
      <c r="Z269" s="5">
        <f t="shared" si="205"/>
        <v>0</v>
      </c>
      <c r="AA269" s="5">
        <f>K269*AA1239</f>
        <v>5.0258000000000003</v>
      </c>
      <c r="AB269" s="5">
        <f t="shared" si="206"/>
        <v>5.2033588987547699</v>
      </c>
      <c r="AC269" s="2">
        <v>38145</v>
      </c>
      <c r="AD269" s="43">
        <f t="shared" si="218"/>
        <v>385</v>
      </c>
      <c r="AE269" s="54"/>
      <c r="AF269" s="131">
        <f>(AK268&gt;AF1239)*1</f>
        <v>0</v>
      </c>
      <c r="AG269" s="112">
        <f>MROUND((AD269*AG1239),5)</f>
        <v>380</v>
      </c>
      <c r="AH269" s="113">
        <f>MROUND((AE269*AH1239),0.1)</f>
        <v>0</v>
      </c>
      <c r="AI269" s="60">
        <f t="shared" si="219"/>
        <v>-5.0999999999999659</v>
      </c>
      <c r="AJ269" s="60"/>
      <c r="AK269" s="133">
        <f t="shared" si="254"/>
        <v>386.6</v>
      </c>
      <c r="AL269" s="41">
        <f t="shared" si="207"/>
        <v>395</v>
      </c>
      <c r="AM269" s="56">
        <f t="shared" si="212"/>
        <v>2.7</v>
      </c>
      <c r="AN269" s="82">
        <f t="shared" si="213"/>
        <v>0</v>
      </c>
      <c r="AO269" s="82">
        <f t="shared" si="220"/>
        <v>1</v>
      </c>
      <c r="AP269" s="33">
        <f t="shared" si="221"/>
        <v>1</v>
      </c>
      <c r="AQ269" s="29">
        <f t="shared" si="222"/>
        <v>0</v>
      </c>
      <c r="AR269" s="86">
        <f t="shared" si="223"/>
        <v>1</v>
      </c>
      <c r="AS269" s="33">
        <f t="shared" si="224"/>
        <v>0</v>
      </c>
      <c r="AT269" s="19">
        <f t="shared" si="225"/>
        <v>0</v>
      </c>
      <c r="AU269" s="18">
        <f t="shared" si="249"/>
        <v>0</v>
      </c>
      <c r="AV269" s="5">
        <f t="shared" si="226"/>
        <v>0</v>
      </c>
      <c r="AW269" s="17">
        <f t="shared" si="227"/>
        <v>0</v>
      </c>
      <c r="AX269" s="17">
        <f t="shared" si="228"/>
        <v>0</v>
      </c>
      <c r="AY269" s="17">
        <f t="shared" si="229"/>
        <v>0</v>
      </c>
      <c r="AZ269" s="19">
        <f t="shared" si="230"/>
        <v>0</v>
      </c>
      <c r="BA269" s="19">
        <f t="shared" si="231"/>
        <v>0</v>
      </c>
      <c r="BB269" s="19">
        <f t="shared" si="232"/>
        <v>0</v>
      </c>
      <c r="BC269" s="19">
        <f t="shared" si="233"/>
        <v>0</v>
      </c>
      <c r="BD269" s="17">
        <f t="shared" si="234"/>
        <v>0</v>
      </c>
      <c r="BE269" s="17">
        <f t="shared" si="235"/>
        <v>0</v>
      </c>
      <c r="BF269" s="38">
        <f t="shared" si="236"/>
        <v>0</v>
      </c>
      <c r="BG269" s="38">
        <f t="shared" si="237"/>
        <v>0</v>
      </c>
      <c r="BH269" s="38">
        <f t="shared" si="238"/>
        <v>0</v>
      </c>
      <c r="BI269" s="38">
        <f t="shared" si="239"/>
        <v>0</v>
      </c>
      <c r="BJ269" s="5">
        <f t="shared" si="240"/>
        <v>0</v>
      </c>
      <c r="BK269" s="5">
        <f t="shared" si="241"/>
        <v>0</v>
      </c>
      <c r="BL269" s="22">
        <f t="shared" si="242"/>
        <v>0</v>
      </c>
      <c r="BM269" s="5">
        <f t="shared" si="243"/>
        <v>0</v>
      </c>
      <c r="BN269" s="66">
        <f t="shared" si="258"/>
        <v>0</v>
      </c>
      <c r="BO269" s="5">
        <f>AP269*BO1239</f>
        <v>-39</v>
      </c>
      <c r="BP269" s="5">
        <f>AU269*BP1239</f>
        <v>0</v>
      </c>
      <c r="BQ269" s="5">
        <f>AF269*BQ1239</f>
        <v>0</v>
      </c>
      <c r="BR269" s="356">
        <f t="shared" si="259"/>
        <v>-39</v>
      </c>
      <c r="BS269" s="5">
        <f t="shared" si="244"/>
        <v>386.6</v>
      </c>
      <c r="BT269" s="6"/>
      <c r="BU269" s="306">
        <v>38145</v>
      </c>
      <c r="BV269" s="38">
        <f t="shared" si="245"/>
        <v>386.6</v>
      </c>
      <c r="BW269" s="66"/>
      <c r="BX269" s="66"/>
      <c r="BY269" s="17"/>
      <c r="BZ269" s="17"/>
      <c r="CA269" s="66"/>
      <c r="CB269" s="66"/>
      <c r="CC269" s="66">
        <f>MAX(BW269:BW404)</f>
        <v>58642.280441588402</v>
      </c>
      <c r="CD269" s="66">
        <f t="shared" si="250"/>
        <v>-58642.280441588402</v>
      </c>
      <c r="CE269" s="66">
        <f t="shared" si="251"/>
        <v>-6798</v>
      </c>
      <c r="CF269" s="66" t="e">
        <f>MAX(CE269:CE404)</f>
        <v>#REF!</v>
      </c>
      <c r="CG269" s="66" t="e">
        <f t="shared" si="252"/>
        <v>#REF!</v>
      </c>
      <c r="CH269" s="370"/>
      <c r="CI269" s="17">
        <f t="shared" si="246"/>
        <v>0</v>
      </c>
      <c r="CJ269" s="17">
        <f t="shared" si="247"/>
        <v>1</v>
      </c>
      <c r="CK269" s="38">
        <f>MAX(BV38:BV269)</f>
        <v>426.8</v>
      </c>
      <c r="CL269" s="38">
        <f t="shared" si="253"/>
        <v>40.199999999999989</v>
      </c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</row>
    <row r="270" spans="1:147" customFormat="1" ht="19.5" hidden="1" customHeight="1" x14ac:dyDescent="0.25">
      <c r="A270" s="3"/>
      <c r="B270" s="254">
        <f t="shared" si="214"/>
        <v>38152</v>
      </c>
      <c r="C270" s="5">
        <f t="shared" si="255"/>
        <v>23853</v>
      </c>
      <c r="D270" s="5">
        <v>0</v>
      </c>
      <c r="E270" s="66">
        <f t="shared" si="257"/>
        <v>0</v>
      </c>
      <c r="F270" s="66">
        <f t="shared" si="215"/>
        <v>-39</v>
      </c>
      <c r="G270" s="4">
        <f t="shared" si="256"/>
        <v>23814</v>
      </c>
      <c r="H270" s="8">
        <f t="shared" si="248"/>
        <v>-1.6350144635894855E-3</v>
      </c>
      <c r="I270" s="3"/>
      <c r="J270" s="306">
        <v>38152</v>
      </c>
      <c r="K270" s="5">
        <v>395.7</v>
      </c>
      <c r="L270" s="5">
        <v>396.9</v>
      </c>
      <c r="M270" s="5">
        <v>382.5</v>
      </c>
      <c r="N270" s="177"/>
      <c r="O270" s="5">
        <f t="shared" si="200"/>
        <v>14.399999999999977</v>
      </c>
      <c r="P270" s="8">
        <f t="shared" si="201"/>
        <v>3.6391205458680763E-2</v>
      </c>
      <c r="Q270" s="8">
        <f>(AVERAGE(P267:P269))*Q1239</f>
        <v>1.4313759440531577E-2</v>
      </c>
      <c r="R270" s="8">
        <f>P269/P1239</f>
        <v>0.94628939898076903</v>
      </c>
      <c r="S270" s="109">
        <f t="shared" si="202"/>
        <v>381.0663006002905</v>
      </c>
      <c r="T270" s="5">
        <f t="shared" si="216"/>
        <v>6.6000000000000227</v>
      </c>
      <c r="U270" s="8">
        <f t="shared" si="199"/>
        <v>0.33999999999999775</v>
      </c>
      <c r="V270" s="19">
        <f t="shared" si="203"/>
        <v>0</v>
      </c>
      <c r="W270" s="109">
        <f t="shared" si="217"/>
        <v>392.13369939970954</v>
      </c>
      <c r="X270" s="5">
        <f t="shared" si="211"/>
        <v>3.3999999999999773</v>
      </c>
      <c r="Y270" s="8">
        <f t="shared" si="204"/>
        <v>0.66000000000000225</v>
      </c>
      <c r="Z270" s="5">
        <f t="shared" si="205"/>
        <v>5.6999999999999886</v>
      </c>
      <c r="AA270" s="5">
        <f>K270*AA1239</f>
        <v>5.1440999999999999</v>
      </c>
      <c r="AB270" s="5">
        <f t="shared" si="206"/>
        <v>4.8678072972969737</v>
      </c>
      <c r="AC270" s="2">
        <v>38152</v>
      </c>
      <c r="AD270" s="43">
        <f t="shared" si="218"/>
        <v>380</v>
      </c>
      <c r="AE270" s="54"/>
      <c r="AF270" s="131">
        <f>(AK269&gt;AF1239)*1</f>
        <v>0</v>
      </c>
      <c r="AG270" s="112">
        <f>MROUND((AD270*AG1239),5)</f>
        <v>375</v>
      </c>
      <c r="AH270" s="113">
        <f>MROUND((AE270*AH1239),0.1)</f>
        <v>0</v>
      </c>
      <c r="AI270" s="60">
        <f t="shared" si="219"/>
        <v>9.0999999999999659</v>
      </c>
      <c r="AJ270" s="60"/>
      <c r="AK270" s="133">
        <f t="shared" si="254"/>
        <v>395.7</v>
      </c>
      <c r="AL270" s="41">
        <f t="shared" si="207"/>
        <v>390</v>
      </c>
      <c r="AM270" s="56">
        <f t="shared" si="212"/>
        <v>3.5</v>
      </c>
      <c r="AN270" s="82">
        <f t="shared" si="213"/>
        <v>1</v>
      </c>
      <c r="AO270" s="82">
        <f t="shared" si="220"/>
        <v>0</v>
      </c>
      <c r="AP270" s="33">
        <f t="shared" si="221"/>
        <v>1</v>
      </c>
      <c r="AQ270" s="29">
        <f t="shared" si="222"/>
        <v>0</v>
      </c>
      <c r="AR270" s="86">
        <f t="shared" si="223"/>
        <v>1</v>
      </c>
      <c r="AS270" s="33">
        <f t="shared" si="224"/>
        <v>0</v>
      </c>
      <c r="AT270" s="19">
        <f t="shared" si="225"/>
        <v>0</v>
      </c>
      <c r="AU270" s="18">
        <f t="shared" si="249"/>
        <v>0</v>
      </c>
      <c r="AV270" s="5">
        <f t="shared" si="226"/>
        <v>0</v>
      </c>
      <c r="AW270" s="17">
        <f t="shared" si="227"/>
        <v>0</v>
      </c>
      <c r="AX270" s="17">
        <f t="shared" si="228"/>
        <v>0</v>
      </c>
      <c r="AY270" s="17">
        <f t="shared" si="229"/>
        <v>0</v>
      </c>
      <c r="AZ270" s="19">
        <f t="shared" si="230"/>
        <v>0</v>
      </c>
      <c r="BA270" s="19">
        <f t="shared" si="231"/>
        <v>0</v>
      </c>
      <c r="BB270" s="19">
        <f t="shared" si="232"/>
        <v>0</v>
      </c>
      <c r="BC270" s="19">
        <f t="shared" si="233"/>
        <v>0</v>
      </c>
      <c r="BD270" s="17">
        <f t="shared" si="234"/>
        <v>0</v>
      </c>
      <c r="BE270" s="17">
        <f t="shared" si="235"/>
        <v>0</v>
      </c>
      <c r="BF270" s="38">
        <f t="shared" si="236"/>
        <v>0</v>
      </c>
      <c r="BG270" s="38">
        <f t="shared" si="237"/>
        <v>0</v>
      </c>
      <c r="BH270" s="38">
        <f t="shared" si="238"/>
        <v>0</v>
      </c>
      <c r="BI270" s="38">
        <f t="shared" si="239"/>
        <v>0</v>
      </c>
      <c r="BJ270" s="5">
        <f t="shared" si="240"/>
        <v>0</v>
      </c>
      <c r="BK270" s="5">
        <f t="shared" si="241"/>
        <v>0</v>
      </c>
      <c r="BL270" s="22">
        <f t="shared" si="242"/>
        <v>0</v>
      </c>
      <c r="BM270" s="5">
        <f t="shared" si="243"/>
        <v>0</v>
      </c>
      <c r="BN270" s="66">
        <f t="shared" si="258"/>
        <v>0</v>
      </c>
      <c r="BO270" s="5">
        <f>AP270*BO1239</f>
        <v>-39</v>
      </c>
      <c r="BP270" s="5">
        <f>AU270*BP1239</f>
        <v>0</v>
      </c>
      <c r="BQ270" s="5">
        <f>AF270*BQ1239</f>
        <v>0</v>
      </c>
      <c r="BR270" s="356">
        <f t="shared" si="259"/>
        <v>-39</v>
      </c>
      <c r="BS270" s="5">
        <f t="shared" si="244"/>
        <v>395.7</v>
      </c>
      <c r="BT270" s="6"/>
      <c r="BU270" s="306">
        <v>38152</v>
      </c>
      <c r="BV270" s="38">
        <f t="shared" si="245"/>
        <v>395.7</v>
      </c>
      <c r="BW270" s="66"/>
      <c r="BX270" s="66"/>
      <c r="BY270" s="17"/>
      <c r="BZ270" s="17"/>
      <c r="CA270" s="66"/>
      <c r="CB270" s="66"/>
      <c r="CC270" s="66">
        <f>MAX(BW270:BW404)</f>
        <v>58642.280441588402</v>
      </c>
      <c r="CD270" s="66">
        <f t="shared" si="250"/>
        <v>-58642.280441588402</v>
      </c>
      <c r="CE270" s="66">
        <f t="shared" si="251"/>
        <v>-6837</v>
      </c>
      <c r="CF270" s="66" t="e">
        <f>MAX(CE270:CE404)</f>
        <v>#REF!</v>
      </c>
      <c r="CG270" s="66" t="e">
        <f t="shared" si="252"/>
        <v>#REF!</v>
      </c>
      <c r="CH270" s="370"/>
      <c r="CI270" s="17">
        <f t="shared" si="246"/>
        <v>0</v>
      </c>
      <c r="CJ270" s="17">
        <f t="shared" si="247"/>
        <v>1</v>
      </c>
      <c r="CK270" s="38">
        <f>MAX(BV38:BV270)</f>
        <v>426.8</v>
      </c>
      <c r="CL270" s="38">
        <f t="shared" si="253"/>
        <v>31.100000000000023</v>
      </c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</row>
    <row r="271" spans="1:147" customFormat="1" ht="19.5" hidden="1" customHeight="1" x14ac:dyDescent="0.25">
      <c r="A271" s="3"/>
      <c r="B271" s="254">
        <f t="shared" si="214"/>
        <v>38159</v>
      </c>
      <c r="C271" s="5">
        <f t="shared" si="255"/>
        <v>23814</v>
      </c>
      <c r="D271" s="5">
        <v>0</v>
      </c>
      <c r="E271" s="66">
        <f t="shared" si="257"/>
        <v>0</v>
      </c>
      <c r="F271" s="66">
        <f t="shared" si="215"/>
        <v>-39</v>
      </c>
      <c r="G271" s="4">
        <f t="shared" si="256"/>
        <v>23775</v>
      </c>
      <c r="H271" s="8">
        <f t="shared" si="248"/>
        <v>-1.63769211388259E-3</v>
      </c>
      <c r="I271" s="3"/>
      <c r="J271" s="306">
        <v>38159</v>
      </c>
      <c r="K271" s="5">
        <v>403.2</v>
      </c>
      <c r="L271" s="5">
        <v>404</v>
      </c>
      <c r="M271" s="5">
        <v>393.2</v>
      </c>
      <c r="N271" s="177"/>
      <c r="O271" s="5">
        <f t="shared" si="200"/>
        <v>10.800000000000011</v>
      </c>
      <c r="P271" s="8">
        <f t="shared" si="201"/>
        <v>2.6785714285714315E-2</v>
      </c>
      <c r="Q271" s="8">
        <f>(AVERAGE(P268:P270))*Q1239</f>
        <v>1.4168874502786331E-2</v>
      </c>
      <c r="R271" s="8">
        <f>P270/P1239</f>
        <v>1.0320305563297461</v>
      </c>
      <c r="S271" s="109">
        <f t="shared" si="202"/>
        <v>390.09337635924743</v>
      </c>
      <c r="T271" s="5">
        <f t="shared" si="216"/>
        <v>5.6999999999999886</v>
      </c>
      <c r="U271" s="8">
        <f t="shared" si="199"/>
        <v>0.43000000000000116</v>
      </c>
      <c r="V271" s="19">
        <f t="shared" si="203"/>
        <v>0</v>
      </c>
      <c r="W271" s="109">
        <f t="shared" si="217"/>
        <v>401.30662364075255</v>
      </c>
      <c r="X271" s="5">
        <f t="shared" si="211"/>
        <v>4.3000000000000114</v>
      </c>
      <c r="Y271" s="8">
        <f t="shared" si="204"/>
        <v>0.56999999999999884</v>
      </c>
      <c r="Z271" s="5">
        <f t="shared" si="205"/>
        <v>3.1999999999999886</v>
      </c>
      <c r="AA271" s="5">
        <f>K271*AA1239</f>
        <v>5.2416</v>
      </c>
      <c r="AB271" s="5">
        <f t="shared" si="206"/>
        <v>5.4094913640579971</v>
      </c>
      <c r="AC271" s="2">
        <v>38159</v>
      </c>
      <c r="AD271" s="43">
        <f t="shared" si="218"/>
        <v>390</v>
      </c>
      <c r="AE271" s="54"/>
      <c r="AF271" s="131">
        <f>(AK270&gt;AF1239)*1</f>
        <v>0</v>
      </c>
      <c r="AG271" s="112">
        <f>MROUND((AD271*AG1239),5)</f>
        <v>380</v>
      </c>
      <c r="AH271" s="113">
        <f>MROUND((AE271*AH1239),0.1)</f>
        <v>0</v>
      </c>
      <c r="AI271" s="60">
        <f t="shared" si="219"/>
        <v>7.5</v>
      </c>
      <c r="AJ271" s="60"/>
      <c r="AK271" s="133">
        <f t="shared" si="254"/>
        <v>403.2</v>
      </c>
      <c r="AL271" s="41">
        <f t="shared" si="207"/>
        <v>400</v>
      </c>
      <c r="AM271" s="56">
        <f t="shared" si="212"/>
        <v>3.2</v>
      </c>
      <c r="AN271" s="82">
        <f t="shared" si="213"/>
        <v>1</v>
      </c>
      <c r="AO271" s="82">
        <f t="shared" si="220"/>
        <v>0</v>
      </c>
      <c r="AP271" s="33">
        <f t="shared" si="221"/>
        <v>1</v>
      </c>
      <c r="AQ271" s="29">
        <f t="shared" si="222"/>
        <v>0</v>
      </c>
      <c r="AR271" s="86">
        <f t="shared" si="223"/>
        <v>1</v>
      </c>
      <c r="AS271" s="33">
        <f t="shared" si="224"/>
        <v>0</v>
      </c>
      <c r="AT271" s="19">
        <f t="shared" si="225"/>
        <v>0</v>
      </c>
      <c r="AU271" s="18">
        <f t="shared" si="249"/>
        <v>0</v>
      </c>
      <c r="AV271" s="5">
        <f t="shared" si="226"/>
        <v>0</v>
      </c>
      <c r="AW271" s="17">
        <f t="shared" si="227"/>
        <v>0</v>
      </c>
      <c r="AX271" s="17">
        <f t="shared" si="228"/>
        <v>0</v>
      </c>
      <c r="AY271" s="17">
        <f t="shared" si="229"/>
        <v>0</v>
      </c>
      <c r="AZ271" s="19">
        <f t="shared" si="230"/>
        <v>0</v>
      </c>
      <c r="BA271" s="19">
        <f t="shared" si="231"/>
        <v>0</v>
      </c>
      <c r="BB271" s="19">
        <f t="shared" si="232"/>
        <v>0</v>
      </c>
      <c r="BC271" s="19">
        <f t="shared" si="233"/>
        <v>0</v>
      </c>
      <c r="BD271" s="17">
        <f t="shared" si="234"/>
        <v>0</v>
      </c>
      <c r="BE271" s="17">
        <f t="shared" si="235"/>
        <v>0</v>
      </c>
      <c r="BF271" s="38">
        <f t="shared" si="236"/>
        <v>0</v>
      </c>
      <c r="BG271" s="38">
        <f t="shared" si="237"/>
        <v>0</v>
      </c>
      <c r="BH271" s="38">
        <f t="shared" si="238"/>
        <v>0</v>
      </c>
      <c r="BI271" s="38">
        <f t="shared" si="239"/>
        <v>0</v>
      </c>
      <c r="BJ271" s="5">
        <f t="shared" si="240"/>
        <v>0</v>
      </c>
      <c r="BK271" s="5">
        <f t="shared" si="241"/>
        <v>0</v>
      </c>
      <c r="BL271" s="22">
        <f t="shared" si="242"/>
        <v>0</v>
      </c>
      <c r="BM271" s="5">
        <f t="shared" si="243"/>
        <v>0</v>
      </c>
      <c r="BN271" s="66">
        <f t="shared" si="258"/>
        <v>0</v>
      </c>
      <c r="BO271" s="5">
        <f>AP271*BO1239</f>
        <v>-39</v>
      </c>
      <c r="BP271" s="5">
        <f>AU271*BP1239</f>
        <v>0</v>
      </c>
      <c r="BQ271" s="5">
        <f>AF271*BQ1239</f>
        <v>0</v>
      </c>
      <c r="BR271" s="356">
        <f t="shared" si="259"/>
        <v>-39</v>
      </c>
      <c r="BS271" s="5">
        <f t="shared" si="244"/>
        <v>403.2</v>
      </c>
      <c r="BT271" s="6"/>
      <c r="BU271" s="306">
        <v>38159</v>
      </c>
      <c r="BV271" s="38">
        <f t="shared" si="245"/>
        <v>403.2</v>
      </c>
      <c r="BW271" s="66"/>
      <c r="BX271" s="66"/>
      <c r="BY271" s="17"/>
      <c r="BZ271" s="17"/>
      <c r="CA271" s="66"/>
      <c r="CB271" s="66"/>
      <c r="CC271" s="66">
        <f>MAX(BW271:BW404)</f>
        <v>58642.280441588402</v>
      </c>
      <c r="CD271" s="66">
        <f t="shared" si="250"/>
        <v>-58642.280441588402</v>
      </c>
      <c r="CE271" s="66">
        <f t="shared" si="251"/>
        <v>-6876</v>
      </c>
      <c r="CF271" s="66" t="e">
        <f>MAX(CE271:CE404)</f>
        <v>#REF!</v>
      </c>
      <c r="CG271" s="66" t="e">
        <f t="shared" si="252"/>
        <v>#REF!</v>
      </c>
      <c r="CH271" s="370"/>
      <c r="CI271" s="17">
        <f t="shared" si="246"/>
        <v>0</v>
      </c>
      <c r="CJ271" s="17">
        <f t="shared" si="247"/>
        <v>1</v>
      </c>
      <c r="CK271" s="38">
        <f>MAX(BV38:BV271)</f>
        <v>426.8</v>
      </c>
      <c r="CL271" s="38">
        <f t="shared" si="253"/>
        <v>23.600000000000023</v>
      </c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</row>
    <row r="272" spans="1:147" customFormat="1" ht="19.5" hidden="1" customHeight="1" x14ac:dyDescent="0.25">
      <c r="A272" s="3"/>
      <c r="B272" s="254">
        <f t="shared" si="214"/>
        <v>38166</v>
      </c>
      <c r="C272" s="5">
        <f t="shared" si="255"/>
        <v>23775</v>
      </c>
      <c r="D272" s="5">
        <v>0</v>
      </c>
      <c r="E272" s="66">
        <f t="shared" si="257"/>
        <v>0</v>
      </c>
      <c r="F272" s="66">
        <f t="shared" si="215"/>
        <v>-39</v>
      </c>
      <c r="G272" s="4">
        <f t="shared" si="256"/>
        <v>23736</v>
      </c>
      <c r="H272" s="8">
        <f t="shared" si="248"/>
        <v>-1.6403785488958991E-3</v>
      </c>
      <c r="I272" s="3"/>
      <c r="J272" s="306">
        <v>38166</v>
      </c>
      <c r="K272" s="5">
        <v>398.7</v>
      </c>
      <c r="L272" s="5">
        <v>405.6</v>
      </c>
      <c r="M272" s="5">
        <v>391</v>
      </c>
      <c r="N272" s="177"/>
      <c r="O272" s="5">
        <f t="shared" si="200"/>
        <v>14.600000000000023</v>
      </c>
      <c r="P272" s="8">
        <f t="shared" si="201"/>
        <v>3.6619011788312075E-2</v>
      </c>
      <c r="Q272" s="8">
        <f>(AVERAGE(P269:P271))*Q1239</f>
        <v>1.2872632237690348E-2</v>
      </c>
      <c r="R272" s="8">
        <f>P271/P1239</f>
        <v>0.75962516953065773</v>
      </c>
      <c r="S272" s="109">
        <f t="shared" si="202"/>
        <v>398.00975468176324</v>
      </c>
      <c r="T272" s="5">
        <f t="shared" si="216"/>
        <v>3.1999999999999886</v>
      </c>
      <c r="U272" s="8">
        <f t="shared" si="199"/>
        <v>0.68000000000000116</v>
      </c>
      <c r="V272" s="19">
        <f t="shared" si="203"/>
        <v>1.3000000000000114</v>
      </c>
      <c r="W272" s="109">
        <f t="shared" si="217"/>
        <v>408.39024531823674</v>
      </c>
      <c r="X272" s="5">
        <f t="shared" si="211"/>
        <v>6.8000000000000114</v>
      </c>
      <c r="Y272" s="8">
        <f t="shared" si="204"/>
        <v>0.31999999999999884</v>
      </c>
      <c r="Z272" s="5">
        <f t="shared" si="205"/>
        <v>0</v>
      </c>
      <c r="AA272" s="5">
        <f>K272*AA1239</f>
        <v>5.1830999999999996</v>
      </c>
      <c r="AB272" s="5">
        <f t="shared" si="206"/>
        <v>3.9372132161943516</v>
      </c>
      <c r="AC272" s="2">
        <v>38166</v>
      </c>
      <c r="AD272" s="43">
        <f t="shared" si="218"/>
        <v>400</v>
      </c>
      <c r="AE272" s="54"/>
      <c r="AF272" s="131">
        <f>(AK271&gt;AF1239)*1</f>
        <v>0</v>
      </c>
      <c r="AG272" s="112">
        <f>MROUND((AD272*AG1239),5)</f>
        <v>390</v>
      </c>
      <c r="AH272" s="113">
        <f>MROUND((AE272*AH1239),0.1)</f>
        <v>0</v>
      </c>
      <c r="AI272" s="60">
        <f t="shared" si="219"/>
        <v>-4.5</v>
      </c>
      <c r="AJ272" s="60"/>
      <c r="AK272" s="133">
        <f t="shared" si="254"/>
        <v>398.7</v>
      </c>
      <c r="AL272" s="41">
        <f t="shared" si="207"/>
        <v>410</v>
      </c>
      <c r="AM272" s="56">
        <f t="shared" si="212"/>
        <v>3.1</v>
      </c>
      <c r="AN272" s="82">
        <f t="shared" si="213"/>
        <v>0</v>
      </c>
      <c r="AO272" s="82">
        <f t="shared" si="220"/>
        <v>1</v>
      </c>
      <c r="AP272" s="33">
        <f t="shared" si="221"/>
        <v>1</v>
      </c>
      <c r="AQ272" s="29">
        <f t="shared" si="222"/>
        <v>0</v>
      </c>
      <c r="AR272" s="86">
        <f t="shared" si="223"/>
        <v>0</v>
      </c>
      <c r="AS272" s="33">
        <f t="shared" si="224"/>
        <v>1</v>
      </c>
      <c r="AT272" s="19">
        <f t="shared" si="225"/>
        <v>400</v>
      </c>
      <c r="AU272" s="18">
        <f t="shared" si="249"/>
        <v>0</v>
      </c>
      <c r="AV272" s="5">
        <f t="shared" si="226"/>
        <v>0</v>
      </c>
      <c r="AW272" s="17">
        <f t="shared" si="227"/>
        <v>0</v>
      </c>
      <c r="AX272" s="17">
        <f t="shared" si="228"/>
        <v>0</v>
      </c>
      <c r="AY272" s="17">
        <f t="shared" si="229"/>
        <v>0</v>
      </c>
      <c r="AZ272" s="19">
        <f t="shared" si="230"/>
        <v>0</v>
      </c>
      <c r="BA272" s="19">
        <f t="shared" si="231"/>
        <v>400</v>
      </c>
      <c r="BB272" s="19">
        <f t="shared" si="232"/>
        <v>0</v>
      </c>
      <c r="BC272" s="19">
        <f t="shared" si="233"/>
        <v>0</v>
      </c>
      <c r="BD272" s="17">
        <f t="shared" si="234"/>
        <v>400</v>
      </c>
      <c r="BE272" s="17">
        <f t="shared" si="235"/>
        <v>0</v>
      </c>
      <c r="BF272" s="38">
        <f t="shared" si="236"/>
        <v>0</v>
      </c>
      <c r="BG272" s="38">
        <f t="shared" si="237"/>
        <v>0</v>
      </c>
      <c r="BH272" s="38">
        <f t="shared" si="238"/>
        <v>0</v>
      </c>
      <c r="BI272" s="38">
        <f t="shared" si="239"/>
        <v>0</v>
      </c>
      <c r="BJ272" s="5">
        <f t="shared" si="240"/>
        <v>0</v>
      </c>
      <c r="BK272" s="5">
        <f t="shared" si="241"/>
        <v>0</v>
      </c>
      <c r="BL272" s="22">
        <f t="shared" si="242"/>
        <v>0</v>
      </c>
      <c r="BM272" s="5">
        <f t="shared" si="243"/>
        <v>0</v>
      </c>
      <c r="BN272" s="66">
        <f t="shared" si="258"/>
        <v>0</v>
      </c>
      <c r="BO272" s="5">
        <f>AP272*BO1239</f>
        <v>-39</v>
      </c>
      <c r="BP272" s="5">
        <f>AU272*BP1239</f>
        <v>0</v>
      </c>
      <c r="BQ272" s="5">
        <f>AF272*BQ1239</f>
        <v>0</v>
      </c>
      <c r="BR272" s="356">
        <f t="shared" si="259"/>
        <v>-39</v>
      </c>
      <c r="BS272" s="5">
        <f t="shared" si="244"/>
        <v>398.7</v>
      </c>
      <c r="BT272" s="6"/>
      <c r="BU272" s="306">
        <v>38166</v>
      </c>
      <c r="BV272" s="38">
        <f t="shared" si="245"/>
        <v>398.7</v>
      </c>
      <c r="BW272" s="66"/>
      <c r="BX272" s="66"/>
      <c r="BY272" s="17"/>
      <c r="BZ272" s="17"/>
      <c r="CA272" s="66"/>
      <c r="CB272" s="66"/>
      <c r="CC272" s="66">
        <f>MAX(BW272:BW404)</f>
        <v>58642.280441588402</v>
      </c>
      <c r="CD272" s="66">
        <f t="shared" si="250"/>
        <v>-58642.280441588402</v>
      </c>
      <c r="CE272" s="66">
        <f t="shared" si="251"/>
        <v>-6915</v>
      </c>
      <c r="CF272" s="66" t="e">
        <f>MAX(CE272:CE404)</f>
        <v>#REF!</v>
      </c>
      <c r="CG272" s="66" t="e">
        <f t="shared" si="252"/>
        <v>#REF!</v>
      </c>
      <c r="CH272" s="370"/>
      <c r="CI272" s="17">
        <f t="shared" si="246"/>
        <v>0</v>
      </c>
      <c r="CJ272" s="17">
        <f t="shared" si="247"/>
        <v>1</v>
      </c>
      <c r="CK272" s="38">
        <f>MAX(BV38:BV272)</f>
        <v>426.8</v>
      </c>
      <c r="CL272" s="38">
        <f t="shared" si="253"/>
        <v>28.100000000000023</v>
      </c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</row>
    <row r="273" spans="1:147" customFormat="1" ht="19.5" hidden="1" customHeight="1" x14ac:dyDescent="0.25">
      <c r="A273" s="3"/>
      <c r="B273" s="254">
        <f t="shared" si="214"/>
        <v>38173</v>
      </c>
      <c r="C273" s="5">
        <f t="shared" si="255"/>
        <v>23736</v>
      </c>
      <c r="D273" s="5">
        <v>0</v>
      </c>
      <c r="E273" s="66">
        <f t="shared" si="257"/>
        <v>0</v>
      </c>
      <c r="F273" s="66">
        <f t="shared" si="215"/>
        <v>591</v>
      </c>
      <c r="G273" s="4">
        <f t="shared" si="256"/>
        <v>24327</v>
      </c>
      <c r="H273" s="8">
        <f t="shared" si="248"/>
        <v>2.4898887765419615E-2</v>
      </c>
      <c r="I273" s="3"/>
      <c r="J273" s="306">
        <v>38173</v>
      </c>
      <c r="K273" s="5">
        <v>407.9</v>
      </c>
      <c r="L273" s="5">
        <v>409.6</v>
      </c>
      <c r="M273" s="5">
        <v>389</v>
      </c>
      <c r="N273" s="177"/>
      <c r="O273" s="5">
        <f t="shared" si="200"/>
        <v>20.600000000000023</v>
      </c>
      <c r="P273" s="8">
        <f t="shared" si="201"/>
        <v>5.050257416033347E-2</v>
      </c>
      <c r="Q273" s="8">
        <f>(AVERAGE(P270:P272))*Q1239</f>
        <v>1.3306124204360954E-2</v>
      </c>
      <c r="R273" s="8">
        <f>P272/P1239</f>
        <v>1.0384909934090227</v>
      </c>
      <c r="S273" s="109">
        <f t="shared" si="202"/>
        <v>393.39484827972126</v>
      </c>
      <c r="T273" s="5">
        <f t="shared" si="216"/>
        <v>3.6999999999999886</v>
      </c>
      <c r="U273" s="8">
        <f t="shared" si="199"/>
        <v>0.63000000000000111</v>
      </c>
      <c r="V273" s="19">
        <f t="shared" si="203"/>
        <v>0</v>
      </c>
      <c r="W273" s="109">
        <f t="shared" si="217"/>
        <v>404.00515172027872</v>
      </c>
      <c r="X273" s="5">
        <f t="shared" si="211"/>
        <v>6.3000000000000114</v>
      </c>
      <c r="Y273" s="8">
        <f t="shared" si="204"/>
        <v>0.36999999999999889</v>
      </c>
      <c r="Z273" s="5">
        <f t="shared" si="205"/>
        <v>2.8999999999999773</v>
      </c>
      <c r="AA273" s="5">
        <f>K273*AA1239</f>
        <v>5.3026999999999997</v>
      </c>
      <c r="AB273" s="5">
        <f t="shared" si="206"/>
        <v>5.5068061907500248</v>
      </c>
      <c r="AC273" s="2">
        <v>38173</v>
      </c>
      <c r="AD273" s="43">
        <f t="shared" si="218"/>
        <v>395</v>
      </c>
      <c r="AE273" s="54"/>
      <c r="AF273" s="131">
        <f>(AK272&gt;AF1239)*1</f>
        <v>0</v>
      </c>
      <c r="AG273" s="112">
        <f>MROUND((AD273*AG1239),5)</f>
        <v>385</v>
      </c>
      <c r="AH273" s="113">
        <f>MROUND((AE273*AH1239),0.1)</f>
        <v>0</v>
      </c>
      <c r="AI273" s="60">
        <f t="shared" si="219"/>
        <v>9.1999999999999886</v>
      </c>
      <c r="AJ273" s="60"/>
      <c r="AK273" s="133">
        <f t="shared" si="254"/>
        <v>407.9</v>
      </c>
      <c r="AL273" s="41">
        <f t="shared" si="207"/>
        <v>405</v>
      </c>
      <c r="AM273" s="56">
        <f t="shared" si="212"/>
        <v>1.3</v>
      </c>
      <c r="AN273" s="82">
        <f t="shared" si="213"/>
        <v>1</v>
      </c>
      <c r="AO273" s="82">
        <f t="shared" si="220"/>
        <v>0</v>
      </c>
      <c r="AP273" s="33">
        <f t="shared" si="221"/>
        <v>0</v>
      </c>
      <c r="AQ273" s="29">
        <f t="shared" si="222"/>
        <v>0</v>
      </c>
      <c r="AR273" s="86">
        <f t="shared" si="223"/>
        <v>1</v>
      </c>
      <c r="AS273" s="33">
        <f t="shared" si="224"/>
        <v>0</v>
      </c>
      <c r="AT273" s="19">
        <f t="shared" si="225"/>
        <v>0</v>
      </c>
      <c r="AU273" s="18">
        <f t="shared" si="249"/>
        <v>1</v>
      </c>
      <c r="AV273" s="5">
        <f t="shared" si="226"/>
        <v>1.3</v>
      </c>
      <c r="AW273" s="17">
        <f t="shared" si="227"/>
        <v>0</v>
      </c>
      <c r="AX273" s="17">
        <f t="shared" si="228"/>
        <v>1</v>
      </c>
      <c r="AY273" s="17">
        <f t="shared" si="229"/>
        <v>405</v>
      </c>
      <c r="AZ273" s="19">
        <f t="shared" si="230"/>
        <v>400</v>
      </c>
      <c r="BA273" s="19">
        <f t="shared" si="231"/>
        <v>0</v>
      </c>
      <c r="BB273" s="19">
        <f t="shared" si="232"/>
        <v>0</v>
      </c>
      <c r="BC273" s="19">
        <f t="shared" si="233"/>
        <v>405</v>
      </c>
      <c r="BD273" s="17">
        <f t="shared" si="234"/>
        <v>0</v>
      </c>
      <c r="BE273" s="17">
        <f t="shared" si="235"/>
        <v>0</v>
      </c>
      <c r="BF273" s="38">
        <f t="shared" si="236"/>
        <v>0</v>
      </c>
      <c r="BG273" s="38">
        <f t="shared" si="237"/>
        <v>0</v>
      </c>
      <c r="BH273" s="38">
        <f t="shared" si="238"/>
        <v>0</v>
      </c>
      <c r="BI273" s="38">
        <f t="shared" si="239"/>
        <v>0</v>
      </c>
      <c r="BJ273" s="5">
        <f t="shared" si="240"/>
        <v>0</v>
      </c>
      <c r="BK273" s="5">
        <f t="shared" si="241"/>
        <v>5</v>
      </c>
      <c r="BL273" s="22">
        <f t="shared" si="242"/>
        <v>6.3</v>
      </c>
      <c r="BM273" s="5">
        <f t="shared" si="243"/>
        <v>6.3</v>
      </c>
      <c r="BN273" s="66">
        <f t="shared" si="258"/>
        <v>630</v>
      </c>
      <c r="BO273" s="5">
        <f>AP273*BO1239</f>
        <v>0</v>
      </c>
      <c r="BP273" s="5">
        <f>AU273*BP1239</f>
        <v>-39</v>
      </c>
      <c r="BQ273" s="5">
        <f>AF273*BQ1239</f>
        <v>0</v>
      </c>
      <c r="BR273" s="356">
        <f t="shared" si="259"/>
        <v>591</v>
      </c>
      <c r="BS273" s="5">
        <f t="shared" si="244"/>
        <v>407.9</v>
      </c>
      <c r="BT273" s="6"/>
      <c r="BU273" s="306">
        <v>38173</v>
      </c>
      <c r="BV273" s="38">
        <f t="shared" si="245"/>
        <v>407.9</v>
      </c>
      <c r="BW273" s="66"/>
      <c r="BX273" s="66"/>
      <c r="BY273" s="17"/>
      <c r="BZ273" s="17"/>
      <c r="CA273" s="66"/>
      <c r="CB273" s="66"/>
      <c r="CC273" s="66">
        <f>MAX(BW273:BW404)</f>
        <v>58642.280441588402</v>
      </c>
      <c r="CD273" s="66">
        <f t="shared" si="250"/>
        <v>-58642.280441588402</v>
      </c>
      <c r="CE273" s="66">
        <f t="shared" si="251"/>
        <v>-6324</v>
      </c>
      <c r="CF273" s="66" t="e">
        <f>MAX(CE273:CE404)</f>
        <v>#REF!</v>
      </c>
      <c r="CG273" s="66" t="e">
        <f t="shared" si="252"/>
        <v>#REF!</v>
      </c>
      <c r="CH273" s="370"/>
      <c r="CI273" s="17">
        <f t="shared" si="246"/>
        <v>1</v>
      </c>
      <c r="CJ273" s="17">
        <f t="shared" si="247"/>
        <v>0</v>
      </c>
      <c r="CK273" s="38">
        <f>MAX(BV38:BV273)</f>
        <v>426.8</v>
      </c>
      <c r="CL273" s="38">
        <f t="shared" si="253"/>
        <v>18.900000000000034</v>
      </c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</row>
    <row r="274" spans="1:147" customFormat="1" ht="19.5" hidden="1" customHeight="1" x14ac:dyDescent="0.25">
      <c r="A274" s="3"/>
      <c r="B274" s="254">
        <f t="shared" si="214"/>
        <v>38180</v>
      </c>
      <c r="C274" s="5">
        <f t="shared" si="255"/>
        <v>24327</v>
      </c>
      <c r="D274" s="5">
        <v>0</v>
      </c>
      <c r="E274" s="66">
        <f t="shared" si="257"/>
        <v>0</v>
      </c>
      <c r="F274" s="66">
        <f t="shared" si="215"/>
        <v>-39</v>
      </c>
      <c r="G274" s="4">
        <f t="shared" si="256"/>
        <v>24288</v>
      </c>
      <c r="H274" s="8">
        <f t="shared" si="248"/>
        <v>-1.6031569860648662E-3</v>
      </c>
      <c r="I274" s="3"/>
      <c r="J274" s="306">
        <v>38180</v>
      </c>
      <c r="K274" s="5">
        <v>406.8</v>
      </c>
      <c r="L274" s="5">
        <v>409.4</v>
      </c>
      <c r="M274" s="5">
        <v>400.8</v>
      </c>
      <c r="N274" s="177"/>
      <c r="O274" s="5">
        <f t="shared" si="200"/>
        <v>8.5999999999999659</v>
      </c>
      <c r="P274" s="8">
        <f t="shared" si="201"/>
        <v>2.1140609636184773E-2</v>
      </c>
      <c r="Q274" s="8">
        <f>(AVERAGE(P271:P273))*Q1239</f>
        <v>1.5187640031247982E-2</v>
      </c>
      <c r="R274" s="8">
        <f>P273/P1239</f>
        <v>1.4322196544423744</v>
      </c>
      <c r="S274" s="109">
        <f t="shared" si="202"/>
        <v>401.70496163125392</v>
      </c>
      <c r="T274" s="5">
        <f t="shared" si="216"/>
        <v>7.8999999999999773</v>
      </c>
      <c r="U274" s="8">
        <f t="shared" si="199"/>
        <v>0.47333333333333483</v>
      </c>
      <c r="V274" s="19">
        <f t="shared" si="203"/>
        <v>0</v>
      </c>
      <c r="W274" s="109">
        <f t="shared" si="217"/>
        <v>414.09503836874603</v>
      </c>
      <c r="X274" s="5">
        <f t="shared" si="211"/>
        <v>7.1000000000000227</v>
      </c>
      <c r="Y274" s="8">
        <f t="shared" si="204"/>
        <v>0.52666666666666517</v>
      </c>
      <c r="Z274" s="5">
        <f t="shared" si="205"/>
        <v>0</v>
      </c>
      <c r="AA274" s="5">
        <f>K274*AA1239</f>
        <v>5.2884000000000002</v>
      </c>
      <c r="AB274" s="5">
        <f t="shared" si="206"/>
        <v>7.5741504205530532</v>
      </c>
      <c r="AC274" s="2">
        <v>38180</v>
      </c>
      <c r="AD274" s="43">
        <f t="shared" si="218"/>
        <v>400</v>
      </c>
      <c r="AE274" s="54"/>
      <c r="AF274" s="131">
        <f>(AK273&gt;AF1239)*1</f>
        <v>0</v>
      </c>
      <c r="AG274" s="112">
        <f>MROUND((AD274*AG1239),5)</f>
        <v>390</v>
      </c>
      <c r="AH274" s="113">
        <f>MROUND((AE274*AH1239),0.1)</f>
        <v>0</v>
      </c>
      <c r="AI274" s="60">
        <f t="shared" si="219"/>
        <v>-1.0999999999999659</v>
      </c>
      <c r="AJ274" s="60"/>
      <c r="AK274" s="133">
        <f t="shared" si="254"/>
        <v>406.8</v>
      </c>
      <c r="AL274" s="41">
        <f t="shared" si="207"/>
        <v>415</v>
      </c>
      <c r="AM274" s="56">
        <f t="shared" si="212"/>
        <v>2</v>
      </c>
      <c r="AN274" s="82">
        <f t="shared" si="213"/>
        <v>0</v>
      </c>
      <c r="AO274" s="82">
        <f t="shared" si="220"/>
        <v>1</v>
      </c>
      <c r="AP274" s="33">
        <f t="shared" si="221"/>
        <v>1</v>
      </c>
      <c r="AQ274" s="29">
        <f t="shared" si="222"/>
        <v>0</v>
      </c>
      <c r="AR274" s="86">
        <f t="shared" si="223"/>
        <v>1</v>
      </c>
      <c r="AS274" s="33">
        <f t="shared" si="224"/>
        <v>0</v>
      </c>
      <c r="AT274" s="19">
        <f t="shared" si="225"/>
        <v>0</v>
      </c>
      <c r="AU274" s="18">
        <f t="shared" si="249"/>
        <v>0</v>
      </c>
      <c r="AV274" s="5">
        <f t="shared" si="226"/>
        <v>0</v>
      </c>
      <c r="AW274" s="17">
        <f t="shared" si="227"/>
        <v>0</v>
      </c>
      <c r="AX274" s="17">
        <f t="shared" si="228"/>
        <v>0</v>
      </c>
      <c r="AY274" s="17">
        <f t="shared" si="229"/>
        <v>0</v>
      </c>
      <c r="AZ274" s="19">
        <f t="shared" si="230"/>
        <v>0</v>
      </c>
      <c r="BA274" s="19">
        <f t="shared" si="231"/>
        <v>0</v>
      </c>
      <c r="BB274" s="19">
        <f t="shared" si="232"/>
        <v>0</v>
      </c>
      <c r="BC274" s="19">
        <f t="shared" si="233"/>
        <v>0</v>
      </c>
      <c r="BD274" s="17">
        <f t="shared" si="234"/>
        <v>0</v>
      </c>
      <c r="BE274" s="17">
        <f t="shared" si="235"/>
        <v>0</v>
      </c>
      <c r="BF274" s="38">
        <f t="shared" si="236"/>
        <v>0</v>
      </c>
      <c r="BG274" s="38">
        <f t="shared" si="237"/>
        <v>0</v>
      </c>
      <c r="BH274" s="38">
        <f t="shared" si="238"/>
        <v>0</v>
      </c>
      <c r="BI274" s="38">
        <f t="shared" si="239"/>
        <v>0</v>
      </c>
      <c r="BJ274" s="5">
        <f t="shared" si="240"/>
        <v>0</v>
      </c>
      <c r="BK274" s="5">
        <f t="shared" si="241"/>
        <v>0</v>
      </c>
      <c r="BL274" s="22">
        <f t="shared" si="242"/>
        <v>0</v>
      </c>
      <c r="BM274" s="5">
        <f t="shared" si="243"/>
        <v>0</v>
      </c>
      <c r="BN274" s="66">
        <f t="shared" si="258"/>
        <v>0</v>
      </c>
      <c r="BO274" s="5">
        <f>AP274*BO1239</f>
        <v>-39</v>
      </c>
      <c r="BP274" s="5">
        <f>AU274*BP1239</f>
        <v>0</v>
      </c>
      <c r="BQ274" s="5">
        <f>AF274*BQ1239</f>
        <v>0</v>
      </c>
      <c r="BR274" s="356">
        <f t="shared" si="259"/>
        <v>-39</v>
      </c>
      <c r="BS274" s="5">
        <f t="shared" si="244"/>
        <v>406.8</v>
      </c>
      <c r="BT274" s="6"/>
      <c r="BU274" s="306">
        <v>38180</v>
      </c>
      <c r="BV274" s="38">
        <f t="shared" si="245"/>
        <v>406.8</v>
      </c>
      <c r="BW274" s="66"/>
      <c r="BX274" s="66"/>
      <c r="BY274" s="17"/>
      <c r="BZ274" s="17"/>
      <c r="CA274" s="66"/>
      <c r="CB274" s="66"/>
      <c r="CC274" s="66">
        <f>MAX(BW274:BW404)</f>
        <v>58642.280441588402</v>
      </c>
      <c r="CD274" s="66">
        <f t="shared" si="250"/>
        <v>-58642.280441588402</v>
      </c>
      <c r="CE274" s="66">
        <f t="shared" si="251"/>
        <v>-6363</v>
      </c>
      <c r="CF274" s="66" t="e">
        <f>MAX(CE274:CE404)</f>
        <v>#REF!</v>
      </c>
      <c r="CG274" s="66" t="e">
        <f t="shared" si="252"/>
        <v>#REF!</v>
      </c>
      <c r="CH274" s="370"/>
      <c r="CI274" s="17">
        <f t="shared" si="246"/>
        <v>0</v>
      </c>
      <c r="CJ274" s="17">
        <f t="shared" si="247"/>
        <v>1</v>
      </c>
      <c r="CK274" s="38">
        <f>MAX(BV38:BV274)</f>
        <v>426.8</v>
      </c>
      <c r="CL274" s="38">
        <f t="shared" si="253"/>
        <v>20</v>
      </c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</row>
    <row r="275" spans="1:147" customFormat="1" ht="19.5" hidden="1" customHeight="1" x14ac:dyDescent="0.25">
      <c r="A275" s="3"/>
      <c r="B275" s="254">
        <f t="shared" si="214"/>
        <v>38187</v>
      </c>
      <c r="C275" s="5">
        <f t="shared" si="255"/>
        <v>24288</v>
      </c>
      <c r="D275" s="5">
        <v>0</v>
      </c>
      <c r="E275" s="66">
        <f t="shared" si="257"/>
        <v>0</v>
      </c>
      <c r="F275" s="66">
        <f t="shared" si="215"/>
        <v>-39</v>
      </c>
      <c r="G275" s="4">
        <f t="shared" si="256"/>
        <v>24249</v>
      </c>
      <c r="H275" s="8">
        <f t="shared" si="248"/>
        <v>-1.6057312252964427E-3</v>
      </c>
      <c r="I275" s="3"/>
      <c r="J275" s="306">
        <v>38187</v>
      </c>
      <c r="K275" s="5">
        <v>390.5</v>
      </c>
      <c r="L275" s="5">
        <v>408.4</v>
      </c>
      <c r="M275" s="5">
        <v>387.4</v>
      </c>
      <c r="N275" s="177"/>
      <c r="O275" s="5">
        <f t="shared" si="200"/>
        <v>21</v>
      </c>
      <c r="P275" s="8">
        <f t="shared" si="201"/>
        <v>5.3777208706786171E-2</v>
      </c>
      <c r="Q275" s="8">
        <f>(AVERAGE(P272:P274))*Q1239</f>
        <v>1.4434959411310712E-2</v>
      </c>
      <c r="R275" s="8">
        <f>P274/P1239</f>
        <v>0.5995337293444164</v>
      </c>
      <c r="S275" s="109">
        <f t="shared" si="202"/>
        <v>400.9278585114788</v>
      </c>
      <c r="T275" s="5">
        <f t="shared" si="216"/>
        <v>6.8000000000000114</v>
      </c>
      <c r="U275" s="8">
        <f t="shared" si="199"/>
        <v>0.54666666666666586</v>
      </c>
      <c r="V275" s="19">
        <f t="shared" si="203"/>
        <v>9.5</v>
      </c>
      <c r="W275" s="109">
        <f t="shared" si="217"/>
        <v>412.67214148852122</v>
      </c>
      <c r="X275" s="5">
        <f t="shared" si="211"/>
        <v>8.1999999999999886</v>
      </c>
      <c r="Y275" s="8">
        <f t="shared" si="204"/>
        <v>0.45333333333333414</v>
      </c>
      <c r="Z275" s="5">
        <f t="shared" si="205"/>
        <v>0</v>
      </c>
      <c r="AA275" s="5">
        <f>K275*AA1239</f>
        <v>5.0764999999999993</v>
      </c>
      <c r="AB275" s="5">
        <f t="shared" si="206"/>
        <v>3.0435329770169295</v>
      </c>
      <c r="AC275" s="2">
        <v>38187</v>
      </c>
      <c r="AD275" s="43">
        <f t="shared" si="218"/>
        <v>400</v>
      </c>
      <c r="AE275" s="54"/>
      <c r="AF275" s="131">
        <f>(AK274&gt;AF1239)*1</f>
        <v>0</v>
      </c>
      <c r="AG275" s="112">
        <f>MROUND((AD275*AG1239),5)</f>
        <v>390</v>
      </c>
      <c r="AH275" s="113">
        <f>MROUND((AE275*AH1239),0.1)</f>
        <v>0</v>
      </c>
      <c r="AI275" s="60">
        <f t="shared" si="219"/>
        <v>-16.300000000000011</v>
      </c>
      <c r="AJ275" s="60"/>
      <c r="AK275" s="133">
        <f t="shared" si="254"/>
        <v>390.5</v>
      </c>
      <c r="AL275" s="41">
        <f t="shared" si="207"/>
        <v>415</v>
      </c>
      <c r="AM275" s="56">
        <f t="shared" si="212"/>
        <v>4</v>
      </c>
      <c r="AN275" s="82">
        <f t="shared" si="213"/>
        <v>0</v>
      </c>
      <c r="AO275" s="82">
        <f t="shared" si="220"/>
        <v>1</v>
      </c>
      <c r="AP275" s="33">
        <f t="shared" si="221"/>
        <v>1</v>
      </c>
      <c r="AQ275" s="29">
        <f t="shared" si="222"/>
        <v>0</v>
      </c>
      <c r="AR275" s="86">
        <f t="shared" si="223"/>
        <v>0</v>
      </c>
      <c r="AS275" s="33">
        <f t="shared" si="224"/>
        <v>1</v>
      </c>
      <c r="AT275" s="19">
        <f t="shared" si="225"/>
        <v>400</v>
      </c>
      <c r="AU275" s="18">
        <f t="shared" si="249"/>
        <v>0</v>
      </c>
      <c r="AV275" s="5">
        <f t="shared" si="226"/>
        <v>0</v>
      </c>
      <c r="AW275" s="17">
        <f t="shared" si="227"/>
        <v>0</v>
      </c>
      <c r="AX275" s="17">
        <f t="shared" si="228"/>
        <v>0</v>
      </c>
      <c r="AY275" s="17">
        <f t="shared" si="229"/>
        <v>0</v>
      </c>
      <c r="AZ275" s="19">
        <f t="shared" si="230"/>
        <v>0</v>
      </c>
      <c r="BA275" s="19">
        <f t="shared" si="231"/>
        <v>400</v>
      </c>
      <c r="BB275" s="19">
        <f t="shared" si="232"/>
        <v>0</v>
      </c>
      <c r="BC275" s="19">
        <f t="shared" si="233"/>
        <v>0</v>
      </c>
      <c r="BD275" s="17">
        <f t="shared" si="234"/>
        <v>400</v>
      </c>
      <c r="BE275" s="17">
        <f t="shared" si="235"/>
        <v>0</v>
      </c>
      <c r="BF275" s="38">
        <f t="shared" si="236"/>
        <v>0</v>
      </c>
      <c r="BG275" s="38">
        <f t="shared" si="237"/>
        <v>0</v>
      </c>
      <c r="BH275" s="38">
        <f t="shared" si="238"/>
        <v>0</v>
      </c>
      <c r="BI275" s="38">
        <f t="shared" si="239"/>
        <v>0</v>
      </c>
      <c r="BJ275" s="5">
        <f t="shared" si="240"/>
        <v>0</v>
      </c>
      <c r="BK275" s="5">
        <f t="shared" si="241"/>
        <v>0</v>
      </c>
      <c r="BL275" s="22">
        <f t="shared" si="242"/>
        <v>0</v>
      </c>
      <c r="BM275" s="5">
        <f t="shared" si="243"/>
        <v>0</v>
      </c>
      <c r="BN275" s="66">
        <f t="shared" si="258"/>
        <v>0</v>
      </c>
      <c r="BO275" s="5">
        <f>AP275*BO1239</f>
        <v>-39</v>
      </c>
      <c r="BP275" s="5">
        <f>AU275*BP1239</f>
        <v>0</v>
      </c>
      <c r="BQ275" s="5">
        <f>AF275*BQ1239</f>
        <v>0</v>
      </c>
      <c r="BR275" s="356">
        <f t="shared" si="259"/>
        <v>-39</v>
      </c>
      <c r="BS275" s="5">
        <f t="shared" si="244"/>
        <v>390.5</v>
      </c>
      <c r="BT275" s="6"/>
      <c r="BU275" s="306">
        <v>38187</v>
      </c>
      <c r="BV275" s="38">
        <f t="shared" si="245"/>
        <v>390.5</v>
      </c>
      <c r="BW275" s="66"/>
      <c r="BX275" s="66"/>
      <c r="BY275" s="17"/>
      <c r="BZ275" s="17"/>
      <c r="CA275" s="66"/>
      <c r="CB275" s="66"/>
      <c r="CC275" s="66">
        <f>MAX(BW275:BW404)</f>
        <v>58642.280441588402</v>
      </c>
      <c r="CD275" s="66">
        <f t="shared" si="250"/>
        <v>-58642.280441588402</v>
      </c>
      <c r="CE275" s="66">
        <f t="shared" si="251"/>
        <v>-6402</v>
      </c>
      <c r="CF275" s="66" t="e">
        <f>MAX(CE275:CE404)</f>
        <v>#REF!</v>
      </c>
      <c r="CG275" s="66" t="e">
        <f t="shared" si="252"/>
        <v>#REF!</v>
      </c>
      <c r="CH275" s="370"/>
      <c r="CI275" s="17">
        <f t="shared" si="246"/>
        <v>0</v>
      </c>
      <c r="CJ275" s="17">
        <f t="shared" si="247"/>
        <v>1</v>
      </c>
      <c r="CK275" s="38">
        <f>MAX(BV38:BV275)</f>
        <v>426.8</v>
      </c>
      <c r="CL275" s="38">
        <f t="shared" si="253"/>
        <v>36.300000000000011</v>
      </c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</row>
    <row r="276" spans="1:147" customFormat="1" ht="19.5" hidden="1" customHeight="1" x14ac:dyDescent="0.25">
      <c r="A276" s="3"/>
      <c r="B276" s="254">
        <f t="shared" si="214"/>
        <v>38194</v>
      </c>
      <c r="C276" s="5">
        <f t="shared" si="255"/>
        <v>24249</v>
      </c>
      <c r="D276" s="5">
        <v>0</v>
      </c>
      <c r="E276" s="66">
        <f t="shared" si="257"/>
        <v>0</v>
      </c>
      <c r="F276" s="66">
        <f t="shared" si="215"/>
        <v>101</v>
      </c>
      <c r="G276" s="4">
        <f t="shared" si="256"/>
        <v>24350</v>
      </c>
      <c r="H276" s="8">
        <f t="shared" si="248"/>
        <v>4.1651202111427279E-3</v>
      </c>
      <c r="I276" s="3"/>
      <c r="J276" s="306">
        <v>38194</v>
      </c>
      <c r="K276" s="5">
        <v>393.7</v>
      </c>
      <c r="L276" s="5">
        <v>394.9</v>
      </c>
      <c r="M276" s="5">
        <v>385.8</v>
      </c>
      <c r="N276" s="177"/>
      <c r="O276" s="5">
        <f t="shared" si="200"/>
        <v>9.0999999999999659</v>
      </c>
      <c r="P276" s="8">
        <f t="shared" si="201"/>
        <v>2.3114046228092371E-2</v>
      </c>
      <c r="Q276" s="8">
        <f>(AVERAGE(P273:P275))*Q1239</f>
        <v>1.6722719000440589E-2</v>
      </c>
      <c r="R276" s="8">
        <f>P275/P1239</f>
        <v>1.5250861278157106</v>
      </c>
      <c r="S276" s="109">
        <f t="shared" si="202"/>
        <v>383.96977823032796</v>
      </c>
      <c r="T276" s="5">
        <f t="shared" si="216"/>
        <v>5.5</v>
      </c>
      <c r="U276" s="8">
        <f t="shared" si="199"/>
        <v>0.45</v>
      </c>
      <c r="V276" s="19">
        <f t="shared" si="203"/>
        <v>0</v>
      </c>
      <c r="W276" s="109">
        <f t="shared" si="217"/>
        <v>397.03022176967204</v>
      </c>
      <c r="X276" s="5">
        <f t="shared" si="211"/>
        <v>4.5</v>
      </c>
      <c r="Y276" s="8">
        <f t="shared" si="204"/>
        <v>0.55000000000000004</v>
      </c>
      <c r="Z276" s="5">
        <f t="shared" si="205"/>
        <v>0</v>
      </c>
      <c r="AA276" s="5">
        <f>K276*AA1239</f>
        <v>5.1180999999999992</v>
      </c>
      <c r="AB276" s="5">
        <f t="shared" si="206"/>
        <v>7.8055433107735874</v>
      </c>
      <c r="AC276" s="2">
        <v>38194</v>
      </c>
      <c r="AD276" s="43">
        <f t="shared" si="218"/>
        <v>385</v>
      </c>
      <c r="AE276" s="54"/>
      <c r="AF276" s="131">
        <f>(AK275&gt;AF1239)*1</f>
        <v>0</v>
      </c>
      <c r="AG276" s="112">
        <f>MROUND((AD276*AG1239),5)</f>
        <v>380</v>
      </c>
      <c r="AH276" s="113">
        <f>MROUND((AE276*AH1239),0.1)</f>
        <v>0</v>
      </c>
      <c r="AI276" s="60">
        <f t="shared" si="219"/>
        <v>3.1999999999999886</v>
      </c>
      <c r="AJ276" s="60"/>
      <c r="AK276" s="133">
        <f t="shared" si="254"/>
        <v>393.7</v>
      </c>
      <c r="AL276" s="41">
        <f t="shared" si="207"/>
        <v>395</v>
      </c>
      <c r="AM276" s="56">
        <f t="shared" si="212"/>
        <v>1.4000000000000001</v>
      </c>
      <c r="AN276" s="82">
        <f t="shared" si="213"/>
        <v>1</v>
      </c>
      <c r="AO276" s="82">
        <f t="shared" si="220"/>
        <v>0</v>
      </c>
      <c r="AP276" s="33">
        <f t="shared" si="221"/>
        <v>0</v>
      </c>
      <c r="AQ276" s="29">
        <f t="shared" si="222"/>
        <v>0</v>
      </c>
      <c r="AR276" s="86">
        <f t="shared" si="223"/>
        <v>1</v>
      </c>
      <c r="AS276" s="33">
        <f t="shared" si="224"/>
        <v>0</v>
      </c>
      <c r="AT276" s="19">
        <f t="shared" si="225"/>
        <v>0</v>
      </c>
      <c r="AU276" s="18">
        <f t="shared" si="249"/>
        <v>1</v>
      </c>
      <c r="AV276" s="5">
        <f t="shared" si="226"/>
        <v>1.4000000000000001</v>
      </c>
      <c r="AW276" s="17">
        <f t="shared" si="227"/>
        <v>1</v>
      </c>
      <c r="AX276" s="17">
        <f t="shared" si="228"/>
        <v>0</v>
      </c>
      <c r="AY276" s="17">
        <f t="shared" si="229"/>
        <v>0</v>
      </c>
      <c r="AZ276" s="19">
        <f t="shared" si="230"/>
        <v>400</v>
      </c>
      <c r="BA276" s="19">
        <f t="shared" si="231"/>
        <v>0</v>
      </c>
      <c r="BB276" s="19">
        <f t="shared" si="232"/>
        <v>0</v>
      </c>
      <c r="BC276" s="19">
        <f t="shared" si="233"/>
        <v>0</v>
      </c>
      <c r="BD276" s="17">
        <f t="shared" si="234"/>
        <v>400</v>
      </c>
      <c r="BE276" s="17">
        <f t="shared" si="235"/>
        <v>0</v>
      </c>
      <c r="BF276" s="38">
        <f t="shared" si="236"/>
        <v>0</v>
      </c>
      <c r="BG276" s="38">
        <f t="shared" si="237"/>
        <v>0</v>
      </c>
      <c r="BH276" s="38">
        <f t="shared" si="238"/>
        <v>0</v>
      </c>
      <c r="BI276" s="38">
        <f t="shared" si="239"/>
        <v>0</v>
      </c>
      <c r="BJ276" s="5">
        <f t="shared" si="240"/>
        <v>0</v>
      </c>
      <c r="BK276" s="5">
        <f t="shared" si="241"/>
        <v>0</v>
      </c>
      <c r="BL276" s="22">
        <f t="shared" si="242"/>
        <v>1.4000000000000001</v>
      </c>
      <c r="BM276" s="5">
        <f t="shared" si="243"/>
        <v>1.4000000000000001</v>
      </c>
      <c r="BN276" s="66">
        <f t="shared" si="258"/>
        <v>140</v>
      </c>
      <c r="BO276" s="5">
        <f>AP276*BO1239</f>
        <v>0</v>
      </c>
      <c r="BP276" s="5">
        <f>AU276*BP1239</f>
        <v>-39</v>
      </c>
      <c r="BQ276" s="5">
        <f>AF276*BQ1239</f>
        <v>0</v>
      </c>
      <c r="BR276" s="356">
        <f t="shared" si="259"/>
        <v>101</v>
      </c>
      <c r="BS276" s="5">
        <f t="shared" si="244"/>
        <v>393.7</v>
      </c>
      <c r="BT276" s="6"/>
      <c r="BU276" s="306">
        <v>38194</v>
      </c>
      <c r="BV276" s="38">
        <f t="shared" si="245"/>
        <v>393.7</v>
      </c>
      <c r="BW276" s="66"/>
      <c r="BX276" s="66"/>
      <c r="BY276" s="17"/>
      <c r="BZ276" s="17"/>
      <c r="CA276" s="66"/>
      <c r="CB276" s="66"/>
      <c r="CC276" s="66">
        <f>MAX(BW276:BW404)</f>
        <v>58642.280441588402</v>
      </c>
      <c r="CD276" s="66">
        <f t="shared" si="250"/>
        <v>-58642.280441588402</v>
      </c>
      <c r="CE276" s="66">
        <f t="shared" si="251"/>
        <v>-6301</v>
      </c>
      <c r="CF276" s="66" t="e">
        <f>MAX(CE276:CE404)</f>
        <v>#REF!</v>
      </c>
      <c r="CG276" s="66" t="e">
        <f t="shared" si="252"/>
        <v>#REF!</v>
      </c>
      <c r="CH276" s="370"/>
      <c r="CI276" s="17">
        <f t="shared" si="246"/>
        <v>1</v>
      </c>
      <c r="CJ276" s="17">
        <f t="shared" si="247"/>
        <v>0</v>
      </c>
      <c r="CK276" s="38">
        <f>MAX(BV38:BV276)</f>
        <v>426.8</v>
      </c>
      <c r="CL276" s="38">
        <f t="shared" si="253"/>
        <v>33.100000000000023</v>
      </c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</row>
    <row r="277" spans="1:147" customFormat="1" ht="19.5" hidden="1" customHeight="1" x14ac:dyDescent="0.25">
      <c r="A277" s="3"/>
      <c r="B277" s="254">
        <f t="shared" si="214"/>
        <v>38201</v>
      </c>
      <c r="C277" s="5">
        <f t="shared" si="255"/>
        <v>24350</v>
      </c>
      <c r="D277" s="5">
        <v>0</v>
      </c>
      <c r="E277" s="66">
        <f t="shared" si="257"/>
        <v>0</v>
      </c>
      <c r="F277" s="66">
        <f t="shared" si="215"/>
        <v>391</v>
      </c>
      <c r="G277" s="4">
        <f t="shared" si="256"/>
        <v>24741</v>
      </c>
      <c r="H277" s="8">
        <f t="shared" si="248"/>
        <v>1.6057494866529774E-2</v>
      </c>
      <c r="I277" s="3"/>
      <c r="J277" s="306">
        <v>38201</v>
      </c>
      <c r="K277" s="5">
        <v>402.1</v>
      </c>
      <c r="L277" s="5">
        <v>404</v>
      </c>
      <c r="M277" s="5">
        <v>391.2</v>
      </c>
      <c r="N277" s="177"/>
      <c r="O277" s="5">
        <f t="shared" si="200"/>
        <v>12.800000000000011</v>
      </c>
      <c r="P277" s="8">
        <f t="shared" si="201"/>
        <v>3.1832877393683193E-2</v>
      </c>
      <c r="Q277" s="8">
        <f>(AVERAGE(P274:P276))*Q1239</f>
        <v>1.3070915276141773E-2</v>
      </c>
      <c r="R277" s="8">
        <f>P276/P1239</f>
        <v>0.65549908795668665</v>
      </c>
      <c r="S277" s="109">
        <f t="shared" si="202"/>
        <v>388.55398065578299</v>
      </c>
      <c r="T277" s="5">
        <f t="shared" si="216"/>
        <v>3.6999999999999886</v>
      </c>
      <c r="U277" s="8">
        <f t="shared" si="199"/>
        <v>0.63000000000000111</v>
      </c>
      <c r="V277" s="19">
        <f t="shared" si="203"/>
        <v>0</v>
      </c>
      <c r="W277" s="109">
        <f t="shared" si="217"/>
        <v>398.84601934421698</v>
      </c>
      <c r="X277" s="5">
        <f t="shared" si="211"/>
        <v>6.3000000000000114</v>
      </c>
      <c r="Y277" s="8">
        <f t="shared" si="204"/>
        <v>0.36999999999999889</v>
      </c>
      <c r="Z277" s="5">
        <f t="shared" si="205"/>
        <v>2.1000000000000227</v>
      </c>
      <c r="AA277" s="5">
        <f>K277*AA1239</f>
        <v>5.2272999999999996</v>
      </c>
      <c r="AB277" s="5">
        <f t="shared" si="206"/>
        <v>3.426490382475988</v>
      </c>
      <c r="AC277" s="2">
        <v>38201</v>
      </c>
      <c r="AD277" s="43">
        <f t="shared" si="218"/>
        <v>390</v>
      </c>
      <c r="AE277" s="54"/>
      <c r="AF277" s="131">
        <f>(AK276&gt;AF1239)*1</f>
        <v>0</v>
      </c>
      <c r="AG277" s="112">
        <f>MROUND((AD277*AG1239),5)</f>
        <v>380</v>
      </c>
      <c r="AH277" s="113">
        <f>MROUND((AE277*AH1239),0.1)</f>
        <v>0</v>
      </c>
      <c r="AI277" s="60">
        <f t="shared" si="219"/>
        <v>8.4000000000000341</v>
      </c>
      <c r="AJ277" s="60"/>
      <c r="AK277" s="133">
        <f t="shared" si="254"/>
        <v>402.1</v>
      </c>
      <c r="AL277" s="41">
        <f t="shared" si="207"/>
        <v>400</v>
      </c>
      <c r="AM277" s="56">
        <f t="shared" si="212"/>
        <v>4.3</v>
      </c>
      <c r="AN277" s="82">
        <f t="shared" si="213"/>
        <v>1</v>
      </c>
      <c r="AO277" s="82">
        <f t="shared" si="220"/>
        <v>0</v>
      </c>
      <c r="AP277" s="33">
        <f t="shared" si="221"/>
        <v>0</v>
      </c>
      <c r="AQ277" s="29">
        <f t="shared" si="222"/>
        <v>0</v>
      </c>
      <c r="AR277" s="86">
        <f t="shared" si="223"/>
        <v>1</v>
      </c>
      <c r="AS277" s="33">
        <f t="shared" si="224"/>
        <v>0</v>
      </c>
      <c r="AT277" s="19">
        <f t="shared" si="225"/>
        <v>0</v>
      </c>
      <c r="AU277" s="18">
        <f t="shared" si="249"/>
        <v>1</v>
      </c>
      <c r="AV277" s="5">
        <f t="shared" si="226"/>
        <v>4.3</v>
      </c>
      <c r="AW277" s="17">
        <f t="shared" si="227"/>
        <v>0</v>
      </c>
      <c r="AX277" s="17">
        <f t="shared" si="228"/>
        <v>1</v>
      </c>
      <c r="AY277" s="17">
        <f t="shared" si="229"/>
        <v>400</v>
      </c>
      <c r="AZ277" s="19">
        <f t="shared" si="230"/>
        <v>400</v>
      </c>
      <c r="BA277" s="19">
        <f t="shared" si="231"/>
        <v>0</v>
      </c>
      <c r="BB277" s="19">
        <f t="shared" si="232"/>
        <v>0</v>
      </c>
      <c r="BC277" s="19">
        <f t="shared" si="233"/>
        <v>400</v>
      </c>
      <c r="BD277" s="17">
        <f t="shared" si="234"/>
        <v>0</v>
      </c>
      <c r="BE277" s="17">
        <f t="shared" si="235"/>
        <v>0</v>
      </c>
      <c r="BF277" s="38">
        <f t="shared" si="236"/>
        <v>0</v>
      </c>
      <c r="BG277" s="38">
        <f t="shared" si="237"/>
        <v>0</v>
      </c>
      <c r="BH277" s="38">
        <f t="shared" si="238"/>
        <v>0</v>
      </c>
      <c r="BI277" s="38">
        <f t="shared" si="239"/>
        <v>0</v>
      </c>
      <c r="BJ277" s="5">
        <f t="shared" si="240"/>
        <v>0</v>
      </c>
      <c r="BK277" s="5">
        <f t="shared" si="241"/>
        <v>0</v>
      </c>
      <c r="BL277" s="22">
        <f t="shared" si="242"/>
        <v>4.3</v>
      </c>
      <c r="BM277" s="5">
        <f t="shared" si="243"/>
        <v>4.3</v>
      </c>
      <c r="BN277" s="66">
        <f t="shared" si="258"/>
        <v>430</v>
      </c>
      <c r="BO277" s="5">
        <f>AP277*BO1239</f>
        <v>0</v>
      </c>
      <c r="BP277" s="5">
        <f>AU277*BP1239</f>
        <v>-39</v>
      </c>
      <c r="BQ277" s="5">
        <f>AF277*BQ1239</f>
        <v>0</v>
      </c>
      <c r="BR277" s="356">
        <f t="shared" si="259"/>
        <v>391</v>
      </c>
      <c r="BS277" s="5">
        <f t="shared" si="244"/>
        <v>402.1</v>
      </c>
      <c r="BT277" s="6"/>
      <c r="BU277" s="306">
        <v>38201</v>
      </c>
      <c r="BV277" s="38">
        <f t="shared" si="245"/>
        <v>402.1</v>
      </c>
      <c r="BW277" s="66"/>
      <c r="BX277" s="66"/>
      <c r="BY277" s="17"/>
      <c r="BZ277" s="17"/>
      <c r="CA277" s="66"/>
      <c r="CB277" s="66"/>
      <c r="CC277" s="66">
        <f>MAX(BW277:BW404)</f>
        <v>58642.280441588402</v>
      </c>
      <c r="CD277" s="66">
        <f t="shared" si="250"/>
        <v>-58642.280441588402</v>
      </c>
      <c r="CE277" s="66">
        <f t="shared" si="251"/>
        <v>-5910</v>
      </c>
      <c r="CF277" s="66" t="e">
        <f>MAX(CE277:CE404)</f>
        <v>#REF!</v>
      </c>
      <c r="CG277" s="66" t="e">
        <f t="shared" si="252"/>
        <v>#REF!</v>
      </c>
      <c r="CH277" s="370"/>
      <c r="CI277" s="17">
        <f t="shared" si="246"/>
        <v>1</v>
      </c>
      <c r="CJ277" s="17">
        <f t="shared" si="247"/>
        <v>0</v>
      </c>
      <c r="CK277" s="38">
        <f>MAX(BV38:BV277)</f>
        <v>426.8</v>
      </c>
      <c r="CL277" s="38">
        <f t="shared" si="253"/>
        <v>24.699999999999989</v>
      </c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</row>
    <row r="278" spans="1:147" customFormat="1" ht="19.5" hidden="1" customHeight="1" x14ac:dyDescent="0.25">
      <c r="A278" s="3"/>
      <c r="B278" s="254">
        <f t="shared" si="214"/>
        <v>38208</v>
      </c>
      <c r="C278" s="5">
        <f t="shared" si="255"/>
        <v>24741</v>
      </c>
      <c r="D278" s="5">
        <v>0</v>
      </c>
      <c r="E278" s="66">
        <f t="shared" si="257"/>
        <v>0</v>
      </c>
      <c r="F278" s="66">
        <f t="shared" si="215"/>
        <v>-39</v>
      </c>
      <c r="G278" s="4">
        <f t="shared" si="256"/>
        <v>24702</v>
      </c>
      <c r="H278" s="8">
        <f t="shared" si="248"/>
        <v>-1.5763307869528314E-3</v>
      </c>
      <c r="I278" s="3"/>
      <c r="J278" s="306">
        <v>38208</v>
      </c>
      <c r="K278" s="5">
        <v>401.2</v>
      </c>
      <c r="L278" s="5">
        <v>403.4</v>
      </c>
      <c r="M278" s="5">
        <v>394.6</v>
      </c>
      <c r="N278" s="177"/>
      <c r="O278" s="5">
        <f t="shared" si="200"/>
        <v>8.7999999999999545</v>
      </c>
      <c r="P278" s="8">
        <f t="shared" si="201"/>
        <v>2.1934197407776558E-2</v>
      </c>
      <c r="Q278" s="8">
        <f>(AVERAGE(P275:P277))*Q1239</f>
        <v>1.4496550977141566E-2</v>
      </c>
      <c r="R278" s="8">
        <f>P277/P1239</f>
        <v>0.90275938244147447</v>
      </c>
      <c r="S278" s="109">
        <f t="shared" si="202"/>
        <v>396.27093685209138</v>
      </c>
      <c r="T278" s="5">
        <f t="shared" si="216"/>
        <v>7.1000000000000227</v>
      </c>
      <c r="U278" s="8">
        <f t="shared" si="199"/>
        <v>0.52666666666666517</v>
      </c>
      <c r="V278" s="19">
        <f t="shared" si="203"/>
        <v>0</v>
      </c>
      <c r="W278" s="109">
        <f t="shared" si="217"/>
        <v>407.92906314790866</v>
      </c>
      <c r="X278" s="5">
        <f t="shared" si="211"/>
        <v>7.8999999999999773</v>
      </c>
      <c r="Y278" s="8">
        <f t="shared" si="204"/>
        <v>0.47333333333333483</v>
      </c>
      <c r="Z278" s="5">
        <f t="shared" si="205"/>
        <v>0</v>
      </c>
      <c r="AA278" s="5">
        <f>K278*AA1239</f>
        <v>5.2155999999999993</v>
      </c>
      <c r="AB278" s="5">
        <f t="shared" si="206"/>
        <v>4.708431835061754</v>
      </c>
      <c r="AC278" s="2">
        <v>38208</v>
      </c>
      <c r="AD278" s="43">
        <f t="shared" si="218"/>
        <v>395</v>
      </c>
      <c r="AE278" s="54"/>
      <c r="AF278" s="131">
        <f>(AK277&gt;AF1239)*1</f>
        <v>0</v>
      </c>
      <c r="AG278" s="112">
        <f>MROUND((AD278*AG1239),5)</f>
        <v>385</v>
      </c>
      <c r="AH278" s="113">
        <f>MROUND((AE278*AH1239),0.1)</f>
        <v>0</v>
      </c>
      <c r="AI278" s="60">
        <f t="shared" si="219"/>
        <v>-0.90000000000003411</v>
      </c>
      <c r="AJ278" s="60"/>
      <c r="AK278" s="133">
        <f t="shared" si="254"/>
        <v>401.2</v>
      </c>
      <c r="AL278" s="41">
        <f t="shared" si="207"/>
        <v>410</v>
      </c>
      <c r="AM278" s="56">
        <f t="shared" si="212"/>
        <v>1.3</v>
      </c>
      <c r="AN278" s="82">
        <f t="shared" si="213"/>
        <v>0</v>
      </c>
      <c r="AO278" s="82">
        <f t="shared" si="220"/>
        <v>1</v>
      </c>
      <c r="AP278" s="33">
        <f t="shared" si="221"/>
        <v>1</v>
      </c>
      <c r="AQ278" s="29">
        <f t="shared" si="222"/>
        <v>0</v>
      </c>
      <c r="AR278" s="86">
        <f t="shared" si="223"/>
        <v>1</v>
      </c>
      <c r="AS278" s="33">
        <f t="shared" si="224"/>
        <v>0</v>
      </c>
      <c r="AT278" s="19">
        <f t="shared" si="225"/>
        <v>0</v>
      </c>
      <c r="AU278" s="18">
        <f t="shared" si="249"/>
        <v>0</v>
      </c>
      <c r="AV278" s="5">
        <f t="shared" si="226"/>
        <v>0</v>
      </c>
      <c r="AW278" s="17">
        <f t="shared" si="227"/>
        <v>0</v>
      </c>
      <c r="AX278" s="17">
        <f t="shared" si="228"/>
        <v>0</v>
      </c>
      <c r="AY278" s="17">
        <f t="shared" si="229"/>
        <v>0</v>
      </c>
      <c r="AZ278" s="19">
        <f t="shared" si="230"/>
        <v>0</v>
      </c>
      <c r="BA278" s="19">
        <f t="shared" si="231"/>
        <v>0</v>
      </c>
      <c r="BB278" s="19">
        <f t="shared" si="232"/>
        <v>0</v>
      </c>
      <c r="BC278" s="19">
        <f t="shared" si="233"/>
        <v>0</v>
      </c>
      <c r="BD278" s="17">
        <f t="shared" si="234"/>
        <v>0</v>
      </c>
      <c r="BE278" s="17">
        <f t="shared" si="235"/>
        <v>0</v>
      </c>
      <c r="BF278" s="38">
        <f t="shared" si="236"/>
        <v>0</v>
      </c>
      <c r="BG278" s="38">
        <f t="shared" si="237"/>
        <v>0</v>
      </c>
      <c r="BH278" s="38">
        <f t="shared" si="238"/>
        <v>0</v>
      </c>
      <c r="BI278" s="38">
        <f t="shared" si="239"/>
        <v>0</v>
      </c>
      <c r="BJ278" s="5">
        <f t="shared" si="240"/>
        <v>0</v>
      </c>
      <c r="BK278" s="5">
        <f t="shared" si="241"/>
        <v>0</v>
      </c>
      <c r="BL278" s="22">
        <f t="shared" si="242"/>
        <v>0</v>
      </c>
      <c r="BM278" s="5">
        <f t="shared" si="243"/>
        <v>0</v>
      </c>
      <c r="BN278" s="66">
        <f t="shared" si="258"/>
        <v>0</v>
      </c>
      <c r="BO278" s="5">
        <f>AP278*BO1239</f>
        <v>-39</v>
      </c>
      <c r="BP278" s="5">
        <f>AU278*BP1239</f>
        <v>0</v>
      </c>
      <c r="BQ278" s="5">
        <f>AF278*BQ1239</f>
        <v>0</v>
      </c>
      <c r="BR278" s="356">
        <f t="shared" si="259"/>
        <v>-39</v>
      </c>
      <c r="BS278" s="5">
        <f t="shared" si="244"/>
        <v>401.2</v>
      </c>
      <c r="BT278" s="6"/>
      <c r="BU278" s="306">
        <v>38208</v>
      </c>
      <c r="BV278" s="38">
        <f t="shared" si="245"/>
        <v>401.2</v>
      </c>
      <c r="BW278" s="66"/>
      <c r="BX278" s="66"/>
      <c r="BY278" s="17"/>
      <c r="BZ278" s="17"/>
      <c r="CA278" s="66"/>
      <c r="CB278" s="66"/>
      <c r="CC278" s="66">
        <f>MAX(BW278:BW404)</f>
        <v>58642.280441588402</v>
      </c>
      <c r="CD278" s="66">
        <f t="shared" si="250"/>
        <v>-58642.280441588402</v>
      </c>
      <c r="CE278" s="66">
        <f t="shared" si="251"/>
        <v>-5949</v>
      </c>
      <c r="CF278" s="66" t="e">
        <f>MAX(CE278:CE404)</f>
        <v>#REF!</v>
      </c>
      <c r="CG278" s="66" t="e">
        <f t="shared" si="252"/>
        <v>#REF!</v>
      </c>
      <c r="CH278" s="370"/>
      <c r="CI278" s="17">
        <f t="shared" si="246"/>
        <v>0</v>
      </c>
      <c r="CJ278" s="17">
        <f t="shared" si="247"/>
        <v>1</v>
      </c>
      <c r="CK278" s="38">
        <f>MAX(BV38:BV278)</f>
        <v>426.8</v>
      </c>
      <c r="CL278" s="38">
        <f t="shared" si="253"/>
        <v>25.600000000000023</v>
      </c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</row>
    <row r="279" spans="1:147" customFormat="1" ht="19.5" hidden="1" customHeight="1" x14ac:dyDescent="0.25">
      <c r="A279" s="3"/>
      <c r="B279" s="254">
        <f t="shared" si="214"/>
        <v>38215</v>
      </c>
      <c r="C279" s="5">
        <f t="shared" si="255"/>
        <v>24702</v>
      </c>
      <c r="D279" s="5">
        <v>0</v>
      </c>
      <c r="E279" s="66">
        <f t="shared" si="257"/>
        <v>0</v>
      </c>
      <c r="F279" s="66">
        <f t="shared" si="215"/>
        <v>-39</v>
      </c>
      <c r="G279" s="4">
        <f t="shared" si="256"/>
        <v>24663</v>
      </c>
      <c r="H279" s="8">
        <f t="shared" si="248"/>
        <v>-1.5788195287830945E-3</v>
      </c>
      <c r="I279" s="3"/>
      <c r="J279" s="306">
        <v>38215</v>
      </c>
      <c r="K279" s="5">
        <v>415.5</v>
      </c>
      <c r="L279" s="5">
        <v>416.8</v>
      </c>
      <c r="M279" s="5">
        <v>400.7</v>
      </c>
      <c r="N279" s="177"/>
      <c r="O279" s="5">
        <f t="shared" si="200"/>
        <v>16.100000000000023</v>
      </c>
      <c r="P279" s="8">
        <f t="shared" si="201"/>
        <v>3.8748495788207035E-2</v>
      </c>
      <c r="Q279" s="8">
        <f>(AVERAGE(P276:P278))*Q1239</f>
        <v>1.0250816137273617E-2</v>
      </c>
      <c r="R279" s="8">
        <f>P278/P1239</f>
        <v>0.62203935451097669</v>
      </c>
      <c r="S279" s="109">
        <f t="shared" si="202"/>
        <v>397.08737256572579</v>
      </c>
      <c r="T279" s="5">
        <f t="shared" si="216"/>
        <v>6.1999999999999886</v>
      </c>
      <c r="U279" s="8">
        <f t="shared" si="199"/>
        <v>0.38000000000000111</v>
      </c>
      <c r="V279" s="19">
        <f t="shared" si="203"/>
        <v>0</v>
      </c>
      <c r="W279" s="109">
        <f t="shared" si="217"/>
        <v>405.31262743427419</v>
      </c>
      <c r="X279" s="5">
        <f t="shared" si="211"/>
        <v>3.8000000000000114</v>
      </c>
      <c r="Y279" s="8">
        <f t="shared" si="204"/>
        <v>0.61999999999999889</v>
      </c>
      <c r="Z279" s="5">
        <f t="shared" si="205"/>
        <v>10.5</v>
      </c>
      <c r="AA279" s="5">
        <f>K279*AA1239</f>
        <v>5.4014999999999995</v>
      </c>
      <c r="AB279" s="5">
        <f t="shared" si="206"/>
        <v>3.3599455733910402</v>
      </c>
      <c r="AC279" s="2">
        <v>38215</v>
      </c>
      <c r="AD279" s="43">
        <f t="shared" si="218"/>
        <v>395</v>
      </c>
      <c r="AE279" s="54"/>
      <c r="AF279" s="131">
        <f>(AK278&gt;AF1239)*1</f>
        <v>0</v>
      </c>
      <c r="AG279" s="112">
        <f>MROUND((AD279*AG1239),5)</f>
        <v>385</v>
      </c>
      <c r="AH279" s="113">
        <f>MROUND((AE279*AH1239),0.1)</f>
        <v>0</v>
      </c>
      <c r="AI279" s="60">
        <f t="shared" si="219"/>
        <v>14.300000000000011</v>
      </c>
      <c r="AJ279" s="60"/>
      <c r="AK279" s="133">
        <f t="shared" si="254"/>
        <v>415.5</v>
      </c>
      <c r="AL279" s="41">
        <f t="shared" si="207"/>
        <v>405</v>
      </c>
      <c r="AM279" s="56">
        <f t="shared" si="212"/>
        <v>2.2000000000000002</v>
      </c>
      <c r="AN279" s="82">
        <f t="shared" si="213"/>
        <v>1</v>
      </c>
      <c r="AO279" s="82">
        <f t="shared" si="220"/>
        <v>0</v>
      </c>
      <c r="AP279" s="33">
        <f t="shared" si="221"/>
        <v>1</v>
      </c>
      <c r="AQ279" s="29">
        <f t="shared" si="222"/>
        <v>0</v>
      </c>
      <c r="AR279" s="86">
        <f t="shared" si="223"/>
        <v>1</v>
      </c>
      <c r="AS279" s="33">
        <f t="shared" si="224"/>
        <v>0</v>
      </c>
      <c r="AT279" s="19">
        <f t="shared" si="225"/>
        <v>0</v>
      </c>
      <c r="AU279" s="18">
        <f t="shared" si="249"/>
        <v>0</v>
      </c>
      <c r="AV279" s="5">
        <f t="shared" si="226"/>
        <v>0</v>
      </c>
      <c r="AW279" s="17">
        <f t="shared" si="227"/>
        <v>0</v>
      </c>
      <c r="AX279" s="17">
        <f t="shared" si="228"/>
        <v>0</v>
      </c>
      <c r="AY279" s="17">
        <f t="shared" si="229"/>
        <v>0</v>
      </c>
      <c r="AZ279" s="19">
        <f t="shared" si="230"/>
        <v>0</v>
      </c>
      <c r="BA279" s="19">
        <f t="shared" si="231"/>
        <v>0</v>
      </c>
      <c r="BB279" s="19">
        <f t="shared" si="232"/>
        <v>0</v>
      </c>
      <c r="BC279" s="19">
        <f t="shared" si="233"/>
        <v>0</v>
      </c>
      <c r="BD279" s="17">
        <f t="shared" si="234"/>
        <v>0</v>
      </c>
      <c r="BE279" s="17">
        <f t="shared" si="235"/>
        <v>0</v>
      </c>
      <c r="BF279" s="38">
        <f t="shared" si="236"/>
        <v>0</v>
      </c>
      <c r="BG279" s="38">
        <f t="shared" si="237"/>
        <v>0</v>
      </c>
      <c r="BH279" s="38">
        <f t="shared" si="238"/>
        <v>0</v>
      </c>
      <c r="BI279" s="38">
        <f t="shared" si="239"/>
        <v>0</v>
      </c>
      <c r="BJ279" s="5">
        <f t="shared" si="240"/>
        <v>0</v>
      </c>
      <c r="BK279" s="5">
        <f t="shared" si="241"/>
        <v>0</v>
      </c>
      <c r="BL279" s="22">
        <f t="shared" si="242"/>
        <v>0</v>
      </c>
      <c r="BM279" s="5">
        <f t="shared" si="243"/>
        <v>0</v>
      </c>
      <c r="BN279" s="66">
        <f t="shared" si="258"/>
        <v>0</v>
      </c>
      <c r="BO279" s="5">
        <f>AP279*BO1239</f>
        <v>-39</v>
      </c>
      <c r="BP279" s="5">
        <f>AU279*BP1239</f>
        <v>0</v>
      </c>
      <c r="BQ279" s="5">
        <f>AF279*BQ1239</f>
        <v>0</v>
      </c>
      <c r="BR279" s="356">
        <f t="shared" si="259"/>
        <v>-39</v>
      </c>
      <c r="BS279" s="5">
        <f t="shared" si="244"/>
        <v>415.5</v>
      </c>
      <c r="BT279" s="6"/>
      <c r="BU279" s="306">
        <v>38215</v>
      </c>
      <c r="BV279" s="38">
        <f t="shared" si="245"/>
        <v>415.5</v>
      </c>
      <c r="BW279" s="66"/>
      <c r="BX279" s="66"/>
      <c r="BY279" s="17"/>
      <c r="BZ279" s="17"/>
      <c r="CA279" s="66"/>
      <c r="CB279" s="66"/>
      <c r="CC279" s="66">
        <f>MAX(BW279:BW404)</f>
        <v>58642.280441588402</v>
      </c>
      <c r="CD279" s="66">
        <f t="shared" si="250"/>
        <v>-58642.280441588402</v>
      </c>
      <c r="CE279" s="66">
        <f t="shared" si="251"/>
        <v>-5988</v>
      </c>
      <c r="CF279" s="66" t="e">
        <f>MAX(CE279:CE404)</f>
        <v>#REF!</v>
      </c>
      <c r="CG279" s="66" t="e">
        <f t="shared" si="252"/>
        <v>#REF!</v>
      </c>
      <c r="CH279" s="370"/>
      <c r="CI279" s="17">
        <f t="shared" si="246"/>
        <v>0</v>
      </c>
      <c r="CJ279" s="17">
        <f t="shared" si="247"/>
        <v>1</v>
      </c>
      <c r="CK279" s="38">
        <f>MAX(BV38:BV279)</f>
        <v>426.8</v>
      </c>
      <c r="CL279" s="38">
        <f t="shared" si="253"/>
        <v>11.300000000000011</v>
      </c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</row>
    <row r="280" spans="1:147" customFormat="1" ht="19.5" hidden="1" customHeight="1" x14ac:dyDescent="0.25">
      <c r="A280" s="3"/>
      <c r="B280" s="254">
        <f t="shared" si="214"/>
        <v>38222</v>
      </c>
      <c r="C280" s="5">
        <f t="shared" ref="C280:C298" si="260">G279</f>
        <v>24663</v>
      </c>
      <c r="D280" s="5">
        <v>0</v>
      </c>
      <c r="E280" s="66">
        <f t="shared" si="257"/>
        <v>0</v>
      </c>
      <c r="F280" s="66">
        <f t="shared" si="215"/>
        <v>-39</v>
      </c>
      <c r="G280" s="4">
        <f t="shared" ref="G280:G298" si="261">G279+F280</f>
        <v>24624</v>
      </c>
      <c r="H280" s="8">
        <f t="shared" si="248"/>
        <v>-1.5813161415886145E-3</v>
      </c>
      <c r="I280" s="3"/>
      <c r="J280" s="306">
        <v>38222</v>
      </c>
      <c r="K280" s="5">
        <v>405.4</v>
      </c>
      <c r="L280" s="5">
        <v>414.9</v>
      </c>
      <c r="M280" s="5">
        <v>403.3</v>
      </c>
      <c r="N280" s="177"/>
      <c r="O280" s="5">
        <f t="shared" si="200"/>
        <v>11.599999999999966</v>
      </c>
      <c r="P280" s="8">
        <f t="shared" si="201"/>
        <v>2.8613714849531246E-2</v>
      </c>
      <c r="Q280" s="8">
        <f>(AVERAGE(P277:P279))*Q1239</f>
        <v>1.2335409411955572E-2</v>
      </c>
      <c r="R280" s="8">
        <f>P279/P1239</f>
        <v>1.0988817534678559</v>
      </c>
      <c r="S280" s="109">
        <f t="shared" si="202"/>
        <v>410.37463738933246</v>
      </c>
      <c r="T280" s="5">
        <f t="shared" si="216"/>
        <v>5.5</v>
      </c>
      <c r="U280" s="8">
        <f t="shared" si="199"/>
        <v>0.45</v>
      </c>
      <c r="V280" s="19">
        <f t="shared" si="203"/>
        <v>4.6000000000000227</v>
      </c>
      <c r="W280" s="109">
        <f t="shared" si="217"/>
        <v>420.62536261066754</v>
      </c>
      <c r="X280" s="5">
        <f t="shared" si="211"/>
        <v>4.5</v>
      </c>
      <c r="Y280" s="8">
        <f t="shared" si="204"/>
        <v>0.55000000000000004</v>
      </c>
      <c r="Z280" s="5">
        <f t="shared" si="205"/>
        <v>0</v>
      </c>
      <c r="AA280" s="5">
        <f>K280*AA1239</f>
        <v>5.2701999999999991</v>
      </c>
      <c r="AB280" s="5">
        <f t="shared" si="206"/>
        <v>5.7913266171262929</v>
      </c>
      <c r="AC280" s="2">
        <v>38222</v>
      </c>
      <c r="AD280" s="43">
        <f t="shared" si="218"/>
        <v>410</v>
      </c>
      <c r="AE280" s="54"/>
      <c r="AF280" s="131">
        <f>(AK279&gt;AF1239)*1</f>
        <v>0</v>
      </c>
      <c r="AG280" s="112">
        <f>MROUND((AD280*AG1239),5)</f>
        <v>400</v>
      </c>
      <c r="AH280" s="113">
        <f>MROUND((AE280*AH1239),0.1)</f>
        <v>0</v>
      </c>
      <c r="AI280" s="60">
        <f t="shared" si="219"/>
        <v>-10.100000000000023</v>
      </c>
      <c r="AJ280" s="60"/>
      <c r="AK280" s="133">
        <f t="shared" si="254"/>
        <v>405.4</v>
      </c>
      <c r="AL280" s="41">
        <f t="shared" si="207"/>
        <v>420</v>
      </c>
      <c r="AM280" s="56">
        <f t="shared" si="212"/>
        <v>2.1</v>
      </c>
      <c r="AN280" s="82">
        <f t="shared" si="213"/>
        <v>0</v>
      </c>
      <c r="AO280" s="82">
        <f t="shared" si="220"/>
        <v>1</v>
      </c>
      <c r="AP280" s="33">
        <f t="shared" si="221"/>
        <v>1</v>
      </c>
      <c r="AQ280" s="29">
        <f t="shared" si="222"/>
        <v>0</v>
      </c>
      <c r="AR280" s="86">
        <f t="shared" si="223"/>
        <v>0</v>
      </c>
      <c r="AS280" s="33">
        <f t="shared" si="224"/>
        <v>1</v>
      </c>
      <c r="AT280" s="19">
        <f t="shared" si="225"/>
        <v>410</v>
      </c>
      <c r="AU280" s="18">
        <f t="shared" si="249"/>
        <v>0</v>
      </c>
      <c r="AV280" s="5">
        <f t="shared" si="226"/>
        <v>0</v>
      </c>
      <c r="AW280" s="17">
        <f t="shared" si="227"/>
        <v>0</v>
      </c>
      <c r="AX280" s="17">
        <f t="shared" si="228"/>
        <v>0</v>
      </c>
      <c r="AY280" s="17">
        <f t="shared" si="229"/>
        <v>0</v>
      </c>
      <c r="AZ280" s="19">
        <f t="shared" si="230"/>
        <v>0</v>
      </c>
      <c r="BA280" s="19">
        <f t="shared" si="231"/>
        <v>410</v>
      </c>
      <c r="BB280" s="19">
        <f t="shared" si="232"/>
        <v>0</v>
      </c>
      <c r="BC280" s="19">
        <f t="shared" si="233"/>
        <v>0</v>
      </c>
      <c r="BD280" s="17">
        <f t="shared" si="234"/>
        <v>410</v>
      </c>
      <c r="BE280" s="17">
        <f t="shared" si="235"/>
        <v>0</v>
      </c>
      <c r="BF280" s="38">
        <f t="shared" si="236"/>
        <v>0</v>
      </c>
      <c r="BG280" s="38">
        <f t="shared" si="237"/>
        <v>0</v>
      </c>
      <c r="BH280" s="38">
        <f t="shared" si="238"/>
        <v>0</v>
      </c>
      <c r="BI280" s="38">
        <f t="shared" si="239"/>
        <v>0</v>
      </c>
      <c r="BJ280" s="5">
        <f t="shared" si="240"/>
        <v>0</v>
      </c>
      <c r="BK280" s="5">
        <f t="shared" si="241"/>
        <v>0</v>
      </c>
      <c r="BL280" s="22">
        <f t="shared" si="242"/>
        <v>0</v>
      </c>
      <c r="BM280" s="5">
        <f t="shared" si="243"/>
        <v>0</v>
      </c>
      <c r="BN280" s="66">
        <f t="shared" si="258"/>
        <v>0</v>
      </c>
      <c r="BO280" s="5">
        <f>AP280*BO1239</f>
        <v>-39</v>
      </c>
      <c r="BP280" s="5">
        <f>AU280*BP1239</f>
        <v>0</v>
      </c>
      <c r="BQ280" s="5">
        <f>AF280*BQ1239</f>
        <v>0</v>
      </c>
      <c r="BR280" s="356">
        <f t="shared" si="259"/>
        <v>-39</v>
      </c>
      <c r="BS280" s="5">
        <f t="shared" si="244"/>
        <v>405.4</v>
      </c>
      <c r="BT280" s="6"/>
      <c r="BU280" s="306">
        <v>38222</v>
      </c>
      <c r="BV280" s="38">
        <f t="shared" si="245"/>
        <v>405.4</v>
      </c>
      <c r="BW280" s="66"/>
      <c r="BX280" s="66"/>
      <c r="BY280" s="17"/>
      <c r="BZ280" s="17"/>
      <c r="CA280" s="66"/>
      <c r="CB280" s="66"/>
      <c r="CC280" s="66">
        <f>MAX(BW280:BW404)</f>
        <v>58642.280441588402</v>
      </c>
      <c r="CD280" s="66">
        <f t="shared" si="250"/>
        <v>-58642.280441588402</v>
      </c>
      <c r="CE280" s="66">
        <f t="shared" si="251"/>
        <v>-6027</v>
      </c>
      <c r="CF280" s="66" t="e">
        <f>MAX(CE280:CE404)</f>
        <v>#REF!</v>
      </c>
      <c r="CG280" s="66" t="e">
        <f t="shared" si="252"/>
        <v>#REF!</v>
      </c>
      <c r="CH280" s="370"/>
      <c r="CI280" s="17">
        <f t="shared" si="246"/>
        <v>0</v>
      </c>
      <c r="CJ280" s="17">
        <f t="shared" si="247"/>
        <v>1</v>
      </c>
      <c r="CK280" s="38">
        <f>MAX(BV38:BV280)</f>
        <v>426.8</v>
      </c>
      <c r="CL280" s="38">
        <f t="shared" si="253"/>
        <v>21.400000000000034</v>
      </c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</row>
    <row r="281" spans="1:147" customFormat="1" ht="19.5" hidden="1" customHeight="1" x14ac:dyDescent="0.25">
      <c r="A281" s="3"/>
      <c r="B281" s="254">
        <f t="shared" si="214"/>
        <v>38229</v>
      </c>
      <c r="C281" s="5">
        <f t="shared" si="260"/>
        <v>24624</v>
      </c>
      <c r="D281" s="5">
        <v>0</v>
      </c>
      <c r="E281" s="66">
        <f t="shared" ref="E281:E298" si="262">E280</f>
        <v>0</v>
      </c>
      <c r="F281" s="66">
        <f t="shared" si="215"/>
        <v>281</v>
      </c>
      <c r="G281" s="4">
        <f t="shared" si="261"/>
        <v>24905</v>
      </c>
      <c r="H281" s="8">
        <f t="shared" si="248"/>
        <v>1.1411630929174788E-2</v>
      </c>
      <c r="I281" s="3"/>
      <c r="J281" s="306">
        <v>38229</v>
      </c>
      <c r="K281" s="5">
        <v>402.5</v>
      </c>
      <c r="L281" s="5">
        <v>413.3</v>
      </c>
      <c r="M281" s="5">
        <v>401</v>
      </c>
      <c r="N281" s="177"/>
      <c r="O281" s="5">
        <f t="shared" si="200"/>
        <v>12.300000000000011</v>
      </c>
      <c r="P281" s="8">
        <f t="shared" si="201"/>
        <v>3.0559006211180153E-2</v>
      </c>
      <c r="Q281" s="8">
        <f>(AVERAGE(P278:P280))*Q1239</f>
        <v>1.1906187739401979E-2</v>
      </c>
      <c r="R281" s="8">
        <f>P280/P1239</f>
        <v>0.81146605842314312</v>
      </c>
      <c r="S281" s="109">
        <f t="shared" si="202"/>
        <v>400.5732314904464</v>
      </c>
      <c r="T281" s="5">
        <f t="shared" si="216"/>
        <v>5.3999999999999773</v>
      </c>
      <c r="U281" s="8">
        <f t="shared" si="199"/>
        <v>0.4600000000000023</v>
      </c>
      <c r="V281" s="19">
        <f t="shared" si="203"/>
        <v>0</v>
      </c>
      <c r="W281" s="109">
        <f t="shared" si="217"/>
        <v>410.22676850955355</v>
      </c>
      <c r="X281" s="5">
        <f t="shared" si="211"/>
        <v>4.6000000000000227</v>
      </c>
      <c r="Y281" s="8">
        <f t="shared" si="204"/>
        <v>0.5399999999999977</v>
      </c>
      <c r="Z281" s="5">
        <f t="shared" si="205"/>
        <v>0</v>
      </c>
      <c r="AA281" s="5">
        <f>K281*AA1239</f>
        <v>5.2324999999999999</v>
      </c>
      <c r="AB281" s="5">
        <f t="shared" si="206"/>
        <v>4.2459961506990966</v>
      </c>
      <c r="AC281" s="2">
        <v>38229</v>
      </c>
      <c r="AD281" s="43">
        <f t="shared" si="218"/>
        <v>400</v>
      </c>
      <c r="AE281" s="54"/>
      <c r="AF281" s="131">
        <f>(AK280&gt;AF1239)*1</f>
        <v>0</v>
      </c>
      <c r="AG281" s="112">
        <f>MROUND((AD281*AG1239),5)</f>
        <v>390</v>
      </c>
      <c r="AH281" s="113">
        <f>MROUND((AE281*AH1239),0.1)</f>
        <v>0</v>
      </c>
      <c r="AI281" s="60">
        <f t="shared" si="219"/>
        <v>-2.8999999999999773</v>
      </c>
      <c r="AJ281" s="60"/>
      <c r="AK281" s="133">
        <f t="shared" si="254"/>
        <v>402.5</v>
      </c>
      <c r="AL281" s="41">
        <f t="shared" si="207"/>
        <v>410</v>
      </c>
      <c r="AM281" s="56">
        <f t="shared" si="212"/>
        <v>3.2</v>
      </c>
      <c r="AN281" s="82">
        <f t="shared" si="213"/>
        <v>0</v>
      </c>
      <c r="AO281" s="82">
        <f t="shared" si="220"/>
        <v>1</v>
      </c>
      <c r="AP281" s="33">
        <f t="shared" si="221"/>
        <v>0</v>
      </c>
      <c r="AQ281" s="29">
        <f t="shared" si="222"/>
        <v>0</v>
      </c>
      <c r="AR281" s="86">
        <f t="shared" si="223"/>
        <v>1</v>
      </c>
      <c r="AS281" s="33">
        <f t="shared" si="224"/>
        <v>0</v>
      </c>
      <c r="AT281" s="19">
        <f t="shared" si="225"/>
        <v>0</v>
      </c>
      <c r="AU281" s="18">
        <f t="shared" si="249"/>
        <v>1</v>
      </c>
      <c r="AV281" s="5">
        <f t="shared" si="226"/>
        <v>3.2</v>
      </c>
      <c r="AW281" s="17">
        <f t="shared" si="227"/>
        <v>1</v>
      </c>
      <c r="AX281" s="17">
        <f t="shared" si="228"/>
        <v>0</v>
      </c>
      <c r="AY281" s="17">
        <f t="shared" si="229"/>
        <v>0</v>
      </c>
      <c r="AZ281" s="19">
        <f t="shared" si="230"/>
        <v>410</v>
      </c>
      <c r="BA281" s="19">
        <f t="shared" si="231"/>
        <v>0</v>
      </c>
      <c r="BB281" s="19">
        <f t="shared" si="232"/>
        <v>0</v>
      </c>
      <c r="BC281" s="19">
        <f t="shared" si="233"/>
        <v>0</v>
      </c>
      <c r="BD281" s="17">
        <f t="shared" si="234"/>
        <v>410</v>
      </c>
      <c r="BE281" s="17">
        <f t="shared" si="235"/>
        <v>0</v>
      </c>
      <c r="BF281" s="38">
        <f t="shared" si="236"/>
        <v>0</v>
      </c>
      <c r="BG281" s="38">
        <f t="shared" si="237"/>
        <v>0</v>
      </c>
      <c r="BH281" s="38">
        <f t="shared" si="238"/>
        <v>0</v>
      </c>
      <c r="BI281" s="38">
        <f t="shared" si="239"/>
        <v>0</v>
      </c>
      <c r="BJ281" s="5">
        <f t="shared" si="240"/>
        <v>0</v>
      </c>
      <c r="BK281" s="5">
        <f t="shared" si="241"/>
        <v>0</v>
      </c>
      <c r="BL281" s="22">
        <f t="shared" si="242"/>
        <v>3.2</v>
      </c>
      <c r="BM281" s="5">
        <f t="shared" si="243"/>
        <v>3.2</v>
      </c>
      <c r="BN281" s="66">
        <f t="shared" si="258"/>
        <v>320</v>
      </c>
      <c r="BO281" s="5">
        <f>AP281*BO1239</f>
        <v>0</v>
      </c>
      <c r="BP281" s="5">
        <f>AU281*BP1239</f>
        <v>-39</v>
      </c>
      <c r="BQ281" s="5">
        <f>AF281*BQ1239</f>
        <v>0</v>
      </c>
      <c r="BR281" s="356">
        <f t="shared" si="259"/>
        <v>281</v>
      </c>
      <c r="BS281" s="5">
        <f t="shared" si="244"/>
        <v>402.5</v>
      </c>
      <c r="BT281" s="6"/>
      <c r="BU281" s="306">
        <v>38229</v>
      </c>
      <c r="BV281" s="38">
        <f t="shared" si="245"/>
        <v>402.5</v>
      </c>
      <c r="BW281" s="66"/>
      <c r="BX281" s="66"/>
      <c r="BY281" s="17"/>
      <c r="BZ281" s="17"/>
      <c r="CA281" s="66"/>
      <c r="CB281" s="66"/>
      <c r="CC281" s="66">
        <f>MAX(BW281:BW404)</f>
        <v>58642.280441588402</v>
      </c>
      <c r="CD281" s="66">
        <f t="shared" si="250"/>
        <v>-58642.280441588402</v>
      </c>
      <c r="CE281" s="66">
        <f t="shared" si="251"/>
        <v>-5746</v>
      </c>
      <c r="CF281" s="66" t="e">
        <f>MAX(CE281:CE404)</f>
        <v>#REF!</v>
      </c>
      <c r="CG281" s="66" t="e">
        <f t="shared" si="252"/>
        <v>#REF!</v>
      </c>
      <c r="CH281" s="370"/>
      <c r="CI281" s="17">
        <f t="shared" si="246"/>
        <v>1</v>
      </c>
      <c r="CJ281" s="17">
        <f t="shared" si="247"/>
        <v>0</v>
      </c>
      <c r="CK281" s="38">
        <f>MAX(BV38:BV281)</f>
        <v>426.8</v>
      </c>
      <c r="CL281" s="38">
        <f t="shared" si="253"/>
        <v>24.300000000000011</v>
      </c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</row>
    <row r="282" spans="1:147" customFormat="1" ht="19.5" hidden="1" customHeight="1" x14ac:dyDescent="0.25">
      <c r="A282" s="3"/>
      <c r="B282" s="254">
        <f t="shared" si="214"/>
        <v>38236</v>
      </c>
      <c r="C282" s="5">
        <f t="shared" si="260"/>
        <v>24905</v>
      </c>
      <c r="D282" s="5">
        <v>0</v>
      </c>
      <c r="E282" s="66">
        <f t="shared" si="262"/>
        <v>0</v>
      </c>
      <c r="F282" s="66">
        <f t="shared" si="215"/>
        <v>191.00000000000003</v>
      </c>
      <c r="G282" s="4">
        <f t="shared" si="261"/>
        <v>25096</v>
      </c>
      <c r="H282" s="8">
        <f t="shared" si="248"/>
        <v>7.6691427424212021E-3</v>
      </c>
      <c r="I282" s="3"/>
      <c r="J282" s="306">
        <v>38236</v>
      </c>
      <c r="K282" s="5">
        <v>403.8</v>
      </c>
      <c r="L282" s="5">
        <v>404.9</v>
      </c>
      <c r="M282" s="5">
        <v>396.9</v>
      </c>
      <c r="N282" s="177"/>
      <c r="O282" s="5">
        <f t="shared" si="200"/>
        <v>8</v>
      </c>
      <c r="P282" s="8">
        <f t="shared" si="201"/>
        <v>1.9811788013868251E-2</v>
      </c>
      <c r="Q282" s="8">
        <f>(AVERAGE(P279:P281))*Q1239</f>
        <v>1.305616224652246E-2</v>
      </c>
      <c r="R282" s="8">
        <f>P281/P1239</f>
        <v>0.86663323689062843</v>
      </c>
      <c r="S282" s="109">
        <f t="shared" si="202"/>
        <v>397.24489469577469</v>
      </c>
      <c r="T282" s="5">
        <f t="shared" si="216"/>
        <v>7.5</v>
      </c>
      <c r="U282" s="8">
        <f t="shared" si="199"/>
        <v>0.5</v>
      </c>
      <c r="V282" s="19">
        <f t="shared" si="203"/>
        <v>0</v>
      </c>
      <c r="W282" s="109">
        <f t="shared" si="217"/>
        <v>407.75510530422531</v>
      </c>
      <c r="X282" s="5">
        <f t="shared" si="211"/>
        <v>7.5</v>
      </c>
      <c r="Y282" s="8">
        <f t="shared" si="204"/>
        <v>0.5</v>
      </c>
      <c r="Z282" s="5">
        <f t="shared" si="205"/>
        <v>0</v>
      </c>
      <c r="AA282" s="5">
        <f>K282*AA1239</f>
        <v>5.2493999999999996</v>
      </c>
      <c r="AB282" s="5">
        <f t="shared" si="206"/>
        <v>4.5493045137336647</v>
      </c>
      <c r="AC282" s="2">
        <v>38236</v>
      </c>
      <c r="AD282" s="43">
        <f t="shared" si="218"/>
        <v>395</v>
      </c>
      <c r="AE282" s="54"/>
      <c r="AF282" s="131">
        <f>(AK281&gt;AF1239)*1</f>
        <v>0</v>
      </c>
      <c r="AG282" s="112">
        <f>MROUND((AD282*AG1239),5)</f>
        <v>385</v>
      </c>
      <c r="AH282" s="113">
        <f>MROUND((AE282*AH1239),0.1)</f>
        <v>0</v>
      </c>
      <c r="AI282" s="60">
        <f t="shared" si="219"/>
        <v>1.3000000000000114</v>
      </c>
      <c r="AJ282" s="60"/>
      <c r="AK282" s="133">
        <f t="shared" si="254"/>
        <v>403.8</v>
      </c>
      <c r="AL282" s="41">
        <f t="shared" si="207"/>
        <v>410</v>
      </c>
      <c r="AM282" s="56">
        <f t="shared" si="212"/>
        <v>2.3000000000000003</v>
      </c>
      <c r="AN282" s="82">
        <f t="shared" si="213"/>
        <v>1</v>
      </c>
      <c r="AO282" s="82">
        <f t="shared" si="220"/>
        <v>0</v>
      </c>
      <c r="AP282" s="33">
        <f t="shared" si="221"/>
        <v>0</v>
      </c>
      <c r="AQ282" s="29">
        <f t="shared" si="222"/>
        <v>0</v>
      </c>
      <c r="AR282" s="86">
        <f t="shared" si="223"/>
        <v>1</v>
      </c>
      <c r="AS282" s="33">
        <f t="shared" si="224"/>
        <v>0</v>
      </c>
      <c r="AT282" s="19">
        <f t="shared" si="225"/>
        <v>0</v>
      </c>
      <c r="AU282" s="18">
        <f t="shared" si="249"/>
        <v>1</v>
      </c>
      <c r="AV282" s="5">
        <f t="shared" si="226"/>
        <v>2.3000000000000003</v>
      </c>
      <c r="AW282" s="17">
        <f t="shared" si="227"/>
        <v>1</v>
      </c>
      <c r="AX282" s="17">
        <f t="shared" si="228"/>
        <v>0</v>
      </c>
      <c r="AY282" s="17">
        <f t="shared" si="229"/>
        <v>0</v>
      </c>
      <c r="AZ282" s="19">
        <f t="shared" si="230"/>
        <v>410</v>
      </c>
      <c r="BA282" s="19">
        <f t="shared" si="231"/>
        <v>0</v>
      </c>
      <c r="BB282" s="19">
        <f t="shared" si="232"/>
        <v>0</v>
      </c>
      <c r="BC282" s="19">
        <f t="shared" si="233"/>
        <v>0</v>
      </c>
      <c r="BD282" s="17">
        <f t="shared" si="234"/>
        <v>410</v>
      </c>
      <c r="BE282" s="17">
        <f t="shared" si="235"/>
        <v>0</v>
      </c>
      <c r="BF282" s="38">
        <f t="shared" si="236"/>
        <v>0</v>
      </c>
      <c r="BG282" s="38">
        <f t="shared" si="237"/>
        <v>0</v>
      </c>
      <c r="BH282" s="38">
        <f t="shared" si="238"/>
        <v>0</v>
      </c>
      <c r="BI282" s="38">
        <f t="shared" si="239"/>
        <v>0</v>
      </c>
      <c r="BJ282" s="5">
        <f t="shared" si="240"/>
        <v>0</v>
      </c>
      <c r="BK282" s="5">
        <f t="shared" si="241"/>
        <v>0</v>
      </c>
      <c r="BL282" s="22">
        <f t="shared" si="242"/>
        <v>2.3000000000000003</v>
      </c>
      <c r="BM282" s="5">
        <f t="shared" si="243"/>
        <v>2.3000000000000003</v>
      </c>
      <c r="BN282" s="66">
        <f t="shared" si="258"/>
        <v>230.00000000000003</v>
      </c>
      <c r="BO282" s="5">
        <f>AP282*BO1239</f>
        <v>0</v>
      </c>
      <c r="BP282" s="5">
        <f>AU282*BP1239</f>
        <v>-39</v>
      </c>
      <c r="BQ282" s="5">
        <f>AF282*BQ1239</f>
        <v>0</v>
      </c>
      <c r="BR282" s="356">
        <f t="shared" si="259"/>
        <v>191.00000000000003</v>
      </c>
      <c r="BS282" s="5">
        <f t="shared" si="244"/>
        <v>403.8</v>
      </c>
      <c r="BT282" s="6"/>
      <c r="BU282" s="306">
        <v>38236</v>
      </c>
      <c r="BV282" s="38">
        <f t="shared" si="245"/>
        <v>403.8</v>
      </c>
      <c r="BW282" s="66"/>
      <c r="BX282" s="66"/>
      <c r="BY282" s="17"/>
      <c r="BZ282" s="17"/>
      <c r="CA282" s="66"/>
      <c r="CB282" s="66"/>
      <c r="CC282" s="66">
        <f>MAX(BW282:BW404)</f>
        <v>58642.280441588402</v>
      </c>
      <c r="CD282" s="66">
        <f t="shared" si="250"/>
        <v>-58642.280441588402</v>
      </c>
      <c r="CE282" s="66">
        <f t="shared" si="251"/>
        <v>-5555</v>
      </c>
      <c r="CF282" s="66" t="e">
        <f>MAX(CE282:CE404)</f>
        <v>#REF!</v>
      </c>
      <c r="CG282" s="66" t="e">
        <f t="shared" si="252"/>
        <v>#REF!</v>
      </c>
      <c r="CH282" s="370"/>
      <c r="CI282" s="17">
        <f t="shared" si="246"/>
        <v>1</v>
      </c>
      <c r="CJ282" s="17">
        <f t="shared" si="247"/>
        <v>0</v>
      </c>
      <c r="CK282" s="38">
        <f>MAX(BV38:BV282)</f>
        <v>426.8</v>
      </c>
      <c r="CL282" s="38">
        <f t="shared" si="253"/>
        <v>23</v>
      </c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</row>
    <row r="283" spans="1:147" customFormat="1" ht="19.5" hidden="1" customHeight="1" x14ac:dyDescent="0.25">
      <c r="A283" s="3"/>
      <c r="B283" s="254">
        <f t="shared" si="214"/>
        <v>38243</v>
      </c>
      <c r="C283" s="5">
        <f t="shared" si="260"/>
        <v>25096</v>
      </c>
      <c r="D283" s="5">
        <v>0</v>
      </c>
      <c r="E283" s="66">
        <f t="shared" si="262"/>
        <v>0</v>
      </c>
      <c r="F283" s="66">
        <f t="shared" si="215"/>
        <v>191.00000000000003</v>
      </c>
      <c r="G283" s="4">
        <f t="shared" si="261"/>
        <v>25287</v>
      </c>
      <c r="H283" s="8">
        <f t="shared" si="248"/>
        <v>7.6107746254383182E-3</v>
      </c>
      <c r="I283" s="3"/>
      <c r="J283" s="306">
        <v>38243</v>
      </c>
      <c r="K283" s="5">
        <v>407.6</v>
      </c>
      <c r="L283" s="5">
        <v>409</v>
      </c>
      <c r="M283" s="5">
        <v>400.9</v>
      </c>
      <c r="N283" s="177"/>
      <c r="O283" s="5">
        <f t="shared" si="200"/>
        <v>8.1000000000000227</v>
      </c>
      <c r="P283" s="8">
        <f t="shared" si="201"/>
        <v>1.9872423945044217E-2</v>
      </c>
      <c r="Q283" s="8">
        <f>(AVERAGE(P280:P282))*Q1239</f>
        <v>1.0531267876610621E-2</v>
      </c>
      <c r="R283" s="8">
        <f>P282/P1239</f>
        <v>0.56184922560629724</v>
      </c>
      <c r="S283" s="109">
        <f t="shared" si="202"/>
        <v>399.54747403142466</v>
      </c>
      <c r="T283" s="5">
        <f t="shared" si="216"/>
        <v>3.8000000000000114</v>
      </c>
      <c r="U283" s="8">
        <f t="shared" si="199"/>
        <v>0.61999999999999889</v>
      </c>
      <c r="V283" s="19">
        <f t="shared" si="203"/>
        <v>0</v>
      </c>
      <c r="W283" s="109">
        <f t="shared" si="217"/>
        <v>408.05252596857537</v>
      </c>
      <c r="X283" s="5">
        <f t="shared" si="211"/>
        <v>6.1999999999999886</v>
      </c>
      <c r="Y283" s="8">
        <f t="shared" si="204"/>
        <v>0.38000000000000111</v>
      </c>
      <c r="Z283" s="5">
        <f t="shared" si="205"/>
        <v>0</v>
      </c>
      <c r="AA283" s="5">
        <f>K283*AA1239</f>
        <v>5.2988</v>
      </c>
      <c r="AB283" s="5">
        <f t="shared" si="206"/>
        <v>2.9771266766426479</v>
      </c>
      <c r="AC283" s="2">
        <v>38243</v>
      </c>
      <c r="AD283" s="43">
        <f t="shared" si="218"/>
        <v>400</v>
      </c>
      <c r="AE283" s="54"/>
      <c r="AF283" s="131">
        <f>(AK282&gt;AF1239)*1</f>
        <v>0</v>
      </c>
      <c r="AG283" s="112">
        <f>MROUND((AD283*AG1239),5)</f>
        <v>390</v>
      </c>
      <c r="AH283" s="113">
        <f>MROUND((AE283*AH1239),0.1)</f>
        <v>0</v>
      </c>
      <c r="AI283" s="60">
        <f t="shared" si="219"/>
        <v>3.8000000000000114</v>
      </c>
      <c r="AJ283" s="60"/>
      <c r="AK283" s="133">
        <f t="shared" si="254"/>
        <v>407.6</v>
      </c>
      <c r="AL283" s="41">
        <f t="shared" si="207"/>
        <v>410</v>
      </c>
      <c r="AM283" s="56">
        <f t="shared" si="212"/>
        <v>2.3000000000000003</v>
      </c>
      <c r="AN283" s="82">
        <f t="shared" si="213"/>
        <v>1</v>
      </c>
      <c r="AO283" s="82">
        <f t="shared" si="220"/>
        <v>0</v>
      </c>
      <c r="AP283" s="33">
        <f t="shared" si="221"/>
        <v>0</v>
      </c>
      <c r="AQ283" s="29">
        <f t="shared" si="222"/>
        <v>0</v>
      </c>
      <c r="AR283" s="86">
        <f t="shared" si="223"/>
        <v>1</v>
      </c>
      <c r="AS283" s="33">
        <f t="shared" si="224"/>
        <v>0</v>
      </c>
      <c r="AT283" s="19">
        <f t="shared" si="225"/>
        <v>0</v>
      </c>
      <c r="AU283" s="18">
        <f t="shared" si="249"/>
        <v>1</v>
      </c>
      <c r="AV283" s="5">
        <f t="shared" si="226"/>
        <v>2.3000000000000003</v>
      </c>
      <c r="AW283" s="17">
        <f t="shared" si="227"/>
        <v>1</v>
      </c>
      <c r="AX283" s="17">
        <f t="shared" si="228"/>
        <v>0</v>
      </c>
      <c r="AY283" s="17">
        <f t="shared" si="229"/>
        <v>0</v>
      </c>
      <c r="AZ283" s="19">
        <f t="shared" si="230"/>
        <v>410</v>
      </c>
      <c r="BA283" s="19">
        <f t="shared" si="231"/>
        <v>0</v>
      </c>
      <c r="BB283" s="19">
        <f t="shared" si="232"/>
        <v>0</v>
      </c>
      <c r="BC283" s="19">
        <f t="shared" si="233"/>
        <v>0</v>
      </c>
      <c r="BD283" s="17">
        <f t="shared" si="234"/>
        <v>410</v>
      </c>
      <c r="BE283" s="17">
        <f t="shared" si="235"/>
        <v>0</v>
      </c>
      <c r="BF283" s="38">
        <f t="shared" si="236"/>
        <v>0</v>
      </c>
      <c r="BG283" s="38">
        <f t="shared" si="237"/>
        <v>0</v>
      </c>
      <c r="BH283" s="38">
        <f t="shared" si="238"/>
        <v>0</v>
      </c>
      <c r="BI283" s="38">
        <f t="shared" si="239"/>
        <v>0</v>
      </c>
      <c r="BJ283" s="5">
        <f t="shared" si="240"/>
        <v>0</v>
      </c>
      <c r="BK283" s="5">
        <f t="shared" si="241"/>
        <v>0</v>
      </c>
      <c r="BL283" s="22">
        <f t="shared" si="242"/>
        <v>2.3000000000000003</v>
      </c>
      <c r="BM283" s="5">
        <f t="shared" si="243"/>
        <v>2.3000000000000003</v>
      </c>
      <c r="BN283" s="66">
        <f t="shared" si="258"/>
        <v>230.00000000000003</v>
      </c>
      <c r="BO283" s="5">
        <f>AP283*BO1239</f>
        <v>0</v>
      </c>
      <c r="BP283" s="5">
        <f>AU283*BP1239</f>
        <v>-39</v>
      </c>
      <c r="BQ283" s="5">
        <f>AF283*BQ1239</f>
        <v>0</v>
      </c>
      <c r="BR283" s="356">
        <f t="shared" si="259"/>
        <v>191.00000000000003</v>
      </c>
      <c r="BS283" s="5">
        <f t="shared" si="244"/>
        <v>407.6</v>
      </c>
      <c r="BT283" s="6"/>
      <c r="BU283" s="306">
        <v>38243</v>
      </c>
      <c r="BV283" s="38">
        <f t="shared" si="245"/>
        <v>407.6</v>
      </c>
      <c r="BW283" s="66"/>
      <c r="BX283" s="66"/>
      <c r="BY283" s="17"/>
      <c r="BZ283" s="17"/>
      <c r="CA283" s="66"/>
      <c r="CB283" s="66"/>
      <c r="CC283" s="66">
        <f>MAX(BW283:BW404)</f>
        <v>58642.280441588402</v>
      </c>
      <c r="CD283" s="66">
        <f t="shared" si="250"/>
        <v>-58642.280441588402</v>
      </c>
      <c r="CE283" s="66">
        <f t="shared" si="251"/>
        <v>-5364</v>
      </c>
      <c r="CF283" s="66" t="e">
        <f>MAX(CE283:CE404)</f>
        <v>#REF!</v>
      </c>
      <c r="CG283" s="66" t="e">
        <f t="shared" si="252"/>
        <v>#REF!</v>
      </c>
      <c r="CH283" s="370"/>
      <c r="CI283" s="17">
        <f t="shared" si="246"/>
        <v>1</v>
      </c>
      <c r="CJ283" s="17">
        <f t="shared" si="247"/>
        <v>0</v>
      </c>
      <c r="CK283" s="38">
        <f>MAX(BV38:BV283)</f>
        <v>426.8</v>
      </c>
      <c r="CL283" s="38">
        <f t="shared" si="253"/>
        <v>19.199999999999989</v>
      </c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</row>
    <row r="284" spans="1:147" customFormat="1" ht="19.5" hidden="1" customHeight="1" x14ac:dyDescent="0.25">
      <c r="A284" s="3"/>
      <c r="B284" s="254">
        <f t="shared" si="214"/>
        <v>38250</v>
      </c>
      <c r="C284" s="5">
        <f t="shared" si="260"/>
        <v>25287</v>
      </c>
      <c r="D284" s="5">
        <v>0</v>
      </c>
      <c r="E284" s="66">
        <f t="shared" si="262"/>
        <v>0</v>
      </c>
      <c r="F284" s="66">
        <f t="shared" si="215"/>
        <v>71.000000000000014</v>
      </c>
      <c r="G284" s="4">
        <f t="shared" si="261"/>
        <v>25358</v>
      </c>
      <c r="H284" s="8">
        <f t="shared" si="248"/>
        <v>2.8077668367145177E-3</v>
      </c>
      <c r="I284" s="3"/>
      <c r="J284" s="306">
        <v>38250</v>
      </c>
      <c r="K284" s="5">
        <v>409.7</v>
      </c>
      <c r="L284" s="5">
        <v>414</v>
      </c>
      <c r="M284" s="5">
        <v>405.3</v>
      </c>
      <c r="N284" s="177"/>
      <c r="O284" s="5">
        <f t="shared" si="200"/>
        <v>8.6999999999999886</v>
      </c>
      <c r="P284" s="8">
        <f t="shared" si="201"/>
        <v>2.1235050036612128E-2</v>
      </c>
      <c r="Q284" s="8">
        <f>(AVERAGE(P281:P283))*Q1239</f>
        <v>9.3657624226790182E-3</v>
      </c>
      <c r="R284" s="8">
        <f>P283/P1239</f>
        <v>0.56356882057426716</v>
      </c>
      <c r="S284" s="109">
        <f t="shared" si="202"/>
        <v>403.78251523651608</v>
      </c>
      <c r="T284" s="5">
        <f t="shared" si="216"/>
        <v>2.6000000000000227</v>
      </c>
      <c r="U284" s="8">
        <f t="shared" ref="U284:U347" si="263">((T284+X284)-T284)/(T284+X284)</f>
        <v>0.47999999999999543</v>
      </c>
      <c r="V284" s="19">
        <f t="shared" si="203"/>
        <v>0</v>
      </c>
      <c r="W284" s="109">
        <f t="shared" si="217"/>
        <v>411.41748476348397</v>
      </c>
      <c r="X284" s="5">
        <f t="shared" si="211"/>
        <v>2.3999999999999773</v>
      </c>
      <c r="Y284" s="8">
        <f t="shared" si="204"/>
        <v>0.52000000000000457</v>
      </c>
      <c r="Z284" s="5">
        <f t="shared" si="205"/>
        <v>0</v>
      </c>
      <c r="AA284" s="5">
        <f>K284*AA1239</f>
        <v>5.3260999999999994</v>
      </c>
      <c r="AB284" s="5">
        <f t="shared" si="206"/>
        <v>3.0016238952606038</v>
      </c>
      <c r="AC284" s="2">
        <v>38250</v>
      </c>
      <c r="AD284" s="43">
        <f t="shared" si="218"/>
        <v>405</v>
      </c>
      <c r="AE284" s="54"/>
      <c r="AF284" s="131">
        <f>(AK283&gt;AF1239)*1</f>
        <v>0</v>
      </c>
      <c r="AG284" s="112">
        <f>MROUND((AD284*AG1239),5)</f>
        <v>395</v>
      </c>
      <c r="AH284" s="113">
        <f>MROUND((AE284*AH1239),0.1)</f>
        <v>0</v>
      </c>
      <c r="AI284" s="60">
        <f t="shared" si="219"/>
        <v>2.0999999999999659</v>
      </c>
      <c r="AJ284" s="60"/>
      <c r="AK284" s="133">
        <f t="shared" si="254"/>
        <v>409.7</v>
      </c>
      <c r="AL284" s="41">
        <f t="shared" si="207"/>
        <v>410</v>
      </c>
      <c r="AM284" s="56">
        <f t="shared" si="212"/>
        <v>1.1000000000000001</v>
      </c>
      <c r="AN284" s="82">
        <f t="shared" si="213"/>
        <v>1</v>
      </c>
      <c r="AO284" s="82">
        <f t="shared" si="220"/>
        <v>0</v>
      </c>
      <c r="AP284" s="33">
        <f t="shared" si="221"/>
        <v>0</v>
      </c>
      <c r="AQ284" s="29">
        <f t="shared" si="222"/>
        <v>0</v>
      </c>
      <c r="AR284" s="86">
        <f t="shared" si="223"/>
        <v>1</v>
      </c>
      <c r="AS284" s="33">
        <f t="shared" si="224"/>
        <v>0</v>
      </c>
      <c r="AT284" s="19">
        <f t="shared" si="225"/>
        <v>0</v>
      </c>
      <c r="AU284" s="18">
        <f t="shared" si="249"/>
        <v>1</v>
      </c>
      <c r="AV284" s="5">
        <f t="shared" si="226"/>
        <v>1.1000000000000001</v>
      </c>
      <c r="AW284" s="17">
        <f t="shared" si="227"/>
        <v>1</v>
      </c>
      <c r="AX284" s="17">
        <f t="shared" si="228"/>
        <v>0</v>
      </c>
      <c r="AY284" s="17">
        <f t="shared" si="229"/>
        <v>0</v>
      </c>
      <c r="AZ284" s="19">
        <f t="shared" si="230"/>
        <v>410</v>
      </c>
      <c r="BA284" s="19">
        <f t="shared" si="231"/>
        <v>0</v>
      </c>
      <c r="BB284" s="19">
        <f t="shared" si="232"/>
        <v>0</v>
      </c>
      <c r="BC284" s="19">
        <f t="shared" si="233"/>
        <v>0</v>
      </c>
      <c r="BD284" s="17">
        <f t="shared" si="234"/>
        <v>410</v>
      </c>
      <c r="BE284" s="17">
        <f t="shared" si="235"/>
        <v>0</v>
      </c>
      <c r="BF284" s="38">
        <f t="shared" si="236"/>
        <v>0</v>
      </c>
      <c r="BG284" s="38">
        <f t="shared" si="237"/>
        <v>0</v>
      </c>
      <c r="BH284" s="38">
        <f t="shared" si="238"/>
        <v>0</v>
      </c>
      <c r="BI284" s="38">
        <f t="shared" si="239"/>
        <v>0</v>
      </c>
      <c r="BJ284" s="5">
        <f t="shared" si="240"/>
        <v>0</v>
      </c>
      <c r="BK284" s="5">
        <f t="shared" si="241"/>
        <v>0</v>
      </c>
      <c r="BL284" s="22">
        <f t="shared" si="242"/>
        <v>1.1000000000000001</v>
      </c>
      <c r="BM284" s="5">
        <f t="shared" si="243"/>
        <v>1.1000000000000001</v>
      </c>
      <c r="BN284" s="66">
        <f t="shared" si="258"/>
        <v>110.00000000000001</v>
      </c>
      <c r="BO284" s="5">
        <f>AP284*BO1239</f>
        <v>0</v>
      </c>
      <c r="BP284" s="5">
        <f>AU284*BP1239</f>
        <v>-39</v>
      </c>
      <c r="BQ284" s="5">
        <f>AF284*BQ1239</f>
        <v>0</v>
      </c>
      <c r="BR284" s="356">
        <f t="shared" si="259"/>
        <v>71.000000000000014</v>
      </c>
      <c r="BS284" s="5">
        <f t="shared" si="244"/>
        <v>409.7</v>
      </c>
      <c r="BT284" s="6"/>
      <c r="BU284" s="306">
        <v>38250</v>
      </c>
      <c r="BV284" s="38">
        <f t="shared" si="245"/>
        <v>409.7</v>
      </c>
      <c r="BW284" s="66"/>
      <c r="BX284" s="66"/>
      <c r="BY284" s="17"/>
      <c r="BZ284" s="17"/>
      <c r="CA284" s="66"/>
      <c r="CB284" s="66"/>
      <c r="CC284" s="66">
        <f>MAX(BW284:BW404)</f>
        <v>58642.280441588402</v>
      </c>
      <c r="CD284" s="66">
        <f t="shared" si="250"/>
        <v>-58642.280441588402</v>
      </c>
      <c r="CE284" s="66">
        <f t="shared" si="251"/>
        <v>-5293</v>
      </c>
      <c r="CF284" s="66" t="e">
        <f>MAX(CE284:CE404)</f>
        <v>#REF!</v>
      </c>
      <c r="CG284" s="66" t="e">
        <f t="shared" si="252"/>
        <v>#REF!</v>
      </c>
      <c r="CH284" s="370"/>
      <c r="CI284" s="17">
        <f t="shared" si="246"/>
        <v>1</v>
      </c>
      <c r="CJ284" s="17">
        <f t="shared" si="247"/>
        <v>0</v>
      </c>
      <c r="CK284" s="38">
        <f>MAX(BV38:BV284)</f>
        <v>426.8</v>
      </c>
      <c r="CL284" s="38">
        <f t="shared" si="253"/>
        <v>17.100000000000023</v>
      </c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</row>
    <row r="285" spans="1:147" customFormat="1" ht="19.5" hidden="1" customHeight="1" x14ac:dyDescent="0.25">
      <c r="A285" s="3"/>
      <c r="B285" s="254">
        <f t="shared" si="214"/>
        <v>38257</v>
      </c>
      <c r="C285" s="5">
        <f t="shared" si="260"/>
        <v>25358</v>
      </c>
      <c r="D285" s="5">
        <v>0</v>
      </c>
      <c r="E285" s="66">
        <f t="shared" si="262"/>
        <v>0</v>
      </c>
      <c r="F285" s="66">
        <f t="shared" si="215"/>
        <v>621</v>
      </c>
      <c r="G285" s="4">
        <f t="shared" si="261"/>
        <v>25979</v>
      </c>
      <c r="H285" s="8">
        <f t="shared" si="248"/>
        <v>2.4489313037305782E-2</v>
      </c>
      <c r="I285" s="3"/>
      <c r="J285" s="306">
        <v>38257</v>
      </c>
      <c r="K285" s="5">
        <v>421.2</v>
      </c>
      <c r="L285" s="5">
        <v>421.9</v>
      </c>
      <c r="M285" s="5">
        <v>408.8</v>
      </c>
      <c r="N285" s="177"/>
      <c r="O285" s="5">
        <f t="shared" ref="O285:O348" si="264">L285-M285</f>
        <v>13.099999999999966</v>
      </c>
      <c r="P285" s="8">
        <f t="shared" ref="P285:P348" si="265">O285/K285</f>
        <v>3.1101614434947689E-2</v>
      </c>
      <c r="Q285" s="8">
        <f>(AVERAGE(P282:P284))*Q1239</f>
        <v>8.1225682660699457E-3</v>
      </c>
      <c r="R285" s="8">
        <f>P284/P1239</f>
        <v>0.60221199673799619</v>
      </c>
      <c r="S285" s="109">
        <f t="shared" si="202"/>
        <v>406.37218378139113</v>
      </c>
      <c r="T285" s="5">
        <f t="shared" si="216"/>
        <v>4.6999999999999886</v>
      </c>
      <c r="U285" s="8">
        <f t="shared" si="263"/>
        <v>0.53000000000000114</v>
      </c>
      <c r="V285" s="19">
        <f t="shared" si="203"/>
        <v>0</v>
      </c>
      <c r="W285" s="109">
        <f t="shared" si="217"/>
        <v>413.02781621860885</v>
      </c>
      <c r="X285" s="5">
        <f t="shared" si="211"/>
        <v>5.3000000000000114</v>
      </c>
      <c r="Y285" s="8">
        <f t="shared" si="204"/>
        <v>0.46999999999999886</v>
      </c>
      <c r="Z285" s="5">
        <f t="shared" si="205"/>
        <v>6.1999999999999886</v>
      </c>
      <c r="AA285" s="5">
        <f>K285*AA1239</f>
        <v>5.4756</v>
      </c>
      <c r="AB285" s="5">
        <f t="shared" si="206"/>
        <v>3.2974720093385721</v>
      </c>
      <c r="AC285" s="2">
        <v>38257</v>
      </c>
      <c r="AD285" s="43">
        <f t="shared" si="218"/>
        <v>405</v>
      </c>
      <c r="AE285" s="54"/>
      <c r="AF285" s="131">
        <f>(AK284&gt;AF1239)*1</f>
        <v>0</v>
      </c>
      <c r="AG285" s="112">
        <f>MROUND((AD285*AG1239),5)</f>
        <v>395</v>
      </c>
      <c r="AH285" s="113">
        <f>MROUND((AE285*AH1239),0.1)</f>
        <v>0</v>
      </c>
      <c r="AI285" s="60">
        <f t="shared" si="219"/>
        <v>11.5</v>
      </c>
      <c r="AJ285" s="60"/>
      <c r="AK285" s="133">
        <f t="shared" si="254"/>
        <v>421.2</v>
      </c>
      <c r="AL285" s="41">
        <f t="shared" si="207"/>
        <v>415</v>
      </c>
      <c r="AM285" s="56">
        <f t="shared" si="212"/>
        <v>1.6</v>
      </c>
      <c r="AN285" s="82">
        <f t="shared" si="213"/>
        <v>1</v>
      </c>
      <c r="AO285" s="82">
        <f t="shared" si="220"/>
        <v>0</v>
      </c>
      <c r="AP285" s="33">
        <f t="shared" si="221"/>
        <v>0</v>
      </c>
      <c r="AQ285" s="29">
        <f t="shared" si="222"/>
        <v>0</v>
      </c>
      <c r="AR285" s="86">
        <f t="shared" si="223"/>
        <v>1</v>
      </c>
      <c r="AS285" s="33">
        <f t="shared" si="224"/>
        <v>0</v>
      </c>
      <c r="AT285" s="19">
        <f t="shared" si="225"/>
        <v>0</v>
      </c>
      <c r="AU285" s="18">
        <f t="shared" si="249"/>
        <v>1</v>
      </c>
      <c r="AV285" s="5">
        <f t="shared" si="226"/>
        <v>1.6</v>
      </c>
      <c r="AW285" s="17">
        <f t="shared" si="227"/>
        <v>0</v>
      </c>
      <c r="AX285" s="17">
        <f t="shared" si="228"/>
        <v>1</v>
      </c>
      <c r="AY285" s="17">
        <f t="shared" si="229"/>
        <v>415</v>
      </c>
      <c r="AZ285" s="19">
        <f t="shared" si="230"/>
        <v>410</v>
      </c>
      <c r="BA285" s="19">
        <f t="shared" si="231"/>
        <v>0</v>
      </c>
      <c r="BB285" s="19">
        <f t="shared" si="232"/>
        <v>0</v>
      </c>
      <c r="BC285" s="19">
        <f t="shared" si="233"/>
        <v>415</v>
      </c>
      <c r="BD285" s="17">
        <f t="shared" si="234"/>
        <v>0</v>
      </c>
      <c r="BE285" s="17">
        <f t="shared" si="235"/>
        <v>0</v>
      </c>
      <c r="BF285" s="38">
        <f t="shared" si="236"/>
        <v>0</v>
      </c>
      <c r="BG285" s="38">
        <f t="shared" si="237"/>
        <v>0</v>
      </c>
      <c r="BH285" s="38">
        <f t="shared" si="238"/>
        <v>0</v>
      </c>
      <c r="BI285" s="38">
        <f t="shared" si="239"/>
        <v>0</v>
      </c>
      <c r="BJ285" s="5">
        <f t="shared" si="240"/>
        <v>0</v>
      </c>
      <c r="BK285" s="5">
        <f t="shared" si="241"/>
        <v>5</v>
      </c>
      <c r="BL285" s="22">
        <f t="shared" si="242"/>
        <v>6.6</v>
      </c>
      <c r="BM285" s="5">
        <f t="shared" si="243"/>
        <v>6.6</v>
      </c>
      <c r="BN285" s="66">
        <f t="shared" si="258"/>
        <v>660</v>
      </c>
      <c r="BO285" s="5">
        <f>AP285*BO1239</f>
        <v>0</v>
      </c>
      <c r="BP285" s="5">
        <f>AU285*BP1239</f>
        <v>-39</v>
      </c>
      <c r="BQ285" s="5">
        <f>AF285*BQ1239</f>
        <v>0</v>
      </c>
      <c r="BR285" s="356">
        <f t="shared" si="259"/>
        <v>621</v>
      </c>
      <c r="BS285" s="5">
        <f t="shared" si="244"/>
        <v>421.2</v>
      </c>
      <c r="BT285" s="6"/>
      <c r="BU285" s="306">
        <v>38257</v>
      </c>
      <c r="BV285" s="38">
        <f t="shared" si="245"/>
        <v>421.2</v>
      </c>
      <c r="BW285" s="66"/>
      <c r="BX285" s="66"/>
      <c r="BY285" s="17"/>
      <c r="BZ285" s="17"/>
      <c r="CA285" s="66"/>
      <c r="CB285" s="66"/>
      <c r="CC285" s="66">
        <f>MAX(BW285:BW404)</f>
        <v>58642.280441588402</v>
      </c>
      <c r="CD285" s="66">
        <f t="shared" si="250"/>
        <v>-58642.280441588402</v>
      </c>
      <c r="CE285" s="66">
        <f t="shared" si="251"/>
        <v>-4672</v>
      </c>
      <c r="CF285" s="66" t="e">
        <f>MAX(CE285:CE404)</f>
        <v>#REF!</v>
      </c>
      <c r="CG285" s="66" t="e">
        <f t="shared" si="252"/>
        <v>#REF!</v>
      </c>
      <c r="CH285" s="370"/>
      <c r="CI285" s="17">
        <f t="shared" si="246"/>
        <v>1</v>
      </c>
      <c r="CJ285" s="17">
        <f t="shared" si="247"/>
        <v>0</v>
      </c>
      <c r="CK285" s="38">
        <f>MAX(BV38:BV285)</f>
        <v>426.8</v>
      </c>
      <c r="CL285" s="38">
        <f t="shared" si="253"/>
        <v>5.6000000000000227</v>
      </c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</row>
    <row r="286" spans="1:147" customFormat="1" ht="19.5" hidden="1" customHeight="1" x14ac:dyDescent="0.25">
      <c r="A286" s="3"/>
      <c r="B286" s="254">
        <f t="shared" si="214"/>
        <v>38264</v>
      </c>
      <c r="C286" s="5">
        <f t="shared" si="260"/>
        <v>25979</v>
      </c>
      <c r="D286" s="5">
        <v>0</v>
      </c>
      <c r="E286" s="66">
        <f t="shared" si="262"/>
        <v>0</v>
      </c>
      <c r="F286" s="66">
        <f t="shared" si="215"/>
        <v>-39</v>
      </c>
      <c r="G286" s="4">
        <f t="shared" si="261"/>
        <v>25940</v>
      </c>
      <c r="H286" s="8">
        <f t="shared" si="248"/>
        <v>-1.5012125178028408E-3</v>
      </c>
      <c r="I286" s="3"/>
      <c r="J286" s="306">
        <v>38264</v>
      </c>
      <c r="K286" s="5">
        <v>424.5</v>
      </c>
      <c r="L286" s="5">
        <v>426</v>
      </c>
      <c r="M286" s="5">
        <v>413.3</v>
      </c>
      <c r="N286" s="177"/>
      <c r="O286" s="5">
        <f t="shared" si="264"/>
        <v>12.699999999999989</v>
      </c>
      <c r="P286" s="8">
        <f t="shared" si="265"/>
        <v>2.9917550058892788E-2</v>
      </c>
      <c r="Q286" s="8">
        <f>(AVERAGE(P283:P285))*Q1239</f>
        <v>9.6278784555472053E-3</v>
      </c>
      <c r="R286" s="8">
        <f>P285/P1239</f>
        <v>0.88202124781210578</v>
      </c>
      <c r="S286" s="109">
        <f t="shared" ref="S286:S349" si="266">(-Q286*K285)+K285</f>
        <v>417.14473759452352</v>
      </c>
      <c r="T286" s="5">
        <f t="shared" si="216"/>
        <v>6.1999999999999886</v>
      </c>
      <c r="U286" s="8">
        <f t="shared" si="263"/>
        <v>0.38000000000000111</v>
      </c>
      <c r="V286" s="19">
        <f t="shared" ref="V286:V349" si="267">MAX(0,(AD286-K286))</f>
        <v>0</v>
      </c>
      <c r="W286" s="109">
        <f t="shared" si="217"/>
        <v>425.25526240547646</v>
      </c>
      <c r="X286" s="5">
        <f t="shared" si="211"/>
        <v>3.8000000000000114</v>
      </c>
      <c r="Y286" s="8">
        <f t="shared" ref="Y286:Y349" si="268">100%-U286</f>
        <v>0.61999999999999889</v>
      </c>
      <c r="Z286" s="5">
        <f t="shared" ref="Z286:Z349" si="269">MAX(0,(K286-AL286))</f>
        <v>0</v>
      </c>
      <c r="AA286" s="5">
        <f>K286*AA1239</f>
        <v>5.5184999999999995</v>
      </c>
      <c r="AB286" s="5">
        <f t="shared" ref="AB286:AB349" si="270">AA286*R286</f>
        <v>4.867434256051105</v>
      </c>
      <c r="AC286" s="2">
        <v>38264</v>
      </c>
      <c r="AD286" s="43">
        <f t="shared" si="218"/>
        <v>415</v>
      </c>
      <c r="AE286" s="54"/>
      <c r="AF286" s="131">
        <f>(AK285&gt;AF1239)*1</f>
        <v>0</v>
      </c>
      <c r="AG286" s="112">
        <f>MROUND((AD286*AG1239),5)</f>
        <v>405</v>
      </c>
      <c r="AH286" s="113">
        <f>MROUND((AE286*AH1239),0.1)</f>
        <v>0</v>
      </c>
      <c r="AI286" s="60">
        <f t="shared" si="219"/>
        <v>3.3000000000000114</v>
      </c>
      <c r="AJ286" s="60"/>
      <c r="AK286" s="133">
        <f t="shared" si="254"/>
        <v>424.5</v>
      </c>
      <c r="AL286" s="41">
        <f t="shared" ref="AL286:AL349" si="271">MROUND(W286,5)</f>
        <v>425</v>
      </c>
      <c r="AM286" s="56">
        <f t="shared" si="212"/>
        <v>1.5</v>
      </c>
      <c r="AN286" s="82">
        <f t="shared" si="213"/>
        <v>1</v>
      </c>
      <c r="AO286" s="82">
        <f t="shared" si="220"/>
        <v>0</v>
      </c>
      <c r="AP286" s="33">
        <f t="shared" si="221"/>
        <v>1</v>
      </c>
      <c r="AQ286" s="29">
        <f t="shared" si="222"/>
        <v>0</v>
      </c>
      <c r="AR286" s="86">
        <f t="shared" si="223"/>
        <v>1</v>
      </c>
      <c r="AS286" s="33">
        <f t="shared" si="224"/>
        <v>0</v>
      </c>
      <c r="AT286" s="19">
        <f t="shared" si="225"/>
        <v>0</v>
      </c>
      <c r="AU286" s="18">
        <f t="shared" si="249"/>
        <v>0</v>
      </c>
      <c r="AV286" s="5">
        <f t="shared" si="226"/>
        <v>0</v>
      </c>
      <c r="AW286" s="17">
        <f t="shared" si="227"/>
        <v>0</v>
      </c>
      <c r="AX286" s="17">
        <f t="shared" si="228"/>
        <v>0</v>
      </c>
      <c r="AY286" s="17">
        <f t="shared" si="229"/>
        <v>0</v>
      </c>
      <c r="AZ286" s="19">
        <f t="shared" si="230"/>
        <v>0</v>
      </c>
      <c r="BA286" s="19">
        <f t="shared" si="231"/>
        <v>0</v>
      </c>
      <c r="BB286" s="19">
        <f t="shared" si="232"/>
        <v>0</v>
      </c>
      <c r="BC286" s="19">
        <f t="shared" si="233"/>
        <v>0</v>
      </c>
      <c r="BD286" s="17">
        <f t="shared" si="234"/>
        <v>0</v>
      </c>
      <c r="BE286" s="17">
        <f t="shared" si="235"/>
        <v>0</v>
      </c>
      <c r="BF286" s="38">
        <f t="shared" si="236"/>
        <v>0</v>
      </c>
      <c r="BG286" s="38">
        <f t="shared" si="237"/>
        <v>0</v>
      </c>
      <c r="BH286" s="38">
        <f t="shared" si="238"/>
        <v>0</v>
      </c>
      <c r="BI286" s="38">
        <f t="shared" si="239"/>
        <v>0</v>
      </c>
      <c r="BJ286" s="5">
        <f t="shared" si="240"/>
        <v>0</v>
      </c>
      <c r="BK286" s="5">
        <f t="shared" si="241"/>
        <v>0</v>
      </c>
      <c r="BL286" s="22">
        <f t="shared" si="242"/>
        <v>0</v>
      </c>
      <c r="BM286" s="5">
        <f t="shared" si="243"/>
        <v>0</v>
      </c>
      <c r="BN286" s="66">
        <f t="shared" si="258"/>
        <v>0</v>
      </c>
      <c r="BO286" s="5">
        <f>AP286*BO1239</f>
        <v>-39</v>
      </c>
      <c r="BP286" s="5">
        <f>AU286*BP1239</f>
        <v>0</v>
      </c>
      <c r="BQ286" s="5">
        <f>AF286*BQ1239</f>
        <v>0</v>
      </c>
      <c r="BR286" s="356">
        <f t="shared" si="259"/>
        <v>-39</v>
      </c>
      <c r="BS286" s="5">
        <f t="shared" si="244"/>
        <v>424.5</v>
      </c>
      <c r="BT286" s="6"/>
      <c r="BU286" s="306">
        <v>38264</v>
      </c>
      <c r="BV286" s="38">
        <f t="shared" si="245"/>
        <v>424.5</v>
      </c>
      <c r="BW286" s="66"/>
      <c r="BX286" s="66"/>
      <c r="BY286" s="17"/>
      <c r="BZ286" s="17"/>
      <c r="CA286" s="66"/>
      <c r="CB286" s="66"/>
      <c r="CC286" s="66">
        <f>MAX(BW286:BW404)</f>
        <v>58642.280441588402</v>
      </c>
      <c r="CD286" s="66">
        <f t="shared" si="250"/>
        <v>-58642.280441588402</v>
      </c>
      <c r="CE286" s="66">
        <f t="shared" si="251"/>
        <v>-4711</v>
      </c>
      <c r="CF286" s="66" t="e">
        <f>MAX(CE286:CE404)</f>
        <v>#REF!</v>
      </c>
      <c r="CG286" s="66" t="e">
        <f t="shared" si="252"/>
        <v>#REF!</v>
      </c>
      <c r="CH286" s="370"/>
      <c r="CI286" s="17">
        <f t="shared" si="246"/>
        <v>0</v>
      </c>
      <c r="CJ286" s="17">
        <f t="shared" si="247"/>
        <v>1</v>
      </c>
      <c r="CK286" s="38">
        <f>MAX(BV38:BV286)</f>
        <v>426.8</v>
      </c>
      <c r="CL286" s="38">
        <f t="shared" si="253"/>
        <v>2.3000000000000114</v>
      </c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</row>
    <row r="287" spans="1:147" customFormat="1" ht="19.5" hidden="1" customHeight="1" x14ac:dyDescent="0.25">
      <c r="A287" s="3"/>
      <c r="B287" s="254">
        <f t="shared" si="214"/>
        <v>38271</v>
      </c>
      <c r="C287" s="5">
        <f t="shared" si="260"/>
        <v>25940</v>
      </c>
      <c r="D287" s="5">
        <v>0</v>
      </c>
      <c r="E287" s="66">
        <f t="shared" si="262"/>
        <v>0</v>
      </c>
      <c r="F287" s="66">
        <f t="shared" si="215"/>
        <v>-39</v>
      </c>
      <c r="G287" s="4">
        <f t="shared" si="261"/>
        <v>25901</v>
      </c>
      <c r="H287" s="8">
        <f t="shared" si="248"/>
        <v>-1.5034695451040863E-3</v>
      </c>
      <c r="I287" s="3"/>
      <c r="J287" s="306">
        <v>38271</v>
      </c>
      <c r="K287" s="5">
        <v>420.1</v>
      </c>
      <c r="L287" s="5">
        <v>424.9</v>
      </c>
      <c r="M287" s="5">
        <v>410.5</v>
      </c>
      <c r="N287" s="177"/>
      <c r="O287" s="5">
        <f t="shared" si="264"/>
        <v>14.399999999999977</v>
      </c>
      <c r="P287" s="8">
        <f t="shared" si="265"/>
        <v>3.4277552963580045E-2</v>
      </c>
      <c r="Q287" s="8">
        <f>(AVERAGE(P284:P286))*Q1239</f>
        <v>1.0967228604060348E-2</v>
      </c>
      <c r="R287" s="8">
        <f>P286/P1239</f>
        <v>0.84844196398932492</v>
      </c>
      <c r="S287" s="109">
        <f t="shared" si="266"/>
        <v>419.84441145757637</v>
      </c>
      <c r="T287" s="5">
        <f t="shared" si="216"/>
        <v>4.5</v>
      </c>
      <c r="U287" s="8">
        <f t="shared" si="263"/>
        <v>0.55000000000000004</v>
      </c>
      <c r="V287" s="19">
        <f t="shared" si="267"/>
        <v>0</v>
      </c>
      <c r="W287" s="109">
        <f t="shared" si="217"/>
        <v>429.15558854242363</v>
      </c>
      <c r="X287" s="5">
        <f t="shared" si="211"/>
        <v>5.5</v>
      </c>
      <c r="Y287" s="8">
        <f t="shared" si="268"/>
        <v>0.44999999999999996</v>
      </c>
      <c r="Z287" s="5">
        <f t="shared" si="269"/>
        <v>0</v>
      </c>
      <c r="AA287" s="5">
        <f>K287*AA1239</f>
        <v>5.4613000000000005</v>
      </c>
      <c r="AB287" s="5">
        <f t="shared" si="270"/>
        <v>4.6335960979349009</v>
      </c>
      <c r="AC287" s="2">
        <v>38271</v>
      </c>
      <c r="AD287" s="43">
        <f t="shared" si="218"/>
        <v>420</v>
      </c>
      <c r="AE287" s="54"/>
      <c r="AF287" s="131">
        <f>(AK286&gt;AF1239)*1</f>
        <v>0</v>
      </c>
      <c r="AG287" s="112">
        <f>MROUND((AD287*AG1239),5)</f>
        <v>410</v>
      </c>
      <c r="AH287" s="113">
        <f>MROUND((AE287*AH1239),0.1)</f>
        <v>0</v>
      </c>
      <c r="AI287" s="60">
        <f t="shared" si="219"/>
        <v>-4.3999999999999773</v>
      </c>
      <c r="AJ287" s="60"/>
      <c r="AK287" s="133">
        <f t="shared" si="254"/>
        <v>420.1</v>
      </c>
      <c r="AL287" s="41">
        <f t="shared" si="271"/>
        <v>430</v>
      </c>
      <c r="AM287" s="56">
        <f t="shared" si="212"/>
        <v>3</v>
      </c>
      <c r="AN287" s="82">
        <f t="shared" si="213"/>
        <v>0</v>
      </c>
      <c r="AO287" s="82">
        <f t="shared" si="220"/>
        <v>1</v>
      </c>
      <c r="AP287" s="33">
        <f t="shared" si="221"/>
        <v>1</v>
      </c>
      <c r="AQ287" s="29">
        <f t="shared" si="222"/>
        <v>0</v>
      </c>
      <c r="AR287" s="86">
        <f t="shared" si="223"/>
        <v>1</v>
      </c>
      <c r="AS287" s="33">
        <f t="shared" si="224"/>
        <v>0</v>
      </c>
      <c r="AT287" s="19">
        <f t="shared" si="225"/>
        <v>0</v>
      </c>
      <c r="AU287" s="18">
        <f t="shared" si="249"/>
        <v>0</v>
      </c>
      <c r="AV287" s="5">
        <f t="shared" si="226"/>
        <v>0</v>
      </c>
      <c r="AW287" s="17">
        <f t="shared" si="227"/>
        <v>0</v>
      </c>
      <c r="AX287" s="17">
        <f t="shared" si="228"/>
        <v>0</v>
      </c>
      <c r="AY287" s="17">
        <f t="shared" si="229"/>
        <v>0</v>
      </c>
      <c r="AZ287" s="19">
        <f t="shared" si="230"/>
        <v>0</v>
      </c>
      <c r="BA287" s="19">
        <f t="shared" si="231"/>
        <v>0</v>
      </c>
      <c r="BB287" s="19">
        <f t="shared" si="232"/>
        <v>0</v>
      </c>
      <c r="BC287" s="19">
        <f t="shared" si="233"/>
        <v>0</v>
      </c>
      <c r="BD287" s="17">
        <f t="shared" si="234"/>
        <v>0</v>
      </c>
      <c r="BE287" s="17">
        <f t="shared" si="235"/>
        <v>0</v>
      </c>
      <c r="BF287" s="38">
        <f t="shared" si="236"/>
        <v>0</v>
      </c>
      <c r="BG287" s="38">
        <f t="shared" si="237"/>
        <v>0</v>
      </c>
      <c r="BH287" s="38">
        <f t="shared" si="238"/>
        <v>0</v>
      </c>
      <c r="BI287" s="38">
        <f t="shared" si="239"/>
        <v>0</v>
      </c>
      <c r="BJ287" s="5">
        <f t="shared" si="240"/>
        <v>0</v>
      </c>
      <c r="BK287" s="5">
        <f t="shared" si="241"/>
        <v>0</v>
      </c>
      <c r="BL287" s="22">
        <f t="shared" si="242"/>
        <v>0</v>
      </c>
      <c r="BM287" s="5">
        <f t="shared" si="243"/>
        <v>0</v>
      </c>
      <c r="BN287" s="66">
        <f t="shared" si="258"/>
        <v>0</v>
      </c>
      <c r="BO287" s="5">
        <f>AP287*BO1239</f>
        <v>-39</v>
      </c>
      <c r="BP287" s="5">
        <f>AU287*BP1239</f>
        <v>0</v>
      </c>
      <c r="BQ287" s="5">
        <f>AF287*BQ1239</f>
        <v>0</v>
      </c>
      <c r="BR287" s="356">
        <f t="shared" si="259"/>
        <v>-39</v>
      </c>
      <c r="BS287" s="5">
        <f t="shared" si="244"/>
        <v>420.1</v>
      </c>
      <c r="BT287" s="6"/>
      <c r="BU287" s="306">
        <v>38271</v>
      </c>
      <c r="BV287" s="38">
        <f t="shared" si="245"/>
        <v>420.1</v>
      </c>
      <c r="BW287" s="66"/>
      <c r="BX287" s="66"/>
      <c r="BY287" s="17"/>
      <c r="BZ287" s="17"/>
      <c r="CA287" s="66"/>
      <c r="CB287" s="66"/>
      <c r="CC287" s="66">
        <f>MAX(BW287:BW404)</f>
        <v>58642.280441588402</v>
      </c>
      <c r="CD287" s="66">
        <f t="shared" si="250"/>
        <v>-58642.280441588402</v>
      </c>
      <c r="CE287" s="66">
        <f t="shared" si="251"/>
        <v>-4750</v>
      </c>
      <c r="CF287" s="66" t="e">
        <f>MAX(CE287:CE404)</f>
        <v>#REF!</v>
      </c>
      <c r="CG287" s="66" t="e">
        <f t="shared" si="252"/>
        <v>#REF!</v>
      </c>
      <c r="CH287" s="370"/>
      <c r="CI287" s="17">
        <f t="shared" si="246"/>
        <v>0</v>
      </c>
      <c r="CJ287" s="17">
        <f t="shared" si="247"/>
        <v>1</v>
      </c>
      <c r="CK287" s="38">
        <f>MAX(BV38:BV287)</f>
        <v>426.8</v>
      </c>
      <c r="CL287" s="38">
        <f t="shared" si="253"/>
        <v>6.6999999999999886</v>
      </c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</row>
    <row r="288" spans="1:147" customFormat="1" ht="19.5" hidden="1" customHeight="1" x14ac:dyDescent="0.25">
      <c r="A288" s="3"/>
      <c r="B288" s="254">
        <f t="shared" si="214"/>
        <v>38278</v>
      </c>
      <c r="C288" s="5">
        <f t="shared" si="260"/>
        <v>25901</v>
      </c>
      <c r="D288" s="5">
        <v>0</v>
      </c>
      <c r="E288" s="66">
        <f t="shared" si="262"/>
        <v>0</v>
      </c>
      <c r="F288" s="66">
        <f t="shared" si="215"/>
        <v>-39</v>
      </c>
      <c r="G288" s="4">
        <f t="shared" si="261"/>
        <v>25862</v>
      </c>
      <c r="H288" s="8">
        <f t="shared" si="248"/>
        <v>-1.505733369367978E-3</v>
      </c>
      <c r="I288" s="3"/>
      <c r="J288" s="306">
        <v>38278</v>
      </c>
      <c r="K288" s="5">
        <v>425.6</v>
      </c>
      <c r="L288" s="5">
        <v>427.5</v>
      </c>
      <c r="M288" s="5">
        <v>416.1</v>
      </c>
      <c r="N288" s="177"/>
      <c r="O288" s="5">
        <f t="shared" si="264"/>
        <v>11.399999999999977</v>
      </c>
      <c r="P288" s="8">
        <f t="shared" si="265"/>
        <v>2.6785714285714232E-2</v>
      </c>
      <c r="Q288" s="8">
        <f>(AVERAGE(P285:P287))*Q1239</f>
        <v>1.2706228994322735E-2</v>
      </c>
      <c r="R288" s="8">
        <f>P287/P1239</f>
        <v>0.97208876729274096</v>
      </c>
      <c r="S288" s="109">
        <f t="shared" si="266"/>
        <v>414.76211319948504</v>
      </c>
      <c r="T288" s="5">
        <f t="shared" si="216"/>
        <v>5.1000000000000227</v>
      </c>
      <c r="U288" s="8">
        <f t="shared" si="263"/>
        <v>0.48999999999999772</v>
      </c>
      <c r="V288" s="19">
        <f t="shared" si="267"/>
        <v>0</v>
      </c>
      <c r="W288" s="109">
        <f t="shared" si="217"/>
        <v>425.437886800515</v>
      </c>
      <c r="X288" s="5">
        <f t="shared" si="211"/>
        <v>4.8999999999999773</v>
      </c>
      <c r="Y288" s="8">
        <f t="shared" si="268"/>
        <v>0.51000000000000223</v>
      </c>
      <c r="Z288" s="5">
        <f t="shared" si="269"/>
        <v>0.60000000000002274</v>
      </c>
      <c r="AA288" s="5">
        <f>K288*AA1239</f>
        <v>5.5327999999999999</v>
      </c>
      <c r="AB288" s="5">
        <f t="shared" si="270"/>
        <v>5.3783727316772776</v>
      </c>
      <c r="AC288" s="2">
        <v>38278</v>
      </c>
      <c r="AD288" s="43">
        <f t="shared" si="218"/>
        <v>415</v>
      </c>
      <c r="AE288" s="54"/>
      <c r="AF288" s="131">
        <f>(AK287&gt;AF1239)*1</f>
        <v>0</v>
      </c>
      <c r="AG288" s="112">
        <f>MROUND((AD288*AG1239),5)</f>
        <v>405</v>
      </c>
      <c r="AH288" s="113">
        <f>MROUND((AE288*AH1239),0.1)</f>
        <v>0</v>
      </c>
      <c r="AI288" s="60">
        <f t="shared" si="219"/>
        <v>5.5</v>
      </c>
      <c r="AJ288" s="60"/>
      <c r="AK288" s="133">
        <f t="shared" si="254"/>
        <v>425.6</v>
      </c>
      <c r="AL288" s="41">
        <f t="shared" si="271"/>
        <v>425</v>
      </c>
      <c r="AM288" s="56">
        <f t="shared" si="212"/>
        <v>2.1</v>
      </c>
      <c r="AN288" s="82">
        <f t="shared" si="213"/>
        <v>1</v>
      </c>
      <c r="AO288" s="82">
        <f t="shared" si="220"/>
        <v>0</v>
      </c>
      <c r="AP288" s="33">
        <f t="shared" si="221"/>
        <v>1</v>
      </c>
      <c r="AQ288" s="29">
        <f t="shared" si="222"/>
        <v>0</v>
      </c>
      <c r="AR288" s="86">
        <f t="shared" si="223"/>
        <v>1</v>
      </c>
      <c r="AS288" s="33">
        <f t="shared" si="224"/>
        <v>0</v>
      </c>
      <c r="AT288" s="19">
        <f t="shared" si="225"/>
        <v>0</v>
      </c>
      <c r="AU288" s="18">
        <f t="shared" si="249"/>
        <v>0</v>
      </c>
      <c r="AV288" s="5">
        <f t="shared" si="226"/>
        <v>0</v>
      </c>
      <c r="AW288" s="17">
        <f t="shared" si="227"/>
        <v>0</v>
      </c>
      <c r="AX288" s="17">
        <f t="shared" si="228"/>
        <v>0</v>
      </c>
      <c r="AY288" s="17">
        <f t="shared" si="229"/>
        <v>0</v>
      </c>
      <c r="AZ288" s="19">
        <f t="shared" si="230"/>
        <v>0</v>
      </c>
      <c r="BA288" s="19">
        <f t="shared" si="231"/>
        <v>0</v>
      </c>
      <c r="BB288" s="19">
        <f t="shared" si="232"/>
        <v>0</v>
      </c>
      <c r="BC288" s="19">
        <f t="shared" si="233"/>
        <v>0</v>
      </c>
      <c r="BD288" s="17">
        <f t="shared" si="234"/>
        <v>0</v>
      </c>
      <c r="BE288" s="17">
        <f t="shared" si="235"/>
        <v>0</v>
      </c>
      <c r="BF288" s="38">
        <f t="shared" si="236"/>
        <v>0</v>
      </c>
      <c r="BG288" s="38">
        <f t="shared" si="237"/>
        <v>0</v>
      </c>
      <c r="BH288" s="38">
        <f t="shared" si="238"/>
        <v>0</v>
      </c>
      <c r="BI288" s="38">
        <f t="shared" si="239"/>
        <v>0</v>
      </c>
      <c r="BJ288" s="5">
        <f t="shared" si="240"/>
        <v>0</v>
      </c>
      <c r="BK288" s="5">
        <f t="shared" si="241"/>
        <v>0</v>
      </c>
      <c r="BL288" s="22">
        <f t="shared" si="242"/>
        <v>0</v>
      </c>
      <c r="BM288" s="5">
        <f t="shared" si="243"/>
        <v>0</v>
      </c>
      <c r="BN288" s="66">
        <f t="shared" si="258"/>
        <v>0</v>
      </c>
      <c r="BO288" s="5">
        <f>AP288*BO1239</f>
        <v>-39</v>
      </c>
      <c r="BP288" s="5">
        <f>AU288*BP1239</f>
        <v>0</v>
      </c>
      <c r="BQ288" s="5">
        <f>AF288*BQ1239</f>
        <v>0</v>
      </c>
      <c r="BR288" s="356">
        <f t="shared" si="259"/>
        <v>-39</v>
      </c>
      <c r="BS288" s="5">
        <f t="shared" si="244"/>
        <v>425.6</v>
      </c>
      <c r="BT288" s="6"/>
      <c r="BU288" s="306">
        <v>38278</v>
      </c>
      <c r="BV288" s="38">
        <f t="shared" si="245"/>
        <v>425.6</v>
      </c>
      <c r="BW288" s="66"/>
      <c r="BX288" s="66"/>
      <c r="BY288" s="17"/>
      <c r="BZ288" s="17"/>
      <c r="CA288" s="66"/>
      <c r="CB288" s="66"/>
      <c r="CC288" s="66">
        <f>MAX(BW288:BW404)</f>
        <v>58642.280441588402</v>
      </c>
      <c r="CD288" s="66">
        <f t="shared" si="250"/>
        <v>-58642.280441588402</v>
      </c>
      <c r="CE288" s="66">
        <f t="shared" si="251"/>
        <v>-4789</v>
      </c>
      <c r="CF288" s="66" t="e">
        <f>MAX(CE288:CE404)</f>
        <v>#REF!</v>
      </c>
      <c r="CG288" s="66" t="e">
        <f t="shared" si="252"/>
        <v>#REF!</v>
      </c>
      <c r="CH288" s="370"/>
      <c r="CI288" s="17">
        <f t="shared" si="246"/>
        <v>0</v>
      </c>
      <c r="CJ288" s="17">
        <f t="shared" si="247"/>
        <v>1</v>
      </c>
      <c r="CK288" s="38">
        <f>MAX(BV38:BV288)</f>
        <v>426.8</v>
      </c>
      <c r="CL288" s="38">
        <f t="shared" si="253"/>
        <v>1.1999999999999886</v>
      </c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</row>
    <row r="289" spans="1:147" customFormat="1" ht="19.5" hidden="1" customHeight="1" x14ac:dyDescent="0.25">
      <c r="A289" s="3"/>
      <c r="B289" s="254">
        <f t="shared" si="214"/>
        <v>38285</v>
      </c>
      <c r="C289" s="5">
        <f t="shared" si="260"/>
        <v>25862</v>
      </c>
      <c r="D289" s="5">
        <v>0</v>
      </c>
      <c r="E289" s="66">
        <f t="shared" si="262"/>
        <v>0</v>
      </c>
      <c r="F289" s="66">
        <f t="shared" si="215"/>
        <v>-39</v>
      </c>
      <c r="G289" s="4">
        <f t="shared" si="261"/>
        <v>25823</v>
      </c>
      <c r="H289" s="8">
        <f t="shared" si="248"/>
        <v>-1.508004021344057E-3</v>
      </c>
      <c r="I289" s="3"/>
      <c r="J289" s="306">
        <v>38285</v>
      </c>
      <c r="K289" s="5">
        <v>429.4</v>
      </c>
      <c r="L289" s="5">
        <v>432</v>
      </c>
      <c r="M289" s="5">
        <v>421.7</v>
      </c>
      <c r="N289" s="177"/>
      <c r="O289" s="5">
        <f t="shared" si="264"/>
        <v>10.300000000000011</v>
      </c>
      <c r="P289" s="8">
        <f t="shared" si="265"/>
        <v>2.3986958546809531E-2</v>
      </c>
      <c r="Q289" s="8">
        <f>(AVERAGE(P286:P288))*Q1239</f>
        <v>1.2130775641091609E-2</v>
      </c>
      <c r="R289" s="8">
        <f>P288/P1239</f>
        <v>0.7596251695306554</v>
      </c>
      <c r="S289" s="109">
        <f t="shared" si="266"/>
        <v>420.43714188715143</v>
      </c>
      <c r="T289" s="5">
        <f t="shared" si="216"/>
        <v>5.6000000000000227</v>
      </c>
      <c r="U289" s="8">
        <f t="shared" si="263"/>
        <v>0.43999999999999773</v>
      </c>
      <c r="V289" s="19">
        <f t="shared" si="267"/>
        <v>0</v>
      </c>
      <c r="W289" s="109">
        <f t="shared" si="217"/>
        <v>430.76285811284862</v>
      </c>
      <c r="X289" s="5">
        <f t="shared" si="211"/>
        <v>4.3999999999999773</v>
      </c>
      <c r="Y289" s="8">
        <f t="shared" si="268"/>
        <v>0.56000000000000227</v>
      </c>
      <c r="Z289" s="5">
        <f t="shared" si="269"/>
        <v>0</v>
      </c>
      <c r="AA289" s="5">
        <f>K289*AA1239</f>
        <v>5.5821999999999994</v>
      </c>
      <c r="AB289" s="5">
        <f t="shared" si="270"/>
        <v>4.2403796213540241</v>
      </c>
      <c r="AC289" s="2">
        <v>38285</v>
      </c>
      <c r="AD289" s="43">
        <f t="shared" si="218"/>
        <v>420</v>
      </c>
      <c r="AE289" s="54"/>
      <c r="AF289" s="131">
        <f>(AK288&gt;AF1239)*1</f>
        <v>0</v>
      </c>
      <c r="AG289" s="112">
        <f>MROUND((AD289*AG1239),5)</f>
        <v>410</v>
      </c>
      <c r="AH289" s="113">
        <f>MROUND((AE289*AH1239),0.1)</f>
        <v>0</v>
      </c>
      <c r="AI289" s="60">
        <f t="shared" si="219"/>
        <v>3.7999999999999545</v>
      </c>
      <c r="AJ289" s="60"/>
      <c r="AK289" s="133">
        <f t="shared" si="254"/>
        <v>429.4</v>
      </c>
      <c r="AL289" s="41">
        <f t="shared" si="271"/>
        <v>430</v>
      </c>
      <c r="AM289" s="56">
        <f t="shared" si="212"/>
        <v>2.7</v>
      </c>
      <c r="AN289" s="82">
        <f t="shared" si="213"/>
        <v>1</v>
      </c>
      <c r="AO289" s="82">
        <f t="shared" si="220"/>
        <v>0</v>
      </c>
      <c r="AP289" s="33">
        <f t="shared" si="221"/>
        <v>1</v>
      </c>
      <c r="AQ289" s="29">
        <f t="shared" si="222"/>
        <v>0</v>
      </c>
      <c r="AR289" s="86">
        <f t="shared" si="223"/>
        <v>1</v>
      </c>
      <c r="AS289" s="33">
        <f t="shared" si="224"/>
        <v>0</v>
      </c>
      <c r="AT289" s="19">
        <f t="shared" si="225"/>
        <v>0</v>
      </c>
      <c r="AU289" s="18">
        <f t="shared" si="249"/>
        <v>0</v>
      </c>
      <c r="AV289" s="5">
        <f t="shared" si="226"/>
        <v>0</v>
      </c>
      <c r="AW289" s="17">
        <f t="shared" si="227"/>
        <v>0</v>
      </c>
      <c r="AX289" s="17">
        <f t="shared" si="228"/>
        <v>0</v>
      </c>
      <c r="AY289" s="17">
        <f t="shared" si="229"/>
        <v>0</v>
      </c>
      <c r="AZ289" s="19">
        <f t="shared" si="230"/>
        <v>0</v>
      </c>
      <c r="BA289" s="19">
        <f t="shared" si="231"/>
        <v>0</v>
      </c>
      <c r="BB289" s="19">
        <f t="shared" si="232"/>
        <v>0</v>
      </c>
      <c r="BC289" s="19">
        <f t="shared" si="233"/>
        <v>0</v>
      </c>
      <c r="BD289" s="17">
        <f t="shared" si="234"/>
        <v>0</v>
      </c>
      <c r="BE289" s="17">
        <f t="shared" si="235"/>
        <v>0</v>
      </c>
      <c r="BF289" s="38">
        <f t="shared" si="236"/>
        <v>0</v>
      </c>
      <c r="BG289" s="38">
        <f t="shared" si="237"/>
        <v>0</v>
      </c>
      <c r="BH289" s="38">
        <f t="shared" si="238"/>
        <v>0</v>
      </c>
      <c r="BI289" s="38">
        <f t="shared" si="239"/>
        <v>0</v>
      </c>
      <c r="BJ289" s="5">
        <f t="shared" si="240"/>
        <v>0</v>
      </c>
      <c r="BK289" s="5">
        <f t="shared" si="241"/>
        <v>0</v>
      </c>
      <c r="BL289" s="22">
        <f t="shared" si="242"/>
        <v>0</v>
      </c>
      <c r="BM289" s="5">
        <f t="shared" si="243"/>
        <v>0</v>
      </c>
      <c r="BN289" s="66">
        <f t="shared" si="258"/>
        <v>0</v>
      </c>
      <c r="BO289" s="5">
        <f>AP289*BO1239</f>
        <v>-39</v>
      </c>
      <c r="BP289" s="5">
        <f>AU289*BP1239</f>
        <v>0</v>
      </c>
      <c r="BQ289" s="5">
        <f>AF289*BQ1239</f>
        <v>0</v>
      </c>
      <c r="BR289" s="356">
        <f t="shared" si="259"/>
        <v>-39</v>
      </c>
      <c r="BS289" s="5">
        <f t="shared" si="244"/>
        <v>429.4</v>
      </c>
      <c r="BT289" s="6"/>
      <c r="BU289" s="306">
        <v>38285</v>
      </c>
      <c r="BV289" s="38">
        <f t="shared" si="245"/>
        <v>429.4</v>
      </c>
      <c r="BW289" s="66"/>
      <c r="BX289" s="66"/>
      <c r="BY289" s="17"/>
      <c r="BZ289" s="17"/>
      <c r="CA289" s="66"/>
      <c r="CB289" s="66"/>
      <c r="CC289" s="66">
        <f>MAX(BW289:BW404)</f>
        <v>58642.280441588402</v>
      </c>
      <c r="CD289" s="66">
        <f t="shared" si="250"/>
        <v>-58642.280441588402</v>
      </c>
      <c r="CE289" s="66">
        <f t="shared" si="251"/>
        <v>-4828</v>
      </c>
      <c r="CF289" s="66" t="e">
        <f>MAX(CE289:CE404)</f>
        <v>#REF!</v>
      </c>
      <c r="CG289" s="66" t="e">
        <f t="shared" si="252"/>
        <v>#REF!</v>
      </c>
      <c r="CH289" s="370"/>
      <c r="CI289" s="17">
        <f t="shared" si="246"/>
        <v>0</v>
      </c>
      <c r="CJ289" s="17">
        <f t="shared" si="247"/>
        <v>1</v>
      </c>
      <c r="CK289" s="38">
        <f>MAX(BV38:BV289)</f>
        <v>429.4</v>
      </c>
      <c r="CL289" s="38">
        <f t="shared" si="253"/>
        <v>0</v>
      </c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</row>
    <row r="290" spans="1:147" customFormat="1" ht="19.5" hidden="1" customHeight="1" x14ac:dyDescent="0.25">
      <c r="A290" s="3"/>
      <c r="B290" s="254">
        <f t="shared" si="214"/>
        <v>38292</v>
      </c>
      <c r="C290" s="5">
        <f t="shared" si="260"/>
        <v>25823</v>
      </c>
      <c r="D290" s="5">
        <v>0</v>
      </c>
      <c r="E290" s="66">
        <f t="shared" si="262"/>
        <v>0</v>
      </c>
      <c r="F290" s="66">
        <f t="shared" si="215"/>
        <v>-39</v>
      </c>
      <c r="G290" s="4">
        <f t="shared" si="261"/>
        <v>25784</v>
      </c>
      <c r="H290" s="8">
        <f t="shared" si="248"/>
        <v>-1.5102815319676258E-3</v>
      </c>
      <c r="I290" s="3"/>
      <c r="J290" s="306">
        <v>38292</v>
      </c>
      <c r="K290" s="5">
        <v>434.3</v>
      </c>
      <c r="L290" s="5">
        <v>434.9</v>
      </c>
      <c r="M290" s="5">
        <v>418</v>
      </c>
      <c r="N290" s="177"/>
      <c r="O290" s="5">
        <f t="shared" si="264"/>
        <v>16.899999999999977</v>
      </c>
      <c r="P290" s="8">
        <f t="shared" si="265"/>
        <v>3.8913193644945838E-2</v>
      </c>
      <c r="Q290" s="8">
        <f>(AVERAGE(P287:P289))*Q1239</f>
        <v>1.1340030106147175E-2</v>
      </c>
      <c r="R290" s="8">
        <f>P289/P1239</f>
        <v>0.68025430489874772</v>
      </c>
      <c r="S290" s="109">
        <f t="shared" si="266"/>
        <v>424.53059107242041</v>
      </c>
      <c r="T290" s="5">
        <f t="shared" si="216"/>
        <v>4.3999999999999773</v>
      </c>
      <c r="U290" s="8">
        <f t="shared" si="263"/>
        <v>0.56000000000000227</v>
      </c>
      <c r="V290" s="19">
        <f t="shared" si="267"/>
        <v>0</v>
      </c>
      <c r="W290" s="109">
        <f t="shared" si="217"/>
        <v>434.26940892757955</v>
      </c>
      <c r="X290" s="5">
        <f t="shared" si="211"/>
        <v>5.6000000000000227</v>
      </c>
      <c r="Y290" s="8">
        <f t="shared" si="268"/>
        <v>0.43999999999999773</v>
      </c>
      <c r="Z290" s="5">
        <f t="shared" si="269"/>
        <v>0</v>
      </c>
      <c r="AA290" s="5">
        <f>K290*AA1239</f>
        <v>5.6459000000000001</v>
      </c>
      <c r="AB290" s="5">
        <f t="shared" si="270"/>
        <v>3.8406477800278398</v>
      </c>
      <c r="AC290" s="2">
        <v>38292</v>
      </c>
      <c r="AD290" s="43">
        <f t="shared" si="218"/>
        <v>425</v>
      </c>
      <c r="AE290" s="54"/>
      <c r="AF290" s="131">
        <f>(AK289&gt;AF1239)*1</f>
        <v>0</v>
      </c>
      <c r="AG290" s="112">
        <f>MROUND((AD290*AG1239),5)</f>
        <v>415</v>
      </c>
      <c r="AH290" s="113">
        <f>MROUND((AE290*AH1239),0.1)</f>
        <v>0</v>
      </c>
      <c r="AI290" s="60">
        <f t="shared" si="219"/>
        <v>4.9000000000000341</v>
      </c>
      <c r="AJ290" s="60"/>
      <c r="AK290" s="133">
        <f t="shared" si="254"/>
        <v>434.3</v>
      </c>
      <c r="AL290" s="41">
        <f t="shared" si="271"/>
        <v>435</v>
      </c>
      <c r="AM290" s="56">
        <f t="shared" si="212"/>
        <v>2.4000000000000004</v>
      </c>
      <c r="AN290" s="82">
        <f t="shared" si="213"/>
        <v>1</v>
      </c>
      <c r="AO290" s="82">
        <f t="shared" si="220"/>
        <v>0</v>
      </c>
      <c r="AP290" s="33">
        <f t="shared" si="221"/>
        <v>1</v>
      </c>
      <c r="AQ290" s="29">
        <f t="shared" si="222"/>
        <v>0</v>
      </c>
      <c r="AR290" s="86">
        <f t="shared" si="223"/>
        <v>1</v>
      </c>
      <c r="AS290" s="33">
        <f t="shared" si="224"/>
        <v>0</v>
      </c>
      <c r="AT290" s="19">
        <f t="shared" si="225"/>
        <v>0</v>
      </c>
      <c r="AU290" s="18">
        <f t="shared" si="249"/>
        <v>0</v>
      </c>
      <c r="AV290" s="5">
        <f t="shared" si="226"/>
        <v>0</v>
      </c>
      <c r="AW290" s="17">
        <f t="shared" si="227"/>
        <v>0</v>
      </c>
      <c r="AX290" s="17">
        <f t="shared" si="228"/>
        <v>0</v>
      </c>
      <c r="AY290" s="17">
        <f t="shared" si="229"/>
        <v>0</v>
      </c>
      <c r="AZ290" s="19">
        <f t="shared" si="230"/>
        <v>0</v>
      </c>
      <c r="BA290" s="19">
        <f t="shared" si="231"/>
        <v>0</v>
      </c>
      <c r="BB290" s="19">
        <f t="shared" si="232"/>
        <v>0</v>
      </c>
      <c r="BC290" s="19">
        <f t="shared" si="233"/>
        <v>0</v>
      </c>
      <c r="BD290" s="17">
        <f t="shared" si="234"/>
        <v>0</v>
      </c>
      <c r="BE290" s="17">
        <f t="shared" si="235"/>
        <v>0</v>
      </c>
      <c r="BF290" s="38">
        <f t="shared" si="236"/>
        <v>0</v>
      </c>
      <c r="BG290" s="38">
        <f t="shared" si="237"/>
        <v>0</v>
      </c>
      <c r="BH290" s="38">
        <f t="shared" si="238"/>
        <v>0</v>
      </c>
      <c r="BI290" s="38">
        <f t="shared" si="239"/>
        <v>0</v>
      </c>
      <c r="BJ290" s="5">
        <f t="shared" si="240"/>
        <v>0</v>
      </c>
      <c r="BK290" s="5">
        <f t="shared" si="241"/>
        <v>0</v>
      </c>
      <c r="BL290" s="22">
        <f t="shared" si="242"/>
        <v>0</v>
      </c>
      <c r="BM290" s="5">
        <f t="shared" si="243"/>
        <v>0</v>
      </c>
      <c r="BN290" s="66">
        <f t="shared" si="258"/>
        <v>0</v>
      </c>
      <c r="BO290" s="5">
        <f>AP290*BO1239</f>
        <v>-39</v>
      </c>
      <c r="BP290" s="5">
        <f>AU290*BP1239</f>
        <v>0</v>
      </c>
      <c r="BQ290" s="5">
        <f>AF290*BQ1239</f>
        <v>0</v>
      </c>
      <c r="BR290" s="356">
        <f t="shared" si="259"/>
        <v>-39</v>
      </c>
      <c r="BS290" s="5">
        <f t="shared" si="244"/>
        <v>434.3</v>
      </c>
      <c r="BT290" s="6"/>
      <c r="BU290" s="306">
        <v>38292</v>
      </c>
      <c r="BV290" s="38">
        <f t="shared" si="245"/>
        <v>434.3</v>
      </c>
      <c r="BW290" s="66"/>
      <c r="BX290" s="66"/>
      <c r="BY290" s="17"/>
      <c r="BZ290" s="17"/>
      <c r="CA290" s="66"/>
      <c r="CB290" s="66"/>
      <c r="CC290" s="66">
        <f>MAX(BW290:BW404)</f>
        <v>58642.280441588402</v>
      </c>
      <c r="CD290" s="66">
        <f t="shared" si="250"/>
        <v>-58642.280441588402</v>
      </c>
      <c r="CE290" s="66">
        <f t="shared" si="251"/>
        <v>-4867</v>
      </c>
      <c r="CF290" s="66" t="e">
        <f>MAX(CE290:CE404)</f>
        <v>#REF!</v>
      </c>
      <c r="CG290" s="66" t="e">
        <f t="shared" si="252"/>
        <v>#REF!</v>
      </c>
      <c r="CH290" s="370"/>
      <c r="CI290" s="17">
        <f t="shared" si="246"/>
        <v>0</v>
      </c>
      <c r="CJ290" s="17">
        <f t="shared" si="247"/>
        <v>1</v>
      </c>
      <c r="CK290" s="38">
        <f>MAX(BV38:BV290)</f>
        <v>434.3</v>
      </c>
      <c r="CL290" s="38">
        <f t="shared" si="253"/>
        <v>0</v>
      </c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</row>
    <row r="291" spans="1:147" customFormat="1" ht="19.5" hidden="1" customHeight="1" x14ac:dyDescent="0.25">
      <c r="A291" s="3"/>
      <c r="B291" s="254">
        <f t="shared" si="214"/>
        <v>38299</v>
      </c>
      <c r="C291" s="5">
        <f t="shared" si="260"/>
        <v>25784</v>
      </c>
      <c r="D291" s="5">
        <v>0</v>
      </c>
      <c r="E291" s="66">
        <f t="shared" si="262"/>
        <v>0</v>
      </c>
      <c r="F291" s="66">
        <f t="shared" si="215"/>
        <v>-39</v>
      </c>
      <c r="G291" s="4">
        <f t="shared" si="261"/>
        <v>25745</v>
      </c>
      <c r="H291" s="8">
        <f t="shared" si="248"/>
        <v>-1.5125659323611542E-3</v>
      </c>
      <c r="I291" s="3"/>
      <c r="J291" s="306">
        <v>38299</v>
      </c>
      <c r="K291" s="5">
        <v>438.3</v>
      </c>
      <c r="L291" s="5">
        <v>439.5</v>
      </c>
      <c r="M291" s="5">
        <v>431.9</v>
      </c>
      <c r="N291" s="177"/>
      <c r="O291" s="5">
        <f t="shared" si="264"/>
        <v>7.6000000000000227</v>
      </c>
      <c r="P291" s="8">
        <f t="shared" si="265"/>
        <v>1.7339721651836695E-2</v>
      </c>
      <c r="Q291" s="8">
        <f>(AVERAGE(P288:P290))*Q1239</f>
        <v>1.1958115530329279E-2</v>
      </c>
      <c r="R291" s="8">
        <f>P290/P1239</f>
        <v>1.1035524759287938</v>
      </c>
      <c r="S291" s="109">
        <f t="shared" si="266"/>
        <v>429.10659042517801</v>
      </c>
      <c r="T291" s="5">
        <f t="shared" si="216"/>
        <v>4.3000000000000114</v>
      </c>
      <c r="U291" s="8">
        <f t="shared" si="263"/>
        <v>0.56999999999999884</v>
      </c>
      <c r="V291" s="19">
        <f t="shared" si="267"/>
        <v>0</v>
      </c>
      <c r="W291" s="109">
        <f t="shared" si="217"/>
        <v>439.49340957482201</v>
      </c>
      <c r="X291" s="5">
        <f t="shared" si="211"/>
        <v>5.6999999999999886</v>
      </c>
      <c r="Y291" s="8">
        <f t="shared" si="268"/>
        <v>0.43000000000000116</v>
      </c>
      <c r="Z291" s="5">
        <f t="shared" si="269"/>
        <v>0</v>
      </c>
      <c r="AA291" s="5">
        <f>K291*AA1239</f>
        <v>5.6978999999999997</v>
      </c>
      <c r="AB291" s="5">
        <f t="shared" si="270"/>
        <v>6.2879316525946738</v>
      </c>
      <c r="AC291" s="2">
        <v>38299</v>
      </c>
      <c r="AD291" s="43">
        <f t="shared" si="218"/>
        <v>430</v>
      </c>
      <c r="AE291" s="54"/>
      <c r="AF291" s="131">
        <f>(AK290&gt;AF1239)*1</f>
        <v>0</v>
      </c>
      <c r="AG291" s="112">
        <f>MROUND((AD291*AG1239),5)</f>
        <v>420</v>
      </c>
      <c r="AH291" s="113">
        <f>MROUND((AE291*AH1239),0.1)</f>
        <v>0</v>
      </c>
      <c r="AI291" s="60">
        <f t="shared" si="219"/>
        <v>4</v>
      </c>
      <c r="AJ291" s="60"/>
      <c r="AK291" s="133">
        <f t="shared" si="254"/>
        <v>438.3</v>
      </c>
      <c r="AL291" s="41">
        <f t="shared" si="271"/>
        <v>440</v>
      </c>
      <c r="AM291" s="56">
        <f t="shared" si="212"/>
        <v>1.7000000000000002</v>
      </c>
      <c r="AN291" s="82">
        <f t="shared" si="213"/>
        <v>1</v>
      </c>
      <c r="AO291" s="82">
        <f t="shared" si="220"/>
        <v>0</v>
      </c>
      <c r="AP291" s="33">
        <f t="shared" si="221"/>
        <v>1</v>
      </c>
      <c r="AQ291" s="29">
        <f t="shared" si="222"/>
        <v>0</v>
      </c>
      <c r="AR291" s="86">
        <f t="shared" si="223"/>
        <v>1</v>
      </c>
      <c r="AS291" s="33">
        <f t="shared" si="224"/>
        <v>0</v>
      </c>
      <c r="AT291" s="19">
        <f t="shared" si="225"/>
        <v>0</v>
      </c>
      <c r="AU291" s="18">
        <f t="shared" si="249"/>
        <v>0</v>
      </c>
      <c r="AV291" s="5">
        <f t="shared" si="226"/>
        <v>0</v>
      </c>
      <c r="AW291" s="17">
        <f t="shared" si="227"/>
        <v>0</v>
      </c>
      <c r="AX291" s="17">
        <f t="shared" si="228"/>
        <v>0</v>
      </c>
      <c r="AY291" s="17">
        <f t="shared" si="229"/>
        <v>0</v>
      </c>
      <c r="AZ291" s="19">
        <f t="shared" si="230"/>
        <v>0</v>
      </c>
      <c r="BA291" s="19">
        <f t="shared" si="231"/>
        <v>0</v>
      </c>
      <c r="BB291" s="19">
        <f t="shared" si="232"/>
        <v>0</v>
      </c>
      <c r="BC291" s="19">
        <f t="shared" si="233"/>
        <v>0</v>
      </c>
      <c r="BD291" s="17">
        <f t="shared" si="234"/>
        <v>0</v>
      </c>
      <c r="BE291" s="17">
        <f t="shared" si="235"/>
        <v>0</v>
      </c>
      <c r="BF291" s="38">
        <f t="shared" si="236"/>
        <v>0</v>
      </c>
      <c r="BG291" s="38">
        <f t="shared" si="237"/>
        <v>0</v>
      </c>
      <c r="BH291" s="38">
        <f t="shared" si="238"/>
        <v>0</v>
      </c>
      <c r="BI291" s="38">
        <f t="shared" si="239"/>
        <v>0</v>
      </c>
      <c r="BJ291" s="5">
        <f t="shared" si="240"/>
        <v>0</v>
      </c>
      <c r="BK291" s="5">
        <f t="shared" si="241"/>
        <v>0</v>
      </c>
      <c r="BL291" s="22">
        <f t="shared" si="242"/>
        <v>0</v>
      </c>
      <c r="BM291" s="5">
        <f t="shared" si="243"/>
        <v>0</v>
      </c>
      <c r="BN291" s="66">
        <f t="shared" si="258"/>
        <v>0</v>
      </c>
      <c r="BO291" s="5">
        <f>AP291*BO1239</f>
        <v>-39</v>
      </c>
      <c r="BP291" s="5">
        <f>AU291*BP1239</f>
        <v>0</v>
      </c>
      <c r="BQ291" s="5">
        <f>AF291*BQ1239</f>
        <v>0</v>
      </c>
      <c r="BR291" s="356">
        <f t="shared" si="259"/>
        <v>-39</v>
      </c>
      <c r="BS291" s="5">
        <f t="shared" si="244"/>
        <v>438.3</v>
      </c>
      <c r="BT291" s="6"/>
      <c r="BU291" s="306">
        <v>38299</v>
      </c>
      <c r="BV291" s="38">
        <f t="shared" si="245"/>
        <v>438.3</v>
      </c>
      <c r="BW291" s="66"/>
      <c r="BX291" s="66"/>
      <c r="BY291" s="17"/>
      <c r="BZ291" s="17"/>
      <c r="CA291" s="66"/>
      <c r="CB291" s="66"/>
      <c r="CC291" s="66">
        <f>MAX(BW291:BW404)</f>
        <v>58642.280441588402</v>
      </c>
      <c r="CD291" s="66">
        <f t="shared" si="250"/>
        <v>-58642.280441588402</v>
      </c>
      <c r="CE291" s="66">
        <f t="shared" si="251"/>
        <v>-4906</v>
      </c>
      <c r="CF291" s="66" t="e">
        <f>MAX(CE291:CE404)</f>
        <v>#REF!</v>
      </c>
      <c r="CG291" s="66" t="e">
        <f t="shared" si="252"/>
        <v>#REF!</v>
      </c>
      <c r="CH291" s="370"/>
      <c r="CI291" s="17">
        <f t="shared" si="246"/>
        <v>0</v>
      </c>
      <c r="CJ291" s="17">
        <f t="shared" si="247"/>
        <v>1</v>
      </c>
      <c r="CK291" s="38">
        <f>MAX(BV38:BV291)</f>
        <v>438.3</v>
      </c>
      <c r="CL291" s="38">
        <f t="shared" si="253"/>
        <v>0</v>
      </c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</row>
    <row r="292" spans="1:147" customFormat="1" ht="7.5" hidden="1" customHeight="1" x14ac:dyDescent="0.25">
      <c r="A292" s="3"/>
      <c r="B292" s="254">
        <f t="shared" si="214"/>
        <v>38306</v>
      </c>
      <c r="C292" s="5">
        <f t="shared" si="260"/>
        <v>25745</v>
      </c>
      <c r="D292" s="5">
        <v>0</v>
      </c>
      <c r="E292" s="66">
        <f t="shared" si="262"/>
        <v>0</v>
      </c>
      <c r="F292" s="66">
        <f t="shared" si="215"/>
        <v>-39</v>
      </c>
      <c r="G292" s="4">
        <f t="shared" si="261"/>
        <v>25706</v>
      </c>
      <c r="H292" s="8">
        <f t="shared" si="248"/>
        <v>-1.5148572538356963E-3</v>
      </c>
      <c r="I292" s="3"/>
      <c r="J292" s="306">
        <v>38306</v>
      </c>
      <c r="K292" s="5">
        <v>447</v>
      </c>
      <c r="L292" s="5">
        <v>448.5</v>
      </c>
      <c r="M292" s="5">
        <v>436.2</v>
      </c>
      <c r="N292" s="177"/>
      <c r="O292" s="5">
        <f t="shared" si="264"/>
        <v>12.300000000000011</v>
      </c>
      <c r="P292" s="8">
        <f t="shared" si="265"/>
        <v>2.7516778523489958E-2</v>
      </c>
      <c r="Q292" s="8">
        <f>(AVERAGE(P289:P291))*Q1239</f>
        <v>1.0698649845812277E-2</v>
      </c>
      <c r="R292" s="8">
        <f>P291/P1239</f>
        <v>0.49174305597725843</v>
      </c>
      <c r="S292" s="109">
        <f t="shared" si="266"/>
        <v>433.61078177258048</v>
      </c>
      <c r="T292" s="5">
        <f t="shared" si="216"/>
        <v>3.3000000000000114</v>
      </c>
      <c r="U292" s="8">
        <f t="shared" si="263"/>
        <v>0.66999999999999882</v>
      </c>
      <c r="V292" s="19">
        <f t="shared" si="267"/>
        <v>0</v>
      </c>
      <c r="W292" s="109">
        <f t="shared" si="217"/>
        <v>442.98921822741954</v>
      </c>
      <c r="X292" s="5">
        <f t="shared" si="211"/>
        <v>6.6999999999999886</v>
      </c>
      <c r="Y292" s="8">
        <f t="shared" si="268"/>
        <v>0.33000000000000118</v>
      </c>
      <c r="Z292" s="5">
        <f t="shared" si="269"/>
        <v>2</v>
      </c>
      <c r="AA292" s="5">
        <f>K292*AA1239</f>
        <v>5.8109999999999999</v>
      </c>
      <c r="AB292" s="5">
        <f t="shared" si="270"/>
        <v>2.8575188982838489</v>
      </c>
      <c r="AC292" s="2">
        <v>38306</v>
      </c>
      <c r="AD292" s="43">
        <f t="shared" si="218"/>
        <v>435</v>
      </c>
      <c r="AE292" s="54"/>
      <c r="AF292" s="131">
        <f>(AK291&gt;AF1239)*1</f>
        <v>0</v>
      </c>
      <c r="AG292" s="112">
        <f>MROUND((AD292*AG1239),5)</f>
        <v>425</v>
      </c>
      <c r="AH292" s="113">
        <f>MROUND((AE292*AH1239),0.1)</f>
        <v>0</v>
      </c>
      <c r="AI292" s="60">
        <f t="shared" si="219"/>
        <v>8.6999999999999886</v>
      </c>
      <c r="AJ292" s="60"/>
      <c r="AK292" s="133">
        <f t="shared" si="254"/>
        <v>447</v>
      </c>
      <c r="AL292" s="41">
        <f t="shared" si="271"/>
        <v>445</v>
      </c>
      <c r="AM292" s="56">
        <f t="shared" si="212"/>
        <v>2.7</v>
      </c>
      <c r="AN292" s="82">
        <f t="shared" si="213"/>
        <v>1</v>
      </c>
      <c r="AO292" s="82">
        <f t="shared" si="220"/>
        <v>0</v>
      </c>
      <c r="AP292" s="33">
        <f t="shared" si="221"/>
        <v>1</v>
      </c>
      <c r="AQ292" s="29">
        <f t="shared" si="222"/>
        <v>0</v>
      </c>
      <c r="AR292" s="86">
        <f t="shared" si="223"/>
        <v>1</v>
      </c>
      <c r="AS292" s="33">
        <f t="shared" si="224"/>
        <v>0</v>
      </c>
      <c r="AT292" s="19">
        <f t="shared" si="225"/>
        <v>0</v>
      </c>
      <c r="AU292" s="18">
        <f t="shared" si="249"/>
        <v>0</v>
      </c>
      <c r="AV292" s="5">
        <f t="shared" si="226"/>
        <v>0</v>
      </c>
      <c r="AW292" s="17">
        <f t="shared" si="227"/>
        <v>0</v>
      </c>
      <c r="AX292" s="17">
        <f t="shared" si="228"/>
        <v>0</v>
      </c>
      <c r="AY292" s="17">
        <f t="shared" si="229"/>
        <v>0</v>
      </c>
      <c r="AZ292" s="19">
        <f t="shared" si="230"/>
        <v>0</v>
      </c>
      <c r="BA292" s="19">
        <f t="shared" si="231"/>
        <v>0</v>
      </c>
      <c r="BB292" s="19">
        <f t="shared" si="232"/>
        <v>0</v>
      </c>
      <c r="BC292" s="19">
        <f t="shared" si="233"/>
        <v>0</v>
      </c>
      <c r="BD292" s="17">
        <f t="shared" si="234"/>
        <v>0</v>
      </c>
      <c r="BE292" s="17">
        <f t="shared" si="235"/>
        <v>0</v>
      </c>
      <c r="BF292" s="38">
        <f t="shared" si="236"/>
        <v>0</v>
      </c>
      <c r="BG292" s="38">
        <f t="shared" si="237"/>
        <v>0</v>
      </c>
      <c r="BH292" s="38">
        <f t="shared" si="238"/>
        <v>0</v>
      </c>
      <c r="BI292" s="38">
        <f t="shared" si="239"/>
        <v>0</v>
      </c>
      <c r="BJ292" s="5">
        <f t="shared" si="240"/>
        <v>0</v>
      </c>
      <c r="BK292" s="5">
        <f t="shared" si="241"/>
        <v>0</v>
      </c>
      <c r="BL292" s="22">
        <f t="shared" si="242"/>
        <v>0</v>
      </c>
      <c r="BM292" s="5">
        <f t="shared" si="243"/>
        <v>0</v>
      </c>
      <c r="BN292" s="66">
        <f t="shared" si="258"/>
        <v>0</v>
      </c>
      <c r="BO292" s="5">
        <f>AP292*BO1239</f>
        <v>-39</v>
      </c>
      <c r="BP292" s="5">
        <f>AU292*BP1239</f>
        <v>0</v>
      </c>
      <c r="BQ292" s="5">
        <f>AF292*BQ1239</f>
        <v>0</v>
      </c>
      <c r="BR292" s="356">
        <f t="shared" si="259"/>
        <v>-39</v>
      </c>
      <c r="BS292" s="5">
        <f t="shared" si="244"/>
        <v>447</v>
      </c>
      <c r="BT292" s="6"/>
      <c r="BU292" s="306">
        <v>38306</v>
      </c>
      <c r="BV292" s="38">
        <f t="shared" si="245"/>
        <v>447</v>
      </c>
      <c r="BW292" s="66"/>
      <c r="BX292" s="66"/>
      <c r="BY292" s="17"/>
      <c r="BZ292" s="17"/>
      <c r="CA292" s="66"/>
      <c r="CB292" s="66"/>
      <c r="CC292" s="66">
        <f>MAX(BW292:BW404)</f>
        <v>58642.280441588402</v>
      </c>
      <c r="CD292" s="66">
        <f t="shared" si="250"/>
        <v>-58642.280441588402</v>
      </c>
      <c r="CE292" s="66">
        <f t="shared" si="251"/>
        <v>-4945</v>
      </c>
      <c r="CF292" s="66" t="e">
        <f>MAX(CE292:CE404)</f>
        <v>#REF!</v>
      </c>
      <c r="CG292" s="66" t="e">
        <f t="shared" si="252"/>
        <v>#REF!</v>
      </c>
      <c r="CH292" s="370"/>
      <c r="CI292" s="17">
        <f t="shared" si="246"/>
        <v>0</v>
      </c>
      <c r="CJ292" s="17">
        <f t="shared" si="247"/>
        <v>1</v>
      </c>
      <c r="CK292" s="38">
        <f>MAX(BV38:BV292)</f>
        <v>447</v>
      </c>
      <c r="CL292" s="38">
        <f t="shared" si="253"/>
        <v>0</v>
      </c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</row>
    <row r="293" spans="1:147" customFormat="1" ht="19.5" hidden="1" customHeight="1" x14ac:dyDescent="0.25">
      <c r="A293" s="3"/>
      <c r="B293" s="254">
        <f t="shared" si="214"/>
        <v>38313</v>
      </c>
      <c r="C293" s="5">
        <f t="shared" si="260"/>
        <v>25706</v>
      </c>
      <c r="D293" s="5">
        <v>0</v>
      </c>
      <c r="E293" s="66">
        <f t="shared" si="262"/>
        <v>0</v>
      </c>
      <c r="F293" s="66">
        <f t="shared" si="215"/>
        <v>-39</v>
      </c>
      <c r="G293" s="4">
        <f t="shared" si="261"/>
        <v>25667</v>
      </c>
      <c r="H293" s="8">
        <f t="shared" si="248"/>
        <v>-1.5171555278923209E-3</v>
      </c>
      <c r="I293" s="3"/>
      <c r="J293" s="306">
        <v>38313</v>
      </c>
      <c r="K293" s="5">
        <v>451.5</v>
      </c>
      <c r="L293" s="5">
        <v>451.9</v>
      </c>
      <c r="M293" s="5">
        <v>446.1</v>
      </c>
      <c r="N293" s="177"/>
      <c r="O293" s="5">
        <f t="shared" si="264"/>
        <v>5.7999999999999545</v>
      </c>
      <c r="P293" s="8">
        <f t="shared" si="265"/>
        <v>1.2846068660022048E-2</v>
      </c>
      <c r="Q293" s="8">
        <f>(AVERAGE(P290:P292))*Q1239</f>
        <v>1.1169292509369667E-2</v>
      </c>
      <c r="R293" s="8">
        <f>P292/P1239</f>
        <v>0.78035766856482769</v>
      </c>
      <c r="S293" s="109">
        <f t="shared" si="266"/>
        <v>442.00732624831176</v>
      </c>
      <c r="T293" s="5">
        <f t="shared" si="216"/>
        <v>7</v>
      </c>
      <c r="U293" s="8">
        <f t="shared" si="263"/>
        <v>0.3</v>
      </c>
      <c r="V293" s="19">
        <f t="shared" si="267"/>
        <v>0</v>
      </c>
      <c r="W293" s="109">
        <f t="shared" si="217"/>
        <v>451.99267375168824</v>
      </c>
      <c r="X293" s="5">
        <f t="shared" ref="X293:X356" si="272">MAX(1,(AL293-K292))</f>
        <v>3</v>
      </c>
      <c r="Y293" s="8">
        <f t="shared" si="268"/>
        <v>0.7</v>
      </c>
      <c r="Z293" s="5">
        <f t="shared" si="269"/>
        <v>1.5</v>
      </c>
      <c r="AA293" s="5">
        <f>K293*AA1239</f>
        <v>5.8694999999999995</v>
      </c>
      <c r="AB293" s="5">
        <f t="shared" si="270"/>
        <v>4.5803093356412559</v>
      </c>
      <c r="AC293" s="2">
        <v>38313</v>
      </c>
      <c r="AD293" s="43">
        <f t="shared" si="218"/>
        <v>440</v>
      </c>
      <c r="AE293" s="54"/>
      <c r="AF293" s="131">
        <f>(AK292&gt;AF1239)*1</f>
        <v>0</v>
      </c>
      <c r="AG293" s="112">
        <f>MROUND((AD293*AG1239),5)</f>
        <v>430</v>
      </c>
      <c r="AH293" s="113">
        <f>MROUND((AE293*AH1239),0.1)</f>
        <v>0</v>
      </c>
      <c r="AI293" s="60">
        <f t="shared" si="219"/>
        <v>4.5</v>
      </c>
      <c r="AJ293" s="60"/>
      <c r="AK293" s="133">
        <f t="shared" si="254"/>
        <v>451.5</v>
      </c>
      <c r="AL293" s="41">
        <f t="shared" si="271"/>
        <v>450</v>
      </c>
      <c r="AM293" s="56">
        <f t="shared" ref="AM293:AM356" si="273">MROUND((AB292*Y292),0.1)</f>
        <v>0.9</v>
      </c>
      <c r="AN293" s="82">
        <f t="shared" ref="AN293:AN356" si="274">(AI293&gt;0)*1</f>
        <v>1</v>
      </c>
      <c r="AO293" s="82">
        <f t="shared" si="220"/>
        <v>0</v>
      </c>
      <c r="AP293" s="33">
        <f t="shared" si="221"/>
        <v>1</v>
      </c>
      <c r="AQ293" s="29">
        <f t="shared" si="222"/>
        <v>0</v>
      </c>
      <c r="AR293" s="86">
        <f t="shared" si="223"/>
        <v>1</v>
      </c>
      <c r="AS293" s="33">
        <f t="shared" si="224"/>
        <v>0</v>
      </c>
      <c r="AT293" s="19">
        <f t="shared" si="225"/>
        <v>0</v>
      </c>
      <c r="AU293" s="18">
        <f t="shared" si="249"/>
        <v>0</v>
      </c>
      <c r="AV293" s="5">
        <f t="shared" si="226"/>
        <v>0</v>
      </c>
      <c r="AW293" s="17">
        <f t="shared" si="227"/>
        <v>0</v>
      </c>
      <c r="AX293" s="17">
        <f t="shared" si="228"/>
        <v>0</v>
      </c>
      <c r="AY293" s="17">
        <f t="shared" si="229"/>
        <v>0</v>
      </c>
      <c r="AZ293" s="19">
        <f t="shared" si="230"/>
        <v>0</v>
      </c>
      <c r="BA293" s="19">
        <f t="shared" si="231"/>
        <v>0</v>
      </c>
      <c r="BB293" s="19">
        <f t="shared" si="232"/>
        <v>0</v>
      </c>
      <c r="BC293" s="19">
        <f t="shared" si="233"/>
        <v>0</v>
      </c>
      <c r="BD293" s="17">
        <f t="shared" si="234"/>
        <v>0</v>
      </c>
      <c r="BE293" s="17">
        <f t="shared" si="235"/>
        <v>0</v>
      </c>
      <c r="BF293" s="38">
        <f t="shared" si="236"/>
        <v>0</v>
      </c>
      <c r="BG293" s="38">
        <f t="shared" si="237"/>
        <v>0</v>
      </c>
      <c r="BH293" s="38">
        <f t="shared" si="238"/>
        <v>0</v>
      </c>
      <c r="BI293" s="38">
        <f t="shared" si="239"/>
        <v>0</v>
      </c>
      <c r="BJ293" s="5">
        <f t="shared" si="240"/>
        <v>0</v>
      </c>
      <c r="BK293" s="5">
        <f t="shared" si="241"/>
        <v>0</v>
      </c>
      <c r="BL293" s="22">
        <f t="shared" si="242"/>
        <v>0</v>
      </c>
      <c r="BM293" s="5">
        <f t="shared" si="243"/>
        <v>0</v>
      </c>
      <c r="BN293" s="66">
        <f t="shared" si="258"/>
        <v>0</v>
      </c>
      <c r="BO293" s="5">
        <f>AP293*BO1239</f>
        <v>-39</v>
      </c>
      <c r="BP293" s="5">
        <f>AU293*BP1239</f>
        <v>0</v>
      </c>
      <c r="BQ293" s="5">
        <f>AF293*BQ1239</f>
        <v>0</v>
      </c>
      <c r="BR293" s="356">
        <f t="shared" si="259"/>
        <v>-39</v>
      </c>
      <c r="BS293" s="5">
        <f t="shared" si="244"/>
        <v>451.5</v>
      </c>
      <c r="BT293" s="6"/>
      <c r="BU293" s="306">
        <v>38313</v>
      </c>
      <c r="BV293" s="38">
        <f t="shared" si="245"/>
        <v>451.5</v>
      </c>
      <c r="BW293" s="66"/>
      <c r="BX293" s="66"/>
      <c r="BY293" s="17"/>
      <c r="BZ293" s="17"/>
      <c r="CA293" s="66"/>
      <c r="CB293" s="66"/>
      <c r="CC293" s="66">
        <f>MAX(BW293:BW404)</f>
        <v>58642.280441588402</v>
      </c>
      <c r="CD293" s="66">
        <f t="shared" si="250"/>
        <v>-58642.280441588402</v>
      </c>
      <c r="CE293" s="66">
        <f t="shared" si="251"/>
        <v>-4984</v>
      </c>
      <c r="CF293" s="66" t="e">
        <f>MAX(CE293:CE404)</f>
        <v>#REF!</v>
      </c>
      <c r="CG293" s="66" t="e">
        <f t="shared" si="252"/>
        <v>#REF!</v>
      </c>
      <c r="CH293" s="370"/>
      <c r="CI293" s="17">
        <f t="shared" si="246"/>
        <v>0</v>
      </c>
      <c r="CJ293" s="17">
        <f t="shared" si="247"/>
        <v>1</v>
      </c>
      <c r="CK293" s="38">
        <f>MAX(BV38:BV293)</f>
        <v>451.5</v>
      </c>
      <c r="CL293" s="38">
        <f t="shared" si="253"/>
        <v>0</v>
      </c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</row>
    <row r="294" spans="1:147" customFormat="1" ht="19.5" hidden="1" customHeight="1" x14ac:dyDescent="0.25">
      <c r="A294" s="3"/>
      <c r="B294" s="254">
        <f t="shared" ref="B294:B350" si="275">J294</f>
        <v>38320</v>
      </c>
      <c r="C294" s="5">
        <f t="shared" si="260"/>
        <v>25667</v>
      </c>
      <c r="D294" s="5">
        <v>0</v>
      </c>
      <c r="E294" s="66">
        <f t="shared" si="262"/>
        <v>0</v>
      </c>
      <c r="F294" s="66">
        <f t="shared" ref="F294:F350" si="276">BR294</f>
        <v>-39</v>
      </c>
      <c r="G294" s="4">
        <f t="shared" si="261"/>
        <v>25628</v>
      </c>
      <c r="H294" s="8">
        <f t="shared" si="248"/>
        <v>-1.5194607862235555E-3</v>
      </c>
      <c r="I294" s="3"/>
      <c r="J294" s="306">
        <v>38320</v>
      </c>
      <c r="K294" s="5">
        <v>457.8</v>
      </c>
      <c r="L294" s="5">
        <v>458.7</v>
      </c>
      <c r="M294" s="5">
        <v>448.7</v>
      </c>
      <c r="N294" s="177"/>
      <c r="O294" s="5">
        <f t="shared" si="264"/>
        <v>10</v>
      </c>
      <c r="P294" s="8">
        <f t="shared" si="265"/>
        <v>2.1843599825251202E-2</v>
      </c>
      <c r="Q294" s="8">
        <f>(AVERAGE(P291:P293))*Q1239</f>
        <v>7.6936758447131593E-3</v>
      </c>
      <c r="R294" s="8">
        <f>P293/P1239</f>
        <v>0.36430602445707705</v>
      </c>
      <c r="S294" s="109">
        <f t="shared" si="266"/>
        <v>448.026305356112</v>
      </c>
      <c r="T294" s="5">
        <f t="shared" ref="T294:T357" si="277">MAX(1,(K293-AD294))</f>
        <v>1.5</v>
      </c>
      <c r="U294" s="8">
        <f t="shared" si="263"/>
        <v>0.7</v>
      </c>
      <c r="V294" s="19">
        <f t="shared" si="267"/>
        <v>0</v>
      </c>
      <c r="W294" s="109">
        <f t="shared" ref="W294:W357" si="278">(Q294*K293)+K293</f>
        <v>454.973694643888</v>
      </c>
      <c r="X294" s="5">
        <f t="shared" si="272"/>
        <v>3.5</v>
      </c>
      <c r="Y294" s="8">
        <f t="shared" si="268"/>
        <v>0.30000000000000004</v>
      </c>
      <c r="Z294" s="5">
        <f t="shared" si="269"/>
        <v>2.8000000000000114</v>
      </c>
      <c r="AA294" s="5">
        <f>K294*AA1239</f>
        <v>5.9513999999999996</v>
      </c>
      <c r="AB294" s="5">
        <f t="shared" si="270"/>
        <v>2.1681308739538481</v>
      </c>
      <c r="AC294" s="2">
        <v>38320</v>
      </c>
      <c r="AD294" s="43">
        <f t="shared" ref="AD294:AD357" si="279">MROUND(S294,5)</f>
        <v>450</v>
      </c>
      <c r="AE294" s="54"/>
      <c r="AF294" s="131">
        <f>(AK293&gt;AF1239)*1</f>
        <v>0</v>
      </c>
      <c r="AG294" s="112">
        <f>MROUND((AD294*AG1239),5)</f>
        <v>440</v>
      </c>
      <c r="AH294" s="113">
        <f>MROUND((AE294*AH1239),0.1)</f>
        <v>0</v>
      </c>
      <c r="AI294" s="60">
        <f t="shared" ref="AI294:AI357" si="280">AK294-AK293</f>
        <v>6.3000000000000114</v>
      </c>
      <c r="AJ294" s="60"/>
      <c r="AK294" s="133">
        <f t="shared" si="254"/>
        <v>457.8</v>
      </c>
      <c r="AL294" s="41">
        <f t="shared" si="271"/>
        <v>455</v>
      </c>
      <c r="AM294" s="56">
        <f t="shared" si="273"/>
        <v>3.2</v>
      </c>
      <c r="AN294" s="82">
        <f t="shared" si="274"/>
        <v>1</v>
      </c>
      <c r="AO294" s="82">
        <f t="shared" ref="AO294:AO357" si="281">(AI294&lt;0)*1</f>
        <v>0</v>
      </c>
      <c r="AP294" s="33">
        <f t="shared" ref="AP294:AP357" si="282">(BD293=0)*1</f>
        <v>1</v>
      </c>
      <c r="AQ294" s="29">
        <f t="shared" ref="AQ294:AQ357" si="283">AP294*AE294</f>
        <v>0</v>
      </c>
      <c r="AR294" s="86">
        <f t="shared" ref="AR294:AR357" si="284">(AK294&gt;AD294)*1</f>
        <v>1</v>
      </c>
      <c r="AS294" s="33">
        <f t="shared" ref="AS294:AS357" si="285">(AD294&gt;AK294)*AP294</f>
        <v>0</v>
      </c>
      <c r="AT294" s="19">
        <f t="shared" ref="AT294:AT357" si="286">AS294*AD294</f>
        <v>0</v>
      </c>
      <c r="AU294" s="18">
        <f t="shared" si="249"/>
        <v>0</v>
      </c>
      <c r="AV294" s="5">
        <f t="shared" ref="AV294:AV357" si="287">AU294*AM294</f>
        <v>0</v>
      </c>
      <c r="AW294" s="17">
        <f t="shared" ref="AW294:AW357" si="288">(AK294&lt;AL294)*AU294</f>
        <v>0</v>
      </c>
      <c r="AX294" s="17">
        <f t="shared" ref="AX294:AX357" si="289">(AK294&gt;AL294)*AU294</f>
        <v>0</v>
      </c>
      <c r="AY294" s="17">
        <f t="shared" ref="AY294:AY357" si="290">AX294*AL294</f>
        <v>0</v>
      </c>
      <c r="AZ294" s="19">
        <f t="shared" ref="AZ294:AZ357" si="291">BD293-(BE293*BD293)</f>
        <v>0</v>
      </c>
      <c r="BA294" s="19">
        <f t="shared" ref="BA294:BA357" si="292">AT294*AS294</f>
        <v>0</v>
      </c>
      <c r="BB294" s="19">
        <f t="shared" ref="BB294:BB357" si="293">BE294*BF294</f>
        <v>0</v>
      </c>
      <c r="BC294" s="19">
        <f t="shared" ref="BC294:BC357" si="294">AY294*AX294</f>
        <v>0</v>
      </c>
      <c r="BD294" s="17">
        <f t="shared" ref="BD294:BD357" si="295">((BB294+BC294)=0)*(MAX(BA294,AZ294))</f>
        <v>0</v>
      </c>
      <c r="BE294" s="17">
        <f t="shared" ref="BE294:BE357" si="296">(AG294&gt;AK294)*AF294</f>
        <v>0</v>
      </c>
      <c r="BF294" s="38">
        <f t="shared" ref="BF294:BF357" si="297">(AG294&gt;AK294)*AG294</f>
        <v>0</v>
      </c>
      <c r="BG294" s="38">
        <f t="shared" ref="BG294:BG357" si="298">((AG294-BD294)*(BD294&gt;0)*BE294)</f>
        <v>0</v>
      </c>
      <c r="BH294" s="38">
        <f t="shared" ref="BH294:BH357" si="299">BB294-(MAX(BD293,AZ294,BB294,AT294))*BE294</f>
        <v>0</v>
      </c>
      <c r="BI294" s="38">
        <f t="shared" ref="BI294:BI357" si="300">((BG294+BH294)*BE294)-AH294</f>
        <v>0</v>
      </c>
      <c r="BJ294" s="5">
        <f t="shared" ref="BJ294:BJ357" si="301">AP294*AE294</f>
        <v>0</v>
      </c>
      <c r="BK294" s="5">
        <f t="shared" ref="BK294:BK357" si="302">BC294-AZ294*AX294</f>
        <v>0</v>
      </c>
      <c r="BL294" s="22">
        <f t="shared" ref="BL294:BL357" si="303">AU294*AM294+BK294</f>
        <v>0</v>
      </c>
      <c r="BM294" s="5">
        <f t="shared" ref="BM294:BM357" si="304">BL294+BJ294+BI294</f>
        <v>0</v>
      </c>
      <c r="BN294" s="66">
        <f t="shared" si="258"/>
        <v>0</v>
      </c>
      <c r="BO294" s="5">
        <f>AP294*BO1239</f>
        <v>-39</v>
      </c>
      <c r="BP294" s="5">
        <f>AU294*BP1239</f>
        <v>0</v>
      </c>
      <c r="BQ294" s="5">
        <f>AF294*BQ1239</f>
        <v>0</v>
      </c>
      <c r="BR294" s="356">
        <f t="shared" si="259"/>
        <v>-39</v>
      </c>
      <c r="BS294" s="5">
        <f t="shared" ref="BS294:BS357" si="305">AK294</f>
        <v>457.8</v>
      </c>
      <c r="BT294" s="6"/>
      <c r="BU294" s="306">
        <v>38320</v>
      </c>
      <c r="BV294" s="38">
        <f t="shared" ref="BV294:BV357" si="306">AK294</f>
        <v>457.8</v>
      </c>
      <c r="BW294" s="66"/>
      <c r="BX294" s="66"/>
      <c r="BY294" s="17"/>
      <c r="BZ294" s="17"/>
      <c r="CA294" s="66"/>
      <c r="CB294" s="66"/>
      <c r="CC294" s="66">
        <f>MAX(BW294:BW404)</f>
        <v>58642.280441588402</v>
      </c>
      <c r="CD294" s="66">
        <f t="shared" si="250"/>
        <v>-58642.280441588402</v>
      </c>
      <c r="CE294" s="66">
        <f t="shared" si="251"/>
        <v>-5023</v>
      </c>
      <c r="CF294" s="66" t="e">
        <f>MAX(CE294:CE404)</f>
        <v>#REF!</v>
      </c>
      <c r="CG294" s="66" t="e">
        <f t="shared" si="252"/>
        <v>#REF!</v>
      </c>
      <c r="CH294" s="370"/>
      <c r="CI294" s="17">
        <f t="shared" ref="CI294:CI350" si="307">(F294&gt;0)*1</f>
        <v>0</v>
      </c>
      <c r="CJ294" s="17">
        <f t="shared" ref="CJ294:CJ350" si="308">(F294&lt;1)*1</f>
        <v>1</v>
      </c>
      <c r="CK294" s="38">
        <f>MAX(BV38:BV294)</f>
        <v>457.8</v>
      </c>
      <c r="CL294" s="38">
        <f t="shared" si="253"/>
        <v>0</v>
      </c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</row>
    <row r="295" spans="1:147" customFormat="1" ht="19.5" hidden="1" customHeight="1" x14ac:dyDescent="0.25">
      <c r="A295" s="3"/>
      <c r="B295" s="254">
        <f t="shared" si="275"/>
        <v>38327</v>
      </c>
      <c r="C295" s="5">
        <f t="shared" si="260"/>
        <v>25628</v>
      </c>
      <c r="D295" s="5">
        <v>0</v>
      </c>
      <c r="E295" s="66">
        <f t="shared" si="262"/>
        <v>0</v>
      </c>
      <c r="F295" s="66">
        <f t="shared" si="276"/>
        <v>-39</v>
      </c>
      <c r="G295" s="4">
        <f t="shared" si="261"/>
        <v>25589</v>
      </c>
      <c r="H295" s="8">
        <f t="shared" si="248"/>
        <v>-1.5217730607148432E-3</v>
      </c>
      <c r="I295" s="3"/>
      <c r="J295" s="306">
        <v>38327</v>
      </c>
      <c r="K295" s="5">
        <v>435.3</v>
      </c>
      <c r="L295" s="5">
        <v>458.3</v>
      </c>
      <c r="M295" s="5">
        <v>432.9</v>
      </c>
      <c r="N295" s="177"/>
      <c r="O295" s="5">
        <f t="shared" si="264"/>
        <v>25.400000000000034</v>
      </c>
      <c r="P295" s="8">
        <f t="shared" si="265"/>
        <v>5.83505628302321E-2</v>
      </c>
      <c r="Q295" s="8">
        <f>(AVERAGE(P292:P294))*Q1239</f>
        <v>8.2941929345017613E-3</v>
      </c>
      <c r="R295" s="8">
        <f>P294/P1239</f>
        <v>0.61947006689554085</v>
      </c>
      <c r="S295" s="109">
        <f t="shared" si="266"/>
        <v>454.0029184745851</v>
      </c>
      <c r="T295" s="5">
        <f t="shared" si="277"/>
        <v>2.8000000000000114</v>
      </c>
      <c r="U295" s="8">
        <f t="shared" si="263"/>
        <v>0.43999999999999773</v>
      </c>
      <c r="V295" s="19">
        <f t="shared" si="267"/>
        <v>19.699999999999989</v>
      </c>
      <c r="W295" s="109">
        <f t="shared" si="278"/>
        <v>461.59708152541492</v>
      </c>
      <c r="X295" s="5">
        <f t="shared" si="272"/>
        <v>2.1999999999999886</v>
      </c>
      <c r="Y295" s="8">
        <f t="shared" si="268"/>
        <v>0.56000000000000227</v>
      </c>
      <c r="Z295" s="5">
        <f t="shared" si="269"/>
        <v>0</v>
      </c>
      <c r="AA295" s="5">
        <f>K295*AA1239</f>
        <v>5.6589</v>
      </c>
      <c r="AB295" s="5">
        <f t="shared" si="270"/>
        <v>3.505519161555176</v>
      </c>
      <c r="AC295" s="2">
        <v>38327</v>
      </c>
      <c r="AD295" s="43">
        <f t="shared" si="279"/>
        <v>455</v>
      </c>
      <c r="AE295" s="54"/>
      <c r="AF295" s="131">
        <f>(AK294&gt;AF1239)*1</f>
        <v>0</v>
      </c>
      <c r="AG295" s="112">
        <f>MROUND((AD295*AG1239),5)</f>
        <v>445</v>
      </c>
      <c r="AH295" s="113">
        <f>MROUND((AE295*AH1239),0.1)</f>
        <v>0</v>
      </c>
      <c r="AI295" s="60">
        <f t="shared" si="280"/>
        <v>-22.5</v>
      </c>
      <c r="AJ295" s="60"/>
      <c r="AK295" s="133">
        <f t="shared" si="254"/>
        <v>435.3</v>
      </c>
      <c r="AL295" s="41">
        <f t="shared" si="271"/>
        <v>460</v>
      </c>
      <c r="AM295" s="56">
        <f t="shared" si="273"/>
        <v>0.70000000000000007</v>
      </c>
      <c r="AN295" s="82">
        <f t="shared" si="274"/>
        <v>0</v>
      </c>
      <c r="AO295" s="82">
        <f t="shared" si="281"/>
        <v>1</v>
      </c>
      <c r="AP295" s="33">
        <f t="shared" si="282"/>
        <v>1</v>
      </c>
      <c r="AQ295" s="29">
        <f t="shared" si="283"/>
        <v>0</v>
      </c>
      <c r="AR295" s="86">
        <f t="shared" si="284"/>
        <v>0</v>
      </c>
      <c r="AS295" s="33">
        <f t="shared" si="285"/>
        <v>1</v>
      </c>
      <c r="AT295" s="19">
        <f t="shared" si="286"/>
        <v>455</v>
      </c>
      <c r="AU295" s="18">
        <f t="shared" ref="AU295:AU358" si="309">(BD294&gt;0)*1</f>
        <v>0</v>
      </c>
      <c r="AV295" s="5">
        <f t="shared" si="287"/>
        <v>0</v>
      </c>
      <c r="AW295" s="17">
        <f t="shared" si="288"/>
        <v>0</v>
      </c>
      <c r="AX295" s="17">
        <f t="shared" si="289"/>
        <v>0</v>
      </c>
      <c r="AY295" s="17">
        <f t="shared" si="290"/>
        <v>0</v>
      </c>
      <c r="AZ295" s="19">
        <f t="shared" si="291"/>
        <v>0</v>
      </c>
      <c r="BA295" s="19">
        <f t="shared" si="292"/>
        <v>455</v>
      </c>
      <c r="BB295" s="19">
        <f t="shared" si="293"/>
        <v>0</v>
      </c>
      <c r="BC295" s="19">
        <f t="shared" si="294"/>
        <v>0</v>
      </c>
      <c r="BD295" s="17">
        <f t="shared" si="295"/>
        <v>455</v>
      </c>
      <c r="BE295" s="17">
        <f t="shared" si="296"/>
        <v>0</v>
      </c>
      <c r="BF295" s="38">
        <f t="shared" si="297"/>
        <v>445</v>
      </c>
      <c r="BG295" s="38">
        <f t="shared" si="298"/>
        <v>0</v>
      </c>
      <c r="BH295" s="38">
        <f t="shared" si="299"/>
        <v>0</v>
      </c>
      <c r="BI295" s="38">
        <f t="shared" si="300"/>
        <v>0</v>
      </c>
      <c r="BJ295" s="5">
        <f t="shared" si="301"/>
        <v>0</v>
      </c>
      <c r="BK295" s="5">
        <f t="shared" si="302"/>
        <v>0</v>
      </c>
      <c r="BL295" s="22">
        <f t="shared" si="303"/>
        <v>0</v>
      </c>
      <c r="BM295" s="5">
        <f t="shared" si="304"/>
        <v>0</v>
      </c>
      <c r="BN295" s="66">
        <f t="shared" si="258"/>
        <v>0</v>
      </c>
      <c r="BO295" s="5">
        <f>AP295*BO1239</f>
        <v>-39</v>
      </c>
      <c r="BP295" s="5">
        <f>AU295*BP1239</f>
        <v>0</v>
      </c>
      <c r="BQ295" s="5">
        <f>AF295*BQ1239</f>
        <v>0</v>
      </c>
      <c r="BR295" s="356">
        <f t="shared" si="259"/>
        <v>-39</v>
      </c>
      <c r="BS295" s="5">
        <f t="shared" si="305"/>
        <v>435.3</v>
      </c>
      <c r="BT295" s="6"/>
      <c r="BU295" s="306">
        <v>38327</v>
      </c>
      <c r="BV295" s="38">
        <f t="shared" si="306"/>
        <v>435.3</v>
      </c>
      <c r="BW295" s="66"/>
      <c r="BX295" s="66"/>
      <c r="BY295" s="17"/>
      <c r="BZ295" s="17"/>
      <c r="CA295" s="66"/>
      <c r="CB295" s="66"/>
      <c r="CC295" s="66">
        <f>MAX(BW295:BW404)</f>
        <v>58642.280441588402</v>
      </c>
      <c r="CD295" s="66">
        <f t="shared" ref="CD295:CD358" si="310">BW295-CC295</f>
        <v>-58642.280441588402</v>
      </c>
      <c r="CE295" s="66">
        <f t="shared" si="251"/>
        <v>-5062</v>
      </c>
      <c r="CF295" s="66" t="e">
        <f>MAX(CE295:CE404)</f>
        <v>#REF!</v>
      </c>
      <c r="CG295" s="66" t="e">
        <f t="shared" ref="CG295:CG358" si="311">CE295-CF295</f>
        <v>#REF!</v>
      </c>
      <c r="CH295" s="370"/>
      <c r="CI295" s="17">
        <f t="shared" si="307"/>
        <v>0</v>
      </c>
      <c r="CJ295" s="17">
        <f t="shared" si="308"/>
        <v>1</v>
      </c>
      <c r="CK295" s="38">
        <f>MAX(BV38:BV295)</f>
        <v>457.8</v>
      </c>
      <c r="CL295" s="38">
        <f t="shared" ref="CL295:CL298" si="312">CK295-BV295</f>
        <v>22.5</v>
      </c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</row>
    <row r="296" spans="1:147" customFormat="1" ht="19.5" hidden="1" customHeight="1" x14ac:dyDescent="0.25">
      <c r="A296" s="3"/>
      <c r="B296" s="254">
        <f t="shared" si="275"/>
        <v>38334</v>
      </c>
      <c r="C296" s="5">
        <f t="shared" si="260"/>
        <v>25589</v>
      </c>
      <c r="D296" s="5">
        <v>0</v>
      </c>
      <c r="E296" s="66">
        <f t="shared" si="262"/>
        <v>0</v>
      </c>
      <c r="F296" s="66">
        <f t="shared" si="276"/>
        <v>-1339</v>
      </c>
      <c r="G296" s="4">
        <f t="shared" si="261"/>
        <v>24250</v>
      </c>
      <c r="H296" s="8">
        <f t="shared" si="248"/>
        <v>-5.232717183164641E-2</v>
      </c>
      <c r="I296" s="3"/>
      <c r="J296" s="306">
        <v>38334</v>
      </c>
      <c r="K296" s="5">
        <v>442.9</v>
      </c>
      <c r="L296" s="5">
        <v>444.4</v>
      </c>
      <c r="M296" s="5">
        <v>435.7</v>
      </c>
      <c r="N296" s="177"/>
      <c r="O296" s="5">
        <f t="shared" si="264"/>
        <v>8.6999999999999886</v>
      </c>
      <c r="P296" s="8">
        <f t="shared" si="265"/>
        <v>1.9643260329645494E-2</v>
      </c>
      <c r="Q296" s="8">
        <f>(AVERAGE(P293:P295))*Q1239</f>
        <v>1.2405364175400713E-2</v>
      </c>
      <c r="R296" s="8">
        <f>P295/P1239</f>
        <v>1.6547834307993075</v>
      </c>
      <c r="S296" s="109">
        <f t="shared" si="266"/>
        <v>429.89994497444809</v>
      </c>
      <c r="T296" s="5">
        <f t="shared" si="277"/>
        <v>5.3000000000000114</v>
      </c>
      <c r="U296" s="8">
        <f t="shared" si="263"/>
        <v>0.46999999999999886</v>
      </c>
      <c r="V296" s="19">
        <f t="shared" si="267"/>
        <v>0</v>
      </c>
      <c r="W296" s="109">
        <f t="shared" si="278"/>
        <v>440.70005502555193</v>
      </c>
      <c r="X296" s="5">
        <f t="shared" si="272"/>
        <v>4.6999999999999886</v>
      </c>
      <c r="Y296" s="8">
        <f t="shared" si="268"/>
        <v>0.53000000000000114</v>
      </c>
      <c r="Z296" s="5">
        <f t="shared" si="269"/>
        <v>2.8999999999999773</v>
      </c>
      <c r="AA296" s="5">
        <f>K296*AA1239</f>
        <v>5.7576999999999998</v>
      </c>
      <c r="AB296" s="5">
        <f t="shared" si="270"/>
        <v>9.5277465595131723</v>
      </c>
      <c r="AC296" s="2">
        <v>38334</v>
      </c>
      <c r="AD296" s="43">
        <f t="shared" si="279"/>
        <v>430</v>
      </c>
      <c r="AE296" s="54"/>
      <c r="AF296" s="131">
        <f>(AK295&gt;AF1239)*1</f>
        <v>0</v>
      </c>
      <c r="AG296" s="112">
        <f>MROUND((AD296*AG1239),5)</f>
        <v>420</v>
      </c>
      <c r="AH296" s="113">
        <f>MROUND((AE296*AH1239),0.1)</f>
        <v>0</v>
      </c>
      <c r="AI296" s="60">
        <f t="shared" si="280"/>
        <v>7.5999999999999659</v>
      </c>
      <c r="AJ296" s="60"/>
      <c r="AK296" s="133">
        <f t="shared" si="254"/>
        <v>442.9</v>
      </c>
      <c r="AL296" s="41">
        <f t="shared" si="271"/>
        <v>440</v>
      </c>
      <c r="AM296" s="56">
        <f t="shared" si="273"/>
        <v>2</v>
      </c>
      <c r="AN296" s="82">
        <f t="shared" si="274"/>
        <v>1</v>
      </c>
      <c r="AO296" s="82">
        <f t="shared" si="281"/>
        <v>0</v>
      </c>
      <c r="AP296" s="33">
        <f t="shared" si="282"/>
        <v>0</v>
      </c>
      <c r="AQ296" s="29">
        <f t="shared" si="283"/>
        <v>0</v>
      </c>
      <c r="AR296" s="86">
        <f t="shared" si="284"/>
        <v>1</v>
      </c>
      <c r="AS296" s="33">
        <f t="shared" si="285"/>
        <v>0</v>
      </c>
      <c r="AT296" s="19">
        <f t="shared" si="286"/>
        <v>0</v>
      </c>
      <c r="AU296" s="18">
        <f t="shared" si="309"/>
        <v>1</v>
      </c>
      <c r="AV296" s="5">
        <f t="shared" si="287"/>
        <v>2</v>
      </c>
      <c r="AW296" s="17">
        <f t="shared" si="288"/>
        <v>0</v>
      </c>
      <c r="AX296" s="17">
        <f t="shared" si="289"/>
        <v>1</v>
      </c>
      <c r="AY296" s="17">
        <f t="shared" si="290"/>
        <v>440</v>
      </c>
      <c r="AZ296" s="19">
        <f t="shared" si="291"/>
        <v>455</v>
      </c>
      <c r="BA296" s="19">
        <f t="shared" si="292"/>
        <v>0</v>
      </c>
      <c r="BB296" s="19">
        <f t="shared" si="293"/>
        <v>0</v>
      </c>
      <c r="BC296" s="19">
        <f t="shared" si="294"/>
        <v>440</v>
      </c>
      <c r="BD296" s="17">
        <f t="shared" si="295"/>
        <v>0</v>
      </c>
      <c r="BE296" s="17">
        <f t="shared" si="296"/>
        <v>0</v>
      </c>
      <c r="BF296" s="38">
        <f t="shared" si="297"/>
        <v>0</v>
      </c>
      <c r="BG296" s="38">
        <f t="shared" si="298"/>
        <v>0</v>
      </c>
      <c r="BH296" s="38">
        <f t="shared" si="299"/>
        <v>0</v>
      </c>
      <c r="BI296" s="38">
        <f t="shared" si="300"/>
        <v>0</v>
      </c>
      <c r="BJ296" s="5">
        <f t="shared" si="301"/>
        <v>0</v>
      </c>
      <c r="BK296" s="5">
        <f t="shared" si="302"/>
        <v>-15</v>
      </c>
      <c r="BL296" s="22">
        <f t="shared" si="303"/>
        <v>-13</v>
      </c>
      <c r="BM296" s="5">
        <f t="shared" si="304"/>
        <v>-13</v>
      </c>
      <c r="BN296" s="66">
        <f t="shared" si="258"/>
        <v>-1300</v>
      </c>
      <c r="BO296" s="5">
        <f>AP296*BO1239</f>
        <v>0</v>
      </c>
      <c r="BP296" s="5">
        <f>AU296*BP1239</f>
        <v>-39</v>
      </c>
      <c r="BQ296" s="5">
        <f>AF296*BQ1239</f>
        <v>0</v>
      </c>
      <c r="BR296" s="356">
        <f t="shared" si="259"/>
        <v>-1339</v>
      </c>
      <c r="BS296" s="5">
        <f t="shared" si="305"/>
        <v>442.9</v>
      </c>
      <c r="BT296" s="6"/>
      <c r="BU296" s="306">
        <v>38334</v>
      </c>
      <c r="BV296" s="38">
        <f t="shared" si="306"/>
        <v>442.9</v>
      </c>
      <c r="BW296" s="66"/>
      <c r="BX296" s="66"/>
      <c r="BY296" s="17"/>
      <c r="BZ296" s="17"/>
      <c r="CA296" s="66"/>
      <c r="CB296" s="66"/>
      <c r="CC296" s="66">
        <f>MAX(BW296:BW404)</f>
        <v>58642.280441588402</v>
      </c>
      <c r="CD296" s="66">
        <f t="shared" si="310"/>
        <v>-58642.280441588402</v>
      </c>
      <c r="CE296" s="66">
        <f t="shared" si="251"/>
        <v>-6401</v>
      </c>
      <c r="CF296" s="66" t="e">
        <f>MAX(CE296:CE404)</f>
        <v>#REF!</v>
      </c>
      <c r="CG296" s="66" t="e">
        <f t="shared" si="311"/>
        <v>#REF!</v>
      </c>
      <c r="CH296" s="370"/>
      <c r="CI296" s="17">
        <f t="shared" si="307"/>
        <v>0</v>
      </c>
      <c r="CJ296" s="17">
        <f t="shared" si="308"/>
        <v>1</v>
      </c>
      <c r="CK296" s="38">
        <f>MAX(BV38:BV296)</f>
        <v>457.8</v>
      </c>
      <c r="CL296" s="38">
        <f t="shared" si="312"/>
        <v>14.900000000000034</v>
      </c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</row>
    <row r="297" spans="1:147" customFormat="1" ht="19.5" hidden="1" customHeight="1" x14ac:dyDescent="0.25">
      <c r="A297" s="3"/>
      <c r="B297" s="254">
        <f t="shared" si="275"/>
        <v>38341</v>
      </c>
      <c r="C297" s="5">
        <f t="shared" si="260"/>
        <v>24250</v>
      </c>
      <c r="D297" s="5">
        <v>0</v>
      </c>
      <c r="E297" s="66">
        <f t="shared" si="262"/>
        <v>0</v>
      </c>
      <c r="F297" s="66">
        <f t="shared" si="276"/>
        <v>-39</v>
      </c>
      <c r="G297" s="4">
        <f t="shared" si="261"/>
        <v>24211</v>
      </c>
      <c r="H297" s="8">
        <f t="shared" si="248"/>
        <v>-1.6082474226804123E-3</v>
      </c>
      <c r="I297" s="3"/>
      <c r="J297" s="306">
        <v>38341</v>
      </c>
      <c r="K297" s="5">
        <v>442.9</v>
      </c>
      <c r="L297" s="5">
        <v>445.6</v>
      </c>
      <c r="M297" s="5">
        <v>440.1</v>
      </c>
      <c r="N297" s="177"/>
      <c r="O297" s="5">
        <f t="shared" si="264"/>
        <v>5.5</v>
      </c>
      <c r="P297" s="8">
        <f t="shared" si="265"/>
        <v>1.2418153081959812E-2</v>
      </c>
      <c r="Q297" s="8">
        <f>(AVERAGE(P294:P296))*Q1239</f>
        <v>1.3311656398017173E-2</v>
      </c>
      <c r="R297" s="8">
        <f>P296/P1239</f>
        <v>0.55706989176689337</v>
      </c>
      <c r="S297" s="109">
        <f t="shared" si="266"/>
        <v>437.00426738131819</v>
      </c>
      <c r="T297" s="5">
        <f t="shared" si="277"/>
        <v>7.8999999999999773</v>
      </c>
      <c r="U297" s="8">
        <f t="shared" si="263"/>
        <v>0.47333333333333483</v>
      </c>
      <c r="V297" s="19">
        <f t="shared" si="267"/>
        <v>0</v>
      </c>
      <c r="W297" s="109">
        <f t="shared" si="278"/>
        <v>448.79573261868177</v>
      </c>
      <c r="X297" s="5">
        <f t="shared" si="272"/>
        <v>7.1000000000000227</v>
      </c>
      <c r="Y297" s="8">
        <f t="shared" si="268"/>
        <v>0.52666666666666517</v>
      </c>
      <c r="Z297" s="5">
        <f t="shared" si="269"/>
        <v>0</v>
      </c>
      <c r="AA297" s="5">
        <f>K297*AA1239</f>
        <v>5.7576999999999998</v>
      </c>
      <c r="AB297" s="5">
        <f t="shared" si="270"/>
        <v>3.2074413158262418</v>
      </c>
      <c r="AC297" s="2">
        <v>38341</v>
      </c>
      <c r="AD297" s="43">
        <f t="shared" si="279"/>
        <v>435</v>
      </c>
      <c r="AE297" s="54"/>
      <c r="AF297" s="131">
        <f>(AK296&gt;AF1239)*1</f>
        <v>0</v>
      </c>
      <c r="AG297" s="112">
        <f>MROUND((AD297*AG1239),5)</f>
        <v>425</v>
      </c>
      <c r="AH297" s="113">
        <f>MROUND((AE297*AH1239),0.1)</f>
        <v>0</v>
      </c>
      <c r="AI297" s="60">
        <f t="shared" si="280"/>
        <v>0</v>
      </c>
      <c r="AJ297" s="60"/>
      <c r="AK297" s="133">
        <f t="shared" ref="AK297:AK360" si="313">K297</f>
        <v>442.9</v>
      </c>
      <c r="AL297" s="41">
        <f t="shared" si="271"/>
        <v>450</v>
      </c>
      <c r="AM297" s="56">
        <f t="shared" si="273"/>
        <v>5</v>
      </c>
      <c r="AN297" s="82">
        <f t="shared" si="274"/>
        <v>0</v>
      </c>
      <c r="AO297" s="82">
        <f t="shared" si="281"/>
        <v>0</v>
      </c>
      <c r="AP297" s="33">
        <f t="shared" si="282"/>
        <v>1</v>
      </c>
      <c r="AQ297" s="29">
        <f t="shared" si="283"/>
        <v>0</v>
      </c>
      <c r="AR297" s="86">
        <f t="shared" si="284"/>
        <v>1</v>
      </c>
      <c r="AS297" s="33">
        <f t="shared" si="285"/>
        <v>0</v>
      </c>
      <c r="AT297" s="19">
        <f t="shared" si="286"/>
        <v>0</v>
      </c>
      <c r="AU297" s="18">
        <f t="shared" si="309"/>
        <v>0</v>
      </c>
      <c r="AV297" s="5">
        <f t="shared" si="287"/>
        <v>0</v>
      </c>
      <c r="AW297" s="17">
        <f t="shared" si="288"/>
        <v>0</v>
      </c>
      <c r="AX297" s="17">
        <f t="shared" si="289"/>
        <v>0</v>
      </c>
      <c r="AY297" s="17">
        <f t="shared" si="290"/>
        <v>0</v>
      </c>
      <c r="AZ297" s="19">
        <f t="shared" si="291"/>
        <v>0</v>
      </c>
      <c r="BA297" s="19">
        <f t="shared" si="292"/>
        <v>0</v>
      </c>
      <c r="BB297" s="19">
        <f t="shared" si="293"/>
        <v>0</v>
      </c>
      <c r="BC297" s="19">
        <f t="shared" si="294"/>
        <v>0</v>
      </c>
      <c r="BD297" s="17">
        <f t="shared" si="295"/>
        <v>0</v>
      </c>
      <c r="BE297" s="17">
        <f t="shared" si="296"/>
        <v>0</v>
      </c>
      <c r="BF297" s="38">
        <f t="shared" si="297"/>
        <v>0</v>
      </c>
      <c r="BG297" s="38">
        <f t="shared" si="298"/>
        <v>0</v>
      </c>
      <c r="BH297" s="38">
        <f t="shared" si="299"/>
        <v>0</v>
      </c>
      <c r="BI297" s="38">
        <f t="shared" si="300"/>
        <v>0</v>
      </c>
      <c r="BJ297" s="5">
        <f t="shared" si="301"/>
        <v>0</v>
      </c>
      <c r="BK297" s="5">
        <f t="shared" si="302"/>
        <v>0</v>
      </c>
      <c r="BL297" s="22">
        <f t="shared" si="303"/>
        <v>0</v>
      </c>
      <c r="BM297" s="5">
        <f t="shared" si="304"/>
        <v>0</v>
      </c>
      <c r="BN297" s="66">
        <f t="shared" si="258"/>
        <v>0</v>
      </c>
      <c r="BO297" s="5">
        <f>AP297*BO1239</f>
        <v>-39</v>
      </c>
      <c r="BP297" s="5">
        <f>AU297*BP1239</f>
        <v>0</v>
      </c>
      <c r="BQ297" s="5">
        <f>AF297*BQ1239</f>
        <v>0</v>
      </c>
      <c r="BR297" s="356">
        <f t="shared" si="259"/>
        <v>-39</v>
      </c>
      <c r="BS297" s="5">
        <f t="shared" si="305"/>
        <v>442.9</v>
      </c>
      <c r="BT297" s="6"/>
      <c r="BU297" s="306">
        <v>38341</v>
      </c>
      <c r="BV297" s="38">
        <f t="shared" si="306"/>
        <v>442.9</v>
      </c>
      <c r="BW297" s="66"/>
      <c r="BX297" s="66"/>
      <c r="BY297" s="17"/>
      <c r="BZ297" s="17"/>
      <c r="CA297" s="66"/>
      <c r="CB297" s="66"/>
      <c r="CC297" s="66">
        <f>MAX(BW297:BW404)</f>
        <v>58642.280441588402</v>
      </c>
      <c r="CD297" s="66">
        <f t="shared" si="310"/>
        <v>-58642.280441588402</v>
      </c>
      <c r="CE297" s="66">
        <f t="shared" si="251"/>
        <v>-6440</v>
      </c>
      <c r="CF297" s="66" t="e">
        <f>MAX(CE297:CE404)</f>
        <v>#REF!</v>
      </c>
      <c r="CG297" s="66" t="e">
        <f t="shared" si="311"/>
        <v>#REF!</v>
      </c>
      <c r="CH297" s="370"/>
      <c r="CI297" s="17">
        <f t="shared" si="307"/>
        <v>0</v>
      </c>
      <c r="CJ297" s="17">
        <f t="shared" si="308"/>
        <v>1</v>
      </c>
      <c r="CK297" s="38">
        <f>MAX(BV38:BV297)</f>
        <v>457.8</v>
      </c>
      <c r="CL297" s="38">
        <f t="shared" si="312"/>
        <v>14.900000000000034</v>
      </c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</row>
    <row r="298" spans="1:147" customFormat="1" ht="19.5" hidden="1" customHeight="1" x14ac:dyDescent="0.25">
      <c r="A298" s="3"/>
      <c r="B298" s="254">
        <f t="shared" si="275"/>
        <v>38348</v>
      </c>
      <c r="C298" s="5">
        <f t="shared" si="260"/>
        <v>24211</v>
      </c>
      <c r="D298" s="5">
        <v>0</v>
      </c>
      <c r="E298" s="66">
        <f t="shared" si="262"/>
        <v>0</v>
      </c>
      <c r="F298" s="66">
        <f t="shared" si="276"/>
        <v>-39</v>
      </c>
      <c r="G298" s="4">
        <f t="shared" si="261"/>
        <v>24172</v>
      </c>
      <c r="H298" s="8">
        <f t="shared" si="248"/>
        <v>-1.6108380488207839E-3</v>
      </c>
      <c r="I298" s="3"/>
      <c r="J298" s="306">
        <v>38348</v>
      </c>
      <c r="K298" s="5">
        <v>438.4</v>
      </c>
      <c r="L298" s="5">
        <v>446.7</v>
      </c>
      <c r="M298" s="5">
        <v>434.4</v>
      </c>
      <c r="N298" s="177"/>
      <c r="O298" s="5">
        <f t="shared" si="264"/>
        <v>12.300000000000011</v>
      </c>
      <c r="P298" s="8">
        <f t="shared" si="265"/>
        <v>2.8056569343065722E-2</v>
      </c>
      <c r="Q298" s="8">
        <f>(AVERAGE(P295:P297))*Q1239</f>
        <v>1.2054930165578322E-2</v>
      </c>
      <c r="R298" s="8">
        <f>P297/P1239</f>
        <v>0.35217062123194454</v>
      </c>
      <c r="S298" s="109">
        <f t="shared" si="266"/>
        <v>437.56087142966533</v>
      </c>
      <c r="T298" s="5">
        <f t="shared" si="277"/>
        <v>2.8999999999999773</v>
      </c>
      <c r="U298" s="8">
        <f t="shared" si="263"/>
        <v>0.7100000000000023</v>
      </c>
      <c r="V298" s="19">
        <f t="shared" si="267"/>
        <v>1.6000000000000227</v>
      </c>
      <c r="W298" s="109">
        <f t="shared" si="278"/>
        <v>448.23912857033463</v>
      </c>
      <c r="X298" s="5">
        <f t="shared" si="272"/>
        <v>7.1000000000000227</v>
      </c>
      <c r="Y298" s="8">
        <f t="shared" si="268"/>
        <v>0.2899999999999977</v>
      </c>
      <c r="Z298" s="5">
        <f t="shared" si="269"/>
        <v>0</v>
      </c>
      <c r="AA298" s="5">
        <f>K298*AA1239</f>
        <v>5.6991999999999994</v>
      </c>
      <c r="AB298" s="5">
        <f t="shared" si="270"/>
        <v>2.0070908045250979</v>
      </c>
      <c r="AC298" s="2">
        <v>38348</v>
      </c>
      <c r="AD298" s="43">
        <f t="shared" si="279"/>
        <v>440</v>
      </c>
      <c r="AE298" s="54"/>
      <c r="AF298" s="131">
        <f>(AK297&gt;AF1239)*1</f>
        <v>0</v>
      </c>
      <c r="AG298" s="112">
        <f>MROUND((AD298*AG1239),5)</f>
        <v>430</v>
      </c>
      <c r="AH298" s="113">
        <f>MROUND((AE298*AH1239),0.1)</f>
        <v>0</v>
      </c>
      <c r="AI298" s="60">
        <f t="shared" si="280"/>
        <v>-4.5</v>
      </c>
      <c r="AJ298" s="60"/>
      <c r="AK298" s="133">
        <f t="shared" si="313"/>
        <v>438.4</v>
      </c>
      <c r="AL298" s="41">
        <f t="shared" si="271"/>
        <v>450</v>
      </c>
      <c r="AM298" s="56">
        <f t="shared" si="273"/>
        <v>1.7000000000000002</v>
      </c>
      <c r="AN298" s="82">
        <f t="shared" si="274"/>
        <v>0</v>
      </c>
      <c r="AO298" s="82">
        <f t="shared" si="281"/>
        <v>1</v>
      </c>
      <c r="AP298" s="33">
        <f t="shared" si="282"/>
        <v>1</v>
      </c>
      <c r="AQ298" s="29">
        <f t="shared" si="283"/>
        <v>0</v>
      </c>
      <c r="AR298" s="86">
        <f t="shared" si="284"/>
        <v>0</v>
      </c>
      <c r="AS298" s="33">
        <f t="shared" si="285"/>
        <v>1</v>
      </c>
      <c r="AT298" s="19">
        <f t="shared" si="286"/>
        <v>440</v>
      </c>
      <c r="AU298" s="18">
        <f t="shared" si="309"/>
        <v>0</v>
      </c>
      <c r="AV298" s="5">
        <f t="shared" si="287"/>
        <v>0</v>
      </c>
      <c r="AW298" s="17">
        <f t="shared" si="288"/>
        <v>0</v>
      </c>
      <c r="AX298" s="17">
        <f t="shared" si="289"/>
        <v>0</v>
      </c>
      <c r="AY298" s="17">
        <f t="shared" si="290"/>
        <v>0</v>
      </c>
      <c r="AZ298" s="19">
        <f t="shared" si="291"/>
        <v>0</v>
      </c>
      <c r="BA298" s="19">
        <f t="shared" si="292"/>
        <v>440</v>
      </c>
      <c r="BB298" s="19">
        <f t="shared" si="293"/>
        <v>0</v>
      </c>
      <c r="BC298" s="19">
        <f t="shared" si="294"/>
        <v>0</v>
      </c>
      <c r="BD298" s="17">
        <f t="shared" si="295"/>
        <v>440</v>
      </c>
      <c r="BE298" s="17">
        <f t="shared" si="296"/>
        <v>0</v>
      </c>
      <c r="BF298" s="38">
        <f t="shared" si="297"/>
        <v>0</v>
      </c>
      <c r="BG298" s="38">
        <f t="shared" si="298"/>
        <v>0</v>
      </c>
      <c r="BH298" s="38">
        <f t="shared" si="299"/>
        <v>0</v>
      </c>
      <c r="BI298" s="38">
        <f t="shared" si="300"/>
        <v>0</v>
      </c>
      <c r="BJ298" s="5">
        <f t="shared" si="301"/>
        <v>0</v>
      </c>
      <c r="BK298" s="5">
        <f t="shared" si="302"/>
        <v>0</v>
      </c>
      <c r="BL298" s="22">
        <f t="shared" si="303"/>
        <v>0</v>
      </c>
      <c r="BM298" s="5">
        <f t="shared" si="304"/>
        <v>0</v>
      </c>
      <c r="BN298" s="66">
        <f t="shared" si="258"/>
        <v>0</v>
      </c>
      <c r="BO298" s="5">
        <f>AP298*BO1239</f>
        <v>-39</v>
      </c>
      <c r="BP298" s="5">
        <f>AU298*BP1239</f>
        <v>0</v>
      </c>
      <c r="BQ298" s="5">
        <f>AF298*BQ1239</f>
        <v>0</v>
      </c>
      <c r="BR298" s="356">
        <f t="shared" si="259"/>
        <v>-39</v>
      </c>
      <c r="BS298" s="5">
        <f t="shared" si="305"/>
        <v>438.4</v>
      </c>
      <c r="BT298" s="6"/>
      <c r="BU298" s="306">
        <v>38348</v>
      </c>
      <c r="BV298" s="38">
        <f t="shared" si="306"/>
        <v>438.4</v>
      </c>
      <c r="BW298" s="66"/>
      <c r="BX298" s="66"/>
      <c r="BY298" s="17"/>
      <c r="BZ298" s="17"/>
      <c r="CA298" s="66"/>
      <c r="CB298" s="66"/>
      <c r="CC298" s="66">
        <f>MAX(BW298:BW404)</f>
        <v>58642.280441588402</v>
      </c>
      <c r="CD298" s="66">
        <f t="shared" si="310"/>
        <v>-58642.280441588402</v>
      </c>
      <c r="CE298" s="66">
        <f t="shared" si="251"/>
        <v>-6479</v>
      </c>
      <c r="CF298" s="66" t="e">
        <f>MAX(CE298:CE404)</f>
        <v>#REF!</v>
      </c>
      <c r="CG298" s="66" t="e">
        <f t="shared" si="311"/>
        <v>#REF!</v>
      </c>
      <c r="CH298" s="370"/>
      <c r="CI298" s="17">
        <f t="shared" si="307"/>
        <v>0</v>
      </c>
      <c r="CJ298" s="17">
        <f t="shared" si="308"/>
        <v>1</v>
      </c>
      <c r="CK298" s="38">
        <f>MAX(BV38:BV298)</f>
        <v>457.8</v>
      </c>
      <c r="CL298" s="38">
        <f t="shared" si="312"/>
        <v>19.400000000000034</v>
      </c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</row>
    <row r="299" spans="1:147" customFormat="1" ht="19.5" hidden="1" customHeight="1" x14ac:dyDescent="0.25">
      <c r="A299" s="3"/>
      <c r="B299" s="254">
        <f t="shared" si="275"/>
        <v>38355</v>
      </c>
      <c r="C299" s="5"/>
      <c r="D299" s="5">
        <v>25000</v>
      </c>
      <c r="E299" s="66"/>
      <c r="F299" s="66">
        <f t="shared" si="276"/>
        <v>21.000000000000007</v>
      </c>
      <c r="G299" s="4">
        <f>F299+D299</f>
        <v>25021</v>
      </c>
      <c r="H299" s="8">
        <f>F299/D299</f>
        <v>8.4000000000000025E-4</v>
      </c>
      <c r="I299" s="3"/>
      <c r="J299" s="306">
        <v>38355</v>
      </c>
      <c r="K299" s="5">
        <v>419.5</v>
      </c>
      <c r="L299" s="5">
        <v>438.9</v>
      </c>
      <c r="M299" s="5">
        <v>417.2</v>
      </c>
      <c r="N299" s="177"/>
      <c r="O299" s="5">
        <f t="shared" si="264"/>
        <v>21.699999999999989</v>
      </c>
      <c r="P299" s="8">
        <f t="shared" si="265"/>
        <v>5.1728247914183526E-2</v>
      </c>
      <c r="Q299" s="8">
        <f>(AVERAGE(P296:P298))*Q1239</f>
        <v>8.0157310339561364E-3</v>
      </c>
      <c r="R299" s="8">
        <f>P298/P1239</f>
        <v>0.79566577976386399</v>
      </c>
      <c r="S299" s="109">
        <f t="shared" si="266"/>
        <v>434.88590351471362</v>
      </c>
      <c r="T299" s="5">
        <f t="shared" si="277"/>
        <v>3.3999999999999773</v>
      </c>
      <c r="U299" s="8">
        <f t="shared" si="263"/>
        <v>0.32000000000000456</v>
      </c>
      <c r="V299" s="19">
        <f t="shared" si="267"/>
        <v>15.5</v>
      </c>
      <c r="W299" s="109">
        <f t="shared" si="278"/>
        <v>441.91409648528634</v>
      </c>
      <c r="X299" s="5">
        <f t="shared" si="272"/>
        <v>1.6000000000000227</v>
      </c>
      <c r="Y299" s="8">
        <f t="shared" si="268"/>
        <v>0.6799999999999955</v>
      </c>
      <c r="Z299" s="5">
        <f t="shared" si="269"/>
        <v>0</v>
      </c>
      <c r="AA299" s="5">
        <f>K299*AA1239</f>
        <v>5.4535</v>
      </c>
      <c r="AB299" s="5">
        <f t="shared" si="270"/>
        <v>4.3391633299422319</v>
      </c>
      <c r="AC299" s="2">
        <f t="shared" ref="AC299:AC362" si="314">J299</f>
        <v>38355</v>
      </c>
      <c r="AD299" s="43">
        <f t="shared" si="279"/>
        <v>435</v>
      </c>
      <c r="AE299" s="54"/>
      <c r="AF299" s="131">
        <f>(AK298&gt;AF1239)*1</f>
        <v>0</v>
      </c>
      <c r="AG299" s="112">
        <f>MROUND((AD299*AG1239),5)</f>
        <v>425</v>
      </c>
      <c r="AH299" s="113">
        <f>MROUND((AE299*AH1239),0.1)</f>
        <v>0</v>
      </c>
      <c r="AI299" s="60">
        <f t="shared" si="280"/>
        <v>-18.899999999999977</v>
      </c>
      <c r="AJ299" s="60"/>
      <c r="AK299" s="133">
        <f t="shared" si="313"/>
        <v>419.5</v>
      </c>
      <c r="AL299" s="41">
        <f t="shared" si="271"/>
        <v>440</v>
      </c>
      <c r="AM299" s="56">
        <f t="shared" si="273"/>
        <v>0.60000000000000009</v>
      </c>
      <c r="AN299" s="82">
        <f t="shared" si="274"/>
        <v>0</v>
      </c>
      <c r="AO299" s="82">
        <f t="shared" si="281"/>
        <v>1</v>
      </c>
      <c r="AP299" s="33">
        <f t="shared" si="282"/>
        <v>0</v>
      </c>
      <c r="AQ299" s="29">
        <f t="shared" si="283"/>
        <v>0</v>
      </c>
      <c r="AR299" s="86">
        <f t="shared" si="284"/>
        <v>0</v>
      </c>
      <c r="AS299" s="33">
        <f t="shared" si="285"/>
        <v>0</v>
      </c>
      <c r="AT299" s="19">
        <f t="shared" si="286"/>
        <v>0</v>
      </c>
      <c r="AU299" s="18">
        <f t="shared" si="309"/>
        <v>1</v>
      </c>
      <c r="AV299" s="5">
        <f t="shared" si="287"/>
        <v>0.60000000000000009</v>
      </c>
      <c r="AW299" s="17">
        <f t="shared" si="288"/>
        <v>1</v>
      </c>
      <c r="AX299" s="17">
        <f t="shared" si="289"/>
        <v>0</v>
      </c>
      <c r="AY299" s="17">
        <f t="shared" si="290"/>
        <v>0</v>
      </c>
      <c r="AZ299" s="19">
        <f t="shared" si="291"/>
        <v>440</v>
      </c>
      <c r="BA299" s="19">
        <f t="shared" si="292"/>
        <v>0</v>
      </c>
      <c r="BB299" s="19">
        <f t="shared" si="293"/>
        <v>0</v>
      </c>
      <c r="BC299" s="19">
        <f t="shared" si="294"/>
        <v>0</v>
      </c>
      <c r="BD299" s="17">
        <f t="shared" si="295"/>
        <v>440</v>
      </c>
      <c r="BE299" s="17">
        <f t="shared" si="296"/>
        <v>0</v>
      </c>
      <c r="BF299" s="38">
        <f t="shared" si="297"/>
        <v>425</v>
      </c>
      <c r="BG299" s="38">
        <f t="shared" si="298"/>
        <v>0</v>
      </c>
      <c r="BH299" s="38">
        <f t="shared" si="299"/>
        <v>0</v>
      </c>
      <c r="BI299" s="38">
        <f t="shared" si="300"/>
        <v>0</v>
      </c>
      <c r="BJ299" s="5">
        <f t="shared" si="301"/>
        <v>0</v>
      </c>
      <c r="BK299" s="5">
        <f t="shared" si="302"/>
        <v>0</v>
      </c>
      <c r="BL299" s="22">
        <f t="shared" si="303"/>
        <v>0.60000000000000009</v>
      </c>
      <c r="BM299" s="5">
        <f t="shared" si="304"/>
        <v>0.60000000000000009</v>
      </c>
      <c r="BN299" s="66">
        <f t="shared" si="258"/>
        <v>60.000000000000007</v>
      </c>
      <c r="BO299" s="5">
        <f>AP299*BO1239</f>
        <v>0</v>
      </c>
      <c r="BP299" s="5">
        <f>AU299*BP1239</f>
        <v>-39</v>
      </c>
      <c r="BQ299" s="5">
        <f>AF299*BQ1239</f>
        <v>0</v>
      </c>
      <c r="BR299" s="356">
        <f t="shared" si="259"/>
        <v>21.000000000000007</v>
      </c>
      <c r="BS299" s="5">
        <f t="shared" si="305"/>
        <v>419.5</v>
      </c>
      <c r="BT299" s="6"/>
      <c r="BU299" s="306">
        <v>38355</v>
      </c>
      <c r="BV299" s="38">
        <f t="shared" si="306"/>
        <v>419.5</v>
      </c>
      <c r="BW299" s="5">
        <f>BV27*BV299</f>
        <v>34560.883176800133</v>
      </c>
      <c r="BX299" s="5"/>
      <c r="BY299" s="17">
        <f t="shared" ref="BY299:BY362" si="315">((BV299-BV298)&gt;0)*1</f>
        <v>0</v>
      </c>
      <c r="BZ299" s="17"/>
      <c r="CA299" s="66"/>
      <c r="CB299" s="66">
        <f>N3+CE299</f>
        <v>50021</v>
      </c>
      <c r="CC299" s="66">
        <v>0</v>
      </c>
      <c r="CD299" s="66">
        <f t="shared" si="310"/>
        <v>34560.883176800133</v>
      </c>
      <c r="CE299" s="66">
        <f>F299</f>
        <v>21.000000000000007</v>
      </c>
      <c r="CF299" s="66">
        <v>0</v>
      </c>
      <c r="CG299" s="66">
        <f t="shared" si="311"/>
        <v>21.000000000000007</v>
      </c>
      <c r="CH299" s="370"/>
      <c r="CI299" s="17">
        <f t="shared" si="307"/>
        <v>1</v>
      </c>
      <c r="CJ299" s="17">
        <f t="shared" si="308"/>
        <v>0</v>
      </c>
      <c r="CK299" s="38">
        <f>MAX(BV38:BV299)</f>
        <v>457.8</v>
      </c>
      <c r="CL299" s="38">
        <f t="shared" ref="CL299:CL362" si="316">BV299-CK299</f>
        <v>-38.300000000000011</v>
      </c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</row>
    <row r="300" spans="1:147" customFormat="1" ht="19.5" hidden="1" customHeight="1" x14ac:dyDescent="0.25">
      <c r="A300" s="3"/>
      <c r="B300" s="254">
        <f t="shared" si="275"/>
        <v>38362</v>
      </c>
      <c r="C300" s="5">
        <f t="shared" ref="C300:C331" si="317">G299</f>
        <v>25021</v>
      </c>
      <c r="D300" s="5">
        <v>0</v>
      </c>
      <c r="E300" s="66">
        <v>0</v>
      </c>
      <c r="F300" s="66">
        <f t="shared" si="276"/>
        <v>261</v>
      </c>
      <c r="G300" s="4">
        <f t="shared" ref="G300:G331" si="318">G299+F300</f>
        <v>25282</v>
      </c>
      <c r="H300" s="8">
        <f t="shared" ref="H300:H331" si="319">F300/C300</f>
        <v>1.0431237760281363E-2</v>
      </c>
      <c r="I300" s="3"/>
      <c r="J300" s="306">
        <v>38362</v>
      </c>
      <c r="K300" s="5">
        <v>423</v>
      </c>
      <c r="L300" s="5">
        <v>428.3</v>
      </c>
      <c r="M300" s="5">
        <v>418.4</v>
      </c>
      <c r="N300" s="177"/>
      <c r="O300" s="5">
        <f t="shared" si="264"/>
        <v>9.9000000000000341</v>
      </c>
      <c r="P300" s="8">
        <f t="shared" si="265"/>
        <v>2.3404255319149019E-2</v>
      </c>
      <c r="Q300" s="8">
        <f>(AVERAGE(P297:P299))*Q1239</f>
        <v>1.2293729378561208E-2</v>
      </c>
      <c r="R300" s="8">
        <f>P299/P1239</f>
        <v>1.4669789527431922</v>
      </c>
      <c r="S300" s="109">
        <f t="shared" si="266"/>
        <v>414.34278052569357</v>
      </c>
      <c r="T300" s="5">
        <f t="shared" si="277"/>
        <v>4.5</v>
      </c>
      <c r="U300" s="8">
        <f t="shared" si="263"/>
        <v>0.55000000000000004</v>
      </c>
      <c r="V300" s="19">
        <f t="shared" si="267"/>
        <v>0</v>
      </c>
      <c r="W300" s="109">
        <f t="shared" si="278"/>
        <v>424.65721947430643</v>
      </c>
      <c r="X300" s="5">
        <f t="shared" si="272"/>
        <v>5.5</v>
      </c>
      <c r="Y300" s="8">
        <f t="shared" si="268"/>
        <v>0.44999999999999996</v>
      </c>
      <c r="Z300" s="5">
        <f t="shared" si="269"/>
        <v>0</v>
      </c>
      <c r="AA300" s="5">
        <f>K300*AA1239</f>
        <v>5.4989999999999997</v>
      </c>
      <c r="AB300" s="5">
        <f t="shared" si="270"/>
        <v>8.0669172611348134</v>
      </c>
      <c r="AC300" s="2">
        <f t="shared" si="314"/>
        <v>38362</v>
      </c>
      <c r="AD300" s="43">
        <f t="shared" si="279"/>
        <v>415</v>
      </c>
      <c r="AE300" s="54"/>
      <c r="AF300" s="131">
        <f>(AK299&gt;AF1239)*1</f>
        <v>0</v>
      </c>
      <c r="AG300" s="112">
        <f>MROUND((AD300*AG1239),5)</f>
        <v>405</v>
      </c>
      <c r="AH300" s="113">
        <f>MROUND((AE300*AH1239),0.1)</f>
        <v>0</v>
      </c>
      <c r="AI300" s="60">
        <f t="shared" si="280"/>
        <v>3.5</v>
      </c>
      <c r="AJ300" s="60"/>
      <c r="AK300" s="133">
        <f t="shared" si="313"/>
        <v>423</v>
      </c>
      <c r="AL300" s="41">
        <f t="shared" si="271"/>
        <v>425</v>
      </c>
      <c r="AM300" s="56">
        <f t="shared" si="273"/>
        <v>3</v>
      </c>
      <c r="AN300" s="82">
        <f t="shared" si="274"/>
        <v>1</v>
      </c>
      <c r="AO300" s="82">
        <f t="shared" si="281"/>
        <v>0</v>
      </c>
      <c r="AP300" s="33">
        <f t="shared" si="282"/>
        <v>0</v>
      </c>
      <c r="AQ300" s="29">
        <f t="shared" si="283"/>
        <v>0</v>
      </c>
      <c r="AR300" s="86">
        <f t="shared" si="284"/>
        <v>1</v>
      </c>
      <c r="AS300" s="33">
        <f t="shared" si="285"/>
        <v>0</v>
      </c>
      <c r="AT300" s="19">
        <f t="shared" si="286"/>
        <v>0</v>
      </c>
      <c r="AU300" s="18">
        <f t="shared" si="309"/>
        <v>1</v>
      </c>
      <c r="AV300" s="5">
        <f t="shared" si="287"/>
        <v>3</v>
      </c>
      <c r="AW300" s="17">
        <f t="shared" si="288"/>
        <v>1</v>
      </c>
      <c r="AX300" s="17">
        <f t="shared" si="289"/>
        <v>0</v>
      </c>
      <c r="AY300" s="17">
        <f t="shared" si="290"/>
        <v>0</v>
      </c>
      <c r="AZ300" s="19">
        <f t="shared" si="291"/>
        <v>440</v>
      </c>
      <c r="BA300" s="19">
        <f t="shared" si="292"/>
        <v>0</v>
      </c>
      <c r="BB300" s="19">
        <f t="shared" si="293"/>
        <v>0</v>
      </c>
      <c r="BC300" s="19">
        <f t="shared" si="294"/>
        <v>0</v>
      </c>
      <c r="BD300" s="17">
        <f t="shared" si="295"/>
        <v>440</v>
      </c>
      <c r="BE300" s="17">
        <f t="shared" si="296"/>
        <v>0</v>
      </c>
      <c r="BF300" s="38">
        <f t="shared" si="297"/>
        <v>0</v>
      </c>
      <c r="BG300" s="38">
        <f t="shared" si="298"/>
        <v>0</v>
      </c>
      <c r="BH300" s="38">
        <f t="shared" si="299"/>
        <v>0</v>
      </c>
      <c r="BI300" s="38">
        <f t="shared" si="300"/>
        <v>0</v>
      </c>
      <c r="BJ300" s="5">
        <f t="shared" si="301"/>
        <v>0</v>
      </c>
      <c r="BK300" s="5">
        <f t="shared" si="302"/>
        <v>0</v>
      </c>
      <c r="BL300" s="22">
        <f t="shared" si="303"/>
        <v>3</v>
      </c>
      <c r="BM300" s="5">
        <f t="shared" si="304"/>
        <v>3</v>
      </c>
      <c r="BN300" s="66">
        <f t="shared" si="258"/>
        <v>300</v>
      </c>
      <c r="BO300" s="5">
        <f>AP300*BO1239</f>
        <v>0</v>
      </c>
      <c r="BP300" s="5">
        <f>AU300*BP1239</f>
        <v>-39</v>
      </c>
      <c r="BQ300" s="5">
        <f>AF300*BQ1239</f>
        <v>0</v>
      </c>
      <c r="BR300" s="356">
        <f t="shared" si="259"/>
        <v>261</v>
      </c>
      <c r="BS300" s="5">
        <f t="shared" si="305"/>
        <v>423</v>
      </c>
      <c r="BT300" s="6"/>
      <c r="BU300" s="306">
        <v>38362</v>
      </c>
      <c r="BV300" s="38">
        <f t="shared" si="306"/>
        <v>423</v>
      </c>
      <c r="BW300" s="66">
        <f>BV27*BV300</f>
        <v>34849.233811171529</v>
      </c>
      <c r="BX300" s="66">
        <f t="shared" ref="BX300:BX363" si="320">BW300-BW299</f>
        <v>288.35063437139615</v>
      </c>
      <c r="BY300" s="17">
        <f t="shared" si="315"/>
        <v>1</v>
      </c>
      <c r="BZ300" s="17">
        <f t="shared" ref="BZ300:BZ363" si="321">((BV300-BV299)&lt;0)*1</f>
        <v>0</v>
      </c>
      <c r="CA300" s="66"/>
      <c r="CB300" s="66">
        <f>N3+CE300</f>
        <v>50282</v>
      </c>
      <c r="CC300" s="66">
        <f>MAX(BW300:BW404)</f>
        <v>58642.280441588402</v>
      </c>
      <c r="CD300" s="66">
        <f t="shared" si="310"/>
        <v>-23793.046630416873</v>
      </c>
      <c r="CE300" s="66">
        <f t="shared" ref="CE300:CE331" si="322">F300+CE299</f>
        <v>282</v>
      </c>
      <c r="CF300" s="66" t="e">
        <f>MAX(CE300:CE404)</f>
        <v>#REF!</v>
      </c>
      <c r="CG300" s="66" t="e">
        <f t="shared" si="311"/>
        <v>#REF!</v>
      </c>
      <c r="CH300" s="370"/>
      <c r="CI300" s="17">
        <f t="shared" si="307"/>
        <v>1</v>
      </c>
      <c r="CJ300" s="17">
        <f t="shared" si="308"/>
        <v>0</v>
      </c>
      <c r="CK300" s="38">
        <f>MAX(BV38:BV300)</f>
        <v>457.8</v>
      </c>
      <c r="CL300" s="38">
        <f t="shared" si="316"/>
        <v>-34.800000000000011</v>
      </c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</row>
    <row r="301" spans="1:147" customFormat="1" ht="19.5" hidden="1" customHeight="1" x14ac:dyDescent="0.25">
      <c r="A301" s="3"/>
      <c r="B301" s="254">
        <f t="shared" si="275"/>
        <v>38369</v>
      </c>
      <c r="C301" s="5">
        <f t="shared" si="317"/>
        <v>25282</v>
      </c>
      <c r="D301" s="5">
        <v>0</v>
      </c>
      <c r="E301" s="66">
        <f t="shared" ref="E301:E332" si="323">E300</f>
        <v>0</v>
      </c>
      <c r="F301" s="66">
        <f t="shared" si="276"/>
        <v>321</v>
      </c>
      <c r="G301" s="4">
        <f t="shared" si="318"/>
        <v>25603</v>
      </c>
      <c r="H301" s="8">
        <f t="shared" si="319"/>
        <v>1.2696780318012815E-2</v>
      </c>
      <c r="I301" s="3"/>
      <c r="J301" s="306">
        <v>38369</v>
      </c>
      <c r="K301" s="5">
        <v>426.9</v>
      </c>
      <c r="L301" s="5">
        <v>428.5</v>
      </c>
      <c r="M301" s="5">
        <v>420.3</v>
      </c>
      <c r="N301" s="177"/>
      <c r="O301" s="5">
        <f t="shared" si="264"/>
        <v>8.1999999999999886</v>
      </c>
      <c r="P301" s="8">
        <f t="shared" si="265"/>
        <v>1.9208245490747223E-2</v>
      </c>
      <c r="Q301" s="8">
        <f>(AVERAGE(P298:P300))*Q1239</f>
        <v>1.3758543010186433E-2</v>
      </c>
      <c r="R301" s="8">
        <f>P300/P1239</f>
        <v>0.66372922614310115</v>
      </c>
      <c r="S301" s="109">
        <f t="shared" si="266"/>
        <v>417.18013630669111</v>
      </c>
      <c r="T301" s="5">
        <f t="shared" si="277"/>
        <v>8</v>
      </c>
      <c r="U301" s="8">
        <f t="shared" si="263"/>
        <v>0.46666666666666667</v>
      </c>
      <c r="V301" s="19">
        <f t="shared" si="267"/>
        <v>0</v>
      </c>
      <c r="W301" s="109">
        <f t="shared" si="278"/>
        <v>428.81986369330889</v>
      </c>
      <c r="X301" s="5">
        <f t="shared" si="272"/>
        <v>7</v>
      </c>
      <c r="Y301" s="8">
        <f t="shared" si="268"/>
        <v>0.53333333333333333</v>
      </c>
      <c r="Z301" s="5">
        <f t="shared" si="269"/>
        <v>0</v>
      </c>
      <c r="AA301" s="5">
        <f>K301*AA1239</f>
        <v>5.5496999999999996</v>
      </c>
      <c r="AB301" s="5">
        <f t="shared" si="270"/>
        <v>3.683498086326368</v>
      </c>
      <c r="AC301" s="2">
        <f t="shared" si="314"/>
        <v>38369</v>
      </c>
      <c r="AD301" s="43">
        <f t="shared" si="279"/>
        <v>415</v>
      </c>
      <c r="AE301" s="54"/>
      <c r="AF301" s="131">
        <f>(AK300&gt;AF1239)*1</f>
        <v>0</v>
      </c>
      <c r="AG301" s="112">
        <f>MROUND((AD301*AG1239),5)</f>
        <v>405</v>
      </c>
      <c r="AH301" s="113">
        <f>MROUND((AE301*AH1239),0.1)</f>
        <v>0</v>
      </c>
      <c r="AI301" s="60">
        <f t="shared" si="280"/>
        <v>3.8999999999999773</v>
      </c>
      <c r="AJ301" s="60"/>
      <c r="AK301" s="133">
        <f t="shared" si="313"/>
        <v>426.9</v>
      </c>
      <c r="AL301" s="41">
        <f t="shared" si="271"/>
        <v>430</v>
      </c>
      <c r="AM301" s="56">
        <f t="shared" si="273"/>
        <v>3.6</v>
      </c>
      <c r="AN301" s="82">
        <f t="shared" si="274"/>
        <v>1</v>
      </c>
      <c r="AO301" s="82">
        <f t="shared" si="281"/>
        <v>0</v>
      </c>
      <c r="AP301" s="33">
        <f t="shared" si="282"/>
        <v>0</v>
      </c>
      <c r="AQ301" s="29">
        <f t="shared" si="283"/>
        <v>0</v>
      </c>
      <c r="AR301" s="86">
        <f t="shared" si="284"/>
        <v>1</v>
      </c>
      <c r="AS301" s="33">
        <f t="shared" si="285"/>
        <v>0</v>
      </c>
      <c r="AT301" s="19">
        <f t="shared" si="286"/>
        <v>0</v>
      </c>
      <c r="AU301" s="18">
        <f t="shared" si="309"/>
        <v>1</v>
      </c>
      <c r="AV301" s="5">
        <f t="shared" si="287"/>
        <v>3.6</v>
      </c>
      <c r="AW301" s="17">
        <f t="shared" si="288"/>
        <v>1</v>
      </c>
      <c r="AX301" s="17">
        <f t="shared" si="289"/>
        <v>0</v>
      </c>
      <c r="AY301" s="17">
        <f t="shared" si="290"/>
        <v>0</v>
      </c>
      <c r="AZ301" s="19">
        <f t="shared" si="291"/>
        <v>440</v>
      </c>
      <c r="BA301" s="19">
        <f t="shared" si="292"/>
        <v>0</v>
      </c>
      <c r="BB301" s="19">
        <f t="shared" si="293"/>
        <v>0</v>
      </c>
      <c r="BC301" s="19">
        <f t="shared" si="294"/>
        <v>0</v>
      </c>
      <c r="BD301" s="17">
        <f t="shared" si="295"/>
        <v>440</v>
      </c>
      <c r="BE301" s="17">
        <f t="shared" si="296"/>
        <v>0</v>
      </c>
      <c r="BF301" s="38">
        <f t="shared" si="297"/>
        <v>0</v>
      </c>
      <c r="BG301" s="38">
        <f t="shared" si="298"/>
        <v>0</v>
      </c>
      <c r="BH301" s="38">
        <f t="shared" si="299"/>
        <v>0</v>
      </c>
      <c r="BI301" s="38">
        <f t="shared" si="300"/>
        <v>0</v>
      </c>
      <c r="BJ301" s="5">
        <f t="shared" si="301"/>
        <v>0</v>
      </c>
      <c r="BK301" s="5">
        <f t="shared" si="302"/>
        <v>0</v>
      </c>
      <c r="BL301" s="22">
        <f t="shared" si="303"/>
        <v>3.6</v>
      </c>
      <c r="BM301" s="5">
        <f t="shared" si="304"/>
        <v>3.6</v>
      </c>
      <c r="BN301" s="66">
        <f t="shared" si="258"/>
        <v>360</v>
      </c>
      <c r="BO301" s="5">
        <f>AP301*BO1239</f>
        <v>0</v>
      </c>
      <c r="BP301" s="5">
        <f>AU301*BP1239</f>
        <v>-39</v>
      </c>
      <c r="BQ301" s="5">
        <f>AF301*BQ1239</f>
        <v>0</v>
      </c>
      <c r="BR301" s="356">
        <f t="shared" si="259"/>
        <v>321</v>
      </c>
      <c r="BS301" s="5">
        <f t="shared" si="305"/>
        <v>426.9</v>
      </c>
      <c r="BT301" s="6"/>
      <c r="BU301" s="306">
        <v>38369</v>
      </c>
      <c r="BV301" s="38">
        <f t="shared" si="306"/>
        <v>426.9</v>
      </c>
      <c r="BW301" s="66">
        <f>BV27*BV301</f>
        <v>35170.538803756797</v>
      </c>
      <c r="BX301" s="66">
        <f t="shared" si="320"/>
        <v>321.30499258526834</v>
      </c>
      <c r="BY301" s="17">
        <f t="shared" si="315"/>
        <v>1</v>
      </c>
      <c r="BZ301" s="17">
        <f t="shared" si="321"/>
        <v>0</v>
      </c>
      <c r="CA301" s="66"/>
      <c r="CB301" s="66">
        <f>N3+CE301</f>
        <v>50603</v>
      </c>
      <c r="CC301" s="66">
        <f>MAX(BW301:BW404)</f>
        <v>58642.280441588402</v>
      </c>
      <c r="CD301" s="66">
        <f t="shared" si="310"/>
        <v>-23471.741637831605</v>
      </c>
      <c r="CE301" s="66">
        <f t="shared" si="322"/>
        <v>603</v>
      </c>
      <c r="CF301" s="66" t="e">
        <f>MAX(CE301:CE404)</f>
        <v>#REF!</v>
      </c>
      <c r="CG301" s="66" t="e">
        <f t="shared" si="311"/>
        <v>#REF!</v>
      </c>
      <c r="CH301" s="370"/>
      <c r="CI301" s="17">
        <f t="shared" si="307"/>
        <v>1</v>
      </c>
      <c r="CJ301" s="17">
        <f t="shared" si="308"/>
        <v>0</v>
      </c>
      <c r="CK301" s="38">
        <f>MAX(BV38:BV301)</f>
        <v>457.8</v>
      </c>
      <c r="CL301" s="38">
        <f t="shared" si="316"/>
        <v>-30.900000000000034</v>
      </c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</row>
    <row r="302" spans="1:147" customFormat="1" ht="19.5" hidden="1" customHeight="1" x14ac:dyDescent="0.25">
      <c r="A302" s="3"/>
      <c r="B302" s="254">
        <f t="shared" si="275"/>
        <v>38376</v>
      </c>
      <c r="C302" s="5">
        <f t="shared" si="317"/>
        <v>25603</v>
      </c>
      <c r="D302" s="5">
        <v>0</v>
      </c>
      <c r="E302" s="66">
        <f t="shared" si="323"/>
        <v>0</v>
      </c>
      <c r="F302" s="66">
        <f t="shared" si="276"/>
        <v>161</v>
      </c>
      <c r="G302" s="4">
        <f t="shared" si="318"/>
        <v>25764</v>
      </c>
      <c r="H302" s="8">
        <f t="shared" si="319"/>
        <v>6.288325586845292E-3</v>
      </c>
      <c r="I302" s="3"/>
      <c r="J302" s="306">
        <v>38376</v>
      </c>
      <c r="K302" s="5">
        <v>428.1</v>
      </c>
      <c r="L302" s="5">
        <v>430.5</v>
      </c>
      <c r="M302" s="5">
        <v>421</v>
      </c>
      <c r="N302" s="177"/>
      <c r="O302" s="5">
        <f t="shared" si="264"/>
        <v>9.5</v>
      </c>
      <c r="P302" s="8">
        <f t="shared" si="265"/>
        <v>2.2191076851202987E-2</v>
      </c>
      <c r="Q302" s="8">
        <f>(AVERAGE(P299:P301))*Q1239</f>
        <v>1.2578766496543967E-2</v>
      </c>
      <c r="R302" s="8">
        <f>P301/P1239</f>
        <v>0.54473315819235912</v>
      </c>
      <c r="S302" s="109">
        <f t="shared" si="266"/>
        <v>421.53012458262538</v>
      </c>
      <c r="T302" s="5">
        <f t="shared" si="277"/>
        <v>6.8999999999999773</v>
      </c>
      <c r="U302" s="8">
        <f t="shared" si="263"/>
        <v>0.31000000000000227</v>
      </c>
      <c r="V302" s="19">
        <f t="shared" si="267"/>
        <v>0</v>
      </c>
      <c r="W302" s="109">
        <f t="shared" si="278"/>
        <v>432.26987541737458</v>
      </c>
      <c r="X302" s="5">
        <f t="shared" si="272"/>
        <v>3.1000000000000227</v>
      </c>
      <c r="Y302" s="8">
        <f t="shared" si="268"/>
        <v>0.68999999999999773</v>
      </c>
      <c r="Z302" s="5">
        <f t="shared" si="269"/>
        <v>0</v>
      </c>
      <c r="AA302" s="5">
        <f>K302*AA1239</f>
        <v>5.5652999999999997</v>
      </c>
      <c r="AB302" s="5">
        <f t="shared" si="270"/>
        <v>3.0316034452879359</v>
      </c>
      <c r="AC302" s="2">
        <f t="shared" si="314"/>
        <v>38376</v>
      </c>
      <c r="AD302" s="43">
        <f t="shared" si="279"/>
        <v>420</v>
      </c>
      <c r="AE302" s="54"/>
      <c r="AF302" s="131">
        <f>(AK301&gt;AF1239)*1</f>
        <v>0</v>
      </c>
      <c r="AG302" s="112">
        <f>MROUND((AD302*AG1239),5)</f>
        <v>410</v>
      </c>
      <c r="AH302" s="113">
        <f>MROUND((AE302*AH1239),0.1)</f>
        <v>0</v>
      </c>
      <c r="AI302" s="60">
        <f t="shared" si="280"/>
        <v>1.2000000000000455</v>
      </c>
      <c r="AJ302" s="60"/>
      <c r="AK302" s="133">
        <f t="shared" si="313"/>
        <v>428.1</v>
      </c>
      <c r="AL302" s="41">
        <f t="shared" si="271"/>
        <v>430</v>
      </c>
      <c r="AM302" s="56">
        <f t="shared" si="273"/>
        <v>2</v>
      </c>
      <c r="AN302" s="82">
        <f t="shared" si="274"/>
        <v>1</v>
      </c>
      <c r="AO302" s="82">
        <f t="shared" si="281"/>
        <v>0</v>
      </c>
      <c r="AP302" s="33">
        <f t="shared" si="282"/>
        <v>0</v>
      </c>
      <c r="AQ302" s="29">
        <f t="shared" si="283"/>
        <v>0</v>
      </c>
      <c r="AR302" s="86">
        <f t="shared" si="284"/>
        <v>1</v>
      </c>
      <c r="AS302" s="33">
        <f t="shared" si="285"/>
        <v>0</v>
      </c>
      <c r="AT302" s="19">
        <f t="shared" si="286"/>
        <v>0</v>
      </c>
      <c r="AU302" s="18">
        <f t="shared" si="309"/>
        <v>1</v>
      </c>
      <c r="AV302" s="5">
        <f t="shared" si="287"/>
        <v>2</v>
      </c>
      <c r="AW302" s="17">
        <f t="shared" si="288"/>
        <v>1</v>
      </c>
      <c r="AX302" s="17">
        <f t="shared" si="289"/>
        <v>0</v>
      </c>
      <c r="AY302" s="17">
        <f t="shared" si="290"/>
        <v>0</v>
      </c>
      <c r="AZ302" s="19">
        <f t="shared" si="291"/>
        <v>440</v>
      </c>
      <c r="BA302" s="19">
        <f t="shared" si="292"/>
        <v>0</v>
      </c>
      <c r="BB302" s="19">
        <f t="shared" si="293"/>
        <v>0</v>
      </c>
      <c r="BC302" s="19">
        <f t="shared" si="294"/>
        <v>0</v>
      </c>
      <c r="BD302" s="17">
        <f t="shared" si="295"/>
        <v>440</v>
      </c>
      <c r="BE302" s="17">
        <f t="shared" si="296"/>
        <v>0</v>
      </c>
      <c r="BF302" s="38">
        <f t="shared" si="297"/>
        <v>0</v>
      </c>
      <c r="BG302" s="38">
        <f t="shared" si="298"/>
        <v>0</v>
      </c>
      <c r="BH302" s="38">
        <f t="shared" si="299"/>
        <v>0</v>
      </c>
      <c r="BI302" s="38">
        <f t="shared" si="300"/>
        <v>0</v>
      </c>
      <c r="BJ302" s="5">
        <f t="shared" si="301"/>
        <v>0</v>
      </c>
      <c r="BK302" s="5">
        <f t="shared" si="302"/>
        <v>0</v>
      </c>
      <c r="BL302" s="22">
        <f t="shared" si="303"/>
        <v>2</v>
      </c>
      <c r="BM302" s="5">
        <f t="shared" si="304"/>
        <v>2</v>
      </c>
      <c r="BN302" s="66">
        <f t="shared" si="258"/>
        <v>200</v>
      </c>
      <c r="BO302" s="5">
        <f>AP302*BO1239</f>
        <v>0</v>
      </c>
      <c r="BP302" s="5">
        <f>AU302*BP1239</f>
        <v>-39</v>
      </c>
      <c r="BQ302" s="5">
        <f>AF302*BQ1239</f>
        <v>0</v>
      </c>
      <c r="BR302" s="356">
        <f t="shared" si="259"/>
        <v>161</v>
      </c>
      <c r="BS302" s="5">
        <f t="shared" si="305"/>
        <v>428.1</v>
      </c>
      <c r="BT302" s="6"/>
      <c r="BU302" s="306">
        <v>38376</v>
      </c>
      <c r="BV302" s="38">
        <f t="shared" si="306"/>
        <v>428.1</v>
      </c>
      <c r="BW302" s="66">
        <f>BV27*BV302</f>
        <v>35269.401878398421</v>
      </c>
      <c r="BX302" s="66">
        <f t="shared" si="320"/>
        <v>98.863074641623825</v>
      </c>
      <c r="BY302" s="17">
        <f t="shared" si="315"/>
        <v>1</v>
      </c>
      <c r="BZ302" s="17">
        <f t="shared" si="321"/>
        <v>0</v>
      </c>
      <c r="CA302" s="66"/>
      <c r="CB302" s="66">
        <f>N3+CE302</f>
        <v>50764</v>
      </c>
      <c r="CC302" s="66">
        <f>MAX(BW302:BW404)</f>
        <v>58642.280441588402</v>
      </c>
      <c r="CD302" s="66">
        <f t="shared" si="310"/>
        <v>-23372.878563189981</v>
      </c>
      <c r="CE302" s="66">
        <f t="shared" si="322"/>
        <v>764</v>
      </c>
      <c r="CF302" s="66" t="e">
        <f>MAX(CE302:CE404)</f>
        <v>#REF!</v>
      </c>
      <c r="CG302" s="66" t="e">
        <f t="shared" si="311"/>
        <v>#REF!</v>
      </c>
      <c r="CH302" s="370"/>
      <c r="CI302" s="17">
        <f t="shared" si="307"/>
        <v>1</v>
      </c>
      <c r="CJ302" s="17">
        <f t="shared" si="308"/>
        <v>0</v>
      </c>
      <c r="CK302" s="38">
        <f>MAX(BV38:BV302)</f>
        <v>457.8</v>
      </c>
      <c r="CL302" s="38">
        <f t="shared" si="316"/>
        <v>-29.699999999999989</v>
      </c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</row>
    <row r="303" spans="1:147" customFormat="1" ht="19.5" hidden="1" customHeight="1" x14ac:dyDescent="0.25">
      <c r="A303" s="3"/>
      <c r="B303" s="254">
        <f t="shared" si="275"/>
        <v>38383</v>
      </c>
      <c r="C303" s="5">
        <f t="shared" si="317"/>
        <v>25764</v>
      </c>
      <c r="D303" s="5">
        <v>0</v>
      </c>
      <c r="E303" s="66">
        <f t="shared" si="323"/>
        <v>0</v>
      </c>
      <c r="F303" s="66">
        <f t="shared" si="276"/>
        <v>171</v>
      </c>
      <c r="G303" s="4">
        <f t="shared" si="318"/>
        <v>25935</v>
      </c>
      <c r="H303" s="8">
        <f t="shared" si="319"/>
        <v>6.6371681415929203E-3</v>
      </c>
      <c r="I303" s="3"/>
      <c r="J303" s="306">
        <v>38383</v>
      </c>
      <c r="K303" s="5">
        <v>415.9</v>
      </c>
      <c r="L303" s="5">
        <v>428.9</v>
      </c>
      <c r="M303" s="5">
        <v>415.5</v>
      </c>
      <c r="N303" s="177"/>
      <c r="O303" s="5">
        <f t="shared" si="264"/>
        <v>13.399999999999977</v>
      </c>
      <c r="P303" s="8">
        <f t="shared" si="265"/>
        <v>3.2219283481606104E-2</v>
      </c>
      <c r="Q303" s="8">
        <f>(AVERAGE(P300:P302))*Q1239</f>
        <v>8.6404770214798983E-3</v>
      </c>
      <c r="R303" s="8">
        <f>P302/P1239</f>
        <v>0.62932428589941514</v>
      </c>
      <c r="S303" s="109">
        <f t="shared" si="266"/>
        <v>424.40101178710449</v>
      </c>
      <c r="T303" s="5">
        <f t="shared" si="277"/>
        <v>3.1000000000000227</v>
      </c>
      <c r="U303" s="8">
        <f t="shared" si="263"/>
        <v>0.37999999999999545</v>
      </c>
      <c r="V303" s="19">
        <f t="shared" si="267"/>
        <v>9.1000000000000227</v>
      </c>
      <c r="W303" s="109">
        <f t="shared" si="278"/>
        <v>431.79898821289555</v>
      </c>
      <c r="X303" s="5">
        <f t="shared" si="272"/>
        <v>1.8999999999999773</v>
      </c>
      <c r="Y303" s="8">
        <f t="shared" si="268"/>
        <v>0.62000000000000455</v>
      </c>
      <c r="Z303" s="5">
        <f t="shared" si="269"/>
        <v>0</v>
      </c>
      <c r="AA303" s="5">
        <f>K303*AA1239</f>
        <v>5.4066999999999998</v>
      </c>
      <c r="AB303" s="5">
        <f t="shared" si="270"/>
        <v>3.4025676165723677</v>
      </c>
      <c r="AC303" s="2">
        <f t="shared" si="314"/>
        <v>38383</v>
      </c>
      <c r="AD303" s="43">
        <f t="shared" si="279"/>
        <v>425</v>
      </c>
      <c r="AE303" s="54"/>
      <c r="AF303" s="131">
        <f>(AK302&gt;AF1239)*1</f>
        <v>0</v>
      </c>
      <c r="AG303" s="112">
        <f>MROUND((AD303*AG1239),5)</f>
        <v>415</v>
      </c>
      <c r="AH303" s="113">
        <f>MROUND((AE303*AH1239),0.1)</f>
        <v>0</v>
      </c>
      <c r="AI303" s="60">
        <f t="shared" si="280"/>
        <v>-12.200000000000045</v>
      </c>
      <c r="AJ303" s="60"/>
      <c r="AK303" s="133">
        <f t="shared" si="313"/>
        <v>415.9</v>
      </c>
      <c r="AL303" s="41">
        <f t="shared" si="271"/>
        <v>430</v>
      </c>
      <c r="AM303" s="56">
        <f t="shared" si="273"/>
        <v>2.1</v>
      </c>
      <c r="AN303" s="82">
        <f t="shared" si="274"/>
        <v>0</v>
      </c>
      <c r="AO303" s="82">
        <f t="shared" si="281"/>
        <v>1</v>
      </c>
      <c r="AP303" s="33">
        <f t="shared" si="282"/>
        <v>0</v>
      </c>
      <c r="AQ303" s="29">
        <f t="shared" si="283"/>
        <v>0</v>
      </c>
      <c r="AR303" s="86">
        <f t="shared" si="284"/>
        <v>0</v>
      </c>
      <c r="AS303" s="33">
        <f t="shared" si="285"/>
        <v>0</v>
      </c>
      <c r="AT303" s="19">
        <f t="shared" si="286"/>
        <v>0</v>
      </c>
      <c r="AU303" s="18">
        <f t="shared" si="309"/>
        <v>1</v>
      </c>
      <c r="AV303" s="5">
        <f t="shared" si="287"/>
        <v>2.1</v>
      </c>
      <c r="AW303" s="17">
        <f t="shared" si="288"/>
        <v>1</v>
      </c>
      <c r="AX303" s="17">
        <f t="shared" si="289"/>
        <v>0</v>
      </c>
      <c r="AY303" s="17">
        <f t="shared" si="290"/>
        <v>0</v>
      </c>
      <c r="AZ303" s="19">
        <f t="shared" si="291"/>
        <v>440</v>
      </c>
      <c r="BA303" s="19">
        <f t="shared" si="292"/>
        <v>0</v>
      </c>
      <c r="BB303" s="19">
        <f t="shared" si="293"/>
        <v>0</v>
      </c>
      <c r="BC303" s="19">
        <f t="shared" si="294"/>
        <v>0</v>
      </c>
      <c r="BD303" s="17">
        <f t="shared" si="295"/>
        <v>440</v>
      </c>
      <c r="BE303" s="17">
        <f t="shared" si="296"/>
        <v>0</v>
      </c>
      <c r="BF303" s="38">
        <f t="shared" si="297"/>
        <v>0</v>
      </c>
      <c r="BG303" s="38">
        <f t="shared" si="298"/>
        <v>0</v>
      </c>
      <c r="BH303" s="38">
        <f t="shared" si="299"/>
        <v>0</v>
      </c>
      <c r="BI303" s="38">
        <f t="shared" si="300"/>
        <v>0</v>
      </c>
      <c r="BJ303" s="5">
        <f t="shared" si="301"/>
        <v>0</v>
      </c>
      <c r="BK303" s="5">
        <f t="shared" si="302"/>
        <v>0</v>
      </c>
      <c r="BL303" s="22">
        <f t="shared" si="303"/>
        <v>2.1</v>
      </c>
      <c r="BM303" s="5">
        <f t="shared" si="304"/>
        <v>2.1</v>
      </c>
      <c r="BN303" s="66">
        <f t="shared" si="258"/>
        <v>210</v>
      </c>
      <c r="BO303" s="5">
        <f>AP303*BO1239</f>
        <v>0</v>
      </c>
      <c r="BP303" s="5">
        <f>AU303*BP1239</f>
        <v>-39</v>
      </c>
      <c r="BQ303" s="5">
        <f>AF303*BQ1239</f>
        <v>0</v>
      </c>
      <c r="BR303" s="356">
        <f t="shared" si="259"/>
        <v>171</v>
      </c>
      <c r="BS303" s="5">
        <f t="shared" si="305"/>
        <v>415.9</v>
      </c>
      <c r="BT303" s="6"/>
      <c r="BU303" s="306">
        <v>38383</v>
      </c>
      <c r="BV303" s="38">
        <f t="shared" si="306"/>
        <v>415.9</v>
      </c>
      <c r="BW303" s="66">
        <f>BV27*BV303</f>
        <v>34264.293952875269</v>
      </c>
      <c r="BX303" s="66">
        <f t="shared" si="320"/>
        <v>-1005.1079255231525</v>
      </c>
      <c r="BY303" s="17">
        <f t="shared" si="315"/>
        <v>0</v>
      </c>
      <c r="BZ303" s="17">
        <f t="shared" si="321"/>
        <v>1</v>
      </c>
      <c r="CA303" s="66"/>
      <c r="CB303" s="66">
        <f>N3+CE303</f>
        <v>50935</v>
      </c>
      <c r="CC303" s="66">
        <f>MAX(BW303:BW404)</f>
        <v>58642.280441588402</v>
      </c>
      <c r="CD303" s="66">
        <f t="shared" si="310"/>
        <v>-24377.986488713133</v>
      </c>
      <c r="CE303" s="66">
        <f t="shared" si="322"/>
        <v>935</v>
      </c>
      <c r="CF303" s="66" t="e">
        <f>MAX(CE303:CE404)</f>
        <v>#REF!</v>
      </c>
      <c r="CG303" s="66" t="e">
        <f t="shared" si="311"/>
        <v>#REF!</v>
      </c>
      <c r="CH303" s="370"/>
      <c r="CI303" s="17">
        <f t="shared" si="307"/>
        <v>1</v>
      </c>
      <c r="CJ303" s="17">
        <f t="shared" si="308"/>
        <v>0</v>
      </c>
      <c r="CK303" s="38">
        <f>MAX(BV38:BV303)</f>
        <v>457.8</v>
      </c>
      <c r="CL303" s="38">
        <f t="shared" si="316"/>
        <v>-41.900000000000034</v>
      </c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</row>
    <row r="304" spans="1:147" customFormat="1" ht="19.5" hidden="1" customHeight="1" x14ac:dyDescent="0.25">
      <c r="A304" s="3"/>
      <c r="B304" s="254">
        <f t="shared" si="275"/>
        <v>38390</v>
      </c>
      <c r="C304" s="5">
        <f t="shared" si="317"/>
        <v>25935</v>
      </c>
      <c r="D304" s="5">
        <v>0</v>
      </c>
      <c r="E304" s="66">
        <f>E303</f>
        <v>0</v>
      </c>
      <c r="F304" s="66">
        <f t="shared" si="276"/>
        <v>-1828.9999999999998</v>
      </c>
      <c r="G304" s="4">
        <f t="shared" si="318"/>
        <v>24106</v>
      </c>
      <c r="H304" s="8">
        <f t="shared" si="319"/>
        <v>-7.0522459996144204E-2</v>
      </c>
      <c r="I304" s="3"/>
      <c r="J304" s="306">
        <v>38390</v>
      </c>
      <c r="K304" s="5">
        <v>422</v>
      </c>
      <c r="L304" s="5">
        <v>423.4</v>
      </c>
      <c r="M304" s="5">
        <v>411.5</v>
      </c>
      <c r="N304" s="177"/>
      <c r="O304" s="5">
        <f t="shared" si="264"/>
        <v>11.899999999999977</v>
      </c>
      <c r="P304" s="8">
        <f t="shared" si="265"/>
        <v>2.8199052132701369E-2</v>
      </c>
      <c r="Q304" s="8">
        <f>(AVERAGE(P301:P303))*Q1239</f>
        <v>9.8158141098075094E-3</v>
      </c>
      <c r="R304" s="8">
        <f>P303/P1239</f>
        <v>0.91371760393652957</v>
      </c>
      <c r="S304" s="109">
        <f t="shared" si="266"/>
        <v>411.81760291173106</v>
      </c>
      <c r="T304" s="5">
        <f t="shared" si="277"/>
        <v>5.8999999999999773</v>
      </c>
      <c r="U304" s="8">
        <f t="shared" si="263"/>
        <v>0.41000000000000225</v>
      </c>
      <c r="V304" s="19">
        <f t="shared" si="267"/>
        <v>0</v>
      </c>
      <c r="W304" s="109">
        <f t="shared" si="278"/>
        <v>419.9823970882689</v>
      </c>
      <c r="X304" s="5">
        <f t="shared" si="272"/>
        <v>4.1000000000000227</v>
      </c>
      <c r="Y304" s="8">
        <f t="shared" si="268"/>
        <v>0.58999999999999775</v>
      </c>
      <c r="Z304" s="5">
        <f t="shared" si="269"/>
        <v>2</v>
      </c>
      <c r="AA304" s="5">
        <f>K304*AA1239</f>
        <v>5.4859999999999998</v>
      </c>
      <c r="AB304" s="5">
        <f t="shared" si="270"/>
        <v>5.0126547751958013</v>
      </c>
      <c r="AC304" s="2">
        <f t="shared" si="314"/>
        <v>38390</v>
      </c>
      <c r="AD304" s="43">
        <f t="shared" si="279"/>
        <v>410</v>
      </c>
      <c r="AE304" s="54"/>
      <c r="AF304" s="131">
        <f>(AK303&gt;AF1239)*1</f>
        <v>0</v>
      </c>
      <c r="AG304" s="112">
        <f>MROUND((AD304*AG1239),5)</f>
        <v>400</v>
      </c>
      <c r="AH304" s="113">
        <f>MROUND((AE304*AH1239),0.1)</f>
        <v>0</v>
      </c>
      <c r="AI304" s="60">
        <f>AK304-AK303</f>
        <v>6.1000000000000227</v>
      </c>
      <c r="AJ304" s="60"/>
      <c r="AK304" s="133">
        <f t="shared" si="313"/>
        <v>422</v>
      </c>
      <c r="AL304" s="41">
        <f t="shared" si="271"/>
        <v>420</v>
      </c>
      <c r="AM304" s="56">
        <f t="shared" si="273"/>
        <v>2.1</v>
      </c>
      <c r="AN304" s="82">
        <f t="shared" si="274"/>
        <v>1</v>
      </c>
      <c r="AO304" s="82">
        <f t="shared" si="281"/>
        <v>0</v>
      </c>
      <c r="AP304" s="33">
        <f>(BD303=0)*1</f>
        <v>0</v>
      </c>
      <c r="AQ304" s="29">
        <f t="shared" si="283"/>
        <v>0</v>
      </c>
      <c r="AR304" s="86">
        <f t="shared" si="284"/>
        <v>1</v>
      </c>
      <c r="AS304" s="33">
        <f t="shared" si="285"/>
        <v>0</v>
      </c>
      <c r="AT304" s="19">
        <f t="shared" si="286"/>
        <v>0</v>
      </c>
      <c r="AU304" s="18">
        <f>(BD303&gt;0)*1</f>
        <v>1</v>
      </c>
      <c r="AV304" s="5">
        <f t="shared" si="287"/>
        <v>2.1</v>
      </c>
      <c r="AW304" s="17">
        <f t="shared" si="288"/>
        <v>0</v>
      </c>
      <c r="AX304" s="17">
        <f t="shared" si="289"/>
        <v>1</v>
      </c>
      <c r="AY304" s="17">
        <f t="shared" si="290"/>
        <v>420</v>
      </c>
      <c r="AZ304" s="19">
        <f>BD303-(BE303*BD303)</f>
        <v>440</v>
      </c>
      <c r="BA304" s="19">
        <f t="shared" si="292"/>
        <v>0</v>
      </c>
      <c r="BB304" s="19">
        <f t="shared" si="293"/>
        <v>0</v>
      </c>
      <c r="BC304" s="19">
        <f t="shared" si="294"/>
        <v>420</v>
      </c>
      <c r="BD304" s="17">
        <f t="shared" si="295"/>
        <v>0</v>
      </c>
      <c r="BE304" s="17">
        <f t="shared" si="296"/>
        <v>0</v>
      </c>
      <c r="BF304" s="38">
        <f t="shared" si="297"/>
        <v>0</v>
      </c>
      <c r="BG304" s="38">
        <f t="shared" si="298"/>
        <v>0</v>
      </c>
      <c r="BH304" s="38">
        <f>BB304-(MAX(BD303,AZ304,BB304,AT304))*BE304</f>
        <v>0</v>
      </c>
      <c r="BI304" s="38">
        <f t="shared" si="300"/>
        <v>0</v>
      </c>
      <c r="BJ304" s="5">
        <f t="shared" si="301"/>
        <v>0</v>
      </c>
      <c r="BK304" s="5">
        <f t="shared" si="302"/>
        <v>-20</v>
      </c>
      <c r="BL304" s="22">
        <f t="shared" si="303"/>
        <v>-17.899999999999999</v>
      </c>
      <c r="BM304" s="5">
        <f t="shared" si="304"/>
        <v>-17.899999999999999</v>
      </c>
      <c r="BN304" s="66">
        <f t="shared" si="258"/>
        <v>-1789.9999999999998</v>
      </c>
      <c r="BO304" s="5">
        <f>AP304*BO1239</f>
        <v>0</v>
      </c>
      <c r="BP304" s="5">
        <f>AU304*BP1239</f>
        <v>-39</v>
      </c>
      <c r="BQ304" s="5">
        <f>AF304*BQ1239</f>
        <v>0</v>
      </c>
      <c r="BR304" s="356">
        <f t="shared" si="259"/>
        <v>-1828.9999999999998</v>
      </c>
      <c r="BS304" s="5">
        <f t="shared" si="305"/>
        <v>422</v>
      </c>
      <c r="BT304" s="6"/>
      <c r="BU304" s="306">
        <v>38390</v>
      </c>
      <c r="BV304" s="38">
        <f t="shared" si="306"/>
        <v>422</v>
      </c>
      <c r="BW304" s="66">
        <f>BV27*BV304</f>
        <v>34766.847915636841</v>
      </c>
      <c r="BX304" s="66">
        <f t="shared" si="320"/>
        <v>502.55396276157262</v>
      </c>
      <c r="BY304" s="17">
        <f t="shared" si="315"/>
        <v>1</v>
      </c>
      <c r="BZ304" s="17">
        <f t="shared" si="321"/>
        <v>0</v>
      </c>
      <c r="CA304" s="66"/>
      <c r="CB304" s="66">
        <f>N3+CE304</f>
        <v>49106</v>
      </c>
      <c r="CC304" s="66">
        <f>MAX(BW304:BW404)</f>
        <v>58642.280441588402</v>
      </c>
      <c r="CD304" s="66">
        <f t="shared" si="310"/>
        <v>-23875.432525951561</v>
      </c>
      <c r="CE304" s="66">
        <f t="shared" si="322"/>
        <v>-893.99999999999977</v>
      </c>
      <c r="CF304" s="66" t="e">
        <f>MAX(CE304:CE404)</f>
        <v>#REF!</v>
      </c>
      <c r="CG304" s="66" t="e">
        <f t="shared" si="311"/>
        <v>#REF!</v>
      </c>
      <c r="CH304" s="370"/>
      <c r="CI304" s="17">
        <f t="shared" si="307"/>
        <v>0</v>
      </c>
      <c r="CJ304" s="17">
        <f t="shared" si="308"/>
        <v>1</v>
      </c>
      <c r="CK304" s="38">
        <f>MAX(BV38:BV304)</f>
        <v>457.8</v>
      </c>
      <c r="CL304" s="38">
        <f t="shared" si="316"/>
        <v>-35.800000000000011</v>
      </c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</row>
    <row r="305" spans="1:147" customFormat="1" ht="19.5" hidden="1" customHeight="1" x14ac:dyDescent="0.25">
      <c r="A305" s="3"/>
      <c r="B305" s="254">
        <f t="shared" si="275"/>
        <v>38397</v>
      </c>
      <c r="C305" s="5">
        <f t="shared" si="317"/>
        <v>24106</v>
      </c>
      <c r="D305" s="5">
        <v>0</v>
      </c>
      <c r="E305" s="66">
        <f t="shared" si="323"/>
        <v>0</v>
      </c>
      <c r="F305" s="66">
        <f t="shared" si="276"/>
        <v>-39</v>
      </c>
      <c r="G305" s="4">
        <f t="shared" si="318"/>
        <v>24067</v>
      </c>
      <c r="H305" s="8">
        <f t="shared" si="319"/>
        <v>-1.6178544760640505E-3</v>
      </c>
      <c r="I305" s="3"/>
      <c r="J305" s="306">
        <v>38397</v>
      </c>
      <c r="K305" s="5">
        <v>428.4</v>
      </c>
      <c r="L305" s="5">
        <v>429.8</v>
      </c>
      <c r="M305" s="5">
        <v>422</v>
      </c>
      <c r="N305" s="177"/>
      <c r="O305" s="5">
        <f t="shared" si="264"/>
        <v>7.8000000000000114</v>
      </c>
      <c r="P305" s="8">
        <f t="shared" si="265"/>
        <v>1.8207282913165295E-2</v>
      </c>
      <c r="Q305" s="8">
        <f>(AVERAGE(P302:P304))*Q1239</f>
        <v>1.1014588328734727E-2</v>
      </c>
      <c r="R305" s="8">
        <f>P304/P1239</f>
        <v>0.79970649759119872</v>
      </c>
      <c r="S305" s="109">
        <f t="shared" si="266"/>
        <v>417.35184372527397</v>
      </c>
      <c r="T305" s="5">
        <f t="shared" si="277"/>
        <v>7</v>
      </c>
      <c r="U305" s="8">
        <f t="shared" si="263"/>
        <v>0.3</v>
      </c>
      <c r="V305" s="19">
        <f t="shared" si="267"/>
        <v>0</v>
      </c>
      <c r="W305" s="109">
        <f t="shared" si="278"/>
        <v>426.64815627472603</v>
      </c>
      <c r="X305" s="5">
        <f t="shared" si="272"/>
        <v>3</v>
      </c>
      <c r="Y305" s="8">
        <f t="shared" si="268"/>
        <v>0.7</v>
      </c>
      <c r="Z305" s="5">
        <f t="shared" si="269"/>
        <v>3.3999999999999773</v>
      </c>
      <c r="AA305" s="5">
        <f>K305*AA1239</f>
        <v>5.5691999999999995</v>
      </c>
      <c r="AB305" s="5">
        <f t="shared" si="270"/>
        <v>4.4537254263849038</v>
      </c>
      <c r="AC305" s="2">
        <f t="shared" si="314"/>
        <v>38397</v>
      </c>
      <c r="AD305" s="43">
        <f t="shared" si="279"/>
        <v>415</v>
      </c>
      <c r="AE305" s="54"/>
      <c r="AF305" s="131">
        <f>(AK304&gt;AF1239)*1</f>
        <v>0</v>
      </c>
      <c r="AG305" s="112">
        <f>MROUND((AD305*AG1239),5)</f>
        <v>405</v>
      </c>
      <c r="AH305" s="113">
        <f>MROUND((AE305*AH1239),0.1)</f>
        <v>0</v>
      </c>
      <c r="AI305" s="60">
        <f t="shared" si="280"/>
        <v>6.3999999999999773</v>
      </c>
      <c r="AJ305" s="60"/>
      <c r="AK305" s="133">
        <f t="shared" si="313"/>
        <v>428.4</v>
      </c>
      <c r="AL305" s="41">
        <f t="shared" si="271"/>
        <v>425</v>
      </c>
      <c r="AM305" s="56">
        <f t="shared" si="273"/>
        <v>3</v>
      </c>
      <c r="AN305" s="82">
        <f t="shared" si="274"/>
        <v>1</v>
      </c>
      <c r="AO305" s="82">
        <f t="shared" si="281"/>
        <v>0</v>
      </c>
      <c r="AP305" s="33">
        <f t="shared" si="282"/>
        <v>1</v>
      </c>
      <c r="AQ305" s="29">
        <f t="shared" si="283"/>
        <v>0</v>
      </c>
      <c r="AR305" s="86">
        <f t="shared" si="284"/>
        <v>1</v>
      </c>
      <c r="AS305" s="33">
        <f t="shared" si="285"/>
        <v>0</v>
      </c>
      <c r="AT305" s="19">
        <f t="shared" si="286"/>
        <v>0</v>
      </c>
      <c r="AU305" s="18">
        <f t="shared" si="309"/>
        <v>0</v>
      </c>
      <c r="AV305" s="5">
        <f t="shared" si="287"/>
        <v>0</v>
      </c>
      <c r="AW305" s="17">
        <f t="shared" si="288"/>
        <v>0</v>
      </c>
      <c r="AX305" s="17">
        <f t="shared" si="289"/>
        <v>0</v>
      </c>
      <c r="AY305" s="17">
        <f t="shared" si="290"/>
        <v>0</v>
      </c>
      <c r="AZ305" s="19">
        <f t="shared" si="291"/>
        <v>0</v>
      </c>
      <c r="BA305" s="19">
        <f t="shared" si="292"/>
        <v>0</v>
      </c>
      <c r="BB305" s="19">
        <f t="shared" si="293"/>
        <v>0</v>
      </c>
      <c r="BC305" s="19">
        <f t="shared" si="294"/>
        <v>0</v>
      </c>
      <c r="BD305" s="17">
        <f t="shared" si="295"/>
        <v>0</v>
      </c>
      <c r="BE305" s="17">
        <f t="shared" si="296"/>
        <v>0</v>
      </c>
      <c r="BF305" s="38">
        <f t="shared" si="297"/>
        <v>0</v>
      </c>
      <c r="BG305" s="38">
        <f t="shared" si="298"/>
        <v>0</v>
      </c>
      <c r="BH305" s="38">
        <f t="shared" si="299"/>
        <v>0</v>
      </c>
      <c r="BI305" s="38">
        <f t="shared" si="300"/>
        <v>0</v>
      </c>
      <c r="BJ305" s="5">
        <f t="shared" si="301"/>
        <v>0</v>
      </c>
      <c r="BK305" s="5">
        <f t="shared" si="302"/>
        <v>0</v>
      </c>
      <c r="BL305" s="22">
        <f t="shared" si="303"/>
        <v>0</v>
      </c>
      <c r="BM305" s="5">
        <f t="shared" si="304"/>
        <v>0</v>
      </c>
      <c r="BN305" s="66">
        <f t="shared" si="258"/>
        <v>0</v>
      </c>
      <c r="BO305" s="5">
        <f>AP305*BO1239</f>
        <v>-39</v>
      </c>
      <c r="BP305" s="5">
        <f>AU305*BP1239</f>
        <v>0</v>
      </c>
      <c r="BQ305" s="5">
        <f>AF305*BQ1239</f>
        <v>0</v>
      </c>
      <c r="BR305" s="356">
        <f t="shared" si="259"/>
        <v>-39</v>
      </c>
      <c r="BS305" s="5">
        <f t="shared" si="305"/>
        <v>428.4</v>
      </c>
      <c r="BT305" s="6"/>
      <c r="BU305" s="306">
        <v>38397</v>
      </c>
      <c r="BV305" s="38">
        <f t="shared" si="306"/>
        <v>428.4</v>
      </c>
      <c r="BW305" s="66">
        <f>BV27*BV305</f>
        <v>35294.117647058825</v>
      </c>
      <c r="BX305" s="66">
        <f t="shared" si="320"/>
        <v>527.26973142198403</v>
      </c>
      <c r="BY305" s="17">
        <f t="shared" si="315"/>
        <v>1</v>
      </c>
      <c r="BZ305" s="17">
        <f t="shared" si="321"/>
        <v>0</v>
      </c>
      <c r="CA305" s="66"/>
      <c r="CB305" s="66">
        <f>N3+CE305</f>
        <v>49067</v>
      </c>
      <c r="CC305" s="66">
        <f>MAX(BW305:BW404)</f>
        <v>58642.280441588402</v>
      </c>
      <c r="CD305" s="66">
        <f t="shared" si="310"/>
        <v>-23348.162794529577</v>
      </c>
      <c r="CE305" s="66">
        <f t="shared" si="322"/>
        <v>-932.99999999999977</v>
      </c>
      <c r="CF305" s="66" t="e">
        <f>MAX(CE305:CE404)</f>
        <v>#REF!</v>
      </c>
      <c r="CG305" s="66" t="e">
        <f t="shared" si="311"/>
        <v>#REF!</v>
      </c>
      <c r="CH305" s="370"/>
      <c r="CI305" s="17">
        <f t="shared" si="307"/>
        <v>0</v>
      </c>
      <c r="CJ305" s="17">
        <f t="shared" si="308"/>
        <v>1</v>
      </c>
      <c r="CK305" s="38">
        <f>MAX(BV38:BV305)</f>
        <v>457.8</v>
      </c>
      <c r="CL305" s="38">
        <f t="shared" si="316"/>
        <v>-29.400000000000034</v>
      </c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</row>
    <row r="306" spans="1:147" customFormat="1" ht="19.5" hidden="1" customHeight="1" x14ac:dyDescent="0.25">
      <c r="A306" s="3"/>
      <c r="B306" s="254">
        <f t="shared" si="275"/>
        <v>38404</v>
      </c>
      <c r="C306" s="5">
        <f t="shared" si="317"/>
        <v>24067</v>
      </c>
      <c r="D306" s="5">
        <v>0</v>
      </c>
      <c r="E306" s="66">
        <f t="shared" si="323"/>
        <v>0</v>
      </c>
      <c r="F306" s="66">
        <f t="shared" si="276"/>
        <v>-39</v>
      </c>
      <c r="G306" s="4">
        <f t="shared" si="318"/>
        <v>24028</v>
      </c>
      <c r="H306" s="8">
        <f t="shared" si="319"/>
        <v>-1.6204761706901567E-3</v>
      </c>
      <c r="I306" s="3"/>
      <c r="J306" s="306">
        <v>38404</v>
      </c>
      <c r="K306" s="5">
        <v>436.1</v>
      </c>
      <c r="L306" s="5">
        <v>438.2</v>
      </c>
      <c r="M306" s="5">
        <v>427.4</v>
      </c>
      <c r="N306" s="177"/>
      <c r="O306" s="5">
        <f t="shared" si="264"/>
        <v>10.800000000000011</v>
      </c>
      <c r="P306" s="8">
        <f t="shared" si="265"/>
        <v>2.4764962164641163E-2</v>
      </c>
      <c r="Q306" s="8">
        <f>(AVERAGE(P303:P305))*Q1239</f>
        <v>1.0483415803663037E-2</v>
      </c>
      <c r="R306" s="8">
        <f>P305/P1239</f>
        <v>0.51634652046528395</v>
      </c>
      <c r="S306" s="109">
        <f t="shared" si="266"/>
        <v>423.90890466971075</v>
      </c>
      <c r="T306" s="5">
        <f t="shared" si="277"/>
        <v>3.3999999999999773</v>
      </c>
      <c r="U306" s="8">
        <f t="shared" si="263"/>
        <v>0.66000000000000225</v>
      </c>
      <c r="V306" s="19">
        <f t="shared" si="267"/>
        <v>0</v>
      </c>
      <c r="W306" s="109">
        <f t="shared" si="278"/>
        <v>432.8910953302892</v>
      </c>
      <c r="X306" s="5">
        <f t="shared" si="272"/>
        <v>6.6000000000000227</v>
      </c>
      <c r="Y306" s="8">
        <f t="shared" si="268"/>
        <v>0.33999999999999775</v>
      </c>
      <c r="Z306" s="5">
        <f t="shared" si="269"/>
        <v>1.1000000000000227</v>
      </c>
      <c r="AA306" s="5">
        <f>K306*AA1239</f>
        <v>5.6692999999999998</v>
      </c>
      <c r="AB306" s="5">
        <f t="shared" si="270"/>
        <v>2.9273233284738343</v>
      </c>
      <c r="AC306" s="2">
        <f t="shared" si="314"/>
        <v>38404</v>
      </c>
      <c r="AD306" s="43">
        <f t="shared" si="279"/>
        <v>425</v>
      </c>
      <c r="AE306" s="54"/>
      <c r="AF306" s="131">
        <f>(AK305&gt;AF1239)*1</f>
        <v>0</v>
      </c>
      <c r="AG306" s="112">
        <f>MROUND((AD306*AG1239),5)</f>
        <v>415</v>
      </c>
      <c r="AH306" s="113">
        <f>MROUND((AE306*AH1239),0.1)</f>
        <v>0</v>
      </c>
      <c r="AI306" s="60">
        <f t="shared" si="280"/>
        <v>7.7000000000000455</v>
      </c>
      <c r="AJ306" s="60"/>
      <c r="AK306" s="133">
        <f t="shared" si="313"/>
        <v>436.1</v>
      </c>
      <c r="AL306" s="41">
        <f t="shared" si="271"/>
        <v>435</v>
      </c>
      <c r="AM306" s="56">
        <f t="shared" si="273"/>
        <v>3.1</v>
      </c>
      <c r="AN306" s="82">
        <f t="shared" si="274"/>
        <v>1</v>
      </c>
      <c r="AO306" s="82">
        <f t="shared" si="281"/>
        <v>0</v>
      </c>
      <c r="AP306" s="33">
        <f t="shared" si="282"/>
        <v>1</v>
      </c>
      <c r="AQ306" s="29">
        <f t="shared" si="283"/>
        <v>0</v>
      </c>
      <c r="AR306" s="86">
        <f t="shared" si="284"/>
        <v>1</v>
      </c>
      <c r="AS306" s="33">
        <f t="shared" si="285"/>
        <v>0</v>
      </c>
      <c r="AT306" s="19">
        <f t="shared" si="286"/>
        <v>0</v>
      </c>
      <c r="AU306" s="18">
        <f t="shared" si="309"/>
        <v>0</v>
      </c>
      <c r="AV306" s="5">
        <f t="shared" si="287"/>
        <v>0</v>
      </c>
      <c r="AW306" s="17">
        <f t="shared" si="288"/>
        <v>0</v>
      </c>
      <c r="AX306" s="17">
        <f t="shared" si="289"/>
        <v>0</v>
      </c>
      <c r="AY306" s="17">
        <f t="shared" si="290"/>
        <v>0</v>
      </c>
      <c r="AZ306" s="19">
        <f t="shared" si="291"/>
        <v>0</v>
      </c>
      <c r="BA306" s="19">
        <f t="shared" si="292"/>
        <v>0</v>
      </c>
      <c r="BB306" s="19">
        <f t="shared" si="293"/>
        <v>0</v>
      </c>
      <c r="BC306" s="19">
        <f t="shared" si="294"/>
        <v>0</v>
      </c>
      <c r="BD306" s="17">
        <f t="shared" si="295"/>
        <v>0</v>
      </c>
      <c r="BE306" s="17">
        <f t="shared" si="296"/>
        <v>0</v>
      </c>
      <c r="BF306" s="38">
        <f t="shared" si="297"/>
        <v>0</v>
      </c>
      <c r="BG306" s="38">
        <f t="shared" si="298"/>
        <v>0</v>
      </c>
      <c r="BH306" s="38">
        <f t="shared" si="299"/>
        <v>0</v>
      </c>
      <c r="BI306" s="38">
        <f t="shared" si="300"/>
        <v>0</v>
      </c>
      <c r="BJ306" s="5">
        <f t="shared" si="301"/>
        <v>0</v>
      </c>
      <c r="BK306" s="5">
        <f t="shared" si="302"/>
        <v>0</v>
      </c>
      <c r="BL306" s="22">
        <f t="shared" si="303"/>
        <v>0</v>
      </c>
      <c r="BM306" s="5">
        <f t="shared" si="304"/>
        <v>0</v>
      </c>
      <c r="BN306" s="66">
        <f t="shared" si="258"/>
        <v>0</v>
      </c>
      <c r="BO306" s="5">
        <f>AP306*BO1239</f>
        <v>-39</v>
      </c>
      <c r="BP306" s="5">
        <f>AU306*BP1239</f>
        <v>0</v>
      </c>
      <c r="BQ306" s="5">
        <f>AF306*BQ1239</f>
        <v>0</v>
      </c>
      <c r="BR306" s="356">
        <f t="shared" si="259"/>
        <v>-39</v>
      </c>
      <c r="BS306" s="5">
        <f t="shared" si="305"/>
        <v>436.1</v>
      </c>
      <c r="BT306" s="6"/>
      <c r="BU306" s="306">
        <v>38404</v>
      </c>
      <c r="BV306" s="38">
        <f t="shared" si="306"/>
        <v>436.1</v>
      </c>
      <c r="BW306" s="66">
        <f>BV27*BV306</f>
        <v>35928.489042675894</v>
      </c>
      <c r="BX306" s="66">
        <f t="shared" si="320"/>
        <v>634.37139561706863</v>
      </c>
      <c r="BY306" s="17">
        <f t="shared" si="315"/>
        <v>1</v>
      </c>
      <c r="BZ306" s="17">
        <f t="shared" si="321"/>
        <v>0</v>
      </c>
      <c r="CA306" s="66"/>
      <c r="CB306" s="66">
        <f>N3+CE306</f>
        <v>49028</v>
      </c>
      <c r="CC306" s="66">
        <f>MAX(BW306:BW404)</f>
        <v>58642.280441588402</v>
      </c>
      <c r="CD306" s="66">
        <f t="shared" si="310"/>
        <v>-22713.791398912508</v>
      </c>
      <c r="CE306" s="66">
        <f t="shared" si="322"/>
        <v>-971.99999999999977</v>
      </c>
      <c r="CF306" s="66" t="e">
        <f>MAX(CE306:CE404)</f>
        <v>#REF!</v>
      </c>
      <c r="CG306" s="66" t="e">
        <f t="shared" si="311"/>
        <v>#REF!</v>
      </c>
      <c r="CH306" s="370"/>
      <c r="CI306" s="17">
        <f t="shared" si="307"/>
        <v>0</v>
      </c>
      <c r="CJ306" s="17">
        <f t="shared" si="308"/>
        <v>1</v>
      </c>
      <c r="CK306" s="38">
        <f>MAX(BV38:BV306)</f>
        <v>457.8</v>
      </c>
      <c r="CL306" s="38">
        <f t="shared" si="316"/>
        <v>-21.699999999999989</v>
      </c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</row>
    <row r="307" spans="1:147" customFormat="1" ht="19.5" hidden="1" customHeight="1" x14ac:dyDescent="0.25">
      <c r="A307" s="3"/>
      <c r="B307" s="254">
        <f t="shared" si="275"/>
        <v>38411</v>
      </c>
      <c r="C307" s="5">
        <f t="shared" si="317"/>
        <v>24028</v>
      </c>
      <c r="D307" s="5">
        <v>0</v>
      </c>
      <c r="E307" s="66">
        <f t="shared" si="323"/>
        <v>0</v>
      </c>
      <c r="F307" s="66">
        <f t="shared" si="276"/>
        <v>-39</v>
      </c>
      <c r="G307" s="4">
        <f t="shared" si="318"/>
        <v>23989</v>
      </c>
      <c r="H307" s="8">
        <f t="shared" si="319"/>
        <v>-1.6231063758947895E-3</v>
      </c>
      <c r="I307" s="3"/>
      <c r="J307" s="306">
        <v>38411</v>
      </c>
      <c r="K307" s="5">
        <v>435.1</v>
      </c>
      <c r="L307" s="5">
        <v>439.3</v>
      </c>
      <c r="M307" s="5">
        <v>429.8</v>
      </c>
      <c r="N307" s="177"/>
      <c r="O307" s="5">
        <f t="shared" si="264"/>
        <v>9.5</v>
      </c>
      <c r="P307" s="8">
        <f t="shared" si="265"/>
        <v>2.1834061135371178E-2</v>
      </c>
      <c r="Q307" s="8">
        <f>(AVERAGE(P304:P306))*Q1239</f>
        <v>9.4895062947343775E-3</v>
      </c>
      <c r="R307" s="8">
        <f>P306/P1239</f>
        <v>0.70231797375547167</v>
      </c>
      <c r="S307" s="109">
        <f t="shared" si="266"/>
        <v>431.96162630486634</v>
      </c>
      <c r="T307" s="5">
        <f t="shared" si="277"/>
        <v>6.1000000000000227</v>
      </c>
      <c r="U307" s="8">
        <f t="shared" si="263"/>
        <v>0.38999999999999774</v>
      </c>
      <c r="V307" s="19">
        <f t="shared" si="267"/>
        <v>0</v>
      </c>
      <c r="W307" s="109">
        <f t="shared" si="278"/>
        <v>440.2383736951337</v>
      </c>
      <c r="X307" s="5">
        <f t="shared" si="272"/>
        <v>3.8999999999999773</v>
      </c>
      <c r="Y307" s="8">
        <f t="shared" si="268"/>
        <v>0.61000000000000232</v>
      </c>
      <c r="Z307" s="5">
        <f t="shared" si="269"/>
        <v>0</v>
      </c>
      <c r="AA307" s="5">
        <f>K307*AA1239</f>
        <v>5.6562999999999999</v>
      </c>
      <c r="AB307" s="5">
        <f t="shared" si="270"/>
        <v>3.9725211549530743</v>
      </c>
      <c r="AC307" s="2">
        <f t="shared" si="314"/>
        <v>38411</v>
      </c>
      <c r="AD307" s="43">
        <f t="shared" si="279"/>
        <v>430</v>
      </c>
      <c r="AE307" s="54"/>
      <c r="AF307" s="131">
        <f>(AK306&gt;AF1239)*1</f>
        <v>0</v>
      </c>
      <c r="AG307" s="112">
        <f>MROUND((AD307*AG1239),5)</f>
        <v>420</v>
      </c>
      <c r="AH307" s="113">
        <f>MROUND((AE307*AH1239),0.1)</f>
        <v>0</v>
      </c>
      <c r="AI307" s="60">
        <f t="shared" si="280"/>
        <v>-1</v>
      </c>
      <c r="AJ307" s="60"/>
      <c r="AK307" s="133">
        <f t="shared" si="313"/>
        <v>435.1</v>
      </c>
      <c r="AL307" s="41">
        <f t="shared" si="271"/>
        <v>440</v>
      </c>
      <c r="AM307" s="56">
        <f t="shared" si="273"/>
        <v>1</v>
      </c>
      <c r="AN307" s="82">
        <f t="shared" si="274"/>
        <v>0</v>
      </c>
      <c r="AO307" s="82">
        <f t="shared" si="281"/>
        <v>1</v>
      </c>
      <c r="AP307" s="33">
        <f t="shared" si="282"/>
        <v>1</v>
      </c>
      <c r="AQ307" s="29">
        <f t="shared" si="283"/>
        <v>0</v>
      </c>
      <c r="AR307" s="86">
        <f t="shared" si="284"/>
        <v>1</v>
      </c>
      <c r="AS307" s="33">
        <f t="shared" si="285"/>
        <v>0</v>
      </c>
      <c r="AT307" s="19">
        <f t="shared" si="286"/>
        <v>0</v>
      </c>
      <c r="AU307" s="18">
        <f t="shared" si="309"/>
        <v>0</v>
      </c>
      <c r="AV307" s="5">
        <f t="shared" si="287"/>
        <v>0</v>
      </c>
      <c r="AW307" s="17">
        <f t="shared" si="288"/>
        <v>0</v>
      </c>
      <c r="AX307" s="17">
        <f t="shared" si="289"/>
        <v>0</v>
      </c>
      <c r="AY307" s="17">
        <f t="shared" si="290"/>
        <v>0</v>
      </c>
      <c r="AZ307" s="19">
        <f t="shared" si="291"/>
        <v>0</v>
      </c>
      <c r="BA307" s="19">
        <f t="shared" si="292"/>
        <v>0</v>
      </c>
      <c r="BB307" s="19">
        <f t="shared" si="293"/>
        <v>0</v>
      </c>
      <c r="BC307" s="19">
        <f t="shared" si="294"/>
        <v>0</v>
      </c>
      <c r="BD307" s="17">
        <f t="shared" si="295"/>
        <v>0</v>
      </c>
      <c r="BE307" s="17">
        <f t="shared" si="296"/>
        <v>0</v>
      </c>
      <c r="BF307" s="38">
        <f t="shared" si="297"/>
        <v>0</v>
      </c>
      <c r="BG307" s="38">
        <f t="shared" si="298"/>
        <v>0</v>
      </c>
      <c r="BH307" s="38">
        <f t="shared" si="299"/>
        <v>0</v>
      </c>
      <c r="BI307" s="38">
        <f t="shared" si="300"/>
        <v>0</v>
      </c>
      <c r="BJ307" s="5">
        <f t="shared" si="301"/>
        <v>0</v>
      </c>
      <c r="BK307" s="5">
        <f t="shared" si="302"/>
        <v>0</v>
      </c>
      <c r="BL307" s="22">
        <f t="shared" si="303"/>
        <v>0</v>
      </c>
      <c r="BM307" s="5">
        <f t="shared" si="304"/>
        <v>0</v>
      </c>
      <c r="BN307" s="66">
        <f t="shared" si="258"/>
        <v>0</v>
      </c>
      <c r="BO307" s="5">
        <f>AP307*BO1239</f>
        <v>-39</v>
      </c>
      <c r="BP307" s="5">
        <f>AU307*BP1239</f>
        <v>0</v>
      </c>
      <c r="BQ307" s="5">
        <f>AF307*BQ1239</f>
        <v>0</v>
      </c>
      <c r="BR307" s="356">
        <f t="shared" si="259"/>
        <v>-39</v>
      </c>
      <c r="BS307" s="5">
        <f t="shared" si="305"/>
        <v>435.1</v>
      </c>
      <c r="BT307" s="6"/>
      <c r="BU307" s="306">
        <v>38411</v>
      </c>
      <c r="BV307" s="38">
        <f t="shared" si="306"/>
        <v>435.1</v>
      </c>
      <c r="BW307" s="66">
        <f>BV27*BV307</f>
        <v>35846.103147141213</v>
      </c>
      <c r="BX307" s="66">
        <f t="shared" si="320"/>
        <v>-82.385895534680458</v>
      </c>
      <c r="BY307" s="17">
        <f t="shared" si="315"/>
        <v>0</v>
      </c>
      <c r="BZ307" s="17">
        <f t="shared" si="321"/>
        <v>1</v>
      </c>
      <c r="CA307" s="66"/>
      <c r="CB307" s="66">
        <f>N3+CE307</f>
        <v>48989</v>
      </c>
      <c r="CC307" s="66">
        <f>MAX(BW307:BW404)</f>
        <v>58642.280441588402</v>
      </c>
      <c r="CD307" s="66">
        <f t="shared" si="310"/>
        <v>-22796.177294447189</v>
      </c>
      <c r="CE307" s="66">
        <f t="shared" si="322"/>
        <v>-1010.9999999999998</v>
      </c>
      <c r="CF307" s="66" t="e">
        <f>MAX(CE307:CE404)</f>
        <v>#REF!</v>
      </c>
      <c r="CG307" s="66" t="e">
        <f t="shared" si="311"/>
        <v>#REF!</v>
      </c>
      <c r="CH307" s="370"/>
      <c r="CI307" s="17">
        <f t="shared" si="307"/>
        <v>0</v>
      </c>
      <c r="CJ307" s="17">
        <f t="shared" si="308"/>
        <v>1</v>
      </c>
      <c r="CK307" s="38">
        <f>MAX(BV38:BV307)</f>
        <v>457.8</v>
      </c>
      <c r="CL307" s="38">
        <f t="shared" si="316"/>
        <v>-22.699999999999989</v>
      </c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</row>
    <row r="308" spans="1:147" customFormat="1" ht="19.5" hidden="1" customHeight="1" x14ac:dyDescent="0.25">
      <c r="A308" s="3"/>
      <c r="B308" s="254">
        <f t="shared" si="275"/>
        <v>38418</v>
      </c>
      <c r="C308" s="5">
        <f t="shared" si="317"/>
        <v>23989</v>
      </c>
      <c r="D308" s="5">
        <v>0</v>
      </c>
      <c r="E308" s="66">
        <f t="shared" si="323"/>
        <v>0</v>
      </c>
      <c r="F308" s="66">
        <f t="shared" si="276"/>
        <v>-39</v>
      </c>
      <c r="G308" s="4">
        <f t="shared" si="318"/>
        <v>23950</v>
      </c>
      <c r="H308" s="8">
        <f t="shared" si="319"/>
        <v>-1.6257451331860436E-3</v>
      </c>
      <c r="I308" s="3"/>
      <c r="J308" s="306">
        <v>38418</v>
      </c>
      <c r="K308" s="5">
        <v>446.8</v>
      </c>
      <c r="L308" s="5">
        <v>448</v>
      </c>
      <c r="M308" s="5">
        <v>433.3</v>
      </c>
      <c r="N308" s="177"/>
      <c r="O308" s="5">
        <f t="shared" si="264"/>
        <v>14.699999999999989</v>
      </c>
      <c r="P308" s="8">
        <f t="shared" si="265"/>
        <v>3.2900626678603377E-2</v>
      </c>
      <c r="Q308" s="8">
        <f>(AVERAGE(P305:P307))*Q1239</f>
        <v>8.6408408284236859E-3</v>
      </c>
      <c r="R308" s="8">
        <f>P307/P1239</f>
        <v>0.6191995559492981</v>
      </c>
      <c r="S308" s="109">
        <f t="shared" si="266"/>
        <v>431.34037015555288</v>
      </c>
      <c r="T308" s="5">
        <f t="shared" si="277"/>
        <v>5.1000000000000227</v>
      </c>
      <c r="U308" s="8">
        <f t="shared" si="263"/>
        <v>0.48999999999999772</v>
      </c>
      <c r="V308" s="19">
        <f t="shared" si="267"/>
        <v>0</v>
      </c>
      <c r="W308" s="109">
        <f t="shared" si="278"/>
        <v>438.85962984444717</v>
      </c>
      <c r="X308" s="5">
        <f t="shared" si="272"/>
        <v>4.8999999999999773</v>
      </c>
      <c r="Y308" s="8">
        <f t="shared" si="268"/>
        <v>0.51000000000000223</v>
      </c>
      <c r="Z308" s="5">
        <f t="shared" si="269"/>
        <v>6.8000000000000114</v>
      </c>
      <c r="AA308" s="5">
        <f>K308*AA1239</f>
        <v>5.8083999999999998</v>
      </c>
      <c r="AB308" s="5">
        <f t="shared" si="270"/>
        <v>3.596558700775903</v>
      </c>
      <c r="AC308" s="2">
        <f t="shared" si="314"/>
        <v>38418</v>
      </c>
      <c r="AD308" s="43">
        <f t="shared" si="279"/>
        <v>430</v>
      </c>
      <c r="AE308" s="54"/>
      <c r="AF308" s="131">
        <f>(AK307&gt;AF1239)*1</f>
        <v>0</v>
      </c>
      <c r="AG308" s="112">
        <f>MROUND((AD308*AG1239),5)</f>
        <v>420</v>
      </c>
      <c r="AH308" s="113">
        <f>MROUND((AE308*AH1239),0.1)</f>
        <v>0</v>
      </c>
      <c r="AI308" s="60">
        <f t="shared" si="280"/>
        <v>11.699999999999989</v>
      </c>
      <c r="AJ308" s="60"/>
      <c r="AK308" s="133">
        <f t="shared" si="313"/>
        <v>446.8</v>
      </c>
      <c r="AL308" s="41">
        <f t="shared" si="271"/>
        <v>440</v>
      </c>
      <c r="AM308" s="56">
        <f t="shared" si="273"/>
        <v>2.4000000000000004</v>
      </c>
      <c r="AN308" s="82">
        <f t="shared" si="274"/>
        <v>1</v>
      </c>
      <c r="AO308" s="82">
        <f t="shared" si="281"/>
        <v>0</v>
      </c>
      <c r="AP308" s="33">
        <f t="shared" si="282"/>
        <v>1</v>
      </c>
      <c r="AQ308" s="29">
        <f t="shared" si="283"/>
        <v>0</v>
      </c>
      <c r="AR308" s="86">
        <f t="shared" si="284"/>
        <v>1</v>
      </c>
      <c r="AS308" s="33">
        <f t="shared" si="285"/>
        <v>0</v>
      </c>
      <c r="AT308" s="19">
        <f t="shared" si="286"/>
        <v>0</v>
      </c>
      <c r="AU308" s="18">
        <f t="shared" si="309"/>
        <v>0</v>
      </c>
      <c r="AV308" s="5">
        <f t="shared" si="287"/>
        <v>0</v>
      </c>
      <c r="AW308" s="17">
        <f t="shared" si="288"/>
        <v>0</v>
      </c>
      <c r="AX308" s="17">
        <f t="shared" si="289"/>
        <v>0</v>
      </c>
      <c r="AY308" s="17">
        <f t="shared" si="290"/>
        <v>0</v>
      </c>
      <c r="AZ308" s="19">
        <f t="shared" si="291"/>
        <v>0</v>
      </c>
      <c r="BA308" s="19">
        <f t="shared" si="292"/>
        <v>0</v>
      </c>
      <c r="BB308" s="19">
        <f t="shared" si="293"/>
        <v>0</v>
      </c>
      <c r="BC308" s="19">
        <f t="shared" si="294"/>
        <v>0</v>
      </c>
      <c r="BD308" s="17">
        <f t="shared" si="295"/>
        <v>0</v>
      </c>
      <c r="BE308" s="17">
        <f t="shared" si="296"/>
        <v>0</v>
      </c>
      <c r="BF308" s="38">
        <f t="shared" si="297"/>
        <v>0</v>
      </c>
      <c r="BG308" s="38">
        <f t="shared" si="298"/>
        <v>0</v>
      </c>
      <c r="BH308" s="38">
        <f t="shared" si="299"/>
        <v>0</v>
      </c>
      <c r="BI308" s="38">
        <f t="shared" si="300"/>
        <v>0</v>
      </c>
      <c r="BJ308" s="5">
        <f t="shared" si="301"/>
        <v>0</v>
      </c>
      <c r="BK308" s="5">
        <f t="shared" si="302"/>
        <v>0</v>
      </c>
      <c r="BL308" s="22">
        <f t="shared" si="303"/>
        <v>0</v>
      </c>
      <c r="BM308" s="5">
        <f t="shared" si="304"/>
        <v>0</v>
      </c>
      <c r="BN308" s="66">
        <f t="shared" si="258"/>
        <v>0</v>
      </c>
      <c r="BO308" s="5">
        <f>AP308*BO1239</f>
        <v>-39</v>
      </c>
      <c r="BP308" s="5">
        <f>AU308*BP1239</f>
        <v>0</v>
      </c>
      <c r="BQ308" s="5">
        <f>AF308*BQ1239</f>
        <v>0</v>
      </c>
      <c r="BR308" s="356">
        <f t="shared" si="259"/>
        <v>-39</v>
      </c>
      <c r="BS308" s="5">
        <f t="shared" si="305"/>
        <v>446.8</v>
      </c>
      <c r="BT308" s="6"/>
      <c r="BU308" s="306">
        <v>38418</v>
      </c>
      <c r="BV308" s="38">
        <f t="shared" si="306"/>
        <v>446.8</v>
      </c>
      <c r="BW308" s="66">
        <f>BV27*BV308</f>
        <v>36810.018124897018</v>
      </c>
      <c r="BX308" s="66">
        <f t="shared" si="320"/>
        <v>963.91497775580501</v>
      </c>
      <c r="BY308" s="17">
        <f t="shared" si="315"/>
        <v>1</v>
      </c>
      <c r="BZ308" s="17">
        <f t="shared" si="321"/>
        <v>0</v>
      </c>
      <c r="CA308" s="66"/>
      <c r="CB308" s="66">
        <f>N3+CE308</f>
        <v>48950</v>
      </c>
      <c r="CC308" s="66">
        <f>MAX(BW308:BW404)</f>
        <v>58642.280441588402</v>
      </c>
      <c r="CD308" s="66">
        <f t="shared" si="310"/>
        <v>-21832.262316691384</v>
      </c>
      <c r="CE308" s="66">
        <f t="shared" si="322"/>
        <v>-1049.9999999999998</v>
      </c>
      <c r="CF308" s="66" t="e">
        <f>MAX(CE308:CE404)</f>
        <v>#REF!</v>
      </c>
      <c r="CG308" s="66" t="e">
        <f t="shared" si="311"/>
        <v>#REF!</v>
      </c>
      <c r="CH308" s="370"/>
      <c r="CI308" s="17">
        <f t="shared" si="307"/>
        <v>0</v>
      </c>
      <c r="CJ308" s="17">
        <f t="shared" si="308"/>
        <v>1</v>
      </c>
      <c r="CK308" s="38">
        <f>MAX(BV38:BV308)</f>
        <v>457.8</v>
      </c>
      <c r="CL308" s="38">
        <f t="shared" si="316"/>
        <v>-11</v>
      </c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</row>
    <row r="309" spans="1:147" customFormat="1" ht="19.5" hidden="1" customHeight="1" x14ac:dyDescent="0.25">
      <c r="A309" s="3"/>
      <c r="B309" s="254">
        <f t="shared" si="275"/>
        <v>38425</v>
      </c>
      <c r="C309" s="5">
        <f t="shared" si="317"/>
        <v>23950</v>
      </c>
      <c r="D309" s="5">
        <v>0</v>
      </c>
      <c r="E309" s="66">
        <f t="shared" si="323"/>
        <v>0</v>
      </c>
      <c r="F309" s="66">
        <f t="shared" si="276"/>
        <v>-39</v>
      </c>
      <c r="G309" s="4">
        <f t="shared" si="318"/>
        <v>23911</v>
      </c>
      <c r="H309" s="8">
        <f t="shared" si="319"/>
        <v>-1.62839248434238E-3</v>
      </c>
      <c r="I309" s="3"/>
      <c r="J309" s="306">
        <v>38425</v>
      </c>
      <c r="K309" s="5">
        <v>439.7</v>
      </c>
      <c r="L309" s="5">
        <v>446.7</v>
      </c>
      <c r="M309" s="5">
        <v>436.1</v>
      </c>
      <c r="N309" s="177"/>
      <c r="O309" s="5">
        <f t="shared" si="264"/>
        <v>10.599999999999966</v>
      </c>
      <c r="P309" s="8">
        <f t="shared" si="265"/>
        <v>2.4107345917671063E-2</v>
      </c>
      <c r="Q309" s="8">
        <f>(AVERAGE(P306:P308))*Q1239</f>
        <v>1.0599953330482097E-2</v>
      </c>
      <c r="R309" s="8">
        <f>P308/P1239</f>
        <v>0.93304004708689392</v>
      </c>
      <c r="S309" s="109">
        <f t="shared" si="266"/>
        <v>442.06394085194063</v>
      </c>
      <c r="T309" s="5">
        <f t="shared" si="277"/>
        <v>6.8000000000000114</v>
      </c>
      <c r="U309" s="8">
        <f t="shared" si="263"/>
        <v>0.31999999999999884</v>
      </c>
      <c r="V309" s="19">
        <f t="shared" si="267"/>
        <v>0.30000000000001137</v>
      </c>
      <c r="W309" s="109">
        <f t="shared" si="278"/>
        <v>451.53605914805939</v>
      </c>
      <c r="X309" s="5">
        <f t="shared" si="272"/>
        <v>3.1999999999999886</v>
      </c>
      <c r="Y309" s="8">
        <f t="shared" si="268"/>
        <v>0.68000000000000116</v>
      </c>
      <c r="Z309" s="5">
        <f t="shared" si="269"/>
        <v>0</v>
      </c>
      <c r="AA309" s="5">
        <f>K309*AA1239</f>
        <v>5.7161</v>
      </c>
      <c r="AB309" s="5">
        <f t="shared" si="270"/>
        <v>5.3333502131533939</v>
      </c>
      <c r="AC309" s="2">
        <f t="shared" si="314"/>
        <v>38425</v>
      </c>
      <c r="AD309" s="43">
        <f t="shared" si="279"/>
        <v>440</v>
      </c>
      <c r="AE309" s="54"/>
      <c r="AF309" s="131">
        <f>(AK308&gt;AF1239)*1</f>
        <v>0</v>
      </c>
      <c r="AG309" s="112">
        <f>MROUND((AD309*AG1239),5)</f>
        <v>430</v>
      </c>
      <c r="AH309" s="113">
        <f>MROUND((AE309*AH1239),0.1)</f>
        <v>0</v>
      </c>
      <c r="AI309" s="60">
        <f t="shared" si="280"/>
        <v>-7.1000000000000227</v>
      </c>
      <c r="AJ309" s="60"/>
      <c r="AK309" s="133">
        <f t="shared" si="313"/>
        <v>439.7</v>
      </c>
      <c r="AL309" s="41">
        <f t="shared" si="271"/>
        <v>450</v>
      </c>
      <c r="AM309" s="56">
        <f t="shared" si="273"/>
        <v>1.8</v>
      </c>
      <c r="AN309" s="82">
        <f t="shared" si="274"/>
        <v>0</v>
      </c>
      <c r="AO309" s="82">
        <f t="shared" si="281"/>
        <v>1</v>
      </c>
      <c r="AP309" s="33">
        <f t="shared" si="282"/>
        <v>1</v>
      </c>
      <c r="AQ309" s="29">
        <f t="shared" si="283"/>
        <v>0</v>
      </c>
      <c r="AR309" s="86">
        <f t="shared" si="284"/>
        <v>0</v>
      </c>
      <c r="AS309" s="33">
        <f t="shared" si="285"/>
        <v>1</v>
      </c>
      <c r="AT309" s="19">
        <f t="shared" si="286"/>
        <v>440</v>
      </c>
      <c r="AU309" s="18">
        <f t="shared" si="309"/>
        <v>0</v>
      </c>
      <c r="AV309" s="5">
        <f t="shared" si="287"/>
        <v>0</v>
      </c>
      <c r="AW309" s="17">
        <f t="shared" si="288"/>
        <v>0</v>
      </c>
      <c r="AX309" s="17">
        <f t="shared" si="289"/>
        <v>0</v>
      </c>
      <c r="AY309" s="17">
        <f t="shared" si="290"/>
        <v>0</v>
      </c>
      <c r="AZ309" s="19">
        <f t="shared" si="291"/>
        <v>0</v>
      </c>
      <c r="BA309" s="19">
        <f t="shared" si="292"/>
        <v>440</v>
      </c>
      <c r="BB309" s="19">
        <f t="shared" si="293"/>
        <v>0</v>
      </c>
      <c r="BC309" s="19">
        <f t="shared" si="294"/>
        <v>0</v>
      </c>
      <c r="BD309" s="17">
        <f t="shared" si="295"/>
        <v>440</v>
      </c>
      <c r="BE309" s="17">
        <f t="shared" si="296"/>
        <v>0</v>
      </c>
      <c r="BF309" s="38">
        <f t="shared" si="297"/>
        <v>0</v>
      </c>
      <c r="BG309" s="38">
        <f t="shared" si="298"/>
        <v>0</v>
      </c>
      <c r="BH309" s="38">
        <f t="shared" si="299"/>
        <v>0</v>
      </c>
      <c r="BI309" s="38">
        <f t="shared" si="300"/>
        <v>0</v>
      </c>
      <c r="BJ309" s="5">
        <f t="shared" si="301"/>
        <v>0</v>
      </c>
      <c r="BK309" s="5">
        <f t="shared" si="302"/>
        <v>0</v>
      </c>
      <c r="BL309" s="22">
        <f t="shared" si="303"/>
        <v>0</v>
      </c>
      <c r="BM309" s="5">
        <f t="shared" si="304"/>
        <v>0</v>
      </c>
      <c r="BN309" s="66">
        <f t="shared" si="258"/>
        <v>0</v>
      </c>
      <c r="BO309" s="5">
        <f>AP309*BO1239</f>
        <v>-39</v>
      </c>
      <c r="BP309" s="5">
        <f>AU309*BP1239</f>
        <v>0</v>
      </c>
      <c r="BQ309" s="5">
        <f>AF309*BQ1239</f>
        <v>0</v>
      </c>
      <c r="BR309" s="356">
        <f t="shared" ref="BR309:BR372" si="324">BQ309+BP309+BO309+BN309</f>
        <v>-39</v>
      </c>
      <c r="BS309" s="5">
        <f t="shared" si="305"/>
        <v>439.7</v>
      </c>
      <c r="BT309" s="6"/>
      <c r="BU309" s="306">
        <v>38425</v>
      </c>
      <c r="BV309" s="38">
        <f t="shared" si="306"/>
        <v>439.7</v>
      </c>
      <c r="BW309" s="66">
        <f>BV27*BV309</f>
        <v>36225.078266600758</v>
      </c>
      <c r="BX309" s="66">
        <f t="shared" si="320"/>
        <v>-584.93985829626035</v>
      </c>
      <c r="BY309" s="17">
        <f t="shared" si="315"/>
        <v>0</v>
      </c>
      <c r="BZ309" s="17">
        <f t="shared" si="321"/>
        <v>1</v>
      </c>
      <c r="CA309" s="66"/>
      <c r="CB309" s="66">
        <f>N3+CE309</f>
        <v>48911</v>
      </c>
      <c r="CC309" s="66">
        <f>MAX(BW309:BW404)</f>
        <v>58642.280441588402</v>
      </c>
      <c r="CD309" s="66">
        <f t="shared" si="310"/>
        <v>-22417.202174987644</v>
      </c>
      <c r="CE309" s="66">
        <f t="shared" si="322"/>
        <v>-1088.9999999999998</v>
      </c>
      <c r="CF309" s="66" t="e">
        <f>MAX(CE309:CE404)</f>
        <v>#REF!</v>
      </c>
      <c r="CG309" s="66" t="e">
        <f t="shared" si="311"/>
        <v>#REF!</v>
      </c>
      <c r="CH309" s="370"/>
      <c r="CI309" s="17">
        <f t="shared" si="307"/>
        <v>0</v>
      </c>
      <c r="CJ309" s="17">
        <f t="shared" si="308"/>
        <v>1</v>
      </c>
      <c r="CK309" s="38">
        <f>MAX(BV38:BV309)</f>
        <v>457.8</v>
      </c>
      <c r="CL309" s="38">
        <f t="shared" si="316"/>
        <v>-18.100000000000023</v>
      </c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</row>
    <row r="310" spans="1:147" customFormat="1" ht="19.5" hidden="1" customHeight="1" x14ac:dyDescent="0.25">
      <c r="A310" s="3"/>
      <c r="B310" s="254">
        <f t="shared" si="275"/>
        <v>38432</v>
      </c>
      <c r="C310" s="5">
        <f t="shared" si="317"/>
        <v>23911</v>
      </c>
      <c r="D310" s="5">
        <v>0</v>
      </c>
      <c r="E310" s="66">
        <f t="shared" si="323"/>
        <v>0</v>
      </c>
      <c r="F310" s="66">
        <f t="shared" si="276"/>
        <v>321</v>
      </c>
      <c r="G310" s="4">
        <f t="shared" si="318"/>
        <v>24232</v>
      </c>
      <c r="H310" s="8">
        <f t="shared" si="319"/>
        <v>1.342478357241437E-2</v>
      </c>
      <c r="I310" s="3"/>
      <c r="J310" s="306">
        <v>38432</v>
      </c>
      <c r="K310" s="5">
        <v>424.8</v>
      </c>
      <c r="L310" s="5">
        <v>440.3</v>
      </c>
      <c r="M310" s="5">
        <v>424.3</v>
      </c>
      <c r="N310" s="177"/>
      <c r="O310" s="5">
        <f t="shared" si="264"/>
        <v>16</v>
      </c>
      <c r="P310" s="8">
        <f t="shared" si="265"/>
        <v>3.7664783427495289E-2</v>
      </c>
      <c r="Q310" s="8">
        <f>(AVERAGE(P307:P309))*Q1239</f>
        <v>1.0512271164219418E-2</v>
      </c>
      <c r="R310" s="8">
        <f>P309/P1239</f>
        <v>0.6836684112400826</v>
      </c>
      <c r="S310" s="109">
        <f t="shared" si="266"/>
        <v>435.0777543690927</v>
      </c>
      <c r="T310" s="5">
        <f t="shared" si="277"/>
        <v>4.6999999999999886</v>
      </c>
      <c r="U310" s="8">
        <f t="shared" si="263"/>
        <v>0.53000000000000114</v>
      </c>
      <c r="V310" s="19">
        <f t="shared" si="267"/>
        <v>10.199999999999989</v>
      </c>
      <c r="W310" s="109">
        <f t="shared" si="278"/>
        <v>444.32224563090728</v>
      </c>
      <c r="X310" s="5">
        <f t="shared" si="272"/>
        <v>5.3000000000000114</v>
      </c>
      <c r="Y310" s="8">
        <f t="shared" si="268"/>
        <v>0.46999999999999886</v>
      </c>
      <c r="Z310" s="5">
        <f t="shared" si="269"/>
        <v>0</v>
      </c>
      <c r="AA310" s="5">
        <f>K310*AA1239</f>
        <v>5.5224000000000002</v>
      </c>
      <c r="AB310" s="5">
        <f t="shared" si="270"/>
        <v>3.7754904342322324</v>
      </c>
      <c r="AC310" s="2">
        <f t="shared" si="314"/>
        <v>38432</v>
      </c>
      <c r="AD310" s="43">
        <f t="shared" si="279"/>
        <v>435</v>
      </c>
      <c r="AE310" s="54"/>
      <c r="AF310" s="131">
        <f>(AK309&gt;AF1239)*1</f>
        <v>0</v>
      </c>
      <c r="AG310" s="112">
        <f>MROUND((AD310*AG1239),5)</f>
        <v>425</v>
      </c>
      <c r="AH310" s="113">
        <f>MROUND((AE310*AH1239),0.1)</f>
        <v>0</v>
      </c>
      <c r="AI310" s="60">
        <f t="shared" si="280"/>
        <v>-14.899999999999977</v>
      </c>
      <c r="AJ310" s="60"/>
      <c r="AK310" s="133">
        <f t="shared" si="313"/>
        <v>424.8</v>
      </c>
      <c r="AL310" s="41">
        <f t="shared" si="271"/>
        <v>445</v>
      </c>
      <c r="AM310" s="56">
        <f t="shared" si="273"/>
        <v>3.6</v>
      </c>
      <c r="AN310" s="82">
        <f t="shared" si="274"/>
        <v>0</v>
      </c>
      <c r="AO310" s="82">
        <f t="shared" si="281"/>
        <v>1</v>
      </c>
      <c r="AP310" s="33">
        <f t="shared" si="282"/>
        <v>0</v>
      </c>
      <c r="AQ310" s="29">
        <f t="shared" si="283"/>
        <v>0</v>
      </c>
      <c r="AR310" s="86">
        <f t="shared" si="284"/>
        <v>0</v>
      </c>
      <c r="AS310" s="33">
        <f t="shared" si="285"/>
        <v>0</v>
      </c>
      <c r="AT310" s="19">
        <f t="shared" si="286"/>
        <v>0</v>
      </c>
      <c r="AU310" s="18">
        <f t="shared" si="309"/>
        <v>1</v>
      </c>
      <c r="AV310" s="5">
        <f t="shared" si="287"/>
        <v>3.6</v>
      </c>
      <c r="AW310" s="17">
        <f t="shared" si="288"/>
        <v>1</v>
      </c>
      <c r="AX310" s="17">
        <f t="shared" si="289"/>
        <v>0</v>
      </c>
      <c r="AY310" s="17">
        <f t="shared" si="290"/>
        <v>0</v>
      </c>
      <c r="AZ310" s="19">
        <f t="shared" si="291"/>
        <v>440</v>
      </c>
      <c r="BA310" s="19">
        <f t="shared" si="292"/>
        <v>0</v>
      </c>
      <c r="BB310" s="19">
        <f t="shared" si="293"/>
        <v>0</v>
      </c>
      <c r="BC310" s="19">
        <f t="shared" si="294"/>
        <v>0</v>
      </c>
      <c r="BD310" s="17">
        <f t="shared" si="295"/>
        <v>440</v>
      </c>
      <c r="BE310" s="17">
        <f t="shared" si="296"/>
        <v>0</v>
      </c>
      <c r="BF310" s="38">
        <f t="shared" si="297"/>
        <v>425</v>
      </c>
      <c r="BG310" s="38">
        <f t="shared" si="298"/>
        <v>0</v>
      </c>
      <c r="BH310" s="38">
        <f t="shared" si="299"/>
        <v>0</v>
      </c>
      <c r="BI310" s="38">
        <f t="shared" si="300"/>
        <v>0</v>
      </c>
      <c r="BJ310" s="5">
        <f t="shared" si="301"/>
        <v>0</v>
      </c>
      <c r="BK310" s="5">
        <f t="shared" si="302"/>
        <v>0</v>
      </c>
      <c r="BL310" s="22">
        <f t="shared" si="303"/>
        <v>3.6</v>
      </c>
      <c r="BM310" s="5">
        <f t="shared" si="304"/>
        <v>3.6</v>
      </c>
      <c r="BN310" s="66">
        <f t="shared" si="258"/>
        <v>360</v>
      </c>
      <c r="BO310" s="5">
        <f>AP310*BO1239</f>
        <v>0</v>
      </c>
      <c r="BP310" s="5">
        <f>AU310*BP1239</f>
        <v>-39</v>
      </c>
      <c r="BQ310" s="5">
        <f>AF310*BQ1239</f>
        <v>0</v>
      </c>
      <c r="BR310" s="356">
        <f t="shared" si="324"/>
        <v>321</v>
      </c>
      <c r="BS310" s="5">
        <f t="shared" si="305"/>
        <v>424.8</v>
      </c>
      <c r="BT310" s="6"/>
      <c r="BU310" s="306">
        <v>38432</v>
      </c>
      <c r="BV310" s="38">
        <f t="shared" si="306"/>
        <v>424.8</v>
      </c>
      <c r="BW310" s="66">
        <f>BV27*BV310</f>
        <v>34997.528423133961</v>
      </c>
      <c r="BX310" s="66">
        <f t="shared" si="320"/>
        <v>-1227.549843466797</v>
      </c>
      <c r="BY310" s="17">
        <f t="shared" si="315"/>
        <v>0</v>
      </c>
      <c r="BZ310" s="17">
        <f t="shared" si="321"/>
        <v>1</v>
      </c>
      <c r="CA310" s="66"/>
      <c r="CB310" s="66">
        <f>N3+CE310</f>
        <v>49232</v>
      </c>
      <c r="CC310" s="66">
        <f>MAX(BW310:BW404)</f>
        <v>58642.280441588402</v>
      </c>
      <c r="CD310" s="66">
        <f t="shared" si="310"/>
        <v>-23644.752018454441</v>
      </c>
      <c r="CE310" s="66">
        <f t="shared" si="322"/>
        <v>-767.99999999999977</v>
      </c>
      <c r="CF310" s="66" t="e">
        <f>MAX(CE310:CE404)</f>
        <v>#REF!</v>
      </c>
      <c r="CG310" s="66" t="e">
        <f t="shared" si="311"/>
        <v>#REF!</v>
      </c>
      <c r="CH310" s="370"/>
      <c r="CI310" s="17">
        <f t="shared" si="307"/>
        <v>1</v>
      </c>
      <c r="CJ310" s="17">
        <f t="shared" si="308"/>
        <v>0</v>
      </c>
      <c r="CK310" s="38">
        <f>MAX(BV38:BV310)</f>
        <v>457.8</v>
      </c>
      <c r="CL310" s="38">
        <f t="shared" si="316"/>
        <v>-33</v>
      </c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</row>
    <row r="311" spans="1:147" customFormat="1" ht="19.5" hidden="1" customHeight="1" x14ac:dyDescent="0.25">
      <c r="A311" s="3"/>
      <c r="B311" s="254">
        <f t="shared" si="275"/>
        <v>38439</v>
      </c>
      <c r="C311" s="5">
        <f t="shared" si="317"/>
        <v>24232</v>
      </c>
      <c r="D311" s="5">
        <v>0</v>
      </c>
      <c r="E311" s="66">
        <f t="shared" si="323"/>
        <v>0</v>
      </c>
      <c r="F311" s="66">
        <f t="shared" si="276"/>
        <v>141</v>
      </c>
      <c r="G311" s="4">
        <f t="shared" si="318"/>
        <v>24373</v>
      </c>
      <c r="H311" s="8">
        <f t="shared" si="319"/>
        <v>5.8187520633872563E-3</v>
      </c>
      <c r="I311" s="3"/>
      <c r="J311" s="306">
        <v>38439</v>
      </c>
      <c r="K311" s="5">
        <v>428.3</v>
      </c>
      <c r="L311" s="5">
        <v>431.4</v>
      </c>
      <c r="M311" s="5">
        <v>426</v>
      </c>
      <c r="N311" s="177"/>
      <c r="O311" s="5">
        <f t="shared" si="264"/>
        <v>5.3999999999999773</v>
      </c>
      <c r="P311" s="8">
        <f t="shared" si="265"/>
        <v>1.2607985057202842E-2</v>
      </c>
      <c r="Q311" s="8">
        <f>(AVERAGE(P308:P310))*Q1239</f>
        <v>1.2623034136502632E-2</v>
      </c>
      <c r="R311" s="8">
        <f>P310/P1239</f>
        <v>1.0681483865340058</v>
      </c>
      <c r="S311" s="109">
        <f t="shared" si="266"/>
        <v>419.43773509881368</v>
      </c>
      <c r="T311" s="5">
        <f t="shared" si="277"/>
        <v>4.8000000000000114</v>
      </c>
      <c r="U311" s="8">
        <f t="shared" si="263"/>
        <v>0.51999999999999891</v>
      </c>
      <c r="V311" s="19">
        <f t="shared" si="267"/>
        <v>0</v>
      </c>
      <c r="W311" s="109">
        <f t="shared" si="278"/>
        <v>430.16226490118635</v>
      </c>
      <c r="X311" s="5">
        <f t="shared" si="272"/>
        <v>5.1999999999999886</v>
      </c>
      <c r="Y311" s="8">
        <f t="shared" si="268"/>
        <v>0.48000000000000109</v>
      </c>
      <c r="Z311" s="5">
        <f t="shared" si="269"/>
        <v>0</v>
      </c>
      <c r="AA311" s="5">
        <f>K311*AA1239</f>
        <v>5.5678999999999998</v>
      </c>
      <c r="AB311" s="5">
        <f t="shared" si="270"/>
        <v>5.9473434013826907</v>
      </c>
      <c r="AC311" s="2">
        <f t="shared" si="314"/>
        <v>38439</v>
      </c>
      <c r="AD311" s="43">
        <f t="shared" si="279"/>
        <v>420</v>
      </c>
      <c r="AE311" s="54"/>
      <c r="AF311" s="131">
        <f>(AK310&gt;AF1239)*1</f>
        <v>0</v>
      </c>
      <c r="AG311" s="112">
        <f>MROUND((AD311*AG1239),5)</f>
        <v>410</v>
      </c>
      <c r="AH311" s="113">
        <f>MROUND((AE311*AH1239),0.1)</f>
        <v>0</v>
      </c>
      <c r="AI311" s="60">
        <f t="shared" si="280"/>
        <v>3.5</v>
      </c>
      <c r="AJ311" s="60"/>
      <c r="AK311" s="133">
        <f t="shared" si="313"/>
        <v>428.3</v>
      </c>
      <c r="AL311" s="41">
        <f t="shared" si="271"/>
        <v>430</v>
      </c>
      <c r="AM311" s="56">
        <f t="shared" si="273"/>
        <v>1.8</v>
      </c>
      <c r="AN311" s="82">
        <f t="shared" si="274"/>
        <v>1</v>
      </c>
      <c r="AO311" s="82">
        <f t="shared" si="281"/>
        <v>0</v>
      </c>
      <c r="AP311" s="33">
        <f t="shared" si="282"/>
        <v>0</v>
      </c>
      <c r="AQ311" s="29">
        <f t="shared" si="283"/>
        <v>0</v>
      </c>
      <c r="AR311" s="86">
        <f t="shared" si="284"/>
        <v>1</v>
      </c>
      <c r="AS311" s="33">
        <f t="shared" si="285"/>
        <v>0</v>
      </c>
      <c r="AT311" s="19">
        <f t="shared" si="286"/>
        <v>0</v>
      </c>
      <c r="AU311" s="18">
        <f t="shared" si="309"/>
        <v>1</v>
      </c>
      <c r="AV311" s="5">
        <f t="shared" si="287"/>
        <v>1.8</v>
      </c>
      <c r="AW311" s="17">
        <f t="shared" si="288"/>
        <v>1</v>
      </c>
      <c r="AX311" s="17">
        <f t="shared" si="289"/>
        <v>0</v>
      </c>
      <c r="AY311" s="17">
        <f t="shared" si="290"/>
        <v>0</v>
      </c>
      <c r="AZ311" s="19">
        <f t="shared" si="291"/>
        <v>440</v>
      </c>
      <c r="BA311" s="19">
        <f t="shared" si="292"/>
        <v>0</v>
      </c>
      <c r="BB311" s="19">
        <f t="shared" si="293"/>
        <v>0</v>
      </c>
      <c r="BC311" s="19">
        <f t="shared" si="294"/>
        <v>0</v>
      </c>
      <c r="BD311" s="17">
        <f t="shared" si="295"/>
        <v>440</v>
      </c>
      <c r="BE311" s="17">
        <f t="shared" si="296"/>
        <v>0</v>
      </c>
      <c r="BF311" s="38">
        <f t="shared" si="297"/>
        <v>0</v>
      </c>
      <c r="BG311" s="38">
        <f t="shared" si="298"/>
        <v>0</v>
      </c>
      <c r="BH311" s="38">
        <f t="shared" si="299"/>
        <v>0</v>
      </c>
      <c r="BI311" s="38">
        <f t="shared" si="300"/>
        <v>0</v>
      </c>
      <c r="BJ311" s="5">
        <f t="shared" si="301"/>
        <v>0</v>
      </c>
      <c r="BK311" s="5">
        <f t="shared" si="302"/>
        <v>0</v>
      </c>
      <c r="BL311" s="22">
        <f t="shared" si="303"/>
        <v>1.8</v>
      </c>
      <c r="BM311" s="5">
        <f t="shared" si="304"/>
        <v>1.8</v>
      </c>
      <c r="BN311" s="66">
        <f t="shared" si="258"/>
        <v>180</v>
      </c>
      <c r="BO311" s="5">
        <f>AP311*BO1239</f>
        <v>0</v>
      </c>
      <c r="BP311" s="5">
        <f>AU311*BP1239</f>
        <v>-39</v>
      </c>
      <c r="BQ311" s="5">
        <f>AF311*BQ1239</f>
        <v>0</v>
      </c>
      <c r="BR311" s="356">
        <f t="shared" si="324"/>
        <v>141</v>
      </c>
      <c r="BS311" s="5">
        <f t="shared" si="305"/>
        <v>428.3</v>
      </c>
      <c r="BT311" s="6"/>
      <c r="BU311" s="306">
        <v>38439</v>
      </c>
      <c r="BV311" s="38">
        <f t="shared" si="306"/>
        <v>428.3</v>
      </c>
      <c r="BW311" s="66">
        <f>BV27*BV311</f>
        <v>35285.879057505357</v>
      </c>
      <c r="BX311" s="66">
        <f t="shared" si="320"/>
        <v>288.35063437139615</v>
      </c>
      <c r="BY311" s="17">
        <f t="shared" si="315"/>
        <v>1</v>
      </c>
      <c r="BZ311" s="17">
        <f t="shared" si="321"/>
        <v>0</v>
      </c>
      <c r="CA311" s="66"/>
      <c r="CB311" s="66">
        <f>N3+CE311</f>
        <v>49373</v>
      </c>
      <c r="CC311" s="66">
        <f>MAX(BW311:BW404)</f>
        <v>58642.280441588402</v>
      </c>
      <c r="CD311" s="66">
        <f t="shared" si="310"/>
        <v>-23356.401384083045</v>
      </c>
      <c r="CE311" s="66">
        <f t="shared" si="322"/>
        <v>-626.99999999999977</v>
      </c>
      <c r="CF311" s="66" t="e">
        <f>MAX(CE311:CE404)</f>
        <v>#REF!</v>
      </c>
      <c r="CG311" s="66" t="e">
        <f t="shared" si="311"/>
        <v>#REF!</v>
      </c>
      <c r="CH311" s="370"/>
      <c r="CI311" s="17">
        <f t="shared" si="307"/>
        <v>1</v>
      </c>
      <c r="CJ311" s="17">
        <f t="shared" si="308"/>
        <v>0</v>
      </c>
      <c r="CK311" s="38">
        <f>MAX(BV38:BV311)</f>
        <v>457.8</v>
      </c>
      <c r="CL311" s="38">
        <f t="shared" si="316"/>
        <v>-29.5</v>
      </c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</row>
    <row r="312" spans="1:147" customFormat="1" ht="19.5" hidden="1" customHeight="1" x14ac:dyDescent="0.25">
      <c r="A312" s="3"/>
      <c r="B312" s="254">
        <f t="shared" si="275"/>
        <v>38446</v>
      </c>
      <c r="C312" s="5">
        <f t="shared" si="317"/>
        <v>24373</v>
      </c>
      <c r="D312" s="5">
        <v>0</v>
      </c>
      <c r="E312" s="66">
        <f t="shared" si="323"/>
        <v>0</v>
      </c>
      <c r="F312" s="66">
        <f t="shared" si="276"/>
        <v>251.00000000000006</v>
      </c>
      <c r="G312" s="4">
        <f t="shared" si="318"/>
        <v>24624</v>
      </c>
      <c r="H312" s="8">
        <f t="shared" si="319"/>
        <v>1.0298280884585405E-2</v>
      </c>
      <c r="I312" s="3"/>
      <c r="J312" s="306">
        <v>38446</v>
      </c>
      <c r="K312" s="5">
        <v>428.8</v>
      </c>
      <c r="L312" s="5">
        <v>430.5</v>
      </c>
      <c r="M312" s="5">
        <v>424.7</v>
      </c>
      <c r="N312" s="177"/>
      <c r="O312" s="5">
        <f t="shared" si="264"/>
        <v>5.8000000000000114</v>
      </c>
      <c r="P312" s="8">
        <f t="shared" si="265"/>
        <v>1.3526119402985102E-2</v>
      </c>
      <c r="Q312" s="8">
        <f>(AVERAGE(P309:P311))*Q1239</f>
        <v>9.9173485869825592E-3</v>
      </c>
      <c r="R312" s="8">
        <f>P311/P1239</f>
        <v>0.3575541306966607</v>
      </c>
      <c r="S312" s="109">
        <f t="shared" si="266"/>
        <v>424.05239960019537</v>
      </c>
      <c r="T312" s="5">
        <f t="shared" si="277"/>
        <v>3.3000000000000114</v>
      </c>
      <c r="U312" s="8">
        <f t="shared" si="263"/>
        <v>0.66999999999999882</v>
      </c>
      <c r="V312" s="19">
        <f t="shared" si="267"/>
        <v>0</v>
      </c>
      <c r="W312" s="109">
        <f t="shared" si="278"/>
        <v>432.54760039980465</v>
      </c>
      <c r="X312" s="5">
        <f t="shared" si="272"/>
        <v>6.6999999999999886</v>
      </c>
      <c r="Y312" s="8">
        <f t="shared" si="268"/>
        <v>0.33000000000000118</v>
      </c>
      <c r="Z312" s="5">
        <f t="shared" si="269"/>
        <v>0</v>
      </c>
      <c r="AA312" s="5">
        <f>K312*AA1239</f>
        <v>5.5743999999999998</v>
      </c>
      <c r="AB312" s="5">
        <f t="shared" si="270"/>
        <v>1.9931497461554653</v>
      </c>
      <c r="AC312" s="2">
        <f t="shared" si="314"/>
        <v>38446</v>
      </c>
      <c r="AD312" s="43">
        <f t="shared" si="279"/>
        <v>425</v>
      </c>
      <c r="AE312" s="54"/>
      <c r="AF312" s="131">
        <f>(AK311&gt;AF1239)*1</f>
        <v>0</v>
      </c>
      <c r="AG312" s="112">
        <f>MROUND((AD312*AG1239),5)</f>
        <v>415</v>
      </c>
      <c r="AH312" s="113">
        <f>MROUND((AE312*AH1239),0.1)</f>
        <v>0</v>
      </c>
      <c r="AI312" s="60">
        <f t="shared" si="280"/>
        <v>0.5</v>
      </c>
      <c r="AJ312" s="60"/>
      <c r="AK312" s="133">
        <f t="shared" si="313"/>
        <v>428.8</v>
      </c>
      <c r="AL312" s="41">
        <f t="shared" si="271"/>
        <v>435</v>
      </c>
      <c r="AM312" s="56">
        <f t="shared" si="273"/>
        <v>2.9000000000000004</v>
      </c>
      <c r="AN312" s="82">
        <f t="shared" si="274"/>
        <v>1</v>
      </c>
      <c r="AO312" s="82">
        <f t="shared" si="281"/>
        <v>0</v>
      </c>
      <c r="AP312" s="33">
        <f t="shared" si="282"/>
        <v>0</v>
      </c>
      <c r="AQ312" s="29">
        <f t="shared" si="283"/>
        <v>0</v>
      </c>
      <c r="AR312" s="86">
        <f t="shared" si="284"/>
        <v>1</v>
      </c>
      <c r="AS312" s="33">
        <f t="shared" si="285"/>
        <v>0</v>
      </c>
      <c r="AT312" s="19">
        <f t="shared" si="286"/>
        <v>0</v>
      </c>
      <c r="AU312" s="18">
        <f t="shared" si="309"/>
        <v>1</v>
      </c>
      <c r="AV312" s="5">
        <f t="shared" si="287"/>
        <v>2.9000000000000004</v>
      </c>
      <c r="AW312" s="17">
        <f t="shared" si="288"/>
        <v>1</v>
      </c>
      <c r="AX312" s="17">
        <f t="shared" si="289"/>
        <v>0</v>
      </c>
      <c r="AY312" s="17">
        <f t="shared" si="290"/>
        <v>0</v>
      </c>
      <c r="AZ312" s="19">
        <f t="shared" si="291"/>
        <v>440</v>
      </c>
      <c r="BA312" s="19">
        <f t="shared" si="292"/>
        <v>0</v>
      </c>
      <c r="BB312" s="19">
        <f t="shared" si="293"/>
        <v>0</v>
      </c>
      <c r="BC312" s="19">
        <f t="shared" si="294"/>
        <v>0</v>
      </c>
      <c r="BD312" s="17">
        <f t="shared" si="295"/>
        <v>440</v>
      </c>
      <c r="BE312" s="17">
        <f t="shared" si="296"/>
        <v>0</v>
      </c>
      <c r="BF312" s="38">
        <f t="shared" si="297"/>
        <v>0</v>
      </c>
      <c r="BG312" s="38">
        <f t="shared" si="298"/>
        <v>0</v>
      </c>
      <c r="BH312" s="38">
        <f t="shared" si="299"/>
        <v>0</v>
      </c>
      <c r="BI312" s="38">
        <f t="shared" si="300"/>
        <v>0</v>
      </c>
      <c r="BJ312" s="5">
        <f t="shared" si="301"/>
        <v>0</v>
      </c>
      <c r="BK312" s="5">
        <f t="shared" si="302"/>
        <v>0</v>
      </c>
      <c r="BL312" s="22">
        <f t="shared" si="303"/>
        <v>2.9000000000000004</v>
      </c>
      <c r="BM312" s="5">
        <f t="shared" si="304"/>
        <v>2.9000000000000004</v>
      </c>
      <c r="BN312" s="66">
        <f t="shared" si="258"/>
        <v>290.00000000000006</v>
      </c>
      <c r="BO312" s="5">
        <f>AP312*BO1239</f>
        <v>0</v>
      </c>
      <c r="BP312" s="5">
        <f>AU312*BP1239</f>
        <v>-39</v>
      </c>
      <c r="BQ312" s="5">
        <f>AF312*BQ1239</f>
        <v>0</v>
      </c>
      <c r="BR312" s="356">
        <f t="shared" si="324"/>
        <v>251.00000000000006</v>
      </c>
      <c r="BS312" s="5">
        <f t="shared" si="305"/>
        <v>428.8</v>
      </c>
      <c r="BT312" s="6"/>
      <c r="BU312" s="306">
        <v>38446</v>
      </c>
      <c r="BV312" s="38">
        <f t="shared" si="306"/>
        <v>428.8</v>
      </c>
      <c r="BW312" s="66">
        <f>BV27*BV312</f>
        <v>35327.072005272697</v>
      </c>
      <c r="BX312" s="66">
        <f t="shared" si="320"/>
        <v>41.192947767340229</v>
      </c>
      <c r="BY312" s="17">
        <f t="shared" si="315"/>
        <v>1</v>
      </c>
      <c r="BZ312" s="17">
        <f t="shared" si="321"/>
        <v>0</v>
      </c>
      <c r="CA312" s="66"/>
      <c r="CB312" s="66">
        <f>N3+CE312</f>
        <v>49624</v>
      </c>
      <c r="CC312" s="66">
        <f>MAX(BW312:BW404)</f>
        <v>58642.280441588402</v>
      </c>
      <c r="CD312" s="66">
        <f t="shared" si="310"/>
        <v>-23315.208436315705</v>
      </c>
      <c r="CE312" s="66">
        <f t="shared" si="322"/>
        <v>-375.99999999999972</v>
      </c>
      <c r="CF312" s="66" t="e">
        <f>MAX(CE312:CE404)</f>
        <v>#REF!</v>
      </c>
      <c r="CG312" s="66" t="e">
        <f t="shared" si="311"/>
        <v>#REF!</v>
      </c>
      <c r="CH312" s="370"/>
      <c r="CI312" s="17">
        <f t="shared" si="307"/>
        <v>1</v>
      </c>
      <c r="CJ312" s="17">
        <f t="shared" si="308"/>
        <v>0</v>
      </c>
      <c r="CK312" s="38">
        <f>MAX(BV38:BV312)</f>
        <v>457.8</v>
      </c>
      <c r="CL312" s="38">
        <f t="shared" si="316"/>
        <v>-29</v>
      </c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</row>
    <row r="313" spans="1:147" customFormat="1" ht="19.5" hidden="1" customHeight="1" x14ac:dyDescent="0.25">
      <c r="A313" s="3"/>
      <c r="B313" s="254">
        <f t="shared" si="275"/>
        <v>38453</v>
      </c>
      <c r="C313" s="5">
        <f t="shared" si="317"/>
        <v>24624</v>
      </c>
      <c r="D313" s="5">
        <v>0</v>
      </c>
      <c r="E313" s="66">
        <f t="shared" si="323"/>
        <v>0</v>
      </c>
      <c r="F313" s="66">
        <f t="shared" si="276"/>
        <v>31</v>
      </c>
      <c r="G313" s="4">
        <f t="shared" si="318"/>
        <v>24655</v>
      </c>
      <c r="H313" s="8">
        <f t="shared" si="319"/>
        <v>1.2589343729694606E-3</v>
      </c>
      <c r="I313" s="3"/>
      <c r="J313" s="306">
        <v>38453</v>
      </c>
      <c r="K313" s="5">
        <v>426.5</v>
      </c>
      <c r="L313" s="5">
        <v>432.4</v>
      </c>
      <c r="M313" s="5">
        <v>423.5</v>
      </c>
      <c r="N313" s="177"/>
      <c r="O313" s="5">
        <f t="shared" si="264"/>
        <v>8.8999999999999773</v>
      </c>
      <c r="P313" s="8">
        <f t="shared" si="265"/>
        <v>2.0867526377491154E-2</v>
      </c>
      <c r="Q313" s="8">
        <f>(AVERAGE(P310:P312))*Q1239</f>
        <v>8.5065183850244318E-3</v>
      </c>
      <c r="R313" s="8">
        <f>P312/P1239</f>
        <v>0.3835918144644867</v>
      </c>
      <c r="S313" s="109">
        <f t="shared" si="266"/>
        <v>425.15240491650155</v>
      </c>
      <c r="T313" s="5">
        <f t="shared" si="277"/>
        <v>3.8000000000000114</v>
      </c>
      <c r="U313" s="8">
        <f t="shared" si="263"/>
        <v>0.23999999999999772</v>
      </c>
      <c r="V313" s="19">
        <f t="shared" si="267"/>
        <v>0</v>
      </c>
      <c r="W313" s="109">
        <f t="shared" si="278"/>
        <v>432.44759508349847</v>
      </c>
      <c r="X313" s="5">
        <f t="shared" si="272"/>
        <v>1.1999999999999886</v>
      </c>
      <c r="Y313" s="8">
        <f t="shared" si="268"/>
        <v>0.76000000000000223</v>
      </c>
      <c r="Z313" s="5">
        <f t="shared" si="269"/>
        <v>0</v>
      </c>
      <c r="AA313" s="5">
        <f>K313*AA1239</f>
        <v>5.5444999999999993</v>
      </c>
      <c r="AB313" s="5">
        <f t="shared" si="270"/>
        <v>2.1268248152983462</v>
      </c>
      <c r="AC313" s="2">
        <f t="shared" si="314"/>
        <v>38453</v>
      </c>
      <c r="AD313" s="43">
        <f t="shared" si="279"/>
        <v>425</v>
      </c>
      <c r="AE313" s="54"/>
      <c r="AF313" s="131">
        <f>(AK312&gt;AF1239)*1</f>
        <v>0</v>
      </c>
      <c r="AG313" s="112">
        <f>MROUND((AD313*AG1239),5)</f>
        <v>415</v>
      </c>
      <c r="AH313" s="113">
        <f>MROUND((AE313*AH1239),0.1)</f>
        <v>0</v>
      </c>
      <c r="AI313" s="60">
        <f t="shared" si="280"/>
        <v>-2.3000000000000114</v>
      </c>
      <c r="AJ313" s="60"/>
      <c r="AK313" s="133">
        <f t="shared" si="313"/>
        <v>426.5</v>
      </c>
      <c r="AL313" s="41">
        <f t="shared" si="271"/>
        <v>430</v>
      </c>
      <c r="AM313" s="56">
        <f t="shared" si="273"/>
        <v>0.70000000000000007</v>
      </c>
      <c r="AN313" s="82">
        <f t="shared" si="274"/>
        <v>0</v>
      </c>
      <c r="AO313" s="82">
        <f t="shared" si="281"/>
        <v>1</v>
      </c>
      <c r="AP313" s="33">
        <f t="shared" si="282"/>
        <v>0</v>
      </c>
      <c r="AQ313" s="29">
        <f t="shared" si="283"/>
        <v>0</v>
      </c>
      <c r="AR313" s="86">
        <f t="shared" si="284"/>
        <v>1</v>
      </c>
      <c r="AS313" s="33">
        <f t="shared" si="285"/>
        <v>0</v>
      </c>
      <c r="AT313" s="19">
        <f t="shared" si="286"/>
        <v>0</v>
      </c>
      <c r="AU313" s="18">
        <f t="shared" si="309"/>
        <v>1</v>
      </c>
      <c r="AV313" s="5">
        <f t="shared" si="287"/>
        <v>0.70000000000000007</v>
      </c>
      <c r="AW313" s="17">
        <f t="shared" si="288"/>
        <v>1</v>
      </c>
      <c r="AX313" s="17">
        <f t="shared" si="289"/>
        <v>0</v>
      </c>
      <c r="AY313" s="17">
        <f t="shared" si="290"/>
        <v>0</v>
      </c>
      <c r="AZ313" s="19">
        <f t="shared" si="291"/>
        <v>440</v>
      </c>
      <c r="BA313" s="19">
        <f t="shared" si="292"/>
        <v>0</v>
      </c>
      <c r="BB313" s="19">
        <f t="shared" si="293"/>
        <v>0</v>
      </c>
      <c r="BC313" s="19">
        <f t="shared" si="294"/>
        <v>0</v>
      </c>
      <c r="BD313" s="17">
        <f t="shared" si="295"/>
        <v>440</v>
      </c>
      <c r="BE313" s="17">
        <f t="shared" si="296"/>
        <v>0</v>
      </c>
      <c r="BF313" s="38">
        <f t="shared" si="297"/>
        <v>0</v>
      </c>
      <c r="BG313" s="38">
        <f t="shared" si="298"/>
        <v>0</v>
      </c>
      <c r="BH313" s="38">
        <f t="shared" si="299"/>
        <v>0</v>
      </c>
      <c r="BI313" s="38">
        <f t="shared" si="300"/>
        <v>0</v>
      </c>
      <c r="BJ313" s="5">
        <f t="shared" si="301"/>
        <v>0</v>
      </c>
      <c r="BK313" s="5">
        <f t="shared" si="302"/>
        <v>0</v>
      </c>
      <c r="BL313" s="22">
        <f t="shared" si="303"/>
        <v>0.70000000000000007</v>
      </c>
      <c r="BM313" s="5">
        <f t="shared" si="304"/>
        <v>0.70000000000000007</v>
      </c>
      <c r="BN313" s="66">
        <f t="shared" si="258"/>
        <v>70</v>
      </c>
      <c r="BO313" s="5">
        <f>AP313*BO1239</f>
        <v>0</v>
      </c>
      <c r="BP313" s="5">
        <f>AU313*BP1239</f>
        <v>-39</v>
      </c>
      <c r="BQ313" s="5">
        <f>AF313*BQ1239</f>
        <v>0</v>
      </c>
      <c r="BR313" s="356">
        <f t="shared" si="324"/>
        <v>31</v>
      </c>
      <c r="BS313" s="5">
        <f t="shared" si="305"/>
        <v>426.5</v>
      </c>
      <c r="BT313" s="6"/>
      <c r="BU313" s="306">
        <v>38453</v>
      </c>
      <c r="BV313" s="38">
        <f t="shared" si="306"/>
        <v>426.5</v>
      </c>
      <c r="BW313" s="66">
        <f>BV27*BV313</f>
        <v>35137.584445542925</v>
      </c>
      <c r="BX313" s="66">
        <f t="shared" si="320"/>
        <v>-189.48755972977233</v>
      </c>
      <c r="BY313" s="17">
        <f t="shared" si="315"/>
        <v>0</v>
      </c>
      <c r="BZ313" s="17">
        <f t="shared" si="321"/>
        <v>1</v>
      </c>
      <c r="CA313" s="66"/>
      <c r="CB313" s="66">
        <f>N3+CE313</f>
        <v>49655</v>
      </c>
      <c r="CC313" s="66">
        <f>MAX(BW313:BW404)</f>
        <v>58642.280441588402</v>
      </c>
      <c r="CD313" s="66">
        <f t="shared" si="310"/>
        <v>-23504.695996045477</v>
      </c>
      <c r="CE313" s="66">
        <f t="shared" si="322"/>
        <v>-344.99999999999972</v>
      </c>
      <c r="CF313" s="66" t="e">
        <f>MAX(CE313:CE404)</f>
        <v>#REF!</v>
      </c>
      <c r="CG313" s="66" t="e">
        <f t="shared" si="311"/>
        <v>#REF!</v>
      </c>
      <c r="CH313" s="370"/>
      <c r="CI313" s="17">
        <f t="shared" si="307"/>
        <v>1</v>
      </c>
      <c r="CJ313" s="17">
        <f t="shared" si="308"/>
        <v>0</v>
      </c>
      <c r="CK313" s="38">
        <f>MAX(BV38:BV313)</f>
        <v>457.8</v>
      </c>
      <c r="CL313" s="38">
        <f t="shared" si="316"/>
        <v>-31.300000000000011</v>
      </c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</row>
    <row r="314" spans="1:147" customFormat="1" ht="19.5" hidden="1" customHeight="1" x14ac:dyDescent="0.25">
      <c r="A314" s="3"/>
      <c r="B314" s="254">
        <f t="shared" si="275"/>
        <v>38460</v>
      </c>
      <c r="C314" s="5">
        <f t="shared" si="317"/>
        <v>24655</v>
      </c>
      <c r="D314" s="5">
        <v>0</v>
      </c>
      <c r="E314" s="66">
        <f t="shared" si="323"/>
        <v>0</v>
      </c>
      <c r="F314" s="66">
        <f t="shared" si="276"/>
        <v>-879</v>
      </c>
      <c r="G314" s="4">
        <f t="shared" si="318"/>
        <v>23776</v>
      </c>
      <c r="H314" s="8">
        <f t="shared" si="319"/>
        <v>-3.565199756641655E-2</v>
      </c>
      <c r="I314" s="3"/>
      <c r="J314" s="306">
        <v>38460</v>
      </c>
      <c r="K314" s="5">
        <v>435.6</v>
      </c>
      <c r="L314" s="5">
        <v>437.4</v>
      </c>
      <c r="M314" s="5">
        <v>424.7</v>
      </c>
      <c r="N314" s="177"/>
      <c r="O314" s="5">
        <f t="shared" si="264"/>
        <v>12.699999999999989</v>
      </c>
      <c r="P314" s="8">
        <f t="shared" si="265"/>
        <v>2.9155188246097308E-2</v>
      </c>
      <c r="Q314" s="8">
        <f>(AVERAGE(P311:P313))*Q1239</f>
        <v>6.266884111690546E-3</v>
      </c>
      <c r="R314" s="8">
        <f>P313/P1239</f>
        <v>0.59178926845498769</v>
      </c>
      <c r="S314" s="109">
        <f t="shared" si="266"/>
        <v>423.82717392636397</v>
      </c>
      <c r="T314" s="5">
        <f t="shared" si="277"/>
        <v>1.5</v>
      </c>
      <c r="U314" s="8">
        <f t="shared" si="263"/>
        <v>0.7</v>
      </c>
      <c r="V314" s="19">
        <f t="shared" si="267"/>
        <v>0</v>
      </c>
      <c r="W314" s="109">
        <f t="shared" si="278"/>
        <v>429.17282607363603</v>
      </c>
      <c r="X314" s="5">
        <f t="shared" si="272"/>
        <v>3.5</v>
      </c>
      <c r="Y314" s="8">
        <f t="shared" si="268"/>
        <v>0.30000000000000004</v>
      </c>
      <c r="Z314" s="5">
        <f t="shared" si="269"/>
        <v>5.6000000000000227</v>
      </c>
      <c r="AA314" s="5">
        <f>K314*AA1239</f>
        <v>5.6627999999999998</v>
      </c>
      <c r="AB314" s="5">
        <f t="shared" si="270"/>
        <v>3.3511842694069043</v>
      </c>
      <c r="AC314" s="2">
        <f t="shared" si="314"/>
        <v>38460</v>
      </c>
      <c r="AD314" s="43">
        <f t="shared" si="279"/>
        <v>425</v>
      </c>
      <c r="AE314" s="54"/>
      <c r="AF314" s="131">
        <f>(AK313&gt;AF1239)*1</f>
        <v>0</v>
      </c>
      <c r="AG314" s="112">
        <f>MROUND((AD314*AG1239),5)</f>
        <v>415</v>
      </c>
      <c r="AH314" s="113">
        <f>MROUND((AE314*AH1239),0.1)</f>
        <v>0</v>
      </c>
      <c r="AI314" s="60">
        <f t="shared" si="280"/>
        <v>9.1000000000000227</v>
      </c>
      <c r="AJ314" s="60"/>
      <c r="AK314" s="133">
        <f t="shared" si="313"/>
        <v>435.6</v>
      </c>
      <c r="AL314" s="41">
        <f t="shared" si="271"/>
        <v>430</v>
      </c>
      <c r="AM314" s="56">
        <f t="shared" si="273"/>
        <v>1.6</v>
      </c>
      <c r="AN314" s="82">
        <f t="shared" si="274"/>
        <v>1</v>
      </c>
      <c r="AO314" s="82">
        <f t="shared" si="281"/>
        <v>0</v>
      </c>
      <c r="AP314" s="33">
        <f t="shared" si="282"/>
        <v>0</v>
      </c>
      <c r="AQ314" s="29">
        <f t="shared" si="283"/>
        <v>0</v>
      </c>
      <c r="AR314" s="86">
        <f t="shared" si="284"/>
        <v>1</v>
      </c>
      <c r="AS314" s="33">
        <f t="shared" si="285"/>
        <v>0</v>
      </c>
      <c r="AT314" s="19">
        <f t="shared" si="286"/>
        <v>0</v>
      </c>
      <c r="AU314" s="18">
        <f t="shared" si="309"/>
        <v>1</v>
      </c>
      <c r="AV314" s="5">
        <f t="shared" si="287"/>
        <v>1.6</v>
      </c>
      <c r="AW314" s="17">
        <f t="shared" si="288"/>
        <v>0</v>
      </c>
      <c r="AX314" s="17">
        <f t="shared" si="289"/>
        <v>1</v>
      </c>
      <c r="AY314" s="17">
        <f t="shared" si="290"/>
        <v>430</v>
      </c>
      <c r="AZ314" s="19">
        <f t="shared" si="291"/>
        <v>440</v>
      </c>
      <c r="BA314" s="19">
        <f t="shared" si="292"/>
        <v>0</v>
      </c>
      <c r="BB314" s="19">
        <f t="shared" si="293"/>
        <v>0</v>
      </c>
      <c r="BC314" s="19">
        <f t="shared" si="294"/>
        <v>430</v>
      </c>
      <c r="BD314" s="17">
        <f t="shared" si="295"/>
        <v>0</v>
      </c>
      <c r="BE314" s="17">
        <f t="shared" si="296"/>
        <v>0</v>
      </c>
      <c r="BF314" s="38">
        <f t="shared" si="297"/>
        <v>0</v>
      </c>
      <c r="BG314" s="38">
        <f t="shared" si="298"/>
        <v>0</v>
      </c>
      <c r="BH314" s="38">
        <f t="shared" si="299"/>
        <v>0</v>
      </c>
      <c r="BI314" s="38">
        <f t="shared" si="300"/>
        <v>0</v>
      </c>
      <c r="BJ314" s="5">
        <f t="shared" si="301"/>
        <v>0</v>
      </c>
      <c r="BK314" s="5">
        <f t="shared" si="302"/>
        <v>-10</v>
      </c>
      <c r="BL314" s="22">
        <f t="shared" si="303"/>
        <v>-8.4</v>
      </c>
      <c r="BM314" s="5">
        <f t="shared" si="304"/>
        <v>-8.4</v>
      </c>
      <c r="BN314" s="66">
        <f t="shared" si="258"/>
        <v>-840</v>
      </c>
      <c r="BO314" s="5">
        <f>AP314*BO1239</f>
        <v>0</v>
      </c>
      <c r="BP314" s="5">
        <f>AU314*BP1239</f>
        <v>-39</v>
      </c>
      <c r="BQ314" s="5">
        <f>AF314*BQ1239</f>
        <v>0</v>
      </c>
      <c r="BR314" s="356">
        <f t="shared" si="324"/>
        <v>-879</v>
      </c>
      <c r="BS314" s="5">
        <f t="shared" si="305"/>
        <v>435.6</v>
      </c>
      <c r="BT314" s="6"/>
      <c r="BU314" s="306">
        <v>38460</v>
      </c>
      <c r="BV314" s="38">
        <f t="shared" si="306"/>
        <v>435.6</v>
      </c>
      <c r="BW314" s="66">
        <f>BV27*BV314</f>
        <v>35887.296094908554</v>
      </c>
      <c r="BX314" s="66">
        <f t="shared" si="320"/>
        <v>749.71164936562855</v>
      </c>
      <c r="BY314" s="17">
        <f t="shared" si="315"/>
        <v>1</v>
      </c>
      <c r="BZ314" s="17">
        <f t="shared" si="321"/>
        <v>0</v>
      </c>
      <c r="CA314" s="66"/>
      <c r="CB314" s="66">
        <f>N3+CE314</f>
        <v>48776</v>
      </c>
      <c r="CC314" s="66">
        <f>MAX(BW314:BW404)</f>
        <v>58642.280441588402</v>
      </c>
      <c r="CD314" s="66">
        <f t="shared" si="310"/>
        <v>-22754.984346679848</v>
      </c>
      <c r="CE314" s="66">
        <f t="shared" si="322"/>
        <v>-1223.9999999999998</v>
      </c>
      <c r="CF314" s="66" t="e">
        <f>MAX(CE314:CE404)</f>
        <v>#REF!</v>
      </c>
      <c r="CG314" s="66" t="e">
        <f t="shared" si="311"/>
        <v>#REF!</v>
      </c>
      <c r="CH314" s="370"/>
      <c r="CI314" s="17">
        <f t="shared" si="307"/>
        <v>0</v>
      </c>
      <c r="CJ314" s="17">
        <f t="shared" si="308"/>
        <v>1</v>
      </c>
      <c r="CK314" s="38">
        <f>MAX(BV38:BV314)</f>
        <v>457.8</v>
      </c>
      <c r="CL314" s="38">
        <f t="shared" si="316"/>
        <v>-22.199999999999989</v>
      </c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</row>
    <row r="315" spans="1:147" customFormat="1" ht="19.5" hidden="1" customHeight="1" x14ac:dyDescent="0.25">
      <c r="A315" s="3"/>
      <c r="B315" s="254">
        <f t="shared" si="275"/>
        <v>38467</v>
      </c>
      <c r="C315" s="5">
        <f t="shared" si="317"/>
        <v>23776</v>
      </c>
      <c r="D315" s="5">
        <v>0</v>
      </c>
      <c r="E315" s="66">
        <f t="shared" si="323"/>
        <v>0</v>
      </c>
      <c r="F315" s="66">
        <f t="shared" si="276"/>
        <v>-39</v>
      </c>
      <c r="G315" s="4">
        <f t="shared" si="318"/>
        <v>23737</v>
      </c>
      <c r="H315" s="8">
        <f t="shared" si="319"/>
        <v>-1.6403095558546433E-3</v>
      </c>
      <c r="I315" s="3"/>
      <c r="J315" s="306">
        <v>38467</v>
      </c>
      <c r="K315" s="5">
        <v>436.1</v>
      </c>
      <c r="L315" s="5">
        <v>439.1</v>
      </c>
      <c r="M315" s="5">
        <v>431.9</v>
      </c>
      <c r="N315" s="177"/>
      <c r="O315" s="5">
        <f t="shared" si="264"/>
        <v>7.2000000000000455</v>
      </c>
      <c r="P315" s="8">
        <f t="shared" si="265"/>
        <v>1.6509974776427527E-2</v>
      </c>
      <c r="Q315" s="8">
        <f>(AVERAGE(P312:P314))*Q1239</f>
        <v>8.4731778702098089E-3</v>
      </c>
      <c r="R315" s="8">
        <f>P314/P1239</f>
        <v>0.82682188639455556</v>
      </c>
      <c r="S315" s="109">
        <f t="shared" si="266"/>
        <v>431.90908371973666</v>
      </c>
      <c r="T315" s="5">
        <f t="shared" si="277"/>
        <v>5.6000000000000227</v>
      </c>
      <c r="U315" s="8">
        <f t="shared" si="263"/>
        <v>0.43999999999999773</v>
      </c>
      <c r="V315" s="19">
        <f t="shared" si="267"/>
        <v>0</v>
      </c>
      <c r="W315" s="109">
        <f t="shared" si="278"/>
        <v>439.29091628026339</v>
      </c>
      <c r="X315" s="5">
        <f t="shared" si="272"/>
        <v>4.3999999999999773</v>
      </c>
      <c r="Y315" s="8">
        <f t="shared" si="268"/>
        <v>0.56000000000000227</v>
      </c>
      <c r="Z315" s="5">
        <f t="shared" si="269"/>
        <v>0</v>
      </c>
      <c r="AA315" s="5">
        <f>K315*AA1239</f>
        <v>5.6692999999999998</v>
      </c>
      <c r="AB315" s="5">
        <f t="shared" si="270"/>
        <v>4.6875013205366534</v>
      </c>
      <c r="AC315" s="2">
        <f t="shared" si="314"/>
        <v>38467</v>
      </c>
      <c r="AD315" s="43">
        <f t="shared" si="279"/>
        <v>430</v>
      </c>
      <c r="AE315" s="54"/>
      <c r="AF315" s="131">
        <f>(AK314&gt;AF1239)*1</f>
        <v>0</v>
      </c>
      <c r="AG315" s="112">
        <f>MROUND((AD315*AG1239),5)</f>
        <v>420</v>
      </c>
      <c r="AH315" s="113">
        <f>MROUND((AE315*AH1239),0.1)</f>
        <v>0</v>
      </c>
      <c r="AI315" s="60">
        <f t="shared" si="280"/>
        <v>0.5</v>
      </c>
      <c r="AJ315" s="60"/>
      <c r="AK315" s="133">
        <f t="shared" si="313"/>
        <v>436.1</v>
      </c>
      <c r="AL315" s="41">
        <f t="shared" si="271"/>
        <v>440</v>
      </c>
      <c r="AM315" s="56">
        <f t="shared" si="273"/>
        <v>1</v>
      </c>
      <c r="AN315" s="82">
        <f t="shared" si="274"/>
        <v>1</v>
      </c>
      <c r="AO315" s="82">
        <f t="shared" si="281"/>
        <v>0</v>
      </c>
      <c r="AP315" s="33">
        <f t="shared" si="282"/>
        <v>1</v>
      </c>
      <c r="AQ315" s="29">
        <f t="shared" si="283"/>
        <v>0</v>
      </c>
      <c r="AR315" s="86">
        <f t="shared" si="284"/>
        <v>1</v>
      </c>
      <c r="AS315" s="33">
        <f t="shared" si="285"/>
        <v>0</v>
      </c>
      <c r="AT315" s="19">
        <f t="shared" si="286"/>
        <v>0</v>
      </c>
      <c r="AU315" s="18">
        <f t="shared" si="309"/>
        <v>0</v>
      </c>
      <c r="AV315" s="5">
        <f t="shared" si="287"/>
        <v>0</v>
      </c>
      <c r="AW315" s="17">
        <f t="shared" si="288"/>
        <v>0</v>
      </c>
      <c r="AX315" s="17">
        <f t="shared" si="289"/>
        <v>0</v>
      </c>
      <c r="AY315" s="17">
        <f t="shared" si="290"/>
        <v>0</v>
      </c>
      <c r="AZ315" s="19">
        <f t="shared" si="291"/>
        <v>0</v>
      </c>
      <c r="BA315" s="19">
        <f t="shared" si="292"/>
        <v>0</v>
      </c>
      <c r="BB315" s="19">
        <f t="shared" si="293"/>
        <v>0</v>
      </c>
      <c r="BC315" s="19">
        <f t="shared" si="294"/>
        <v>0</v>
      </c>
      <c r="BD315" s="17">
        <f t="shared" si="295"/>
        <v>0</v>
      </c>
      <c r="BE315" s="17">
        <f t="shared" si="296"/>
        <v>0</v>
      </c>
      <c r="BF315" s="38">
        <f t="shared" si="297"/>
        <v>0</v>
      </c>
      <c r="BG315" s="38">
        <f t="shared" si="298"/>
        <v>0</v>
      </c>
      <c r="BH315" s="38">
        <f t="shared" si="299"/>
        <v>0</v>
      </c>
      <c r="BI315" s="38">
        <f t="shared" si="300"/>
        <v>0</v>
      </c>
      <c r="BJ315" s="5">
        <f t="shared" si="301"/>
        <v>0</v>
      </c>
      <c r="BK315" s="5">
        <f t="shared" si="302"/>
        <v>0</v>
      </c>
      <c r="BL315" s="22">
        <f t="shared" si="303"/>
        <v>0</v>
      </c>
      <c r="BM315" s="5">
        <f t="shared" si="304"/>
        <v>0</v>
      </c>
      <c r="BN315" s="66">
        <f t="shared" si="258"/>
        <v>0</v>
      </c>
      <c r="BO315" s="5">
        <f>AP315*BO1239</f>
        <v>-39</v>
      </c>
      <c r="BP315" s="5">
        <f>AU315*BP1239</f>
        <v>0</v>
      </c>
      <c r="BQ315" s="5">
        <f>AF315*BQ1239</f>
        <v>0</v>
      </c>
      <c r="BR315" s="356">
        <f t="shared" si="324"/>
        <v>-39</v>
      </c>
      <c r="BS315" s="5">
        <f t="shared" si="305"/>
        <v>436.1</v>
      </c>
      <c r="BT315" s="6"/>
      <c r="BU315" s="306">
        <v>38467</v>
      </c>
      <c r="BV315" s="38">
        <f t="shared" si="306"/>
        <v>436.1</v>
      </c>
      <c r="BW315" s="66">
        <f>BV27*BV315</f>
        <v>35928.489042675894</v>
      </c>
      <c r="BX315" s="66">
        <f t="shared" si="320"/>
        <v>41.192947767340229</v>
      </c>
      <c r="BY315" s="17">
        <f t="shared" si="315"/>
        <v>1</v>
      </c>
      <c r="BZ315" s="17">
        <f t="shared" si="321"/>
        <v>0</v>
      </c>
      <c r="CA315" s="66"/>
      <c r="CB315" s="66">
        <f>N3+CE315</f>
        <v>48737</v>
      </c>
      <c r="CC315" s="66">
        <f>MAX(BW315:BW404)</f>
        <v>58642.280441588402</v>
      </c>
      <c r="CD315" s="66">
        <f t="shared" si="310"/>
        <v>-22713.791398912508</v>
      </c>
      <c r="CE315" s="66">
        <f t="shared" si="322"/>
        <v>-1262.9999999999998</v>
      </c>
      <c r="CF315" s="66" t="e">
        <f>MAX(CE315:CE404)</f>
        <v>#REF!</v>
      </c>
      <c r="CG315" s="66" t="e">
        <f t="shared" si="311"/>
        <v>#REF!</v>
      </c>
      <c r="CH315" s="370"/>
      <c r="CI315" s="17">
        <f t="shared" si="307"/>
        <v>0</v>
      </c>
      <c r="CJ315" s="17">
        <f t="shared" si="308"/>
        <v>1</v>
      </c>
      <c r="CK315" s="38">
        <f>MAX(BV38:BV315)</f>
        <v>457.8</v>
      </c>
      <c r="CL315" s="38">
        <f t="shared" si="316"/>
        <v>-21.699999999999989</v>
      </c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</row>
    <row r="316" spans="1:147" customFormat="1" ht="19.5" hidden="1" customHeight="1" x14ac:dyDescent="0.25">
      <c r="A316" s="3"/>
      <c r="B316" s="254">
        <f t="shared" si="275"/>
        <v>38474</v>
      </c>
      <c r="C316" s="5">
        <f t="shared" si="317"/>
        <v>23737</v>
      </c>
      <c r="D316" s="5">
        <v>0</v>
      </c>
      <c r="E316" s="66">
        <f t="shared" si="323"/>
        <v>0</v>
      </c>
      <c r="F316" s="66">
        <f t="shared" si="276"/>
        <v>-39</v>
      </c>
      <c r="G316" s="4">
        <f t="shared" si="318"/>
        <v>23698</v>
      </c>
      <c r="H316" s="8">
        <f t="shared" si="319"/>
        <v>-1.643004591987193E-3</v>
      </c>
      <c r="I316" s="3"/>
      <c r="J316" s="306">
        <v>38474</v>
      </c>
      <c r="K316" s="5">
        <v>426.9</v>
      </c>
      <c r="L316" s="5">
        <v>436</v>
      </c>
      <c r="M316" s="5">
        <v>424.5</v>
      </c>
      <c r="N316" s="177"/>
      <c r="O316" s="5">
        <f t="shared" si="264"/>
        <v>11.5</v>
      </c>
      <c r="P316" s="8">
        <f t="shared" si="265"/>
        <v>2.6938393066291873E-2</v>
      </c>
      <c r="Q316" s="8">
        <f>(AVERAGE(P313:P315))*Q1239</f>
        <v>8.8710252533354648E-3</v>
      </c>
      <c r="R316" s="8">
        <f>P315/P1239</f>
        <v>0.46821198250365015</v>
      </c>
      <c r="S316" s="109">
        <f t="shared" si="266"/>
        <v>432.23134588702044</v>
      </c>
      <c r="T316" s="5">
        <f t="shared" si="277"/>
        <v>6.1000000000000227</v>
      </c>
      <c r="U316" s="8">
        <f t="shared" si="263"/>
        <v>0.38999999999999774</v>
      </c>
      <c r="V316" s="19">
        <f t="shared" si="267"/>
        <v>3.1000000000000227</v>
      </c>
      <c r="W316" s="109">
        <f t="shared" si="278"/>
        <v>439.96865411297961</v>
      </c>
      <c r="X316" s="5">
        <f t="shared" si="272"/>
        <v>3.8999999999999773</v>
      </c>
      <c r="Y316" s="8">
        <f t="shared" si="268"/>
        <v>0.61000000000000232</v>
      </c>
      <c r="Z316" s="5">
        <f t="shared" si="269"/>
        <v>0</v>
      </c>
      <c r="AA316" s="5">
        <f>K316*AA1239</f>
        <v>5.5496999999999996</v>
      </c>
      <c r="AB316" s="5">
        <f t="shared" si="270"/>
        <v>2.5984360393005073</v>
      </c>
      <c r="AC316" s="2">
        <f t="shared" si="314"/>
        <v>38474</v>
      </c>
      <c r="AD316" s="43">
        <f t="shared" si="279"/>
        <v>430</v>
      </c>
      <c r="AE316" s="54"/>
      <c r="AF316" s="131">
        <f>(AK315&gt;AF1239)*1</f>
        <v>0</v>
      </c>
      <c r="AG316" s="112">
        <f>MROUND((AD316*AG1239),5)</f>
        <v>420</v>
      </c>
      <c r="AH316" s="113">
        <f>MROUND((AE316*AH1239),0.1)</f>
        <v>0</v>
      </c>
      <c r="AI316" s="60">
        <f t="shared" si="280"/>
        <v>-9.2000000000000455</v>
      </c>
      <c r="AJ316" s="60"/>
      <c r="AK316" s="133">
        <f t="shared" si="313"/>
        <v>426.9</v>
      </c>
      <c r="AL316" s="41">
        <f t="shared" si="271"/>
        <v>440</v>
      </c>
      <c r="AM316" s="56">
        <f t="shared" si="273"/>
        <v>2.6</v>
      </c>
      <c r="AN316" s="82">
        <f t="shared" si="274"/>
        <v>0</v>
      </c>
      <c r="AO316" s="82">
        <f t="shared" si="281"/>
        <v>1</v>
      </c>
      <c r="AP316" s="33">
        <f t="shared" si="282"/>
        <v>1</v>
      </c>
      <c r="AQ316" s="29">
        <f t="shared" si="283"/>
        <v>0</v>
      </c>
      <c r="AR316" s="86">
        <f t="shared" si="284"/>
        <v>0</v>
      </c>
      <c r="AS316" s="33">
        <f t="shared" si="285"/>
        <v>1</v>
      </c>
      <c r="AT316" s="19">
        <f t="shared" si="286"/>
        <v>430</v>
      </c>
      <c r="AU316" s="18">
        <f t="shared" si="309"/>
        <v>0</v>
      </c>
      <c r="AV316" s="5">
        <f t="shared" si="287"/>
        <v>0</v>
      </c>
      <c r="AW316" s="17">
        <f t="shared" si="288"/>
        <v>0</v>
      </c>
      <c r="AX316" s="17">
        <f t="shared" si="289"/>
        <v>0</v>
      </c>
      <c r="AY316" s="17">
        <f t="shared" si="290"/>
        <v>0</v>
      </c>
      <c r="AZ316" s="19">
        <f t="shared" si="291"/>
        <v>0</v>
      </c>
      <c r="BA316" s="19">
        <f t="shared" si="292"/>
        <v>430</v>
      </c>
      <c r="BB316" s="19">
        <f t="shared" si="293"/>
        <v>0</v>
      </c>
      <c r="BC316" s="19">
        <f t="shared" si="294"/>
        <v>0</v>
      </c>
      <c r="BD316" s="17">
        <f t="shared" si="295"/>
        <v>430</v>
      </c>
      <c r="BE316" s="17">
        <f t="shared" si="296"/>
        <v>0</v>
      </c>
      <c r="BF316" s="38">
        <f t="shared" si="297"/>
        <v>0</v>
      </c>
      <c r="BG316" s="38">
        <f t="shared" si="298"/>
        <v>0</v>
      </c>
      <c r="BH316" s="38">
        <f t="shared" si="299"/>
        <v>0</v>
      </c>
      <c r="BI316" s="38">
        <f t="shared" si="300"/>
        <v>0</v>
      </c>
      <c r="BJ316" s="5">
        <f t="shared" si="301"/>
        <v>0</v>
      </c>
      <c r="BK316" s="5">
        <f t="shared" si="302"/>
        <v>0</v>
      </c>
      <c r="BL316" s="22">
        <f t="shared" si="303"/>
        <v>0</v>
      </c>
      <c r="BM316" s="5">
        <f t="shared" si="304"/>
        <v>0</v>
      </c>
      <c r="BN316" s="66">
        <f t="shared" si="258"/>
        <v>0</v>
      </c>
      <c r="BO316" s="5">
        <f>AP316*BO1239</f>
        <v>-39</v>
      </c>
      <c r="BP316" s="5">
        <f>AU316*BP1239</f>
        <v>0</v>
      </c>
      <c r="BQ316" s="5">
        <f>AF316*BQ1239</f>
        <v>0</v>
      </c>
      <c r="BR316" s="356">
        <f t="shared" si="324"/>
        <v>-39</v>
      </c>
      <c r="BS316" s="5">
        <f t="shared" si="305"/>
        <v>426.9</v>
      </c>
      <c r="BT316" s="6"/>
      <c r="BU316" s="306">
        <v>38474</v>
      </c>
      <c r="BV316" s="38">
        <f t="shared" si="306"/>
        <v>426.9</v>
      </c>
      <c r="BW316" s="66">
        <f>BV27*BV316</f>
        <v>35170.538803756797</v>
      </c>
      <c r="BX316" s="66">
        <f t="shared" si="320"/>
        <v>-757.95023891909659</v>
      </c>
      <c r="BY316" s="17">
        <f t="shared" si="315"/>
        <v>0</v>
      </c>
      <c r="BZ316" s="17">
        <f t="shared" si="321"/>
        <v>1</v>
      </c>
      <c r="CA316" s="66"/>
      <c r="CB316" s="66">
        <f>N3+CE316</f>
        <v>48698</v>
      </c>
      <c r="CC316" s="66">
        <f>MAX(BW316:BW404)</f>
        <v>58642.280441588402</v>
      </c>
      <c r="CD316" s="66">
        <f t="shared" si="310"/>
        <v>-23471.741637831605</v>
      </c>
      <c r="CE316" s="66">
        <f t="shared" si="322"/>
        <v>-1301.9999999999998</v>
      </c>
      <c r="CF316" s="66" t="e">
        <f>MAX(CE316:CE404)</f>
        <v>#REF!</v>
      </c>
      <c r="CG316" s="66" t="e">
        <f t="shared" si="311"/>
        <v>#REF!</v>
      </c>
      <c r="CH316" s="370"/>
      <c r="CI316" s="17">
        <f t="shared" si="307"/>
        <v>0</v>
      </c>
      <c r="CJ316" s="17">
        <f t="shared" si="308"/>
        <v>1</v>
      </c>
      <c r="CK316" s="38">
        <f>MAX(BV38:BV316)</f>
        <v>457.8</v>
      </c>
      <c r="CL316" s="38">
        <f t="shared" si="316"/>
        <v>-30.900000000000034</v>
      </c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</row>
    <row r="317" spans="1:147" customFormat="1" ht="19.5" hidden="1" customHeight="1" x14ac:dyDescent="0.25">
      <c r="A317" s="3"/>
      <c r="B317" s="254">
        <f t="shared" si="275"/>
        <v>38481</v>
      </c>
      <c r="C317" s="5">
        <f t="shared" si="317"/>
        <v>23698</v>
      </c>
      <c r="D317" s="5">
        <v>0</v>
      </c>
      <c r="E317" s="66">
        <f t="shared" si="323"/>
        <v>0</v>
      </c>
      <c r="F317" s="66">
        <f t="shared" si="276"/>
        <v>121</v>
      </c>
      <c r="G317" s="4">
        <f t="shared" si="318"/>
        <v>23819</v>
      </c>
      <c r="H317" s="8">
        <f t="shared" si="319"/>
        <v>5.1059161110642249E-3</v>
      </c>
      <c r="I317" s="3"/>
      <c r="J317" s="306">
        <v>38481</v>
      </c>
      <c r="K317" s="5">
        <v>420.7</v>
      </c>
      <c r="L317" s="5">
        <v>429.3</v>
      </c>
      <c r="M317" s="5">
        <v>419.3</v>
      </c>
      <c r="N317" s="177"/>
      <c r="O317" s="5">
        <f t="shared" si="264"/>
        <v>10</v>
      </c>
      <c r="P317" s="8">
        <f t="shared" si="265"/>
        <v>2.3769907297361541E-2</v>
      </c>
      <c r="Q317" s="8">
        <f>(AVERAGE(P314:P316))*Q1239</f>
        <v>9.6804741451755622E-3</v>
      </c>
      <c r="R317" s="8">
        <f>P316/P1239</f>
        <v>0.76395503892830963</v>
      </c>
      <c r="S317" s="109">
        <f t="shared" si="266"/>
        <v>422.76740558742455</v>
      </c>
      <c r="T317" s="5">
        <f t="shared" si="277"/>
        <v>1.8999999999999773</v>
      </c>
      <c r="U317" s="8">
        <f t="shared" si="263"/>
        <v>0.62000000000000455</v>
      </c>
      <c r="V317" s="19">
        <f t="shared" si="267"/>
        <v>4.3000000000000114</v>
      </c>
      <c r="W317" s="109">
        <f t="shared" si="278"/>
        <v>431.03259441257541</v>
      </c>
      <c r="X317" s="5">
        <f t="shared" si="272"/>
        <v>3.1000000000000227</v>
      </c>
      <c r="Y317" s="8">
        <f t="shared" si="268"/>
        <v>0.37999999999999545</v>
      </c>
      <c r="Z317" s="5">
        <f t="shared" si="269"/>
        <v>0</v>
      </c>
      <c r="AA317" s="5">
        <f>K317*AA1239</f>
        <v>5.4690999999999992</v>
      </c>
      <c r="AB317" s="5">
        <f t="shared" si="270"/>
        <v>4.1781465034028171</v>
      </c>
      <c r="AC317" s="2">
        <f t="shared" si="314"/>
        <v>38481</v>
      </c>
      <c r="AD317" s="43">
        <f t="shared" si="279"/>
        <v>425</v>
      </c>
      <c r="AE317" s="54"/>
      <c r="AF317" s="131">
        <f>(AK316&gt;AF1239)*1</f>
        <v>0</v>
      </c>
      <c r="AG317" s="112">
        <f>MROUND((AD317*AG1239),5)</f>
        <v>415</v>
      </c>
      <c r="AH317" s="113">
        <f>MROUND((AE317*AH1239),0.1)</f>
        <v>0</v>
      </c>
      <c r="AI317" s="60">
        <f t="shared" si="280"/>
        <v>-6.1999999999999886</v>
      </c>
      <c r="AJ317" s="60"/>
      <c r="AK317" s="133">
        <f t="shared" si="313"/>
        <v>420.7</v>
      </c>
      <c r="AL317" s="41">
        <f t="shared" si="271"/>
        <v>430</v>
      </c>
      <c r="AM317" s="56">
        <f t="shared" si="273"/>
        <v>1.6</v>
      </c>
      <c r="AN317" s="82">
        <f t="shared" si="274"/>
        <v>0</v>
      </c>
      <c r="AO317" s="82">
        <f t="shared" si="281"/>
        <v>1</v>
      </c>
      <c r="AP317" s="33">
        <f t="shared" si="282"/>
        <v>0</v>
      </c>
      <c r="AQ317" s="29">
        <f t="shared" si="283"/>
        <v>0</v>
      </c>
      <c r="AR317" s="86">
        <f t="shared" si="284"/>
        <v>0</v>
      </c>
      <c r="AS317" s="33">
        <f t="shared" si="285"/>
        <v>0</v>
      </c>
      <c r="AT317" s="19">
        <f t="shared" si="286"/>
        <v>0</v>
      </c>
      <c r="AU317" s="18">
        <f t="shared" si="309"/>
        <v>1</v>
      </c>
      <c r="AV317" s="5">
        <f t="shared" si="287"/>
        <v>1.6</v>
      </c>
      <c r="AW317" s="17">
        <f t="shared" si="288"/>
        <v>1</v>
      </c>
      <c r="AX317" s="17">
        <f t="shared" si="289"/>
        <v>0</v>
      </c>
      <c r="AY317" s="17">
        <f t="shared" si="290"/>
        <v>0</v>
      </c>
      <c r="AZ317" s="19">
        <f t="shared" si="291"/>
        <v>430</v>
      </c>
      <c r="BA317" s="19">
        <f t="shared" si="292"/>
        <v>0</v>
      </c>
      <c r="BB317" s="19">
        <f t="shared" si="293"/>
        <v>0</v>
      </c>
      <c r="BC317" s="19">
        <f t="shared" si="294"/>
        <v>0</v>
      </c>
      <c r="BD317" s="17">
        <f t="shared" si="295"/>
        <v>430</v>
      </c>
      <c r="BE317" s="17">
        <f t="shared" si="296"/>
        <v>0</v>
      </c>
      <c r="BF317" s="38">
        <f t="shared" si="297"/>
        <v>0</v>
      </c>
      <c r="BG317" s="38">
        <f t="shared" si="298"/>
        <v>0</v>
      </c>
      <c r="BH317" s="38">
        <f t="shared" si="299"/>
        <v>0</v>
      </c>
      <c r="BI317" s="38">
        <f t="shared" si="300"/>
        <v>0</v>
      </c>
      <c r="BJ317" s="5">
        <f t="shared" si="301"/>
        <v>0</v>
      </c>
      <c r="BK317" s="5">
        <f t="shared" si="302"/>
        <v>0</v>
      </c>
      <c r="BL317" s="22">
        <f t="shared" si="303"/>
        <v>1.6</v>
      </c>
      <c r="BM317" s="5">
        <f t="shared" si="304"/>
        <v>1.6</v>
      </c>
      <c r="BN317" s="66">
        <f t="shared" ref="BN317:BN380" si="325">BM317*100</f>
        <v>160</v>
      </c>
      <c r="BO317" s="5">
        <f>AP317*BO1239</f>
        <v>0</v>
      </c>
      <c r="BP317" s="5">
        <f>AU317*BP1239</f>
        <v>-39</v>
      </c>
      <c r="BQ317" s="5">
        <f>AF317*BQ1239</f>
        <v>0</v>
      </c>
      <c r="BR317" s="356">
        <f t="shared" si="324"/>
        <v>121</v>
      </c>
      <c r="BS317" s="5">
        <f t="shared" si="305"/>
        <v>420.7</v>
      </c>
      <c r="BT317" s="6"/>
      <c r="BU317" s="306">
        <v>38481</v>
      </c>
      <c r="BV317" s="38">
        <f t="shared" si="306"/>
        <v>420.7</v>
      </c>
      <c r="BW317" s="66">
        <f>BV27*BV317</f>
        <v>34659.746251441757</v>
      </c>
      <c r="BX317" s="66">
        <f t="shared" si="320"/>
        <v>-510.79255231504067</v>
      </c>
      <c r="BY317" s="17">
        <f t="shared" si="315"/>
        <v>0</v>
      </c>
      <c r="BZ317" s="17">
        <f t="shared" si="321"/>
        <v>1</v>
      </c>
      <c r="CA317" s="66"/>
      <c r="CB317" s="66">
        <f>N3+CE317</f>
        <v>48819</v>
      </c>
      <c r="CC317" s="66">
        <f>MAX(BW317:BW404)</f>
        <v>58642.280441588402</v>
      </c>
      <c r="CD317" s="66">
        <f t="shared" si="310"/>
        <v>-23982.534190146645</v>
      </c>
      <c r="CE317" s="66">
        <f t="shared" si="322"/>
        <v>-1180.9999999999998</v>
      </c>
      <c r="CF317" s="66" t="e">
        <f>MAX(CE317:CE404)</f>
        <v>#REF!</v>
      </c>
      <c r="CG317" s="66" t="e">
        <f t="shared" si="311"/>
        <v>#REF!</v>
      </c>
      <c r="CH317" s="370"/>
      <c r="CI317" s="17">
        <f t="shared" si="307"/>
        <v>1</v>
      </c>
      <c r="CJ317" s="17">
        <f t="shared" si="308"/>
        <v>0</v>
      </c>
      <c r="CK317" s="38">
        <f>MAX(BV38:BV317)</f>
        <v>457.8</v>
      </c>
      <c r="CL317" s="38">
        <f t="shared" si="316"/>
        <v>-37.100000000000023</v>
      </c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</row>
    <row r="318" spans="1:147" customFormat="1" ht="19.5" hidden="1" customHeight="1" x14ac:dyDescent="0.25">
      <c r="A318" s="3"/>
      <c r="B318" s="254">
        <f t="shared" si="275"/>
        <v>38488</v>
      </c>
      <c r="C318" s="5">
        <f t="shared" si="317"/>
        <v>23819</v>
      </c>
      <c r="D318" s="5">
        <v>0</v>
      </c>
      <c r="E318" s="66">
        <f t="shared" si="323"/>
        <v>0</v>
      </c>
      <c r="F318" s="66">
        <f t="shared" si="276"/>
        <v>121</v>
      </c>
      <c r="G318" s="4">
        <f t="shared" si="318"/>
        <v>23940</v>
      </c>
      <c r="H318" s="8">
        <f t="shared" si="319"/>
        <v>5.0799781686888621E-3</v>
      </c>
      <c r="I318" s="3"/>
      <c r="J318" s="306">
        <v>38488</v>
      </c>
      <c r="K318" s="5">
        <v>417.7</v>
      </c>
      <c r="L318" s="5">
        <v>423.3</v>
      </c>
      <c r="M318" s="5">
        <v>416.8</v>
      </c>
      <c r="N318" s="177"/>
      <c r="O318" s="5">
        <f t="shared" si="264"/>
        <v>6.5</v>
      </c>
      <c r="P318" s="8">
        <f t="shared" si="265"/>
        <v>1.5561407708881973E-2</v>
      </c>
      <c r="Q318" s="8">
        <f>(AVERAGE(P315:P317))*Q1239</f>
        <v>8.9624366853441259E-3</v>
      </c>
      <c r="R318" s="8">
        <f>P317/P1239</f>
        <v>0.674098874791487</v>
      </c>
      <c r="S318" s="109">
        <f t="shared" si="266"/>
        <v>416.92950288647569</v>
      </c>
      <c r="T318" s="5">
        <f t="shared" si="277"/>
        <v>5.6999999999999886</v>
      </c>
      <c r="U318" s="8">
        <f t="shared" si="263"/>
        <v>0.43000000000000116</v>
      </c>
      <c r="V318" s="19">
        <f t="shared" si="267"/>
        <v>0</v>
      </c>
      <c r="W318" s="109">
        <f t="shared" si="278"/>
        <v>424.47049711352429</v>
      </c>
      <c r="X318" s="5">
        <f t="shared" si="272"/>
        <v>4.3000000000000114</v>
      </c>
      <c r="Y318" s="8">
        <f t="shared" si="268"/>
        <v>0.56999999999999884</v>
      </c>
      <c r="Z318" s="5">
        <f t="shared" si="269"/>
        <v>0</v>
      </c>
      <c r="AA318" s="5">
        <f>K318*AA1239</f>
        <v>5.4300999999999995</v>
      </c>
      <c r="AB318" s="5">
        <f t="shared" si="270"/>
        <v>3.6604243000052534</v>
      </c>
      <c r="AC318" s="2">
        <f t="shared" si="314"/>
        <v>38488</v>
      </c>
      <c r="AD318" s="43">
        <f t="shared" si="279"/>
        <v>415</v>
      </c>
      <c r="AE318" s="54"/>
      <c r="AF318" s="131">
        <f>(AK317&gt;AF1239)*1</f>
        <v>0</v>
      </c>
      <c r="AG318" s="112">
        <f>MROUND((AD318*AG1239),5)</f>
        <v>405</v>
      </c>
      <c r="AH318" s="113">
        <f>MROUND((AE318*AH1239),0.1)</f>
        <v>0</v>
      </c>
      <c r="AI318" s="60">
        <f t="shared" si="280"/>
        <v>-3</v>
      </c>
      <c r="AJ318" s="60"/>
      <c r="AK318" s="133">
        <f t="shared" si="313"/>
        <v>417.7</v>
      </c>
      <c r="AL318" s="41">
        <f t="shared" si="271"/>
        <v>425</v>
      </c>
      <c r="AM318" s="56">
        <f t="shared" si="273"/>
        <v>1.6</v>
      </c>
      <c r="AN318" s="82">
        <f t="shared" si="274"/>
        <v>0</v>
      </c>
      <c r="AO318" s="82">
        <f t="shared" si="281"/>
        <v>1</v>
      </c>
      <c r="AP318" s="33">
        <f t="shared" si="282"/>
        <v>0</v>
      </c>
      <c r="AQ318" s="29">
        <f t="shared" si="283"/>
        <v>0</v>
      </c>
      <c r="AR318" s="86">
        <f t="shared" si="284"/>
        <v>1</v>
      </c>
      <c r="AS318" s="33">
        <f t="shared" si="285"/>
        <v>0</v>
      </c>
      <c r="AT318" s="19">
        <f t="shared" si="286"/>
        <v>0</v>
      </c>
      <c r="AU318" s="18">
        <f t="shared" si="309"/>
        <v>1</v>
      </c>
      <c r="AV318" s="5">
        <f t="shared" si="287"/>
        <v>1.6</v>
      </c>
      <c r="AW318" s="17">
        <f t="shared" si="288"/>
        <v>1</v>
      </c>
      <c r="AX318" s="17">
        <f t="shared" si="289"/>
        <v>0</v>
      </c>
      <c r="AY318" s="17">
        <f t="shared" si="290"/>
        <v>0</v>
      </c>
      <c r="AZ318" s="19">
        <f t="shared" si="291"/>
        <v>430</v>
      </c>
      <c r="BA318" s="19">
        <f t="shared" si="292"/>
        <v>0</v>
      </c>
      <c r="BB318" s="19">
        <f t="shared" si="293"/>
        <v>0</v>
      </c>
      <c r="BC318" s="19">
        <f t="shared" si="294"/>
        <v>0</v>
      </c>
      <c r="BD318" s="17">
        <f t="shared" si="295"/>
        <v>430</v>
      </c>
      <c r="BE318" s="17">
        <f t="shared" si="296"/>
        <v>0</v>
      </c>
      <c r="BF318" s="38">
        <f t="shared" si="297"/>
        <v>0</v>
      </c>
      <c r="BG318" s="38">
        <f t="shared" si="298"/>
        <v>0</v>
      </c>
      <c r="BH318" s="38">
        <f t="shared" si="299"/>
        <v>0</v>
      </c>
      <c r="BI318" s="38">
        <f t="shared" si="300"/>
        <v>0</v>
      </c>
      <c r="BJ318" s="5">
        <f t="shared" si="301"/>
        <v>0</v>
      </c>
      <c r="BK318" s="5">
        <f t="shared" si="302"/>
        <v>0</v>
      </c>
      <c r="BL318" s="22">
        <f t="shared" si="303"/>
        <v>1.6</v>
      </c>
      <c r="BM318" s="5">
        <f t="shared" si="304"/>
        <v>1.6</v>
      </c>
      <c r="BN318" s="66">
        <f t="shared" si="325"/>
        <v>160</v>
      </c>
      <c r="BO318" s="5">
        <f>AP318*BO1239</f>
        <v>0</v>
      </c>
      <c r="BP318" s="5">
        <f>AU318*BP1239</f>
        <v>-39</v>
      </c>
      <c r="BQ318" s="5">
        <f>AF318*BQ1239</f>
        <v>0</v>
      </c>
      <c r="BR318" s="356">
        <f t="shared" si="324"/>
        <v>121</v>
      </c>
      <c r="BS318" s="5">
        <f t="shared" si="305"/>
        <v>417.7</v>
      </c>
      <c r="BT318" s="6"/>
      <c r="BU318" s="306">
        <v>38488</v>
      </c>
      <c r="BV318" s="38">
        <f t="shared" si="306"/>
        <v>417.7</v>
      </c>
      <c r="BW318" s="66">
        <f>BV27*BV318</f>
        <v>34412.588564837701</v>
      </c>
      <c r="BX318" s="66">
        <f t="shared" si="320"/>
        <v>-247.15768660405593</v>
      </c>
      <c r="BY318" s="17">
        <f t="shared" si="315"/>
        <v>0</v>
      </c>
      <c r="BZ318" s="17">
        <f t="shared" si="321"/>
        <v>1</v>
      </c>
      <c r="CA318" s="66"/>
      <c r="CB318" s="66">
        <f>N3+CE318</f>
        <v>48940</v>
      </c>
      <c r="CC318" s="66">
        <f>MAX(BW318:BW404)</f>
        <v>58642.280441588402</v>
      </c>
      <c r="CD318" s="66">
        <f t="shared" si="310"/>
        <v>-24229.691876750701</v>
      </c>
      <c r="CE318" s="66">
        <f t="shared" si="322"/>
        <v>-1059.9999999999998</v>
      </c>
      <c r="CF318" s="66" t="e">
        <f>MAX(CE318:CE404)</f>
        <v>#REF!</v>
      </c>
      <c r="CG318" s="66" t="e">
        <f t="shared" si="311"/>
        <v>#REF!</v>
      </c>
      <c r="CH318" s="370"/>
      <c r="CI318" s="17">
        <f t="shared" si="307"/>
        <v>1</v>
      </c>
      <c r="CJ318" s="17">
        <f t="shared" si="308"/>
        <v>0</v>
      </c>
      <c r="CK318" s="38">
        <f>MAX(BV38:BV318)</f>
        <v>457.8</v>
      </c>
      <c r="CL318" s="38">
        <f t="shared" si="316"/>
        <v>-40.100000000000023</v>
      </c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</row>
    <row r="319" spans="1:147" customFormat="1" ht="19.5" hidden="1" customHeight="1" x14ac:dyDescent="0.25">
      <c r="A319" s="3"/>
      <c r="B319" s="254">
        <f t="shared" si="275"/>
        <v>38495</v>
      </c>
      <c r="C319" s="5">
        <f t="shared" si="317"/>
        <v>23940</v>
      </c>
      <c r="D319" s="5">
        <v>0</v>
      </c>
      <c r="E319" s="66">
        <f t="shared" si="323"/>
        <v>0</v>
      </c>
      <c r="F319" s="66">
        <f t="shared" si="276"/>
        <v>-829</v>
      </c>
      <c r="G319" s="4">
        <f t="shared" si="318"/>
        <v>23111</v>
      </c>
      <c r="H319" s="8">
        <f t="shared" si="319"/>
        <v>-3.4628237259816209E-2</v>
      </c>
      <c r="I319" s="3"/>
      <c r="J319" s="306">
        <v>38495</v>
      </c>
      <c r="K319" s="5">
        <v>422.4</v>
      </c>
      <c r="L319" s="5">
        <v>422.8</v>
      </c>
      <c r="M319" s="5">
        <v>416.2</v>
      </c>
      <c r="N319" s="177"/>
      <c r="O319" s="5">
        <f t="shared" si="264"/>
        <v>6.6000000000000227</v>
      </c>
      <c r="P319" s="8">
        <f t="shared" si="265"/>
        <v>1.5625000000000056E-2</v>
      </c>
      <c r="Q319" s="8">
        <f>(AVERAGE(P316:P318))*Q1239</f>
        <v>8.8359610763380503E-3</v>
      </c>
      <c r="R319" s="8">
        <f>P318/P1239</f>
        <v>0.44131124684248524</v>
      </c>
      <c r="S319" s="109">
        <f t="shared" si="266"/>
        <v>414.00921905841358</v>
      </c>
      <c r="T319" s="5">
        <f t="shared" si="277"/>
        <v>2.6999999999999886</v>
      </c>
      <c r="U319" s="8">
        <f t="shared" si="263"/>
        <v>0.4600000000000023</v>
      </c>
      <c r="V319" s="19">
        <f t="shared" si="267"/>
        <v>0</v>
      </c>
      <c r="W319" s="109">
        <f t="shared" si="278"/>
        <v>421.3907809415864</v>
      </c>
      <c r="X319" s="5">
        <f t="shared" si="272"/>
        <v>2.3000000000000114</v>
      </c>
      <c r="Y319" s="8">
        <f t="shared" si="268"/>
        <v>0.5399999999999977</v>
      </c>
      <c r="Z319" s="5">
        <f t="shared" si="269"/>
        <v>2.3999999999999773</v>
      </c>
      <c r="AA319" s="5">
        <f>K319*AA1239</f>
        <v>5.4911999999999992</v>
      </c>
      <c r="AB319" s="5">
        <f t="shared" si="270"/>
        <v>2.4233283186614547</v>
      </c>
      <c r="AC319" s="2">
        <f t="shared" si="314"/>
        <v>38495</v>
      </c>
      <c r="AD319" s="43">
        <f t="shared" si="279"/>
        <v>415</v>
      </c>
      <c r="AE319" s="54"/>
      <c r="AF319" s="131">
        <f>(AK318&gt;AF1239)*1</f>
        <v>0</v>
      </c>
      <c r="AG319" s="112">
        <f>MROUND((AD319*AG1239),5)</f>
        <v>405</v>
      </c>
      <c r="AH319" s="113">
        <f>MROUND((AE319*AH1239),0.1)</f>
        <v>0</v>
      </c>
      <c r="AI319" s="60">
        <f t="shared" si="280"/>
        <v>4.6999999999999886</v>
      </c>
      <c r="AJ319" s="60"/>
      <c r="AK319" s="133">
        <f t="shared" si="313"/>
        <v>422.4</v>
      </c>
      <c r="AL319" s="41">
        <f t="shared" si="271"/>
        <v>420</v>
      </c>
      <c r="AM319" s="56">
        <f t="shared" si="273"/>
        <v>2.1</v>
      </c>
      <c r="AN319" s="82">
        <f t="shared" si="274"/>
        <v>1</v>
      </c>
      <c r="AO319" s="82">
        <f t="shared" si="281"/>
        <v>0</v>
      </c>
      <c r="AP319" s="33">
        <f t="shared" si="282"/>
        <v>0</v>
      </c>
      <c r="AQ319" s="29">
        <f t="shared" si="283"/>
        <v>0</v>
      </c>
      <c r="AR319" s="86">
        <f t="shared" si="284"/>
        <v>1</v>
      </c>
      <c r="AS319" s="33">
        <f t="shared" si="285"/>
        <v>0</v>
      </c>
      <c r="AT319" s="19">
        <f t="shared" si="286"/>
        <v>0</v>
      </c>
      <c r="AU319" s="18">
        <f t="shared" si="309"/>
        <v>1</v>
      </c>
      <c r="AV319" s="5">
        <f t="shared" si="287"/>
        <v>2.1</v>
      </c>
      <c r="AW319" s="17">
        <f t="shared" si="288"/>
        <v>0</v>
      </c>
      <c r="AX319" s="17">
        <f t="shared" si="289"/>
        <v>1</v>
      </c>
      <c r="AY319" s="17">
        <f t="shared" si="290"/>
        <v>420</v>
      </c>
      <c r="AZ319" s="19">
        <f t="shared" si="291"/>
        <v>430</v>
      </c>
      <c r="BA319" s="19">
        <f t="shared" si="292"/>
        <v>0</v>
      </c>
      <c r="BB319" s="19">
        <f t="shared" si="293"/>
        <v>0</v>
      </c>
      <c r="BC319" s="19">
        <f t="shared" si="294"/>
        <v>420</v>
      </c>
      <c r="BD319" s="17">
        <f t="shared" si="295"/>
        <v>0</v>
      </c>
      <c r="BE319" s="17">
        <f t="shared" si="296"/>
        <v>0</v>
      </c>
      <c r="BF319" s="38">
        <f t="shared" si="297"/>
        <v>0</v>
      </c>
      <c r="BG319" s="38">
        <f t="shared" si="298"/>
        <v>0</v>
      </c>
      <c r="BH319" s="38">
        <f t="shared" si="299"/>
        <v>0</v>
      </c>
      <c r="BI319" s="38">
        <f t="shared" si="300"/>
        <v>0</v>
      </c>
      <c r="BJ319" s="5">
        <f t="shared" si="301"/>
        <v>0</v>
      </c>
      <c r="BK319" s="5">
        <f t="shared" si="302"/>
        <v>-10</v>
      </c>
      <c r="BL319" s="22">
        <f t="shared" si="303"/>
        <v>-7.9</v>
      </c>
      <c r="BM319" s="5">
        <f t="shared" si="304"/>
        <v>-7.9</v>
      </c>
      <c r="BN319" s="66">
        <f t="shared" si="325"/>
        <v>-790</v>
      </c>
      <c r="BO319" s="5">
        <f>AP319*BO1239</f>
        <v>0</v>
      </c>
      <c r="BP319" s="5">
        <f>AU319*BP1239</f>
        <v>-39</v>
      </c>
      <c r="BQ319" s="5">
        <f>AF319*BQ1239</f>
        <v>0</v>
      </c>
      <c r="BR319" s="356">
        <f t="shared" si="324"/>
        <v>-829</v>
      </c>
      <c r="BS319" s="5">
        <f t="shared" si="305"/>
        <v>422.4</v>
      </c>
      <c r="BT319" s="6"/>
      <c r="BU319" s="306">
        <v>38495</v>
      </c>
      <c r="BV319" s="38">
        <f t="shared" si="306"/>
        <v>422.4</v>
      </c>
      <c r="BW319" s="66">
        <f>BV27*BV319</f>
        <v>34799.802273850713</v>
      </c>
      <c r="BX319" s="66">
        <f t="shared" si="320"/>
        <v>387.2137090130127</v>
      </c>
      <c r="BY319" s="17">
        <f t="shared" si="315"/>
        <v>1</v>
      </c>
      <c r="BZ319" s="17">
        <f t="shared" si="321"/>
        <v>0</v>
      </c>
      <c r="CA319" s="66"/>
      <c r="CB319" s="66">
        <f>N3+CE319</f>
        <v>48111</v>
      </c>
      <c r="CC319" s="66">
        <f>MAX(BW319:BW404)</f>
        <v>58642.280441588402</v>
      </c>
      <c r="CD319" s="66">
        <f t="shared" si="310"/>
        <v>-23842.478167737689</v>
      </c>
      <c r="CE319" s="66">
        <f t="shared" si="322"/>
        <v>-1888.9999999999998</v>
      </c>
      <c r="CF319" s="66" t="e">
        <f>MAX(CE319:CE404)</f>
        <v>#REF!</v>
      </c>
      <c r="CG319" s="66" t="e">
        <f t="shared" si="311"/>
        <v>#REF!</v>
      </c>
      <c r="CH319" s="370"/>
      <c r="CI319" s="17">
        <f t="shared" si="307"/>
        <v>0</v>
      </c>
      <c r="CJ319" s="17">
        <f t="shared" si="308"/>
        <v>1</v>
      </c>
      <c r="CK319" s="38">
        <f>MAX(BV38:BV319)</f>
        <v>457.8</v>
      </c>
      <c r="CL319" s="38">
        <f t="shared" si="316"/>
        <v>-35.400000000000034</v>
      </c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</row>
    <row r="320" spans="1:147" customFormat="1" ht="19.5" hidden="1" customHeight="1" x14ac:dyDescent="0.25">
      <c r="A320" s="3"/>
      <c r="B320" s="254">
        <f t="shared" si="275"/>
        <v>38502</v>
      </c>
      <c r="C320" s="5">
        <f t="shared" si="317"/>
        <v>23111</v>
      </c>
      <c r="D320" s="5">
        <v>0</v>
      </c>
      <c r="E320" s="66">
        <f t="shared" si="323"/>
        <v>0</v>
      </c>
      <c r="F320" s="66">
        <f t="shared" si="276"/>
        <v>-39</v>
      </c>
      <c r="G320" s="4">
        <f t="shared" si="318"/>
        <v>23072</v>
      </c>
      <c r="H320" s="8">
        <f t="shared" si="319"/>
        <v>-1.6875081130197742E-3</v>
      </c>
      <c r="I320" s="3"/>
      <c r="J320" s="306">
        <v>38502</v>
      </c>
      <c r="K320" s="5">
        <v>425.8</v>
      </c>
      <c r="L320" s="5">
        <v>427</v>
      </c>
      <c r="M320" s="5">
        <v>415.8</v>
      </c>
      <c r="N320" s="177"/>
      <c r="O320" s="5">
        <f t="shared" si="264"/>
        <v>11.199999999999989</v>
      </c>
      <c r="P320" s="8">
        <f t="shared" si="265"/>
        <v>2.6303428839830879E-2</v>
      </c>
      <c r="Q320" s="8">
        <f>(AVERAGE(P317:P319))*Q1239</f>
        <v>7.3275086674991427E-3</v>
      </c>
      <c r="R320" s="8">
        <f>P319/P1239</f>
        <v>0.44311468222621808</v>
      </c>
      <c r="S320" s="109">
        <f t="shared" si="266"/>
        <v>419.30486033884836</v>
      </c>
      <c r="T320" s="5">
        <f t="shared" si="277"/>
        <v>2.3999999999999773</v>
      </c>
      <c r="U320" s="8">
        <f t="shared" si="263"/>
        <v>0.52000000000000457</v>
      </c>
      <c r="V320" s="19">
        <f t="shared" si="267"/>
        <v>0</v>
      </c>
      <c r="W320" s="109">
        <f t="shared" si="278"/>
        <v>425.4951396611516</v>
      </c>
      <c r="X320" s="5">
        <f t="shared" si="272"/>
        <v>2.6000000000000227</v>
      </c>
      <c r="Y320" s="8">
        <f t="shared" si="268"/>
        <v>0.47999999999999543</v>
      </c>
      <c r="Z320" s="5">
        <f t="shared" si="269"/>
        <v>0.80000000000001137</v>
      </c>
      <c r="AA320" s="5">
        <f>K320*AA1239</f>
        <v>5.5354000000000001</v>
      </c>
      <c r="AB320" s="5">
        <f t="shared" si="270"/>
        <v>2.4528170119950077</v>
      </c>
      <c r="AC320" s="2">
        <f t="shared" si="314"/>
        <v>38502</v>
      </c>
      <c r="AD320" s="43">
        <f t="shared" si="279"/>
        <v>420</v>
      </c>
      <c r="AE320" s="54"/>
      <c r="AF320" s="131">
        <f>(AK319&gt;AF1239)*1</f>
        <v>0</v>
      </c>
      <c r="AG320" s="112">
        <f>MROUND((AD320*AG1239),5)</f>
        <v>410</v>
      </c>
      <c r="AH320" s="113">
        <f>MROUND((AE320*AH1239),0.1)</f>
        <v>0</v>
      </c>
      <c r="AI320" s="60">
        <f t="shared" si="280"/>
        <v>3.4000000000000341</v>
      </c>
      <c r="AJ320" s="60"/>
      <c r="AK320" s="133">
        <f t="shared" si="313"/>
        <v>425.8</v>
      </c>
      <c r="AL320" s="41">
        <f t="shared" si="271"/>
        <v>425</v>
      </c>
      <c r="AM320" s="56">
        <f t="shared" si="273"/>
        <v>1.3</v>
      </c>
      <c r="AN320" s="82">
        <f t="shared" si="274"/>
        <v>1</v>
      </c>
      <c r="AO320" s="82">
        <f t="shared" si="281"/>
        <v>0</v>
      </c>
      <c r="AP320" s="33">
        <f t="shared" si="282"/>
        <v>1</v>
      </c>
      <c r="AQ320" s="29">
        <f t="shared" si="283"/>
        <v>0</v>
      </c>
      <c r="AR320" s="86">
        <f t="shared" si="284"/>
        <v>1</v>
      </c>
      <c r="AS320" s="33">
        <f t="shared" si="285"/>
        <v>0</v>
      </c>
      <c r="AT320" s="19">
        <f t="shared" si="286"/>
        <v>0</v>
      </c>
      <c r="AU320" s="18">
        <f t="shared" si="309"/>
        <v>0</v>
      </c>
      <c r="AV320" s="5">
        <f t="shared" si="287"/>
        <v>0</v>
      </c>
      <c r="AW320" s="17">
        <f t="shared" si="288"/>
        <v>0</v>
      </c>
      <c r="AX320" s="17">
        <f t="shared" si="289"/>
        <v>0</v>
      </c>
      <c r="AY320" s="17">
        <f t="shared" si="290"/>
        <v>0</v>
      </c>
      <c r="AZ320" s="19">
        <f t="shared" si="291"/>
        <v>0</v>
      </c>
      <c r="BA320" s="19">
        <f t="shared" si="292"/>
        <v>0</v>
      </c>
      <c r="BB320" s="19">
        <f t="shared" si="293"/>
        <v>0</v>
      </c>
      <c r="BC320" s="19">
        <f t="shared" si="294"/>
        <v>0</v>
      </c>
      <c r="BD320" s="17">
        <f t="shared" si="295"/>
        <v>0</v>
      </c>
      <c r="BE320" s="17">
        <f t="shared" si="296"/>
        <v>0</v>
      </c>
      <c r="BF320" s="38">
        <f t="shared" si="297"/>
        <v>0</v>
      </c>
      <c r="BG320" s="38">
        <f t="shared" si="298"/>
        <v>0</v>
      </c>
      <c r="BH320" s="38">
        <f t="shared" si="299"/>
        <v>0</v>
      </c>
      <c r="BI320" s="38">
        <f t="shared" si="300"/>
        <v>0</v>
      </c>
      <c r="BJ320" s="5">
        <f t="shared" si="301"/>
        <v>0</v>
      </c>
      <c r="BK320" s="5">
        <f t="shared" si="302"/>
        <v>0</v>
      </c>
      <c r="BL320" s="22">
        <f t="shared" si="303"/>
        <v>0</v>
      </c>
      <c r="BM320" s="5">
        <f t="shared" si="304"/>
        <v>0</v>
      </c>
      <c r="BN320" s="66">
        <f t="shared" si="325"/>
        <v>0</v>
      </c>
      <c r="BO320" s="5">
        <f>AP320*BO1239</f>
        <v>-39</v>
      </c>
      <c r="BP320" s="5">
        <f>AU320*BP1239</f>
        <v>0</v>
      </c>
      <c r="BQ320" s="5">
        <f>AF320*BQ1239</f>
        <v>0</v>
      </c>
      <c r="BR320" s="356">
        <f t="shared" si="324"/>
        <v>-39</v>
      </c>
      <c r="BS320" s="5">
        <f t="shared" si="305"/>
        <v>425.8</v>
      </c>
      <c r="BT320" s="6"/>
      <c r="BU320" s="306">
        <v>38502</v>
      </c>
      <c r="BV320" s="38">
        <f t="shared" si="306"/>
        <v>425.8</v>
      </c>
      <c r="BW320" s="66">
        <f>BV27*BV320</f>
        <v>35079.914318668649</v>
      </c>
      <c r="BX320" s="66">
        <f t="shared" si="320"/>
        <v>280.11204481793538</v>
      </c>
      <c r="BY320" s="17">
        <f t="shared" si="315"/>
        <v>1</v>
      </c>
      <c r="BZ320" s="17">
        <f t="shared" si="321"/>
        <v>0</v>
      </c>
      <c r="CA320" s="66"/>
      <c r="CB320" s="66">
        <f>N3+CE320</f>
        <v>48072</v>
      </c>
      <c r="CC320" s="66">
        <f>MAX(BW320:BW404)</f>
        <v>58642.280441588402</v>
      </c>
      <c r="CD320" s="66">
        <f t="shared" si="310"/>
        <v>-23562.366122919753</v>
      </c>
      <c r="CE320" s="66">
        <f t="shared" si="322"/>
        <v>-1927.9999999999998</v>
      </c>
      <c r="CF320" s="66" t="e">
        <f>MAX(CE320:CE404)</f>
        <v>#REF!</v>
      </c>
      <c r="CG320" s="66" t="e">
        <f t="shared" si="311"/>
        <v>#REF!</v>
      </c>
      <c r="CH320" s="370"/>
      <c r="CI320" s="17">
        <f t="shared" si="307"/>
        <v>0</v>
      </c>
      <c r="CJ320" s="17">
        <f t="shared" si="308"/>
        <v>1</v>
      </c>
      <c r="CK320" s="38">
        <f>MAX(BV38:BV320)</f>
        <v>457.8</v>
      </c>
      <c r="CL320" s="38">
        <f t="shared" si="316"/>
        <v>-32</v>
      </c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</row>
    <row r="321" spans="1:147" customFormat="1" ht="19.5" hidden="1" customHeight="1" x14ac:dyDescent="0.25">
      <c r="A321" s="3"/>
      <c r="B321" s="254">
        <f t="shared" si="275"/>
        <v>38509</v>
      </c>
      <c r="C321" s="5">
        <f t="shared" si="317"/>
        <v>23072</v>
      </c>
      <c r="D321" s="5">
        <v>0</v>
      </c>
      <c r="E321" s="66">
        <f t="shared" si="323"/>
        <v>0</v>
      </c>
      <c r="F321" s="66">
        <f t="shared" si="276"/>
        <v>-39</v>
      </c>
      <c r="G321" s="4">
        <f t="shared" si="318"/>
        <v>23033</v>
      </c>
      <c r="H321" s="8">
        <f t="shared" si="319"/>
        <v>-1.6903606102635228E-3</v>
      </c>
      <c r="I321" s="3"/>
      <c r="J321" s="306">
        <v>38509</v>
      </c>
      <c r="K321" s="5">
        <v>429.3</v>
      </c>
      <c r="L321" s="5">
        <v>430.5</v>
      </c>
      <c r="M321" s="5">
        <v>423</v>
      </c>
      <c r="N321" s="177"/>
      <c r="O321" s="5">
        <f t="shared" si="264"/>
        <v>7.5</v>
      </c>
      <c r="P321" s="8">
        <f t="shared" si="265"/>
        <v>1.7470300489168412E-2</v>
      </c>
      <c r="Q321" s="8">
        <f>(AVERAGE(P318:P320))*Q1239</f>
        <v>7.6653115398283888E-3</v>
      </c>
      <c r="R321" s="8">
        <f>P320/P1239</f>
        <v>0.7459478727565797</v>
      </c>
      <c r="S321" s="109">
        <f t="shared" si="266"/>
        <v>422.5361103463411</v>
      </c>
      <c r="T321" s="5">
        <f t="shared" si="277"/>
        <v>1</v>
      </c>
      <c r="U321" s="8">
        <f t="shared" si="263"/>
        <v>0.80769230769230727</v>
      </c>
      <c r="V321" s="19">
        <f t="shared" si="267"/>
        <v>0</v>
      </c>
      <c r="W321" s="109">
        <f t="shared" si="278"/>
        <v>429.06388965365892</v>
      </c>
      <c r="X321" s="5">
        <f t="shared" si="272"/>
        <v>4.1999999999999886</v>
      </c>
      <c r="Y321" s="8">
        <f t="shared" si="268"/>
        <v>0.19230769230769273</v>
      </c>
      <c r="Z321" s="5">
        <f t="shared" si="269"/>
        <v>0</v>
      </c>
      <c r="AA321" s="5">
        <f>K321*AA1239</f>
        <v>5.5808999999999997</v>
      </c>
      <c r="AB321" s="5">
        <f t="shared" si="270"/>
        <v>4.1630604830671958</v>
      </c>
      <c r="AC321" s="2">
        <f t="shared" si="314"/>
        <v>38509</v>
      </c>
      <c r="AD321" s="43">
        <f t="shared" si="279"/>
        <v>425</v>
      </c>
      <c r="AE321" s="54"/>
      <c r="AF321" s="131">
        <f>(AK320&gt;AF1239)*1</f>
        <v>0</v>
      </c>
      <c r="AG321" s="112">
        <f>MROUND((AD321*AG1239),5)</f>
        <v>415</v>
      </c>
      <c r="AH321" s="113">
        <f>MROUND((AE321*AH1239),0.1)</f>
        <v>0</v>
      </c>
      <c r="AI321" s="60">
        <f t="shared" si="280"/>
        <v>3.5</v>
      </c>
      <c r="AJ321" s="60"/>
      <c r="AK321" s="133">
        <f t="shared" si="313"/>
        <v>429.3</v>
      </c>
      <c r="AL321" s="41">
        <f t="shared" si="271"/>
        <v>430</v>
      </c>
      <c r="AM321" s="56">
        <f t="shared" si="273"/>
        <v>1.2000000000000002</v>
      </c>
      <c r="AN321" s="82">
        <f t="shared" si="274"/>
        <v>1</v>
      </c>
      <c r="AO321" s="82">
        <f t="shared" si="281"/>
        <v>0</v>
      </c>
      <c r="AP321" s="33">
        <f t="shared" si="282"/>
        <v>1</v>
      </c>
      <c r="AQ321" s="29">
        <f t="shared" si="283"/>
        <v>0</v>
      </c>
      <c r="AR321" s="86">
        <f t="shared" si="284"/>
        <v>1</v>
      </c>
      <c r="AS321" s="33">
        <f t="shared" si="285"/>
        <v>0</v>
      </c>
      <c r="AT321" s="19">
        <f t="shared" si="286"/>
        <v>0</v>
      </c>
      <c r="AU321" s="18">
        <f t="shared" si="309"/>
        <v>0</v>
      </c>
      <c r="AV321" s="5">
        <f t="shared" si="287"/>
        <v>0</v>
      </c>
      <c r="AW321" s="17">
        <f t="shared" si="288"/>
        <v>0</v>
      </c>
      <c r="AX321" s="17">
        <f t="shared" si="289"/>
        <v>0</v>
      </c>
      <c r="AY321" s="17">
        <f t="shared" si="290"/>
        <v>0</v>
      </c>
      <c r="AZ321" s="19">
        <f t="shared" si="291"/>
        <v>0</v>
      </c>
      <c r="BA321" s="19">
        <f t="shared" si="292"/>
        <v>0</v>
      </c>
      <c r="BB321" s="19">
        <f t="shared" si="293"/>
        <v>0</v>
      </c>
      <c r="BC321" s="19">
        <f t="shared" si="294"/>
        <v>0</v>
      </c>
      <c r="BD321" s="17">
        <f t="shared" si="295"/>
        <v>0</v>
      </c>
      <c r="BE321" s="17">
        <f t="shared" si="296"/>
        <v>0</v>
      </c>
      <c r="BF321" s="38">
        <f t="shared" si="297"/>
        <v>0</v>
      </c>
      <c r="BG321" s="38">
        <f t="shared" si="298"/>
        <v>0</v>
      </c>
      <c r="BH321" s="38">
        <f t="shared" si="299"/>
        <v>0</v>
      </c>
      <c r="BI321" s="38">
        <f t="shared" si="300"/>
        <v>0</v>
      </c>
      <c r="BJ321" s="5">
        <f t="shared" si="301"/>
        <v>0</v>
      </c>
      <c r="BK321" s="5">
        <f t="shared" si="302"/>
        <v>0</v>
      </c>
      <c r="BL321" s="22">
        <f t="shared" si="303"/>
        <v>0</v>
      </c>
      <c r="BM321" s="5">
        <f t="shared" si="304"/>
        <v>0</v>
      </c>
      <c r="BN321" s="66">
        <f t="shared" si="325"/>
        <v>0</v>
      </c>
      <c r="BO321" s="5">
        <f>AP321*BO1239</f>
        <v>-39</v>
      </c>
      <c r="BP321" s="5">
        <f>AU321*BP1239</f>
        <v>0</v>
      </c>
      <c r="BQ321" s="5">
        <f>AF321*BQ1239</f>
        <v>0</v>
      </c>
      <c r="BR321" s="356">
        <f t="shared" si="324"/>
        <v>-39</v>
      </c>
      <c r="BS321" s="5">
        <f t="shared" si="305"/>
        <v>429.3</v>
      </c>
      <c r="BT321" s="6"/>
      <c r="BU321" s="306">
        <v>38509</v>
      </c>
      <c r="BV321" s="38">
        <f t="shared" si="306"/>
        <v>429.3</v>
      </c>
      <c r="BW321" s="66">
        <f>BV27*BV321</f>
        <v>35368.264953040045</v>
      </c>
      <c r="BX321" s="66">
        <f t="shared" si="320"/>
        <v>288.35063437139615</v>
      </c>
      <c r="BY321" s="17">
        <f t="shared" si="315"/>
        <v>1</v>
      </c>
      <c r="BZ321" s="17">
        <f t="shared" si="321"/>
        <v>0</v>
      </c>
      <c r="CA321" s="66"/>
      <c r="CB321" s="66">
        <f>N3+CE321</f>
        <v>48033</v>
      </c>
      <c r="CC321" s="66">
        <f>MAX(BW321:BW404)</f>
        <v>58642.280441588402</v>
      </c>
      <c r="CD321" s="66">
        <f t="shared" si="310"/>
        <v>-23274.015488548357</v>
      </c>
      <c r="CE321" s="66">
        <f t="shared" si="322"/>
        <v>-1966.9999999999998</v>
      </c>
      <c r="CF321" s="66" t="e">
        <f>MAX(CE321:CE404)</f>
        <v>#REF!</v>
      </c>
      <c r="CG321" s="66" t="e">
        <f t="shared" si="311"/>
        <v>#REF!</v>
      </c>
      <c r="CH321" s="370"/>
      <c r="CI321" s="17">
        <f t="shared" si="307"/>
        <v>0</v>
      </c>
      <c r="CJ321" s="17">
        <f t="shared" si="308"/>
        <v>1</v>
      </c>
      <c r="CK321" s="38">
        <f>MAX(BV38:BV321)</f>
        <v>457.8</v>
      </c>
      <c r="CL321" s="38">
        <f t="shared" si="316"/>
        <v>-28.5</v>
      </c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</row>
    <row r="322" spans="1:147" customFormat="1" ht="19.5" hidden="1" customHeight="1" x14ac:dyDescent="0.25">
      <c r="A322" s="3"/>
      <c r="B322" s="254">
        <f t="shared" si="275"/>
        <v>38516</v>
      </c>
      <c r="C322" s="5">
        <f t="shared" si="317"/>
        <v>23033</v>
      </c>
      <c r="D322" s="5">
        <v>0</v>
      </c>
      <c r="E322" s="66">
        <f t="shared" si="323"/>
        <v>0</v>
      </c>
      <c r="F322" s="66">
        <f t="shared" si="276"/>
        <v>-39</v>
      </c>
      <c r="G322" s="4">
        <f t="shared" si="318"/>
        <v>22994</v>
      </c>
      <c r="H322" s="8">
        <f t="shared" si="319"/>
        <v>-1.6932227673338255E-3</v>
      </c>
      <c r="I322" s="3"/>
      <c r="J322" s="306">
        <v>38516</v>
      </c>
      <c r="K322" s="5">
        <v>440</v>
      </c>
      <c r="L322" s="5">
        <v>441.3</v>
      </c>
      <c r="M322" s="5">
        <v>426.3</v>
      </c>
      <c r="N322" s="177"/>
      <c r="O322" s="5">
        <f t="shared" si="264"/>
        <v>15</v>
      </c>
      <c r="P322" s="8">
        <f t="shared" si="265"/>
        <v>3.4090909090909088E-2</v>
      </c>
      <c r="Q322" s="8">
        <f>(AVERAGE(P319:P321))*Q1239</f>
        <v>7.9198305771999121E-3</v>
      </c>
      <c r="R322" s="8">
        <f>P321/P1239</f>
        <v>0.49544618557788006</v>
      </c>
      <c r="S322" s="109">
        <f t="shared" si="266"/>
        <v>425.90001673320808</v>
      </c>
      <c r="T322" s="5">
        <f t="shared" si="277"/>
        <v>4.3000000000000114</v>
      </c>
      <c r="U322" s="8">
        <f t="shared" si="263"/>
        <v>0.56999999999999884</v>
      </c>
      <c r="V322" s="19">
        <f t="shared" si="267"/>
        <v>0</v>
      </c>
      <c r="W322" s="109">
        <f t="shared" si="278"/>
        <v>432.69998326679195</v>
      </c>
      <c r="X322" s="5">
        <f t="shared" si="272"/>
        <v>5.6999999999999886</v>
      </c>
      <c r="Y322" s="8">
        <f t="shared" si="268"/>
        <v>0.43000000000000116</v>
      </c>
      <c r="Z322" s="5">
        <f t="shared" si="269"/>
        <v>5</v>
      </c>
      <c r="AA322" s="5">
        <f>K322*AA1239</f>
        <v>5.72</v>
      </c>
      <c r="AB322" s="5">
        <f t="shared" si="270"/>
        <v>2.8339521815054738</v>
      </c>
      <c r="AC322" s="2">
        <f t="shared" si="314"/>
        <v>38516</v>
      </c>
      <c r="AD322" s="43">
        <f t="shared" si="279"/>
        <v>425</v>
      </c>
      <c r="AE322" s="54"/>
      <c r="AF322" s="131">
        <f>(AK321&gt;AF1239)*1</f>
        <v>0</v>
      </c>
      <c r="AG322" s="112">
        <f>MROUND((AD322*AG1239),5)</f>
        <v>415</v>
      </c>
      <c r="AH322" s="113">
        <f>MROUND((AE322*AH1239),0.1)</f>
        <v>0</v>
      </c>
      <c r="AI322" s="60">
        <f t="shared" si="280"/>
        <v>10.699999999999989</v>
      </c>
      <c r="AJ322" s="60"/>
      <c r="AK322" s="133">
        <f t="shared" si="313"/>
        <v>440</v>
      </c>
      <c r="AL322" s="41">
        <f t="shared" si="271"/>
        <v>435</v>
      </c>
      <c r="AM322" s="56">
        <f t="shared" si="273"/>
        <v>0.8</v>
      </c>
      <c r="AN322" s="82">
        <f t="shared" si="274"/>
        <v>1</v>
      </c>
      <c r="AO322" s="82">
        <f t="shared" si="281"/>
        <v>0</v>
      </c>
      <c r="AP322" s="33">
        <f t="shared" si="282"/>
        <v>1</v>
      </c>
      <c r="AQ322" s="29">
        <f t="shared" si="283"/>
        <v>0</v>
      </c>
      <c r="AR322" s="86">
        <f t="shared" si="284"/>
        <v>1</v>
      </c>
      <c r="AS322" s="33">
        <f t="shared" si="285"/>
        <v>0</v>
      </c>
      <c r="AT322" s="19">
        <f t="shared" si="286"/>
        <v>0</v>
      </c>
      <c r="AU322" s="18">
        <f t="shared" si="309"/>
        <v>0</v>
      </c>
      <c r="AV322" s="5">
        <f t="shared" si="287"/>
        <v>0</v>
      </c>
      <c r="AW322" s="17">
        <f t="shared" si="288"/>
        <v>0</v>
      </c>
      <c r="AX322" s="17">
        <f t="shared" si="289"/>
        <v>0</v>
      </c>
      <c r="AY322" s="17">
        <f t="shared" si="290"/>
        <v>0</v>
      </c>
      <c r="AZ322" s="19">
        <f t="shared" si="291"/>
        <v>0</v>
      </c>
      <c r="BA322" s="19">
        <f t="shared" si="292"/>
        <v>0</v>
      </c>
      <c r="BB322" s="19">
        <f t="shared" si="293"/>
        <v>0</v>
      </c>
      <c r="BC322" s="19">
        <f t="shared" si="294"/>
        <v>0</v>
      </c>
      <c r="BD322" s="17">
        <f t="shared" si="295"/>
        <v>0</v>
      </c>
      <c r="BE322" s="17">
        <f t="shared" si="296"/>
        <v>0</v>
      </c>
      <c r="BF322" s="38">
        <f t="shared" si="297"/>
        <v>0</v>
      </c>
      <c r="BG322" s="38">
        <f t="shared" si="298"/>
        <v>0</v>
      </c>
      <c r="BH322" s="38">
        <f t="shared" si="299"/>
        <v>0</v>
      </c>
      <c r="BI322" s="38">
        <f t="shared" si="300"/>
        <v>0</v>
      </c>
      <c r="BJ322" s="5">
        <f t="shared" si="301"/>
        <v>0</v>
      </c>
      <c r="BK322" s="5">
        <f t="shared" si="302"/>
        <v>0</v>
      </c>
      <c r="BL322" s="22">
        <f t="shared" si="303"/>
        <v>0</v>
      </c>
      <c r="BM322" s="5">
        <f t="shared" si="304"/>
        <v>0</v>
      </c>
      <c r="BN322" s="66">
        <f t="shared" si="325"/>
        <v>0</v>
      </c>
      <c r="BO322" s="5">
        <f>AP322*BO1239</f>
        <v>-39</v>
      </c>
      <c r="BP322" s="5">
        <f>AU322*BP1239</f>
        <v>0</v>
      </c>
      <c r="BQ322" s="5">
        <f>AF322*BQ1239</f>
        <v>0</v>
      </c>
      <c r="BR322" s="356">
        <f t="shared" si="324"/>
        <v>-39</v>
      </c>
      <c r="BS322" s="5">
        <f t="shared" si="305"/>
        <v>440</v>
      </c>
      <c r="BT322" s="6"/>
      <c r="BU322" s="306">
        <v>38516</v>
      </c>
      <c r="BV322" s="38">
        <f t="shared" si="306"/>
        <v>440</v>
      </c>
      <c r="BW322" s="66">
        <f>BV27*BV322</f>
        <v>36249.794035261162</v>
      </c>
      <c r="BX322" s="66">
        <f t="shared" si="320"/>
        <v>881.52908222111728</v>
      </c>
      <c r="BY322" s="17">
        <f t="shared" si="315"/>
        <v>1</v>
      </c>
      <c r="BZ322" s="17">
        <f t="shared" si="321"/>
        <v>0</v>
      </c>
      <c r="CA322" s="66"/>
      <c r="CB322" s="66">
        <f>N3+CE322</f>
        <v>47994</v>
      </c>
      <c r="CC322" s="66">
        <f>MAX(BW322:BW404)</f>
        <v>58642.280441588402</v>
      </c>
      <c r="CD322" s="66">
        <f t="shared" si="310"/>
        <v>-22392.48640632724</v>
      </c>
      <c r="CE322" s="66">
        <f t="shared" si="322"/>
        <v>-2005.9999999999998</v>
      </c>
      <c r="CF322" s="66" t="e">
        <f>MAX(CE322:CE404)</f>
        <v>#REF!</v>
      </c>
      <c r="CG322" s="66" t="e">
        <f t="shared" si="311"/>
        <v>#REF!</v>
      </c>
      <c r="CH322" s="370"/>
      <c r="CI322" s="17">
        <f t="shared" si="307"/>
        <v>0</v>
      </c>
      <c r="CJ322" s="17">
        <f t="shared" si="308"/>
        <v>1</v>
      </c>
      <c r="CK322" s="38">
        <f>MAX(BV38:BV322)</f>
        <v>457.8</v>
      </c>
      <c r="CL322" s="38">
        <f t="shared" si="316"/>
        <v>-17.800000000000011</v>
      </c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</row>
    <row r="323" spans="1:147" customFormat="1" ht="19.5" hidden="1" customHeight="1" x14ac:dyDescent="0.25">
      <c r="A323" s="3"/>
      <c r="B323" s="254">
        <f t="shared" si="275"/>
        <v>38523</v>
      </c>
      <c r="C323" s="5">
        <f t="shared" si="317"/>
        <v>22994</v>
      </c>
      <c r="D323" s="5">
        <v>0</v>
      </c>
      <c r="E323" s="66">
        <f t="shared" si="323"/>
        <v>0</v>
      </c>
      <c r="F323" s="66">
        <f t="shared" si="276"/>
        <v>-39</v>
      </c>
      <c r="G323" s="4">
        <f t="shared" si="318"/>
        <v>22955</v>
      </c>
      <c r="H323" s="8">
        <f t="shared" si="319"/>
        <v>-1.6960946333826215E-3</v>
      </c>
      <c r="I323" s="3"/>
      <c r="J323" s="306">
        <v>38523</v>
      </c>
      <c r="K323" s="5">
        <v>442</v>
      </c>
      <c r="L323" s="5">
        <v>445.4</v>
      </c>
      <c r="M323" s="5">
        <v>435.9</v>
      </c>
      <c r="N323" s="177"/>
      <c r="O323" s="5">
        <f t="shared" si="264"/>
        <v>9.5</v>
      </c>
      <c r="P323" s="8">
        <f t="shared" si="265"/>
        <v>2.1493212669683258E-2</v>
      </c>
      <c r="Q323" s="8">
        <f>(AVERAGE(P320:P322))*Q1239</f>
        <v>1.0381951789321116E-2</v>
      </c>
      <c r="R323" s="8">
        <f>P322/P1239</f>
        <v>0.96679567031174507</v>
      </c>
      <c r="S323" s="109">
        <f t="shared" si="266"/>
        <v>435.43194121269869</v>
      </c>
      <c r="T323" s="5">
        <f t="shared" si="277"/>
        <v>5</v>
      </c>
      <c r="U323" s="8">
        <f t="shared" si="263"/>
        <v>0.5</v>
      </c>
      <c r="V323" s="19">
        <f t="shared" si="267"/>
        <v>0</v>
      </c>
      <c r="W323" s="109">
        <f t="shared" si="278"/>
        <v>444.56805878730131</v>
      </c>
      <c r="X323" s="5">
        <f t="shared" si="272"/>
        <v>5</v>
      </c>
      <c r="Y323" s="8">
        <f t="shared" si="268"/>
        <v>0.5</v>
      </c>
      <c r="Z323" s="5">
        <f t="shared" si="269"/>
        <v>0</v>
      </c>
      <c r="AA323" s="5">
        <f>K323*AA1239</f>
        <v>5.7459999999999996</v>
      </c>
      <c r="AB323" s="5">
        <f t="shared" si="270"/>
        <v>5.5552079216112871</v>
      </c>
      <c r="AC323" s="2">
        <f t="shared" si="314"/>
        <v>38523</v>
      </c>
      <c r="AD323" s="43">
        <f t="shared" si="279"/>
        <v>435</v>
      </c>
      <c r="AE323" s="54"/>
      <c r="AF323" s="131">
        <f>(AK322&gt;AF1239)*1</f>
        <v>0</v>
      </c>
      <c r="AG323" s="112">
        <f>MROUND((AD323*AG1239),5)</f>
        <v>425</v>
      </c>
      <c r="AH323" s="113">
        <f>MROUND((AE323*AH1239),0.1)</f>
        <v>0</v>
      </c>
      <c r="AI323" s="60">
        <f t="shared" si="280"/>
        <v>2</v>
      </c>
      <c r="AJ323" s="60"/>
      <c r="AK323" s="133">
        <f t="shared" si="313"/>
        <v>442</v>
      </c>
      <c r="AL323" s="41">
        <f t="shared" si="271"/>
        <v>445</v>
      </c>
      <c r="AM323" s="56">
        <f t="shared" si="273"/>
        <v>1.2000000000000002</v>
      </c>
      <c r="AN323" s="82">
        <f t="shared" si="274"/>
        <v>1</v>
      </c>
      <c r="AO323" s="82">
        <f t="shared" si="281"/>
        <v>0</v>
      </c>
      <c r="AP323" s="33">
        <f t="shared" si="282"/>
        <v>1</v>
      </c>
      <c r="AQ323" s="29">
        <f t="shared" si="283"/>
        <v>0</v>
      </c>
      <c r="AR323" s="86">
        <f t="shared" si="284"/>
        <v>1</v>
      </c>
      <c r="AS323" s="33">
        <f t="shared" si="285"/>
        <v>0</v>
      </c>
      <c r="AT323" s="19">
        <f t="shared" si="286"/>
        <v>0</v>
      </c>
      <c r="AU323" s="18">
        <f t="shared" si="309"/>
        <v>0</v>
      </c>
      <c r="AV323" s="5">
        <f t="shared" si="287"/>
        <v>0</v>
      </c>
      <c r="AW323" s="17">
        <f t="shared" si="288"/>
        <v>0</v>
      </c>
      <c r="AX323" s="17">
        <f t="shared" si="289"/>
        <v>0</v>
      </c>
      <c r="AY323" s="17">
        <f t="shared" si="290"/>
        <v>0</v>
      </c>
      <c r="AZ323" s="19">
        <f t="shared" si="291"/>
        <v>0</v>
      </c>
      <c r="BA323" s="19">
        <f t="shared" si="292"/>
        <v>0</v>
      </c>
      <c r="BB323" s="19">
        <f t="shared" si="293"/>
        <v>0</v>
      </c>
      <c r="BC323" s="19">
        <f t="shared" si="294"/>
        <v>0</v>
      </c>
      <c r="BD323" s="17">
        <f t="shared" si="295"/>
        <v>0</v>
      </c>
      <c r="BE323" s="17">
        <f t="shared" si="296"/>
        <v>0</v>
      </c>
      <c r="BF323" s="38">
        <f t="shared" si="297"/>
        <v>0</v>
      </c>
      <c r="BG323" s="38">
        <f t="shared" si="298"/>
        <v>0</v>
      </c>
      <c r="BH323" s="38">
        <f t="shared" si="299"/>
        <v>0</v>
      </c>
      <c r="BI323" s="38">
        <f t="shared" si="300"/>
        <v>0</v>
      </c>
      <c r="BJ323" s="5">
        <f t="shared" si="301"/>
        <v>0</v>
      </c>
      <c r="BK323" s="5">
        <f t="shared" si="302"/>
        <v>0</v>
      </c>
      <c r="BL323" s="22">
        <f t="shared" si="303"/>
        <v>0</v>
      </c>
      <c r="BM323" s="5">
        <f t="shared" si="304"/>
        <v>0</v>
      </c>
      <c r="BN323" s="66">
        <f t="shared" si="325"/>
        <v>0</v>
      </c>
      <c r="BO323" s="5">
        <f>AP323*BO1239</f>
        <v>-39</v>
      </c>
      <c r="BP323" s="5">
        <f>AU323*BP1239</f>
        <v>0</v>
      </c>
      <c r="BQ323" s="5">
        <f>AF323*BQ1239</f>
        <v>0</v>
      </c>
      <c r="BR323" s="356">
        <f t="shared" si="324"/>
        <v>-39</v>
      </c>
      <c r="BS323" s="5">
        <f t="shared" si="305"/>
        <v>442</v>
      </c>
      <c r="BT323" s="6"/>
      <c r="BU323" s="306">
        <v>38523</v>
      </c>
      <c r="BV323" s="38">
        <f t="shared" si="306"/>
        <v>442</v>
      </c>
      <c r="BW323" s="66">
        <f>BV27*BV323</f>
        <v>36414.56582633053</v>
      </c>
      <c r="BX323" s="66">
        <f t="shared" si="320"/>
        <v>164.77179106936819</v>
      </c>
      <c r="BY323" s="17">
        <f t="shared" si="315"/>
        <v>1</v>
      </c>
      <c r="BZ323" s="17">
        <f t="shared" si="321"/>
        <v>0</v>
      </c>
      <c r="CA323" s="66"/>
      <c r="CB323" s="66">
        <f>N3+CE323</f>
        <v>47955</v>
      </c>
      <c r="CC323" s="66">
        <f>MAX(BW323:BW404)</f>
        <v>58642.280441588402</v>
      </c>
      <c r="CD323" s="66">
        <f t="shared" si="310"/>
        <v>-22227.714615257872</v>
      </c>
      <c r="CE323" s="66">
        <f t="shared" si="322"/>
        <v>-2044.9999999999998</v>
      </c>
      <c r="CF323" s="66" t="e">
        <f>MAX(CE323:CE404)</f>
        <v>#REF!</v>
      </c>
      <c r="CG323" s="66" t="e">
        <f t="shared" si="311"/>
        <v>#REF!</v>
      </c>
      <c r="CH323" s="370"/>
      <c r="CI323" s="17">
        <f t="shared" si="307"/>
        <v>0</v>
      </c>
      <c r="CJ323" s="17">
        <f t="shared" si="308"/>
        <v>1</v>
      </c>
      <c r="CK323" s="38">
        <f>MAX(BV38:BV323)</f>
        <v>457.8</v>
      </c>
      <c r="CL323" s="38">
        <f t="shared" si="316"/>
        <v>-15.800000000000011</v>
      </c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</row>
    <row r="324" spans="1:147" customFormat="1" ht="19.5" hidden="1" customHeight="1" x14ac:dyDescent="0.25">
      <c r="A324" s="3"/>
      <c r="B324" s="254">
        <f t="shared" si="275"/>
        <v>38530</v>
      </c>
      <c r="C324" s="5">
        <f t="shared" si="317"/>
        <v>22955</v>
      </c>
      <c r="D324" s="5">
        <v>0</v>
      </c>
      <c r="E324" s="66">
        <f t="shared" si="323"/>
        <v>0</v>
      </c>
      <c r="F324" s="66">
        <f t="shared" si="276"/>
        <v>-39</v>
      </c>
      <c r="G324" s="4">
        <f t="shared" si="318"/>
        <v>22916</v>
      </c>
      <c r="H324" s="8">
        <f t="shared" si="319"/>
        <v>-1.6989762578958833E-3</v>
      </c>
      <c r="I324" s="3"/>
      <c r="J324" s="306">
        <v>38530</v>
      </c>
      <c r="K324" s="5">
        <v>428.8</v>
      </c>
      <c r="L324" s="5">
        <v>442</v>
      </c>
      <c r="M324" s="5">
        <v>428</v>
      </c>
      <c r="N324" s="177"/>
      <c r="O324" s="5">
        <f t="shared" si="264"/>
        <v>14</v>
      </c>
      <c r="P324" s="8">
        <f t="shared" si="265"/>
        <v>3.2649253731343281E-2</v>
      </c>
      <c r="Q324" s="8">
        <f>(AVERAGE(P321:P323))*Q1239</f>
        <v>9.740589633301433E-3</v>
      </c>
      <c r="R324" s="8">
        <f>P323/P1239</f>
        <v>0.60953331853741999</v>
      </c>
      <c r="S324" s="109">
        <f t="shared" si="266"/>
        <v>437.69465938208077</v>
      </c>
      <c r="T324" s="5">
        <f t="shared" si="277"/>
        <v>2</v>
      </c>
      <c r="U324" s="8">
        <f t="shared" si="263"/>
        <v>0.6</v>
      </c>
      <c r="V324" s="19">
        <f t="shared" si="267"/>
        <v>11.199999999999989</v>
      </c>
      <c r="W324" s="109">
        <f t="shared" si="278"/>
        <v>446.30534061791923</v>
      </c>
      <c r="X324" s="5">
        <f t="shared" si="272"/>
        <v>3</v>
      </c>
      <c r="Y324" s="8">
        <f t="shared" si="268"/>
        <v>0.4</v>
      </c>
      <c r="Z324" s="5">
        <f t="shared" si="269"/>
        <v>0</v>
      </c>
      <c r="AA324" s="5">
        <f>K324*AA1239</f>
        <v>5.5743999999999998</v>
      </c>
      <c r="AB324" s="5">
        <f t="shared" si="270"/>
        <v>3.397782530854994</v>
      </c>
      <c r="AC324" s="2">
        <f t="shared" si="314"/>
        <v>38530</v>
      </c>
      <c r="AD324" s="43">
        <f t="shared" si="279"/>
        <v>440</v>
      </c>
      <c r="AE324" s="54"/>
      <c r="AF324" s="131">
        <f>(AK323&gt;AF1239)*1</f>
        <v>0</v>
      </c>
      <c r="AG324" s="112">
        <f>MROUND((AD324*AG1239),5)</f>
        <v>430</v>
      </c>
      <c r="AH324" s="113">
        <f>MROUND((AE324*AH1239),0.1)</f>
        <v>0</v>
      </c>
      <c r="AI324" s="60">
        <f t="shared" si="280"/>
        <v>-13.199999999999989</v>
      </c>
      <c r="AJ324" s="60"/>
      <c r="AK324" s="133">
        <f t="shared" si="313"/>
        <v>428.8</v>
      </c>
      <c r="AL324" s="41">
        <f t="shared" si="271"/>
        <v>445</v>
      </c>
      <c r="AM324" s="56">
        <f t="shared" si="273"/>
        <v>2.8000000000000003</v>
      </c>
      <c r="AN324" s="82">
        <f t="shared" si="274"/>
        <v>0</v>
      </c>
      <c r="AO324" s="82">
        <f t="shared" si="281"/>
        <v>1</v>
      </c>
      <c r="AP324" s="33">
        <f t="shared" si="282"/>
        <v>1</v>
      </c>
      <c r="AQ324" s="29">
        <f t="shared" si="283"/>
        <v>0</v>
      </c>
      <c r="AR324" s="86">
        <f t="shared" si="284"/>
        <v>0</v>
      </c>
      <c r="AS324" s="33">
        <f t="shared" si="285"/>
        <v>1</v>
      </c>
      <c r="AT324" s="19">
        <f t="shared" si="286"/>
        <v>440</v>
      </c>
      <c r="AU324" s="18">
        <f t="shared" si="309"/>
        <v>0</v>
      </c>
      <c r="AV324" s="5">
        <f t="shared" si="287"/>
        <v>0</v>
      </c>
      <c r="AW324" s="17">
        <f t="shared" si="288"/>
        <v>0</v>
      </c>
      <c r="AX324" s="17">
        <f t="shared" si="289"/>
        <v>0</v>
      </c>
      <c r="AY324" s="17">
        <f t="shared" si="290"/>
        <v>0</v>
      </c>
      <c r="AZ324" s="19">
        <f t="shared" si="291"/>
        <v>0</v>
      </c>
      <c r="BA324" s="19">
        <f t="shared" si="292"/>
        <v>440</v>
      </c>
      <c r="BB324" s="19">
        <f t="shared" si="293"/>
        <v>0</v>
      </c>
      <c r="BC324" s="19">
        <f t="shared" si="294"/>
        <v>0</v>
      </c>
      <c r="BD324" s="17">
        <f t="shared" si="295"/>
        <v>440</v>
      </c>
      <c r="BE324" s="17">
        <f t="shared" si="296"/>
        <v>0</v>
      </c>
      <c r="BF324" s="38">
        <f t="shared" si="297"/>
        <v>430</v>
      </c>
      <c r="BG324" s="38">
        <f t="shared" si="298"/>
        <v>0</v>
      </c>
      <c r="BH324" s="38">
        <f t="shared" si="299"/>
        <v>0</v>
      </c>
      <c r="BI324" s="38">
        <f t="shared" si="300"/>
        <v>0</v>
      </c>
      <c r="BJ324" s="5">
        <f t="shared" si="301"/>
        <v>0</v>
      </c>
      <c r="BK324" s="5">
        <f t="shared" si="302"/>
        <v>0</v>
      </c>
      <c r="BL324" s="22">
        <f t="shared" si="303"/>
        <v>0</v>
      </c>
      <c r="BM324" s="5">
        <f t="shared" si="304"/>
        <v>0</v>
      </c>
      <c r="BN324" s="66">
        <f t="shared" si="325"/>
        <v>0</v>
      </c>
      <c r="BO324" s="5">
        <f>AP324*BO1239</f>
        <v>-39</v>
      </c>
      <c r="BP324" s="5">
        <f>AU324*BP1239</f>
        <v>0</v>
      </c>
      <c r="BQ324" s="5">
        <f>AF324*BQ1239</f>
        <v>0</v>
      </c>
      <c r="BR324" s="356">
        <f t="shared" si="324"/>
        <v>-39</v>
      </c>
      <c r="BS324" s="5">
        <f t="shared" si="305"/>
        <v>428.8</v>
      </c>
      <c r="BT324" s="6"/>
      <c r="BU324" s="306">
        <v>38530</v>
      </c>
      <c r="BV324" s="38">
        <f t="shared" si="306"/>
        <v>428.8</v>
      </c>
      <c r="BW324" s="66">
        <f>BV27*BV324</f>
        <v>35327.072005272697</v>
      </c>
      <c r="BX324" s="66">
        <f t="shared" si="320"/>
        <v>-1087.493821057833</v>
      </c>
      <c r="BY324" s="17">
        <f t="shared" si="315"/>
        <v>0</v>
      </c>
      <c r="BZ324" s="17">
        <f t="shared" si="321"/>
        <v>1</v>
      </c>
      <c r="CA324" s="66"/>
      <c r="CB324" s="66">
        <f>N3+CE324</f>
        <v>47916</v>
      </c>
      <c r="CC324" s="66">
        <f>MAX(BW324:BW404)</f>
        <v>58642.280441588402</v>
      </c>
      <c r="CD324" s="66">
        <f t="shared" si="310"/>
        <v>-23315.208436315705</v>
      </c>
      <c r="CE324" s="66">
        <f t="shared" si="322"/>
        <v>-2084</v>
      </c>
      <c r="CF324" s="66" t="e">
        <f>MAX(CE324:CE404)</f>
        <v>#REF!</v>
      </c>
      <c r="CG324" s="66" t="e">
        <f t="shared" si="311"/>
        <v>#REF!</v>
      </c>
      <c r="CH324" s="370"/>
      <c r="CI324" s="17">
        <f t="shared" si="307"/>
        <v>0</v>
      </c>
      <c r="CJ324" s="17">
        <f t="shared" si="308"/>
        <v>1</v>
      </c>
      <c r="CK324" s="38">
        <f>MAX(BV38:BV324)</f>
        <v>457.8</v>
      </c>
      <c r="CL324" s="38">
        <f t="shared" si="316"/>
        <v>-29</v>
      </c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</row>
    <row r="325" spans="1:147" customFormat="1" ht="19.5" hidden="1" customHeight="1" x14ac:dyDescent="0.25">
      <c r="A325" s="3"/>
      <c r="B325" s="254">
        <f t="shared" si="275"/>
        <v>38537</v>
      </c>
      <c r="C325" s="5">
        <f t="shared" si="317"/>
        <v>22916</v>
      </c>
      <c r="D325" s="5">
        <v>0</v>
      </c>
      <c r="E325" s="66">
        <f t="shared" si="323"/>
        <v>0</v>
      </c>
      <c r="F325" s="66">
        <f t="shared" si="276"/>
        <v>101</v>
      </c>
      <c r="G325" s="4">
        <f t="shared" si="318"/>
        <v>23017</v>
      </c>
      <c r="H325" s="8">
        <f t="shared" si="319"/>
        <v>4.4074009425728745E-3</v>
      </c>
      <c r="I325" s="3"/>
      <c r="J325" s="306">
        <v>38537</v>
      </c>
      <c r="K325" s="5">
        <v>423.8</v>
      </c>
      <c r="L325" s="5">
        <v>430.1</v>
      </c>
      <c r="M325" s="5">
        <v>422.3</v>
      </c>
      <c r="N325" s="177"/>
      <c r="O325" s="5">
        <f t="shared" si="264"/>
        <v>7.8000000000000114</v>
      </c>
      <c r="P325" s="8">
        <f t="shared" si="265"/>
        <v>1.8404907975460148E-2</v>
      </c>
      <c r="Q325" s="8">
        <f>(AVERAGE(P322:P324))*Q1239</f>
        <v>1.1764450065591419E-2</v>
      </c>
      <c r="R325" s="8">
        <f>P324/P1239</f>
        <v>0.9259112762935866</v>
      </c>
      <c r="S325" s="109">
        <f t="shared" si="266"/>
        <v>423.75540381187443</v>
      </c>
      <c r="T325" s="5">
        <f t="shared" si="277"/>
        <v>3.8000000000000114</v>
      </c>
      <c r="U325" s="8">
        <f t="shared" si="263"/>
        <v>0.61999999999999889</v>
      </c>
      <c r="V325" s="19">
        <f t="shared" si="267"/>
        <v>1.1999999999999886</v>
      </c>
      <c r="W325" s="109">
        <f t="shared" si="278"/>
        <v>433.84459618812559</v>
      </c>
      <c r="X325" s="5">
        <f t="shared" si="272"/>
        <v>6.1999999999999886</v>
      </c>
      <c r="Y325" s="8">
        <f t="shared" si="268"/>
        <v>0.38000000000000111</v>
      </c>
      <c r="Z325" s="5">
        <f t="shared" si="269"/>
        <v>0</v>
      </c>
      <c r="AA325" s="5">
        <f>K325*AA1239</f>
        <v>5.5094000000000003</v>
      </c>
      <c r="AB325" s="5">
        <f t="shared" si="270"/>
        <v>5.1012155856118859</v>
      </c>
      <c r="AC325" s="2">
        <f t="shared" si="314"/>
        <v>38537</v>
      </c>
      <c r="AD325" s="43">
        <f t="shared" si="279"/>
        <v>425</v>
      </c>
      <c r="AE325" s="54"/>
      <c r="AF325" s="131">
        <f>(AK324&gt;AF1239)*1</f>
        <v>0</v>
      </c>
      <c r="AG325" s="112">
        <f>MROUND((AD325*AG1239),5)</f>
        <v>415</v>
      </c>
      <c r="AH325" s="113">
        <f>MROUND((AE325*AH1239),0.1)</f>
        <v>0</v>
      </c>
      <c r="AI325" s="60">
        <f t="shared" si="280"/>
        <v>-5</v>
      </c>
      <c r="AJ325" s="60"/>
      <c r="AK325" s="133">
        <f t="shared" si="313"/>
        <v>423.8</v>
      </c>
      <c r="AL325" s="41">
        <f t="shared" si="271"/>
        <v>435</v>
      </c>
      <c r="AM325" s="56">
        <f t="shared" si="273"/>
        <v>1.4000000000000001</v>
      </c>
      <c r="AN325" s="82">
        <f t="shared" si="274"/>
        <v>0</v>
      </c>
      <c r="AO325" s="82">
        <f t="shared" si="281"/>
        <v>1</v>
      </c>
      <c r="AP325" s="33">
        <f t="shared" si="282"/>
        <v>0</v>
      </c>
      <c r="AQ325" s="29">
        <f t="shared" si="283"/>
        <v>0</v>
      </c>
      <c r="AR325" s="86">
        <f t="shared" si="284"/>
        <v>0</v>
      </c>
      <c r="AS325" s="33">
        <f t="shared" si="285"/>
        <v>0</v>
      </c>
      <c r="AT325" s="19">
        <f t="shared" si="286"/>
        <v>0</v>
      </c>
      <c r="AU325" s="18">
        <f t="shared" si="309"/>
        <v>1</v>
      </c>
      <c r="AV325" s="5">
        <f t="shared" si="287"/>
        <v>1.4000000000000001</v>
      </c>
      <c r="AW325" s="17">
        <f t="shared" si="288"/>
        <v>1</v>
      </c>
      <c r="AX325" s="17">
        <f t="shared" si="289"/>
        <v>0</v>
      </c>
      <c r="AY325" s="17">
        <f t="shared" si="290"/>
        <v>0</v>
      </c>
      <c r="AZ325" s="19">
        <f t="shared" si="291"/>
        <v>440</v>
      </c>
      <c r="BA325" s="19">
        <f t="shared" si="292"/>
        <v>0</v>
      </c>
      <c r="BB325" s="19">
        <f t="shared" si="293"/>
        <v>0</v>
      </c>
      <c r="BC325" s="19">
        <f t="shared" si="294"/>
        <v>0</v>
      </c>
      <c r="BD325" s="17">
        <f t="shared" si="295"/>
        <v>440</v>
      </c>
      <c r="BE325" s="17">
        <f t="shared" si="296"/>
        <v>0</v>
      </c>
      <c r="BF325" s="38">
        <f t="shared" si="297"/>
        <v>0</v>
      </c>
      <c r="BG325" s="38">
        <f t="shared" si="298"/>
        <v>0</v>
      </c>
      <c r="BH325" s="38">
        <f t="shared" si="299"/>
        <v>0</v>
      </c>
      <c r="BI325" s="38">
        <f t="shared" si="300"/>
        <v>0</v>
      </c>
      <c r="BJ325" s="5">
        <f t="shared" si="301"/>
        <v>0</v>
      </c>
      <c r="BK325" s="5">
        <f t="shared" si="302"/>
        <v>0</v>
      </c>
      <c r="BL325" s="22">
        <f t="shared" si="303"/>
        <v>1.4000000000000001</v>
      </c>
      <c r="BM325" s="5">
        <f t="shared" si="304"/>
        <v>1.4000000000000001</v>
      </c>
      <c r="BN325" s="66">
        <f t="shared" si="325"/>
        <v>140</v>
      </c>
      <c r="BO325" s="5">
        <f>AP325*BO1239</f>
        <v>0</v>
      </c>
      <c r="BP325" s="5">
        <f>AU325*BP1239</f>
        <v>-39</v>
      </c>
      <c r="BQ325" s="5">
        <f>AF325*BQ1239</f>
        <v>0</v>
      </c>
      <c r="BR325" s="356">
        <f t="shared" si="324"/>
        <v>101</v>
      </c>
      <c r="BS325" s="5">
        <f t="shared" si="305"/>
        <v>423.8</v>
      </c>
      <c r="BT325" s="6"/>
      <c r="BU325" s="306">
        <v>38537</v>
      </c>
      <c r="BV325" s="38">
        <f t="shared" si="306"/>
        <v>423.8</v>
      </c>
      <c r="BW325" s="66">
        <f>BV27*BV325</f>
        <v>34915.142527599281</v>
      </c>
      <c r="BX325" s="66">
        <f t="shared" si="320"/>
        <v>-411.92947767341684</v>
      </c>
      <c r="BY325" s="17">
        <f t="shared" si="315"/>
        <v>0</v>
      </c>
      <c r="BZ325" s="17">
        <f t="shared" si="321"/>
        <v>1</v>
      </c>
      <c r="CA325" s="66"/>
      <c r="CB325" s="66">
        <f>N3+CE325</f>
        <v>48017</v>
      </c>
      <c r="CC325" s="66">
        <f>MAX(BW325:BW404)</f>
        <v>58642.280441588402</v>
      </c>
      <c r="CD325" s="66">
        <f t="shared" si="310"/>
        <v>-23727.137913989121</v>
      </c>
      <c r="CE325" s="66">
        <f t="shared" si="322"/>
        <v>-1983</v>
      </c>
      <c r="CF325" s="66" t="e">
        <f>MAX(CE325:CE404)</f>
        <v>#REF!</v>
      </c>
      <c r="CG325" s="66" t="e">
        <f t="shared" si="311"/>
        <v>#REF!</v>
      </c>
      <c r="CH325" s="370"/>
      <c r="CI325" s="17">
        <f t="shared" si="307"/>
        <v>1</v>
      </c>
      <c r="CJ325" s="17">
        <f t="shared" si="308"/>
        <v>0</v>
      </c>
      <c r="CK325" s="38">
        <f>MAX(BV38:BV325)</f>
        <v>457.8</v>
      </c>
      <c r="CL325" s="38">
        <f t="shared" si="316"/>
        <v>-34</v>
      </c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</row>
    <row r="326" spans="1:147" customFormat="1" ht="19.5" hidden="1" customHeight="1" x14ac:dyDescent="0.25">
      <c r="A326" s="3"/>
      <c r="B326" s="254">
        <f t="shared" si="275"/>
        <v>38544</v>
      </c>
      <c r="C326" s="5">
        <f t="shared" si="317"/>
        <v>23017</v>
      </c>
      <c r="D326" s="5">
        <v>0</v>
      </c>
      <c r="E326" s="66">
        <f t="shared" si="323"/>
        <v>0</v>
      </c>
      <c r="F326" s="66">
        <f t="shared" si="276"/>
        <v>151</v>
      </c>
      <c r="G326" s="4">
        <f t="shared" si="318"/>
        <v>23168</v>
      </c>
      <c r="H326" s="8">
        <f t="shared" si="319"/>
        <v>6.5603684233392712E-3</v>
      </c>
      <c r="I326" s="3"/>
      <c r="J326" s="306">
        <v>38544</v>
      </c>
      <c r="K326" s="5">
        <v>421.3</v>
      </c>
      <c r="L326" s="5">
        <v>428.5</v>
      </c>
      <c r="M326" s="5">
        <v>418.2</v>
      </c>
      <c r="N326" s="177"/>
      <c r="O326" s="5">
        <f t="shared" si="264"/>
        <v>10.300000000000011</v>
      </c>
      <c r="P326" s="8">
        <f t="shared" si="265"/>
        <v>2.4448136719677216E-2</v>
      </c>
      <c r="Q326" s="8">
        <f>(AVERAGE(P323:P325))*Q1239</f>
        <v>9.6729832501982263E-3</v>
      </c>
      <c r="R326" s="8">
        <f>P325/P1239</f>
        <v>0.52195103673272203</v>
      </c>
      <c r="S326" s="109">
        <f t="shared" si="266"/>
        <v>419.70058969856598</v>
      </c>
      <c r="T326" s="5">
        <f t="shared" si="277"/>
        <v>3.8000000000000114</v>
      </c>
      <c r="U326" s="8">
        <f t="shared" si="263"/>
        <v>0.61999999999999889</v>
      </c>
      <c r="V326" s="19">
        <f t="shared" si="267"/>
        <v>0</v>
      </c>
      <c r="W326" s="109">
        <f t="shared" si="278"/>
        <v>427.89941030143405</v>
      </c>
      <c r="X326" s="5">
        <f t="shared" si="272"/>
        <v>6.1999999999999886</v>
      </c>
      <c r="Y326" s="8">
        <f t="shared" si="268"/>
        <v>0.38000000000000111</v>
      </c>
      <c r="Z326" s="5">
        <f t="shared" si="269"/>
        <v>0</v>
      </c>
      <c r="AA326" s="5">
        <f>K326*AA1239</f>
        <v>5.4768999999999997</v>
      </c>
      <c r="AB326" s="5">
        <f t="shared" si="270"/>
        <v>2.8586736330814451</v>
      </c>
      <c r="AC326" s="2">
        <f t="shared" si="314"/>
        <v>38544</v>
      </c>
      <c r="AD326" s="43">
        <f t="shared" si="279"/>
        <v>420</v>
      </c>
      <c r="AE326" s="54"/>
      <c r="AF326" s="131">
        <f>(AK325&gt;AF1239)*1</f>
        <v>0</v>
      </c>
      <c r="AG326" s="112">
        <f>MROUND((AD326*AG1239),5)</f>
        <v>410</v>
      </c>
      <c r="AH326" s="113">
        <f>MROUND((AE326*AH1239),0.1)</f>
        <v>0</v>
      </c>
      <c r="AI326" s="60">
        <f t="shared" si="280"/>
        <v>-2.5</v>
      </c>
      <c r="AJ326" s="60"/>
      <c r="AK326" s="133">
        <f t="shared" si="313"/>
        <v>421.3</v>
      </c>
      <c r="AL326" s="41">
        <f t="shared" si="271"/>
        <v>430</v>
      </c>
      <c r="AM326" s="56">
        <f t="shared" si="273"/>
        <v>1.9000000000000001</v>
      </c>
      <c r="AN326" s="82">
        <f t="shared" si="274"/>
        <v>0</v>
      </c>
      <c r="AO326" s="82">
        <f t="shared" si="281"/>
        <v>1</v>
      </c>
      <c r="AP326" s="33">
        <f t="shared" si="282"/>
        <v>0</v>
      </c>
      <c r="AQ326" s="29">
        <f t="shared" si="283"/>
        <v>0</v>
      </c>
      <c r="AR326" s="86">
        <f t="shared" si="284"/>
        <v>1</v>
      </c>
      <c r="AS326" s="33">
        <f t="shared" si="285"/>
        <v>0</v>
      </c>
      <c r="AT326" s="19">
        <f t="shared" si="286"/>
        <v>0</v>
      </c>
      <c r="AU326" s="18">
        <f t="shared" si="309"/>
        <v>1</v>
      </c>
      <c r="AV326" s="5">
        <f t="shared" si="287"/>
        <v>1.9000000000000001</v>
      </c>
      <c r="AW326" s="17">
        <f t="shared" si="288"/>
        <v>1</v>
      </c>
      <c r="AX326" s="17">
        <f t="shared" si="289"/>
        <v>0</v>
      </c>
      <c r="AY326" s="17">
        <f t="shared" si="290"/>
        <v>0</v>
      </c>
      <c r="AZ326" s="19">
        <f t="shared" si="291"/>
        <v>440</v>
      </c>
      <c r="BA326" s="19">
        <f t="shared" si="292"/>
        <v>0</v>
      </c>
      <c r="BB326" s="19">
        <f t="shared" si="293"/>
        <v>0</v>
      </c>
      <c r="BC326" s="19">
        <f t="shared" si="294"/>
        <v>0</v>
      </c>
      <c r="BD326" s="17">
        <f t="shared" si="295"/>
        <v>440</v>
      </c>
      <c r="BE326" s="17">
        <f t="shared" si="296"/>
        <v>0</v>
      </c>
      <c r="BF326" s="38">
        <f t="shared" si="297"/>
        <v>0</v>
      </c>
      <c r="BG326" s="38">
        <f t="shared" si="298"/>
        <v>0</v>
      </c>
      <c r="BH326" s="38">
        <f t="shared" si="299"/>
        <v>0</v>
      </c>
      <c r="BI326" s="38">
        <f t="shared" si="300"/>
        <v>0</v>
      </c>
      <c r="BJ326" s="5">
        <f t="shared" si="301"/>
        <v>0</v>
      </c>
      <c r="BK326" s="5">
        <f t="shared" si="302"/>
        <v>0</v>
      </c>
      <c r="BL326" s="22">
        <f t="shared" si="303"/>
        <v>1.9000000000000001</v>
      </c>
      <c r="BM326" s="5">
        <f t="shared" si="304"/>
        <v>1.9000000000000001</v>
      </c>
      <c r="BN326" s="66">
        <f t="shared" si="325"/>
        <v>190</v>
      </c>
      <c r="BO326" s="5">
        <f>AP326*BO1239</f>
        <v>0</v>
      </c>
      <c r="BP326" s="5">
        <f>AU326*BP1239</f>
        <v>-39</v>
      </c>
      <c r="BQ326" s="5">
        <f>AF326*BQ1239</f>
        <v>0</v>
      </c>
      <c r="BR326" s="356">
        <f t="shared" si="324"/>
        <v>151</v>
      </c>
      <c r="BS326" s="5">
        <f t="shared" si="305"/>
        <v>421.3</v>
      </c>
      <c r="BT326" s="6"/>
      <c r="BU326" s="306">
        <v>38544</v>
      </c>
      <c r="BV326" s="38">
        <f t="shared" si="306"/>
        <v>421.3</v>
      </c>
      <c r="BW326" s="66">
        <f>BV27*BV326</f>
        <v>34709.177788762565</v>
      </c>
      <c r="BX326" s="66">
        <f t="shared" si="320"/>
        <v>-205.9647388367157</v>
      </c>
      <c r="BY326" s="17">
        <f t="shared" si="315"/>
        <v>0</v>
      </c>
      <c r="BZ326" s="17">
        <f t="shared" si="321"/>
        <v>1</v>
      </c>
      <c r="CA326" s="66"/>
      <c r="CB326" s="66">
        <f>N3+CE326</f>
        <v>48168</v>
      </c>
      <c r="CC326" s="66">
        <f>MAX(BW326:BW404)</f>
        <v>58642.280441588402</v>
      </c>
      <c r="CD326" s="66">
        <f t="shared" si="310"/>
        <v>-23933.102652825837</v>
      </c>
      <c r="CE326" s="66">
        <f t="shared" si="322"/>
        <v>-1832</v>
      </c>
      <c r="CF326" s="66" t="e">
        <f>MAX(CE326:CE404)</f>
        <v>#REF!</v>
      </c>
      <c r="CG326" s="66" t="e">
        <f t="shared" si="311"/>
        <v>#REF!</v>
      </c>
      <c r="CH326" s="370"/>
      <c r="CI326" s="17">
        <f t="shared" si="307"/>
        <v>1</v>
      </c>
      <c r="CJ326" s="17">
        <f t="shared" si="308"/>
        <v>0</v>
      </c>
      <c r="CK326" s="38">
        <f>MAX(BV38:BV326)</f>
        <v>457.8</v>
      </c>
      <c r="CL326" s="38">
        <f t="shared" si="316"/>
        <v>-36.5</v>
      </c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</row>
    <row r="327" spans="1:147" customFormat="1" ht="19.5" hidden="1" customHeight="1" x14ac:dyDescent="0.25">
      <c r="A327" s="3"/>
      <c r="B327" s="254">
        <f t="shared" si="275"/>
        <v>38551</v>
      </c>
      <c r="C327" s="5">
        <f t="shared" si="317"/>
        <v>23168</v>
      </c>
      <c r="D327" s="5">
        <v>0</v>
      </c>
      <c r="E327" s="66">
        <f t="shared" si="323"/>
        <v>0</v>
      </c>
      <c r="F327" s="66">
        <f t="shared" si="276"/>
        <v>71.000000000000014</v>
      </c>
      <c r="G327" s="4">
        <f t="shared" si="318"/>
        <v>23239</v>
      </c>
      <c r="H327" s="8">
        <f t="shared" si="319"/>
        <v>3.0645718232044203E-3</v>
      </c>
      <c r="I327" s="3"/>
      <c r="J327" s="306">
        <v>38551</v>
      </c>
      <c r="K327" s="5">
        <v>425</v>
      </c>
      <c r="L327" s="5">
        <v>426.9</v>
      </c>
      <c r="M327" s="5">
        <v>418.9</v>
      </c>
      <c r="N327" s="177"/>
      <c r="O327" s="5">
        <f t="shared" si="264"/>
        <v>8</v>
      </c>
      <c r="P327" s="8">
        <f t="shared" si="265"/>
        <v>1.8823529411764704E-2</v>
      </c>
      <c r="Q327" s="8">
        <f>(AVERAGE(P324:P326))*Q1239</f>
        <v>1.0066973123530755E-2</v>
      </c>
      <c r="R327" s="8">
        <f>P326/P1239</f>
        <v>0.69333301334802333</v>
      </c>
      <c r="S327" s="109">
        <f t="shared" si="266"/>
        <v>417.05878422305648</v>
      </c>
      <c r="T327" s="5">
        <f t="shared" si="277"/>
        <v>6.3000000000000114</v>
      </c>
      <c r="U327" s="8">
        <f t="shared" si="263"/>
        <v>0.36999999999999889</v>
      </c>
      <c r="V327" s="19">
        <f t="shared" si="267"/>
        <v>0</v>
      </c>
      <c r="W327" s="109">
        <f t="shared" si="278"/>
        <v>425.54121577694355</v>
      </c>
      <c r="X327" s="5">
        <f t="shared" si="272"/>
        <v>3.6999999999999886</v>
      </c>
      <c r="Y327" s="8">
        <f t="shared" si="268"/>
        <v>0.63000000000000111</v>
      </c>
      <c r="Z327" s="5">
        <f t="shared" si="269"/>
        <v>0</v>
      </c>
      <c r="AA327" s="5">
        <f>K327*AA1239</f>
        <v>5.5249999999999995</v>
      </c>
      <c r="AB327" s="5">
        <f t="shared" si="270"/>
        <v>3.8306648987478287</v>
      </c>
      <c r="AC327" s="2">
        <f t="shared" si="314"/>
        <v>38551</v>
      </c>
      <c r="AD327" s="43">
        <f t="shared" si="279"/>
        <v>415</v>
      </c>
      <c r="AE327" s="54"/>
      <c r="AF327" s="131">
        <f>(AK326&gt;AF1239)*1</f>
        <v>0</v>
      </c>
      <c r="AG327" s="112">
        <f>MROUND((AD327*AG1239),5)</f>
        <v>405</v>
      </c>
      <c r="AH327" s="113">
        <f>MROUND((AE327*AH1239),0.1)</f>
        <v>0</v>
      </c>
      <c r="AI327" s="60">
        <f t="shared" si="280"/>
        <v>3.6999999999999886</v>
      </c>
      <c r="AJ327" s="60"/>
      <c r="AK327" s="133">
        <f t="shared" si="313"/>
        <v>425</v>
      </c>
      <c r="AL327" s="41">
        <f t="shared" si="271"/>
        <v>425</v>
      </c>
      <c r="AM327" s="56">
        <f t="shared" si="273"/>
        <v>1.1000000000000001</v>
      </c>
      <c r="AN327" s="82">
        <f t="shared" si="274"/>
        <v>1</v>
      </c>
      <c r="AO327" s="82">
        <f t="shared" si="281"/>
        <v>0</v>
      </c>
      <c r="AP327" s="33">
        <f t="shared" si="282"/>
        <v>0</v>
      </c>
      <c r="AQ327" s="29">
        <f t="shared" si="283"/>
        <v>0</v>
      </c>
      <c r="AR327" s="86">
        <f t="shared" si="284"/>
        <v>1</v>
      </c>
      <c r="AS327" s="33">
        <f t="shared" si="285"/>
        <v>0</v>
      </c>
      <c r="AT327" s="19">
        <f t="shared" si="286"/>
        <v>0</v>
      </c>
      <c r="AU327" s="18">
        <f t="shared" si="309"/>
        <v>1</v>
      </c>
      <c r="AV327" s="5">
        <f t="shared" si="287"/>
        <v>1.1000000000000001</v>
      </c>
      <c r="AW327" s="17">
        <f t="shared" si="288"/>
        <v>0</v>
      </c>
      <c r="AX327" s="17">
        <f t="shared" si="289"/>
        <v>0</v>
      </c>
      <c r="AY327" s="17">
        <f t="shared" si="290"/>
        <v>0</v>
      </c>
      <c r="AZ327" s="19">
        <f t="shared" si="291"/>
        <v>440</v>
      </c>
      <c r="BA327" s="19">
        <f t="shared" si="292"/>
        <v>0</v>
      </c>
      <c r="BB327" s="19">
        <f t="shared" si="293"/>
        <v>0</v>
      </c>
      <c r="BC327" s="19">
        <f t="shared" si="294"/>
        <v>0</v>
      </c>
      <c r="BD327" s="17">
        <f t="shared" si="295"/>
        <v>440</v>
      </c>
      <c r="BE327" s="17">
        <f t="shared" si="296"/>
        <v>0</v>
      </c>
      <c r="BF327" s="38">
        <f t="shared" si="297"/>
        <v>0</v>
      </c>
      <c r="BG327" s="38">
        <f t="shared" si="298"/>
        <v>0</v>
      </c>
      <c r="BH327" s="38">
        <f t="shared" si="299"/>
        <v>0</v>
      </c>
      <c r="BI327" s="38">
        <f t="shared" si="300"/>
        <v>0</v>
      </c>
      <c r="BJ327" s="5">
        <f t="shared" si="301"/>
        <v>0</v>
      </c>
      <c r="BK327" s="5">
        <f t="shared" si="302"/>
        <v>0</v>
      </c>
      <c r="BL327" s="22">
        <f t="shared" si="303"/>
        <v>1.1000000000000001</v>
      </c>
      <c r="BM327" s="5">
        <f t="shared" si="304"/>
        <v>1.1000000000000001</v>
      </c>
      <c r="BN327" s="66">
        <f t="shared" si="325"/>
        <v>110.00000000000001</v>
      </c>
      <c r="BO327" s="5">
        <f>AP327*BO1239</f>
        <v>0</v>
      </c>
      <c r="BP327" s="5">
        <f>AU327*BP1239</f>
        <v>-39</v>
      </c>
      <c r="BQ327" s="5">
        <f>AF327*BQ1239</f>
        <v>0</v>
      </c>
      <c r="BR327" s="356">
        <f t="shared" si="324"/>
        <v>71.000000000000014</v>
      </c>
      <c r="BS327" s="5">
        <f t="shared" si="305"/>
        <v>425</v>
      </c>
      <c r="BT327" s="6"/>
      <c r="BU327" s="306">
        <v>38551</v>
      </c>
      <c r="BV327" s="38">
        <f t="shared" si="306"/>
        <v>425</v>
      </c>
      <c r="BW327" s="66">
        <f>BV27*BV327</f>
        <v>35014.005602240897</v>
      </c>
      <c r="BX327" s="66">
        <f t="shared" si="320"/>
        <v>304.82781347833225</v>
      </c>
      <c r="BY327" s="17">
        <f t="shared" si="315"/>
        <v>1</v>
      </c>
      <c r="BZ327" s="17">
        <f t="shared" si="321"/>
        <v>0</v>
      </c>
      <c r="CA327" s="66"/>
      <c r="CB327" s="66">
        <f>N3+CE327</f>
        <v>48239</v>
      </c>
      <c r="CC327" s="66">
        <f>MAX(BW327:BW404)</f>
        <v>58642.280441588402</v>
      </c>
      <c r="CD327" s="66">
        <f t="shared" si="310"/>
        <v>-23628.274839347505</v>
      </c>
      <c r="CE327" s="66">
        <f t="shared" si="322"/>
        <v>-1761</v>
      </c>
      <c r="CF327" s="66" t="e">
        <f>MAX(CE327:CE404)</f>
        <v>#REF!</v>
      </c>
      <c r="CG327" s="66" t="e">
        <f t="shared" si="311"/>
        <v>#REF!</v>
      </c>
      <c r="CH327" s="370"/>
      <c r="CI327" s="17">
        <f t="shared" si="307"/>
        <v>1</v>
      </c>
      <c r="CJ327" s="17">
        <f t="shared" si="308"/>
        <v>0</v>
      </c>
      <c r="CK327" s="38">
        <f>MAX(BV38:BV327)</f>
        <v>457.8</v>
      </c>
      <c r="CL327" s="38">
        <f t="shared" si="316"/>
        <v>-32.800000000000011</v>
      </c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</row>
    <row r="328" spans="1:147" customFormat="1" ht="19.5" hidden="1" customHeight="1" x14ac:dyDescent="0.25">
      <c r="A328" s="3"/>
      <c r="B328" s="254">
        <f t="shared" si="275"/>
        <v>38558</v>
      </c>
      <c r="C328" s="5">
        <f t="shared" si="317"/>
        <v>23239</v>
      </c>
      <c r="D328" s="5">
        <v>0</v>
      </c>
      <c r="E328" s="66">
        <f t="shared" si="323"/>
        <v>0</v>
      </c>
      <c r="F328" s="66">
        <f t="shared" si="276"/>
        <v>-799</v>
      </c>
      <c r="G328" s="4">
        <f t="shared" si="318"/>
        <v>22440</v>
      </c>
      <c r="H328" s="8">
        <f t="shared" si="319"/>
        <v>-3.4381858083394293E-2</v>
      </c>
      <c r="I328" s="3"/>
      <c r="J328" s="306">
        <v>38558</v>
      </c>
      <c r="K328" s="5">
        <v>435.8</v>
      </c>
      <c r="L328" s="5">
        <v>436.5</v>
      </c>
      <c r="M328" s="5">
        <v>424.3</v>
      </c>
      <c r="N328" s="177"/>
      <c r="O328" s="5">
        <f t="shared" si="264"/>
        <v>12.199999999999989</v>
      </c>
      <c r="P328" s="8">
        <f t="shared" si="265"/>
        <v>2.7994492886645222E-2</v>
      </c>
      <c r="Q328" s="8">
        <f>(AVERAGE(P325:P327))*Q1239</f>
        <v>8.2235432142536095E-3</v>
      </c>
      <c r="R328" s="8">
        <f>P327/P1239</f>
        <v>0.53382286423487724</v>
      </c>
      <c r="S328" s="109">
        <f t="shared" si="266"/>
        <v>421.5049941339422</v>
      </c>
      <c r="T328" s="5">
        <f t="shared" si="277"/>
        <v>5</v>
      </c>
      <c r="U328" s="8">
        <f t="shared" si="263"/>
        <v>0.5</v>
      </c>
      <c r="V328" s="19">
        <f t="shared" si="267"/>
        <v>0</v>
      </c>
      <c r="W328" s="109">
        <f t="shared" si="278"/>
        <v>428.4950058660578</v>
      </c>
      <c r="X328" s="5">
        <f t="shared" si="272"/>
        <v>5</v>
      </c>
      <c r="Y328" s="8">
        <f t="shared" si="268"/>
        <v>0.5</v>
      </c>
      <c r="Z328" s="5">
        <f t="shared" si="269"/>
        <v>5.8000000000000114</v>
      </c>
      <c r="AA328" s="5">
        <f>K328*AA1239</f>
        <v>5.6654</v>
      </c>
      <c r="AB328" s="5">
        <f t="shared" si="270"/>
        <v>3.0243200550362737</v>
      </c>
      <c r="AC328" s="2">
        <f t="shared" si="314"/>
        <v>38558</v>
      </c>
      <c r="AD328" s="43">
        <f t="shared" si="279"/>
        <v>420</v>
      </c>
      <c r="AE328" s="54"/>
      <c r="AF328" s="131">
        <f>(AK327&gt;AF1239)*1</f>
        <v>0</v>
      </c>
      <c r="AG328" s="112">
        <f>MROUND((AD328*AG1239),5)</f>
        <v>410</v>
      </c>
      <c r="AH328" s="113">
        <f>MROUND((AE328*AH1239),0.1)</f>
        <v>0</v>
      </c>
      <c r="AI328" s="60">
        <f t="shared" si="280"/>
        <v>10.800000000000011</v>
      </c>
      <c r="AJ328" s="60"/>
      <c r="AK328" s="133">
        <f t="shared" si="313"/>
        <v>435.8</v>
      </c>
      <c r="AL328" s="41">
        <f t="shared" si="271"/>
        <v>430</v>
      </c>
      <c r="AM328" s="56">
        <f t="shared" si="273"/>
        <v>2.4000000000000004</v>
      </c>
      <c r="AN328" s="82">
        <f t="shared" si="274"/>
        <v>1</v>
      </c>
      <c r="AO328" s="82">
        <f t="shared" si="281"/>
        <v>0</v>
      </c>
      <c r="AP328" s="33">
        <f t="shared" si="282"/>
        <v>0</v>
      </c>
      <c r="AQ328" s="29">
        <f t="shared" si="283"/>
        <v>0</v>
      </c>
      <c r="AR328" s="86">
        <f t="shared" si="284"/>
        <v>1</v>
      </c>
      <c r="AS328" s="33">
        <f t="shared" si="285"/>
        <v>0</v>
      </c>
      <c r="AT328" s="19">
        <f t="shared" si="286"/>
        <v>0</v>
      </c>
      <c r="AU328" s="18">
        <f t="shared" si="309"/>
        <v>1</v>
      </c>
      <c r="AV328" s="5">
        <f t="shared" si="287"/>
        <v>2.4000000000000004</v>
      </c>
      <c r="AW328" s="17">
        <f t="shared" si="288"/>
        <v>0</v>
      </c>
      <c r="AX328" s="17">
        <f t="shared" si="289"/>
        <v>1</v>
      </c>
      <c r="AY328" s="17">
        <f t="shared" si="290"/>
        <v>430</v>
      </c>
      <c r="AZ328" s="19">
        <f t="shared" si="291"/>
        <v>440</v>
      </c>
      <c r="BA328" s="19">
        <f t="shared" si="292"/>
        <v>0</v>
      </c>
      <c r="BB328" s="19">
        <f t="shared" si="293"/>
        <v>0</v>
      </c>
      <c r="BC328" s="19">
        <f t="shared" si="294"/>
        <v>430</v>
      </c>
      <c r="BD328" s="17">
        <f t="shared" si="295"/>
        <v>0</v>
      </c>
      <c r="BE328" s="17">
        <f t="shared" si="296"/>
        <v>0</v>
      </c>
      <c r="BF328" s="38">
        <f t="shared" si="297"/>
        <v>0</v>
      </c>
      <c r="BG328" s="38">
        <f t="shared" si="298"/>
        <v>0</v>
      </c>
      <c r="BH328" s="38">
        <f t="shared" si="299"/>
        <v>0</v>
      </c>
      <c r="BI328" s="38">
        <f t="shared" si="300"/>
        <v>0</v>
      </c>
      <c r="BJ328" s="5">
        <f t="shared" si="301"/>
        <v>0</v>
      </c>
      <c r="BK328" s="5">
        <f t="shared" si="302"/>
        <v>-10</v>
      </c>
      <c r="BL328" s="22">
        <f t="shared" si="303"/>
        <v>-7.6</v>
      </c>
      <c r="BM328" s="5">
        <f t="shared" si="304"/>
        <v>-7.6</v>
      </c>
      <c r="BN328" s="66">
        <f t="shared" si="325"/>
        <v>-760</v>
      </c>
      <c r="BO328" s="5">
        <f>AP328*BO1239</f>
        <v>0</v>
      </c>
      <c r="BP328" s="5">
        <f>AU328*BP1239</f>
        <v>-39</v>
      </c>
      <c r="BQ328" s="5">
        <f>AF328*BQ1239</f>
        <v>0</v>
      </c>
      <c r="BR328" s="356">
        <f t="shared" si="324"/>
        <v>-799</v>
      </c>
      <c r="BS328" s="5">
        <f t="shared" si="305"/>
        <v>435.8</v>
      </c>
      <c r="BT328" s="6"/>
      <c r="BU328" s="306">
        <v>38558</v>
      </c>
      <c r="BV328" s="38">
        <f t="shared" si="306"/>
        <v>435.8</v>
      </c>
      <c r="BW328" s="66">
        <f>BV27*BV328</f>
        <v>35903.77327401549</v>
      </c>
      <c r="BX328" s="66">
        <f t="shared" si="320"/>
        <v>889.7676717745926</v>
      </c>
      <c r="BY328" s="17">
        <f t="shared" si="315"/>
        <v>1</v>
      </c>
      <c r="BZ328" s="17">
        <f t="shared" si="321"/>
        <v>0</v>
      </c>
      <c r="CA328" s="66"/>
      <c r="CB328" s="66">
        <f>N3+CE328</f>
        <v>47440</v>
      </c>
      <c r="CC328" s="66">
        <f>MAX(BW328:BW404)</f>
        <v>58642.280441588402</v>
      </c>
      <c r="CD328" s="66">
        <f t="shared" si="310"/>
        <v>-22738.507167572912</v>
      </c>
      <c r="CE328" s="66">
        <f t="shared" si="322"/>
        <v>-2560</v>
      </c>
      <c r="CF328" s="66" t="e">
        <f>MAX(CE328:CE404)</f>
        <v>#REF!</v>
      </c>
      <c r="CG328" s="66" t="e">
        <f t="shared" si="311"/>
        <v>#REF!</v>
      </c>
      <c r="CH328" s="370"/>
      <c r="CI328" s="17">
        <f t="shared" si="307"/>
        <v>0</v>
      </c>
      <c r="CJ328" s="17">
        <f t="shared" si="308"/>
        <v>1</v>
      </c>
      <c r="CK328" s="38">
        <f>MAX(BV38:BV328)</f>
        <v>457.8</v>
      </c>
      <c r="CL328" s="38">
        <f t="shared" si="316"/>
        <v>-22</v>
      </c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</row>
    <row r="329" spans="1:147" customFormat="1" ht="6" hidden="1" customHeight="1" x14ac:dyDescent="0.25">
      <c r="A329" s="3"/>
      <c r="B329" s="254">
        <f t="shared" si="275"/>
        <v>38565</v>
      </c>
      <c r="C329" s="5">
        <f t="shared" si="317"/>
        <v>22440</v>
      </c>
      <c r="D329" s="5">
        <v>0</v>
      </c>
      <c r="E329" s="66">
        <f t="shared" si="323"/>
        <v>0</v>
      </c>
      <c r="F329" s="66">
        <f t="shared" si="276"/>
        <v>-39</v>
      </c>
      <c r="G329" s="4">
        <f t="shared" si="318"/>
        <v>22401</v>
      </c>
      <c r="H329" s="8">
        <f t="shared" si="319"/>
        <v>-1.7379679144385028E-3</v>
      </c>
      <c r="I329" s="3"/>
      <c r="J329" s="306">
        <v>38565</v>
      </c>
      <c r="K329" s="5">
        <v>442.8</v>
      </c>
      <c r="L329" s="5">
        <v>445</v>
      </c>
      <c r="M329" s="5">
        <v>434.7</v>
      </c>
      <c r="N329" s="177"/>
      <c r="O329" s="5">
        <f t="shared" si="264"/>
        <v>10.300000000000011</v>
      </c>
      <c r="P329" s="8">
        <f t="shared" si="265"/>
        <v>2.3261065943992798E-2</v>
      </c>
      <c r="Q329" s="8">
        <f>(AVERAGE(P326:P328))*Q1239</f>
        <v>9.5021545357449524E-3</v>
      </c>
      <c r="R329" s="8">
        <f>P328/P1239</f>
        <v>0.7939053324511921</v>
      </c>
      <c r="S329" s="109">
        <f t="shared" si="266"/>
        <v>431.65896105332234</v>
      </c>
      <c r="T329" s="5">
        <f t="shared" si="277"/>
        <v>5.8000000000000114</v>
      </c>
      <c r="U329" s="8">
        <f t="shared" si="263"/>
        <v>0.41999999999999887</v>
      </c>
      <c r="V329" s="19">
        <f t="shared" si="267"/>
        <v>0</v>
      </c>
      <c r="W329" s="109">
        <f t="shared" si="278"/>
        <v>439.94103894667768</v>
      </c>
      <c r="X329" s="5">
        <f t="shared" si="272"/>
        <v>4.1999999999999886</v>
      </c>
      <c r="Y329" s="8">
        <f t="shared" si="268"/>
        <v>0.58000000000000118</v>
      </c>
      <c r="Z329" s="5">
        <f t="shared" si="269"/>
        <v>2.8000000000000114</v>
      </c>
      <c r="AA329" s="5">
        <f>K329*AA1239</f>
        <v>5.7564000000000002</v>
      </c>
      <c r="AB329" s="5">
        <f t="shared" si="270"/>
        <v>4.570036655722042</v>
      </c>
      <c r="AC329" s="2">
        <f t="shared" si="314"/>
        <v>38565</v>
      </c>
      <c r="AD329" s="43">
        <f t="shared" si="279"/>
        <v>430</v>
      </c>
      <c r="AE329" s="54"/>
      <c r="AF329" s="131">
        <f>(AK328&gt;AF1239)*1</f>
        <v>0</v>
      </c>
      <c r="AG329" s="112">
        <f>MROUND((AD329*AG1239),5)</f>
        <v>420</v>
      </c>
      <c r="AH329" s="113">
        <f>MROUND((AE329*AH1239),0.1)</f>
        <v>0</v>
      </c>
      <c r="AI329" s="60">
        <f t="shared" si="280"/>
        <v>7</v>
      </c>
      <c r="AJ329" s="60"/>
      <c r="AK329" s="133">
        <f t="shared" si="313"/>
        <v>442.8</v>
      </c>
      <c r="AL329" s="41">
        <f t="shared" si="271"/>
        <v>440</v>
      </c>
      <c r="AM329" s="56">
        <f t="shared" si="273"/>
        <v>1.5</v>
      </c>
      <c r="AN329" s="82">
        <f t="shared" si="274"/>
        <v>1</v>
      </c>
      <c r="AO329" s="82">
        <f t="shared" si="281"/>
        <v>0</v>
      </c>
      <c r="AP329" s="33">
        <f t="shared" si="282"/>
        <v>1</v>
      </c>
      <c r="AQ329" s="29">
        <f t="shared" si="283"/>
        <v>0</v>
      </c>
      <c r="AR329" s="86">
        <f t="shared" si="284"/>
        <v>1</v>
      </c>
      <c r="AS329" s="33">
        <f t="shared" si="285"/>
        <v>0</v>
      </c>
      <c r="AT329" s="19">
        <f t="shared" si="286"/>
        <v>0</v>
      </c>
      <c r="AU329" s="18">
        <f t="shared" si="309"/>
        <v>0</v>
      </c>
      <c r="AV329" s="5">
        <f t="shared" si="287"/>
        <v>0</v>
      </c>
      <c r="AW329" s="17">
        <f t="shared" si="288"/>
        <v>0</v>
      </c>
      <c r="AX329" s="17">
        <f t="shared" si="289"/>
        <v>0</v>
      </c>
      <c r="AY329" s="17">
        <f t="shared" si="290"/>
        <v>0</v>
      </c>
      <c r="AZ329" s="19">
        <f t="shared" si="291"/>
        <v>0</v>
      </c>
      <c r="BA329" s="19">
        <f t="shared" si="292"/>
        <v>0</v>
      </c>
      <c r="BB329" s="19">
        <f t="shared" si="293"/>
        <v>0</v>
      </c>
      <c r="BC329" s="19">
        <f t="shared" si="294"/>
        <v>0</v>
      </c>
      <c r="BD329" s="17">
        <f t="shared" si="295"/>
        <v>0</v>
      </c>
      <c r="BE329" s="17">
        <f t="shared" si="296"/>
        <v>0</v>
      </c>
      <c r="BF329" s="38">
        <f t="shared" si="297"/>
        <v>0</v>
      </c>
      <c r="BG329" s="38">
        <f t="shared" si="298"/>
        <v>0</v>
      </c>
      <c r="BH329" s="38">
        <f t="shared" si="299"/>
        <v>0</v>
      </c>
      <c r="BI329" s="38">
        <f t="shared" si="300"/>
        <v>0</v>
      </c>
      <c r="BJ329" s="5">
        <f t="shared" si="301"/>
        <v>0</v>
      </c>
      <c r="BK329" s="5">
        <f t="shared" si="302"/>
        <v>0</v>
      </c>
      <c r="BL329" s="22">
        <f t="shared" si="303"/>
        <v>0</v>
      </c>
      <c r="BM329" s="5">
        <f t="shared" si="304"/>
        <v>0</v>
      </c>
      <c r="BN329" s="66">
        <f t="shared" si="325"/>
        <v>0</v>
      </c>
      <c r="BO329" s="5">
        <f>AP329*BO1239</f>
        <v>-39</v>
      </c>
      <c r="BP329" s="5">
        <f>AU329*BP1239</f>
        <v>0</v>
      </c>
      <c r="BQ329" s="5">
        <f>AF329*BQ1239</f>
        <v>0</v>
      </c>
      <c r="BR329" s="356">
        <f t="shared" si="324"/>
        <v>-39</v>
      </c>
      <c r="BS329" s="5">
        <f t="shared" si="305"/>
        <v>442.8</v>
      </c>
      <c r="BT329" s="6"/>
      <c r="BU329" s="306">
        <v>38565</v>
      </c>
      <c r="BV329" s="38">
        <f t="shared" si="306"/>
        <v>442.8</v>
      </c>
      <c r="BW329" s="66">
        <f>BV27*BV329</f>
        <v>36480.474542758282</v>
      </c>
      <c r="BX329" s="66">
        <f t="shared" si="320"/>
        <v>576.70126874279231</v>
      </c>
      <c r="BY329" s="17">
        <f t="shared" si="315"/>
        <v>1</v>
      </c>
      <c r="BZ329" s="17">
        <f t="shared" si="321"/>
        <v>0</v>
      </c>
      <c r="CA329" s="66"/>
      <c r="CB329" s="66">
        <f>N3+CE329</f>
        <v>47401</v>
      </c>
      <c r="CC329" s="66">
        <f>MAX(BW329:BW404)</f>
        <v>58642.280441588402</v>
      </c>
      <c r="CD329" s="66">
        <f t="shared" si="310"/>
        <v>-22161.80589883012</v>
      </c>
      <c r="CE329" s="66">
        <f t="shared" si="322"/>
        <v>-2599</v>
      </c>
      <c r="CF329" s="66" t="e">
        <f>MAX(CE329:CE404)</f>
        <v>#REF!</v>
      </c>
      <c r="CG329" s="66" t="e">
        <f t="shared" si="311"/>
        <v>#REF!</v>
      </c>
      <c r="CH329" s="370"/>
      <c r="CI329" s="17">
        <f t="shared" si="307"/>
        <v>0</v>
      </c>
      <c r="CJ329" s="17">
        <f t="shared" si="308"/>
        <v>1</v>
      </c>
      <c r="CK329" s="38">
        <f>MAX(BV38:BV329)</f>
        <v>457.8</v>
      </c>
      <c r="CL329" s="38">
        <f t="shared" si="316"/>
        <v>-15</v>
      </c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</row>
    <row r="330" spans="1:147" customFormat="1" ht="19.5" hidden="1" customHeight="1" x14ac:dyDescent="0.25">
      <c r="A330" s="3"/>
      <c r="B330" s="254">
        <f t="shared" si="275"/>
        <v>38572</v>
      </c>
      <c r="C330" s="5">
        <f t="shared" si="317"/>
        <v>22401</v>
      </c>
      <c r="D330" s="5">
        <v>0</v>
      </c>
      <c r="E330" s="66">
        <f t="shared" si="323"/>
        <v>0</v>
      </c>
      <c r="F330" s="66">
        <f t="shared" si="276"/>
        <v>-39</v>
      </c>
      <c r="G330" s="4">
        <f t="shared" si="318"/>
        <v>22362</v>
      </c>
      <c r="H330" s="8">
        <f t="shared" si="319"/>
        <v>-1.7409937056381412E-3</v>
      </c>
      <c r="I330" s="3"/>
      <c r="J330" s="306">
        <v>38572</v>
      </c>
      <c r="K330" s="5">
        <v>451.4</v>
      </c>
      <c r="L330" s="5">
        <v>455.3</v>
      </c>
      <c r="M330" s="5">
        <v>438.4</v>
      </c>
      <c r="N330" s="177"/>
      <c r="O330" s="5">
        <f t="shared" si="264"/>
        <v>16.900000000000034</v>
      </c>
      <c r="P330" s="8">
        <f t="shared" si="265"/>
        <v>3.7439078422685054E-2</v>
      </c>
      <c r="Q330" s="8">
        <f>(AVERAGE(P327:P329))*Q1239</f>
        <v>9.3438784323203634E-3</v>
      </c>
      <c r="R330" s="8">
        <f>P329/P1239</f>
        <v>0.65966847001698792</v>
      </c>
      <c r="S330" s="109">
        <f t="shared" si="266"/>
        <v>438.66253063016853</v>
      </c>
      <c r="T330" s="5">
        <f t="shared" si="277"/>
        <v>2.8000000000000114</v>
      </c>
      <c r="U330" s="8">
        <f t="shared" si="263"/>
        <v>0.43999999999999773</v>
      </c>
      <c r="V330" s="19">
        <f t="shared" si="267"/>
        <v>0</v>
      </c>
      <c r="W330" s="109">
        <f t="shared" si="278"/>
        <v>446.93746936983149</v>
      </c>
      <c r="X330" s="5">
        <f t="shared" si="272"/>
        <v>2.1999999999999886</v>
      </c>
      <c r="Y330" s="8">
        <f t="shared" si="268"/>
        <v>0.56000000000000227</v>
      </c>
      <c r="Z330" s="5">
        <f t="shared" si="269"/>
        <v>6.3999999999999773</v>
      </c>
      <c r="AA330" s="5">
        <f>K330*AA1239</f>
        <v>5.8681999999999999</v>
      </c>
      <c r="AB330" s="5">
        <f t="shared" si="270"/>
        <v>3.8710665157536885</v>
      </c>
      <c r="AC330" s="2">
        <f t="shared" si="314"/>
        <v>38572</v>
      </c>
      <c r="AD330" s="43">
        <f t="shared" si="279"/>
        <v>440</v>
      </c>
      <c r="AE330" s="54"/>
      <c r="AF330" s="131">
        <f>(AK329&gt;AF1239)*1</f>
        <v>0</v>
      </c>
      <c r="AG330" s="112">
        <f>MROUND((AD330*AG1239),5)</f>
        <v>430</v>
      </c>
      <c r="AH330" s="113">
        <f>MROUND((AE330*AH1239),0.1)</f>
        <v>0</v>
      </c>
      <c r="AI330" s="60">
        <f t="shared" si="280"/>
        <v>8.5999999999999659</v>
      </c>
      <c r="AJ330" s="60"/>
      <c r="AK330" s="133">
        <f t="shared" si="313"/>
        <v>451.4</v>
      </c>
      <c r="AL330" s="41">
        <f t="shared" si="271"/>
        <v>445</v>
      </c>
      <c r="AM330" s="56">
        <f t="shared" si="273"/>
        <v>2.7</v>
      </c>
      <c r="AN330" s="82">
        <f t="shared" si="274"/>
        <v>1</v>
      </c>
      <c r="AO330" s="82">
        <f t="shared" si="281"/>
        <v>0</v>
      </c>
      <c r="AP330" s="33">
        <f t="shared" si="282"/>
        <v>1</v>
      </c>
      <c r="AQ330" s="29">
        <f t="shared" si="283"/>
        <v>0</v>
      </c>
      <c r="AR330" s="86">
        <f t="shared" si="284"/>
        <v>1</v>
      </c>
      <c r="AS330" s="33">
        <f t="shared" si="285"/>
        <v>0</v>
      </c>
      <c r="AT330" s="19">
        <f t="shared" si="286"/>
        <v>0</v>
      </c>
      <c r="AU330" s="18">
        <f t="shared" si="309"/>
        <v>0</v>
      </c>
      <c r="AV330" s="5">
        <f t="shared" si="287"/>
        <v>0</v>
      </c>
      <c r="AW330" s="17">
        <f t="shared" si="288"/>
        <v>0</v>
      </c>
      <c r="AX330" s="17">
        <f t="shared" si="289"/>
        <v>0</v>
      </c>
      <c r="AY330" s="17">
        <f t="shared" si="290"/>
        <v>0</v>
      </c>
      <c r="AZ330" s="19">
        <f t="shared" si="291"/>
        <v>0</v>
      </c>
      <c r="BA330" s="19">
        <f t="shared" si="292"/>
        <v>0</v>
      </c>
      <c r="BB330" s="19">
        <f t="shared" si="293"/>
        <v>0</v>
      </c>
      <c r="BC330" s="19">
        <f t="shared" si="294"/>
        <v>0</v>
      </c>
      <c r="BD330" s="17">
        <f t="shared" si="295"/>
        <v>0</v>
      </c>
      <c r="BE330" s="17">
        <f t="shared" si="296"/>
        <v>0</v>
      </c>
      <c r="BF330" s="38">
        <f t="shared" si="297"/>
        <v>0</v>
      </c>
      <c r="BG330" s="38">
        <f t="shared" si="298"/>
        <v>0</v>
      </c>
      <c r="BH330" s="38">
        <f t="shared" si="299"/>
        <v>0</v>
      </c>
      <c r="BI330" s="38">
        <f t="shared" si="300"/>
        <v>0</v>
      </c>
      <c r="BJ330" s="5">
        <f t="shared" si="301"/>
        <v>0</v>
      </c>
      <c r="BK330" s="5">
        <f t="shared" si="302"/>
        <v>0</v>
      </c>
      <c r="BL330" s="22">
        <f t="shared" si="303"/>
        <v>0</v>
      </c>
      <c r="BM330" s="5">
        <f t="shared" si="304"/>
        <v>0</v>
      </c>
      <c r="BN330" s="66">
        <f t="shared" si="325"/>
        <v>0</v>
      </c>
      <c r="BO330" s="5">
        <f>AP330*BO1239</f>
        <v>-39</v>
      </c>
      <c r="BP330" s="5">
        <f>AU330*BP1239</f>
        <v>0</v>
      </c>
      <c r="BQ330" s="5">
        <f>AF330*BQ1239</f>
        <v>0</v>
      </c>
      <c r="BR330" s="356">
        <f t="shared" si="324"/>
        <v>-39</v>
      </c>
      <c r="BS330" s="5">
        <f t="shared" si="305"/>
        <v>451.4</v>
      </c>
      <c r="BT330" s="6"/>
      <c r="BU330" s="306">
        <v>38572</v>
      </c>
      <c r="BV330" s="38">
        <f t="shared" si="306"/>
        <v>451.4</v>
      </c>
      <c r="BW330" s="66">
        <f>BV27*BV330</f>
        <v>37188.993244356563</v>
      </c>
      <c r="BX330" s="66">
        <f t="shared" si="320"/>
        <v>708.51870159828104</v>
      </c>
      <c r="BY330" s="17">
        <f t="shared" si="315"/>
        <v>1</v>
      </c>
      <c r="BZ330" s="17">
        <f t="shared" si="321"/>
        <v>0</v>
      </c>
      <c r="CA330" s="66"/>
      <c r="CB330" s="66">
        <f>N3+CE330</f>
        <v>47362</v>
      </c>
      <c r="CC330" s="66">
        <f>MAX(BW330:BW404)</f>
        <v>58642.280441588402</v>
      </c>
      <c r="CD330" s="66">
        <f t="shared" si="310"/>
        <v>-21453.287197231839</v>
      </c>
      <c r="CE330" s="66">
        <f t="shared" si="322"/>
        <v>-2638</v>
      </c>
      <c r="CF330" s="66" t="e">
        <f>MAX(CE330:CE404)</f>
        <v>#REF!</v>
      </c>
      <c r="CG330" s="66" t="e">
        <f t="shared" si="311"/>
        <v>#REF!</v>
      </c>
      <c r="CH330" s="370"/>
      <c r="CI330" s="17">
        <f t="shared" si="307"/>
        <v>0</v>
      </c>
      <c r="CJ330" s="17">
        <f t="shared" si="308"/>
        <v>1</v>
      </c>
      <c r="CK330" s="38">
        <f>MAX(BV38:BV330)</f>
        <v>457.8</v>
      </c>
      <c r="CL330" s="38">
        <f t="shared" si="316"/>
        <v>-6.4000000000000341</v>
      </c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</row>
    <row r="331" spans="1:147" customFormat="1" ht="19.5" hidden="1" customHeight="1" x14ac:dyDescent="0.25">
      <c r="A331" s="3"/>
      <c r="B331" s="254">
        <f t="shared" si="275"/>
        <v>38579</v>
      </c>
      <c r="C331" s="5">
        <f t="shared" si="317"/>
        <v>22362</v>
      </c>
      <c r="D331" s="5">
        <v>0</v>
      </c>
      <c r="E331" s="66">
        <f t="shared" si="323"/>
        <v>0</v>
      </c>
      <c r="F331" s="66">
        <f t="shared" si="276"/>
        <v>-39</v>
      </c>
      <c r="G331" s="4">
        <f t="shared" si="318"/>
        <v>22323</v>
      </c>
      <c r="H331" s="8">
        <f t="shared" si="319"/>
        <v>-1.74403005097934E-3</v>
      </c>
      <c r="I331" s="3"/>
      <c r="J331" s="306">
        <v>38579</v>
      </c>
      <c r="K331" s="5">
        <v>442.2</v>
      </c>
      <c r="L331" s="5">
        <v>452.1</v>
      </c>
      <c r="M331" s="5">
        <v>441</v>
      </c>
      <c r="N331" s="177"/>
      <c r="O331" s="5">
        <f t="shared" si="264"/>
        <v>11.100000000000023</v>
      </c>
      <c r="P331" s="8">
        <f t="shared" si="265"/>
        <v>2.5101763907734109E-2</v>
      </c>
      <c r="Q331" s="8">
        <f>(AVERAGE(P328:P330))*Q1239</f>
        <v>1.1825951633776411E-2</v>
      </c>
      <c r="R331" s="8">
        <f>P330/P1239</f>
        <v>1.0617475416390711</v>
      </c>
      <c r="S331" s="109">
        <f t="shared" si="266"/>
        <v>446.06176543251331</v>
      </c>
      <c r="T331" s="5">
        <f t="shared" si="277"/>
        <v>6.3999999999999773</v>
      </c>
      <c r="U331" s="8">
        <f t="shared" si="263"/>
        <v>0.36000000000000226</v>
      </c>
      <c r="V331" s="19">
        <f t="shared" si="267"/>
        <v>2.8000000000000114</v>
      </c>
      <c r="W331" s="109">
        <f t="shared" si="278"/>
        <v>456.73823456748664</v>
      </c>
      <c r="X331" s="5">
        <f t="shared" si="272"/>
        <v>3.6000000000000227</v>
      </c>
      <c r="Y331" s="8">
        <f t="shared" si="268"/>
        <v>0.63999999999999768</v>
      </c>
      <c r="Z331" s="5">
        <f t="shared" si="269"/>
        <v>0</v>
      </c>
      <c r="AA331" s="5">
        <f>K331*AA1239</f>
        <v>5.7485999999999997</v>
      </c>
      <c r="AB331" s="5">
        <f t="shared" si="270"/>
        <v>6.1035619178663643</v>
      </c>
      <c r="AC331" s="2">
        <f t="shared" si="314"/>
        <v>38579</v>
      </c>
      <c r="AD331" s="43">
        <f t="shared" si="279"/>
        <v>445</v>
      </c>
      <c r="AE331" s="54"/>
      <c r="AF331" s="131">
        <f>(AK330&gt;AF1239)*1</f>
        <v>0</v>
      </c>
      <c r="AG331" s="112">
        <f>MROUND((AD331*AG1239),5)</f>
        <v>435</v>
      </c>
      <c r="AH331" s="113">
        <f>MROUND((AE331*AH1239),0.1)</f>
        <v>0</v>
      </c>
      <c r="AI331" s="60">
        <f t="shared" si="280"/>
        <v>-9.1999999999999886</v>
      </c>
      <c r="AJ331" s="60"/>
      <c r="AK331" s="133">
        <f t="shared" si="313"/>
        <v>442.2</v>
      </c>
      <c r="AL331" s="41">
        <f t="shared" si="271"/>
        <v>455</v>
      </c>
      <c r="AM331" s="56">
        <f t="shared" si="273"/>
        <v>2.2000000000000002</v>
      </c>
      <c r="AN331" s="82">
        <f t="shared" si="274"/>
        <v>0</v>
      </c>
      <c r="AO331" s="82">
        <f t="shared" si="281"/>
        <v>1</v>
      </c>
      <c r="AP331" s="33">
        <f t="shared" si="282"/>
        <v>1</v>
      </c>
      <c r="AQ331" s="29">
        <f t="shared" si="283"/>
        <v>0</v>
      </c>
      <c r="AR331" s="86">
        <f t="shared" si="284"/>
        <v>0</v>
      </c>
      <c r="AS331" s="33">
        <f t="shared" si="285"/>
        <v>1</v>
      </c>
      <c r="AT331" s="19">
        <f t="shared" si="286"/>
        <v>445</v>
      </c>
      <c r="AU331" s="18">
        <f t="shared" si="309"/>
        <v>0</v>
      </c>
      <c r="AV331" s="5">
        <f t="shared" si="287"/>
        <v>0</v>
      </c>
      <c r="AW331" s="17">
        <f t="shared" si="288"/>
        <v>0</v>
      </c>
      <c r="AX331" s="17">
        <f t="shared" si="289"/>
        <v>0</v>
      </c>
      <c r="AY331" s="17">
        <f t="shared" si="290"/>
        <v>0</v>
      </c>
      <c r="AZ331" s="19">
        <f t="shared" si="291"/>
        <v>0</v>
      </c>
      <c r="BA331" s="19">
        <f t="shared" si="292"/>
        <v>445</v>
      </c>
      <c r="BB331" s="19">
        <f t="shared" si="293"/>
        <v>0</v>
      </c>
      <c r="BC331" s="19">
        <f t="shared" si="294"/>
        <v>0</v>
      </c>
      <c r="BD331" s="17">
        <f t="shared" si="295"/>
        <v>445</v>
      </c>
      <c r="BE331" s="17">
        <f t="shared" si="296"/>
        <v>0</v>
      </c>
      <c r="BF331" s="38">
        <f t="shared" si="297"/>
        <v>0</v>
      </c>
      <c r="BG331" s="38">
        <f t="shared" si="298"/>
        <v>0</v>
      </c>
      <c r="BH331" s="38">
        <f t="shared" si="299"/>
        <v>0</v>
      </c>
      <c r="BI331" s="38">
        <f t="shared" si="300"/>
        <v>0</v>
      </c>
      <c r="BJ331" s="5">
        <f t="shared" si="301"/>
        <v>0</v>
      </c>
      <c r="BK331" s="5">
        <f t="shared" si="302"/>
        <v>0</v>
      </c>
      <c r="BL331" s="22">
        <f t="shared" si="303"/>
        <v>0</v>
      </c>
      <c r="BM331" s="5">
        <f t="shared" si="304"/>
        <v>0</v>
      </c>
      <c r="BN331" s="66">
        <f t="shared" si="325"/>
        <v>0</v>
      </c>
      <c r="BO331" s="5">
        <f>AP331*BO1239</f>
        <v>-39</v>
      </c>
      <c r="BP331" s="5">
        <f>AU331*BP1239</f>
        <v>0</v>
      </c>
      <c r="BQ331" s="5">
        <f>AF331*BQ1239</f>
        <v>0</v>
      </c>
      <c r="BR331" s="356">
        <f t="shared" si="324"/>
        <v>-39</v>
      </c>
      <c r="BS331" s="5">
        <f t="shared" si="305"/>
        <v>442.2</v>
      </c>
      <c r="BT331" s="6"/>
      <c r="BU331" s="306">
        <v>38579</v>
      </c>
      <c r="BV331" s="38">
        <f t="shared" si="306"/>
        <v>442.2</v>
      </c>
      <c r="BW331" s="66">
        <f>BV27*BV331</f>
        <v>36431.043005437466</v>
      </c>
      <c r="BX331" s="66">
        <f t="shared" si="320"/>
        <v>-757.95023891909659</v>
      </c>
      <c r="BY331" s="17">
        <f t="shared" si="315"/>
        <v>0</v>
      </c>
      <c r="BZ331" s="17">
        <f t="shared" si="321"/>
        <v>1</v>
      </c>
      <c r="CA331" s="66"/>
      <c r="CB331" s="66">
        <f>N3+CE331</f>
        <v>47323</v>
      </c>
      <c r="CC331" s="66">
        <f>MAX(BW331:BW404)</f>
        <v>58642.280441588402</v>
      </c>
      <c r="CD331" s="66">
        <f t="shared" si="310"/>
        <v>-22211.237436150936</v>
      </c>
      <c r="CE331" s="66">
        <f t="shared" si="322"/>
        <v>-2677</v>
      </c>
      <c r="CF331" s="66" t="e">
        <f>MAX(CE331:CE404)</f>
        <v>#REF!</v>
      </c>
      <c r="CG331" s="66" t="e">
        <f t="shared" si="311"/>
        <v>#REF!</v>
      </c>
      <c r="CH331" s="370"/>
      <c r="CI331" s="17">
        <f t="shared" si="307"/>
        <v>0</v>
      </c>
      <c r="CJ331" s="17">
        <f t="shared" si="308"/>
        <v>1</v>
      </c>
      <c r="CK331" s="38">
        <f>MAX(BV38:BV331)</f>
        <v>457.8</v>
      </c>
      <c r="CL331" s="38">
        <f t="shared" si="316"/>
        <v>-15.600000000000023</v>
      </c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</row>
    <row r="332" spans="1:147" customFormat="1" ht="19.5" hidden="1" customHeight="1" x14ac:dyDescent="0.25">
      <c r="A332" s="3"/>
      <c r="B332" s="254">
        <f t="shared" si="275"/>
        <v>38586</v>
      </c>
      <c r="C332" s="5">
        <f t="shared" ref="C332:C350" si="326">G331</f>
        <v>22323</v>
      </c>
      <c r="D332" s="5">
        <v>0</v>
      </c>
      <c r="E332" s="66">
        <f t="shared" si="323"/>
        <v>0</v>
      </c>
      <c r="F332" s="66">
        <f t="shared" si="276"/>
        <v>351.00000000000006</v>
      </c>
      <c r="G332" s="4">
        <f t="shared" ref="G332:G350" si="327">G331+F332</f>
        <v>22674</v>
      </c>
      <c r="H332" s="8">
        <f t="shared" ref="H332:H350" si="328">F332/C332</f>
        <v>1.572369305200914E-2</v>
      </c>
      <c r="I332" s="3"/>
      <c r="J332" s="306">
        <v>38586</v>
      </c>
      <c r="K332" s="5">
        <v>442.1</v>
      </c>
      <c r="L332" s="5">
        <v>445.7</v>
      </c>
      <c r="M332" s="5">
        <v>440.5</v>
      </c>
      <c r="N332" s="177"/>
      <c r="O332" s="5">
        <f t="shared" si="264"/>
        <v>5.1999999999999886</v>
      </c>
      <c r="P332" s="8">
        <f t="shared" si="265"/>
        <v>1.1762044786247429E-2</v>
      </c>
      <c r="Q332" s="8">
        <f>(AVERAGE(P329:P331))*Q1239</f>
        <v>1.1440254436588262E-2</v>
      </c>
      <c r="R332" s="8">
        <f>P331/P1239</f>
        <v>0.71186944878675906</v>
      </c>
      <c r="S332" s="109">
        <f t="shared" si="266"/>
        <v>437.14111948814065</v>
      </c>
      <c r="T332" s="5">
        <f t="shared" si="277"/>
        <v>7.1999999999999886</v>
      </c>
      <c r="U332" s="8">
        <f t="shared" si="263"/>
        <v>0.28000000000000114</v>
      </c>
      <c r="V332" s="19">
        <f t="shared" si="267"/>
        <v>0</v>
      </c>
      <c r="W332" s="109">
        <f t="shared" si="278"/>
        <v>447.25888051185933</v>
      </c>
      <c r="X332" s="5">
        <f t="shared" si="272"/>
        <v>2.8000000000000114</v>
      </c>
      <c r="Y332" s="8">
        <f t="shared" si="268"/>
        <v>0.71999999999999886</v>
      </c>
      <c r="Z332" s="5">
        <f t="shared" si="269"/>
        <v>0</v>
      </c>
      <c r="AA332" s="5">
        <f>K332*AA1239</f>
        <v>5.7473000000000001</v>
      </c>
      <c r="AB332" s="5">
        <f t="shared" si="270"/>
        <v>4.0913272830121405</v>
      </c>
      <c r="AC332" s="2">
        <f t="shared" si="314"/>
        <v>38586</v>
      </c>
      <c r="AD332" s="43">
        <f t="shared" si="279"/>
        <v>435</v>
      </c>
      <c r="AE332" s="54"/>
      <c r="AF332" s="131">
        <f>(AK331&gt;AF1239)*1</f>
        <v>0</v>
      </c>
      <c r="AG332" s="112">
        <f>MROUND((AD332*AG1239),5)</f>
        <v>425</v>
      </c>
      <c r="AH332" s="113">
        <f>MROUND((AE332*AH1239),0.1)</f>
        <v>0</v>
      </c>
      <c r="AI332" s="60">
        <f t="shared" si="280"/>
        <v>-9.9999999999965894E-2</v>
      </c>
      <c r="AJ332" s="60"/>
      <c r="AK332" s="133">
        <f t="shared" si="313"/>
        <v>442.1</v>
      </c>
      <c r="AL332" s="41">
        <f t="shared" si="271"/>
        <v>445</v>
      </c>
      <c r="AM332" s="56">
        <f t="shared" si="273"/>
        <v>3.9000000000000004</v>
      </c>
      <c r="AN332" s="82">
        <f t="shared" si="274"/>
        <v>0</v>
      </c>
      <c r="AO332" s="82">
        <f t="shared" si="281"/>
        <v>1</v>
      </c>
      <c r="AP332" s="33">
        <f t="shared" si="282"/>
        <v>0</v>
      </c>
      <c r="AQ332" s="29">
        <f t="shared" si="283"/>
        <v>0</v>
      </c>
      <c r="AR332" s="86">
        <f t="shared" si="284"/>
        <v>1</v>
      </c>
      <c r="AS332" s="33">
        <f t="shared" si="285"/>
        <v>0</v>
      </c>
      <c r="AT332" s="19">
        <f t="shared" si="286"/>
        <v>0</v>
      </c>
      <c r="AU332" s="18">
        <f t="shared" si="309"/>
        <v>1</v>
      </c>
      <c r="AV332" s="5">
        <f t="shared" si="287"/>
        <v>3.9000000000000004</v>
      </c>
      <c r="AW332" s="17">
        <f t="shared" si="288"/>
        <v>1</v>
      </c>
      <c r="AX332" s="17">
        <f t="shared" si="289"/>
        <v>0</v>
      </c>
      <c r="AY332" s="17">
        <f t="shared" si="290"/>
        <v>0</v>
      </c>
      <c r="AZ332" s="19">
        <f t="shared" si="291"/>
        <v>445</v>
      </c>
      <c r="BA332" s="19">
        <f t="shared" si="292"/>
        <v>0</v>
      </c>
      <c r="BB332" s="19">
        <f t="shared" si="293"/>
        <v>0</v>
      </c>
      <c r="BC332" s="19">
        <f t="shared" si="294"/>
        <v>0</v>
      </c>
      <c r="BD332" s="17">
        <f t="shared" si="295"/>
        <v>445</v>
      </c>
      <c r="BE332" s="17">
        <f t="shared" si="296"/>
        <v>0</v>
      </c>
      <c r="BF332" s="38">
        <f t="shared" si="297"/>
        <v>0</v>
      </c>
      <c r="BG332" s="38">
        <f t="shared" si="298"/>
        <v>0</v>
      </c>
      <c r="BH332" s="38">
        <f t="shared" si="299"/>
        <v>0</v>
      </c>
      <c r="BI332" s="38">
        <f t="shared" si="300"/>
        <v>0</v>
      </c>
      <c r="BJ332" s="5">
        <f t="shared" si="301"/>
        <v>0</v>
      </c>
      <c r="BK332" s="5">
        <f t="shared" si="302"/>
        <v>0</v>
      </c>
      <c r="BL332" s="22">
        <f t="shared" si="303"/>
        <v>3.9000000000000004</v>
      </c>
      <c r="BM332" s="5">
        <f t="shared" si="304"/>
        <v>3.9000000000000004</v>
      </c>
      <c r="BN332" s="66">
        <f t="shared" si="325"/>
        <v>390.00000000000006</v>
      </c>
      <c r="BO332" s="5">
        <f>AP332*BO1239</f>
        <v>0</v>
      </c>
      <c r="BP332" s="5">
        <f>AU332*BP1239</f>
        <v>-39</v>
      </c>
      <c r="BQ332" s="5">
        <f>AF332*BQ1239</f>
        <v>0</v>
      </c>
      <c r="BR332" s="356">
        <f t="shared" si="324"/>
        <v>351.00000000000006</v>
      </c>
      <c r="BS332" s="5">
        <f t="shared" si="305"/>
        <v>442.1</v>
      </c>
      <c r="BT332" s="6"/>
      <c r="BU332" s="306">
        <v>38586</v>
      </c>
      <c r="BV332" s="38">
        <f t="shared" si="306"/>
        <v>442.1</v>
      </c>
      <c r="BW332" s="66">
        <f>BV27*BV332</f>
        <v>36422.804415884006</v>
      </c>
      <c r="BX332" s="66">
        <f t="shared" si="320"/>
        <v>-8.2385895534607698</v>
      </c>
      <c r="BY332" s="17">
        <f t="shared" si="315"/>
        <v>0</v>
      </c>
      <c r="BZ332" s="17">
        <f t="shared" si="321"/>
        <v>1</v>
      </c>
      <c r="CA332" s="66"/>
      <c r="CB332" s="66">
        <f>N3+CE332</f>
        <v>47674</v>
      </c>
      <c r="CC332" s="66">
        <f>MAX(BW332:BW404)</f>
        <v>58642.280441588402</v>
      </c>
      <c r="CD332" s="66">
        <f t="shared" si="310"/>
        <v>-22219.476025704396</v>
      </c>
      <c r="CE332" s="66">
        <f t="shared" ref="CE332:CE350" si="329">F332+CE331</f>
        <v>-2326</v>
      </c>
      <c r="CF332" s="66" t="e">
        <f>MAX(CE332:CE404)</f>
        <v>#REF!</v>
      </c>
      <c r="CG332" s="66" t="e">
        <f t="shared" si="311"/>
        <v>#REF!</v>
      </c>
      <c r="CH332" s="370"/>
      <c r="CI332" s="17">
        <f t="shared" si="307"/>
        <v>1</v>
      </c>
      <c r="CJ332" s="17">
        <f t="shared" si="308"/>
        <v>0</v>
      </c>
      <c r="CK332" s="38">
        <f>MAX(BV38:BV332)</f>
        <v>457.8</v>
      </c>
      <c r="CL332" s="38">
        <f t="shared" si="316"/>
        <v>-15.699999999999989</v>
      </c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</row>
    <row r="333" spans="1:147" customFormat="1" ht="19.5" hidden="1" customHeight="1" x14ac:dyDescent="0.25">
      <c r="A333" s="3"/>
      <c r="B333" s="254">
        <f t="shared" si="275"/>
        <v>38593</v>
      </c>
      <c r="C333" s="5">
        <f t="shared" si="326"/>
        <v>22674</v>
      </c>
      <c r="D333" s="5">
        <v>0</v>
      </c>
      <c r="E333" s="66">
        <f t="shared" ref="E333:E350" si="330">E332</f>
        <v>0</v>
      </c>
      <c r="F333" s="66">
        <f t="shared" si="276"/>
        <v>251.00000000000006</v>
      </c>
      <c r="G333" s="4">
        <f t="shared" si="327"/>
        <v>22925</v>
      </c>
      <c r="H333" s="8">
        <f t="shared" si="328"/>
        <v>1.1069947958013587E-2</v>
      </c>
      <c r="I333" s="3"/>
      <c r="J333" s="306">
        <v>38593</v>
      </c>
      <c r="K333" s="5">
        <v>448.5</v>
      </c>
      <c r="L333" s="5">
        <v>451.4</v>
      </c>
      <c r="M333" s="5">
        <v>433.5</v>
      </c>
      <c r="N333" s="177"/>
      <c r="O333" s="5">
        <f t="shared" si="264"/>
        <v>17.899999999999977</v>
      </c>
      <c r="P333" s="8">
        <f t="shared" si="265"/>
        <v>3.991081382385725E-2</v>
      </c>
      <c r="Q333" s="8">
        <f>(AVERAGE(P330:P332))*Q1239</f>
        <v>9.9070516155555458E-3</v>
      </c>
      <c r="R333" s="8">
        <f>P332/P1239</f>
        <v>0.33356382321846761</v>
      </c>
      <c r="S333" s="109">
        <f t="shared" si="266"/>
        <v>437.7200924807629</v>
      </c>
      <c r="T333" s="5">
        <f t="shared" si="277"/>
        <v>2.1000000000000227</v>
      </c>
      <c r="U333" s="8">
        <f t="shared" si="263"/>
        <v>0.57999999999999541</v>
      </c>
      <c r="V333" s="19">
        <f t="shared" si="267"/>
        <v>0</v>
      </c>
      <c r="W333" s="109">
        <f t="shared" si="278"/>
        <v>446.47990751923714</v>
      </c>
      <c r="X333" s="5">
        <f t="shared" si="272"/>
        <v>2.8999999999999773</v>
      </c>
      <c r="Y333" s="8">
        <f t="shared" si="268"/>
        <v>0.42000000000000459</v>
      </c>
      <c r="Z333" s="5">
        <f t="shared" si="269"/>
        <v>3.5</v>
      </c>
      <c r="AA333" s="5">
        <f>K333*AA1239</f>
        <v>5.8304999999999998</v>
      </c>
      <c r="AB333" s="5">
        <f t="shared" si="270"/>
        <v>1.9448438712752754</v>
      </c>
      <c r="AC333" s="2">
        <f t="shared" si="314"/>
        <v>38593</v>
      </c>
      <c r="AD333" s="43">
        <f t="shared" si="279"/>
        <v>440</v>
      </c>
      <c r="AE333" s="54"/>
      <c r="AF333" s="131">
        <f>(AK332&gt;AF1239)*1</f>
        <v>0</v>
      </c>
      <c r="AG333" s="112">
        <f>MROUND((AD333*AG1239),5)</f>
        <v>430</v>
      </c>
      <c r="AH333" s="113">
        <f>MROUND((AE333*AH1239),0.1)</f>
        <v>0</v>
      </c>
      <c r="AI333" s="60">
        <f t="shared" si="280"/>
        <v>6.3999999999999773</v>
      </c>
      <c r="AJ333" s="60"/>
      <c r="AK333" s="133">
        <f t="shared" si="313"/>
        <v>448.5</v>
      </c>
      <c r="AL333" s="41">
        <f t="shared" si="271"/>
        <v>445</v>
      </c>
      <c r="AM333" s="56">
        <f t="shared" si="273"/>
        <v>2.9000000000000004</v>
      </c>
      <c r="AN333" s="82">
        <f t="shared" si="274"/>
        <v>1</v>
      </c>
      <c r="AO333" s="82">
        <f t="shared" si="281"/>
        <v>0</v>
      </c>
      <c r="AP333" s="33">
        <f t="shared" si="282"/>
        <v>0</v>
      </c>
      <c r="AQ333" s="29">
        <f t="shared" si="283"/>
        <v>0</v>
      </c>
      <c r="AR333" s="86">
        <f t="shared" si="284"/>
        <v>1</v>
      </c>
      <c r="AS333" s="33">
        <f t="shared" si="285"/>
        <v>0</v>
      </c>
      <c r="AT333" s="19">
        <f t="shared" si="286"/>
        <v>0</v>
      </c>
      <c r="AU333" s="18">
        <f t="shared" si="309"/>
        <v>1</v>
      </c>
      <c r="AV333" s="5">
        <f t="shared" si="287"/>
        <v>2.9000000000000004</v>
      </c>
      <c r="AW333" s="17">
        <f t="shared" si="288"/>
        <v>0</v>
      </c>
      <c r="AX333" s="17">
        <f t="shared" si="289"/>
        <v>1</v>
      </c>
      <c r="AY333" s="17">
        <f t="shared" si="290"/>
        <v>445</v>
      </c>
      <c r="AZ333" s="19">
        <f t="shared" si="291"/>
        <v>445</v>
      </c>
      <c r="BA333" s="19">
        <f t="shared" si="292"/>
        <v>0</v>
      </c>
      <c r="BB333" s="19">
        <f t="shared" si="293"/>
        <v>0</v>
      </c>
      <c r="BC333" s="19">
        <f t="shared" si="294"/>
        <v>445</v>
      </c>
      <c r="BD333" s="17">
        <f t="shared" si="295"/>
        <v>0</v>
      </c>
      <c r="BE333" s="17">
        <f t="shared" si="296"/>
        <v>0</v>
      </c>
      <c r="BF333" s="38">
        <f t="shared" si="297"/>
        <v>0</v>
      </c>
      <c r="BG333" s="38">
        <f t="shared" si="298"/>
        <v>0</v>
      </c>
      <c r="BH333" s="38">
        <f t="shared" si="299"/>
        <v>0</v>
      </c>
      <c r="BI333" s="38">
        <f t="shared" si="300"/>
        <v>0</v>
      </c>
      <c r="BJ333" s="5">
        <f t="shared" si="301"/>
        <v>0</v>
      </c>
      <c r="BK333" s="5">
        <f t="shared" si="302"/>
        <v>0</v>
      </c>
      <c r="BL333" s="22">
        <f t="shared" si="303"/>
        <v>2.9000000000000004</v>
      </c>
      <c r="BM333" s="5">
        <f t="shared" si="304"/>
        <v>2.9000000000000004</v>
      </c>
      <c r="BN333" s="66">
        <f t="shared" si="325"/>
        <v>290.00000000000006</v>
      </c>
      <c r="BO333" s="5">
        <f>AP333*BO1239</f>
        <v>0</v>
      </c>
      <c r="BP333" s="5">
        <f>AU333*BP1239</f>
        <v>-39</v>
      </c>
      <c r="BQ333" s="5">
        <f>AF333*BQ1239</f>
        <v>0</v>
      </c>
      <c r="BR333" s="356">
        <f t="shared" si="324"/>
        <v>251.00000000000006</v>
      </c>
      <c r="BS333" s="5">
        <f t="shared" si="305"/>
        <v>448.5</v>
      </c>
      <c r="BT333" s="6"/>
      <c r="BU333" s="306">
        <v>38593</v>
      </c>
      <c r="BV333" s="38">
        <f t="shared" si="306"/>
        <v>448.5</v>
      </c>
      <c r="BW333" s="66">
        <f>BV27*BV333</f>
        <v>36950.074147305982</v>
      </c>
      <c r="BX333" s="66">
        <f t="shared" si="320"/>
        <v>527.26973142197676</v>
      </c>
      <c r="BY333" s="17">
        <f t="shared" si="315"/>
        <v>1</v>
      </c>
      <c r="BZ333" s="17">
        <f t="shared" si="321"/>
        <v>0</v>
      </c>
      <c r="CA333" s="66"/>
      <c r="CB333" s="66">
        <f>N3+CE333</f>
        <v>47925</v>
      </c>
      <c r="CC333" s="66">
        <f>MAX(BW333:BW404)</f>
        <v>58642.280441588402</v>
      </c>
      <c r="CD333" s="66">
        <f t="shared" si="310"/>
        <v>-21692.20629428242</v>
      </c>
      <c r="CE333" s="66">
        <f t="shared" si="329"/>
        <v>-2075</v>
      </c>
      <c r="CF333" s="66" t="e">
        <f>MAX(CE333:CE404)</f>
        <v>#REF!</v>
      </c>
      <c r="CG333" s="66" t="e">
        <f t="shared" si="311"/>
        <v>#REF!</v>
      </c>
      <c r="CH333" s="370"/>
      <c r="CI333" s="17">
        <f t="shared" si="307"/>
        <v>1</v>
      </c>
      <c r="CJ333" s="17">
        <f t="shared" si="308"/>
        <v>0</v>
      </c>
      <c r="CK333" s="38">
        <f>MAX(BV38:BV333)</f>
        <v>457.8</v>
      </c>
      <c r="CL333" s="38">
        <f t="shared" si="316"/>
        <v>-9.3000000000000114</v>
      </c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</row>
    <row r="334" spans="1:147" customFormat="1" ht="19.5" hidden="1" customHeight="1" x14ac:dyDescent="0.25">
      <c r="A334" s="3"/>
      <c r="B334" s="254">
        <f t="shared" si="275"/>
        <v>38600</v>
      </c>
      <c r="C334" s="5">
        <f t="shared" si="326"/>
        <v>22925</v>
      </c>
      <c r="D334" s="5">
        <v>0</v>
      </c>
      <c r="E334" s="66">
        <f>E333</f>
        <v>0</v>
      </c>
      <c r="F334" s="66">
        <f t="shared" si="276"/>
        <v>-39</v>
      </c>
      <c r="G334" s="4">
        <f t="shared" si="327"/>
        <v>22886</v>
      </c>
      <c r="H334" s="8">
        <f t="shared" si="328"/>
        <v>-1.7011995637949836E-3</v>
      </c>
      <c r="I334" s="3"/>
      <c r="J334" s="306">
        <v>38600</v>
      </c>
      <c r="K334" s="5">
        <v>453</v>
      </c>
      <c r="L334" s="5">
        <v>453.9</v>
      </c>
      <c r="M334" s="5">
        <v>447</v>
      </c>
      <c r="N334" s="177"/>
      <c r="O334" s="5">
        <f t="shared" si="264"/>
        <v>6.8999999999999773</v>
      </c>
      <c r="P334" s="8">
        <f t="shared" si="265"/>
        <v>1.5231788079470149E-2</v>
      </c>
      <c r="Q334" s="8">
        <f>(AVERAGE(P331:P333))*Q1239</f>
        <v>1.0236616335711839E-2</v>
      </c>
      <c r="R334" s="8">
        <f>P333/P1239</f>
        <v>1.1318443254366843</v>
      </c>
      <c r="S334" s="109">
        <f t="shared" si="266"/>
        <v>443.90887757343324</v>
      </c>
      <c r="T334" s="5">
        <f t="shared" si="277"/>
        <v>3.5</v>
      </c>
      <c r="U334" s="8">
        <f t="shared" si="263"/>
        <v>0.65</v>
      </c>
      <c r="V334" s="19">
        <f t="shared" si="267"/>
        <v>0</v>
      </c>
      <c r="W334" s="109">
        <f t="shared" si="278"/>
        <v>453.09112242656676</v>
      </c>
      <c r="X334" s="5">
        <f t="shared" si="272"/>
        <v>6.5</v>
      </c>
      <c r="Y334" s="8">
        <f t="shared" si="268"/>
        <v>0.35</v>
      </c>
      <c r="Z334" s="5">
        <f t="shared" si="269"/>
        <v>0</v>
      </c>
      <c r="AA334" s="5">
        <f>K334*AA1239</f>
        <v>5.8889999999999993</v>
      </c>
      <c r="AB334" s="5">
        <f t="shared" si="270"/>
        <v>6.6654312324966334</v>
      </c>
      <c r="AC334" s="2">
        <f t="shared" si="314"/>
        <v>38600</v>
      </c>
      <c r="AD334" s="43">
        <f t="shared" si="279"/>
        <v>445</v>
      </c>
      <c r="AE334" s="54"/>
      <c r="AF334" s="131">
        <f>(AK333&gt;AF1239)*1</f>
        <v>0</v>
      </c>
      <c r="AG334" s="112">
        <f>MROUND((AD334*AG1239),5)</f>
        <v>435</v>
      </c>
      <c r="AH334" s="113">
        <f>MROUND((AE334*AH1239),0.1)</f>
        <v>0</v>
      </c>
      <c r="AI334" s="60">
        <f t="shared" si="280"/>
        <v>4.5</v>
      </c>
      <c r="AJ334" s="60"/>
      <c r="AK334" s="133">
        <f t="shared" si="313"/>
        <v>453</v>
      </c>
      <c r="AL334" s="41">
        <f t="shared" si="271"/>
        <v>455</v>
      </c>
      <c r="AM334" s="56">
        <f t="shared" si="273"/>
        <v>0.8</v>
      </c>
      <c r="AN334" s="82">
        <f t="shared" si="274"/>
        <v>1</v>
      </c>
      <c r="AO334" s="82">
        <f t="shared" si="281"/>
        <v>0</v>
      </c>
      <c r="AP334" s="33">
        <f t="shared" si="282"/>
        <v>1</v>
      </c>
      <c r="AQ334" s="29">
        <f t="shared" si="283"/>
        <v>0</v>
      </c>
      <c r="AR334" s="86">
        <f t="shared" si="284"/>
        <v>1</v>
      </c>
      <c r="AS334" s="33">
        <f t="shared" si="285"/>
        <v>0</v>
      </c>
      <c r="AT334" s="19">
        <f t="shared" si="286"/>
        <v>0</v>
      </c>
      <c r="AU334" s="18">
        <f t="shared" si="309"/>
        <v>0</v>
      </c>
      <c r="AV334" s="5">
        <f t="shared" si="287"/>
        <v>0</v>
      </c>
      <c r="AW334" s="17">
        <f t="shared" si="288"/>
        <v>0</v>
      </c>
      <c r="AX334" s="17">
        <f t="shared" si="289"/>
        <v>0</v>
      </c>
      <c r="AY334" s="17">
        <f t="shared" si="290"/>
        <v>0</v>
      </c>
      <c r="AZ334" s="19">
        <f t="shared" si="291"/>
        <v>0</v>
      </c>
      <c r="BA334" s="19">
        <f t="shared" si="292"/>
        <v>0</v>
      </c>
      <c r="BB334" s="19">
        <f t="shared" si="293"/>
        <v>0</v>
      </c>
      <c r="BC334" s="19">
        <f t="shared" si="294"/>
        <v>0</v>
      </c>
      <c r="BD334" s="17">
        <f t="shared" si="295"/>
        <v>0</v>
      </c>
      <c r="BE334" s="17">
        <f t="shared" si="296"/>
        <v>0</v>
      </c>
      <c r="BF334" s="38">
        <f t="shared" si="297"/>
        <v>0</v>
      </c>
      <c r="BG334" s="38">
        <f t="shared" si="298"/>
        <v>0</v>
      </c>
      <c r="BH334" s="38">
        <f t="shared" si="299"/>
        <v>0</v>
      </c>
      <c r="BI334" s="38">
        <f t="shared" si="300"/>
        <v>0</v>
      </c>
      <c r="BJ334" s="5">
        <f t="shared" si="301"/>
        <v>0</v>
      </c>
      <c r="BK334" s="5">
        <f t="shared" si="302"/>
        <v>0</v>
      </c>
      <c r="BL334" s="22">
        <f t="shared" si="303"/>
        <v>0</v>
      </c>
      <c r="BM334" s="5">
        <f t="shared" si="304"/>
        <v>0</v>
      </c>
      <c r="BN334" s="66">
        <f t="shared" si="325"/>
        <v>0</v>
      </c>
      <c r="BO334" s="5">
        <f>AP334*BO1239</f>
        <v>-39</v>
      </c>
      <c r="BP334" s="5">
        <f>AU334*BP1239</f>
        <v>0</v>
      </c>
      <c r="BQ334" s="5">
        <f>AF334*BQ1239</f>
        <v>0</v>
      </c>
      <c r="BR334" s="356">
        <f t="shared" si="324"/>
        <v>-39</v>
      </c>
      <c r="BS334" s="5">
        <f t="shared" si="305"/>
        <v>453</v>
      </c>
      <c r="BT334" s="6"/>
      <c r="BU334" s="306">
        <v>38600</v>
      </c>
      <c r="BV334" s="38">
        <f t="shared" si="306"/>
        <v>453</v>
      </c>
      <c r="BW334" s="66">
        <f>BV27*BV334</f>
        <v>37320.810677212066</v>
      </c>
      <c r="BX334" s="66">
        <f t="shared" si="320"/>
        <v>370.73652990608389</v>
      </c>
      <c r="BY334" s="17">
        <f t="shared" si="315"/>
        <v>1</v>
      </c>
      <c r="BZ334" s="17">
        <f t="shared" si="321"/>
        <v>0</v>
      </c>
      <c r="CA334" s="66"/>
      <c r="CB334" s="66">
        <f>N3+CE334</f>
        <v>47886</v>
      </c>
      <c r="CC334" s="66">
        <f>MAX(BW334:BW404)</f>
        <v>58642.280441588402</v>
      </c>
      <c r="CD334" s="66">
        <f t="shared" si="310"/>
        <v>-21321.469764376336</v>
      </c>
      <c r="CE334" s="66">
        <f t="shared" si="329"/>
        <v>-2114</v>
      </c>
      <c r="CF334" s="66" t="e">
        <f>MAX(CE334:CE404)</f>
        <v>#REF!</v>
      </c>
      <c r="CG334" s="66" t="e">
        <f t="shared" si="311"/>
        <v>#REF!</v>
      </c>
      <c r="CH334" s="370"/>
      <c r="CI334" s="17">
        <f t="shared" si="307"/>
        <v>0</v>
      </c>
      <c r="CJ334" s="17">
        <f t="shared" si="308"/>
        <v>1</v>
      </c>
      <c r="CK334" s="38">
        <f>MAX(BV38:BV334)</f>
        <v>457.8</v>
      </c>
      <c r="CL334" s="38">
        <f t="shared" si="316"/>
        <v>-4.8000000000000114</v>
      </c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</row>
    <row r="335" spans="1:147" customFormat="1" ht="19.5" hidden="1" customHeight="1" x14ac:dyDescent="0.25">
      <c r="A335" s="3"/>
      <c r="B335" s="254">
        <f t="shared" si="275"/>
        <v>38607</v>
      </c>
      <c r="C335" s="5">
        <f t="shared" si="326"/>
        <v>22886</v>
      </c>
      <c r="D335" s="5">
        <v>0</v>
      </c>
      <c r="E335" s="66">
        <f t="shared" si="330"/>
        <v>0</v>
      </c>
      <c r="F335" s="66">
        <f t="shared" si="276"/>
        <v>-39</v>
      </c>
      <c r="G335" s="4">
        <f t="shared" si="327"/>
        <v>22847</v>
      </c>
      <c r="H335" s="8">
        <f t="shared" si="328"/>
        <v>-1.7040985755483703E-3</v>
      </c>
      <c r="I335" s="3"/>
      <c r="J335" s="306">
        <v>38607</v>
      </c>
      <c r="K335" s="5">
        <v>463.3</v>
      </c>
      <c r="L335" s="5">
        <v>464</v>
      </c>
      <c r="M335" s="5">
        <v>448.3</v>
      </c>
      <c r="N335" s="177"/>
      <c r="O335" s="5">
        <f t="shared" si="264"/>
        <v>15.699999999999989</v>
      </c>
      <c r="P335" s="8">
        <f t="shared" si="265"/>
        <v>3.3887330023742689E-2</v>
      </c>
      <c r="Q335" s="8">
        <f>(AVERAGE(P332:P334))*Q1239</f>
        <v>8.9206195586099771E-3</v>
      </c>
      <c r="R335" s="8">
        <f>P334/P1239</f>
        <v>0.43196345181257523</v>
      </c>
      <c r="S335" s="109">
        <f t="shared" si="266"/>
        <v>448.95895933994967</v>
      </c>
      <c r="T335" s="5">
        <f t="shared" si="277"/>
        <v>3</v>
      </c>
      <c r="U335" s="8">
        <f t="shared" si="263"/>
        <v>0.4</v>
      </c>
      <c r="V335" s="19">
        <f t="shared" si="267"/>
        <v>0</v>
      </c>
      <c r="W335" s="109">
        <f t="shared" si="278"/>
        <v>457.04104066005033</v>
      </c>
      <c r="X335" s="5">
        <f t="shared" si="272"/>
        <v>2</v>
      </c>
      <c r="Y335" s="8">
        <f t="shared" si="268"/>
        <v>0.6</v>
      </c>
      <c r="Z335" s="5">
        <f t="shared" si="269"/>
        <v>8.3000000000000114</v>
      </c>
      <c r="AA335" s="5">
        <f>K335*AA1239</f>
        <v>6.0228999999999999</v>
      </c>
      <c r="AB335" s="5">
        <f t="shared" si="270"/>
        <v>2.6016726739219593</v>
      </c>
      <c r="AC335" s="2">
        <f t="shared" si="314"/>
        <v>38607</v>
      </c>
      <c r="AD335" s="43">
        <f t="shared" si="279"/>
        <v>450</v>
      </c>
      <c r="AE335" s="54"/>
      <c r="AF335" s="131">
        <f>(AK334&gt;AF1239)*1</f>
        <v>0</v>
      </c>
      <c r="AG335" s="112">
        <f>MROUND((AD335*AG1239),5)</f>
        <v>440</v>
      </c>
      <c r="AH335" s="113">
        <f>MROUND((AE335*AH1239),0.1)</f>
        <v>0</v>
      </c>
      <c r="AI335" s="60">
        <f t="shared" si="280"/>
        <v>10.300000000000011</v>
      </c>
      <c r="AJ335" s="60"/>
      <c r="AK335" s="133">
        <f t="shared" si="313"/>
        <v>463.3</v>
      </c>
      <c r="AL335" s="41">
        <f t="shared" si="271"/>
        <v>455</v>
      </c>
      <c r="AM335" s="56">
        <f t="shared" si="273"/>
        <v>2.3000000000000003</v>
      </c>
      <c r="AN335" s="82">
        <f t="shared" si="274"/>
        <v>1</v>
      </c>
      <c r="AO335" s="82">
        <f t="shared" si="281"/>
        <v>0</v>
      </c>
      <c r="AP335" s="33">
        <f t="shared" si="282"/>
        <v>1</v>
      </c>
      <c r="AQ335" s="29">
        <f t="shared" si="283"/>
        <v>0</v>
      </c>
      <c r="AR335" s="86">
        <f t="shared" si="284"/>
        <v>1</v>
      </c>
      <c r="AS335" s="33">
        <f t="shared" si="285"/>
        <v>0</v>
      </c>
      <c r="AT335" s="19">
        <f t="shared" si="286"/>
        <v>0</v>
      </c>
      <c r="AU335" s="18">
        <f t="shared" si="309"/>
        <v>0</v>
      </c>
      <c r="AV335" s="5">
        <f t="shared" si="287"/>
        <v>0</v>
      </c>
      <c r="AW335" s="17">
        <f t="shared" si="288"/>
        <v>0</v>
      </c>
      <c r="AX335" s="17">
        <f t="shared" si="289"/>
        <v>0</v>
      </c>
      <c r="AY335" s="17">
        <f t="shared" si="290"/>
        <v>0</v>
      </c>
      <c r="AZ335" s="19">
        <f t="shared" si="291"/>
        <v>0</v>
      </c>
      <c r="BA335" s="19">
        <f t="shared" si="292"/>
        <v>0</v>
      </c>
      <c r="BB335" s="19">
        <f t="shared" si="293"/>
        <v>0</v>
      </c>
      <c r="BC335" s="19">
        <f t="shared" si="294"/>
        <v>0</v>
      </c>
      <c r="BD335" s="17">
        <f t="shared" si="295"/>
        <v>0</v>
      </c>
      <c r="BE335" s="17">
        <f t="shared" si="296"/>
        <v>0</v>
      </c>
      <c r="BF335" s="38">
        <f t="shared" si="297"/>
        <v>0</v>
      </c>
      <c r="BG335" s="38">
        <f t="shared" si="298"/>
        <v>0</v>
      </c>
      <c r="BH335" s="38">
        <f t="shared" si="299"/>
        <v>0</v>
      </c>
      <c r="BI335" s="38">
        <f t="shared" si="300"/>
        <v>0</v>
      </c>
      <c r="BJ335" s="5">
        <f t="shared" si="301"/>
        <v>0</v>
      </c>
      <c r="BK335" s="5">
        <f t="shared" si="302"/>
        <v>0</v>
      </c>
      <c r="BL335" s="22">
        <f t="shared" si="303"/>
        <v>0</v>
      </c>
      <c r="BM335" s="5">
        <f t="shared" si="304"/>
        <v>0</v>
      </c>
      <c r="BN335" s="66">
        <f t="shared" si="325"/>
        <v>0</v>
      </c>
      <c r="BO335" s="5">
        <f>AP335*BO1239</f>
        <v>-39</v>
      </c>
      <c r="BP335" s="5">
        <f>AU335*BP1239</f>
        <v>0</v>
      </c>
      <c r="BQ335" s="5">
        <f>AF335*BQ1239</f>
        <v>0</v>
      </c>
      <c r="BR335" s="356">
        <f t="shared" si="324"/>
        <v>-39</v>
      </c>
      <c r="BS335" s="5">
        <f t="shared" si="305"/>
        <v>463.3</v>
      </c>
      <c r="BT335" s="6"/>
      <c r="BU335" s="306">
        <v>38607</v>
      </c>
      <c r="BV335" s="38">
        <f t="shared" si="306"/>
        <v>463.3</v>
      </c>
      <c r="BW335" s="66">
        <f>BV27*BV335</f>
        <v>38169.385401219311</v>
      </c>
      <c r="BX335" s="66">
        <f t="shared" si="320"/>
        <v>848.57472400724509</v>
      </c>
      <c r="BY335" s="17">
        <f t="shared" si="315"/>
        <v>1</v>
      </c>
      <c r="BZ335" s="17">
        <f t="shared" si="321"/>
        <v>0</v>
      </c>
      <c r="CA335" s="66"/>
      <c r="CB335" s="66">
        <f>N3+CE335</f>
        <v>47847</v>
      </c>
      <c r="CC335" s="66">
        <f>MAX(BW335:BW404)</f>
        <v>58642.280441588402</v>
      </c>
      <c r="CD335" s="66">
        <f t="shared" si="310"/>
        <v>-20472.895040369091</v>
      </c>
      <c r="CE335" s="66">
        <f t="shared" si="329"/>
        <v>-2153</v>
      </c>
      <c r="CF335" s="66" t="e">
        <f>MAX(CE335:CE404)</f>
        <v>#REF!</v>
      </c>
      <c r="CG335" s="66" t="e">
        <f t="shared" si="311"/>
        <v>#REF!</v>
      </c>
      <c r="CH335" s="370"/>
      <c r="CI335" s="17">
        <f t="shared" si="307"/>
        <v>0</v>
      </c>
      <c r="CJ335" s="17">
        <f t="shared" si="308"/>
        <v>1</v>
      </c>
      <c r="CK335" s="38">
        <f>MAX(BV38:BV335)</f>
        <v>463.3</v>
      </c>
      <c r="CL335" s="38">
        <f t="shared" si="316"/>
        <v>0</v>
      </c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</row>
    <row r="336" spans="1:147" customFormat="1" ht="19.5" hidden="1" customHeight="1" x14ac:dyDescent="0.25">
      <c r="A336" s="3"/>
      <c r="B336" s="254">
        <f t="shared" si="275"/>
        <v>38614</v>
      </c>
      <c r="C336" s="5">
        <f t="shared" si="326"/>
        <v>22847</v>
      </c>
      <c r="D336" s="5">
        <v>0</v>
      </c>
      <c r="E336" s="66">
        <f t="shared" si="330"/>
        <v>0</v>
      </c>
      <c r="F336" s="66">
        <f t="shared" si="276"/>
        <v>-39</v>
      </c>
      <c r="G336" s="4">
        <f t="shared" si="327"/>
        <v>22808</v>
      </c>
      <c r="H336" s="8">
        <f t="shared" si="328"/>
        <v>-1.7070074845712785E-3</v>
      </c>
      <c r="I336" s="3"/>
      <c r="J336" s="306">
        <v>38614</v>
      </c>
      <c r="K336" s="5">
        <v>467.2</v>
      </c>
      <c r="L336" s="5">
        <v>479</v>
      </c>
      <c r="M336" s="5">
        <v>462</v>
      </c>
      <c r="N336" s="177"/>
      <c r="O336" s="5">
        <f t="shared" si="264"/>
        <v>17</v>
      </c>
      <c r="P336" s="8">
        <f t="shared" si="265"/>
        <v>3.6386986301369863E-2</v>
      </c>
      <c r="Q336" s="8">
        <f>(AVERAGE(P333:P335))*Q1239</f>
        <v>1.1870657590276014E-2</v>
      </c>
      <c r="R336" s="8">
        <f>P335/P1239</f>
        <v>0.96102230239780273</v>
      </c>
      <c r="S336" s="109">
        <f t="shared" si="266"/>
        <v>457.80032433842513</v>
      </c>
      <c r="T336" s="5">
        <f t="shared" si="277"/>
        <v>3.3000000000000114</v>
      </c>
      <c r="U336" s="8">
        <f t="shared" si="263"/>
        <v>0.66999999999999882</v>
      </c>
      <c r="V336" s="19">
        <f t="shared" si="267"/>
        <v>0</v>
      </c>
      <c r="W336" s="109">
        <f t="shared" si="278"/>
        <v>468.7996756615749</v>
      </c>
      <c r="X336" s="5">
        <f t="shared" si="272"/>
        <v>6.6999999999999886</v>
      </c>
      <c r="Y336" s="8">
        <f t="shared" si="268"/>
        <v>0.33000000000000118</v>
      </c>
      <c r="Z336" s="5">
        <f t="shared" si="269"/>
        <v>0</v>
      </c>
      <c r="AA336" s="5">
        <f>K336*AA1239</f>
        <v>6.0735999999999999</v>
      </c>
      <c r="AB336" s="5">
        <f t="shared" si="270"/>
        <v>5.8368650558432948</v>
      </c>
      <c r="AC336" s="2">
        <f t="shared" si="314"/>
        <v>38614</v>
      </c>
      <c r="AD336" s="43">
        <f t="shared" si="279"/>
        <v>460</v>
      </c>
      <c r="AE336" s="54"/>
      <c r="AF336" s="131">
        <f>(AK335&gt;AF1239)*1</f>
        <v>0</v>
      </c>
      <c r="AG336" s="112">
        <f>MROUND((AD336*AG1239),5)</f>
        <v>450</v>
      </c>
      <c r="AH336" s="113">
        <f>MROUND((AE336*AH1239),0.1)</f>
        <v>0</v>
      </c>
      <c r="AI336" s="60">
        <f t="shared" si="280"/>
        <v>3.8999999999999773</v>
      </c>
      <c r="AJ336" s="60"/>
      <c r="AK336" s="133">
        <f t="shared" si="313"/>
        <v>467.2</v>
      </c>
      <c r="AL336" s="41">
        <f t="shared" si="271"/>
        <v>470</v>
      </c>
      <c r="AM336" s="56">
        <f t="shared" si="273"/>
        <v>1.6</v>
      </c>
      <c r="AN336" s="82">
        <f t="shared" si="274"/>
        <v>1</v>
      </c>
      <c r="AO336" s="82">
        <f t="shared" si="281"/>
        <v>0</v>
      </c>
      <c r="AP336" s="33">
        <f t="shared" si="282"/>
        <v>1</v>
      </c>
      <c r="AQ336" s="29">
        <f t="shared" si="283"/>
        <v>0</v>
      </c>
      <c r="AR336" s="86">
        <f t="shared" si="284"/>
        <v>1</v>
      </c>
      <c r="AS336" s="33">
        <f t="shared" si="285"/>
        <v>0</v>
      </c>
      <c r="AT336" s="19">
        <f t="shared" si="286"/>
        <v>0</v>
      </c>
      <c r="AU336" s="18">
        <f t="shared" si="309"/>
        <v>0</v>
      </c>
      <c r="AV336" s="5">
        <f t="shared" si="287"/>
        <v>0</v>
      </c>
      <c r="AW336" s="17">
        <f t="shared" si="288"/>
        <v>0</v>
      </c>
      <c r="AX336" s="17">
        <f t="shared" si="289"/>
        <v>0</v>
      </c>
      <c r="AY336" s="17">
        <f t="shared" si="290"/>
        <v>0</v>
      </c>
      <c r="AZ336" s="19">
        <f t="shared" si="291"/>
        <v>0</v>
      </c>
      <c r="BA336" s="19">
        <f t="shared" si="292"/>
        <v>0</v>
      </c>
      <c r="BB336" s="19">
        <f t="shared" si="293"/>
        <v>0</v>
      </c>
      <c r="BC336" s="19">
        <f t="shared" si="294"/>
        <v>0</v>
      </c>
      <c r="BD336" s="17">
        <f t="shared" si="295"/>
        <v>0</v>
      </c>
      <c r="BE336" s="17">
        <f t="shared" si="296"/>
        <v>0</v>
      </c>
      <c r="BF336" s="38">
        <f t="shared" si="297"/>
        <v>0</v>
      </c>
      <c r="BG336" s="38">
        <f t="shared" si="298"/>
        <v>0</v>
      </c>
      <c r="BH336" s="38">
        <f t="shared" si="299"/>
        <v>0</v>
      </c>
      <c r="BI336" s="38">
        <f t="shared" si="300"/>
        <v>0</v>
      </c>
      <c r="BJ336" s="5">
        <f t="shared" si="301"/>
        <v>0</v>
      </c>
      <c r="BK336" s="5">
        <f t="shared" si="302"/>
        <v>0</v>
      </c>
      <c r="BL336" s="22">
        <f t="shared" si="303"/>
        <v>0</v>
      </c>
      <c r="BM336" s="5">
        <f t="shared" si="304"/>
        <v>0</v>
      </c>
      <c r="BN336" s="66">
        <f t="shared" si="325"/>
        <v>0</v>
      </c>
      <c r="BO336" s="5">
        <f>AP336*BO1239</f>
        <v>-39</v>
      </c>
      <c r="BP336" s="5">
        <f>AU336*BP1239</f>
        <v>0</v>
      </c>
      <c r="BQ336" s="5">
        <f>AF336*BQ1239</f>
        <v>0</v>
      </c>
      <c r="BR336" s="356">
        <f t="shared" si="324"/>
        <v>-39</v>
      </c>
      <c r="BS336" s="5">
        <f t="shared" si="305"/>
        <v>467.2</v>
      </c>
      <c r="BT336" s="6"/>
      <c r="BU336" s="306">
        <v>38614</v>
      </c>
      <c r="BV336" s="38">
        <f t="shared" si="306"/>
        <v>467.2</v>
      </c>
      <c r="BW336" s="66">
        <f>BV27*BV336</f>
        <v>38490.69039380458</v>
      </c>
      <c r="BX336" s="66">
        <f t="shared" si="320"/>
        <v>321.30499258526834</v>
      </c>
      <c r="BY336" s="17">
        <f t="shared" si="315"/>
        <v>1</v>
      </c>
      <c r="BZ336" s="17">
        <f t="shared" si="321"/>
        <v>0</v>
      </c>
      <c r="CA336" s="66"/>
      <c r="CB336" s="66">
        <f>N3+CE336</f>
        <v>47808</v>
      </c>
      <c r="CC336" s="66">
        <f>MAX(BW336:BW404)</f>
        <v>58642.280441588402</v>
      </c>
      <c r="CD336" s="66">
        <f t="shared" si="310"/>
        <v>-20151.590047783822</v>
      </c>
      <c r="CE336" s="66">
        <f t="shared" si="329"/>
        <v>-2192</v>
      </c>
      <c r="CF336" s="66" t="e">
        <f>MAX(CE336:CE404)</f>
        <v>#REF!</v>
      </c>
      <c r="CG336" s="66" t="e">
        <f t="shared" si="311"/>
        <v>#REF!</v>
      </c>
      <c r="CH336" s="370"/>
      <c r="CI336" s="17">
        <f t="shared" si="307"/>
        <v>0</v>
      </c>
      <c r="CJ336" s="17">
        <f t="shared" si="308"/>
        <v>1</v>
      </c>
      <c r="CK336" s="38">
        <f>MAX(BV38:BV336)</f>
        <v>467.2</v>
      </c>
      <c r="CL336" s="38">
        <f t="shared" si="316"/>
        <v>0</v>
      </c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</row>
    <row r="337" spans="1:147" customFormat="1" ht="19.5" hidden="1" customHeight="1" x14ac:dyDescent="0.25">
      <c r="A337" s="3"/>
      <c r="B337" s="254">
        <f t="shared" si="275"/>
        <v>38621</v>
      </c>
      <c r="C337" s="5">
        <f t="shared" si="326"/>
        <v>22808</v>
      </c>
      <c r="D337" s="5">
        <v>0</v>
      </c>
      <c r="E337" s="66">
        <f t="shared" si="330"/>
        <v>0</v>
      </c>
      <c r="F337" s="66">
        <f t="shared" si="276"/>
        <v>-39</v>
      </c>
      <c r="G337" s="4">
        <f t="shared" si="327"/>
        <v>22769</v>
      </c>
      <c r="H337" s="8">
        <f t="shared" si="328"/>
        <v>-1.7099263416345141E-3</v>
      </c>
      <c r="I337" s="3"/>
      <c r="J337" s="306">
        <v>38621</v>
      </c>
      <c r="K337" s="5">
        <v>472.3</v>
      </c>
      <c r="L337" s="5">
        <v>477.8</v>
      </c>
      <c r="M337" s="5">
        <v>461.2</v>
      </c>
      <c r="N337" s="177"/>
      <c r="O337" s="5">
        <f t="shared" si="264"/>
        <v>16.600000000000023</v>
      </c>
      <c r="P337" s="8">
        <f t="shared" si="265"/>
        <v>3.5147152233749784E-2</v>
      </c>
      <c r="Q337" s="8">
        <f>(AVERAGE(P334:P336))*Q1239</f>
        <v>1.1400813920611028E-2</v>
      </c>
      <c r="R337" s="8">
        <f>P336/P1239</f>
        <v>1.0319109038144767</v>
      </c>
      <c r="S337" s="109">
        <f t="shared" si="266"/>
        <v>461.87353973629052</v>
      </c>
      <c r="T337" s="5">
        <f t="shared" si="277"/>
        <v>7.1999999999999886</v>
      </c>
      <c r="U337" s="8">
        <f t="shared" si="263"/>
        <v>0.52000000000000079</v>
      </c>
      <c r="V337" s="19">
        <f t="shared" si="267"/>
        <v>0</v>
      </c>
      <c r="W337" s="109">
        <f t="shared" si="278"/>
        <v>472.52646026370945</v>
      </c>
      <c r="X337" s="5">
        <f t="shared" si="272"/>
        <v>7.8000000000000114</v>
      </c>
      <c r="Y337" s="8">
        <f t="shared" si="268"/>
        <v>0.47999999999999921</v>
      </c>
      <c r="Z337" s="5">
        <f t="shared" si="269"/>
        <v>0</v>
      </c>
      <c r="AA337" s="5">
        <f>K337*AA1239</f>
        <v>6.1398999999999999</v>
      </c>
      <c r="AB337" s="5">
        <f t="shared" si="270"/>
        <v>6.3358297583305054</v>
      </c>
      <c r="AC337" s="2">
        <f t="shared" si="314"/>
        <v>38621</v>
      </c>
      <c r="AD337" s="43">
        <f t="shared" si="279"/>
        <v>460</v>
      </c>
      <c r="AE337" s="54"/>
      <c r="AF337" s="131">
        <f>(AK336&gt;AF1239)*1</f>
        <v>0</v>
      </c>
      <c r="AG337" s="112">
        <f>MROUND((AD337*AG1239),5)</f>
        <v>450</v>
      </c>
      <c r="AH337" s="113">
        <f>MROUND((AE337*AH1239),0.1)</f>
        <v>0</v>
      </c>
      <c r="AI337" s="60">
        <f t="shared" si="280"/>
        <v>5.1000000000000227</v>
      </c>
      <c r="AJ337" s="60"/>
      <c r="AK337" s="133">
        <f t="shared" si="313"/>
        <v>472.3</v>
      </c>
      <c r="AL337" s="41">
        <f t="shared" si="271"/>
        <v>475</v>
      </c>
      <c r="AM337" s="56">
        <f t="shared" si="273"/>
        <v>1.9000000000000001</v>
      </c>
      <c r="AN337" s="82">
        <f t="shared" si="274"/>
        <v>1</v>
      </c>
      <c r="AO337" s="82">
        <f t="shared" si="281"/>
        <v>0</v>
      </c>
      <c r="AP337" s="33">
        <f t="shared" si="282"/>
        <v>1</v>
      </c>
      <c r="AQ337" s="29">
        <f t="shared" si="283"/>
        <v>0</v>
      </c>
      <c r="AR337" s="86">
        <f t="shared" si="284"/>
        <v>1</v>
      </c>
      <c r="AS337" s="33">
        <f t="shared" si="285"/>
        <v>0</v>
      </c>
      <c r="AT337" s="19">
        <f t="shared" si="286"/>
        <v>0</v>
      </c>
      <c r="AU337" s="18">
        <f t="shared" si="309"/>
        <v>0</v>
      </c>
      <c r="AV337" s="5">
        <f t="shared" si="287"/>
        <v>0</v>
      </c>
      <c r="AW337" s="17">
        <f t="shared" si="288"/>
        <v>0</v>
      </c>
      <c r="AX337" s="17">
        <f t="shared" si="289"/>
        <v>0</v>
      </c>
      <c r="AY337" s="17">
        <f t="shared" si="290"/>
        <v>0</v>
      </c>
      <c r="AZ337" s="19">
        <f t="shared" si="291"/>
        <v>0</v>
      </c>
      <c r="BA337" s="19">
        <f t="shared" si="292"/>
        <v>0</v>
      </c>
      <c r="BB337" s="19">
        <f t="shared" si="293"/>
        <v>0</v>
      </c>
      <c r="BC337" s="19">
        <f t="shared" si="294"/>
        <v>0</v>
      </c>
      <c r="BD337" s="17">
        <f t="shared" si="295"/>
        <v>0</v>
      </c>
      <c r="BE337" s="17">
        <f t="shared" si="296"/>
        <v>0</v>
      </c>
      <c r="BF337" s="38">
        <f t="shared" si="297"/>
        <v>0</v>
      </c>
      <c r="BG337" s="38">
        <f t="shared" si="298"/>
        <v>0</v>
      </c>
      <c r="BH337" s="38">
        <f t="shared" si="299"/>
        <v>0</v>
      </c>
      <c r="BI337" s="38">
        <f t="shared" si="300"/>
        <v>0</v>
      </c>
      <c r="BJ337" s="5">
        <f t="shared" si="301"/>
        <v>0</v>
      </c>
      <c r="BK337" s="5">
        <f t="shared" si="302"/>
        <v>0</v>
      </c>
      <c r="BL337" s="22">
        <f t="shared" si="303"/>
        <v>0</v>
      </c>
      <c r="BM337" s="5">
        <f t="shared" si="304"/>
        <v>0</v>
      </c>
      <c r="BN337" s="66">
        <f t="shared" si="325"/>
        <v>0</v>
      </c>
      <c r="BO337" s="5">
        <f>AP337*BO1239</f>
        <v>-39</v>
      </c>
      <c r="BP337" s="5">
        <f>AU337*BP1239</f>
        <v>0</v>
      </c>
      <c r="BQ337" s="5">
        <f>AF337*BQ1239</f>
        <v>0</v>
      </c>
      <c r="BR337" s="356">
        <f t="shared" si="324"/>
        <v>-39</v>
      </c>
      <c r="BS337" s="5">
        <f t="shared" si="305"/>
        <v>472.3</v>
      </c>
      <c r="BT337" s="6"/>
      <c r="BU337" s="306">
        <v>38621</v>
      </c>
      <c r="BV337" s="38">
        <f t="shared" si="306"/>
        <v>472.3</v>
      </c>
      <c r="BW337" s="66">
        <f>BV27*BV337</f>
        <v>38910.858461031472</v>
      </c>
      <c r="BX337" s="66">
        <f t="shared" si="320"/>
        <v>420.16806722689216</v>
      </c>
      <c r="BY337" s="17">
        <f t="shared" si="315"/>
        <v>1</v>
      </c>
      <c r="BZ337" s="17">
        <f t="shared" si="321"/>
        <v>0</v>
      </c>
      <c r="CA337" s="66"/>
      <c r="CB337" s="66">
        <f>N3+CE337</f>
        <v>47769</v>
      </c>
      <c r="CC337" s="66">
        <f>MAX(BW337:BW404)</f>
        <v>58642.280441588402</v>
      </c>
      <c r="CD337" s="66">
        <f t="shared" si="310"/>
        <v>-19731.42198055693</v>
      </c>
      <c r="CE337" s="66">
        <f t="shared" si="329"/>
        <v>-2231</v>
      </c>
      <c r="CF337" s="66" t="e">
        <f>MAX(CE337:CE404)</f>
        <v>#REF!</v>
      </c>
      <c r="CG337" s="66" t="e">
        <f t="shared" si="311"/>
        <v>#REF!</v>
      </c>
      <c r="CH337" s="370"/>
      <c r="CI337" s="17">
        <f t="shared" si="307"/>
        <v>0</v>
      </c>
      <c r="CJ337" s="17">
        <f t="shared" si="308"/>
        <v>1</v>
      </c>
      <c r="CK337" s="38">
        <f>MAX(BV38:BV337)</f>
        <v>472.3</v>
      </c>
      <c r="CL337" s="38">
        <f t="shared" si="316"/>
        <v>0</v>
      </c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</row>
    <row r="338" spans="1:147" customFormat="1" ht="19.5" hidden="1" customHeight="1" x14ac:dyDescent="0.25">
      <c r="A338" s="3"/>
      <c r="B338" s="254">
        <f t="shared" si="275"/>
        <v>38628</v>
      </c>
      <c r="C338" s="5">
        <f t="shared" si="326"/>
        <v>22769</v>
      </c>
      <c r="D338" s="5">
        <v>0</v>
      </c>
      <c r="E338" s="66">
        <f t="shared" si="330"/>
        <v>0</v>
      </c>
      <c r="F338" s="66">
        <f t="shared" si="276"/>
        <v>-39</v>
      </c>
      <c r="G338" s="4">
        <f t="shared" si="327"/>
        <v>22730</v>
      </c>
      <c r="H338" s="8">
        <f t="shared" si="328"/>
        <v>-1.712855197856735E-3</v>
      </c>
      <c r="I338" s="3"/>
      <c r="J338" s="306">
        <v>38628</v>
      </c>
      <c r="K338" s="5">
        <v>477.7</v>
      </c>
      <c r="L338" s="5">
        <v>479.1</v>
      </c>
      <c r="M338" s="5">
        <v>465.9</v>
      </c>
      <c r="N338" s="177"/>
      <c r="O338" s="5">
        <f t="shared" si="264"/>
        <v>13.200000000000045</v>
      </c>
      <c r="P338" s="8">
        <f t="shared" si="265"/>
        <v>2.7632405275277466E-2</v>
      </c>
      <c r="Q338" s="8">
        <f>(AVERAGE(P335:P337))*Q1239</f>
        <v>1.4056195807848313E-2</v>
      </c>
      <c r="R338" s="8">
        <f>P337/P1239</f>
        <v>0.99675002836572746</v>
      </c>
      <c r="S338" s="109">
        <f t="shared" si="266"/>
        <v>465.66125871995325</v>
      </c>
      <c r="T338" s="5">
        <f t="shared" si="277"/>
        <v>7.3000000000000114</v>
      </c>
      <c r="U338" s="8">
        <f t="shared" si="263"/>
        <v>0.51333333333333253</v>
      </c>
      <c r="V338" s="19">
        <f t="shared" si="267"/>
        <v>0</v>
      </c>
      <c r="W338" s="109">
        <f t="shared" si="278"/>
        <v>478.93874128004677</v>
      </c>
      <c r="X338" s="5">
        <f t="shared" si="272"/>
        <v>7.6999999999999886</v>
      </c>
      <c r="Y338" s="8">
        <f t="shared" si="268"/>
        <v>0.48666666666666747</v>
      </c>
      <c r="Z338" s="5">
        <f t="shared" si="269"/>
        <v>0</v>
      </c>
      <c r="AA338" s="5">
        <f>K338*AA1239</f>
        <v>6.2100999999999997</v>
      </c>
      <c r="AB338" s="5">
        <f t="shared" si="270"/>
        <v>6.189917351154004</v>
      </c>
      <c r="AC338" s="2">
        <f t="shared" si="314"/>
        <v>38628</v>
      </c>
      <c r="AD338" s="43">
        <f t="shared" si="279"/>
        <v>465</v>
      </c>
      <c r="AE338" s="54"/>
      <c r="AF338" s="131">
        <f>(AK337&gt;AF1239)*1</f>
        <v>0</v>
      </c>
      <c r="AG338" s="112">
        <f>MROUND((AD338*AG1239),5)</f>
        <v>455</v>
      </c>
      <c r="AH338" s="113">
        <f>MROUND((AE338*AH1239),0.1)</f>
        <v>0</v>
      </c>
      <c r="AI338" s="60">
        <f t="shared" si="280"/>
        <v>5.3999999999999773</v>
      </c>
      <c r="AJ338" s="60"/>
      <c r="AK338" s="133">
        <f t="shared" si="313"/>
        <v>477.7</v>
      </c>
      <c r="AL338" s="41">
        <f t="shared" si="271"/>
        <v>480</v>
      </c>
      <c r="AM338" s="56">
        <f t="shared" si="273"/>
        <v>3</v>
      </c>
      <c r="AN338" s="82">
        <f t="shared" si="274"/>
        <v>1</v>
      </c>
      <c r="AO338" s="82">
        <f t="shared" si="281"/>
        <v>0</v>
      </c>
      <c r="AP338" s="33">
        <f t="shared" si="282"/>
        <v>1</v>
      </c>
      <c r="AQ338" s="29">
        <f t="shared" si="283"/>
        <v>0</v>
      </c>
      <c r="AR338" s="86">
        <f t="shared" si="284"/>
        <v>1</v>
      </c>
      <c r="AS338" s="33">
        <f t="shared" si="285"/>
        <v>0</v>
      </c>
      <c r="AT338" s="19">
        <f t="shared" si="286"/>
        <v>0</v>
      </c>
      <c r="AU338" s="18">
        <f t="shared" si="309"/>
        <v>0</v>
      </c>
      <c r="AV338" s="5">
        <f t="shared" si="287"/>
        <v>0</v>
      </c>
      <c r="AW338" s="17">
        <f t="shared" si="288"/>
        <v>0</v>
      </c>
      <c r="AX338" s="17">
        <f t="shared" si="289"/>
        <v>0</v>
      </c>
      <c r="AY338" s="17">
        <f t="shared" si="290"/>
        <v>0</v>
      </c>
      <c r="AZ338" s="19">
        <f t="shared" si="291"/>
        <v>0</v>
      </c>
      <c r="BA338" s="19">
        <f t="shared" si="292"/>
        <v>0</v>
      </c>
      <c r="BB338" s="19">
        <f t="shared" si="293"/>
        <v>0</v>
      </c>
      <c r="BC338" s="19">
        <f t="shared" si="294"/>
        <v>0</v>
      </c>
      <c r="BD338" s="17">
        <f t="shared" si="295"/>
        <v>0</v>
      </c>
      <c r="BE338" s="17">
        <f t="shared" si="296"/>
        <v>0</v>
      </c>
      <c r="BF338" s="38">
        <f t="shared" si="297"/>
        <v>0</v>
      </c>
      <c r="BG338" s="38">
        <f t="shared" si="298"/>
        <v>0</v>
      </c>
      <c r="BH338" s="38">
        <f t="shared" si="299"/>
        <v>0</v>
      </c>
      <c r="BI338" s="38">
        <f t="shared" si="300"/>
        <v>0</v>
      </c>
      <c r="BJ338" s="5">
        <f t="shared" si="301"/>
        <v>0</v>
      </c>
      <c r="BK338" s="5">
        <f t="shared" si="302"/>
        <v>0</v>
      </c>
      <c r="BL338" s="22">
        <f t="shared" si="303"/>
        <v>0</v>
      </c>
      <c r="BM338" s="5">
        <f t="shared" si="304"/>
        <v>0</v>
      </c>
      <c r="BN338" s="66">
        <f t="shared" si="325"/>
        <v>0</v>
      </c>
      <c r="BO338" s="5">
        <f>AP338*BO1239</f>
        <v>-39</v>
      </c>
      <c r="BP338" s="5">
        <f>AU338*BP1239</f>
        <v>0</v>
      </c>
      <c r="BQ338" s="5">
        <f>AF338*BQ1239</f>
        <v>0</v>
      </c>
      <c r="BR338" s="356">
        <f t="shared" si="324"/>
        <v>-39</v>
      </c>
      <c r="BS338" s="5">
        <f t="shared" si="305"/>
        <v>477.7</v>
      </c>
      <c r="BT338" s="6"/>
      <c r="BU338" s="306">
        <v>38628</v>
      </c>
      <c r="BV338" s="38">
        <f t="shared" si="306"/>
        <v>477.7</v>
      </c>
      <c r="BW338" s="66">
        <f>BV27*BV338</f>
        <v>39355.742296918768</v>
      </c>
      <c r="BX338" s="66">
        <f t="shared" si="320"/>
        <v>444.8838358872963</v>
      </c>
      <c r="BY338" s="17">
        <f t="shared" si="315"/>
        <v>1</v>
      </c>
      <c r="BZ338" s="17">
        <f t="shared" si="321"/>
        <v>0</v>
      </c>
      <c r="CA338" s="66"/>
      <c r="CB338" s="66">
        <f>N3+CE338</f>
        <v>47730</v>
      </c>
      <c r="CC338" s="66">
        <f>MAX(BW338:BW404)</f>
        <v>58642.280441588402</v>
      </c>
      <c r="CD338" s="66">
        <f t="shared" si="310"/>
        <v>-19286.538144669634</v>
      </c>
      <c r="CE338" s="66">
        <f t="shared" si="329"/>
        <v>-2270</v>
      </c>
      <c r="CF338" s="66" t="e">
        <f>MAX(CE338:CE404)</f>
        <v>#REF!</v>
      </c>
      <c r="CG338" s="66" t="e">
        <f t="shared" si="311"/>
        <v>#REF!</v>
      </c>
      <c r="CH338" s="370"/>
      <c r="CI338" s="17">
        <f t="shared" si="307"/>
        <v>0</v>
      </c>
      <c r="CJ338" s="17">
        <f t="shared" si="308"/>
        <v>1</v>
      </c>
      <c r="CK338" s="38">
        <f>MAX(BV38:BV338)</f>
        <v>477.7</v>
      </c>
      <c r="CL338" s="38">
        <f t="shared" si="316"/>
        <v>0</v>
      </c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</row>
    <row r="339" spans="1:147" customFormat="1" ht="19.5" hidden="1" customHeight="1" x14ac:dyDescent="0.25">
      <c r="A339" s="3"/>
      <c r="B339" s="254">
        <f t="shared" si="275"/>
        <v>38635</v>
      </c>
      <c r="C339" s="5">
        <f t="shared" si="326"/>
        <v>22730</v>
      </c>
      <c r="D339" s="5">
        <v>0</v>
      </c>
      <c r="E339" s="66">
        <f t="shared" si="330"/>
        <v>0</v>
      </c>
      <c r="F339" s="66">
        <f t="shared" si="276"/>
        <v>-39</v>
      </c>
      <c r="G339" s="4">
        <f t="shared" si="327"/>
        <v>22691</v>
      </c>
      <c r="H339" s="8">
        <f t="shared" si="328"/>
        <v>-1.7157941047074351E-3</v>
      </c>
      <c r="I339" s="3"/>
      <c r="J339" s="306">
        <v>38635</v>
      </c>
      <c r="K339" s="5">
        <v>471.8</v>
      </c>
      <c r="L339" s="5">
        <v>483.1</v>
      </c>
      <c r="M339" s="5">
        <v>468.3</v>
      </c>
      <c r="N339" s="177"/>
      <c r="O339" s="5">
        <f t="shared" si="264"/>
        <v>14.800000000000011</v>
      </c>
      <c r="P339" s="8">
        <f t="shared" si="265"/>
        <v>3.1369224247562548E-2</v>
      </c>
      <c r="Q339" s="8">
        <f>(AVERAGE(P336:P338))*Q1239</f>
        <v>1.3222205841386281E-2</v>
      </c>
      <c r="R339" s="8">
        <f>P338/P1239</f>
        <v>0.78363676689283857</v>
      </c>
      <c r="S339" s="109">
        <f t="shared" si="266"/>
        <v>471.38375226956975</v>
      </c>
      <c r="T339" s="5">
        <f t="shared" si="277"/>
        <v>7.6999999999999886</v>
      </c>
      <c r="U339" s="8">
        <f t="shared" si="263"/>
        <v>0.48666666666666741</v>
      </c>
      <c r="V339" s="19">
        <f t="shared" si="267"/>
        <v>0</v>
      </c>
      <c r="W339" s="109">
        <f t="shared" si="278"/>
        <v>484.01624773043022</v>
      </c>
      <c r="X339" s="5">
        <f t="shared" si="272"/>
        <v>7.3000000000000114</v>
      </c>
      <c r="Y339" s="8">
        <f t="shared" si="268"/>
        <v>0.51333333333333253</v>
      </c>
      <c r="Z339" s="5">
        <f t="shared" si="269"/>
        <v>0</v>
      </c>
      <c r="AA339" s="5">
        <f>K339*AA1239</f>
        <v>6.1334</v>
      </c>
      <c r="AB339" s="5">
        <f t="shared" si="270"/>
        <v>4.8063577460605362</v>
      </c>
      <c r="AC339" s="2">
        <f t="shared" si="314"/>
        <v>38635</v>
      </c>
      <c r="AD339" s="43">
        <f t="shared" si="279"/>
        <v>470</v>
      </c>
      <c r="AE339" s="54"/>
      <c r="AF339" s="131">
        <f>(AK338&gt;AF1239)*1</f>
        <v>0</v>
      </c>
      <c r="AG339" s="112">
        <f>MROUND((AD339*AG1239),5)</f>
        <v>460</v>
      </c>
      <c r="AH339" s="113">
        <f>MROUND((AE339*AH1239),0.1)</f>
        <v>0</v>
      </c>
      <c r="AI339" s="60">
        <f t="shared" si="280"/>
        <v>-5.8999999999999773</v>
      </c>
      <c r="AJ339" s="60"/>
      <c r="AK339" s="133">
        <f t="shared" si="313"/>
        <v>471.8</v>
      </c>
      <c r="AL339" s="41">
        <f t="shared" si="271"/>
        <v>485</v>
      </c>
      <c r="AM339" s="56">
        <f t="shared" si="273"/>
        <v>3</v>
      </c>
      <c r="AN339" s="82">
        <f t="shared" si="274"/>
        <v>0</v>
      </c>
      <c r="AO339" s="82">
        <f t="shared" si="281"/>
        <v>1</v>
      </c>
      <c r="AP339" s="33">
        <f t="shared" si="282"/>
        <v>1</v>
      </c>
      <c r="AQ339" s="29">
        <f t="shared" si="283"/>
        <v>0</v>
      </c>
      <c r="AR339" s="86">
        <f t="shared" si="284"/>
        <v>1</v>
      </c>
      <c r="AS339" s="33">
        <f t="shared" si="285"/>
        <v>0</v>
      </c>
      <c r="AT339" s="19">
        <f t="shared" si="286"/>
        <v>0</v>
      </c>
      <c r="AU339" s="18">
        <f t="shared" si="309"/>
        <v>0</v>
      </c>
      <c r="AV339" s="5">
        <f t="shared" si="287"/>
        <v>0</v>
      </c>
      <c r="AW339" s="17">
        <f t="shared" si="288"/>
        <v>0</v>
      </c>
      <c r="AX339" s="17">
        <f t="shared" si="289"/>
        <v>0</v>
      </c>
      <c r="AY339" s="17">
        <f t="shared" si="290"/>
        <v>0</v>
      </c>
      <c r="AZ339" s="19">
        <f t="shared" si="291"/>
        <v>0</v>
      </c>
      <c r="BA339" s="19">
        <f t="shared" si="292"/>
        <v>0</v>
      </c>
      <c r="BB339" s="19">
        <f t="shared" si="293"/>
        <v>0</v>
      </c>
      <c r="BC339" s="19">
        <f t="shared" si="294"/>
        <v>0</v>
      </c>
      <c r="BD339" s="17">
        <f t="shared" si="295"/>
        <v>0</v>
      </c>
      <c r="BE339" s="17">
        <f t="shared" si="296"/>
        <v>0</v>
      </c>
      <c r="BF339" s="38">
        <f t="shared" si="297"/>
        <v>0</v>
      </c>
      <c r="BG339" s="38">
        <f t="shared" si="298"/>
        <v>0</v>
      </c>
      <c r="BH339" s="38">
        <f t="shared" si="299"/>
        <v>0</v>
      </c>
      <c r="BI339" s="38">
        <f t="shared" si="300"/>
        <v>0</v>
      </c>
      <c r="BJ339" s="5">
        <f t="shared" si="301"/>
        <v>0</v>
      </c>
      <c r="BK339" s="5">
        <f t="shared" si="302"/>
        <v>0</v>
      </c>
      <c r="BL339" s="22">
        <f t="shared" si="303"/>
        <v>0</v>
      </c>
      <c r="BM339" s="5">
        <f t="shared" si="304"/>
        <v>0</v>
      </c>
      <c r="BN339" s="66">
        <f t="shared" si="325"/>
        <v>0</v>
      </c>
      <c r="BO339" s="5">
        <f>AP339*BO1239</f>
        <v>-39</v>
      </c>
      <c r="BP339" s="5">
        <f>AU339*BP1239</f>
        <v>0</v>
      </c>
      <c r="BQ339" s="5">
        <f>AF339*BQ1239</f>
        <v>0</v>
      </c>
      <c r="BR339" s="356">
        <f t="shared" si="324"/>
        <v>-39</v>
      </c>
      <c r="BS339" s="5">
        <f t="shared" si="305"/>
        <v>471.8</v>
      </c>
      <c r="BT339" s="6"/>
      <c r="BU339" s="306">
        <v>38635</v>
      </c>
      <c r="BV339" s="38">
        <f t="shared" si="306"/>
        <v>471.8</v>
      </c>
      <c r="BW339" s="66">
        <f>BV27*BV339</f>
        <v>38869.665513264132</v>
      </c>
      <c r="BX339" s="66">
        <f t="shared" si="320"/>
        <v>-486.07678365463653</v>
      </c>
      <c r="BY339" s="17">
        <f t="shared" si="315"/>
        <v>0</v>
      </c>
      <c r="BZ339" s="17">
        <f t="shared" si="321"/>
        <v>1</v>
      </c>
      <c r="CA339" s="66"/>
      <c r="CB339" s="66">
        <f>N3+CE339</f>
        <v>47691</v>
      </c>
      <c r="CC339" s="66">
        <f>MAX(BW339:BW404)</f>
        <v>58642.280441588402</v>
      </c>
      <c r="CD339" s="66">
        <f t="shared" si="310"/>
        <v>-19772.61492832427</v>
      </c>
      <c r="CE339" s="66">
        <f t="shared" si="329"/>
        <v>-2309</v>
      </c>
      <c r="CF339" s="66" t="e">
        <f>MAX(CE339:CE404)</f>
        <v>#REF!</v>
      </c>
      <c r="CG339" s="66" t="e">
        <f t="shared" si="311"/>
        <v>#REF!</v>
      </c>
      <c r="CH339" s="370"/>
      <c r="CI339" s="17">
        <f t="shared" si="307"/>
        <v>0</v>
      </c>
      <c r="CJ339" s="17">
        <f t="shared" si="308"/>
        <v>1</v>
      </c>
      <c r="CK339" s="38">
        <f>MAX(BV38:BV339)</f>
        <v>477.7</v>
      </c>
      <c r="CL339" s="38">
        <f t="shared" si="316"/>
        <v>-5.8999999999999773</v>
      </c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</row>
    <row r="340" spans="1:147" customFormat="1" ht="19.5" hidden="1" customHeight="1" x14ac:dyDescent="0.25">
      <c r="A340" s="3"/>
      <c r="B340" s="254">
        <f t="shared" si="275"/>
        <v>38642</v>
      </c>
      <c r="C340" s="5">
        <f t="shared" si="326"/>
        <v>22691</v>
      </c>
      <c r="D340" s="5">
        <v>0</v>
      </c>
      <c r="E340" s="66">
        <f t="shared" si="330"/>
        <v>0</v>
      </c>
      <c r="F340" s="66">
        <f t="shared" si="276"/>
        <v>-39</v>
      </c>
      <c r="G340" s="4">
        <f t="shared" si="327"/>
        <v>22652</v>
      </c>
      <c r="H340" s="8">
        <f t="shared" si="328"/>
        <v>-1.7187431140099599E-3</v>
      </c>
      <c r="I340" s="3"/>
      <c r="J340" s="306">
        <v>38642</v>
      </c>
      <c r="K340" s="5">
        <v>469.1</v>
      </c>
      <c r="L340" s="5">
        <v>478</v>
      </c>
      <c r="M340" s="5">
        <v>462</v>
      </c>
      <c r="N340" s="177"/>
      <c r="O340" s="5">
        <f t="shared" si="264"/>
        <v>16</v>
      </c>
      <c r="P340" s="8">
        <f t="shared" si="265"/>
        <v>3.4107866126625454E-2</v>
      </c>
      <c r="Q340" s="8">
        <f>(AVERAGE(P337:P339))*Q1239</f>
        <v>1.2553170900878641E-2</v>
      </c>
      <c r="R340" s="8">
        <f>P339/P1239</f>
        <v>0.88961048538506271</v>
      </c>
      <c r="S340" s="109">
        <f t="shared" si="266"/>
        <v>465.87741396896547</v>
      </c>
      <c r="T340" s="5">
        <f t="shared" si="277"/>
        <v>6.8000000000000114</v>
      </c>
      <c r="U340" s="8">
        <f t="shared" si="263"/>
        <v>0.54666666666666586</v>
      </c>
      <c r="V340" s="19">
        <f t="shared" si="267"/>
        <v>0</v>
      </c>
      <c r="W340" s="109">
        <f t="shared" si="278"/>
        <v>477.72258603103455</v>
      </c>
      <c r="X340" s="5">
        <f t="shared" si="272"/>
        <v>8.1999999999999886</v>
      </c>
      <c r="Y340" s="8">
        <f t="shared" si="268"/>
        <v>0.45333333333333414</v>
      </c>
      <c r="Z340" s="5">
        <f t="shared" si="269"/>
        <v>0</v>
      </c>
      <c r="AA340" s="5">
        <f>K340*AA1239</f>
        <v>6.0983000000000001</v>
      </c>
      <c r="AB340" s="5">
        <f t="shared" si="270"/>
        <v>5.425111623023728</v>
      </c>
      <c r="AC340" s="2">
        <f t="shared" si="314"/>
        <v>38642</v>
      </c>
      <c r="AD340" s="43">
        <f t="shared" si="279"/>
        <v>465</v>
      </c>
      <c r="AE340" s="54"/>
      <c r="AF340" s="131">
        <f>(AK339&gt;AF1239)*1</f>
        <v>0</v>
      </c>
      <c r="AG340" s="112">
        <f>MROUND((AD340*AG1239),5)</f>
        <v>455</v>
      </c>
      <c r="AH340" s="113">
        <f>MROUND((AE340*AH1239),0.1)</f>
        <v>0</v>
      </c>
      <c r="AI340" s="60">
        <f t="shared" si="280"/>
        <v>-2.6999999999999886</v>
      </c>
      <c r="AJ340" s="60"/>
      <c r="AK340" s="133">
        <f t="shared" si="313"/>
        <v>469.1</v>
      </c>
      <c r="AL340" s="41">
        <f t="shared" si="271"/>
        <v>480</v>
      </c>
      <c r="AM340" s="56">
        <f t="shared" si="273"/>
        <v>2.5</v>
      </c>
      <c r="AN340" s="82">
        <f t="shared" si="274"/>
        <v>0</v>
      </c>
      <c r="AO340" s="82">
        <f t="shared" si="281"/>
        <v>1</v>
      </c>
      <c r="AP340" s="33">
        <f t="shared" si="282"/>
        <v>1</v>
      </c>
      <c r="AQ340" s="29">
        <f t="shared" si="283"/>
        <v>0</v>
      </c>
      <c r="AR340" s="86">
        <f t="shared" si="284"/>
        <v>1</v>
      </c>
      <c r="AS340" s="33">
        <f t="shared" si="285"/>
        <v>0</v>
      </c>
      <c r="AT340" s="19">
        <f t="shared" si="286"/>
        <v>0</v>
      </c>
      <c r="AU340" s="18">
        <f t="shared" si="309"/>
        <v>0</v>
      </c>
      <c r="AV340" s="5">
        <f t="shared" si="287"/>
        <v>0</v>
      </c>
      <c r="AW340" s="17">
        <f t="shared" si="288"/>
        <v>0</v>
      </c>
      <c r="AX340" s="17">
        <f t="shared" si="289"/>
        <v>0</v>
      </c>
      <c r="AY340" s="17">
        <f t="shared" si="290"/>
        <v>0</v>
      </c>
      <c r="AZ340" s="19">
        <f t="shared" si="291"/>
        <v>0</v>
      </c>
      <c r="BA340" s="19">
        <f t="shared" si="292"/>
        <v>0</v>
      </c>
      <c r="BB340" s="19">
        <f t="shared" si="293"/>
        <v>0</v>
      </c>
      <c r="BC340" s="19">
        <f t="shared" si="294"/>
        <v>0</v>
      </c>
      <c r="BD340" s="17">
        <f t="shared" si="295"/>
        <v>0</v>
      </c>
      <c r="BE340" s="17">
        <f t="shared" si="296"/>
        <v>0</v>
      </c>
      <c r="BF340" s="38">
        <f t="shared" si="297"/>
        <v>0</v>
      </c>
      <c r="BG340" s="38">
        <f t="shared" si="298"/>
        <v>0</v>
      </c>
      <c r="BH340" s="38">
        <f t="shared" si="299"/>
        <v>0</v>
      </c>
      <c r="BI340" s="38">
        <f t="shared" si="300"/>
        <v>0</v>
      </c>
      <c r="BJ340" s="5">
        <f t="shared" si="301"/>
        <v>0</v>
      </c>
      <c r="BK340" s="5">
        <f t="shared" si="302"/>
        <v>0</v>
      </c>
      <c r="BL340" s="22">
        <f t="shared" si="303"/>
        <v>0</v>
      </c>
      <c r="BM340" s="5">
        <f t="shared" si="304"/>
        <v>0</v>
      </c>
      <c r="BN340" s="66">
        <f t="shared" si="325"/>
        <v>0</v>
      </c>
      <c r="BO340" s="5">
        <f>AP340*BO1239</f>
        <v>-39</v>
      </c>
      <c r="BP340" s="5">
        <f>AU340*BP1239</f>
        <v>0</v>
      </c>
      <c r="BQ340" s="5">
        <f>AF340*BQ1239</f>
        <v>0</v>
      </c>
      <c r="BR340" s="356">
        <f t="shared" si="324"/>
        <v>-39</v>
      </c>
      <c r="BS340" s="5">
        <f t="shared" si="305"/>
        <v>469.1</v>
      </c>
      <c r="BT340" s="6"/>
      <c r="BU340" s="306">
        <v>38642</v>
      </c>
      <c r="BV340" s="38">
        <f t="shared" si="306"/>
        <v>469.1</v>
      </c>
      <c r="BW340" s="66">
        <f>BV27*BV340</f>
        <v>38647.223595320487</v>
      </c>
      <c r="BX340" s="66">
        <f t="shared" si="320"/>
        <v>-222.44191794364451</v>
      </c>
      <c r="BY340" s="17">
        <f t="shared" si="315"/>
        <v>0</v>
      </c>
      <c r="BZ340" s="17">
        <f t="shared" si="321"/>
        <v>1</v>
      </c>
      <c r="CA340" s="66"/>
      <c r="CB340" s="66">
        <f>N3+CE340</f>
        <v>47652</v>
      </c>
      <c r="CC340" s="66">
        <f>MAX(BW340:BW404)</f>
        <v>58642.280441588402</v>
      </c>
      <c r="CD340" s="66">
        <f t="shared" si="310"/>
        <v>-19995.056846267915</v>
      </c>
      <c r="CE340" s="66">
        <f t="shared" si="329"/>
        <v>-2348</v>
      </c>
      <c r="CF340" s="66" t="e">
        <f>MAX(CE340:CE404)</f>
        <v>#REF!</v>
      </c>
      <c r="CG340" s="66" t="e">
        <f t="shared" si="311"/>
        <v>#REF!</v>
      </c>
      <c r="CH340" s="370"/>
      <c r="CI340" s="17">
        <f t="shared" si="307"/>
        <v>0</v>
      </c>
      <c r="CJ340" s="17">
        <f t="shared" si="308"/>
        <v>1</v>
      </c>
      <c r="CK340" s="38">
        <f>MAX(BV38:BV340)</f>
        <v>477.7</v>
      </c>
      <c r="CL340" s="38">
        <f t="shared" si="316"/>
        <v>-8.5999999999999659</v>
      </c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</row>
    <row r="341" spans="1:147" customFormat="1" ht="19.5" hidden="1" customHeight="1" x14ac:dyDescent="0.25">
      <c r="A341" s="3"/>
      <c r="B341" s="254">
        <f t="shared" si="275"/>
        <v>38649</v>
      </c>
      <c r="C341" s="5">
        <f t="shared" si="326"/>
        <v>22652</v>
      </c>
      <c r="D341" s="5">
        <v>0</v>
      </c>
      <c r="E341" s="66">
        <f t="shared" si="330"/>
        <v>0</v>
      </c>
      <c r="F341" s="66">
        <f t="shared" si="276"/>
        <v>-39</v>
      </c>
      <c r="G341" s="4">
        <f t="shared" si="327"/>
        <v>22613</v>
      </c>
      <c r="H341" s="8">
        <f t="shared" si="328"/>
        <v>-1.7217022779445524E-3</v>
      </c>
      <c r="I341" s="3"/>
      <c r="J341" s="306">
        <v>38649</v>
      </c>
      <c r="K341" s="5">
        <v>474.8</v>
      </c>
      <c r="L341" s="5">
        <v>477.8</v>
      </c>
      <c r="M341" s="5">
        <v>465.2</v>
      </c>
      <c r="N341" s="177"/>
      <c r="O341" s="5">
        <f t="shared" si="264"/>
        <v>12.600000000000023</v>
      </c>
      <c r="P341" s="8">
        <f t="shared" si="265"/>
        <v>2.6537489469250258E-2</v>
      </c>
      <c r="Q341" s="8">
        <f>(AVERAGE(P338:P340))*Q1239</f>
        <v>1.2414599419928729E-2</v>
      </c>
      <c r="R341" s="8">
        <f>P340/P1239</f>
        <v>0.96727656064729417</v>
      </c>
      <c r="S341" s="109">
        <f t="shared" si="266"/>
        <v>463.27631141211145</v>
      </c>
      <c r="T341" s="5">
        <f t="shared" si="277"/>
        <v>4.1000000000000227</v>
      </c>
      <c r="U341" s="8">
        <f t="shared" si="263"/>
        <v>0.58999999999999775</v>
      </c>
      <c r="V341" s="19">
        <f t="shared" si="267"/>
        <v>0</v>
      </c>
      <c r="W341" s="109">
        <f t="shared" si="278"/>
        <v>474.92368858788859</v>
      </c>
      <c r="X341" s="5">
        <f t="shared" si="272"/>
        <v>5.8999999999999773</v>
      </c>
      <c r="Y341" s="8">
        <f t="shared" si="268"/>
        <v>0.41000000000000225</v>
      </c>
      <c r="Z341" s="5">
        <f t="shared" si="269"/>
        <v>0</v>
      </c>
      <c r="AA341" s="5">
        <f>K341*AA1239</f>
        <v>6.1723999999999997</v>
      </c>
      <c r="AB341" s="5">
        <f t="shared" si="270"/>
        <v>5.9704178429393586</v>
      </c>
      <c r="AC341" s="2">
        <f t="shared" si="314"/>
        <v>38649</v>
      </c>
      <c r="AD341" s="43">
        <f t="shared" si="279"/>
        <v>465</v>
      </c>
      <c r="AE341" s="54"/>
      <c r="AF341" s="131">
        <f>(AK340&gt;AF1239)*1</f>
        <v>0</v>
      </c>
      <c r="AG341" s="112">
        <f>MROUND((AD341*AG1239),5)</f>
        <v>455</v>
      </c>
      <c r="AH341" s="113">
        <f>MROUND((AE341*AH1239),0.1)</f>
        <v>0</v>
      </c>
      <c r="AI341" s="60">
        <f t="shared" si="280"/>
        <v>5.6999999999999886</v>
      </c>
      <c r="AJ341" s="60"/>
      <c r="AK341" s="133">
        <f t="shared" si="313"/>
        <v>474.8</v>
      </c>
      <c r="AL341" s="41">
        <f t="shared" si="271"/>
        <v>475</v>
      </c>
      <c r="AM341" s="56">
        <f t="shared" si="273"/>
        <v>2.5</v>
      </c>
      <c r="AN341" s="82">
        <f t="shared" si="274"/>
        <v>1</v>
      </c>
      <c r="AO341" s="82">
        <f t="shared" si="281"/>
        <v>0</v>
      </c>
      <c r="AP341" s="33">
        <f t="shared" si="282"/>
        <v>1</v>
      </c>
      <c r="AQ341" s="29">
        <f t="shared" si="283"/>
        <v>0</v>
      </c>
      <c r="AR341" s="86">
        <f t="shared" si="284"/>
        <v>1</v>
      </c>
      <c r="AS341" s="33">
        <f t="shared" si="285"/>
        <v>0</v>
      </c>
      <c r="AT341" s="19">
        <f t="shared" si="286"/>
        <v>0</v>
      </c>
      <c r="AU341" s="18">
        <f t="shared" si="309"/>
        <v>0</v>
      </c>
      <c r="AV341" s="5">
        <f t="shared" si="287"/>
        <v>0</v>
      </c>
      <c r="AW341" s="17">
        <f t="shared" si="288"/>
        <v>0</v>
      </c>
      <c r="AX341" s="17">
        <f t="shared" si="289"/>
        <v>0</v>
      </c>
      <c r="AY341" s="17">
        <f t="shared" si="290"/>
        <v>0</v>
      </c>
      <c r="AZ341" s="19">
        <f t="shared" si="291"/>
        <v>0</v>
      </c>
      <c r="BA341" s="19">
        <f t="shared" si="292"/>
        <v>0</v>
      </c>
      <c r="BB341" s="19">
        <f t="shared" si="293"/>
        <v>0</v>
      </c>
      <c r="BC341" s="19">
        <f t="shared" si="294"/>
        <v>0</v>
      </c>
      <c r="BD341" s="17">
        <f t="shared" si="295"/>
        <v>0</v>
      </c>
      <c r="BE341" s="17">
        <f t="shared" si="296"/>
        <v>0</v>
      </c>
      <c r="BF341" s="38">
        <f t="shared" si="297"/>
        <v>0</v>
      </c>
      <c r="BG341" s="38">
        <f t="shared" si="298"/>
        <v>0</v>
      </c>
      <c r="BH341" s="38">
        <f t="shared" si="299"/>
        <v>0</v>
      </c>
      <c r="BI341" s="38">
        <f t="shared" si="300"/>
        <v>0</v>
      </c>
      <c r="BJ341" s="5">
        <f t="shared" si="301"/>
        <v>0</v>
      </c>
      <c r="BK341" s="5">
        <f t="shared" si="302"/>
        <v>0</v>
      </c>
      <c r="BL341" s="22">
        <f t="shared" si="303"/>
        <v>0</v>
      </c>
      <c r="BM341" s="5">
        <f t="shared" si="304"/>
        <v>0</v>
      </c>
      <c r="BN341" s="66">
        <f t="shared" si="325"/>
        <v>0</v>
      </c>
      <c r="BO341" s="5">
        <f>AP341*BO1239</f>
        <v>-39</v>
      </c>
      <c r="BP341" s="5">
        <f>AU341*BP1239</f>
        <v>0</v>
      </c>
      <c r="BQ341" s="5">
        <f>AF341*BQ1239</f>
        <v>0</v>
      </c>
      <c r="BR341" s="356">
        <f t="shared" si="324"/>
        <v>-39</v>
      </c>
      <c r="BS341" s="5">
        <f t="shared" si="305"/>
        <v>474.8</v>
      </c>
      <c r="BT341" s="6"/>
      <c r="BU341" s="306">
        <v>38649</v>
      </c>
      <c r="BV341" s="38">
        <f t="shared" si="306"/>
        <v>474.8</v>
      </c>
      <c r="BW341" s="66">
        <f>BV27*BV341</f>
        <v>39116.823199868188</v>
      </c>
      <c r="BX341" s="66">
        <f t="shared" si="320"/>
        <v>469.59960454770044</v>
      </c>
      <c r="BY341" s="17">
        <f t="shared" si="315"/>
        <v>1</v>
      </c>
      <c r="BZ341" s="17">
        <f t="shared" si="321"/>
        <v>0</v>
      </c>
      <c r="CA341" s="66"/>
      <c r="CB341" s="66">
        <f>N3+CE341</f>
        <v>47613</v>
      </c>
      <c r="CC341" s="66">
        <f>MAX(BW341:BW404)</f>
        <v>58642.280441588402</v>
      </c>
      <c r="CD341" s="66">
        <f t="shared" si="310"/>
        <v>-19525.457241720214</v>
      </c>
      <c r="CE341" s="66">
        <f t="shared" si="329"/>
        <v>-2387</v>
      </c>
      <c r="CF341" s="66" t="e">
        <f>MAX(CE341:CE404)</f>
        <v>#REF!</v>
      </c>
      <c r="CG341" s="66" t="e">
        <f t="shared" si="311"/>
        <v>#REF!</v>
      </c>
      <c r="CH341" s="370"/>
      <c r="CI341" s="17">
        <f t="shared" si="307"/>
        <v>0</v>
      </c>
      <c r="CJ341" s="17">
        <f t="shared" si="308"/>
        <v>1</v>
      </c>
      <c r="CK341" s="38">
        <f>MAX(BV38:BV341)</f>
        <v>477.7</v>
      </c>
      <c r="CL341" s="38">
        <f t="shared" si="316"/>
        <v>-2.8999999999999773</v>
      </c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</row>
    <row r="342" spans="1:147" customFormat="1" ht="19.5" hidden="1" customHeight="1" x14ac:dyDescent="0.25">
      <c r="A342" s="3"/>
      <c r="B342" s="254">
        <f t="shared" si="275"/>
        <v>38656</v>
      </c>
      <c r="C342" s="5">
        <f t="shared" si="326"/>
        <v>22613</v>
      </c>
      <c r="D342" s="5">
        <v>0</v>
      </c>
      <c r="E342" s="66">
        <f t="shared" si="330"/>
        <v>0</v>
      </c>
      <c r="F342" s="66">
        <f t="shared" si="276"/>
        <v>-39</v>
      </c>
      <c r="G342" s="4">
        <f t="shared" si="327"/>
        <v>22574</v>
      </c>
      <c r="H342" s="8">
        <f t="shared" si="328"/>
        <v>-1.7246716490514305E-3</v>
      </c>
      <c r="I342" s="3"/>
      <c r="J342" s="306">
        <v>38656</v>
      </c>
      <c r="K342" s="5">
        <v>457.9</v>
      </c>
      <c r="L342" s="5">
        <v>475.6</v>
      </c>
      <c r="M342" s="5">
        <v>456.1</v>
      </c>
      <c r="N342" s="177"/>
      <c r="O342" s="5">
        <f t="shared" si="264"/>
        <v>19.5</v>
      </c>
      <c r="P342" s="8">
        <f t="shared" si="265"/>
        <v>4.2585717405547063E-2</v>
      </c>
      <c r="Q342" s="8">
        <f>(AVERAGE(P339:P341))*Q1239</f>
        <v>1.2268610645791768E-2</v>
      </c>
      <c r="R342" s="8">
        <f>P341/P1239</f>
        <v>0.7525856776478973</v>
      </c>
      <c r="S342" s="109">
        <f t="shared" si="266"/>
        <v>468.97486366537805</v>
      </c>
      <c r="T342" s="5">
        <f t="shared" si="277"/>
        <v>4.8000000000000114</v>
      </c>
      <c r="U342" s="8">
        <f t="shared" si="263"/>
        <v>0.51999999999999891</v>
      </c>
      <c r="V342" s="19">
        <f t="shared" si="267"/>
        <v>12.100000000000023</v>
      </c>
      <c r="W342" s="109">
        <f t="shared" si="278"/>
        <v>480.62513633462197</v>
      </c>
      <c r="X342" s="5">
        <f t="shared" si="272"/>
        <v>5.1999999999999886</v>
      </c>
      <c r="Y342" s="8">
        <f t="shared" si="268"/>
        <v>0.48000000000000109</v>
      </c>
      <c r="Z342" s="5">
        <f t="shared" si="269"/>
        <v>0</v>
      </c>
      <c r="AA342" s="5">
        <f>K342*AA1239</f>
        <v>5.9526999999999992</v>
      </c>
      <c r="AB342" s="5">
        <f t="shared" si="270"/>
        <v>4.4799167633346375</v>
      </c>
      <c r="AC342" s="2">
        <f t="shared" si="314"/>
        <v>38656</v>
      </c>
      <c r="AD342" s="43">
        <f t="shared" si="279"/>
        <v>470</v>
      </c>
      <c r="AE342" s="54"/>
      <c r="AF342" s="131">
        <f>(AK341&gt;AF1239)*1</f>
        <v>0</v>
      </c>
      <c r="AG342" s="112">
        <f>MROUND((AD342*AG1239),5)</f>
        <v>460</v>
      </c>
      <c r="AH342" s="113">
        <f>MROUND((AE342*AH1239),0.1)</f>
        <v>0</v>
      </c>
      <c r="AI342" s="60">
        <f t="shared" si="280"/>
        <v>-16.900000000000034</v>
      </c>
      <c r="AJ342" s="60"/>
      <c r="AK342" s="133">
        <f t="shared" si="313"/>
        <v>457.9</v>
      </c>
      <c r="AL342" s="41">
        <f t="shared" si="271"/>
        <v>480</v>
      </c>
      <c r="AM342" s="56">
        <f t="shared" si="273"/>
        <v>2.4000000000000004</v>
      </c>
      <c r="AN342" s="82">
        <f t="shared" si="274"/>
        <v>0</v>
      </c>
      <c r="AO342" s="82">
        <f t="shared" si="281"/>
        <v>1</v>
      </c>
      <c r="AP342" s="33">
        <f t="shared" si="282"/>
        <v>1</v>
      </c>
      <c r="AQ342" s="29">
        <f t="shared" si="283"/>
        <v>0</v>
      </c>
      <c r="AR342" s="86">
        <f t="shared" si="284"/>
        <v>0</v>
      </c>
      <c r="AS342" s="33">
        <f t="shared" si="285"/>
        <v>1</v>
      </c>
      <c r="AT342" s="19">
        <f t="shared" si="286"/>
        <v>470</v>
      </c>
      <c r="AU342" s="18">
        <f t="shared" si="309"/>
        <v>0</v>
      </c>
      <c r="AV342" s="5">
        <f t="shared" si="287"/>
        <v>0</v>
      </c>
      <c r="AW342" s="17">
        <f t="shared" si="288"/>
        <v>0</v>
      </c>
      <c r="AX342" s="17">
        <f t="shared" si="289"/>
        <v>0</v>
      </c>
      <c r="AY342" s="17">
        <f t="shared" si="290"/>
        <v>0</v>
      </c>
      <c r="AZ342" s="19">
        <f t="shared" si="291"/>
        <v>0</v>
      </c>
      <c r="BA342" s="19">
        <f t="shared" si="292"/>
        <v>470</v>
      </c>
      <c r="BB342" s="19">
        <f t="shared" si="293"/>
        <v>0</v>
      </c>
      <c r="BC342" s="19">
        <f t="shared" si="294"/>
        <v>0</v>
      </c>
      <c r="BD342" s="17">
        <f t="shared" si="295"/>
        <v>470</v>
      </c>
      <c r="BE342" s="17">
        <f t="shared" si="296"/>
        <v>0</v>
      </c>
      <c r="BF342" s="38">
        <f t="shared" si="297"/>
        <v>460</v>
      </c>
      <c r="BG342" s="38">
        <f t="shared" si="298"/>
        <v>0</v>
      </c>
      <c r="BH342" s="38">
        <f t="shared" si="299"/>
        <v>0</v>
      </c>
      <c r="BI342" s="38">
        <f t="shared" si="300"/>
        <v>0</v>
      </c>
      <c r="BJ342" s="5">
        <f t="shared" si="301"/>
        <v>0</v>
      </c>
      <c r="BK342" s="5">
        <f t="shared" si="302"/>
        <v>0</v>
      </c>
      <c r="BL342" s="22">
        <f t="shared" si="303"/>
        <v>0</v>
      </c>
      <c r="BM342" s="5">
        <f t="shared" si="304"/>
        <v>0</v>
      </c>
      <c r="BN342" s="66">
        <f t="shared" si="325"/>
        <v>0</v>
      </c>
      <c r="BO342" s="5">
        <f>AP342*BO1239</f>
        <v>-39</v>
      </c>
      <c r="BP342" s="5">
        <f>AU342*BP1239</f>
        <v>0</v>
      </c>
      <c r="BQ342" s="5">
        <f>AF342*BQ1239</f>
        <v>0</v>
      </c>
      <c r="BR342" s="356">
        <f t="shared" si="324"/>
        <v>-39</v>
      </c>
      <c r="BS342" s="5">
        <f t="shared" si="305"/>
        <v>457.9</v>
      </c>
      <c r="BT342" s="6"/>
      <c r="BU342" s="306">
        <v>38656</v>
      </c>
      <c r="BV342" s="38">
        <f t="shared" si="306"/>
        <v>457.9</v>
      </c>
      <c r="BW342" s="66">
        <f>BV27*BV342</f>
        <v>37724.501565332015</v>
      </c>
      <c r="BX342" s="66">
        <f t="shared" si="320"/>
        <v>-1392.3216345361725</v>
      </c>
      <c r="BY342" s="17">
        <f t="shared" si="315"/>
        <v>0</v>
      </c>
      <c r="BZ342" s="17">
        <f t="shared" si="321"/>
        <v>1</v>
      </c>
      <c r="CA342" s="66"/>
      <c r="CB342" s="66">
        <f>N3+CE342</f>
        <v>47574</v>
      </c>
      <c r="CC342" s="66">
        <f>MAX(BW342:BW404)</f>
        <v>58642.280441588402</v>
      </c>
      <c r="CD342" s="66">
        <f t="shared" si="310"/>
        <v>-20917.778876256387</v>
      </c>
      <c r="CE342" s="66">
        <f t="shared" si="329"/>
        <v>-2426</v>
      </c>
      <c r="CF342" s="66" t="e">
        <f>MAX(CE342:CE404)</f>
        <v>#REF!</v>
      </c>
      <c r="CG342" s="66" t="e">
        <f t="shared" si="311"/>
        <v>#REF!</v>
      </c>
      <c r="CH342" s="370"/>
      <c r="CI342" s="17">
        <f t="shared" si="307"/>
        <v>0</v>
      </c>
      <c r="CJ342" s="17">
        <f t="shared" si="308"/>
        <v>1</v>
      </c>
      <c r="CK342" s="38">
        <f>MAX(BV38:BV342)</f>
        <v>477.7</v>
      </c>
      <c r="CL342" s="38">
        <f t="shared" si="316"/>
        <v>-19.800000000000011</v>
      </c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</row>
    <row r="343" spans="1:147" customFormat="1" ht="19.5" hidden="1" customHeight="1" x14ac:dyDescent="0.25">
      <c r="A343" s="3"/>
      <c r="B343" s="254">
        <f t="shared" si="275"/>
        <v>38663</v>
      </c>
      <c r="C343" s="5">
        <f t="shared" si="326"/>
        <v>22574</v>
      </c>
      <c r="D343" s="5">
        <v>0</v>
      </c>
      <c r="E343" s="66">
        <f t="shared" si="330"/>
        <v>0</v>
      </c>
      <c r="F343" s="66">
        <f t="shared" si="276"/>
        <v>-319</v>
      </c>
      <c r="G343" s="4">
        <f t="shared" si="327"/>
        <v>22255</v>
      </c>
      <c r="H343" s="8">
        <f t="shared" si="328"/>
        <v>-1.4131301497297777E-2</v>
      </c>
      <c r="I343" s="3"/>
      <c r="J343" s="306">
        <v>38663</v>
      </c>
      <c r="K343" s="5">
        <v>469.4</v>
      </c>
      <c r="L343" s="5">
        <v>470.9</v>
      </c>
      <c r="M343" s="5">
        <v>457.2</v>
      </c>
      <c r="N343" s="177"/>
      <c r="O343" s="5">
        <f t="shared" si="264"/>
        <v>13.699999999999989</v>
      </c>
      <c r="P343" s="8">
        <f t="shared" si="265"/>
        <v>2.9186195142735384E-2</v>
      </c>
      <c r="Q343" s="8">
        <f>(AVERAGE(P340:P342))*Q1239</f>
        <v>1.3764143066856369E-2</v>
      </c>
      <c r="R343" s="8">
        <f>P342/P1239</f>
        <v>1.2077028246742045</v>
      </c>
      <c r="S343" s="109">
        <f t="shared" si="266"/>
        <v>451.59739888968647</v>
      </c>
      <c r="T343" s="5">
        <f t="shared" si="277"/>
        <v>7.8999999999999773</v>
      </c>
      <c r="U343" s="8">
        <f t="shared" si="263"/>
        <v>0.47333333333333483</v>
      </c>
      <c r="V343" s="19">
        <f t="shared" si="267"/>
        <v>0</v>
      </c>
      <c r="W343" s="109">
        <f t="shared" si="278"/>
        <v>464.20260111031348</v>
      </c>
      <c r="X343" s="5">
        <f t="shared" si="272"/>
        <v>7.1000000000000227</v>
      </c>
      <c r="Y343" s="8">
        <f t="shared" si="268"/>
        <v>0.52666666666666517</v>
      </c>
      <c r="Z343" s="5">
        <f t="shared" si="269"/>
        <v>4.3999999999999773</v>
      </c>
      <c r="AA343" s="5">
        <f>K343*AA1239</f>
        <v>6.1021999999999998</v>
      </c>
      <c r="AB343" s="5">
        <f t="shared" si="270"/>
        <v>7.369644176726931</v>
      </c>
      <c r="AC343" s="2">
        <f t="shared" si="314"/>
        <v>38663</v>
      </c>
      <c r="AD343" s="43">
        <f t="shared" si="279"/>
        <v>450</v>
      </c>
      <c r="AE343" s="54"/>
      <c r="AF343" s="131">
        <f>(AK342&gt;AF1239)*1</f>
        <v>0</v>
      </c>
      <c r="AG343" s="112">
        <f>MROUND((AD343*AG1239),5)</f>
        <v>440</v>
      </c>
      <c r="AH343" s="113">
        <f>MROUND((AE343*AH1239),0.1)</f>
        <v>0</v>
      </c>
      <c r="AI343" s="60">
        <f t="shared" si="280"/>
        <v>11.5</v>
      </c>
      <c r="AJ343" s="60"/>
      <c r="AK343" s="133">
        <f t="shared" si="313"/>
        <v>469.4</v>
      </c>
      <c r="AL343" s="41">
        <f t="shared" si="271"/>
        <v>465</v>
      </c>
      <c r="AM343" s="56">
        <f t="shared" si="273"/>
        <v>2.2000000000000002</v>
      </c>
      <c r="AN343" s="82">
        <f t="shared" si="274"/>
        <v>1</v>
      </c>
      <c r="AO343" s="82">
        <f t="shared" si="281"/>
        <v>0</v>
      </c>
      <c r="AP343" s="33">
        <f t="shared" si="282"/>
        <v>0</v>
      </c>
      <c r="AQ343" s="29">
        <f t="shared" si="283"/>
        <v>0</v>
      </c>
      <c r="AR343" s="86">
        <f t="shared" si="284"/>
        <v>1</v>
      </c>
      <c r="AS343" s="33">
        <f t="shared" si="285"/>
        <v>0</v>
      </c>
      <c r="AT343" s="19">
        <f t="shared" si="286"/>
        <v>0</v>
      </c>
      <c r="AU343" s="18">
        <f t="shared" si="309"/>
        <v>1</v>
      </c>
      <c r="AV343" s="5">
        <f t="shared" si="287"/>
        <v>2.2000000000000002</v>
      </c>
      <c r="AW343" s="17">
        <f t="shared" si="288"/>
        <v>0</v>
      </c>
      <c r="AX343" s="17">
        <f t="shared" si="289"/>
        <v>1</v>
      </c>
      <c r="AY343" s="17">
        <f t="shared" si="290"/>
        <v>465</v>
      </c>
      <c r="AZ343" s="19">
        <f t="shared" si="291"/>
        <v>470</v>
      </c>
      <c r="BA343" s="19">
        <f t="shared" si="292"/>
        <v>0</v>
      </c>
      <c r="BB343" s="19">
        <f t="shared" si="293"/>
        <v>0</v>
      </c>
      <c r="BC343" s="19">
        <f t="shared" si="294"/>
        <v>465</v>
      </c>
      <c r="BD343" s="17">
        <f t="shared" si="295"/>
        <v>0</v>
      </c>
      <c r="BE343" s="17">
        <f t="shared" si="296"/>
        <v>0</v>
      </c>
      <c r="BF343" s="38">
        <f t="shared" si="297"/>
        <v>0</v>
      </c>
      <c r="BG343" s="38">
        <f t="shared" si="298"/>
        <v>0</v>
      </c>
      <c r="BH343" s="38">
        <f t="shared" si="299"/>
        <v>0</v>
      </c>
      <c r="BI343" s="38">
        <f t="shared" si="300"/>
        <v>0</v>
      </c>
      <c r="BJ343" s="5">
        <f t="shared" si="301"/>
        <v>0</v>
      </c>
      <c r="BK343" s="5">
        <f t="shared" si="302"/>
        <v>-5</v>
      </c>
      <c r="BL343" s="22">
        <f t="shared" si="303"/>
        <v>-2.8</v>
      </c>
      <c r="BM343" s="5">
        <f t="shared" si="304"/>
        <v>-2.8</v>
      </c>
      <c r="BN343" s="66">
        <f t="shared" si="325"/>
        <v>-280</v>
      </c>
      <c r="BO343" s="5">
        <f>AP343*BO1239</f>
        <v>0</v>
      </c>
      <c r="BP343" s="5">
        <f>AU343*BP1239</f>
        <v>-39</v>
      </c>
      <c r="BQ343" s="5">
        <f>AF343*BQ1239</f>
        <v>0</v>
      </c>
      <c r="BR343" s="356">
        <f t="shared" si="324"/>
        <v>-319</v>
      </c>
      <c r="BS343" s="5">
        <f t="shared" si="305"/>
        <v>469.4</v>
      </c>
      <c r="BT343" s="6"/>
      <c r="BU343" s="306">
        <v>38663</v>
      </c>
      <c r="BV343" s="38">
        <f t="shared" si="306"/>
        <v>469.4</v>
      </c>
      <c r="BW343" s="66">
        <f>BV27*BV343</f>
        <v>38671.939363980884</v>
      </c>
      <c r="BX343" s="66">
        <f t="shared" si="320"/>
        <v>947.43779864886892</v>
      </c>
      <c r="BY343" s="17">
        <f t="shared" si="315"/>
        <v>1</v>
      </c>
      <c r="BZ343" s="17">
        <f t="shared" si="321"/>
        <v>0</v>
      </c>
      <c r="CA343" s="66"/>
      <c r="CB343" s="66">
        <f>N3+CE343</f>
        <v>47255</v>
      </c>
      <c r="CC343" s="66">
        <f>MAX(BW343:BW404)</f>
        <v>58642.280441588402</v>
      </c>
      <c r="CD343" s="66">
        <f t="shared" si="310"/>
        <v>-19970.341077607518</v>
      </c>
      <c r="CE343" s="66">
        <f t="shared" si="329"/>
        <v>-2745</v>
      </c>
      <c r="CF343" s="66" t="e">
        <f>MAX(CE343:CE404)</f>
        <v>#REF!</v>
      </c>
      <c r="CG343" s="66" t="e">
        <f t="shared" si="311"/>
        <v>#REF!</v>
      </c>
      <c r="CH343" s="370"/>
      <c r="CI343" s="17">
        <f t="shared" si="307"/>
        <v>0</v>
      </c>
      <c r="CJ343" s="17">
        <f t="shared" si="308"/>
        <v>1</v>
      </c>
      <c r="CK343" s="38">
        <f>MAX(BV38:BV343)</f>
        <v>477.7</v>
      </c>
      <c r="CL343" s="38">
        <f t="shared" si="316"/>
        <v>-8.3000000000000114</v>
      </c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</row>
    <row r="344" spans="1:147" customFormat="1" ht="19.5" hidden="1" customHeight="1" x14ac:dyDescent="0.25">
      <c r="A344" s="3"/>
      <c r="B344" s="254">
        <f t="shared" si="275"/>
        <v>38670</v>
      </c>
      <c r="C344" s="5">
        <f t="shared" si="326"/>
        <v>22255</v>
      </c>
      <c r="D344" s="5">
        <v>0</v>
      </c>
      <c r="E344" s="66">
        <f t="shared" si="330"/>
        <v>0</v>
      </c>
      <c r="F344" s="66">
        <f t="shared" si="276"/>
        <v>-39</v>
      </c>
      <c r="G344" s="4">
        <f t="shared" si="327"/>
        <v>22216</v>
      </c>
      <c r="H344" s="8">
        <f t="shared" si="328"/>
        <v>-1.7524151875982926E-3</v>
      </c>
      <c r="I344" s="3"/>
      <c r="J344" s="306">
        <v>38670</v>
      </c>
      <c r="K344" s="5">
        <v>486.2</v>
      </c>
      <c r="L344" s="5">
        <v>489.6</v>
      </c>
      <c r="M344" s="5">
        <v>467.2</v>
      </c>
      <c r="N344" s="177"/>
      <c r="O344" s="5">
        <f t="shared" si="264"/>
        <v>22.400000000000034</v>
      </c>
      <c r="P344" s="8">
        <f t="shared" si="265"/>
        <v>4.607157548334026E-2</v>
      </c>
      <c r="Q344" s="8">
        <f>(AVERAGE(P341:P343))*Q1239</f>
        <v>1.3107920269004363E-2</v>
      </c>
      <c r="R344" s="8">
        <f>P343/P1239</f>
        <v>0.82770122150819414</v>
      </c>
      <c r="S344" s="109">
        <f t="shared" si="266"/>
        <v>463.24714222572931</v>
      </c>
      <c r="T344" s="5">
        <f t="shared" si="277"/>
        <v>4.3999999999999773</v>
      </c>
      <c r="U344" s="8">
        <f t="shared" si="263"/>
        <v>0.56000000000000227</v>
      </c>
      <c r="V344" s="19">
        <f t="shared" si="267"/>
        <v>0</v>
      </c>
      <c r="W344" s="109">
        <f t="shared" si="278"/>
        <v>475.55285777427065</v>
      </c>
      <c r="X344" s="5">
        <f t="shared" si="272"/>
        <v>5.6000000000000227</v>
      </c>
      <c r="Y344" s="8">
        <f t="shared" si="268"/>
        <v>0.43999999999999773</v>
      </c>
      <c r="Z344" s="5">
        <f t="shared" si="269"/>
        <v>11.199999999999989</v>
      </c>
      <c r="AA344" s="5">
        <f>K344*AA1239</f>
        <v>6.3205999999999998</v>
      </c>
      <c r="AB344" s="5">
        <f t="shared" si="270"/>
        <v>5.2315683406646913</v>
      </c>
      <c r="AC344" s="2">
        <f t="shared" si="314"/>
        <v>38670</v>
      </c>
      <c r="AD344" s="43">
        <f t="shared" si="279"/>
        <v>465</v>
      </c>
      <c r="AE344" s="54"/>
      <c r="AF344" s="131">
        <f>(AK343&gt;AF1239)*1</f>
        <v>0</v>
      </c>
      <c r="AG344" s="112">
        <f>MROUND((AD344*AG1239),5)</f>
        <v>455</v>
      </c>
      <c r="AH344" s="113">
        <f>MROUND((AE344*AH1239),0.1)</f>
        <v>0</v>
      </c>
      <c r="AI344" s="60">
        <f t="shared" si="280"/>
        <v>16.800000000000011</v>
      </c>
      <c r="AJ344" s="60"/>
      <c r="AK344" s="133">
        <f t="shared" si="313"/>
        <v>486.2</v>
      </c>
      <c r="AL344" s="41">
        <f t="shared" si="271"/>
        <v>475</v>
      </c>
      <c r="AM344" s="56">
        <f t="shared" si="273"/>
        <v>3.9000000000000004</v>
      </c>
      <c r="AN344" s="82">
        <f t="shared" si="274"/>
        <v>1</v>
      </c>
      <c r="AO344" s="82">
        <f t="shared" si="281"/>
        <v>0</v>
      </c>
      <c r="AP344" s="33">
        <f t="shared" si="282"/>
        <v>1</v>
      </c>
      <c r="AQ344" s="29">
        <f t="shared" si="283"/>
        <v>0</v>
      </c>
      <c r="AR344" s="86">
        <f t="shared" si="284"/>
        <v>1</v>
      </c>
      <c r="AS344" s="33">
        <f t="shared" si="285"/>
        <v>0</v>
      </c>
      <c r="AT344" s="19">
        <f t="shared" si="286"/>
        <v>0</v>
      </c>
      <c r="AU344" s="18">
        <f t="shared" si="309"/>
        <v>0</v>
      </c>
      <c r="AV344" s="5">
        <f t="shared" si="287"/>
        <v>0</v>
      </c>
      <c r="AW344" s="17">
        <f t="shared" si="288"/>
        <v>0</v>
      </c>
      <c r="AX344" s="17">
        <f t="shared" si="289"/>
        <v>0</v>
      </c>
      <c r="AY344" s="17">
        <f t="shared" si="290"/>
        <v>0</v>
      </c>
      <c r="AZ344" s="19">
        <f t="shared" si="291"/>
        <v>0</v>
      </c>
      <c r="BA344" s="19">
        <f t="shared" si="292"/>
        <v>0</v>
      </c>
      <c r="BB344" s="19">
        <f t="shared" si="293"/>
        <v>0</v>
      </c>
      <c r="BC344" s="19">
        <f t="shared" si="294"/>
        <v>0</v>
      </c>
      <c r="BD344" s="17">
        <f t="shared" si="295"/>
        <v>0</v>
      </c>
      <c r="BE344" s="17">
        <f t="shared" si="296"/>
        <v>0</v>
      </c>
      <c r="BF344" s="38">
        <f t="shared" si="297"/>
        <v>0</v>
      </c>
      <c r="BG344" s="38">
        <f t="shared" si="298"/>
        <v>0</v>
      </c>
      <c r="BH344" s="38">
        <f t="shared" si="299"/>
        <v>0</v>
      </c>
      <c r="BI344" s="38">
        <f t="shared" si="300"/>
        <v>0</v>
      </c>
      <c r="BJ344" s="5">
        <f t="shared" si="301"/>
        <v>0</v>
      </c>
      <c r="BK344" s="5">
        <f t="shared" si="302"/>
        <v>0</v>
      </c>
      <c r="BL344" s="22">
        <f t="shared" si="303"/>
        <v>0</v>
      </c>
      <c r="BM344" s="5">
        <f t="shared" si="304"/>
        <v>0</v>
      </c>
      <c r="BN344" s="66">
        <f t="shared" si="325"/>
        <v>0</v>
      </c>
      <c r="BO344" s="5">
        <f>AP344*BO1239</f>
        <v>-39</v>
      </c>
      <c r="BP344" s="5">
        <f>AU344*BP1239</f>
        <v>0</v>
      </c>
      <c r="BQ344" s="5">
        <f>AF344*BQ1239</f>
        <v>0</v>
      </c>
      <c r="BR344" s="356">
        <f t="shared" si="324"/>
        <v>-39</v>
      </c>
      <c r="BS344" s="5">
        <f t="shared" si="305"/>
        <v>486.2</v>
      </c>
      <c r="BT344" s="6"/>
      <c r="BU344" s="306">
        <v>38670</v>
      </c>
      <c r="BV344" s="38">
        <f t="shared" si="306"/>
        <v>486.2</v>
      </c>
      <c r="BW344" s="66">
        <f>BV27*BV344</f>
        <v>40056.022408963589</v>
      </c>
      <c r="BX344" s="66">
        <f t="shared" si="320"/>
        <v>1384.0830449827045</v>
      </c>
      <c r="BY344" s="17">
        <f t="shared" si="315"/>
        <v>1</v>
      </c>
      <c r="BZ344" s="17">
        <f t="shared" si="321"/>
        <v>0</v>
      </c>
      <c r="CA344" s="66"/>
      <c r="CB344" s="66">
        <f>N3+CE344</f>
        <v>47216</v>
      </c>
      <c r="CC344" s="66">
        <f>MAX(BW344:BW404)</f>
        <v>58642.280441588402</v>
      </c>
      <c r="CD344" s="66">
        <f t="shared" si="310"/>
        <v>-18586.258032624813</v>
      </c>
      <c r="CE344" s="66">
        <f t="shared" si="329"/>
        <v>-2784</v>
      </c>
      <c r="CF344" s="66" t="e">
        <f>MAX(CE344:CE404)</f>
        <v>#REF!</v>
      </c>
      <c r="CG344" s="66" t="e">
        <f t="shared" si="311"/>
        <v>#REF!</v>
      </c>
      <c r="CH344" s="370"/>
      <c r="CI344" s="17">
        <f t="shared" si="307"/>
        <v>0</v>
      </c>
      <c r="CJ344" s="17">
        <f t="shared" si="308"/>
        <v>1</v>
      </c>
      <c r="CK344" s="38">
        <f>MAX(BV38:BV344)</f>
        <v>486.2</v>
      </c>
      <c r="CL344" s="38">
        <f t="shared" si="316"/>
        <v>0</v>
      </c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</row>
    <row r="345" spans="1:147" customFormat="1" ht="19.5" hidden="1" customHeight="1" x14ac:dyDescent="0.25">
      <c r="A345" s="3"/>
      <c r="B345" s="254">
        <f t="shared" si="275"/>
        <v>38677</v>
      </c>
      <c r="C345" s="5">
        <f t="shared" si="326"/>
        <v>22216</v>
      </c>
      <c r="D345" s="5">
        <v>0</v>
      </c>
      <c r="E345" s="66">
        <f t="shared" si="330"/>
        <v>0</v>
      </c>
      <c r="F345" s="66">
        <f t="shared" si="276"/>
        <v>-39</v>
      </c>
      <c r="G345" s="4">
        <f t="shared" si="327"/>
        <v>22177</v>
      </c>
      <c r="H345" s="8">
        <f t="shared" si="328"/>
        <v>-1.7554915376305365E-3</v>
      </c>
      <c r="I345" s="3"/>
      <c r="J345" s="306">
        <v>38677</v>
      </c>
      <c r="K345" s="5">
        <v>496.4</v>
      </c>
      <c r="L345" s="5">
        <v>498.3</v>
      </c>
      <c r="M345" s="5">
        <v>485</v>
      </c>
      <c r="N345" s="177"/>
      <c r="O345" s="5">
        <f t="shared" si="264"/>
        <v>13.300000000000011</v>
      </c>
      <c r="P345" s="8">
        <f t="shared" si="265"/>
        <v>2.6792908944399701E-2</v>
      </c>
      <c r="Q345" s="8">
        <f>(AVERAGE(P342:P344))*Q1239</f>
        <v>1.5712465070883027E-2</v>
      </c>
      <c r="R345" s="8">
        <f>P344/P1239</f>
        <v>1.3065594579175339</v>
      </c>
      <c r="S345" s="109">
        <f t="shared" si="266"/>
        <v>478.56059948253665</v>
      </c>
      <c r="T345" s="5">
        <f t="shared" si="277"/>
        <v>6.1999999999999886</v>
      </c>
      <c r="U345" s="8">
        <f t="shared" si="263"/>
        <v>0.58666666666666745</v>
      </c>
      <c r="V345" s="19">
        <f t="shared" si="267"/>
        <v>0</v>
      </c>
      <c r="W345" s="109">
        <f t="shared" si="278"/>
        <v>493.83940051746333</v>
      </c>
      <c r="X345" s="5">
        <f t="shared" si="272"/>
        <v>8.8000000000000114</v>
      </c>
      <c r="Y345" s="8">
        <f t="shared" si="268"/>
        <v>0.41333333333333255</v>
      </c>
      <c r="Z345" s="5">
        <f t="shared" si="269"/>
        <v>1.3999999999999773</v>
      </c>
      <c r="AA345" s="5">
        <f>K345*AA1239</f>
        <v>6.4531999999999998</v>
      </c>
      <c r="AB345" s="5">
        <f t="shared" si="270"/>
        <v>8.4314894938334302</v>
      </c>
      <c r="AC345" s="2">
        <f t="shared" si="314"/>
        <v>38677</v>
      </c>
      <c r="AD345" s="43">
        <f t="shared" si="279"/>
        <v>480</v>
      </c>
      <c r="AE345" s="54"/>
      <c r="AF345" s="131">
        <f>(AK344&gt;AF1239)*1</f>
        <v>0</v>
      </c>
      <c r="AG345" s="112">
        <f>MROUND((AD345*AG1239),5)</f>
        <v>470</v>
      </c>
      <c r="AH345" s="113">
        <f>MROUND((AE345*AH1239),0.1)</f>
        <v>0</v>
      </c>
      <c r="AI345" s="60">
        <f t="shared" si="280"/>
        <v>10.199999999999989</v>
      </c>
      <c r="AJ345" s="60"/>
      <c r="AK345" s="133">
        <f t="shared" si="313"/>
        <v>496.4</v>
      </c>
      <c r="AL345" s="41">
        <f t="shared" si="271"/>
        <v>495</v>
      </c>
      <c r="AM345" s="56">
        <f t="shared" si="273"/>
        <v>2.3000000000000003</v>
      </c>
      <c r="AN345" s="82">
        <f t="shared" si="274"/>
        <v>1</v>
      </c>
      <c r="AO345" s="82">
        <f t="shared" si="281"/>
        <v>0</v>
      </c>
      <c r="AP345" s="33">
        <f t="shared" si="282"/>
        <v>1</v>
      </c>
      <c r="AQ345" s="29">
        <f t="shared" si="283"/>
        <v>0</v>
      </c>
      <c r="AR345" s="86">
        <f t="shared" si="284"/>
        <v>1</v>
      </c>
      <c r="AS345" s="33">
        <f t="shared" si="285"/>
        <v>0</v>
      </c>
      <c r="AT345" s="19">
        <f t="shared" si="286"/>
        <v>0</v>
      </c>
      <c r="AU345" s="18">
        <f t="shared" si="309"/>
        <v>0</v>
      </c>
      <c r="AV345" s="5">
        <f t="shared" si="287"/>
        <v>0</v>
      </c>
      <c r="AW345" s="17">
        <f t="shared" si="288"/>
        <v>0</v>
      </c>
      <c r="AX345" s="17">
        <f t="shared" si="289"/>
        <v>0</v>
      </c>
      <c r="AY345" s="17">
        <f t="shared" si="290"/>
        <v>0</v>
      </c>
      <c r="AZ345" s="19">
        <f t="shared" si="291"/>
        <v>0</v>
      </c>
      <c r="BA345" s="19">
        <f t="shared" si="292"/>
        <v>0</v>
      </c>
      <c r="BB345" s="19">
        <f t="shared" si="293"/>
        <v>0</v>
      </c>
      <c r="BC345" s="19">
        <f t="shared" si="294"/>
        <v>0</v>
      </c>
      <c r="BD345" s="17">
        <f t="shared" si="295"/>
        <v>0</v>
      </c>
      <c r="BE345" s="17">
        <f t="shared" si="296"/>
        <v>0</v>
      </c>
      <c r="BF345" s="38">
        <f t="shared" si="297"/>
        <v>0</v>
      </c>
      <c r="BG345" s="38">
        <f t="shared" si="298"/>
        <v>0</v>
      </c>
      <c r="BH345" s="38">
        <f t="shared" si="299"/>
        <v>0</v>
      </c>
      <c r="BI345" s="38">
        <f t="shared" si="300"/>
        <v>0</v>
      </c>
      <c r="BJ345" s="5">
        <f t="shared" si="301"/>
        <v>0</v>
      </c>
      <c r="BK345" s="5">
        <f t="shared" si="302"/>
        <v>0</v>
      </c>
      <c r="BL345" s="22">
        <f t="shared" si="303"/>
        <v>0</v>
      </c>
      <c r="BM345" s="5">
        <f t="shared" si="304"/>
        <v>0</v>
      </c>
      <c r="BN345" s="66">
        <f t="shared" si="325"/>
        <v>0</v>
      </c>
      <c r="BO345" s="5">
        <f>AP345*BO1239</f>
        <v>-39</v>
      </c>
      <c r="BP345" s="5">
        <f>AU345*BP1239</f>
        <v>0</v>
      </c>
      <c r="BQ345" s="5">
        <f>AF345*BQ1239</f>
        <v>0</v>
      </c>
      <c r="BR345" s="356">
        <f t="shared" si="324"/>
        <v>-39</v>
      </c>
      <c r="BS345" s="5">
        <f t="shared" si="305"/>
        <v>496.4</v>
      </c>
      <c r="BT345" s="6"/>
      <c r="BU345" s="306">
        <v>38677</v>
      </c>
      <c r="BV345" s="38">
        <f t="shared" si="306"/>
        <v>496.4</v>
      </c>
      <c r="BW345" s="66">
        <f>BV27*BV345</f>
        <v>40896.358543417366</v>
      </c>
      <c r="BX345" s="66">
        <f t="shared" si="320"/>
        <v>840.33613445377705</v>
      </c>
      <c r="BY345" s="17">
        <f t="shared" si="315"/>
        <v>1</v>
      </c>
      <c r="BZ345" s="17">
        <f t="shared" si="321"/>
        <v>0</v>
      </c>
      <c r="CA345" s="66"/>
      <c r="CB345" s="66">
        <f>N3+CE345</f>
        <v>47177</v>
      </c>
      <c r="CC345" s="66">
        <f>MAX(BW345:BW404)</f>
        <v>58642.280441588402</v>
      </c>
      <c r="CD345" s="66">
        <f t="shared" si="310"/>
        <v>-17745.921898171036</v>
      </c>
      <c r="CE345" s="66">
        <f t="shared" si="329"/>
        <v>-2823</v>
      </c>
      <c r="CF345" s="66" t="e">
        <f>MAX(CE345:CE404)</f>
        <v>#REF!</v>
      </c>
      <c r="CG345" s="66" t="e">
        <f t="shared" si="311"/>
        <v>#REF!</v>
      </c>
      <c r="CH345" s="370"/>
      <c r="CI345" s="17">
        <f t="shared" si="307"/>
        <v>0</v>
      </c>
      <c r="CJ345" s="17">
        <f t="shared" si="308"/>
        <v>1</v>
      </c>
      <c r="CK345" s="38">
        <f>MAX(BV38:BV345)</f>
        <v>496.4</v>
      </c>
      <c r="CL345" s="38">
        <f t="shared" si="316"/>
        <v>0</v>
      </c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</row>
    <row r="346" spans="1:147" customFormat="1" ht="19.5" hidden="1" customHeight="1" x14ac:dyDescent="0.25">
      <c r="A346" s="3"/>
      <c r="B346" s="254">
        <f t="shared" si="275"/>
        <v>38684</v>
      </c>
      <c r="C346" s="5">
        <f t="shared" si="326"/>
        <v>22177</v>
      </c>
      <c r="D346" s="5">
        <v>0</v>
      </c>
      <c r="E346" s="66">
        <f t="shared" si="330"/>
        <v>0</v>
      </c>
      <c r="F346" s="66">
        <f t="shared" si="276"/>
        <v>-39</v>
      </c>
      <c r="G346" s="4">
        <f t="shared" si="327"/>
        <v>22138</v>
      </c>
      <c r="H346" s="8">
        <f t="shared" si="328"/>
        <v>-1.7585787076701087E-3</v>
      </c>
      <c r="I346" s="3"/>
      <c r="J346" s="306">
        <v>38684</v>
      </c>
      <c r="K346" s="5">
        <v>507</v>
      </c>
      <c r="L346" s="5">
        <v>510.8</v>
      </c>
      <c r="M346" s="5">
        <v>494.3</v>
      </c>
      <c r="N346" s="177"/>
      <c r="O346" s="5">
        <f t="shared" si="264"/>
        <v>16.5</v>
      </c>
      <c r="P346" s="8">
        <f t="shared" si="265"/>
        <v>3.2544378698224852E-2</v>
      </c>
      <c r="Q346" s="8">
        <f>(AVERAGE(P343:P345))*Q1239</f>
        <v>1.3606757276063378E-2</v>
      </c>
      <c r="R346" s="8">
        <f>P345/P1239</f>
        <v>0.75982920530007214</v>
      </c>
      <c r="S346" s="109">
        <f t="shared" si="266"/>
        <v>489.64560568816211</v>
      </c>
      <c r="T346" s="5">
        <f t="shared" si="277"/>
        <v>6.3999999999999773</v>
      </c>
      <c r="U346" s="8">
        <f t="shared" si="263"/>
        <v>0.5733333333333348</v>
      </c>
      <c r="V346" s="19">
        <f t="shared" si="267"/>
        <v>0</v>
      </c>
      <c r="W346" s="109">
        <f t="shared" si="278"/>
        <v>503.15439431183785</v>
      </c>
      <c r="X346" s="5">
        <f t="shared" si="272"/>
        <v>8.6000000000000227</v>
      </c>
      <c r="Y346" s="8">
        <f t="shared" si="268"/>
        <v>0.4266666666666652</v>
      </c>
      <c r="Z346" s="5">
        <f t="shared" si="269"/>
        <v>2</v>
      </c>
      <c r="AA346" s="5">
        <f>K346*AA1239</f>
        <v>6.5909999999999993</v>
      </c>
      <c r="AB346" s="5">
        <f t="shared" si="270"/>
        <v>5.0080342921327752</v>
      </c>
      <c r="AC346" s="2">
        <f t="shared" si="314"/>
        <v>38684</v>
      </c>
      <c r="AD346" s="43">
        <f t="shared" si="279"/>
        <v>490</v>
      </c>
      <c r="AE346" s="54"/>
      <c r="AF346" s="131">
        <f>(AK345&gt;AF1239)*1</f>
        <v>0</v>
      </c>
      <c r="AG346" s="112">
        <f>MROUND((AD346*AG1239),5)</f>
        <v>480</v>
      </c>
      <c r="AH346" s="113">
        <f>MROUND((AE346*AH1239),0.1)</f>
        <v>0</v>
      </c>
      <c r="AI346" s="60">
        <f t="shared" si="280"/>
        <v>10.600000000000023</v>
      </c>
      <c r="AJ346" s="60"/>
      <c r="AK346" s="133">
        <f t="shared" si="313"/>
        <v>507</v>
      </c>
      <c r="AL346" s="41">
        <f t="shared" si="271"/>
        <v>505</v>
      </c>
      <c r="AM346" s="56">
        <f t="shared" si="273"/>
        <v>3.5</v>
      </c>
      <c r="AN346" s="82">
        <f t="shared" si="274"/>
        <v>1</v>
      </c>
      <c r="AO346" s="82">
        <f t="shared" si="281"/>
        <v>0</v>
      </c>
      <c r="AP346" s="33">
        <f t="shared" si="282"/>
        <v>1</v>
      </c>
      <c r="AQ346" s="29">
        <f t="shared" si="283"/>
        <v>0</v>
      </c>
      <c r="AR346" s="86">
        <f t="shared" si="284"/>
        <v>1</v>
      </c>
      <c r="AS346" s="33">
        <f t="shared" si="285"/>
        <v>0</v>
      </c>
      <c r="AT346" s="19">
        <f t="shared" si="286"/>
        <v>0</v>
      </c>
      <c r="AU346" s="18">
        <f t="shared" si="309"/>
        <v>0</v>
      </c>
      <c r="AV346" s="5">
        <f t="shared" si="287"/>
        <v>0</v>
      </c>
      <c r="AW346" s="17">
        <f t="shared" si="288"/>
        <v>0</v>
      </c>
      <c r="AX346" s="17">
        <f t="shared" si="289"/>
        <v>0</v>
      </c>
      <c r="AY346" s="17">
        <f t="shared" si="290"/>
        <v>0</v>
      </c>
      <c r="AZ346" s="19">
        <f t="shared" si="291"/>
        <v>0</v>
      </c>
      <c r="BA346" s="19">
        <f t="shared" si="292"/>
        <v>0</v>
      </c>
      <c r="BB346" s="19">
        <f t="shared" si="293"/>
        <v>0</v>
      </c>
      <c r="BC346" s="19">
        <f t="shared" si="294"/>
        <v>0</v>
      </c>
      <c r="BD346" s="17">
        <f t="shared" si="295"/>
        <v>0</v>
      </c>
      <c r="BE346" s="17">
        <f t="shared" si="296"/>
        <v>0</v>
      </c>
      <c r="BF346" s="38">
        <f t="shared" si="297"/>
        <v>0</v>
      </c>
      <c r="BG346" s="38">
        <f t="shared" si="298"/>
        <v>0</v>
      </c>
      <c r="BH346" s="38">
        <f t="shared" si="299"/>
        <v>0</v>
      </c>
      <c r="BI346" s="38">
        <f t="shared" si="300"/>
        <v>0</v>
      </c>
      <c r="BJ346" s="5">
        <f t="shared" si="301"/>
        <v>0</v>
      </c>
      <c r="BK346" s="5">
        <f t="shared" si="302"/>
        <v>0</v>
      </c>
      <c r="BL346" s="22">
        <f t="shared" si="303"/>
        <v>0</v>
      </c>
      <c r="BM346" s="5">
        <f t="shared" si="304"/>
        <v>0</v>
      </c>
      <c r="BN346" s="66">
        <f t="shared" si="325"/>
        <v>0</v>
      </c>
      <c r="BO346" s="5">
        <f>AP346*BO1239</f>
        <v>-39</v>
      </c>
      <c r="BP346" s="5">
        <f>AU346*BP1239</f>
        <v>0</v>
      </c>
      <c r="BQ346" s="5">
        <f>AF346*BQ1239</f>
        <v>0</v>
      </c>
      <c r="BR346" s="356">
        <f t="shared" si="324"/>
        <v>-39</v>
      </c>
      <c r="BS346" s="5">
        <f t="shared" si="305"/>
        <v>507</v>
      </c>
      <c r="BT346" s="6"/>
      <c r="BU346" s="306">
        <v>38684</v>
      </c>
      <c r="BV346" s="38">
        <f t="shared" si="306"/>
        <v>507</v>
      </c>
      <c r="BW346" s="66">
        <f>BV27*BV346</f>
        <v>41769.649036085022</v>
      </c>
      <c r="BX346" s="66">
        <f t="shared" si="320"/>
        <v>873.29049266765651</v>
      </c>
      <c r="BY346" s="17">
        <f t="shared" si="315"/>
        <v>1</v>
      </c>
      <c r="BZ346" s="17">
        <f t="shared" si="321"/>
        <v>0</v>
      </c>
      <c r="CA346" s="66"/>
      <c r="CB346" s="66">
        <f>N3+CE346</f>
        <v>47138</v>
      </c>
      <c r="CC346" s="66">
        <f>MAX(BW346:BW404)</f>
        <v>58642.280441588402</v>
      </c>
      <c r="CD346" s="66">
        <f t="shared" si="310"/>
        <v>-16872.63140550338</v>
      </c>
      <c r="CE346" s="66">
        <f t="shared" si="329"/>
        <v>-2862</v>
      </c>
      <c r="CF346" s="66" t="e">
        <f>MAX(CE346:CE404)</f>
        <v>#REF!</v>
      </c>
      <c r="CG346" s="66" t="e">
        <f t="shared" si="311"/>
        <v>#REF!</v>
      </c>
      <c r="CH346" s="370"/>
      <c r="CI346" s="17">
        <f t="shared" si="307"/>
        <v>0</v>
      </c>
      <c r="CJ346" s="17">
        <f t="shared" si="308"/>
        <v>1</v>
      </c>
      <c r="CK346" s="38">
        <f>MAX(BV38:BV346)</f>
        <v>507</v>
      </c>
      <c r="CL346" s="38">
        <f t="shared" si="316"/>
        <v>0</v>
      </c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</row>
    <row r="347" spans="1:147" customFormat="1" ht="19.5" hidden="1" customHeight="1" x14ac:dyDescent="0.25">
      <c r="A347" s="3"/>
      <c r="B347" s="254">
        <f t="shared" si="275"/>
        <v>38691</v>
      </c>
      <c r="C347" s="5">
        <f t="shared" si="326"/>
        <v>22138</v>
      </c>
      <c r="D347" s="5">
        <v>0</v>
      </c>
      <c r="E347" s="66">
        <f t="shared" si="330"/>
        <v>0</v>
      </c>
      <c r="F347" s="66">
        <f t="shared" si="276"/>
        <v>-39</v>
      </c>
      <c r="G347" s="4">
        <f t="shared" si="327"/>
        <v>22099</v>
      </c>
      <c r="H347" s="8">
        <f t="shared" si="328"/>
        <v>-1.761676754901075E-3</v>
      </c>
      <c r="I347" s="3"/>
      <c r="J347" s="306">
        <v>38691</v>
      </c>
      <c r="K347" s="5">
        <v>530.20000000000005</v>
      </c>
      <c r="L347" s="5">
        <v>534.29999999999995</v>
      </c>
      <c r="M347" s="5">
        <v>506.8</v>
      </c>
      <c r="N347" s="177"/>
      <c r="O347" s="5">
        <f t="shared" si="264"/>
        <v>27.499999999999943</v>
      </c>
      <c r="P347" s="8">
        <f t="shared" si="265"/>
        <v>5.1867219917012333E-2</v>
      </c>
      <c r="Q347" s="8">
        <f>(AVERAGE(P344:P346))*Q1239</f>
        <v>1.4054515083461975E-2</v>
      </c>
      <c r="R347" s="8">
        <f>P346/P1239</f>
        <v>0.9229370896072675</v>
      </c>
      <c r="S347" s="109">
        <f t="shared" si="266"/>
        <v>499.87436085268479</v>
      </c>
      <c r="T347" s="5">
        <f t="shared" si="277"/>
        <v>7</v>
      </c>
      <c r="U347" s="8">
        <f t="shared" si="263"/>
        <v>0.53333333333333333</v>
      </c>
      <c r="V347" s="19">
        <f t="shared" si="267"/>
        <v>0</v>
      </c>
      <c r="W347" s="109">
        <f t="shared" si="278"/>
        <v>514.12563914731527</v>
      </c>
      <c r="X347" s="5">
        <f t="shared" si="272"/>
        <v>8</v>
      </c>
      <c r="Y347" s="8">
        <f t="shared" si="268"/>
        <v>0.46666666666666667</v>
      </c>
      <c r="Z347" s="5">
        <f t="shared" si="269"/>
        <v>15.200000000000045</v>
      </c>
      <c r="AA347" s="5">
        <f>K347*AA1239</f>
        <v>6.8925999999999998</v>
      </c>
      <c r="AB347" s="5">
        <f t="shared" si="270"/>
        <v>6.3614361838270517</v>
      </c>
      <c r="AC347" s="2">
        <f t="shared" si="314"/>
        <v>38691</v>
      </c>
      <c r="AD347" s="43">
        <f t="shared" si="279"/>
        <v>500</v>
      </c>
      <c r="AE347" s="54"/>
      <c r="AF347" s="131">
        <f>(AK346&gt;AF1239)*1</f>
        <v>0</v>
      </c>
      <c r="AG347" s="112">
        <f>MROUND((AD347*AG1239),5)</f>
        <v>490</v>
      </c>
      <c r="AH347" s="113">
        <f>MROUND((AE347*AH1239),0.1)</f>
        <v>0</v>
      </c>
      <c r="AI347" s="60">
        <f t="shared" si="280"/>
        <v>23.200000000000045</v>
      </c>
      <c r="AJ347" s="60"/>
      <c r="AK347" s="133">
        <f t="shared" si="313"/>
        <v>530.20000000000005</v>
      </c>
      <c r="AL347" s="41">
        <f t="shared" si="271"/>
        <v>515</v>
      </c>
      <c r="AM347" s="56">
        <f t="shared" si="273"/>
        <v>2.1</v>
      </c>
      <c r="AN347" s="82">
        <f t="shared" si="274"/>
        <v>1</v>
      </c>
      <c r="AO347" s="82">
        <f t="shared" si="281"/>
        <v>0</v>
      </c>
      <c r="AP347" s="33">
        <f t="shared" si="282"/>
        <v>1</v>
      </c>
      <c r="AQ347" s="29">
        <f t="shared" si="283"/>
        <v>0</v>
      </c>
      <c r="AR347" s="86">
        <f t="shared" si="284"/>
        <v>1</v>
      </c>
      <c r="AS347" s="33">
        <f t="shared" si="285"/>
        <v>0</v>
      </c>
      <c r="AT347" s="19">
        <f t="shared" si="286"/>
        <v>0</v>
      </c>
      <c r="AU347" s="18">
        <f t="shared" si="309"/>
        <v>0</v>
      </c>
      <c r="AV347" s="5">
        <f t="shared" si="287"/>
        <v>0</v>
      </c>
      <c r="AW347" s="17">
        <f t="shared" si="288"/>
        <v>0</v>
      </c>
      <c r="AX347" s="17">
        <f t="shared" si="289"/>
        <v>0</v>
      </c>
      <c r="AY347" s="17">
        <f t="shared" si="290"/>
        <v>0</v>
      </c>
      <c r="AZ347" s="19">
        <f t="shared" si="291"/>
        <v>0</v>
      </c>
      <c r="BA347" s="19">
        <f t="shared" si="292"/>
        <v>0</v>
      </c>
      <c r="BB347" s="19">
        <f t="shared" si="293"/>
        <v>0</v>
      </c>
      <c r="BC347" s="19">
        <f t="shared" si="294"/>
        <v>0</v>
      </c>
      <c r="BD347" s="17">
        <f t="shared" si="295"/>
        <v>0</v>
      </c>
      <c r="BE347" s="17">
        <f t="shared" si="296"/>
        <v>0</v>
      </c>
      <c r="BF347" s="38">
        <f t="shared" si="297"/>
        <v>0</v>
      </c>
      <c r="BG347" s="38">
        <f t="shared" si="298"/>
        <v>0</v>
      </c>
      <c r="BH347" s="38">
        <f t="shared" si="299"/>
        <v>0</v>
      </c>
      <c r="BI347" s="38">
        <f t="shared" si="300"/>
        <v>0</v>
      </c>
      <c r="BJ347" s="5">
        <f t="shared" si="301"/>
        <v>0</v>
      </c>
      <c r="BK347" s="5">
        <f t="shared" si="302"/>
        <v>0</v>
      </c>
      <c r="BL347" s="22">
        <f t="shared" si="303"/>
        <v>0</v>
      </c>
      <c r="BM347" s="5">
        <f t="shared" si="304"/>
        <v>0</v>
      </c>
      <c r="BN347" s="66">
        <f t="shared" si="325"/>
        <v>0</v>
      </c>
      <c r="BO347" s="5">
        <f>AP347*BO1239</f>
        <v>-39</v>
      </c>
      <c r="BP347" s="5">
        <f>AU347*BP1239</f>
        <v>0</v>
      </c>
      <c r="BQ347" s="5">
        <f>AF347*BQ1239</f>
        <v>0</v>
      </c>
      <c r="BR347" s="356">
        <f t="shared" si="324"/>
        <v>-39</v>
      </c>
      <c r="BS347" s="5">
        <f t="shared" si="305"/>
        <v>530.20000000000005</v>
      </c>
      <c r="BT347" s="6"/>
      <c r="BU347" s="306">
        <v>38691</v>
      </c>
      <c r="BV347" s="38">
        <f t="shared" si="306"/>
        <v>530.20000000000005</v>
      </c>
      <c r="BW347" s="66">
        <f>BV27*BV347</f>
        <v>43681.001812489711</v>
      </c>
      <c r="BX347" s="66">
        <f t="shared" si="320"/>
        <v>1911.3527764046885</v>
      </c>
      <c r="BY347" s="17">
        <f t="shared" si="315"/>
        <v>1</v>
      </c>
      <c r="BZ347" s="17">
        <f t="shared" si="321"/>
        <v>0</v>
      </c>
      <c r="CA347" s="66"/>
      <c r="CB347" s="66">
        <f>N3+CE347</f>
        <v>47099</v>
      </c>
      <c r="CC347" s="66">
        <f>MAX(BW347:BW404)</f>
        <v>58642.280441588402</v>
      </c>
      <c r="CD347" s="66">
        <f t="shared" si="310"/>
        <v>-14961.278629098691</v>
      </c>
      <c r="CE347" s="66">
        <f t="shared" si="329"/>
        <v>-2901</v>
      </c>
      <c r="CF347" s="66" t="e">
        <f>MAX(CE347:CE404)</f>
        <v>#REF!</v>
      </c>
      <c r="CG347" s="66" t="e">
        <f t="shared" si="311"/>
        <v>#REF!</v>
      </c>
      <c r="CH347" s="370"/>
      <c r="CI347" s="17">
        <f t="shared" si="307"/>
        <v>0</v>
      </c>
      <c r="CJ347" s="17">
        <f t="shared" si="308"/>
        <v>1</v>
      </c>
      <c r="CK347" s="38">
        <f>MAX(BV38:BV347)</f>
        <v>530.20000000000005</v>
      </c>
      <c r="CL347" s="38">
        <f t="shared" si="316"/>
        <v>0</v>
      </c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</row>
    <row r="348" spans="1:147" customFormat="1" ht="19.5" hidden="1" customHeight="1" x14ac:dyDescent="0.25">
      <c r="A348" s="3"/>
      <c r="B348" s="254">
        <f t="shared" si="275"/>
        <v>38698</v>
      </c>
      <c r="C348" s="5">
        <f t="shared" si="326"/>
        <v>22099</v>
      </c>
      <c r="D348" s="5">
        <v>0</v>
      </c>
      <c r="E348" s="66">
        <f t="shared" si="330"/>
        <v>0</v>
      </c>
      <c r="F348" s="66">
        <f t="shared" si="276"/>
        <v>-39</v>
      </c>
      <c r="G348" s="4">
        <f t="shared" si="327"/>
        <v>22060</v>
      </c>
      <c r="H348" s="8">
        <f t="shared" si="328"/>
        <v>-1.7647857369111725E-3</v>
      </c>
      <c r="I348" s="3"/>
      <c r="J348" s="306">
        <v>38698</v>
      </c>
      <c r="K348" s="5">
        <v>505.9</v>
      </c>
      <c r="L348" s="5">
        <v>544.5</v>
      </c>
      <c r="M348" s="5">
        <v>496.2</v>
      </c>
      <c r="N348" s="177"/>
      <c r="O348" s="5">
        <f t="shared" si="264"/>
        <v>48.300000000000011</v>
      </c>
      <c r="P348" s="8">
        <f t="shared" si="265"/>
        <v>9.5473413718126135E-2</v>
      </c>
      <c r="Q348" s="8">
        <f>(AVERAGE(P345:P347))*Q1239</f>
        <v>1.4827267674618253E-2</v>
      </c>
      <c r="R348" s="8">
        <f>P347/P1239</f>
        <v>1.4709201069749893</v>
      </c>
      <c r="S348" s="109">
        <f t="shared" si="266"/>
        <v>522.33858267891742</v>
      </c>
      <c r="T348" s="5">
        <f t="shared" si="277"/>
        <v>10.200000000000045</v>
      </c>
      <c r="U348" s="8">
        <f t="shared" ref="U348:U412" si="331">((T348+X348)-T348)/(T348+X348)</f>
        <v>0.48999999999999772</v>
      </c>
      <c r="V348" s="19">
        <f t="shared" si="267"/>
        <v>14.100000000000023</v>
      </c>
      <c r="W348" s="109">
        <f t="shared" si="278"/>
        <v>538.06141732108267</v>
      </c>
      <c r="X348" s="5">
        <f t="shared" si="272"/>
        <v>9.7999999999999545</v>
      </c>
      <c r="Y348" s="8">
        <f t="shared" si="268"/>
        <v>0.51000000000000223</v>
      </c>
      <c r="Z348" s="5">
        <f t="shared" si="269"/>
        <v>0</v>
      </c>
      <c r="AA348" s="5">
        <f>K348*AA1239</f>
        <v>6.5766999999999998</v>
      </c>
      <c r="AB348" s="5">
        <f t="shared" si="270"/>
        <v>9.6738002675424113</v>
      </c>
      <c r="AC348" s="2">
        <f t="shared" si="314"/>
        <v>38698</v>
      </c>
      <c r="AD348" s="43">
        <f t="shared" si="279"/>
        <v>520</v>
      </c>
      <c r="AE348" s="54"/>
      <c r="AF348" s="131">
        <f>(AK347&gt;AF1239)*1</f>
        <v>0</v>
      </c>
      <c r="AG348" s="112">
        <f>MROUND((AD348*AG1239),5)</f>
        <v>510</v>
      </c>
      <c r="AH348" s="113">
        <f>MROUND((AE348*AH1239),0.1)</f>
        <v>0</v>
      </c>
      <c r="AI348" s="60">
        <f t="shared" si="280"/>
        <v>-24.300000000000068</v>
      </c>
      <c r="AJ348" s="60"/>
      <c r="AK348" s="133">
        <f t="shared" si="313"/>
        <v>505.9</v>
      </c>
      <c r="AL348" s="41">
        <f t="shared" si="271"/>
        <v>540</v>
      </c>
      <c r="AM348" s="56">
        <f t="shared" si="273"/>
        <v>3</v>
      </c>
      <c r="AN348" s="82">
        <f t="shared" si="274"/>
        <v>0</v>
      </c>
      <c r="AO348" s="82">
        <f t="shared" si="281"/>
        <v>1</v>
      </c>
      <c r="AP348" s="33">
        <f t="shared" si="282"/>
        <v>1</v>
      </c>
      <c r="AQ348" s="29">
        <f t="shared" si="283"/>
        <v>0</v>
      </c>
      <c r="AR348" s="86">
        <f t="shared" si="284"/>
        <v>0</v>
      </c>
      <c r="AS348" s="33">
        <f t="shared" si="285"/>
        <v>1</v>
      </c>
      <c r="AT348" s="19">
        <f t="shared" si="286"/>
        <v>520</v>
      </c>
      <c r="AU348" s="18">
        <f t="shared" si="309"/>
        <v>0</v>
      </c>
      <c r="AV348" s="5">
        <f t="shared" si="287"/>
        <v>0</v>
      </c>
      <c r="AW348" s="17">
        <f t="shared" si="288"/>
        <v>0</v>
      </c>
      <c r="AX348" s="17">
        <f t="shared" si="289"/>
        <v>0</v>
      </c>
      <c r="AY348" s="17">
        <f t="shared" si="290"/>
        <v>0</v>
      </c>
      <c r="AZ348" s="19">
        <f t="shared" si="291"/>
        <v>0</v>
      </c>
      <c r="BA348" s="19">
        <f t="shared" si="292"/>
        <v>520</v>
      </c>
      <c r="BB348" s="19">
        <f t="shared" si="293"/>
        <v>0</v>
      </c>
      <c r="BC348" s="19">
        <f t="shared" si="294"/>
        <v>0</v>
      </c>
      <c r="BD348" s="17">
        <f t="shared" si="295"/>
        <v>520</v>
      </c>
      <c r="BE348" s="17">
        <f t="shared" si="296"/>
        <v>0</v>
      </c>
      <c r="BF348" s="38">
        <f t="shared" si="297"/>
        <v>510</v>
      </c>
      <c r="BG348" s="38">
        <f t="shared" si="298"/>
        <v>0</v>
      </c>
      <c r="BH348" s="38">
        <f t="shared" si="299"/>
        <v>0</v>
      </c>
      <c r="BI348" s="38">
        <f t="shared" si="300"/>
        <v>0</v>
      </c>
      <c r="BJ348" s="5">
        <f t="shared" si="301"/>
        <v>0</v>
      </c>
      <c r="BK348" s="5">
        <f t="shared" si="302"/>
        <v>0</v>
      </c>
      <c r="BL348" s="22">
        <f t="shared" si="303"/>
        <v>0</v>
      </c>
      <c r="BM348" s="5">
        <f t="shared" si="304"/>
        <v>0</v>
      </c>
      <c r="BN348" s="66">
        <f t="shared" si="325"/>
        <v>0</v>
      </c>
      <c r="BO348" s="5">
        <f>AP348*BO1239</f>
        <v>-39</v>
      </c>
      <c r="BP348" s="5">
        <f>AU348*BP1239</f>
        <v>0</v>
      </c>
      <c r="BQ348" s="5">
        <f>AF348*BQ1239</f>
        <v>0</v>
      </c>
      <c r="BR348" s="356">
        <f t="shared" si="324"/>
        <v>-39</v>
      </c>
      <c r="BS348" s="5">
        <f t="shared" si="305"/>
        <v>505.9</v>
      </c>
      <c r="BT348" s="6"/>
      <c r="BU348" s="306">
        <v>38698</v>
      </c>
      <c r="BV348" s="38">
        <f t="shared" si="306"/>
        <v>505.9</v>
      </c>
      <c r="BW348" s="66">
        <f>BV27*BV348</f>
        <v>41679.024550996866</v>
      </c>
      <c r="BX348" s="66">
        <f t="shared" si="320"/>
        <v>-2001.9772614928443</v>
      </c>
      <c r="BY348" s="17">
        <f t="shared" si="315"/>
        <v>0</v>
      </c>
      <c r="BZ348" s="17">
        <f t="shared" si="321"/>
        <v>1</v>
      </c>
      <c r="CA348" s="66"/>
      <c r="CB348" s="66">
        <f>N3+CE348</f>
        <v>47060</v>
      </c>
      <c r="CC348" s="66">
        <f>MAX(BW348:BW404)</f>
        <v>58642.280441588402</v>
      </c>
      <c r="CD348" s="66">
        <f t="shared" si="310"/>
        <v>-16963.255890591536</v>
      </c>
      <c r="CE348" s="66">
        <f t="shared" si="329"/>
        <v>-2940</v>
      </c>
      <c r="CF348" s="66" t="e">
        <f>MAX(CE348:CE404)</f>
        <v>#REF!</v>
      </c>
      <c r="CG348" s="66" t="e">
        <f t="shared" si="311"/>
        <v>#REF!</v>
      </c>
      <c r="CH348" s="370"/>
      <c r="CI348" s="17">
        <f t="shared" si="307"/>
        <v>0</v>
      </c>
      <c r="CJ348" s="17">
        <f t="shared" si="308"/>
        <v>1</v>
      </c>
      <c r="CK348" s="38">
        <f>MAX(BV38:BV348)</f>
        <v>530.20000000000005</v>
      </c>
      <c r="CL348" s="38">
        <f t="shared" si="316"/>
        <v>-24.300000000000068</v>
      </c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</row>
    <row r="349" spans="1:147" customFormat="1" ht="19.5" hidden="1" customHeight="1" x14ac:dyDescent="0.25">
      <c r="A349" s="3"/>
      <c r="B349" s="254">
        <f t="shared" si="275"/>
        <v>38705</v>
      </c>
      <c r="C349" s="5">
        <f t="shared" si="326"/>
        <v>22060</v>
      </c>
      <c r="D349" s="5">
        <v>0</v>
      </c>
      <c r="E349" s="66">
        <f t="shared" si="330"/>
        <v>0</v>
      </c>
      <c r="F349" s="66">
        <f t="shared" si="276"/>
        <v>451.00000000000006</v>
      </c>
      <c r="G349" s="4">
        <f t="shared" si="327"/>
        <v>22511</v>
      </c>
      <c r="H349" s="8">
        <f t="shared" si="328"/>
        <v>2.044424297370807E-2</v>
      </c>
      <c r="I349" s="3"/>
      <c r="J349" s="306">
        <v>38705</v>
      </c>
      <c r="K349" s="5">
        <v>505.2</v>
      </c>
      <c r="L349" s="5">
        <v>512.1</v>
      </c>
      <c r="M349" s="5">
        <v>492.3</v>
      </c>
      <c r="N349" s="177"/>
      <c r="O349" s="5">
        <f t="shared" ref="O349:O413" si="332">L349-M349</f>
        <v>19.800000000000011</v>
      </c>
      <c r="P349" s="8">
        <f t="shared" ref="P349:P413" si="333">O349/K349</f>
        <v>3.9192399049881262E-2</v>
      </c>
      <c r="Q349" s="8">
        <f>(AVERAGE(P346:P348))*Q1239</f>
        <v>2.398466831111511E-2</v>
      </c>
      <c r="R349" s="8">
        <f>P348/P1239</f>
        <v>2.7075629683686122</v>
      </c>
      <c r="S349" s="109">
        <f t="shared" si="266"/>
        <v>493.76615630140685</v>
      </c>
      <c r="T349" s="5">
        <f t="shared" si="277"/>
        <v>10.899999999999977</v>
      </c>
      <c r="U349" s="8">
        <f t="shared" si="331"/>
        <v>0.56400000000000095</v>
      </c>
      <c r="V349" s="19">
        <f t="shared" si="267"/>
        <v>0</v>
      </c>
      <c r="W349" s="109">
        <f t="shared" si="278"/>
        <v>518.03384369859316</v>
      </c>
      <c r="X349" s="5">
        <f t="shared" si="272"/>
        <v>14.100000000000023</v>
      </c>
      <c r="Y349" s="8">
        <f t="shared" si="268"/>
        <v>0.43599999999999905</v>
      </c>
      <c r="Z349" s="5">
        <f t="shared" si="269"/>
        <v>0</v>
      </c>
      <c r="AA349" s="5">
        <f>K349*AA1239</f>
        <v>6.5675999999999997</v>
      </c>
      <c r="AB349" s="5">
        <f t="shared" si="270"/>
        <v>17.782190551057695</v>
      </c>
      <c r="AC349" s="2">
        <f t="shared" si="314"/>
        <v>38705</v>
      </c>
      <c r="AD349" s="43">
        <f t="shared" si="279"/>
        <v>495</v>
      </c>
      <c r="AE349" s="54"/>
      <c r="AF349" s="131">
        <f>(AK348&gt;AF1239)*1</f>
        <v>0</v>
      </c>
      <c r="AG349" s="112">
        <f>MROUND((AD349*AG1239),5)</f>
        <v>485</v>
      </c>
      <c r="AH349" s="113">
        <f>MROUND((AE349*AH1239),0.1)</f>
        <v>0</v>
      </c>
      <c r="AI349" s="60">
        <f t="shared" si="280"/>
        <v>-0.69999999999998863</v>
      </c>
      <c r="AJ349" s="60"/>
      <c r="AK349" s="133">
        <f t="shared" si="313"/>
        <v>505.2</v>
      </c>
      <c r="AL349" s="41">
        <f t="shared" si="271"/>
        <v>520</v>
      </c>
      <c r="AM349" s="56">
        <f t="shared" si="273"/>
        <v>4.9000000000000004</v>
      </c>
      <c r="AN349" s="82">
        <f t="shared" si="274"/>
        <v>0</v>
      </c>
      <c r="AO349" s="82">
        <f t="shared" si="281"/>
        <v>1</v>
      </c>
      <c r="AP349" s="33">
        <f t="shared" si="282"/>
        <v>0</v>
      </c>
      <c r="AQ349" s="29">
        <f t="shared" si="283"/>
        <v>0</v>
      </c>
      <c r="AR349" s="86">
        <f t="shared" si="284"/>
        <v>1</v>
      </c>
      <c r="AS349" s="33">
        <f t="shared" si="285"/>
        <v>0</v>
      </c>
      <c r="AT349" s="19">
        <f t="shared" si="286"/>
        <v>0</v>
      </c>
      <c r="AU349" s="18">
        <f t="shared" si="309"/>
        <v>1</v>
      </c>
      <c r="AV349" s="5">
        <f t="shared" si="287"/>
        <v>4.9000000000000004</v>
      </c>
      <c r="AW349" s="17">
        <f t="shared" si="288"/>
        <v>1</v>
      </c>
      <c r="AX349" s="17">
        <f t="shared" si="289"/>
        <v>0</v>
      </c>
      <c r="AY349" s="17">
        <f t="shared" si="290"/>
        <v>0</v>
      </c>
      <c r="AZ349" s="19">
        <f t="shared" si="291"/>
        <v>520</v>
      </c>
      <c r="BA349" s="19">
        <f t="shared" si="292"/>
        <v>0</v>
      </c>
      <c r="BB349" s="19">
        <f t="shared" si="293"/>
        <v>0</v>
      </c>
      <c r="BC349" s="19">
        <f t="shared" si="294"/>
        <v>0</v>
      </c>
      <c r="BD349" s="17">
        <f t="shared" si="295"/>
        <v>520</v>
      </c>
      <c r="BE349" s="17">
        <f t="shared" si="296"/>
        <v>0</v>
      </c>
      <c r="BF349" s="38">
        <f t="shared" si="297"/>
        <v>0</v>
      </c>
      <c r="BG349" s="38">
        <f t="shared" si="298"/>
        <v>0</v>
      </c>
      <c r="BH349" s="38">
        <f t="shared" si="299"/>
        <v>0</v>
      </c>
      <c r="BI349" s="38">
        <f t="shared" si="300"/>
        <v>0</v>
      </c>
      <c r="BJ349" s="5">
        <f t="shared" si="301"/>
        <v>0</v>
      </c>
      <c r="BK349" s="5">
        <f t="shared" si="302"/>
        <v>0</v>
      </c>
      <c r="BL349" s="22">
        <f t="shared" si="303"/>
        <v>4.9000000000000004</v>
      </c>
      <c r="BM349" s="5">
        <f t="shared" si="304"/>
        <v>4.9000000000000004</v>
      </c>
      <c r="BN349" s="66">
        <f t="shared" si="325"/>
        <v>490.00000000000006</v>
      </c>
      <c r="BO349" s="5">
        <f>AP349*BO1239</f>
        <v>0</v>
      </c>
      <c r="BP349" s="5">
        <f>AU349*BP1239</f>
        <v>-39</v>
      </c>
      <c r="BQ349" s="5">
        <f>AF349*BQ1239</f>
        <v>0</v>
      </c>
      <c r="BR349" s="356">
        <f t="shared" si="324"/>
        <v>451.00000000000006</v>
      </c>
      <c r="BS349" s="5">
        <f t="shared" si="305"/>
        <v>505.2</v>
      </c>
      <c r="BT349" s="6"/>
      <c r="BU349" s="306">
        <v>38705</v>
      </c>
      <c r="BV349" s="38">
        <f t="shared" si="306"/>
        <v>505.2</v>
      </c>
      <c r="BW349" s="66">
        <f>BV27*BV349</f>
        <v>41621.35442412259</v>
      </c>
      <c r="BX349" s="66">
        <f t="shared" si="320"/>
        <v>-57.67012687427632</v>
      </c>
      <c r="BY349" s="17">
        <f t="shared" si="315"/>
        <v>0</v>
      </c>
      <c r="BZ349" s="17">
        <f t="shared" si="321"/>
        <v>1</v>
      </c>
      <c r="CA349" s="66"/>
      <c r="CB349" s="66">
        <f>N3+CE349</f>
        <v>47511</v>
      </c>
      <c r="CC349" s="66">
        <f>MAX(BW349:BW404)</f>
        <v>58642.280441588402</v>
      </c>
      <c r="CD349" s="66">
        <f t="shared" si="310"/>
        <v>-17020.926017465812</v>
      </c>
      <c r="CE349" s="66">
        <f t="shared" si="329"/>
        <v>-2489</v>
      </c>
      <c r="CF349" s="66" t="e">
        <f>MAX(CE349:CE404)</f>
        <v>#REF!</v>
      </c>
      <c r="CG349" s="66" t="e">
        <f t="shared" si="311"/>
        <v>#REF!</v>
      </c>
      <c r="CH349" s="370"/>
      <c r="CI349" s="17">
        <f t="shared" si="307"/>
        <v>1</v>
      </c>
      <c r="CJ349" s="17">
        <f t="shared" si="308"/>
        <v>0</v>
      </c>
      <c r="CK349" s="38">
        <f>MAX(BV38:BV349)</f>
        <v>530.20000000000005</v>
      </c>
      <c r="CL349" s="38">
        <f t="shared" si="316"/>
        <v>-25.000000000000057</v>
      </c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</row>
    <row r="350" spans="1:147" customFormat="1" ht="19.5" hidden="1" customHeight="1" x14ac:dyDescent="0.25">
      <c r="A350" s="3"/>
      <c r="B350" s="254">
        <f t="shared" si="275"/>
        <v>38712</v>
      </c>
      <c r="C350" s="5">
        <f t="shared" si="326"/>
        <v>22511</v>
      </c>
      <c r="D350" s="5">
        <v>0</v>
      </c>
      <c r="E350" s="66">
        <f t="shared" si="330"/>
        <v>0</v>
      </c>
      <c r="F350" s="66">
        <f t="shared" si="276"/>
        <v>741.00000000000011</v>
      </c>
      <c r="G350" s="4">
        <f t="shared" si="327"/>
        <v>23252</v>
      </c>
      <c r="H350" s="8">
        <f t="shared" si="328"/>
        <v>3.2917240460219453E-2</v>
      </c>
      <c r="I350" s="3"/>
      <c r="J350" s="306">
        <v>38712</v>
      </c>
      <c r="K350" s="5">
        <v>518.9</v>
      </c>
      <c r="L350" s="5">
        <v>520.20000000000005</v>
      </c>
      <c r="M350" s="5">
        <v>505.3</v>
      </c>
      <c r="N350" s="177"/>
      <c r="O350" s="5">
        <f t="shared" si="332"/>
        <v>14.900000000000034</v>
      </c>
      <c r="P350" s="8">
        <f t="shared" si="333"/>
        <v>2.8714588552707719E-2</v>
      </c>
      <c r="Q350" s="8">
        <f>(AVERAGE(P347:P349))*Q1239</f>
        <v>2.4871071024669299E-2</v>
      </c>
      <c r="R350" s="8">
        <f>P349/P1239</f>
        <v>1.111470556842957</v>
      </c>
      <c r="S350" s="109">
        <f t="shared" ref="S350:S402" si="334">(-Q350*K349)+K349</f>
        <v>492.63513491833703</v>
      </c>
      <c r="T350" s="5">
        <f t="shared" si="277"/>
        <v>10.199999999999989</v>
      </c>
      <c r="U350" s="8">
        <f t="shared" si="331"/>
        <v>0.59200000000000041</v>
      </c>
      <c r="V350" s="19">
        <f t="shared" ref="V350:V402" si="335">MAX(0,(AD350-K350))</f>
        <v>0</v>
      </c>
      <c r="W350" s="109">
        <f t="shared" si="278"/>
        <v>517.76486508166295</v>
      </c>
      <c r="X350" s="5">
        <f t="shared" si="272"/>
        <v>14.800000000000011</v>
      </c>
      <c r="Y350" s="8">
        <f t="shared" ref="Y350:Y414" si="336">100%-U350</f>
        <v>0.40799999999999959</v>
      </c>
      <c r="Z350" s="5">
        <f t="shared" ref="Z350:Z402" si="337">MAX(0,(K350-AL350))</f>
        <v>0</v>
      </c>
      <c r="AA350" s="5">
        <f>K350*AA1239</f>
        <v>6.7456999999999994</v>
      </c>
      <c r="AB350" s="5">
        <f t="shared" ref="AB350:AB414" si="338">AA350*R350</f>
        <v>7.4976469352955348</v>
      </c>
      <c r="AC350" s="2">
        <f t="shared" si="314"/>
        <v>38712</v>
      </c>
      <c r="AD350" s="43">
        <f t="shared" si="279"/>
        <v>495</v>
      </c>
      <c r="AE350" s="54"/>
      <c r="AF350" s="131">
        <f>(AK349&gt;AF1239)*1</f>
        <v>0</v>
      </c>
      <c r="AG350" s="112">
        <f>MROUND((AD350*AG1239),5)</f>
        <v>485</v>
      </c>
      <c r="AH350" s="113">
        <f>MROUND((AE350*AH1239),0.1)</f>
        <v>0</v>
      </c>
      <c r="AI350" s="60">
        <f t="shared" si="280"/>
        <v>13.699999999999989</v>
      </c>
      <c r="AJ350" s="60"/>
      <c r="AK350" s="133">
        <f t="shared" si="313"/>
        <v>518.9</v>
      </c>
      <c r="AL350" s="41">
        <f t="shared" ref="AL350:AL414" si="339">MROUND(W350,5)</f>
        <v>520</v>
      </c>
      <c r="AM350" s="56">
        <f t="shared" si="273"/>
        <v>7.8000000000000007</v>
      </c>
      <c r="AN350" s="82">
        <f t="shared" si="274"/>
        <v>1</v>
      </c>
      <c r="AO350" s="82">
        <f t="shared" si="281"/>
        <v>0</v>
      </c>
      <c r="AP350" s="33">
        <f t="shared" si="282"/>
        <v>0</v>
      </c>
      <c r="AQ350" s="29">
        <f t="shared" si="283"/>
        <v>0</v>
      </c>
      <c r="AR350" s="86">
        <f t="shared" si="284"/>
        <v>1</v>
      </c>
      <c r="AS350" s="33">
        <f t="shared" si="285"/>
        <v>0</v>
      </c>
      <c r="AT350" s="19">
        <f t="shared" si="286"/>
        <v>0</v>
      </c>
      <c r="AU350" s="18">
        <f t="shared" si="309"/>
        <v>1</v>
      </c>
      <c r="AV350" s="5">
        <f t="shared" si="287"/>
        <v>7.8000000000000007</v>
      </c>
      <c r="AW350" s="17">
        <f t="shared" si="288"/>
        <v>1</v>
      </c>
      <c r="AX350" s="17">
        <f t="shared" si="289"/>
        <v>0</v>
      </c>
      <c r="AY350" s="17">
        <f t="shared" si="290"/>
        <v>0</v>
      </c>
      <c r="AZ350" s="19">
        <f t="shared" si="291"/>
        <v>520</v>
      </c>
      <c r="BA350" s="19">
        <f t="shared" si="292"/>
        <v>0</v>
      </c>
      <c r="BB350" s="19">
        <f t="shared" si="293"/>
        <v>0</v>
      </c>
      <c r="BC350" s="19">
        <f t="shared" si="294"/>
        <v>0</v>
      </c>
      <c r="BD350" s="17">
        <f t="shared" si="295"/>
        <v>520</v>
      </c>
      <c r="BE350" s="17">
        <f t="shared" si="296"/>
        <v>0</v>
      </c>
      <c r="BF350" s="38">
        <f t="shared" si="297"/>
        <v>0</v>
      </c>
      <c r="BG350" s="38">
        <f t="shared" si="298"/>
        <v>0</v>
      </c>
      <c r="BH350" s="38">
        <f t="shared" si="299"/>
        <v>0</v>
      </c>
      <c r="BI350" s="38">
        <f t="shared" si="300"/>
        <v>0</v>
      </c>
      <c r="BJ350" s="5">
        <f t="shared" si="301"/>
        <v>0</v>
      </c>
      <c r="BK350" s="5">
        <f t="shared" si="302"/>
        <v>0</v>
      </c>
      <c r="BL350" s="22">
        <f t="shared" si="303"/>
        <v>7.8000000000000007</v>
      </c>
      <c r="BM350" s="5">
        <f t="shared" si="304"/>
        <v>7.8000000000000007</v>
      </c>
      <c r="BN350" s="66">
        <f t="shared" si="325"/>
        <v>780.00000000000011</v>
      </c>
      <c r="BO350" s="5">
        <f>AP350*BO1239</f>
        <v>0</v>
      </c>
      <c r="BP350" s="5">
        <f>AU350*BP1239</f>
        <v>-39</v>
      </c>
      <c r="BQ350" s="5">
        <f>AF350*BQ1239</f>
        <v>0</v>
      </c>
      <c r="BR350" s="356">
        <f t="shared" si="324"/>
        <v>741.00000000000011</v>
      </c>
      <c r="BS350" s="5">
        <f t="shared" si="305"/>
        <v>518.9</v>
      </c>
      <c r="BT350" s="6"/>
      <c r="BU350" s="306">
        <v>38712</v>
      </c>
      <c r="BV350" s="38">
        <f t="shared" si="306"/>
        <v>518.9</v>
      </c>
      <c r="BW350" s="66">
        <f>BV27*BV350</f>
        <v>42750.04119294777</v>
      </c>
      <c r="BX350" s="66">
        <f t="shared" si="320"/>
        <v>1128.6867688251805</v>
      </c>
      <c r="BY350" s="17">
        <f t="shared" si="315"/>
        <v>1</v>
      </c>
      <c r="BZ350" s="17">
        <f t="shared" si="321"/>
        <v>0</v>
      </c>
      <c r="CA350" s="66"/>
      <c r="CB350" s="66">
        <f>N3+CE350</f>
        <v>48252</v>
      </c>
      <c r="CC350" s="66">
        <f>MAX(BW350:BW404)</f>
        <v>58642.280441588402</v>
      </c>
      <c r="CD350" s="66">
        <f t="shared" si="310"/>
        <v>-15892.239248640632</v>
      </c>
      <c r="CE350" s="66">
        <f t="shared" si="329"/>
        <v>-1748</v>
      </c>
      <c r="CF350" s="66" t="e">
        <f>MAX(CE350:CE404)</f>
        <v>#REF!</v>
      </c>
      <c r="CG350" s="66" t="e">
        <f t="shared" si="311"/>
        <v>#REF!</v>
      </c>
      <c r="CH350" s="370"/>
      <c r="CI350" s="17">
        <f t="shared" si="307"/>
        <v>1</v>
      </c>
      <c r="CJ350" s="17">
        <f t="shared" si="308"/>
        <v>0</v>
      </c>
      <c r="CK350" s="38">
        <f>MAX(BV38:BV350)</f>
        <v>530.20000000000005</v>
      </c>
      <c r="CL350" s="38">
        <f t="shared" si="316"/>
        <v>-11.300000000000068</v>
      </c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</row>
    <row r="351" spans="1:147" customFormat="1" ht="19.5" hidden="1" customHeight="1" x14ac:dyDescent="0.25">
      <c r="A351" s="3"/>
      <c r="B351" s="254"/>
      <c r="C351" s="5"/>
      <c r="D351" s="5"/>
      <c r="E351" s="66"/>
      <c r="F351" s="151" t="s">
        <v>94</v>
      </c>
      <c r="G351" s="29"/>
      <c r="H351" s="151" t="s">
        <v>94</v>
      </c>
      <c r="I351" s="3"/>
      <c r="J351" s="306">
        <v>38719</v>
      </c>
      <c r="K351" s="5">
        <v>541.20000000000005</v>
      </c>
      <c r="L351" s="5">
        <v>541.79999999999995</v>
      </c>
      <c r="M351" s="5">
        <v>517.6</v>
      </c>
      <c r="N351" s="177"/>
      <c r="O351" s="5">
        <f t="shared" si="332"/>
        <v>24.199999999999932</v>
      </c>
      <c r="P351" s="8">
        <f t="shared" si="333"/>
        <v>4.4715447154471413E-2</v>
      </c>
      <c r="Q351" s="8">
        <f>(AVERAGE(P348:P350))*Q1239</f>
        <v>2.1784053509428684E-2</v>
      </c>
      <c r="R351" s="8">
        <f>P350/P1239</f>
        <v>0.81432677003453668</v>
      </c>
      <c r="S351" s="109">
        <f t="shared" si="334"/>
        <v>507.59625463395741</v>
      </c>
      <c r="T351" s="5">
        <f t="shared" si="277"/>
        <v>8.8999999999999773</v>
      </c>
      <c r="U351" s="8">
        <f t="shared" si="331"/>
        <v>0.55500000000000116</v>
      </c>
      <c r="V351" s="19">
        <f t="shared" si="335"/>
        <v>0</v>
      </c>
      <c r="W351" s="109">
        <f t="shared" si="278"/>
        <v>530.20374536604254</v>
      </c>
      <c r="X351" s="5">
        <f t="shared" si="272"/>
        <v>11.100000000000023</v>
      </c>
      <c r="Y351" s="8">
        <f t="shared" si="336"/>
        <v>0.44499999999999884</v>
      </c>
      <c r="Z351" s="5">
        <f t="shared" si="337"/>
        <v>11.200000000000045</v>
      </c>
      <c r="AA351" s="5">
        <f>K351*AA1239</f>
        <v>7.0356000000000005</v>
      </c>
      <c r="AB351" s="5">
        <f t="shared" si="338"/>
        <v>5.7292774232549863</v>
      </c>
      <c r="AC351" s="2">
        <f t="shared" si="314"/>
        <v>38719</v>
      </c>
      <c r="AD351" s="43">
        <f t="shared" si="279"/>
        <v>510</v>
      </c>
      <c r="AE351" s="54"/>
      <c r="AF351" s="131">
        <f>(AK350&gt;AF1239)*1</f>
        <v>0</v>
      </c>
      <c r="AG351" s="112">
        <f>MROUND((AD351*AG1239),5)</f>
        <v>500</v>
      </c>
      <c r="AH351" s="113">
        <f>MROUND((AE351*AH1239),0.1)</f>
        <v>0</v>
      </c>
      <c r="AI351" s="60">
        <f t="shared" si="280"/>
        <v>22.300000000000068</v>
      </c>
      <c r="AJ351" s="60"/>
      <c r="AK351" s="133">
        <f t="shared" si="313"/>
        <v>541.20000000000005</v>
      </c>
      <c r="AL351" s="41">
        <f t="shared" si="339"/>
        <v>530</v>
      </c>
      <c r="AM351" s="56">
        <f t="shared" si="273"/>
        <v>3.1</v>
      </c>
      <c r="AN351" s="82">
        <f t="shared" si="274"/>
        <v>1</v>
      </c>
      <c r="AO351" s="82">
        <f t="shared" si="281"/>
        <v>0</v>
      </c>
      <c r="AP351" s="33">
        <f t="shared" si="282"/>
        <v>0</v>
      </c>
      <c r="AQ351" s="29">
        <f t="shared" si="283"/>
        <v>0</v>
      </c>
      <c r="AR351" s="86">
        <f t="shared" si="284"/>
        <v>1</v>
      </c>
      <c r="AS351" s="33">
        <f t="shared" si="285"/>
        <v>0</v>
      </c>
      <c r="AT351" s="19">
        <f t="shared" si="286"/>
        <v>0</v>
      </c>
      <c r="AU351" s="18">
        <f t="shared" si="309"/>
        <v>1</v>
      </c>
      <c r="AV351" s="5">
        <f t="shared" si="287"/>
        <v>3.1</v>
      </c>
      <c r="AW351" s="17">
        <f t="shared" si="288"/>
        <v>0</v>
      </c>
      <c r="AX351" s="17">
        <f t="shared" si="289"/>
        <v>1</v>
      </c>
      <c r="AY351" s="17">
        <f t="shared" si="290"/>
        <v>530</v>
      </c>
      <c r="AZ351" s="19">
        <f t="shared" si="291"/>
        <v>520</v>
      </c>
      <c r="BA351" s="19">
        <f t="shared" si="292"/>
        <v>0</v>
      </c>
      <c r="BB351" s="19">
        <f t="shared" si="293"/>
        <v>0</v>
      </c>
      <c r="BC351" s="19">
        <f t="shared" si="294"/>
        <v>530</v>
      </c>
      <c r="BD351" s="17">
        <f t="shared" si="295"/>
        <v>0</v>
      </c>
      <c r="BE351" s="17">
        <f t="shared" si="296"/>
        <v>0</v>
      </c>
      <c r="BF351" s="38">
        <f t="shared" si="297"/>
        <v>0</v>
      </c>
      <c r="BG351" s="38">
        <f t="shared" si="298"/>
        <v>0</v>
      </c>
      <c r="BH351" s="38">
        <f t="shared" si="299"/>
        <v>0</v>
      </c>
      <c r="BI351" s="38">
        <f t="shared" si="300"/>
        <v>0</v>
      </c>
      <c r="BJ351" s="5">
        <f t="shared" si="301"/>
        <v>0</v>
      </c>
      <c r="BK351" s="5">
        <f t="shared" si="302"/>
        <v>10</v>
      </c>
      <c r="BL351" s="22">
        <f t="shared" si="303"/>
        <v>13.1</v>
      </c>
      <c r="BM351" s="5">
        <f t="shared" si="304"/>
        <v>13.1</v>
      </c>
      <c r="BN351" s="66">
        <f t="shared" si="325"/>
        <v>1310</v>
      </c>
      <c r="BO351" s="5">
        <f>AP351*BO1239</f>
        <v>0</v>
      </c>
      <c r="BP351" s="5">
        <f>AU351*BP1239</f>
        <v>-39</v>
      </c>
      <c r="BQ351" s="5">
        <f>AF351*BQ1239</f>
        <v>0</v>
      </c>
      <c r="BR351" s="356">
        <f t="shared" si="324"/>
        <v>1271</v>
      </c>
      <c r="BS351" s="5">
        <f t="shared" si="305"/>
        <v>541.20000000000005</v>
      </c>
      <c r="BT351" s="6"/>
      <c r="BU351" s="306">
        <v>38719</v>
      </c>
      <c r="BV351" s="38">
        <f t="shared" si="306"/>
        <v>541.20000000000005</v>
      </c>
      <c r="BW351" s="66">
        <f>BV27*BV351</f>
        <v>44587.246663371239</v>
      </c>
      <c r="BX351" s="66">
        <f t="shared" si="320"/>
        <v>1837.2054704234688</v>
      </c>
      <c r="BY351" s="17">
        <f t="shared" si="315"/>
        <v>1</v>
      </c>
      <c r="BZ351" s="17">
        <f t="shared" si="321"/>
        <v>0</v>
      </c>
      <c r="CA351" s="66"/>
      <c r="CB351" s="66">
        <f>N3+CE351</f>
        <v>49523</v>
      </c>
      <c r="CC351" s="66">
        <f>MAX(BW351:BW404)</f>
        <v>58642.280441588402</v>
      </c>
      <c r="CD351" s="66">
        <f t="shared" si="310"/>
        <v>-14055.033778217163</v>
      </c>
      <c r="CE351" s="66">
        <f t="shared" ref="CE351:CE382" si="340">F354+CE350</f>
        <v>-477</v>
      </c>
      <c r="CF351" s="66" t="e">
        <f>MAX(CE351:CE404)</f>
        <v>#REF!</v>
      </c>
      <c r="CG351" s="66" t="e">
        <f t="shared" si="311"/>
        <v>#REF!</v>
      </c>
      <c r="CH351" s="370"/>
      <c r="CI351" s="17">
        <f t="shared" ref="CI351:CI382" si="341">(F354&gt;0)*1</f>
        <v>1</v>
      </c>
      <c r="CJ351" s="17">
        <f t="shared" ref="CJ351:CJ382" si="342">(F354&lt;1)*1</f>
        <v>0</v>
      </c>
      <c r="CK351" s="38">
        <f>MAX(BV38:BV351)</f>
        <v>541.20000000000005</v>
      </c>
      <c r="CL351" s="38">
        <f t="shared" si="316"/>
        <v>0</v>
      </c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</row>
    <row r="352" spans="1:147" customFormat="1" ht="19.5" hidden="1" customHeight="1" x14ac:dyDescent="0.25">
      <c r="A352" s="3"/>
      <c r="B352" s="254"/>
      <c r="C352" s="5"/>
      <c r="D352" s="5"/>
      <c r="E352" s="66"/>
      <c r="F352" s="72">
        <f>SUM(F299:F351)</f>
        <v>-1748</v>
      </c>
      <c r="G352" s="29"/>
      <c r="H352" s="152">
        <f>F352/D299</f>
        <v>-6.9919999999999996E-2</v>
      </c>
      <c r="I352" s="3"/>
      <c r="J352" s="306">
        <v>38726</v>
      </c>
      <c r="K352" s="5">
        <v>557</v>
      </c>
      <c r="L352" s="5">
        <v>558.79999999999995</v>
      </c>
      <c r="M352" s="5">
        <v>536.5</v>
      </c>
      <c r="N352" s="177"/>
      <c r="O352" s="5">
        <f t="shared" si="332"/>
        <v>22.299999999999955</v>
      </c>
      <c r="P352" s="8">
        <f t="shared" si="333"/>
        <v>4.0035906642728825E-2</v>
      </c>
      <c r="Q352" s="8">
        <f>(AVERAGE(P349:P351))*Q1239</f>
        <v>1.5016324634274721E-2</v>
      </c>
      <c r="R352" s="8">
        <f>P351/P1239</f>
        <v>1.2681005540132337</v>
      </c>
      <c r="S352" s="109">
        <f t="shared" si="334"/>
        <v>533.07316510793055</v>
      </c>
      <c r="T352" s="5">
        <f t="shared" si="277"/>
        <v>6.2000000000000455</v>
      </c>
      <c r="U352" s="8">
        <f t="shared" si="331"/>
        <v>0.58666666666666367</v>
      </c>
      <c r="V352" s="19">
        <f t="shared" si="335"/>
        <v>0</v>
      </c>
      <c r="W352" s="109">
        <f t="shared" si="278"/>
        <v>549.32683489206954</v>
      </c>
      <c r="X352" s="5">
        <f t="shared" si="272"/>
        <v>8.7999999999999545</v>
      </c>
      <c r="Y352" s="8">
        <f t="shared" si="336"/>
        <v>0.41333333333333633</v>
      </c>
      <c r="Z352" s="5">
        <f t="shared" si="337"/>
        <v>7</v>
      </c>
      <c r="AA352" s="5">
        <f>K352*AA1239</f>
        <v>7.2409999999999997</v>
      </c>
      <c r="AB352" s="5">
        <f t="shared" si="338"/>
        <v>9.1823161116098255</v>
      </c>
      <c r="AC352" s="2">
        <f t="shared" si="314"/>
        <v>38726</v>
      </c>
      <c r="AD352" s="43">
        <f t="shared" si="279"/>
        <v>535</v>
      </c>
      <c r="AE352" s="54"/>
      <c r="AF352" s="131">
        <f>(AK351&gt;AF1239)*1</f>
        <v>0</v>
      </c>
      <c r="AG352" s="112">
        <f>MROUND((AD352*AG1239),5)</f>
        <v>525</v>
      </c>
      <c r="AH352" s="113">
        <f>MROUND((AE352*AH1239),0.1)</f>
        <v>0</v>
      </c>
      <c r="AI352" s="60">
        <f t="shared" si="280"/>
        <v>15.799999999999955</v>
      </c>
      <c r="AJ352" s="60"/>
      <c r="AK352" s="133">
        <f t="shared" si="313"/>
        <v>557</v>
      </c>
      <c r="AL352" s="41">
        <f t="shared" si="339"/>
        <v>550</v>
      </c>
      <c r="AM352" s="56">
        <f t="shared" si="273"/>
        <v>2.5</v>
      </c>
      <c r="AN352" s="82">
        <f t="shared" si="274"/>
        <v>1</v>
      </c>
      <c r="AO352" s="82">
        <f t="shared" si="281"/>
        <v>0</v>
      </c>
      <c r="AP352" s="33">
        <f t="shared" si="282"/>
        <v>1</v>
      </c>
      <c r="AQ352" s="29">
        <f t="shared" si="283"/>
        <v>0</v>
      </c>
      <c r="AR352" s="86">
        <f t="shared" si="284"/>
        <v>1</v>
      </c>
      <c r="AS352" s="33">
        <f t="shared" si="285"/>
        <v>0</v>
      </c>
      <c r="AT352" s="19">
        <f t="shared" si="286"/>
        <v>0</v>
      </c>
      <c r="AU352" s="18">
        <f t="shared" si="309"/>
        <v>0</v>
      </c>
      <c r="AV352" s="5">
        <f t="shared" si="287"/>
        <v>0</v>
      </c>
      <c r="AW352" s="17">
        <f t="shared" si="288"/>
        <v>0</v>
      </c>
      <c r="AX352" s="17">
        <f t="shared" si="289"/>
        <v>0</v>
      </c>
      <c r="AY352" s="17">
        <f t="shared" si="290"/>
        <v>0</v>
      </c>
      <c r="AZ352" s="19">
        <f t="shared" si="291"/>
        <v>0</v>
      </c>
      <c r="BA352" s="19">
        <f t="shared" si="292"/>
        <v>0</v>
      </c>
      <c r="BB352" s="19">
        <f t="shared" si="293"/>
        <v>0</v>
      </c>
      <c r="BC352" s="19">
        <f t="shared" si="294"/>
        <v>0</v>
      </c>
      <c r="BD352" s="17">
        <f t="shared" si="295"/>
        <v>0</v>
      </c>
      <c r="BE352" s="17">
        <f t="shared" si="296"/>
        <v>0</v>
      </c>
      <c r="BF352" s="38">
        <f t="shared" si="297"/>
        <v>0</v>
      </c>
      <c r="BG352" s="38">
        <f t="shared" si="298"/>
        <v>0</v>
      </c>
      <c r="BH352" s="38">
        <f t="shared" si="299"/>
        <v>0</v>
      </c>
      <c r="BI352" s="38">
        <f t="shared" si="300"/>
        <v>0</v>
      </c>
      <c r="BJ352" s="5">
        <f t="shared" si="301"/>
        <v>0</v>
      </c>
      <c r="BK352" s="5">
        <f t="shared" si="302"/>
        <v>0</v>
      </c>
      <c r="BL352" s="22">
        <f t="shared" si="303"/>
        <v>0</v>
      </c>
      <c r="BM352" s="5">
        <f t="shared" si="304"/>
        <v>0</v>
      </c>
      <c r="BN352" s="66">
        <f t="shared" si="325"/>
        <v>0</v>
      </c>
      <c r="BO352" s="5">
        <f>AP352*BO1239</f>
        <v>-39</v>
      </c>
      <c r="BP352" s="5">
        <f>AU352*BP1239</f>
        <v>0</v>
      </c>
      <c r="BQ352" s="5">
        <f>AF352*BQ1239</f>
        <v>0</v>
      </c>
      <c r="BR352" s="356">
        <f t="shared" si="324"/>
        <v>-39</v>
      </c>
      <c r="BS352" s="5">
        <f t="shared" si="305"/>
        <v>557</v>
      </c>
      <c r="BT352" s="6"/>
      <c r="BU352" s="306">
        <v>38726</v>
      </c>
      <c r="BV352" s="38">
        <f t="shared" si="306"/>
        <v>557</v>
      </c>
      <c r="BW352" s="66">
        <f>BV27*BV352</f>
        <v>45888.943812819249</v>
      </c>
      <c r="BX352" s="66">
        <f t="shared" si="320"/>
        <v>1301.6971494480094</v>
      </c>
      <c r="BY352" s="17">
        <f t="shared" si="315"/>
        <v>1</v>
      </c>
      <c r="BZ352" s="17">
        <f t="shared" si="321"/>
        <v>0</v>
      </c>
      <c r="CA352" s="66"/>
      <c r="CB352" s="66">
        <f>N3+CE352</f>
        <v>49484</v>
      </c>
      <c r="CC352" s="66">
        <f>MAX(BW352:BW404)</f>
        <v>58642.280441588402</v>
      </c>
      <c r="CD352" s="66">
        <f t="shared" si="310"/>
        <v>-12753.336628769153</v>
      </c>
      <c r="CE352" s="66">
        <f t="shared" si="340"/>
        <v>-516</v>
      </c>
      <c r="CF352" s="66" t="e">
        <f>MAX(CE352:CE404)</f>
        <v>#REF!</v>
      </c>
      <c r="CG352" s="66" t="e">
        <f t="shared" si="311"/>
        <v>#REF!</v>
      </c>
      <c r="CH352" s="370"/>
      <c r="CI352" s="17">
        <f t="shared" si="341"/>
        <v>0</v>
      </c>
      <c r="CJ352" s="17">
        <f t="shared" si="342"/>
        <v>1</v>
      </c>
      <c r="CK352" s="38">
        <f>MAX(BV38:BV352)</f>
        <v>557</v>
      </c>
      <c r="CL352" s="38">
        <f t="shared" si="316"/>
        <v>0</v>
      </c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</row>
    <row r="353" spans="1:147" customFormat="1" ht="3" hidden="1" customHeight="1" x14ac:dyDescent="0.25">
      <c r="A353" s="3"/>
      <c r="B353" s="254"/>
      <c r="C353" s="5"/>
      <c r="D353" s="5"/>
      <c r="E353" s="66"/>
      <c r="F353" s="66"/>
      <c r="G353" s="4"/>
      <c r="H353" s="8"/>
      <c r="I353" s="3"/>
      <c r="J353" s="306">
        <v>38733</v>
      </c>
      <c r="K353" s="5">
        <v>554</v>
      </c>
      <c r="L353" s="5">
        <v>568.5</v>
      </c>
      <c r="M353" s="5">
        <v>540.5</v>
      </c>
      <c r="N353" s="177"/>
      <c r="O353" s="5">
        <f t="shared" si="332"/>
        <v>28</v>
      </c>
      <c r="P353" s="8">
        <f t="shared" si="333"/>
        <v>5.0541516245487361E-2</v>
      </c>
      <c r="Q353" s="8">
        <f>(AVERAGE(P350:P352))*Q1239</f>
        <v>1.512879231332106E-2</v>
      </c>
      <c r="R353" s="8">
        <f>P352/P1239</f>
        <v>1.1353918751764003</v>
      </c>
      <c r="S353" s="109">
        <f t="shared" si="334"/>
        <v>548.57326268148017</v>
      </c>
      <c r="T353" s="5">
        <f t="shared" si="277"/>
        <v>7</v>
      </c>
      <c r="U353" s="8">
        <f t="shared" si="331"/>
        <v>0.53333333333333333</v>
      </c>
      <c r="V353" s="19">
        <f t="shared" si="335"/>
        <v>0</v>
      </c>
      <c r="W353" s="109">
        <f t="shared" si="278"/>
        <v>565.42673731851983</v>
      </c>
      <c r="X353" s="5">
        <f t="shared" si="272"/>
        <v>8</v>
      </c>
      <c r="Y353" s="8">
        <f t="shared" si="336"/>
        <v>0.46666666666666667</v>
      </c>
      <c r="Z353" s="5">
        <f t="shared" si="337"/>
        <v>0</v>
      </c>
      <c r="AA353" s="5">
        <f>K353*AA1239</f>
        <v>7.202</v>
      </c>
      <c r="AB353" s="5">
        <f t="shared" si="338"/>
        <v>8.1770922850204339</v>
      </c>
      <c r="AC353" s="2">
        <f t="shared" si="314"/>
        <v>38733</v>
      </c>
      <c r="AD353" s="43">
        <f t="shared" si="279"/>
        <v>550</v>
      </c>
      <c r="AE353" s="54"/>
      <c r="AF353" s="131">
        <f>(AK352&gt;AF1239)*1</f>
        <v>0</v>
      </c>
      <c r="AG353" s="112">
        <f>MROUND((AD353*AG1239),5)</f>
        <v>540</v>
      </c>
      <c r="AH353" s="113">
        <f>MROUND((AE353*AH1239),0.1)</f>
        <v>0</v>
      </c>
      <c r="AI353" s="60">
        <f t="shared" si="280"/>
        <v>-3</v>
      </c>
      <c r="AJ353" s="60"/>
      <c r="AK353" s="133">
        <f t="shared" si="313"/>
        <v>554</v>
      </c>
      <c r="AL353" s="41">
        <f t="shared" si="339"/>
        <v>565</v>
      </c>
      <c r="AM353" s="56">
        <f t="shared" si="273"/>
        <v>3.8000000000000003</v>
      </c>
      <c r="AN353" s="82">
        <f t="shared" si="274"/>
        <v>0</v>
      </c>
      <c r="AO353" s="82">
        <f t="shared" si="281"/>
        <v>1</v>
      </c>
      <c r="AP353" s="33">
        <f t="shared" si="282"/>
        <v>1</v>
      </c>
      <c r="AQ353" s="29">
        <f t="shared" si="283"/>
        <v>0</v>
      </c>
      <c r="AR353" s="86">
        <f t="shared" si="284"/>
        <v>1</v>
      </c>
      <c r="AS353" s="33">
        <f t="shared" si="285"/>
        <v>0</v>
      </c>
      <c r="AT353" s="19">
        <f t="shared" si="286"/>
        <v>0</v>
      </c>
      <c r="AU353" s="18">
        <f t="shared" si="309"/>
        <v>0</v>
      </c>
      <c r="AV353" s="5">
        <f t="shared" si="287"/>
        <v>0</v>
      </c>
      <c r="AW353" s="17">
        <f t="shared" si="288"/>
        <v>0</v>
      </c>
      <c r="AX353" s="17">
        <f t="shared" si="289"/>
        <v>0</v>
      </c>
      <c r="AY353" s="17">
        <f t="shared" si="290"/>
        <v>0</v>
      </c>
      <c r="AZ353" s="19">
        <f t="shared" si="291"/>
        <v>0</v>
      </c>
      <c r="BA353" s="19">
        <f t="shared" si="292"/>
        <v>0</v>
      </c>
      <c r="BB353" s="19">
        <f t="shared" si="293"/>
        <v>0</v>
      </c>
      <c r="BC353" s="19">
        <f t="shared" si="294"/>
        <v>0</v>
      </c>
      <c r="BD353" s="17">
        <f t="shared" si="295"/>
        <v>0</v>
      </c>
      <c r="BE353" s="17">
        <f t="shared" si="296"/>
        <v>0</v>
      </c>
      <c r="BF353" s="38">
        <f t="shared" si="297"/>
        <v>0</v>
      </c>
      <c r="BG353" s="38">
        <f t="shared" si="298"/>
        <v>0</v>
      </c>
      <c r="BH353" s="38">
        <f t="shared" si="299"/>
        <v>0</v>
      </c>
      <c r="BI353" s="38">
        <f t="shared" si="300"/>
        <v>0</v>
      </c>
      <c r="BJ353" s="5">
        <f t="shared" si="301"/>
        <v>0</v>
      </c>
      <c r="BK353" s="5">
        <f t="shared" si="302"/>
        <v>0</v>
      </c>
      <c r="BL353" s="22">
        <f t="shared" si="303"/>
        <v>0</v>
      </c>
      <c r="BM353" s="5">
        <f t="shared" si="304"/>
        <v>0</v>
      </c>
      <c r="BN353" s="66">
        <f t="shared" si="325"/>
        <v>0</v>
      </c>
      <c r="BO353" s="5">
        <f>AP353*BO1239</f>
        <v>-39</v>
      </c>
      <c r="BP353" s="5">
        <f>AU353*BP1239</f>
        <v>0</v>
      </c>
      <c r="BQ353" s="5">
        <f>AF353*BQ1239</f>
        <v>0</v>
      </c>
      <c r="BR353" s="356">
        <f t="shared" si="324"/>
        <v>-39</v>
      </c>
      <c r="BS353" s="5">
        <f t="shared" si="305"/>
        <v>554</v>
      </c>
      <c r="BT353" s="6"/>
      <c r="BU353" s="306">
        <v>38733</v>
      </c>
      <c r="BV353" s="38">
        <f t="shared" si="306"/>
        <v>554</v>
      </c>
      <c r="BW353" s="66">
        <f>BV27*BV353</f>
        <v>45641.786126215193</v>
      </c>
      <c r="BX353" s="66">
        <f t="shared" si="320"/>
        <v>-247.15768660405593</v>
      </c>
      <c r="BY353" s="17">
        <f t="shared" si="315"/>
        <v>0</v>
      </c>
      <c r="BZ353" s="17">
        <f t="shared" si="321"/>
        <v>1</v>
      </c>
      <c r="CA353" s="66"/>
      <c r="CB353" s="66">
        <f>N3+CE353</f>
        <v>49445</v>
      </c>
      <c r="CC353" s="66">
        <f>MAX(BW353:BW404)</f>
        <v>58642.280441588402</v>
      </c>
      <c r="CD353" s="66">
        <f t="shared" si="310"/>
        <v>-13000.494315373209</v>
      </c>
      <c r="CE353" s="66">
        <f t="shared" si="340"/>
        <v>-555</v>
      </c>
      <c r="CF353" s="66" t="e">
        <f>MAX(CE353:CE404)</f>
        <v>#REF!</v>
      </c>
      <c r="CG353" s="66" t="e">
        <f t="shared" si="311"/>
        <v>#REF!</v>
      </c>
      <c r="CH353" s="370"/>
      <c r="CI353" s="17">
        <f t="shared" si="341"/>
        <v>0</v>
      </c>
      <c r="CJ353" s="17">
        <f t="shared" si="342"/>
        <v>1</v>
      </c>
      <c r="CK353" s="38">
        <f>MAX(BV38:BV353)</f>
        <v>557</v>
      </c>
      <c r="CL353" s="38">
        <f t="shared" si="316"/>
        <v>-3</v>
      </c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</row>
    <row r="354" spans="1:147" customFormat="1" ht="19.5" hidden="1" customHeight="1" x14ac:dyDescent="0.25">
      <c r="A354" s="3"/>
      <c r="B354" s="254">
        <f t="shared" ref="B354:B385" si="343">J351</f>
        <v>38719</v>
      </c>
      <c r="C354" s="5">
        <f>E354+G350+D354</f>
        <v>25000</v>
      </c>
      <c r="D354" s="5">
        <v>0</v>
      </c>
      <c r="E354" s="66">
        <f>-F352</f>
        <v>1748</v>
      </c>
      <c r="F354" s="66">
        <f t="shared" ref="F354:F385" si="344">BR351</f>
        <v>1271</v>
      </c>
      <c r="G354" s="4">
        <f>C354+F354</f>
        <v>26271</v>
      </c>
      <c r="H354" s="8">
        <f t="shared" ref="H354:H385" si="345">F354/C354</f>
        <v>5.0840000000000003E-2</v>
      </c>
      <c r="I354" s="3"/>
      <c r="J354" s="306">
        <v>38740</v>
      </c>
      <c r="K354" s="5">
        <v>563.70000000000005</v>
      </c>
      <c r="L354" s="5">
        <v>570</v>
      </c>
      <c r="M354" s="5">
        <v>549.29999999999995</v>
      </c>
      <c r="N354" s="177"/>
      <c r="O354" s="5">
        <f t="shared" si="332"/>
        <v>20.700000000000045</v>
      </c>
      <c r="P354" s="8">
        <f t="shared" si="333"/>
        <v>3.672166045769034E-2</v>
      </c>
      <c r="Q354" s="8">
        <f>(AVERAGE(P351:P353))*Q1239</f>
        <v>1.8039049339025014E-2</v>
      </c>
      <c r="R354" s="8">
        <f>P353/P1239</f>
        <v>1.4333240262624187</v>
      </c>
      <c r="S354" s="109">
        <f t="shared" si="334"/>
        <v>544.00636666618016</v>
      </c>
      <c r="T354" s="5">
        <f t="shared" si="277"/>
        <v>9</v>
      </c>
      <c r="U354" s="8">
        <f t="shared" si="331"/>
        <v>0.55000000000000004</v>
      </c>
      <c r="V354" s="19">
        <f t="shared" si="335"/>
        <v>0</v>
      </c>
      <c r="W354" s="109">
        <f t="shared" si="278"/>
        <v>563.99363333381984</v>
      </c>
      <c r="X354" s="5">
        <f t="shared" si="272"/>
        <v>11</v>
      </c>
      <c r="Y354" s="8">
        <f t="shared" si="336"/>
        <v>0.44999999999999996</v>
      </c>
      <c r="Z354" s="5">
        <f t="shared" si="337"/>
        <v>0</v>
      </c>
      <c r="AA354" s="5">
        <f>K354*AA1239</f>
        <v>7.3281000000000001</v>
      </c>
      <c r="AB354" s="5">
        <f t="shared" si="338"/>
        <v>10.50354179685363</v>
      </c>
      <c r="AC354" s="2">
        <f t="shared" si="314"/>
        <v>38740</v>
      </c>
      <c r="AD354" s="43">
        <f t="shared" si="279"/>
        <v>545</v>
      </c>
      <c r="AE354" s="54"/>
      <c r="AF354" s="131">
        <f>(AK353&gt;AF1239)*1</f>
        <v>0</v>
      </c>
      <c r="AG354" s="112">
        <f>MROUND((AD354*AG1239),5)</f>
        <v>535</v>
      </c>
      <c r="AH354" s="113">
        <f>MROUND((AE354*AH1239),0.1)</f>
        <v>0</v>
      </c>
      <c r="AI354" s="60">
        <f t="shared" si="280"/>
        <v>9.7000000000000455</v>
      </c>
      <c r="AJ354" s="60"/>
      <c r="AK354" s="133">
        <f t="shared" si="313"/>
        <v>563.70000000000005</v>
      </c>
      <c r="AL354" s="41">
        <f t="shared" si="339"/>
        <v>565</v>
      </c>
      <c r="AM354" s="56">
        <f t="shared" si="273"/>
        <v>3.8000000000000003</v>
      </c>
      <c r="AN354" s="82">
        <f t="shared" si="274"/>
        <v>1</v>
      </c>
      <c r="AO354" s="82">
        <f t="shared" si="281"/>
        <v>0</v>
      </c>
      <c r="AP354" s="33">
        <f t="shared" si="282"/>
        <v>1</v>
      </c>
      <c r="AQ354" s="29">
        <f t="shared" si="283"/>
        <v>0</v>
      </c>
      <c r="AR354" s="86">
        <f t="shared" si="284"/>
        <v>1</v>
      </c>
      <c r="AS354" s="33">
        <f t="shared" si="285"/>
        <v>0</v>
      </c>
      <c r="AT354" s="19">
        <f t="shared" si="286"/>
        <v>0</v>
      </c>
      <c r="AU354" s="18">
        <f t="shared" si="309"/>
        <v>0</v>
      </c>
      <c r="AV354" s="5">
        <f t="shared" si="287"/>
        <v>0</v>
      </c>
      <c r="AW354" s="17">
        <f t="shared" si="288"/>
        <v>0</v>
      </c>
      <c r="AX354" s="17">
        <f t="shared" si="289"/>
        <v>0</v>
      </c>
      <c r="AY354" s="17">
        <f t="shared" si="290"/>
        <v>0</v>
      </c>
      <c r="AZ354" s="19">
        <f t="shared" si="291"/>
        <v>0</v>
      </c>
      <c r="BA354" s="19">
        <f t="shared" si="292"/>
        <v>0</v>
      </c>
      <c r="BB354" s="19">
        <f t="shared" si="293"/>
        <v>0</v>
      </c>
      <c r="BC354" s="19">
        <f t="shared" si="294"/>
        <v>0</v>
      </c>
      <c r="BD354" s="17">
        <f t="shared" si="295"/>
        <v>0</v>
      </c>
      <c r="BE354" s="17">
        <f t="shared" si="296"/>
        <v>0</v>
      </c>
      <c r="BF354" s="38">
        <f t="shared" si="297"/>
        <v>0</v>
      </c>
      <c r="BG354" s="38">
        <f t="shared" si="298"/>
        <v>0</v>
      </c>
      <c r="BH354" s="38">
        <f t="shared" si="299"/>
        <v>0</v>
      </c>
      <c r="BI354" s="38">
        <f t="shared" si="300"/>
        <v>0</v>
      </c>
      <c r="BJ354" s="5">
        <f t="shared" si="301"/>
        <v>0</v>
      </c>
      <c r="BK354" s="5">
        <f t="shared" si="302"/>
        <v>0</v>
      </c>
      <c r="BL354" s="22">
        <f t="shared" si="303"/>
        <v>0</v>
      </c>
      <c r="BM354" s="5">
        <f t="shared" si="304"/>
        <v>0</v>
      </c>
      <c r="BN354" s="66">
        <f t="shared" si="325"/>
        <v>0</v>
      </c>
      <c r="BO354" s="5">
        <f>AP354*BO1239</f>
        <v>-39</v>
      </c>
      <c r="BP354" s="5">
        <f>AU354*BP1239</f>
        <v>0</v>
      </c>
      <c r="BQ354" s="5">
        <f>AF354*BQ1239</f>
        <v>0</v>
      </c>
      <c r="BR354" s="356">
        <f t="shared" si="324"/>
        <v>-39</v>
      </c>
      <c r="BS354" s="5">
        <f t="shared" si="305"/>
        <v>563.70000000000005</v>
      </c>
      <c r="BT354" s="6"/>
      <c r="BU354" s="306">
        <v>38740</v>
      </c>
      <c r="BV354" s="38">
        <f t="shared" si="306"/>
        <v>563.70000000000005</v>
      </c>
      <c r="BW354" s="66">
        <f>BV27*BV354</f>
        <v>46440.929312901637</v>
      </c>
      <c r="BX354" s="66">
        <f t="shared" si="320"/>
        <v>799.1431866864441</v>
      </c>
      <c r="BY354" s="17">
        <f t="shared" si="315"/>
        <v>1</v>
      </c>
      <c r="BZ354" s="17">
        <f t="shared" si="321"/>
        <v>0</v>
      </c>
      <c r="CA354" s="66"/>
      <c r="CB354" s="66">
        <f>N3+CE354</f>
        <v>49406</v>
      </c>
      <c r="CC354" s="66">
        <f>MAX(BW354:BW404)</f>
        <v>58642.280441588402</v>
      </c>
      <c r="CD354" s="66">
        <f t="shared" si="310"/>
        <v>-12201.351128686765</v>
      </c>
      <c r="CE354" s="66">
        <f t="shared" si="340"/>
        <v>-594</v>
      </c>
      <c r="CF354" s="66" t="e">
        <f>MAX(CE354:CE404)</f>
        <v>#REF!</v>
      </c>
      <c r="CG354" s="66" t="e">
        <f t="shared" si="311"/>
        <v>#REF!</v>
      </c>
      <c r="CH354" s="370"/>
      <c r="CI354" s="17">
        <f t="shared" si="341"/>
        <v>0</v>
      </c>
      <c r="CJ354" s="17">
        <f t="shared" si="342"/>
        <v>1</v>
      </c>
      <c r="CK354" s="38">
        <f>MAX(BV38:BV354)</f>
        <v>563.70000000000005</v>
      </c>
      <c r="CL354" s="38">
        <f t="shared" si="316"/>
        <v>0</v>
      </c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</row>
    <row r="355" spans="1:147" customFormat="1" ht="19.5" hidden="1" customHeight="1" x14ac:dyDescent="0.25">
      <c r="A355" s="3"/>
      <c r="B355" s="254">
        <f t="shared" si="343"/>
        <v>38726</v>
      </c>
      <c r="C355" s="5">
        <f t="shared" ref="C355:C386" si="346">G354</f>
        <v>26271</v>
      </c>
      <c r="D355" s="5">
        <v>0</v>
      </c>
      <c r="E355" s="66">
        <f>E350</f>
        <v>0</v>
      </c>
      <c r="F355" s="66">
        <f t="shared" si="344"/>
        <v>-39</v>
      </c>
      <c r="G355" s="4">
        <f t="shared" ref="G355:G386" si="347">G354+F355</f>
        <v>26232</v>
      </c>
      <c r="H355" s="8">
        <f t="shared" si="345"/>
        <v>-1.4845266643827796E-3</v>
      </c>
      <c r="I355" s="3"/>
      <c r="J355" s="306">
        <v>38747</v>
      </c>
      <c r="K355" s="5">
        <v>571.6</v>
      </c>
      <c r="L355" s="5">
        <v>579.5</v>
      </c>
      <c r="M355" s="5">
        <v>562.5</v>
      </c>
      <c r="N355" s="177"/>
      <c r="O355" s="5">
        <f t="shared" si="332"/>
        <v>17</v>
      </c>
      <c r="P355" s="8">
        <f t="shared" si="333"/>
        <v>2.9741077676696991E-2</v>
      </c>
      <c r="Q355" s="8">
        <f>(AVERAGE(P352:P354))*Q1239</f>
        <v>1.6973211112787538E-2</v>
      </c>
      <c r="R355" s="8">
        <f>P354/P1239</f>
        <v>1.0414020418898224</v>
      </c>
      <c r="S355" s="109">
        <f t="shared" si="334"/>
        <v>554.13220089572167</v>
      </c>
      <c r="T355" s="5">
        <f t="shared" si="277"/>
        <v>8.7000000000000455</v>
      </c>
      <c r="U355" s="8">
        <f t="shared" si="331"/>
        <v>0.56499999999999773</v>
      </c>
      <c r="V355" s="19">
        <f t="shared" si="335"/>
        <v>0</v>
      </c>
      <c r="W355" s="109">
        <f t="shared" si="278"/>
        <v>573.26779910427842</v>
      </c>
      <c r="X355" s="5">
        <f t="shared" si="272"/>
        <v>11.299999999999955</v>
      </c>
      <c r="Y355" s="8">
        <f t="shared" si="336"/>
        <v>0.43500000000000227</v>
      </c>
      <c r="Z355" s="5">
        <f t="shared" si="337"/>
        <v>0</v>
      </c>
      <c r="AA355" s="5">
        <f>K355*AA1239</f>
        <v>7.4307999999999996</v>
      </c>
      <c r="AB355" s="5">
        <f t="shared" si="338"/>
        <v>7.7384502928748926</v>
      </c>
      <c r="AC355" s="2">
        <f t="shared" si="314"/>
        <v>38747</v>
      </c>
      <c r="AD355" s="43">
        <f t="shared" si="279"/>
        <v>555</v>
      </c>
      <c r="AE355" s="54"/>
      <c r="AF355" s="131">
        <f>(AK354&gt;AF1239)*1</f>
        <v>0</v>
      </c>
      <c r="AG355" s="112">
        <f>MROUND((AD355*AG1239),5)</f>
        <v>545</v>
      </c>
      <c r="AH355" s="113">
        <f>MROUND((AE355*AH1239),0.1)</f>
        <v>0</v>
      </c>
      <c r="AI355" s="60">
        <f t="shared" si="280"/>
        <v>7.8999999999999773</v>
      </c>
      <c r="AJ355" s="60"/>
      <c r="AK355" s="133">
        <f t="shared" si="313"/>
        <v>571.6</v>
      </c>
      <c r="AL355" s="41">
        <f t="shared" si="339"/>
        <v>575</v>
      </c>
      <c r="AM355" s="56">
        <f t="shared" si="273"/>
        <v>4.7</v>
      </c>
      <c r="AN355" s="82">
        <f t="shared" si="274"/>
        <v>1</v>
      </c>
      <c r="AO355" s="82">
        <f t="shared" si="281"/>
        <v>0</v>
      </c>
      <c r="AP355" s="33">
        <f t="shared" si="282"/>
        <v>1</v>
      </c>
      <c r="AQ355" s="29">
        <f t="shared" si="283"/>
        <v>0</v>
      </c>
      <c r="AR355" s="86">
        <f t="shared" si="284"/>
        <v>1</v>
      </c>
      <c r="AS355" s="33">
        <f t="shared" si="285"/>
        <v>0</v>
      </c>
      <c r="AT355" s="19">
        <f t="shared" si="286"/>
        <v>0</v>
      </c>
      <c r="AU355" s="18">
        <f t="shared" si="309"/>
        <v>0</v>
      </c>
      <c r="AV355" s="5">
        <f t="shared" si="287"/>
        <v>0</v>
      </c>
      <c r="AW355" s="17">
        <f t="shared" si="288"/>
        <v>0</v>
      </c>
      <c r="AX355" s="17">
        <f t="shared" si="289"/>
        <v>0</v>
      </c>
      <c r="AY355" s="17">
        <f t="shared" si="290"/>
        <v>0</v>
      </c>
      <c r="AZ355" s="19">
        <f t="shared" si="291"/>
        <v>0</v>
      </c>
      <c r="BA355" s="19">
        <f t="shared" si="292"/>
        <v>0</v>
      </c>
      <c r="BB355" s="19">
        <f t="shared" si="293"/>
        <v>0</v>
      </c>
      <c r="BC355" s="19">
        <f t="shared" si="294"/>
        <v>0</v>
      </c>
      <c r="BD355" s="17">
        <f t="shared" si="295"/>
        <v>0</v>
      </c>
      <c r="BE355" s="17">
        <f t="shared" si="296"/>
        <v>0</v>
      </c>
      <c r="BF355" s="38">
        <f t="shared" si="297"/>
        <v>0</v>
      </c>
      <c r="BG355" s="38">
        <f t="shared" si="298"/>
        <v>0</v>
      </c>
      <c r="BH355" s="38">
        <f t="shared" si="299"/>
        <v>0</v>
      </c>
      <c r="BI355" s="38">
        <f t="shared" si="300"/>
        <v>0</v>
      </c>
      <c r="BJ355" s="5">
        <f t="shared" si="301"/>
        <v>0</v>
      </c>
      <c r="BK355" s="5">
        <f t="shared" si="302"/>
        <v>0</v>
      </c>
      <c r="BL355" s="22">
        <f t="shared" si="303"/>
        <v>0</v>
      </c>
      <c r="BM355" s="5">
        <f t="shared" si="304"/>
        <v>0</v>
      </c>
      <c r="BN355" s="66">
        <f t="shared" si="325"/>
        <v>0</v>
      </c>
      <c r="BO355" s="5">
        <f>AP355*BO1239</f>
        <v>-39</v>
      </c>
      <c r="BP355" s="5">
        <f>AU355*BP1239</f>
        <v>0</v>
      </c>
      <c r="BQ355" s="5">
        <f>AF355*BQ1239</f>
        <v>0</v>
      </c>
      <c r="BR355" s="356">
        <f t="shared" si="324"/>
        <v>-39</v>
      </c>
      <c r="BS355" s="5">
        <f t="shared" si="305"/>
        <v>571.6</v>
      </c>
      <c r="BT355" s="6"/>
      <c r="BU355" s="306">
        <v>38747</v>
      </c>
      <c r="BV355" s="38">
        <f t="shared" si="306"/>
        <v>571.6</v>
      </c>
      <c r="BW355" s="66">
        <f>BV27*BV355</f>
        <v>47091.777887625642</v>
      </c>
      <c r="BX355" s="66">
        <f t="shared" si="320"/>
        <v>650.84857472400472</v>
      </c>
      <c r="BY355" s="17">
        <f t="shared" si="315"/>
        <v>1</v>
      </c>
      <c r="BZ355" s="17">
        <f t="shared" si="321"/>
        <v>0</v>
      </c>
      <c r="CA355" s="66"/>
      <c r="CB355" s="66">
        <f>N3+CE355</f>
        <v>49367</v>
      </c>
      <c r="CC355" s="66">
        <f>MAX(BW355:BW404)</f>
        <v>58642.280441588402</v>
      </c>
      <c r="CD355" s="66">
        <f t="shared" si="310"/>
        <v>-11550.50255396276</v>
      </c>
      <c r="CE355" s="66">
        <f t="shared" si="340"/>
        <v>-633</v>
      </c>
      <c r="CF355" s="66" t="e">
        <f>MAX(CE355:CE404)</f>
        <v>#REF!</v>
      </c>
      <c r="CG355" s="66" t="e">
        <f t="shared" si="311"/>
        <v>#REF!</v>
      </c>
      <c r="CH355" s="370"/>
      <c r="CI355" s="17">
        <f t="shared" si="341"/>
        <v>0</v>
      </c>
      <c r="CJ355" s="17">
        <f t="shared" si="342"/>
        <v>1</v>
      </c>
      <c r="CK355" s="38">
        <f>MAX(BV38:BV355)</f>
        <v>571.6</v>
      </c>
      <c r="CL355" s="38">
        <f t="shared" si="316"/>
        <v>0</v>
      </c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</row>
    <row r="356" spans="1:147" customFormat="1" ht="19.5" hidden="1" customHeight="1" x14ac:dyDescent="0.25">
      <c r="A356" s="3"/>
      <c r="B356" s="254">
        <f t="shared" si="343"/>
        <v>38733</v>
      </c>
      <c r="C356" s="5">
        <f t="shared" si="346"/>
        <v>26232</v>
      </c>
      <c r="D356" s="5">
        <v>0</v>
      </c>
      <c r="E356" s="66">
        <f t="shared" ref="E356:E387" si="348">E355</f>
        <v>0</v>
      </c>
      <c r="F356" s="66">
        <f t="shared" si="344"/>
        <v>-39</v>
      </c>
      <c r="G356" s="4">
        <f t="shared" si="347"/>
        <v>26193</v>
      </c>
      <c r="H356" s="8">
        <f t="shared" si="345"/>
        <v>-1.4867337602927722E-3</v>
      </c>
      <c r="I356" s="3"/>
      <c r="J356" s="306">
        <v>38754</v>
      </c>
      <c r="K356" s="5">
        <v>553.5</v>
      </c>
      <c r="L356" s="5">
        <v>578</v>
      </c>
      <c r="M356" s="5">
        <v>548.5</v>
      </c>
      <c r="N356" s="177"/>
      <c r="O356" s="5">
        <f t="shared" si="332"/>
        <v>29.5</v>
      </c>
      <c r="P356" s="8">
        <f t="shared" si="333"/>
        <v>5.3297199638663056E-2</v>
      </c>
      <c r="Q356" s="8">
        <f>(AVERAGE(P353:P355))*Q1239</f>
        <v>1.5600567250649962E-2</v>
      </c>
      <c r="R356" s="8">
        <f>P355/P1239</f>
        <v>0.84343732376158775</v>
      </c>
      <c r="S356" s="109">
        <f t="shared" si="334"/>
        <v>562.68271575952849</v>
      </c>
      <c r="T356" s="5">
        <f t="shared" si="277"/>
        <v>6.6000000000000227</v>
      </c>
      <c r="U356" s="8">
        <f t="shared" si="331"/>
        <v>0.5599999999999985</v>
      </c>
      <c r="V356" s="19">
        <f t="shared" si="335"/>
        <v>11.5</v>
      </c>
      <c r="W356" s="109">
        <f t="shared" si="278"/>
        <v>580.51728424047155</v>
      </c>
      <c r="X356" s="5">
        <f t="shared" si="272"/>
        <v>8.3999999999999773</v>
      </c>
      <c r="Y356" s="8">
        <f t="shared" si="336"/>
        <v>0.4400000000000015</v>
      </c>
      <c r="Z356" s="5">
        <f t="shared" si="337"/>
        <v>0</v>
      </c>
      <c r="AA356" s="5">
        <f>K356*AA1239</f>
        <v>7.1955</v>
      </c>
      <c r="AB356" s="5">
        <f t="shared" si="338"/>
        <v>6.0689532631265051</v>
      </c>
      <c r="AC356" s="2">
        <f t="shared" si="314"/>
        <v>38754</v>
      </c>
      <c r="AD356" s="43">
        <f t="shared" si="279"/>
        <v>565</v>
      </c>
      <c r="AE356" s="54"/>
      <c r="AF356" s="131">
        <f>(AK355&gt;AF1239)*1</f>
        <v>0</v>
      </c>
      <c r="AG356" s="112">
        <f>MROUND((AD356*AG1239),5)</f>
        <v>555</v>
      </c>
      <c r="AH356" s="113">
        <f>MROUND((AE356*AH1239),0.1)</f>
        <v>0</v>
      </c>
      <c r="AI356" s="60">
        <f t="shared" si="280"/>
        <v>-18.100000000000023</v>
      </c>
      <c r="AJ356" s="60"/>
      <c r="AK356" s="133">
        <f t="shared" si="313"/>
        <v>553.5</v>
      </c>
      <c r="AL356" s="41">
        <f t="shared" si="339"/>
        <v>580</v>
      </c>
      <c r="AM356" s="56">
        <f t="shared" si="273"/>
        <v>3.4000000000000004</v>
      </c>
      <c r="AN356" s="82">
        <f t="shared" si="274"/>
        <v>0</v>
      </c>
      <c r="AO356" s="82">
        <f t="shared" si="281"/>
        <v>1</v>
      </c>
      <c r="AP356" s="33">
        <f t="shared" si="282"/>
        <v>1</v>
      </c>
      <c r="AQ356" s="29">
        <f t="shared" si="283"/>
        <v>0</v>
      </c>
      <c r="AR356" s="86">
        <f t="shared" si="284"/>
        <v>0</v>
      </c>
      <c r="AS356" s="33">
        <f t="shared" si="285"/>
        <v>1</v>
      </c>
      <c r="AT356" s="19">
        <f t="shared" si="286"/>
        <v>565</v>
      </c>
      <c r="AU356" s="18">
        <f t="shared" si="309"/>
        <v>0</v>
      </c>
      <c r="AV356" s="5">
        <f t="shared" si="287"/>
        <v>0</v>
      </c>
      <c r="AW356" s="17">
        <f t="shared" si="288"/>
        <v>0</v>
      </c>
      <c r="AX356" s="17">
        <f t="shared" si="289"/>
        <v>0</v>
      </c>
      <c r="AY356" s="17">
        <f t="shared" si="290"/>
        <v>0</v>
      </c>
      <c r="AZ356" s="19">
        <f t="shared" si="291"/>
        <v>0</v>
      </c>
      <c r="BA356" s="19">
        <f t="shared" si="292"/>
        <v>565</v>
      </c>
      <c r="BB356" s="19">
        <f t="shared" si="293"/>
        <v>0</v>
      </c>
      <c r="BC356" s="19">
        <f t="shared" si="294"/>
        <v>0</v>
      </c>
      <c r="BD356" s="17">
        <f t="shared" si="295"/>
        <v>565</v>
      </c>
      <c r="BE356" s="17">
        <f t="shared" si="296"/>
        <v>0</v>
      </c>
      <c r="BF356" s="38">
        <f t="shared" si="297"/>
        <v>555</v>
      </c>
      <c r="BG356" s="38">
        <f t="shared" si="298"/>
        <v>0</v>
      </c>
      <c r="BH356" s="38">
        <f t="shared" si="299"/>
        <v>0</v>
      </c>
      <c r="BI356" s="38">
        <f t="shared" si="300"/>
        <v>0</v>
      </c>
      <c r="BJ356" s="5">
        <f t="shared" si="301"/>
        <v>0</v>
      </c>
      <c r="BK356" s="5">
        <f t="shared" si="302"/>
        <v>0</v>
      </c>
      <c r="BL356" s="22">
        <f t="shared" si="303"/>
        <v>0</v>
      </c>
      <c r="BM356" s="5">
        <f t="shared" si="304"/>
        <v>0</v>
      </c>
      <c r="BN356" s="66">
        <f t="shared" si="325"/>
        <v>0</v>
      </c>
      <c r="BO356" s="5">
        <f>AP356*BO1239</f>
        <v>-39</v>
      </c>
      <c r="BP356" s="5">
        <f>AU356*BP1239</f>
        <v>0</v>
      </c>
      <c r="BQ356" s="5">
        <f>AF356*BQ1239</f>
        <v>0</v>
      </c>
      <c r="BR356" s="356">
        <f t="shared" si="324"/>
        <v>-39</v>
      </c>
      <c r="BS356" s="5">
        <f t="shared" si="305"/>
        <v>553.5</v>
      </c>
      <c r="BT356" s="6"/>
      <c r="BU356" s="306">
        <v>38754</v>
      </c>
      <c r="BV356" s="38">
        <f t="shared" si="306"/>
        <v>553.5</v>
      </c>
      <c r="BW356" s="66">
        <f>BV27*BV356</f>
        <v>45600.593178447853</v>
      </c>
      <c r="BX356" s="66">
        <f t="shared" si="320"/>
        <v>-1491.184709177789</v>
      </c>
      <c r="BY356" s="17">
        <f t="shared" si="315"/>
        <v>0</v>
      </c>
      <c r="BZ356" s="17">
        <f t="shared" si="321"/>
        <v>1</v>
      </c>
      <c r="CA356" s="66"/>
      <c r="CB356" s="66">
        <f>N3+CE356</f>
        <v>49328</v>
      </c>
      <c r="CC356" s="66">
        <f>MAX(BW356:BW404)</f>
        <v>58642.280441588402</v>
      </c>
      <c r="CD356" s="66">
        <f t="shared" si="310"/>
        <v>-13041.687263140549</v>
      </c>
      <c r="CE356" s="66">
        <f t="shared" si="340"/>
        <v>-672</v>
      </c>
      <c r="CF356" s="66" t="e">
        <f>MAX(CE356:CE404)</f>
        <v>#REF!</v>
      </c>
      <c r="CG356" s="66" t="e">
        <f t="shared" si="311"/>
        <v>#REF!</v>
      </c>
      <c r="CH356" s="370"/>
      <c r="CI356" s="17">
        <f t="shared" si="341"/>
        <v>0</v>
      </c>
      <c r="CJ356" s="17">
        <f t="shared" si="342"/>
        <v>1</v>
      </c>
      <c r="CK356" s="38">
        <f>MAX(BV38:BV356)</f>
        <v>571.6</v>
      </c>
      <c r="CL356" s="38">
        <f t="shared" si="316"/>
        <v>-18.100000000000023</v>
      </c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</row>
    <row r="357" spans="1:147" customFormat="1" ht="19.5" hidden="1" customHeight="1" x14ac:dyDescent="0.25">
      <c r="A357" s="3"/>
      <c r="B357" s="254">
        <f t="shared" si="343"/>
        <v>38740</v>
      </c>
      <c r="C357" s="5">
        <f t="shared" si="346"/>
        <v>26193</v>
      </c>
      <c r="D357" s="5">
        <v>0</v>
      </c>
      <c r="E357" s="66">
        <f t="shared" si="348"/>
        <v>0</v>
      </c>
      <c r="F357" s="66">
        <f t="shared" si="344"/>
        <v>-39</v>
      </c>
      <c r="G357" s="4">
        <f t="shared" si="347"/>
        <v>26154</v>
      </c>
      <c r="H357" s="8">
        <f t="shared" si="345"/>
        <v>-1.488947428702325E-3</v>
      </c>
      <c r="I357" s="3"/>
      <c r="J357" s="306">
        <v>38761</v>
      </c>
      <c r="K357" s="5">
        <v>554.6</v>
      </c>
      <c r="L357" s="5">
        <v>557</v>
      </c>
      <c r="M357" s="5">
        <v>537.79999999999995</v>
      </c>
      <c r="N357" s="177"/>
      <c r="O357" s="5">
        <f t="shared" si="332"/>
        <v>19.200000000000045</v>
      </c>
      <c r="P357" s="8">
        <f t="shared" si="333"/>
        <v>3.4619545618463837E-2</v>
      </c>
      <c r="Q357" s="8">
        <f>(AVERAGE(P354:P356))*Q1239</f>
        <v>1.5967991703073385E-2</v>
      </c>
      <c r="R357" s="8">
        <f>P356/P1239</f>
        <v>1.5114733876117377</v>
      </c>
      <c r="S357" s="109">
        <f t="shared" si="334"/>
        <v>544.66171659234885</v>
      </c>
      <c r="T357" s="5">
        <f t="shared" si="277"/>
        <v>8.5</v>
      </c>
      <c r="U357" s="8">
        <f t="shared" si="331"/>
        <v>0.43333333333333335</v>
      </c>
      <c r="V357" s="19">
        <f t="shared" si="335"/>
        <v>0</v>
      </c>
      <c r="W357" s="109">
        <f t="shared" si="278"/>
        <v>562.33828340765115</v>
      </c>
      <c r="X357" s="5">
        <f t="shared" ref="X357:X402" si="349">MAX(1,(AL357-K356))</f>
        <v>6.5</v>
      </c>
      <c r="Y357" s="8">
        <f t="shared" si="336"/>
        <v>0.56666666666666665</v>
      </c>
      <c r="Z357" s="5">
        <f t="shared" si="337"/>
        <v>0</v>
      </c>
      <c r="AA357" s="5">
        <f>K357*AA1239</f>
        <v>7.2097999999999995</v>
      </c>
      <c r="AB357" s="5">
        <f t="shared" si="338"/>
        <v>10.897420830003105</v>
      </c>
      <c r="AC357" s="2">
        <f t="shared" si="314"/>
        <v>38761</v>
      </c>
      <c r="AD357" s="43">
        <f t="shared" si="279"/>
        <v>545</v>
      </c>
      <c r="AE357" s="54"/>
      <c r="AF357" s="131">
        <f>(AK356&gt;AF1239)*1</f>
        <v>0</v>
      </c>
      <c r="AG357" s="112">
        <f>MROUND((AD357*AG1239),5)</f>
        <v>535</v>
      </c>
      <c r="AH357" s="113">
        <f>MROUND((AE357*AH1239),0.1)</f>
        <v>0</v>
      </c>
      <c r="AI357" s="60">
        <f t="shared" si="280"/>
        <v>1.1000000000000227</v>
      </c>
      <c r="AJ357" s="60"/>
      <c r="AK357" s="133">
        <f t="shared" si="313"/>
        <v>554.6</v>
      </c>
      <c r="AL357" s="41">
        <f t="shared" si="339"/>
        <v>560</v>
      </c>
      <c r="AM357" s="56">
        <f t="shared" ref="AM357:AM421" si="350">MROUND((AB356*Y356),0.1)</f>
        <v>2.7</v>
      </c>
      <c r="AN357" s="82">
        <f t="shared" ref="AN357:AN421" si="351">(AI357&gt;0)*1</f>
        <v>1</v>
      </c>
      <c r="AO357" s="82">
        <f t="shared" si="281"/>
        <v>0</v>
      </c>
      <c r="AP357" s="33">
        <f t="shared" si="282"/>
        <v>0</v>
      </c>
      <c r="AQ357" s="29">
        <f t="shared" si="283"/>
        <v>0</v>
      </c>
      <c r="AR357" s="86">
        <f t="shared" si="284"/>
        <v>1</v>
      </c>
      <c r="AS357" s="33">
        <f t="shared" si="285"/>
        <v>0</v>
      </c>
      <c r="AT357" s="19">
        <f t="shared" si="286"/>
        <v>0</v>
      </c>
      <c r="AU357" s="18">
        <f t="shared" si="309"/>
        <v>1</v>
      </c>
      <c r="AV357" s="5">
        <f t="shared" si="287"/>
        <v>2.7</v>
      </c>
      <c r="AW357" s="17">
        <f t="shared" si="288"/>
        <v>1</v>
      </c>
      <c r="AX357" s="17">
        <f t="shared" si="289"/>
        <v>0</v>
      </c>
      <c r="AY357" s="17">
        <f t="shared" si="290"/>
        <v>0</v>
      </c>
      <c r="AZ357" s="19">
        <f t="shared" si="291"/>
        <v>565</v>
      </c>
      <c r="BA357" s="19">
        <f t="shared" si="292"/>
        <v>0</v>
      </c>
      <c r="BB357" s="19">
        <f t="shared" si="293"/>
        <v>0</v>
      </c>
      <c r="BC357" s="19">
        <f t="shared" si="294"/>
        <v>0</v>
      </c>
      <c r="BD357" s="17">
        <f t="shared" si="295"/>
        <v>565</v>
      </c>
      <c r="BE357" s="17">
        <f t="shared" si="296"/>
        <v>0</v>
      </c>
      <c r="BF357" s="38">
        <f t="shared" si="297"/>
        <v>0</v>
      </c>
      <c r="BG357" s="38">
        <f t="shared" si="298"/>
        <v>0</v>
      </c>
      <c r="BH357" s="38">
        <f t="shared" si="299"/>
        <v>0</v>
      </c>
      <c r="BI357" s="38">
        <f t="shared" si="300"/>
        <v>0</v>
      </c>
      <c r="BJ357" s="5">
        <f t="shared" si="301"/>
        <v>0</v>
      </c>
      <c r="BK357" s="5">
        <f t="shared" si="302"/>
        <v>0</v>
      </c>
      <c r="BL357" s="22">
        <f t="shared" si="303"/>
        <v>2.7</v>
      </c>
      <c r="BM357" s="5">
        <f t="shared" si="304"/>
        <v>2.7</v>
      </c>
      <c r="BN357" s="66">
        <f t="shared" si="325"/>
        <v>270</v>
      </c>
      <c r="BO357" s="5">
        <f>AP357*BO1239</f>
        <v>0</v>
      </c>
      <c r="BP357" s="5">
        <f>AU357*BP1239</f>
        <v>-39</v>
      </c>
      <c r="BQ357" s="5">
        <f>AF357*BQ1239</f>
        <v>0</v>
      </c>
      <c r="BR357" s="356">
        <f t="shared" si="324"/>
        <v>231</v>
      </c>
      <c r="BS357" s="5">
        <f t="shared" si="305"/>
        <v>554.6</v>
      </c>
      <c r="BT357" s="6"/>
      <c r="BU357" s="306">
        <v>38761</v>
      </c>
      <c r="BV357" s="38">
        <f t="shared" si="306"/>
        <v>554.6</v>
      </c>
      <c r="BW357" s="66">
        <f>BV27*BV357</f>
        <v>45691.217663536008</v>
      </c>
      <c r="BX357" s="66">
        <f t="shared" si="320"/>
        <v>90.62448508815578</v>
      </c>
      <c r="BY357" s="17">
        <f t="shared" si="315"/>
        <v>1</v>
      </c>
      <c r="BZ357" s="17">
        <f t="shared" si="321"/>
        <v>0</v>
      </c>
      <c r="CA357" s="66"/>
      <c r="CB357" s="66">
        <f>N3+CE357</f>
        <v>49559</v>
      </c>
      <c r="CC357" s="66">
        <f>MAX(BW357:BW404)</f>
        <v>58642.280441588402</v>
      </c>
      <c r="CD357" s="66">
        <f t="shared" si="310"/>
        <v>-12951.062778052394</v>
      </c>
      <c r="CE357" s="66">
        <f t="shared" si="340"/>
        <v>-441</v>
      </c>
      <c r="CF357" s="66" t="e">
        <f>MAX(CE357:CE404)</f>
        <v>#REF!</v>
      </c>
      <c r="CG357" s="66" t="e">
        <f t="shared" si="311"/>
        <v>#REF!</v>
      </c>
      <c r="CH357" s="370"/>
      <c r="CI357" s="17">
        <f t="shared" si="341"/>
        <v>1</v>
      </c>
      <c r="CJ357" s="17">
        <f t="shared" si="342"/>
        <v>0</v>
      </c>
      <c r="CK357" s="38">
        <f>MAX(BV38:BV357)</f>
        <v>571.6</v>
      </c>
      <c r="CL357" s="38">
        <f t="shared" si="316"/>
        <v>-17</v>
      </c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</row>
    <row r="358" spans="1:147" customFormat="1" ht="19.5" hidden="1" customHeight="1" x14ac:dyDescent="0.25">
      <c r="A358" s="3"/>
      <c r="B358" s="254">
        <f t="shared" si="343"/>
        <v>38747</v>
      </c>
      <c r="C358" s="5">
        <f t="shared" si="346"/>
        <v>26154</v>
      </c>
      <c r="D358" s="5">
        <v>0</v>
      </c>
      <c r="E358" s="66">
        <f t="shared" si="348"/>
        <v>0</v>
      </c>
      <c r="F358" s="66">
        <f t="shared" si="344"/>
        <v>-39</v>
      </c>
      <c r="G358" s="4">
        <f t="shared" si="347"/>
        <v>26115</v>
      </c>
      <c r="H358" s="8">
        <f t="shared" si="345"/>
        <v>-1.4911676990135353E-3</v>
      </c>
      <c r="I358" s="3"/>
      <c r="J358" s="306">
        <v>38768</v>
      </c>
      <c r="K358" s="5">
        <v>561.20000000000005</v>
      </c>
      <c r="L358" s="5">
        <v>562</v>
      </c>
      <c r="M358" s="5">
        <v>549.6</v>
      </c>
      <c r="N358" s="177"/>
      <c r="O358" s="5">
        <f t="shared" si="332"/>
        <v>12.399999999999977</v>
      </c>
      <c r="P358" s="8">
        <f t="shared" si="333"/>
        <v>2.2095509622238017E-2</v>
      </c>
      <c r="Q358" s="8">
        <f>(AVERAGE(P355:P357))*Q1239</f>
        <v>1.5687709724509852E-2</v>
      </c>
      <c r="R358" s="8">
        <f>P357/P1239</f>
        <v>0.98178745315466298</v>
      </c>
      <c r="S358" s="109">
        <f t="shared" si="334"/>
        <v>545.89959618678688</v>
      </c>
      <c r="T358" s="5">
        <f t="shared" ref="T358:T402" si="352">MAX(1,(K357-AD358))</f>
        <v>9.6000000000000227</v>
      </c>
      <c r="U358" s="8">
        <f t="shared" si="331"/>
        <v>0.51999999999999891</v>
      </c>
      <c r="V358" s="19">
        <f t="shared" si="335"/>
        <v>0</v>
      </c>
      <c r="W358" s="109">
        <f t="shared" ref="W358:W402" si="353">(Q358*K357)+K357</f>
        <v>563.30040381321317</v>
      </c>
      <c r="X358" s="5">
        <f t="shared" si="349"/>
        <v>10.399999999999977</v>
      </c>
      <c r="Y358" s="8">
        <f t="shared" si="336"/>
        <v>0.48000000000000109</v>
      </c>
      <c r="Z358" s="5">
        <f t="shared" si="337"/>
        <v>0</v>
      </c>
      <c r="AA358" s="5">
        <f>K358*AA1239</f>
        <v>7.2956000000000003</v>
      </c>
      <c r="AB358" s="5">
        <f t="shared" si="338"/>
        <v>7.1627285432351595</v>
      </c>
      <c r="AC358" s="2">
        <f t="shared" si="314"/>
        <v>38768</v>
      </c>
      <c r="AD358" s="43">
        <f t="shared" ref="AD358:AD422" si="354">MROUND(S358,5)</f>
        <v>545</v>
      </c>
      <c r="AE358" s="54"/>
      <c r="AF358" s="131">
        <f>(AK357&gt;AF1239)*1</f>
        <v>0</v>
      </c>
      <c r="AG358" s="112">
        <f>MROUND((AD358*AG1239),5)</f>
        <v>535</v>
      </c>
      <c r="AH358" s="113">
        <f>MROUND((AE358*AH1239),0.1)</f>
        <v>0</v>
      </c>
      <c r="AI358" s="60">
        <f t="shared" ref="AI358:AI422" si="355">AK358-AK357</f>
        <v>6.6000000000000227</v>
      </c>
      <c r="AJ358" s="60"/>
      <c r="AK358" s="133">
        <f t="shared" si="313"/>
        <v>561.20000000000005</v>
      </c>
      <c r="AL358" s="41">
        <f t="shared" si="339"/>
        <v>565</v>
      </c>
      <c r="AM358" s="56">
        <f t="shared" si="350"/>
        <v>6.2</v>
      </c>
      <c r="AN358" s="82">
        <f t="shared" si="351"/>
        <v>1</v>
      </c>
      <c r="AO358" s="82">
        <f t="shared" ref="AO358:AO422" si="356">(AI358&lt;0)*1</f>
        <v>0</v>
      </c>
      <c r="AP358" s="33">
        <f t="shared" ref="AP358:AP402" si="357">(BD357=0)*1</f>
        <v>0</v>
      </c>
      <c r="AQ358" s="29">
        <f t="shared" ref="AQ358:AQ422" si="358">AP358*AE358</f>
        <v>0</v>
      </c>
      <c r="AR358" s="86">
        <f t="shared" ref="AR358:AR422" si="359">(AK358&gt;AD358)*1</f>
        <v>1</v>
      </c>
      <c r="AS358" s="33">
        <f t="shared" ref="AS358:AS422" si="360">(AD358&gt;AK358)*AP358</f>
        <v>0</v>
      </c>
      <c r="AT358" s="19">
        <f t="shared" ref="AT358:AT422" si="361">AS358*AD358</f>
        <v>0</v>
      </c>
      <c r="AU358" s="18">
        <f t="shared" si="309"/>
        <v>1</v>
      </c>
      <c r="AV358" s="5">
        <f t="shared" ref="AV358:AV404" si="362">AU358*AM358</f>
        <v>6.2</v>
      </c>
      <c r="AW358" s="17">
        <f t="shared" ref="AW358:AW422" si="363">(AK358&lt;AL358)*AU358</f>
        <v>1</v>
      </c>
      <c r="AX358" s="17">
        <f t="shared" ref="AX358:AX422" si="364">(AK358&gt;AL358)*AU358</f>
        <v>0</v>
      </c>
      <c r="AY358" s="17">
        <f t="shared" ref="AY358:AY404" si="365">AX358*AL358</f>
        <v>0</v>
      </c>
      <c r="AZ358" s="19">
        <f t="shared" ref="AZ358:AZ402" si="366">BD357-(BE357*BD357)</f>
        <v>565</v>
      </c>
      <c r="BA358" s="19">
        <f t="shared" ref="BA358:BA404" si="367">AT358*AS358</f>
        <v>0</v>
      </c>
      <c r="BB358" s="19">
        <f t="shared" ref="BB358:BB404" si="368">BE358*BF358</f>
        <v>0</v>
      </c>
      <c r="BC358" s="19">
        <f t="shared" ref="BC358:BC404" si="369">AY358*AX358</f>
        <v>0</v>
      </c>
      <c r="BD358" s="17">
        <f t="shared" ref="BD358:BD404" si="370">((BB358+BC358)=0)*(MAX(BA358,AZ358))</f>
        <v>565</v>
      </c>
      <c r="BE358" s="17">
        <f t="shared" ref="BE358:BE422" si="371">(AG358&gt;AK358)*AF358</f>
        <v>0</v>
      </c>
      <c r="BF358" s="38">
        <f t="shared" ref="BF358:BF422" si="372">(AG358&gt;AK358)*AG358</f>
        <v>0</v>
      </c>
      <c r="BG358" s="38">
        <f t="shared" ref="BG358:BG422" si="373">((AG358-BD358)*(BD358&gt;0)*BE358)</f>
        <v>0</v>
      </c>
      <c r="BH358" s="38">
        <f t="shared" ref="BH358:BH402" si="374">BB358-(MAX(BD357,AZ358,BB358,AT358))*BE358</f>
        <v>0</v>
      </c>
      <c r="BI358" s="38">
        <f t="shared" ref="BI358:BI422" si="375">((BG358+BH358)*BE358)-AH358</f>
        <v>0</v>
      </c>
      <c r="BJ358" s="5">
        <f t="shared" ref="BJ358:BJ422" si="376">AP358*AE358</f>
        <v>0</v>
      </c>
      <c r="BK358" s="5">
        <f t="shared" ref="BK358:BK404" si="377">BC358-AZ358*AX358</f>
        <v>0</v>
      </c>
      <c r="BL358" s="22">
        <f t="shared" ref="BL358:BL404" si="378">AU358*AM358+BK358</f>
        <v>6.2</v>
      </c>
      <c r="BM358" s="5">
        <f t="shared" ref="BM358:BM404" si="379">BL358+BJ358+BI358</f>
        <v>6.2</v>
      </c>
      <c r="BN358" s="66">
        <f t="shared" si="325"/>
        <v>620</v>
      </c>
      <c r="BO358" s="5">
        <f>AP358*BO1239</f>
        <v>0</v>
      </c>
      <c r="BP358" s="5">
        <f>AU358*BP1239</f>
        <v>-39</v>
      </c>
      <c r="BQ358" s="5">
        <f>AF358*BQ1239</f>
        <v>0</v>
      </c>
      <c r="BR358" s="356">
        <f t="shared" si="324"/>
        <v>581</v>
      </c>
      <c r="BS358" s="5">
        <f t="shared" ref="BS358:BS402" si="380">AK358</f>
        <v>561.20000000000005</v>
      </c>
      <c r="BT358" s="6"/>
      <c r="BU358" s="306">
        <v>38768</v>
      </c>
      <c r="BV358" s="38">
        <f t="shared" ref="BV358:BV422" si="381">AK358</f>
        <v>561.20000000000005</v>
      </c>
      <c r="BW358" s="66">
        <f>BV27*BV358</f>
        <v>46234.964574064928</v>
      </c>
      <c r="BX358" s="66">
        <f t="shared" si="320"/>
        <v>543.74691052892013</v>
      </c>
      <c r="BY358" s="17">
        <f t="shared" si="315"/>
        <v>1</v>
      </c>
      <c r="BZ358" s="17">
        <f t="shared" si="321"/>
        <v>0</v>
      </c>
      <c r="CA358" s="66"/>
      <c r="CB358" s="66">
        <f>N3+CE358</f>
        <v>50140</v>
      </c>
      <c r="CC358" s="66">
        <f>MAX(BW358:BW404)</f>
        <v>58642.280441588402</v>
      </c>
      <c r="CD358" s="66">
        <f t="shared" si="310"/>
        <v>-12407.315867523474</v>
      </c>
      <c r="CE358" s="66">
        <f t="shared" si="340"/>
        <v>140</v>
      </c>
      <c r="CF358" s="66" t="e">
        <f>MAX(CE358:CE404)</f>
        <v>#REF!</v>
      </c>
      <c r="CG358" s="66" t="e">
        <f t="shared" si="311"/>
        <v>#REF!</v>
      </c>
      <c r="CH358" s="370"/>
      <c r="CI358" s="17">
        <f t="shared" si="341"/>
        <v>1</v>
      </c>
      <c r="CJ358" s="17">
        <f t="shared" si="342"/>
        <v>0</v>
      </c>
      <c r="CK358" s="38">
        <f>MAX(BV38:BV358)</f>
        <v>571.6</v>
      </c>
      <c r="CL358" s="38">
        <f t="shared" si="316"/>
        <v>-10.399999999999977</v>
      </c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</row>
    <row r="359" spans="1:147" customFormat="1" ht="19.5" hidden="1" customHeight="1" x14ac:dyDescent="0.25">
      <c r="A359" s="3"/>
      <c r="B359" s="254">
        <f t="shared" si="343"/>
        <v>38754</v>
      </c>
      <c r="C359" s="5">
        <f t="shared" si="346"/>
        <v>26115</v>
      </c>
      <c r="D359" s="5">
        <v>0</v>
      </c>
      <c r="E359" s="66">
        <f t="shared" si="348"/>
        <v>0</v>
      </c>
      <c r="F359" s="66">
        <f t="shared" si="344"/>
        <v>-39</v>
      </c>
      <c r="G359" s="4">
        <f t="shared" si="347"/>
        <v>26076</v>
      </c>
      <c r="H359" s="8">
        <f t="shared" si="345"/>
        <v>-1.4933946008041355E-3</v>
      </c>
      <c r="I359" s="3"/>
      <c r="J359" s="306">
        <v>38775</v>
      </c>
      <c r="K359" s="5">
        <v>568</v>
      </c>
      <c r="L359" s="5">
        <v>572.5</v>
      </c>
      <c r="M359" s="5">
        <v>554.79999999999995</v>
      </c>
      <c r="N359" s="177"/>
      <c r="O359" s="5">
        <f t="shared" si="332"/>
        <v>17.700000000000045</v>
      </c>
      <c r="P359" s="8">
        <f t="shared" si="333"/>
        <v>3.1161971830985995E-2</v>
      </c>
      <c r="Q359" s="8">
        <f>(AVERAGE(P356:P358))*Q1239</f>
        <v>1.466830065058199E-2</v>
      </c>
      <c r="R359" s="8">
        <f>P358/P1239</f>
        <v>0.62661406239259576</v>
      </c>
      <c r="S359" s="109">
        <f t="shared" si="334"/>
        <v>552.96814967489343</v>
      </c>
      <c r="T359" s="5">
        <f t="shared" si="352"/>
        <v>6.2000000000000455</v>
      </c>
      <c r="U359" s="8">
        <f t="shared" si="331"/>
        <v>0.58666666666666367</v>
      </c>
      <c r="V359" s="19">
        <f t="shared" si="335"/>
        <v>0</v>
      </c>
      <c r="W359" s="109">
        <f t="shared" si="353"/>
        <v>569.43185032510667</v>
      </c>
      <c r="X359" s="5">
        <f t="shared" si="349"/>
        <v>8.7999999999999545</v>
      </c>
      <c r="Y359" s="8">
        <f t="shared" si="336"/>
        <v>0.41333333333333633</v>
      </c>
      <c r="Z359" s="5">
        <f t="shared" si="337"/>
        <v>0</v>
      </c>
      <c r="AA359" s="5">
        <f>K359*AA1239</f>
        <v>7.3839999999999995</v>
      </c>
      <c r="AB359" s="5">
        <f t="shared" si="338"/>
        <v>4.6269182367069268</v>
      </c>
      <c r="AC359" s="2">
        <f t="shared" si="314"/>
        <v>38775</v>
      </c>
      <c r="AD359" s="43">
        <f t="shared" si="354"/>
        <v>555</v>
      </c>
      <c r="AE359" s="54"/>
      <c r="AF359" s="131">
        <f>(AK358&gt;AF1239)*1</f>
        <v>0</v>
      </c>
      <c r="AG359" s="112">
        <f>MROUND((AD359*AG1239),5)</f>
        <v>545</v>
      </c>
      <c r="AH359" s="113">
        <f>MROUND((AE359*AH1239),0.1)</f>
        <v>0</v>
      </c>
      <c r="AI359" s="60">
        <f t="shared" si="355"/>
        <v>6.7999999999999545</v>
      </c>
      <c r="AJ359" s="60"/>
      <c r="AK359" s="133">
        <f t="shared" si="313"/>
        <v>568</v>
      </c>
      <c r="AL359" s="41">
        <f t="shared" si="339"/>
        <v>570</v>
      </c>
      <c r="AM359" s="56">
        <f t="shared" si="350"/>
        <v>3.4000000000000004</v>
      </c>
      <c r="AN359" s="82">
        <f t="shared" si="351"/>
        <v>1</v>
      </c>
      <c r="AO359" s="82">
        <f t="shared" si="356"/>
        <v>0</v>
      </c>
      <c r="AP359" s="33">
        <f t="shared" si="357"/>
        <v>0</v>
      </c>
      <c r="AQ359" s="29">
        <f t="shared" si="358"/>
        <v>0</v>
      </c>
      <c r="AR359" s="86">
        <f t="shared" si="359"/>
        <v>1</v>
      </c>
      <c r="AS359" s="33">
        <f t="shared" si="360"/>
        <v>0</v>
      </c>
      <c r="AT359" s="19">
        <f t="shared" si="361"/>
        <v>0</v>
      </c>
      <c r="AU359" s="18">
        <f t="shared" ref="AU359:AU402" si="382">(BD358&gt;0)*1</f>
        <v>1</v>
      </c>
      <c r="AV359" s="5">
        <f t="shared" si="362"/>
        <v>3.4000000000000004</v>
      </c>
      <c r="AW359" s="17">
        <f t="shared" si="363"/>
        <v>1</v>
      </c>
      <c r="AX359" s="17">
        <f t="shared" si="364"/>
        <v>0</v>
      </c>
      <c r="AY359" s="17">
        <f t="shared" si="365"/>
        <v>0</v>
      </c>
      <c r="AZ359" s="19">
        <f t="shared" si="366"/>
        <v>565</v>
      </c>
      <c r="BA359" s="19">
        <f t="shared" si="367"/>
        <v>0</v>
      </c>
      <c r="BB359" s="19">
        <f t="shared" si="368"/>
        <v>0</v>
      </c>
      <c r="BC359" s="19">
        <f t="shared" si="369"/>
        <v>0</v>
      </c>
      <c r="BD359" s="17">
        <f t="shared" si="370"/>
        <v>565</v>
      </c>
      <c r="BE359" s="17">
        <f t="shared" si="371"/>
        <v>0</v>
      </c>
      <c r="BF359" s="38">
        <f t="shared" si="372"/>
        <v>0</v>
      </c>
      <c r="BG359" s="38">
        <f t="shared" si="373"/>
        <v>0</v>
      </c>
      <c r="BH359" s="38">
        <f t="shared" si="374"/>
        <v>0</v>
      </c>
      <c r="BI359" s="38">
        <f t="shared" si="375"/>
        <v>0</v>
      </c>
      <c r="BJ359" s="5">
        <f t="shared" si="376"/>
        <v>0</v>
      </c>
      <c r="BK359" s="5">
        <f t="shared" si="377"/>
        <v>0</v>
      </c>
      <c r="BL359" s="22">
        <f t="shared" si="378"/>
        <v>3.4000000000000004</v>
      </c>
      <c r="BM359" s="5">
        <f t="shared" si="379"/>
        <v>3.4000000000000004</v>
      </c>
      <c r="BN359" s="66">
        <f t="shared" si="325"/>
        <v>340.00000000000006</v>
      </c>
      <c r="BO359" s="5">
        <f>AP359*BO1239</f>
        <v>0</v>
      </c>
      <c r="BP359" s="5">
        <f>AU359*BP1239</f>
        <v>-39</v>
      </c>
      <c r="BQ359" s="5">
        <f>AF359*BQ1239</f>
        <v>0</v>
      </c>
      <c r="BR359" s="356">
        <f t="shared" si="324"/>
        <v>301.00000000000006</v>
      </c>
      <c r="BS359" s="5">
        <f t="shared" si="380"/>
        <v>568</v>
      </c>
      <c r="BT359" s="6"/>
      <c r="BU359" s="306">
        <v>38775</v>
      </c>
      <c r="BV359" s="38">
        <f t="shared" si="381"/>
        <v>568</v>
      </c>
      <c r="BW359" s="66">
        <f>BV27*BV359</f>
        <v>46795.188663700777</v>
      </c>
      <c r="BX359" s="66">
        <f t="shared" si="320"/>
        <v>560.22408963584894</v>
      </c>
      <c r="BY359" s="17">
        <f t="shared" si="315"/>
        <v>1</v>
      </c>
      <c r="BZ359" s="17">
        <f t="shared" si="321"/>
        <v>0</v>
      </c>
      <c r="CA359" s="66"/>
      <c r="CB359" s="66">
        <f>N3+CE359</f>
        <v>50441</v>
      </c>
      <c r="CC359" s="66">
        <f>MAX(BW359:BW404)</f>
        <v>58642.280441588402</v>
      </c>
      <c r="CD359" s="66">
        <f t="shared" ref="CD359:CD423" si="383">BW359-CC359</f>
        <v>-11847.091777887625</v>
      </c>
      <c r="CE359" s="66">
        <f t="shared" si="340"/>
        <v>441.00000000000006</v>
      </c>
      <c r="CF359" s="66" t="e">
        <f>MAX(CE359:CE404)</f>
        <v>#REF!</v>
      </c>
      <c r="CG359" s="66" t="e">
        <f t="shared" ref="CG359:CG423" si="384">CE359-CF359</f>
        <v>#REF!</v>
      </c>
      <c r="CH359" s="370"/>
      <c r="CI359" s="17">
        <f t="shared" si="341"/>
        <v>1</v>
      </c>
      <c r="CJ359" s="17">
        <f t="shared" si="342"/>
        <v>0</v>
      </c>
      <c r="CK359" s="38">
        <f>MAX(BV38:BV359)</f>
        <v>571.6</v>
      </c>
      <c r="CL359" s="38">
        <f t="shared" si="316"/>
        <v>-3.6000000000000227</v>
      </c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</row>
    <row r="360" spans="1:147" customFormat="1" ht="19.5" hidden="1" customHeight="1" x14ac:dyDescent="0.25">
      <c r="A360" s="3"/>
      <c r="B360" s="254">
        <f t="shared" si="343"/>
        <v>38761</v>
      </c>
      <c r="C360" s="5">
        <f t="shared" si="346"/>
        <v>26076</v>
      </c>
      <c r="D360" s="5">
        <v>0</v>
      </c>
      <c r="E360" s="66">
        <f t="shared" si="348"/>
        <v>0</v>
      </c>
      <c r="F360" s="66">
        <f t="shared" si="344"/>
        <v>231</v>
      </c>
      <c r="G360" s="4">
        <f t="shared" si="347"/>
        <v>26307</v>
      </c>
      <c r="H360" s="8">
        <f t="shared" si="345"/>
        <v>8.8587206626783242E-3</v>
      </c>
      <c r="I360" s="3"/>
      <c r="J360" s="306">
        <v>38782</v>
      </c>
      <c r="K360" s="5">
        <v>541.29999999999995</v>
      </c>
      <c r="L360" s="5">
        <v>570.20000000000005</v>
      </c>
      <c r="M360" s="5">
        <v>534.5</v>
      </c>
      <c r="N360" s="177"/>
      <c r="O360" s="5">
        <f t="shared" si="332"/>
        <v>35.700000000000045</v>
      </c>
      <c r="P360" s="8">
        <f t="shared" si="333"/>
        <v>6.5952336966562067E-2</v>
      </c>
      <c r="Q360" s="8">
        <f>(AVERAGE(P357:P359))*Q1239</f>
        <v>1.1716936942891713E-2</v>
      </c>
      <c r="R360" s="8">
        <f>P359/P1239</f>
        <v>0.88373294370749889</v>
      </c>
      <c r="S360" s="109">
        <f t="shared" si="334"/>
        <v>561.34477981643749</v>
      </c>
      <c r="T360" s="5">
        <f t="shared" si="352"/>
        <v>8</v>
      </c>
      <c r="U360" s="8">
        <f t="shared" si="331"/>
        <v>0.46666666666666667</v>
      </c>
      <c r="V360" s="19">
        <f t="shared" si="335"/>
        <v>18.700000000000045</v>
      </c>
      <c r="W360" s="109">
        <f t="shared" si="353"/>
        <v>574.65522018356251</v>
      </c>
      <c r="X360" s="5">
        <f t="shared" si="349"/>
        <v>7</v>
      </c>
      <c r="Y360" s="8">
        <f t="shared" si="336"/>
        <v>0.53333333333333333</v>
      </c>
      <c r="Z360" s="5">
        <f t="shared" si="337"/>
        <v>0</v>
      </c>
      <c r="AA360" s="5">
        <f>K360*AA1239</f>
        <v>7.0368999999999993</v>
      </c>
      <c r="AB360" s="5">
        <f t="shared" si="338"/>
        <v>6.2187403515752981</v>
      </c>
      <c r="AC360" s="2">
        <f t="shared" si="314"/>
        <v>38782</v>
      </c>
      <c r="AD360" s="43">
        <f t="shared" si="354"/>
        <v>560</v>
      </c>
      <c r="AE360" s="54"/>
      <c r="AF360" s="131">
        <f>(AK359&gt;AF1239)*1</f>
        <v>0</v>
      </c>
      <c r="AG360" s="112">
        <f>MROUND((AD360*AG1239),5)</f>
        <v>550</v>
      </c>
      <c r="AH360" s="113">
        <f>MROUND((AE360*AH1239),0.1)</f>
        <v>0</v>
      </c>
      <c r="AI360" s="60">
        <f t="shared" si="355"/>
        <v>-26.700000000000045</v>
      </c>
      <c r="AJ360" s="60"/>
      <c r="AK360" s="133">
        <f t="shared" si="313"/>
        <v>541.29999999999995</v>
      </c>
      <c r="AL360" s="41">
        <f t="shared" si="339"/>
        <v>575</v>
      </c>
      <c r="AM360" s="56">
        <f t="shared" si="350"/>
        <v>1.9000000000000001</v>
      </c>
      <c r="AN360" s="82">
        <f t="shared" si="351"/>
        <v>0</v>
      </c>
      <c r="AO360" s="82">
        <f t="shared" si="356"/>
        <v>1</v>
      </c>
      <c r="AP360" s="33">
        <f t="shared" si="357"/>
        <v>0</v>
      </c>
      <c r="AQ360" s="29">
        <f t="shared" si="358"/>
        <v>0</v>
      </c>
      <c r="AR360" s="86">
        <f t="shared" si="359"/>
        <v>0</v>
      </c>
      <c r="AS360" s="33">
        <f t="shared" si="360"/>
        <v>0</v>
      </c>
      <c r="AT360" s="19">
        <f t="shared" si="361"/>
        <v>0</v>
      </c>
      <c r="AU360" s="18">
        <f t="shared" si="382"/>
        <v>1</v>
      </c>
      <c r="AV360" s="5">
        <f t="shared" si="362"/>
        <v>1.9000000000000001</v>
      </c>
      <c r="AW360" s="17">
        <f t="shared" si="363"/>
        <v>1</v>
      </c>
      <c r="AX360" s="17">
        <f t="shared" si="364"/>
        <v>0</v>
      </c>
      <c r="AY360" s="17">
        <f t="shared" si="365"/>
        <v>0</v>
      </c>
      <c r="AZ360" s="19">
        <f t="shared" si="366"/>
        <v>565</v>
      </c>
      <c r="BA360" s="19">
        <f t="shared" si="367"/>
        <v>0</v>
      </c>
      <c r="BB360" s="19">
        <f t="shared" si="368"/>
        <v>0</v>
      </c>
      <c r="BC360" s="19">
        <f t="shared" si="369"/>
        <v>0</v>
      </c>
      <c r="BD360" s="17">
        <f t="shared" si="370"/>
        <v>565</v>
      </c>
      <c r="BE360" s="17">
        <f t="shared" si="371"/>
        <v>0</v>
      </c>
      <c r="BF360" s="38">
        <f t="shared" si="372"/>
        <v>550</v>
      </c>
      <c r="BG360" s="38">
        <f t="shared" si="373"/>
        <v>0</v>
      </c>
      <c r="BH360" s="38">
        <f t="shared" si="374"/>
        <v>0</v>
      </c>
      <c r="BI360" s="38">
        <f t="shared" si="375"/>
        <v>0</v>
      </c>
      <c r="BJ360" s="5">
        <f t="shared" si="376"/>
        <v>0</v>
      </c>
      <c r="BK360" s="5">
        <f t="shared" si="377"/>
        <v>0</v>
      </c>
      <c r="BL360" s="22">
        <f t="shared" si="378"/>
        <v>1.9000000000000001</v>
      </c>
      <c r="BM360" s="5">
        <f t="shared" si="379"/>
        <v>1.9000000000000001</v>
      </c>
      <c r="BN360" s="66">
        <f t="shared" si="325"/>
        <v>190</v>
      </c>
      <c r="BO360" s="5">
        <f>AP360*BO1239</f>
        <v>0</v>
      </c>
      <c r="BP360" s="5">
        <f>AU360*BP1239</f>
        <v>-39</v>
      </c>
      <c r="BQ360" s="5">
        <f>AF360*BQ1239</f>
        <v>0</v>
      </c>
      <c r="BR360" s="356">
        <f t="shared" si="324"/>
        <v>151</v>
      </c>
      <c r="BS360" s="5">
        <f t="shared" si="380"/>
        <v>541.29999999999995</v>
      </c>
      <c r="BT360" s="6"/>
      <c r="BU360" s="306">
        <v>38782</v>
      </c>
      <c r="BV360" s="38">
        <f t="shared" si="381"/>
        <v>541.29999999999995</v>
      </c>
      <c r="BW360" s="66">
        <f>BV27*BV360</f>
        <v>44595.4852529247</v>
      </c>
      <c r="BX360" s="66">
        <f t="shared" si="320"/>
        <v>-2199.7034107760774</v>
      </c>
      <c r="BY360" s="17">
        <f t="shared" si="315"/>
        <v>0</v>
      </c>
      <c r="BZ360" s="17">
        <f t="shared" si="321"/>
        <v>1</v>
      </c>
      <c r="CA360" s="66"/>
      <c r="CB360" s="66">
        <f>N3+CE360</f>
        <v>50592</v>
      </c>
      <c r="CC360" s="66">
        <f>MAX(BW360:BW404)</f>
        <v>58642.280441588402</v>
      </c>
      <c r="CD360" s="66">
        <f t="shared" si="383"/>
        <v>-14046.795188663702</v>
      </c>
      <c r="CE360" s="66">
        <f t="shared" si="340"/>
        <v>592</v>
      </c>
      <c r="CF360" s="66" t="e">
        <f>MAX(CE360:CE404)</f>
        <v>#REF!</v>
      </c>
      <c r="CG360" s="66" t="e">
        <f t="shared" si="384"/>
        <v>#REF!</v>
      </c>
      <c r="CH360" s="370"/>
      <c r="CI360" s="17">
        <f t="shared" si="341"/>
        <v>1</v>
      </c>
      <c r="CJ360" s="17">
        <f t="shared" si="342"/>
        <v>0</v>
      </c>
      <c r="CK360" s="38">
        <f>MAX(BV38:BV360)</f>
        <v>571.6</v>
      </c>
      <c r="CL360" s="38">
        <f t="shared" si="316"/>
        <v>-30.300000000000068</v>
      </c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</row>
    <row r="361" spans="1:147" customFormat="1" ht="19.5" hidden="1" customHeight="1" x14ac:dyDescent="0.25">
      <c r="A361" s="3"/>
      <c r="B361" s="254">
        <f t="shared" si="343"/>
        <v>38768</v>
      </c>
      <c r="C361" s="5">
        <f t="shared" si="346"/>
        <v>26307</v>
      </c>
      <c r="D361" s="5">
        <v>0</v>
      </c>
      <c r="E361" s="66">
        <f t="shared" si="348"/>
        <v>0</v>
      </c>
      <c r="F361" s="66">
        <f t="shared" si="344"/>
        <v>581</v>
      </c>
      <c r="G361" s="4">
        <f t="shared" si="347"/>
        <v>26888</v>
      </c>
      <c r="H361" s="8">
        <f t="shared" si="345"/>
        <v>2.2085376515756261E-2</v>
      </c>
      <c r="I361" s="3"/>
      <c r="J361" s="306">
        <v>38789</v>
      </c>
      <c r="K361" s="5">
        <v>555.1</v>
      </c>
      <c r="L361" s="5">
        <v>558.6</v>
      </c>
      <c r="M361" s="5">
        <v>541.4</v>
      </c>
      <c r="N361" s="177"/>
      <c r="O361" s="5">
        <f t="shared" si="332"/>
        <v>17.200000000000045</v>
      </c>
      <c r="P361" s="8">
        <f t="shared" si="333"/>
        <v>3.0985408034588442E-2</v>
      </c>
      <c r="Q361" s="8">
        <f>(AVERAGE(P358:P360))*Q1239</f>
        <v>1.589464245597148E-2</v>
      </c>
      <c r="R361" s="8">
        <f>P360/P1239</f>
        <v>1.8703647255689282</v>
      </c>
      <c r="S361" s="109">
        <f t="shared" si="334"/>
        <v>532.6962300385826</v>
      </c>
      <c r="T361" s="5">
        <f t="shared" si="352"/>
        <v>6.2999999999999545</v>
      </c>
      <c r="U361" s="8">
        <f t="shared" si="331"/>
        <v>0.58000000000000307</v>
      </c>
      <c r="V361" s="19">
        <f t="shared" si="335"/>
        <v>0</v>
      </c>
      <c r="W361" s="109">
        <f t="shared" si="353"/>
        <v>549.90376996141731</v>
      </c>
      <c r="X361" s="5">
        <f t="shared" si="349"/>
        <v>8.7000000000000455</v>
      </c>
      <c r="Y361" s="8">
        <f t="shared" si="336"/>
        <v>0.41999999999999693</v>
      </c>
      <c r="Z361" s="5">
        <f t="shared" si="337"/>
        <v>5.1000000000000227</v>
      </c>
      <c r="AA361" s="5">
        <f>K361*AA1239</f>
        <v>7.2163000000000004</v>
      </c>
      <c r="AB361" s="5">
        <f t="shared" si="338"/>
        <v>13.497112969123057</v>
      </c>
      <c r="AC361" s="2">
        <f t="shared" si="314"/>
        <v>38789</v>
      </c>
      <c r="AD361" s="43">
        <f t="shared" si="354"/>
        <v>535</v>
      </c>
      <c r="AE361" s="54"/>
      <c r="AF361" s="131">
        <f>(AK360&gt;AF1239)*1</f>
        <v>0</v>
      </c>
      <c r="AG361" s="112">
        <f>MROUND((AD361*AG1239),5)</f>
        <v>525</v>
      </c>
      <c r="AH361" s="113">
        <f>MROUND((AE361*AH1239),0.1)</f>
        <v>0</v>
      </c>
      <c r="AI361" s="60">
        <f t="shared" si="355"/>
        <v>13.800000000000068</v>
      </c>
      <c r="AJ361" s="60"/>
      <c r="AK361" s="133">
        <f t="shared" ref="AK361:AK402" si="385">K361</f>
        <v>555.1</v>
      </c>
      <c r="AL361" s="41">
        <f t="shared" si="339"/>
        <v>550</v>
      </c>
      <c r="AM361" s="56">
        <f t="shared" si="350"/>
        <v>3.3000000000000003</v>
      </c>
      <c r="AN361" s="82">
        <f t="shared" si="351"/>
        <v>1</v>
      </c>
      <c r="AO361" s="82">
        <f t="shared" si="356"/>
        <v>0</v>
      </c>
      <c r="AP361" s="33">
        <f t="shared" si="357"/>
        <v>0</v>
      </c>
      <c r="AQ361" s="29">
        <f t="shared" si="358"/>
        <v>0</v>
      </c>
      <c r="AR361" s="86">
        <f t="shared" si="359"/>
        <v>1</v>
      </c>
      <c r="AS361" s="33">
        <f t="shared" si="360"/>
        <v>0</v>
      </c>
      <c r="AT361" s="19">
        <f t="shared" si="361"/>
        <v>0</v>
      </c>
      <c r="AU361" s="18">
        <f t="shared" si="382"/>
        <v>1</v>
      </c>
      <c r="AV361" s="5">
        <f t="shared" si="362"/>
        <v>3.3000000000000003</v>
      </c>
      <c r="AW361" s="17">
        <f t="shared" si="363"/>
        <v>0</v>
      </c>
      <c r="AX361" s="17">
        <f t="shared" si="364"/>
        <v>1</v>
      </c>
      <c r="AY361" s="17">
        <f t="shared" si="365"/>
        <v>550</v>
      </c>
      <c r="AZ361" s="19">
        <f t="shared" si="366"/>
        <v>565</v>
      </c>
      <c r="BA361" s="19">
        <f t="shared" si="367"/>
        <v>0</v>
      </c>
      <c r="BB361" s="19">
        <f t="shared" si="368"/>
        <v>0</v>
      </c>
      <c r="BC361" s="19">
        <f t="shared" si="369"/>
        <v>550</v>
      </c>
      <c r="BD361" s="17">
        <f t="shared" si="370"/>
        <v>0</v>
      </c>
      <c r="BE361" s="17">
        <f t="shared" si="371"/>
        <v>0</v>
      </c>
      <c r="BF361" s="38">
        <f t="shared" si="372"/>
        <v>0</v>
      </c>
      <c r="BG361" s="38">
        <f t="shared" si="373"/>
        <v>0</v>
      </c>
      <c r="BH361" s="38">
        <f t="shared" si="374"/>
        <v>0</v>
      </c>
      <c r="BI361" s="38">
        <f t="shared" si="375"/>
        <v>0</v>
      </c>
      <c r="BJ361" s="5">
        <f t="shared" si="376"/>
        <v>0</v>
      </c>
      <c r="BK361" s="5">
        <f t="shared" si="377"/>
        <v>-15</v>
      </c>
      <c r="BL361" s="22">
        <f t="shared" si="378"/>
        <v>-11.7</v>
      </c>
      <c r="BM361" s="5">
        <f t="shared" si="379"/>
        <v>-11.7</v>
      </c>
      <c r="BN361" s="66">
        <f t="shared" si="325"/>
        <v>-1170</v>
      </c>
      <c r="BO361" s="5">
        <f>AP361*BO1239</f>
        <v>0</v>
      </c>
      <c r="BP361" s="5">
        <f>AU361*BP1239</f>
        <v>-39</v>
      </c>
      <c r="BQ361" s="5">
        <f>AF361*BQ1239</f>
        <v>0</v>
      </c>
      <c r="BR361" s="356">
        <f t="shared" si="324"/>
        <v>-1209</v>
      </c>
      <c r="BS361" s="5">
        <f t="shared" si="380"/>
        <v>555.1</v>
      </c>
      <c r="BT361" s="6"/>
      <c r="BU361" s="306">
        <v>38789</v>
      </c>
      <c r="BV361" s="38">
        <f t="shared" si="381"/>
        <v>555.1</v>
      </c>
      <c r="BW361" s="66">
        <f>BV27*BV361</f>
        <v>45732.410611303349</v>
      </c>
      <c r="BX361" s="66">
        <f t="shared" si="320"/>
        <v>1136.9253583786485</v>
      </c>
      <c r="BY361" s="17">
        <f t="shared" si="315"/>
        <v>1</v>
      </c>
      <c r="BZ361" s="17">
        <f t="shared" si="321"/>
        <v>0</v>
      </c>
      <c r="CA361" s="66"/>
      <c r="CB361" s="66">
        <f>N3+CE361</f>
        <v>49383</v>
      </c>
      <c r="CC361" s="66">
        <f>MAX(BW361:BW404)</f>
        <v>58642.280441588402</v>
      </c>
      <c r="CD361" s="66">
        <f t="shared" si="383"/>
        <v>-12909.869830285053</v>
      </c>
      <c r="CE361" s="66">
        <f t="shared" si="340"/>
        <v>-617</v>
      </c>
      <c r="CF361" s="66" t="e">
        <f>MAX(CE361:CE404)</f>
        <v>#REF!</v>
      </c>
      <c r="CG361" s="66" t="e">
        <f t="shared" si="384"/>
        <v>#REF!</v>
      </c>
      <c r="CH361" s="370"/>
      <c r="CI361" s="17">
        <f t="shared" si="341"/>
        <v>0</v>
      </c>
      <c r="CJ361" s="17">
        <f t="shared" si="342"/>
        <v>1</v>
      </c>
      <c r="CK361" s="38">
        <f>MAX(BV38:BV361)</f>
        <v>571.6</v>
      </c>
      <c r="CL361" s="38">
        <f t="shared" si="316"/>
        <v>-16.5</v>
      </c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</row>
    <row r="362" spans="1:147" customFormat="1" ht="19.5" hidden="1" customHeight="1" x14ac:dyDescent="0.25">
      <c r="A362" s="3"/>
      <c r="B362" s="254">
        <f t="shared" si="343"/>
        <v>38775</v>
      </c>
      <c r="C362" s="5">
        <f t="shared" si="346"/>
        <v>26888</v>
      </c>
      <c r="D362" s="5">
        <v>0</v>
      </c>
      <c r="E362" s="66">
        <f t="shared" si="348"/>
        <v>0</v>
      </c>
      <c r="F362" s="66">
        <f t="shared" si="344"/>
        <v>301.00000000000006</v>
      </c>
      <c r="G362" s="4">
        <f t="shared" si="347"/>
        <v>27189</v>
      </c>
      <c r="H362" s="8">
        <f t="shared" si="345"/>
        <v>1.119458494495686E-2</v>
      </c>
      <c r="I362" s="3"/>
      <c r="J362" s="306">
        <v>38796</v>
      </c>
      <c r="K362" s="5">
        <v>560.5</v>
      </c>
      <c r="L362" s="5">
        <v>561.4</v>
      </c>
      <c r="M362" s="5">
        <v>545.1</v>
      </c>
      <c r="N362" s="177"/>
      <c r="O362" s="5">
        <f t="shared" si="332"/>
        <v>16.299999999999955</v>
      </c>
      <c r="P362" s="8">
        <f t="shared" si="333"/>
        <v>2.9081177520071284E-2</v>
      </c>
      <c r="Q362" s="8">
        <f>(AVERAGE(P359:P361))*Q1239</f>
        <v>1.7079962244284867E-2</v>
      </c>
      <c r="R362" s="8">
        <f>P361/P1239</f>
        <v>0.87872571103336405</v>
      </c>
      <c r="S362" s="109">
        <f t="shared" si="334"/>
        <v>545.61891295819748</v>
      </c>
      <c r="T362" s="5">
        <f t="shared" si="352"/>
        <v>10.100000000000023</v>
      </c>
      <c r="U362" s="8">
        <f t="shared" si="331"/>
        <v>0.49499999999999889</v>
      </c>
      <c r="V362" s="19">
        <f t="shared" si="335"/>
        <v>0</v>
      </c>
      <c r="W362" s="109">
        <f t="shared" si="353"/>
        <v>564.58108704180256</v>
      </c>
      <c r="X362" s="5">
        <f t="shared" si="349"/>
        <v>9.8999999999999773</v>
      </c>
      <c r="Y362" s="8">
        <f t="shared" si="336"/>
        <v>0.50500000000000111</v>
      </c>
      <c r="Z362" s="5">
        <f t="shared" si="337"/>
        <v>0</v>
      </c>
      <c r="AA362" s="5">
        <f>K362*AA1239</f>
        <v>7.2864999999999993</v>
      </c>
      <c r="AB362" s="5">
        <f t="shared" si="338"/>
        <v>6.4028348934446067</v>
      </c>
      <c r="AC362" s="2">
        <f t="shared" si="314"/>
        <v>38796</v>
      </c>
      <c r="AD362" s="43">
        <f t="shared" si="354"/>
        <v>545</v>
      </c>
      <c r="AE362" s="54"/>
      <c r="AF362" s="131">
        <f>(AK361&gt;AF1239)*1</f>
        <v>0</v>
      </c>
      <c r="AG362" s="112">
        <f>MROUND((AD362*AG1239),5)</f>
        <v>535</v>
      </c>
      <c r="AH362" s="113">
        <f>MROUND((AE362*AH1239),0.1)</f>
        <v>0</v>
      </c>
      <c r="AI362" s="60">
        <f t="shared" si="355"/>
        <v>5.3999999999999773</v>
      </c>
      <c r="AJ362" s="60"/>
      <c r="AK362" s="133">
        <f t="shared" si="385"/>
        <v>560.5</v>
      </c>
      <c r="AL362" s="41">
        <f t="shared" si="339"/>
        <v>565</v>
      </c>
      <c r="AM362" s="56">
        <f t="shared" si="350"/>
        <v>5.7</v>
      </c>
      <c r="AN362" s="82">
        <f t="shared" si="351"/>
        <v>1</v>
      </c>
      <c r="AO362" s="82">
        <f t="shared" si="356"/>
        <v>0</v>
      </c>
      <c r="AP362" s="33">
        <f t="shared" si="357"/>
        <v>1</v>
      </c>
      <c r="AQ362" s="29">
        <f t="shared" si="358"/>
        <v>0</v>
      </c>
      <c r="AR362" s="86">
        <f t="shared" si="359"/>
        <v>1</v>
      </c>
      <c r="AS362" s="33">
        <f t="shared" si="360"/>
        <v>0</v>
      </c>
      <c r="AT362" s="19">
        <f t="shared" si="361"/>
        <v>0</v>
      </c>
      <c r="AU362" s="18">
        <f t="shared" si="382"/>
        <v>0</v>
      </c>
      <c r="AV362" s="5">
        <f t="shared" si="362"/>
        <v>0</v>
      </c>
      <c r="AW362" s="17">
        <f t="shared" si="363"/>
        <v>0</v>
      </c>
      <c r="AX362" s="17">
        <f t="shared" si="364"/>
        <v>0</v>
      </c>
      <c r="AY362" s="17">
        <f t="shared" si="365"/>
        <v>0</v>
      </c>
      <c r="AZ362" s="19">
        <f t="shared" si="366"/>
        <v>0</v>
      </c>
      <c r="BA362" s="19">
        <f t="shared" si="367"/>
        <v>0</v>
      </c>
      <c r="BB362" s="19">
        <f t="shared" si="368"/>
        <v>0</v>
      </c>
      <c r="BC362" s="19">
        <f t="shared" si="369"/>
        <v>0</v>
      </c>
      <c r="BD362" s="17">
        <f t="shared" si="370"/>
        <v>0</v>
      </c>
      <c r="BE362" s="17">
        <f t="shared" si="371"/>
        <v>0</v>
      </c>
      <c r="BF362" s="38">
        <f t="shared" si="372"/>
        <v>0</v>
      </c>
      <c r="BG362" s="38">
        <f t="shared" si="373"/>
        <v>0</v>
      </c>
      <c r="BH362" s="38">
        <f t="shared" si="374"/>
        <v>0</v>
      </c>
      <c r="BI362" s="38">
        <f t="shared" si="375"/>
        <v>0</v>
      </c>
      <c r="BJ362" s="5">
        <f t="shared" si="376"/>
        <v>0</v>
      </c>
      <c r="BK362" s="5">
        <f t="shared" si="377"/>
        <v>0</v>
      </c>
      <c r="BL362" s="22">
        <f t="shared" si="378"/>
        <v>0</v>
      </c>
      <c r="BM362" s="5">
        <f t="shared" si="379"/>
        <v>0</v>
      </c>
      <c r="BN362" s="66">
        <f t="shared" si="325"/>
        <v>0</v>
      </c>
      <c r="BO362" s="5">
        <f>AP362*BO1239</f>
        <v>-39</v>
      </c>
      <c r="BP362" s="5">
        <f>AU362*BP1239</f>
        <v>0</v>
      </c>
      <c r="BQ362" s="5">
        <f>AF362*BQ1239</f>
        <v>0</v>
      </c>
      <c r="BR362" s="356">
        <f t="shared" si="324"/>
        <v>-39</v>
      </c>
      <c r="BS362" s="5">
        <f t="shared" si="380"/>
        <v>560.5</v>
      </c>
      <c r="BT362" s="6"/>
      <c r="BU362" s="306">
        <v>38796</v>
      </c>
      <c r="BV362" s="38">
        <f t="shared" si="381"/>
        <v>560.5</v>
      </c>
      <c r="BW362" s="66">
        <f>BV27*BV362</f>
        <v>46177.294447190645</v>
      </c>
      <c r="BX362" s="66">
        <f t="shared" si="320"/>
        <v>444.8838358872963</v>
      </c>
      <c r="BY362" s="17">
        <f t="shared" si="315"/>
        <v>1</v>
      </c>
      <c r="BZ362" s="17">
        <f t="shared" si="321"/>
        <v>0</v>
      </c>
      <c r="CA362" s="66"/>
      <c r="CB362" s="66">
        <f>N3+CE362</f>
        <v>49344</v>
      </c>
      <c r="CC362" s="66">
        <f>MAX(BW362:BW404)</f>
        <v>58642.280441588402</v>
      </c>
      <c r="CD362" s="66">
        <f t="shared" si="383"/>
        <v>-12464.985994397757</v>
      </c>
      <c r="CE362" s="66">
        <f t="shared" si="340"/>
        <v>-656</v>
      </c>
      <c r="CF362" s="66" t="e">
        <f>MAX(CE362:CE404)</f>
        <v>#REF!</v>
      </c>
      <c r="CG362" s="66" t="e">
        <f t="shared" si="384"/>
        <v>#REF!</v>
      </c>
      <c r="CH362" s="370"/>
      <c r="CI362" s="17">
        <f t="shared" si="341"/>
        <v>0</v>
      </c>
      <c r="CJ362" s="17">
        <f t="shared" si="342"/>
        <v>1</v>
      </c>
      <c r="CK362" s="38">
        <f>MAX(BV38:BV362)</f>
        <v>571.6</v>
      </c>
      <c r="CL362" s="38">
        <f t="shared" si="316"/>
        <v>-11.100000000000023</v>
      </c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</row>
    <row r="363" spans="1:147" customFormat="1" ht="19.5" hidden="1" customHeight="1" x14ac:dyDescent="0.25">
      <c r="A363" s="3"/>
      <c r="B363" s="254">
        <f t="shared" si="343"/>
        <v>38782</v>
      </c>
      <c r="C363" s="5">
        <f t="shared" si="346"/>
        <v>27189</v>
      </c>
      <c r="D363" s="5">
        <v>0</v>
      </c>
      <c r="E363" s="66">
        <f t="shared" si="348"/>
        <v>0</v>
      </c>
      <c r="F363" s="66">
        <f t="shared" si="344"/>
        <v>151</v>
      </c>
      <c r="G363" s="4">
        <f t="shared" si="347"/>
        <v>27340</v>
      </c>
      <c r="H363" s="8">
        <f t="shared" si="345"/>
        <v>5.5537165765566958E-3</v>
      </c>
      <c r="I363" s="3"/>
      <c r="J363" s="306">
        <v>38803</v>
      </c>
      <c r="K363" s="5">
        <v>586.70000000000005</v>
      </c>
      <c r="L363" s="5">
        <v>594.6</v>
      </c>
      <c r="M363" s="5">
        <v>558.9</v>
      </c>
      <c r="N363" s="177"/>
      <c r="O363" s="5">
        <f t="shared" si="332"/>
        <v>35.700000000000045</v>
      </c>
      <c r="P363" s="8">
        <f t="shared" si="333"/>
        <v>6.0848815408215517E-2</v>
      </c>
      <c r="Q363" s="8">
        <f>(AVERAGE(P360:P362))*Q1239</f>
        <v>1.6802523002829573E-2</v>
      </c>
      <c r="R363" s="8">
        <f>P362/P1239</f>
        <v>0.82472299107651703</v>
      </c>
      <c r="S363" s="109">
        <f t="shared" si="334"/>
        <v>551.08218585691407</v>
      </c>
      <c r="T363" s="5">
        <f t="shared" si="352"/>
        <v>10.5</v>
      </c>
      <c r="U363" s="8">
        <f t="shared" si="331"/>
        <v>0.47499999999999998</v>
      </c>
      <c r="V363" s="19">
        <f t="shared" si="335"/>
        <v>0</v>
      </c>
      <c r="W363" s="109">
        <f t="shared" si="353"/>
        <v>569.91781414308593</v>
      </c>
      <c r="X363" s="5">
        <f t="shared" si="349"/>
        <v>9.5</v>
      </c>
      <c r="Y363" s="8">
        <f t="shared" si="336"/>
        <v>0.52500000000000002</v>
      </c>
      <c r="Z363" s="5">
        <f t="shared" si="337"/>
        <v>16.700000000000045</v>
      </c>
      <c r="AA363" s="5">
        <f>K363*AA1239</f>
        <v>7.6271000000000004</v>
      </c>
      <c r="AB363" s="5">
        <f t="shared" si="338"/>
        <v>6.2902447252397033</v>
      </c>
      <c r="AC363" s="2">
        <f t="shared" ref="AC363:AC427" si="386">J363</f>
        <v>38803</v>
      </c>
      <c r="AD363" s="43">
        <f t="shared" si="354"/>
        <v>550</v>
      </c>
      <c r="AE363" s="54"/>
      <c r="AF363" s="131">
        <f>(AK362&gt;AF1239)*1</f>
        <v>0</v>
      </c>
      <c r="AG363" s="112">
        <f>MROUND((AD363*AG1239),5)</f>
        <v>540</v>
      </c>
      <c r="AH363" s="113">
        <f>MROUND((AE363*AH1239),0.1)</f>
        <v>0</v>
      </c>
      <c r="AI363" s="60">
        <f t="shared" si="355"/>
        <v>26.200000000000045</v>
      </c>
      <c r="AJ363" s="60"/>
      <c r="AK363" s="133">
        <f t="shared" si="385"/>
        <v>586.70000000000005</v>
      </c>
      <c r="AL363" s="41">
        <f t="shared" si="339"/>
        <v>570</v>
      </c>
      <c r="AM363" s="56">
        <f t="shared" si="350"/>
        <v>3.2</v>
      </c>
      <c r="AN363" s="82">
        <f t="shared" si="351"/>
        <v>1</v>
      </c>
      <c r="AO363" s="82">
        <f t="shared" si="356"/>
        <v>0</v>
      </c>
      <c r="AP363" s="33">
        <f t="shared" si="357"/>
        <v>1</v>
      </c>
      <c r="AQ363" s="29">
        <f t="shared" si="358"/>
        <v>0</v>
      </c>
      <c r="AR363" s="86">
        <f t="shared" si="359"/>
        <v>1</v>
      </c>
      <c r="AS363" s="33">
        <f t="shared" si="360"/>
        <v>0</v>
      </c>
      <c r="AT363" s="19">
        <f t="shared" si="361"/>
        <v>0</v>
      </c>
      <c r="AU363" s="18">
        <f t="shared" si="382"/>
        <v>0</v>
      </c>
      <c r="AV363" s="5">
        <f t="shared" si="362"/>
        <v>0</v>
      </c>
      <c r="AW363" s="17">
        <f t="shared" si="363"/>
        <v>0</v>
      </c>
      <c r="AX363" s="17">
        <f t="shared" si="364"/>
        <v>0</v>
      </c>
      <c r="AY363" s="17">
        <f t="shared" si="365"/>
        <v>0</v>
      </c>
      <c r="AZ363" s="19">
        <f t="shared" si="366"/>
        <v>0</v>
      </c>
      <c r="BA363" s="19">
        <f t="shared" si="367"/>
        <v>0</v>
      </c>
      <c r="BB363" s="19">
        <f t="shared" si="368"/>
        <v>0</v>
      </c>
      <c r="BC363" s="19">
        <f t="shared" si="369"/>
        <v>0</v>
      </c>
      <c r="BD363" s="17">
        <f t="shared" si="370"/>
        <v>0</v>
      </c>
      <c r="BE363" s="17">
        <f t="shared" si="371"/>
        <v>0</v>
      </c>
      <c r="BF363" s="38">
        <f t="shared" si="372"/>
        <v>0</v>
      </c>
      <c r="BG363" s="38">
        <f t="shared" si="373"/>
        <v>0</v>
      </c>
      <c r="BH363" s="38">
        <f t="shared" si="374"/>
        <v>0</v>
      </c>
      <c r="BI363" s="38">
        <f t="shared" si="375"/>
        <v>0</v>
      </c>
      <c r="BJ363" s="5">
        <f t="shared" si="376"/>
        <v>0</v>
      </c>
      <c r="BK363" s="5">
        <f t="shared" si="377"/>
        <v>0</v>
      </c>
      <c r="BL363" s="22">
        <f t="shared" si="378"/>
        <v>0</v>
      </c>
      <c r="BM363" s="5">
        <f t="shared" si="379"/>
        <v>0</v>
      </c>
      <c r="BN363" s="66">
        <f t="shared" si="325"/>
        <v>0</v>
      </c>
      <c r="BO363" s="5">
        <f>AP363*BO1239</f>
        <v>-39</v>
      </c>
      <c r="BP363" s="5">
        <f>AU363*BP1239</f>
        <v>0</v>
      </c>
      <c r="BQ363" s="5">
        <f>AF363*BQ1239</f>
        <v>0</v>
      </c>
      <c r="BR363" s="356">
        <f t="shared" si="324"/>
        <v>-39</v>
      </c>
      <c r="BS363" s="5">
        <f t="shared" si="380"/>
        <v>586.70000000000005</v>
      </c>
      <c r="BT363" s="6"/>
      <c r="BU363" s="306">
        <v>38803</v>
      </c>
      <c r="BV363" s="38">
        <f t="shared" si="381"/>
        <v>586.70000000000005</v>
      </c>
      <c r="BW363" s="66">
        <f>BV27*BV363</f>
        <v>48335.804910199382</v>
      </c>
      <c r="BX363" s="66">
        <f t="shared" si="320"/>
        <v>2158.5104630087371</v>
      </c>
      <c r="BY363" s="17">
        <f t="shared" ref="BY363:BY427" si="387">((BV363-BV362)&gt;0)*1</f>
        <v>1</v>
      </c>
      <c r="BZ363" s="17">
        <f t="shared" si="321"/>
        <v>0</v>
      </c>
      <c r="CA363" s="66"/>
      <c r="CB363" s="66">
        <f>N3+CE363</f>
        <v>49305</v>
      </c>
      <c r="CC363" s="66">
        <f>MAX(BW363:BW404)</f>
        <v>58642.280441588402</v>
      </c>
      <c r="CD363" s="66">
        <f t="shared" si="383"/>
        <v>-10306.47553138902</v>
      </c>
      <c r="CE363" s="66">
        <f t="shared" si="340"/>
        <v>-695</v>
      </c>
      <c r="CF363" s="66" t="e">
        <f>MAX(CE363:CE404)</f>
        <v>#REF!</v>
      </c>
      <c r="CG363" s="66" t="e">
        <f t="shared" si="384"/>
        <v>#REF!</v>
      </c>
      <c r="CH363" s="370"/>
      <c r="CI363" s="17">
        <f t="shared" si="341"/>
        <v>0</v>
      </c>
      <c r="CJ363" s="17">
        <f t="shared" si="342"/>
        <v>1</v>
      </c>
      <c r="CK363" s="38">
        <f>MAX(BV38:BV363)</f>
        <v>586.70000000000005</v>
      </c>
      <c r="CL363" s="38">
        <f t="shared" ref="CL363:CL427" si="388">BV363-CK363</f>
        <v>0</v>
      </c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</row>
    <row r="364" spans="1:147" customFormat="1" ht="19.5" hidden="1" customHeight="1" x14ac:dyDescent="0.25">
      <c r="A364" s="3"/>
      <c r="B364" s="254">
        <f t="shared" si="343"/>
        <v>38789</v>
      </c>
      <c r="C364" s="5">
        <f t="shared" si="346"/>
        <v>27340</v>
      </c>
      <c r="D364" s="5">
        <v>0</v>
      </c>
      <c r="E364" s="66">
        <f t="shared" si="348"/>
        <v>0</v>
      </c>
      <c r="F364" s="66">
        <f t="shared" si="344"/>
        <v>-1209</v>
      </c>
      <c r="G364" s="4">
        <f t="shared" si="347"/>
        <v>26131</v>
      </c>
      <c r="H364" s="8">
        <f t="shared" si="345"/>
        <v>-4.4220921726408194E-2</v>
      </c>
      <c r="I364" s="3"/>
      <c r="J364" s="306">
        <v>38810</v>
      </c>
      <c r="K364" s="5">
        <v>592.70000000000005</v>
      </c>
      <c r="L364" s="5">
        <v>603.1</v>
      </c>
      <c r="M364" s="5">
        <v>586.29999999999995</v>
      </c>
      <c r="N364" s="177"/>
      <c r="O364" s="5">
        <f t="shared" si="332"/>
        <v>16.800000000000068</v>
      </c>
      <c r="P364" s="8">
        <f t="shared" si="333"/>
        <v>2.8344862493673136E-2</v>
      </c>
      <c r="Q364" s="8">
        <f>(AVERAGE(P361:P363))*Q1239</f>
        <v>1.61220534617167E-2</v>
      </c>
      <c r="R364" s="8">
        <f>P363/P1239</f>
        <v>1.725632224221</v>
      </c>
      <c r="S364" s="109">
        <f t="shared" si="334"/>
        <v>577.2411912340109</v>
      </c>
      <c r="T364" s="5">
        <f t="shared" si="352"/>
        <v>11.700000000000045</v>
      </c>
      <c r="U364" s="8">
        <f t="shared" si="331"/>
        <v>0.4149999999999977</v>
      </c>
      <c r="V364" s="19">
        <f t="shared" si="335"/>
        <v>0</v>
      </c>
      <c r="W364" s="109">
        <f t="shared" si="353"/>
        <v>596.15880876598919</v>
      </c>
      <c r="X364" s="5">
        <f t="shared" si="349"/>
        <v>8.2999999999999545</v>
      </c>
      <c r="Y364" s="8">
        <f t="shared" si="336"/>
        <v>0.5850000000000023</v>
      </c>
      <c r="Z364" s="5">
        <f t="shared" si="337"/>
        <v>0</v>
      </c>
      <c r="AA364" s="5">
        <f>K364*AA1239</f>
        <v>7.7050999999999998</v>
      </c>
      <c r="AB364" s="5">
        <f t="shared" si="338"/>
        <v>13.296168850845227</v>
      </c>
      <c r="AC364" s="2">
        <f t="shared" si="386"/>
        <v>38810</v>
      </c>
      <c r="AD364" s="43">
        <f t="shared" si="354"/>
        <v>575</v>
      </c>
      <c r="AE364" s="54"/>
      <c r="AF364" s="131">
        <f>(AK363&gt;AF1239)*1</f>
        <v>0</v>
      </c>
      <c r="AG364" s="112">
        <f>MROUND((AD364*AG1239),5)</f>
        <v>565</v>
      </c>
      <c r="AH364" s="113">
        <f>MROUND((AE364*AH1239),0.1)</f>
        <v>0</v>
      </c>
      <c r="AI364" s="60">
        <f t="shared" si="355"/>
        <v>6</v>
      </c>
      <c r="AJ364" s="60"/>
      <c r="AK364" s="133">
        <f t="shared" si="385"/>
        <v>592.70000000000005</v>
      </c>
      <c r="AL364" s="41">
        <f t="shared" si="339"/>
        <v>595</v>
      </c>
      <c r="AM364" s="56">
        <f t="shared" si="350"/>
        <v>3.3000000000000003</v>
      </c>
      <c r="AN364" s="82">
        <f t="shared" si="351"/>
        <v>1</v>
      </c>
      <c r="AO364" s="82">
        <f t="shared" si="356"/>
        <v>0</v>
      </c>
      <c r="AP364" s="33">
        <f t="shared" si="357"/>
        <v>1</v>
      </c>
      <c r="AQ364" s="29">
        <f t="shared" si="358"/>
        <v>0</v>
      </c>
      <c r="AR364" s="86">
        <f t="shared" si="359"/>
        <v>1</v>
      </c>
      <c r="AS364" s="33">
        <f t="shared" si="360"/>
        <v>0</v>
      </c>
      <c r="AT364" s="19">
        <f t="shared" si="361"/>
        <v>0</v>
      </c>
      <c r="AU364" s="18">
        <f t="shared" si="382"/>
        <v>0</v>
      </c>
      <c r="AV364" s="5">
        <f t="shared" si="362"/>
        <v>0</v>
      </c>
      <c r="AW364" s="17">
        <f t="shared" si="363"/>
        <v>0</v>
      </c>
      <c r="AX364" s="17">
        <f t="shared" si="364"/>
        <v>0</v>
      </c>
      <c r="AY364" s="17">
        <f t="shared" si="365"/>
        <v>0</v>
      </c>
      <c r="AZ364" s="19">
        <f t="shared" si="366"/>
        <v>0</v>
      </c>
      <c r="BA364" s="19">
        <f t="shared" si="367"/>
        <v>0</v>
      </c>
      <c r="BB364" s="19">
        <f t="shared" si="368"/>
        <v>0</v>
      </c>
      <c r="BC364" s="19">
        <f t="shared" si="369"/>
        <v>0</v>
      </c>
      <c r="BD364" s="17">
        <f t="shared" si="370"/>
        <v>0</v>
      </c>
      <c r="BE364" s="17">
        <f t="shared" si="371"/>
        <v>0</v>
      </c>
      <c r="BF364" s="38">
        <f t="shared" si="372"/>
        <v>0</v>
      </c>
      <c r="BG364" s="38">
        <f t="shared" si="373"/>
        <v>0</v>
      </c>
      <c r="BH364" s="38">
        <f t="shared" si="374"/>
        <v>0</v>
      </c>
      <c r="BI364" s="38">
        <f t="shared" si="375"/>
        <v>0</v>
      </c>
      <c r="BJ364" s="5">
        <f t="shared" si="376"/>
        <v>0</v>
      </c>
      <c r="BK364" s="5">
        <f t="shared" si="377"/>
        <v>0</v>
      </c>
      <c r="BL364" s="22">
        <f t="shared" si="378"/>
        <v>0</v>
      </c>
      <c r="BM364" s="5">
        <f t="shared" si="379"/>
        <v>0</v>
      </c>
      <c r="BN364" s="66">
        <f t="shared" si="325"/>
        <v>0</v>
      </c>
      <c r="BO364" s="5">
        <f>AP364*BO1239</f>
        <v>-39</v>
      </c>
      <c r="BP364" s="5">
        <f>AU364*BP1239</f>
        <v>0</v>
      </c>
      <c r="BQ364" s="5">
        <f>AF364*BQ1239</f>
        <v>0</v>
      </c>
      <c r="BR364" s="356">
        <f t="shared" si="324"/>
        <v>-39</v>
      </c>
      <c r="BS364" s="5">
        <f t="shared" si="380"/>
        <v>592.70000000000005</v>
      </c>
      <c r="BT364" s="6"/>
      <c r="BU364" s="306">
        <v>38810</v>
      </c>
      <c r="BV364" s="38">
        <f t="shared" si="381"/>
        <v>592.70000000000005</v>
      </c>
      <c r="BW364" s="66">
        <f>BV27*BV364</f>
        <v>48830.120283407487</v>
      </c>
      <c r="BX364" s="66">
        <f t="shared" ref="BX364:BX428" si="389">BW364-BW363</f>
        <v>494.31537320810457</v>
      </c>
      <c r="BY364" s="17">
        <f t="shared" si="387"/>
        <v>1</v>
      </c>
      <c r="BZ364" s="17">
        <f t="shared" ref="BZ364:BZ428" si="390">((BV364-BV363)&lt;0)*1</f>
        <v>0</v>
      </c>
      <c r="CA364" s="66"/>
      <c r="CB364" s="66">
        <f>N3+CE364</f>
        <v>49266</v>
      </c>
      <c r="CC364" s="66">
        <f>MAX(BW364:BW404)</f>
        <v>58642.280441588402</v>
      </c>
      <c r="CD364" s="66">
        <f t="shared" si="383"/>
        <v>-9812.1601581809155</v>
      </c>
      <c r="CE364" s="66">
        <f t="shared" si="340"/>
        <v>-734</v>
      </c>
      <c r="CF364" s="66" t="e">
        <f>MAX(CE364:CE404)</f>
        <v>#REF!</v>
      </c>
      <c r="CG364" s="66" t="e">
        <f t="shared" si="384"/>
        <v>#REF!</v>
      </c>
      <c r="CH364" s="370"/>
      <c r="CI364" s="17">
        <f t="shared" si="341"/>
        <v>0</v>
      </c>
      <c r="CJ364" s="17">
        <f t="shared" si="342"/>
        <v>1</v>
      </c>
      <c r="CK364" s="38">
        <f>MAX(BV38:BV364)</f>
        <v>592.70000000000005</v>
      </c>
      <c r="CL364" s="38">
        <f t="shared" si="388"/>
        <v>0</v>
      </c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</row>
    <row r="365" spans="1:147" customFormat="1" ht="19.5" hidden="1" customHeight="1" x14ac:dyDescent="0.25">
      <c r="A365" s="3"/>
      <c r="B365" s="254">
        <f t="shared" si="343"/>
        <v>38796</v>
      </c>
      <c r="C365" s="5">
        <f t="shared" si="346"/>
        <v>26131</v>
      </c>
      <c r="D365" s="5">
        <v>0</v>
      </c>
      <c r="E365" s="66">
        <f t="shared" si="348"/>
        <v>0</v>
      </c>
      <c r="F365" s="66">
        <f t="shared" si="344"/>
        <v>-39</v>
      </c>
      <c r="G365" s="4">
        <f t="shared" si="347"/>
        <v>26092</v>
      </c>
      <c r="H365" s="8">
        <f t="shared" si="345"/>
        <v>-1.4924801959358615E-3</v>
      </c>
      <c r="I365" s="3"/>
      <c r="J365" s="306">
        <v>38817</v>
      </c>
      <c r="K365" s="5">
        <v>600.1</v>
      </c>
      <c r="L365" s="5">
        <v>608.4</v>
      </c>
      <c r="M365" s="5">
        <v>592.6</v>
      </c>
      <c r="N365" s="177"/>
      <c r="O365" s="5">
        <f t="shared" si="332"/>
        <v>15.799999999999955</v>
      </c>
      <c r="P365" s="8">
        <f t="shared" si="333"/>
        <v>2.6328945175803954E-2</v>
      </c>
      <c r="Q365" s="8">
        <f>(AVERAGE(P362:P364))*Q1239</f>
        <v>1.5769980722927991E-2</v>
      </c>
      <c r="R365" s="8">
        <f>P364/P1239</f>
        <v>0.80384158314430554</v>
      </c>
      <c r="S365" s="109">
        <f t="shared" si="334"/>
        <v>583.35313242552058</v>
      </c>
      <c r="T365" s="5">
        <f t="shared" si="352"/>
        <v>7.7000000000000455</v>
      </c>
      <c r="U365" s="8">
        <f t="shared" si="331"/>
        <v>0.48666666666666364</v>
      </c>
      <c r="V365" s="19">
        <f t="shared" si="335"/>
        <v>0</v>
      </c>
      <c r="W365" s="109">
        <f t="shared" si="353"/>
        <v>602.04686757447951</v>
      </c>
      <c r="X365" s="5">
        <f t="shared" si="349"/>
        <v>7.2999999999999545</v>
      </c>
      <c r="Y365" s="8">
        <f t="shared" si="336"/>
        <v>0.51333333333333631</v>
      </c>
      <c r="Z365" s="5">
        <f t="shared" si="337"/>
        <v>0.10000000000002274</v>
      </c>
      <c r="AA365" s="5">
        <f>K365*AA1239</f>
        <v>7.8013000000000003</v>
      </c>
      <c r="AB365" s="5">
        <f t="shared" si="338"/>
        <v>6.271009342583671</v>
      </c>
      <c r="AC365" s="2">
        <f t="shared" si="386"/>
        <v>38817</v>
      </c>
      <c r="AD365" s="43">
        <f t="shared" si="354"/>
        <v>585</v>
      </c>
      <c r="AE365" s="54"/>
      <c r="AF365" s="131">
        <f>(AK364&gt;AF1239)*1</f>
        <v>0</v>
      </c>
      <c r="AG365" s="112">
        <f>MROUND((AD365*AG1239),5)</f>
        <v>575</v>
      </c>
      <c r="AH365" s="113">
        <f>MROUND((AE365*AH1239),0.1)</f>
        <v>0</v>
      </c>
      <c r="AI365" s="60">
        <f t="shared" si="355"/>
        <v>7.3999999999999773</v>
      </c>
      <c r="AJ365" s="60"/>
      <c r="AK365" s="133">
        <f t="shared" si="385"/>
        <v>600.1</v>
      </c>
      <c r="AL365" s="41">
        <f t="shared" si="339"/>
        <v>600</v>
      </c>
      <c r="AM365" s="56">
        <f t="shared" si="350"/>
        <v>7.8000000000000007</v>
      </c>
      <c r="AN365" s="82">
        <f t="shared" si="351"/>
        <v>1</v>
      </c>
      <c r="AO365" s="82">
        <f t="shared" si="356"/>
        <v>0</v>
      </c>
      <c r="AP365" s="33">
        <f t="shared" si="357"/>
        <v>1</v>
      </c>
      <c r="AQ365" s="29">
        <f t="shared" si="358"/>
        <v>0</v>
      </c>
      <c r="AR365" s="86">
        <f t="shared" si="359"/>
        <v>1</v>
      </c>
      <c r="AS365" s="33">
        <f t="shared" si="360"/>
        <v>0</v>
      </c>
      <c r="AT365" s="19">
        <f t="shared" si="361"/>
        <v>0</v>
      </c>
      <c r="AU365" s="18">
        <f t="shared" si="382"/>
        <v>0</v>
      </c>
      <c r="AV365" s="5">
        <f t="shared" si="362"/>
        <v>0</v>
      </c>
      <c r="AW365" s="17">
        <f t="shared" si="363"/>
        <v>0</v>
      </c>
      <c r="AX365" s="17">
        <f t="shared" si="364"/>
        <v>0</v>
      </c>
      <c r="AY365" s="17">
        <f t="shared" si="365"/>
        <v>0</v>
      </c>
      <c r="AZ365" s="19">
        <f t="shared" si="366"/>
        <v>0</v>
      </c>
      <c r="BA365" s="19">
        <f t="shared" si="367"/>
        <v>0</v>
      </c>
      <c r="BB365" s="19">
        <f t="shared" si="368"/>
        <v>0</v>
      </c>
      <c r="BC365" s="19">
        <f t="shared" si="369"/>
        <v>0</v>
      </c>
      <c r="BD365" s="17">
        <f t="shared" si="370"/>
        <v>0</v>
      </c>
      <c r="BE365" s="17">
        <f t="shared" si="371"/>
        <v>0</v>
      </c>
      <c r="BF365" s="38">
        <f t="shared" si="372"/>
        <v>0</v>
      </c>
      <c r="BG365" s="38">
        <f t="shared" si="373"/>
        <v>0</v>
      </c>
      <c r="BH365" s="38">
        <f t="shared" si="374"/>
        <v>0</v>
      </c>
      <c r="BI365" s="38">
        <f t="shared" si="375"/>
        <v>0</v>
      </c>
      <c r="BJ365" s="5">
        <f t="shared" si="376"/>
        <v>0</v>
      </c>
      <c r="BK365" s="5">
        <f t="shared" si="377"/>
        <v>0</v>
      </c>
      <c r="BL365" s="22">
        <f t="shared" si="378"/>
        <v>0</v>
      </c>
      <c r="BM365" s="5">
        <f t="shared" si="379"/>
        <v>0</v>
      </c>
      <c r="BN365" s="66">
        <f t="shared" si="325"/>
        <v>0</v>
      </c>
      <c r="BO365" s="5">
        <f>AP365*BO1239</f>
        <v>-39</v>
      </c>
      <c r="BP365" s="5">
        <f>AU365*BP1239</f>
        <v>0</v>
      </c>
      <c r="BQ365" s="5">
        <f>AF365*BQ1239</f>
        <v>0</v>
      </c>
      <c r="BR365" s="356">
        <f t="shared" si="324"/>
        <v>-39</v>
      </c>
      <c r="BS365" s="5">
        <f t="shared" si="380"/>
        <v>600.1</v>
      </c>
      <c r="BT365" s="6"/>
      <c r="BU365" s="306">
        <v>38817</v>
      </c>
      <c r="BV365" s="38">
        <f t="shared" si="381"/>
        <v>600.1</v>
      </c>
      <c r="BW365" s="66">
        <f>BV27*BV365</f>
        <v>49439.775910364151</v>
      </c>
      <c r="BX365" s="66">
        <f t="shared" si="389"/>
        <v>609.65562695666449</v>
      </c>
      <c r="BY365" s="17">
        <f t="shared" si="387"/>
        <v>1</v>
      </c>
      <c r="BZ365" s="17">
        <f t="shared" si="390"/>
        <v>0</v>
      </c>
      <c r="CA365" s="66"/>
      <c r="CB365" s="66">
        <f>N3+CE365</f>
        <v>49227</v>
      </c>
      <c r="CC365" s="66">
        <f>MAX(BW365:BW404)</f>
        <v>58642.280441588402</v>
      </c>
      <c r="CD365" s="66">
        <f t="shared" si="383"/>
        <v>-9202.504531224251</v>
      </c>
      <c r="CE365" s="66">
        <f t="shared" si="340"/>
        <v>-773</v>
      </c>
      <c r="CF365" s="66" t="e">
        <f>MAX(CE365:CE404)</f>
        <v>#REF!</v>
      </c>
      <c r="CG365" s="66" t="e">
        <f t="shared" si="384"/>
        <v>#REF!</v>
      </c>
      <c r="CH365" s="370"/>
      <c r="CI365" s="17">
        <f t="shared" si="341"/>
        <v>0</v>
      </c>
      <c r="CJ365" s="17">
        <f t="shared" si="342"/>
        <v>1</v>
      </c>
      <c r="CK365" s="38">
        <f>MAX(BV38:BV365)</f>
        <v>600.1</v>
      </c>
      <c r="CL365" s="38">
        <f t="shared" si="388"/>
        <v>0</v>
      </c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</row>
    <row r="366" spans="1:147" customFormat="1" ht="19.5" hidden="1" customHeight="1" x14ac:dyDescent="0.25">
      <c r="A366" s="3"/>
      <c r="B366" s="254">
        <f t="shared" si="343"/>
        <v>38803</v>
      </c>
      <c r="C366" s="5">
        <f t="shared" si="346"/>
        <v>26092</v>
      </c>
      <c r="D366" s="5">
        <v>0</v>
      </c>
      <c r="E366" s="66">
        <f t="shared" si="348"/>
        <v>0</v>
      </c>
      <c r="F366" s="66">
        <f t="shared" si="344"/>
        <v>-39</v>
      </c>
      <c r="G366" s="4">
        <f t="shared" si="347"/>
        <v>26053</v>
      </c>
      <c r="H366" s="8">
        <f t="shared" si="345"/>
        <v>-1.4947110225356432E-3</v>
      </c>
      <c r="I366" s="3"/>
      <c r="J366" s="306">
        <v>38824</v>
      </c>
      <c r="K366" s="5">
        <v>635.5</v>
      </c>
      <c r="L366" s="5">
        <v>649</v>
      </c>
      <c r="M366" s="5">
        <v>600.29999999999995</v>
      </c>
      <c r="N366" s="177"/>
      <c r="O366" s="5">
        <f t="shared" si="332"/>
        <v>48.700000000000045</v>
      </c>
      <c r="P366" s="8">
        <f t="shared" si="333"/>
        <v>7.6632572777340743E-2</v>
      </c>
      <c r="Q366" s="8">
        <f>(AVERAGE(P363:P365))*Q1239</f>
        <v>1.5403016410359014E-2</v>
      </c>
      <c r="R366" s="8">
        <f>P365/P1239</f>
        <v>0.74667149919538212</v>
      </c>
      <c r="S366" s="109">
        <f t="shared" si="334"/>
        <v>590.85664985214362</v>
      </c>
      <c r="T366" s="5">
        <f t="shared" si="352"/>
        <v>10.100000000000023</v>
      </c>
      <c r="U366" s="8">
        <f t="shared" si="331"/>
        <v>0.49499999999999889</v>
      </c>
      <c r="V366" s="19">
        <f t="shared" si="335"/>
        <v>0</v>
      </c>
      <c r="W366" s="109">
        <f t="shared" si="353"/>
        <v>609.34335014785643</v>
      </c>
      <c r="X366" s="5">
        <f t="shared" si="349"/>
        <v>9.8999999999999773</v>
      </c>
      <c r="Y366" s="8">
        <f t="shared" si="336"/>
        <v>0.50500000000000111</v>
      </c>
      <c r="Z366" s="5">
        <f t="shared" si="337"/>
        <v>25.5</v>
      </c>
      <c r="AA366" s="5">
        <f>K366*AA1239</f>
        <v>8.2614999999999998</v>
      </c>
      <c r="AB366" s="5">
        <f t="shared" si="338"/>
        <v>6.1686265906026492</v>
      </c>
      <c r="AC366" s="2">
        <f t="shared" si="386"/>
        <v>38824</v>
      </c>
      <c r="AD366" s="43">
        <f t="shared" si="354"/>
        <v>590</v>
      </c>
      <c r="AE366" s="54"/>
      <c r="AF366" s="131">
        <f>(AK365&gt;AF1239)*1</f>
        <v>0</v>
      </c>
      <c r="AG366" s="112">
        <f>MROUND((AD366*AG1239),5)</f>
        <v>580</v>
      </c>
      <c r="AH366" s="113">
        <f>MROUND((AE366*AH1239),0.1)</f>
        <v>0</v>
      </c>
      <c r="AI366" s="60">
        <f t="shared" si="355"/>
        <v>35.399999999999977</v>
      </c>
      <c r="AJ366" s="60"/>
      <c r="AK366" s="133">
        <f t="shared" si="385"/>
        <v>635.5</v>
      </c>
      <c r="AL366" s="41">
        <f t="shared" si="339"/>
        <v>610</v>
      </c>
      <c r="AM366" s="56">
        <f t="shared" si="350"/>
        <v>3.2</v>
      </c>
      <c r="AN366" s="82">
        <f t="shared" si="351"/>
        <v>1</v>
      </c>
      <c r="AO366" s="82">
        <f t="shared" si="356"/>
        <v>0</v>
      </c>
      <c r="AP366" s="33">
        <f t="shared" si="357"/>
        <v>1</v>
      </c>
      <c r="AQ366" s="29">
        <f t="shared" si="358"/>
        <v>0</v>
      </c>
      <c r="AR366" s="86">
        <f t="shared" si="359"/>
        <v>1</v>
      </c>
      <c r="AS366" s="33">
        <f t="shared" si="360"/>
        <v>0</v>
      </c>
      <c r="AT366" s="19">
        <f t="shared" si="361"/>
        <v>0</v>
      </c>
      <c r="AU366" s="18">
        <f t="shared" si="382"/>
        <v>0</v>
      </c>
      <c r="AV366" s="5">
        <f t="shared" si="362"/>
        <v>0</v>
      </c>
      <c r="AW366" s="17">
        <f t="shared" si="363"/>
        <v>0</v>
      </c>
      <c r="AX366" s="17">
        <f t="shared" si="364"/>
        <v>0</v>
      </c>
      <c r="AY366" s="17">
        <f t="shared" si="365"/>
        <v>0</v>
      </c>
      <c r="AZ366" s="19">
        <f t="shared" si="366"/>
        <v>0</v>
      </c>
      <c r="BA366" s="19">
        <f t="shared" si="367"/>
        <v>0</v>
      </c>
      <c r="BB366" s="19">
        <f t="shared" si="368"/>
        <v>0</v>
      </c>
      <c r="BC366" s="19">
        <f t="shared" si="369"/>
        <v>0</v>
      </c>
      <c r="BD366" s="17">
        <f t="shared" si="370"/>
        <v>0</v>
      </c>
      <c r="BE366" s="17">
        <f t="shared" si="371"/>
        <v>0</v>
      </c>
      <c r="BF366" s="38">
        <f t="shared" si="372"/>
        <v>0</v>
      </c>
      <c r="BG366" s="38">
        <f t="shared" si="373"/>
        <v>0</v>
      </c>
      <c r="BH366" s="38">
        <f t="shared" si="374"/>
        <v>0</v>
      </c>
      <c r="BI366" s="38">
        <f t="shared" si="375"/>
        <v>0</v>
      </c>
      <c r="BJ366" s="5">
        <f t="shared" si="376"/>
        <v>0</v>
      </c>
      <c r="BK366" s="5">
        <f t="shared" si="377"/>
        <v>0</v>
      </c>
      <c r="BL366" s="22">
        <f t="shared" si="378"/>
        <v>0</v>
      </c>
      <c r="BM366" s="5">
        <f t="shared" si="379"/>
        <v>0</v>
      </c>
      <c r="BN366" s="66">
        <f t="shared" si="325"/>
        <v>0</v>
      </c>
      <c r="BO366" s="5">
        <f>AP366*BO1239</f>
        <v>-39</v>
      </c>
      <c r="BP366" s="5">
        <f>AU366*BP1239</f>
        <v>0</v>
      </c>
      <c r="BQ366" s="5">
        <f>AF366*BQ1239</f>
        <v>0</v>
      </c>
      <c r="BR366" s="356">
        <f t="shared" si="324"/>
        <v>-39</v>
      </c>
      <c r="BS366" s="5">
        <f t="shared" si="380"/>
        <v>635.5</v>
      </c>
      <c r="BT366" s="6"/>
      <c r="BU366" s="306">
        <v>38824</v>
      </c>
      <c r="BV366" s="38">
        <f t="shared" si="381"/>
        <v>635.5</v>
      </c>
      <c r="BW366" s="66">
        <f>BV27*BV366</f>
        <v>52356.236612291978</v>
      </c>
      <c r="BX366" s="66">
        <f t="shared" si="389"/>
        <v>2916.4607019278264</v>
      </c>
      <c r="BY366" s="17">
        <f t="shared" si="387"/>
        <v>1</v>
      </c>
      <c r="BZ366" s="17">
        <f t="shared" si="390"/>
        <v>0</v>
      </c>
      <c r="CA366" s="66"/>
      <c r="CB366" s="66">
        <f>N3+CE366</f>
        <v>49188</v>
      </c>
      <c r="CC366" s="66">
        <f>MAX(BW366:BW404)</f>
        <v>58642.280441588402</v>
      </c>
      <c r="CD366" s="66">
        <f t="shared" si="383"/>
        <v>-6286.0438292964245</v>
      </c>
      <c r="CE366" s="66">
        <f t="shared" si="340"/>
        <v>-812</v>
      </c>
      <c r="CF366" s="66" t="e">
        <f>MAX(CE366:CE404)</f>
        <v>#REF!</v>
      </c>
      <c r="CG366" s="66" t="e">
        <f t="shared" si="384"/>
        <v>#REF!</v>
      </c>
      <c r="CH366" s="370"/>
      <c r="CI366" s="17">
        <f t="shared" si="341"/>
        <v>0</v>
      </c>
      <c r="CJ366" s="17">
        <f t="shared" si="342"/>
        <v>1</v>
      </c>
      <c r="CK366" s="38">
        <f>MAX(BV38:BV366)</f>
        <v>635.5</v>
      </c>
      <c r="CL366" s="38">
        <f t="shared" si="388"/>
        <v>0</v>
      </c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</row>
    <row r="367" spans="1:147" customFormat="1" ht="19.5" hidden="1" customHeight="1" x14ac:dyDescent="0.25">
      <c r="A367" s="3"/>
      <c r="B367" s="254">
        <f t="shared" si="343"/>
        <v>38810</v>
      </c>
      <c r="C367" s="5">
        <f t="shared" si="346"/>
        <v>26053</v>
      </c>
      <c r="D367" s="5">
        <v>0</v>
      </c>
      <c r="E367" s="66">
        <f t="shared" si="348"/>
        <v>0</v>
      </c>
      <c r="F367" s="66">
        <f t="shared" si="344"/>
        <v>-39</v>
      </c>
      <c r="G367" s="4">
        <f t="shared" si="347"/>
        <v>26014</v>
      </c>
      <c r="H367" s="8">
        <f t="shared" si="345"/>
        <v>-1.496948528000614E-3</v>
      </c>
      <c r="I367" s="3"/>
      <c r="J367" s="306">
        <v>38831</v>
      </c>
      <c r="K367" s="5">
        <v>654.5</v>
      </c>
      <c r="L367" s="5">
        <v>658.2</v>
      </c>
      <c r="M367" s="5">
        <v>621</v>
      </c>
      <c r="N367" s="177"/>
      <c r="O367" s="5">
        <f t="shared" si="332"/>
        <v>37.200000000000045</v>
      </c>
      <c r="P367" s="8">
        <f t="shared" si="333"/>
        <v>5.6837280366692201E-2</v>
      </c>
      <c r="Q367" s="8">
        <f>(AVERAGE(P364:P366))*Q1239</f>
        <v>1.7507517392909046E-2</v>
      </c>
      <c r="R367" s="8">
        <f>P366/P1239</f>
        <v>2.1732491606021602</v>
      </c>
      <c r="S367" s="109">
        <f t="shared" si="334"/>
        <v>624.37397269680628</v>
      </c>
      <c r="T367" s="5">
        <f t="shared" si="352"/>
        <v>10.5</v>
      </c>
      <c r="U367" s="8">
        <f t="shared" si="331"/>
        <v>0.47499999999999998</v>
      </c>
      <c r="V367" s="19">
        <f t="shared" si="335"/>
        <v>0</v>
      </c>
      <c r="W367" s="109">
        <f t="shared" si="353"/>
        <v>646.62602730319372</v>
      </c>
      <c r="X367" s="5">
        <f t="shared" si="349"/>
        <v>9.5</v>
      </c>
      <c r="Y367" s="8">
        <f t="shared" si="336"/>
        <v>0.52500000000000002</v>
      </c>
      <c r="Z367" s="5">
        <f t="shared" si="337"/>
        <v>9.5</v>
      </c>
      <c r="AA367" s="5">
        <f>K367*AA1239</f>
        <v>8.5084999999999997</v>
      </c>
      <c r="AB367" s="5">
        <f t="shared" si="338"/>
        <v>18.491090482983481</v>
      </c>
      <c r="AC367" s="2">
        <f t="shared" si="386"/>
        <v>38831</v>
      </c>
      <c r="AD367" s="43">
        <f t="shared" si="354"/>
        <v>625</v>
      </c>
      <c r="AE367" s="54"/>
      <c r="AF367" s="131">
        <f>(AK366&gt;AF1239)*1</f>
        <v>0</v>
      </c>
      <c r="AG367" s="112">
        <f>MROUND((AD367*AG1239),5)</f>
        <v>615</v>
      </c>
      <c r="AH367" s="113">
        <f>MROUND((AE367*AH1239),0.1)</f>
        <v>0</v>
      </c>
      <c r="AI367" s="60">
        <f t="shared" si="355"/>
        <v>19</v>
      </c>
      <c r="AJ367" s="60"/>
      <c r="AK367" s="133">
        <f t="shared" si="385"/>
        <v>654.5</v>
      </c>
      <c r="AL367" s="41">
        <f t="shared" si="339"/>
        <v>645</v>
      </c>
      <c r="AM367" s="56">
        <f t="shared" si="350"/>
        <v>3.1</v>
      </c>
      <c r="AN367" s="82">
        <f t="shared" si="351"/>
        <v>1</v>
      </c>
      <c r="AO367" s="82">
        <f t="shared" si="356"/>
        <v>0</v>
      </c>
      <c r="AP367" s="33">
        <f t="shared" si="357"/>
        <v>1</v>
      </c>
      <c r="AQ367" s="29">
        <f t="shared" si="358"/>
        <v>0</v>
      </c>
      <c r="AR367" s="86">
        <f t="shared" si="359"/>
        <v>1</v>
      </c>
      <c r="AS367" s="33">
        <f t="shared" si="360"/>
        <v>0</v>
      </c>
      <c r="AT367" s="19">
        <f t="shared" si="361"/>
        <v>0</v>
      </c>
      <c r="AU367" s="18">
        <f t="shared" si="382"/>
        <v>0</v>
      </c>
      <c r="AV367" s="5">
        <f t="shared" si="362"/>
        <v>0</v>
      </c>
      <c r="AW367" s="17">
        <f t="shared" si="363"/>
        <v>0</v>
      </c>
      <c r="AX367" s="17">
        <f t="shared" si="364"/>
        <v>0</v>
      </c>
      <c r="AY367" s="17">
        <f t="shared" si="365"/>
        <v>0</v>
      </c>
      <c r="AZ367" s="19">
        <f t="shared" si="366"/>
        <v>0</v>
      </c>
      <c r="BA367" s="19">
        <f t="shared" si="367"/>
        <v>0</v>
      </c>
      <c r="BB367" s="19">
        <f t="shared" si="368"/>
        <v>0</v>
      </c>
      <c r="BC367" s="19">
        <f t="shared" si="369"/>
        <v>0</v>
      </c>
      <c r="BD367" s="17">
        <f t="shared" si="370"/>
        <v>0</v>
      </c>
      <c r="BE367" s="17">
        <f t="shared" si="371"/>
        <v>0</v>
      </c>
      <c r="BF367" s="38">
        <f t="shared" si="372"/>
        <v>0</v>
      </c>
      <c r="BG367" s="38">
        <f t="shared" si="373"/>
        <v>0</v>
      </c>
      <c r="BH367" s="38">
        <f t="shared" si="374"/>
        <v>0</v>
      </c>
      <c r="BI367" s="38">
        <f t="shared" si="375"/>
        <v>0</v>
      </c>
      <c r="BJ367" s="5">
        <f t="shared" si="376"/>
        <v>0</v>
      </c>
      <c r="BK367" s="5">
        <f t="shared" si="377"/>
        <v>0</v>
      </c>
      <c r="BL367" s="22">
        <f t="shared" si="378"/>
        <v>0</v>
      </c>
      <c r="BM367" s="5">
        <f t="shared" si="379"/>
        <v>0</v>
      </c>
      <c r="BN367" s="66">
        <f t="shared" si="325"/>
        <v>0</v>
      </c>
      <c r="BO367" s="5">
        <f>AP367*BO1239</f>
        <v>-39</v>
      </c>
      <c r="BP367" s="5">
        <f>AU367*BP1239</f>
        <v>0</v>
      </c>
      <c r="BQ367" s="5">
        <f>AF367*BQ1239</f>
        <v>0</v>
      </c>
      <c r="BR367" s="356">
        <f t="shared" si="324"/>
        <v>-39</v>
      </c>
      <c r="BS367" s="5">
        <f t="shared" si="380"/>
        <v>654.5</v>
      </c>
      <c r="BT367" s="6"/>
      <c r="BU367" s="306">
        <v>38831</v>
      </c>
      <c r="BV367" s="38">
        <f t="shared" si="381"/>
        <v>654.5</v>
      </c>
      <c r="BW367" s="66">
        <f>BV27*BV367</f>
        <v>53921.568627450979</v>
      </c>
      <c r="BX367" s="66">
        <f t="shared" si="389"/>
        <v>1565.3320151590015</v>
      </c>
      <c r="BY367" s="17">
        <f t="shared" si="387"/>
        <v>1</v>
      </c>
      <c r="BZ367" s="17">
        <f t="shared" si="390"/>
        <v>0</v>
      </c>
      <c r="CA367" s="66"/>
      <c r="CB367" s="66">
        <f>N3+CE367</f>
        <v>49149</v>
      </c>
      <c r="CC367" s="66">
        <f>MAX(BW367:BW404)</f>
        <v>58642.280441588402</v>
      </c>
      <c r="CD367" s="66">
        <f t="shared" si="383"/>
        <v>-4720.7118141374231</v>
      </c>
      <c r="CE367" s="66">
        <f t="shared" si="340"/>
        <v>-851</v>
      </c>
      <c r="CF367" s="66" t="e">
        <f>MAX(CE367:CE404)</f>
        <v>#REF!</v>
      </c>
      <c r="CG367" s="66" t="e">
        <f t="shared" si="384"/>
        <v>#REF!</v>
      </c>
      <c r="CH367" s="370"/>
      <c r="CI367" s="17">
        <f t="shared" si="341"/>
        <v>0</v>
      </c>
      <c r="CJ367" s="17">
        <f t="shared" si="342"/>
        <v>1</v>
      </c>
      <c r="CK367" s="38">
        <f>MAX(BV38:BV367)</f>
        <v>654.5</v>
      </c>
      <c r="CL367" s="38">
        <f t="shared" si="388"/>
        <v>0</v>
      </c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</row>
    <row r="368" spans="1:147" customFormat="1" ht="19.5" hidden="1" customHeight="1" x14ac:dyDescent="0.25">
      <c r="A368" s="3"/>
      <c r="B368" s="254">
        <f t="shared" si="343"/>
        <v>38817</v>
      </c>
      <c r="C368" s="5">
        <f t="shared" si="346"/>
        <v>26014</v>
      </c>
      <c r="D368" s="5">
        <v>0</v>
      </c>
      <c r="E368" s="66">
        <f t="shared" si="348"/>
        <v>0</v>
      </c>
      <c r="F368" s="66">
        <f t="shared" si="344"/>
        <v>-39</v>
      </c>
      <c r="G368" s="4">
        <f t="shared" si="347"/>
        <v>25975</v>
      </c>
      <c r="H368" s="8">
        <f t="shared" si="345"/>
        <v>-1.4991927423694935E-3</v>
      </c>
      <c r="I368" s="3"/>
      <c r="J368" s="306">
        <v>38838</v>
      </c>
      <c r="K368" s="5">
        <v>684.3</v>
      </c>
      <c r="L368" s="5">
        <v>687</v>
      </c>
      <c r="M368" s="5">
        <v>652</v>
      </c>
      <c r="N368" s="177"/>
      <c r="O368" s="5">
        <f t="shared" si="332"/>
        <v>35</v>
      </c>
      <c r="P368" s="8">
        <f t="shared" si="333"/>
        <v>5.1147157679380391E-2</v>
      </c>
      <c r="Q368" s="8">
        <f>(AVERAGE(P365:P367))*Q1239</f>
        <v>2.1306506442644924E-2</v>
      </c>
      <c r="R368" s="8">
        <f>P367/P1239</f>
        <v>1.6118677394105081</v>
      </c>
      <c r="S368" s="109">
        <f t="shared" si="334"/>
        <v>640.55489153328892</v>
      </c>
      <c r="T368" s="5">
        <f t="shared" si="352"/>
        <v>14.5</v>
      </c>
      <c r="U368" s="8">
        <f t="shared" si="331"/>
        <v>0.51666666666666672</v>
      </c>
      <c r="V368" s="19">
        <f t="shared" si="335"/>
        <v>0</v>
      </c>
      <c r="W368" s="109">
        <f t="shared" si="353"/>
        <v>668.44510846671108</v>
      </c>
      <c r="X368" s="5">
        <f t="shared" si="349"/>
        <v>15.5</v>
      </c>
      <c r="Y368" s="8">
        <f t="shared" si="336"/>
        <v>0.48333333333333328</v>
      </c>
      <c r="Z368" s="5">
        <f t="shared" si="337"/>
        <v>14.299999999999955</v>
      </c>
      <c r="AA368" s="5">
        <f>K368*AA1239</f>
        <v>8.8958999999999993</v>
      </c>
      <c r="AB368" s="5">
        <f t="shared" si="338"/>
        <v>14.339014223021938</v>
      </c>
      <c r="AC368" s="2">
        <f t="shared" si="386"/>
        <v>38838</v>
      </c>
      <c r="AD368" s="43">
        <f t="shared" si="354"/>
        <v>640</v>
      </c>
      <c r="AE368" s="54"/>
      <c r="AF368" s="131">
        <f>(AK367&gt;AF1239)*1</f>
        <v>0</v>
      </c>
      <c r="AG368" s="112">
        <f>MROUND((AD368*AG1239),5)</f>
        <v>630</v>
      </c>
      <c r="AH368" s="113">
        <f>MROUND((AE368*AH1239),0.1)</f>
        <v>0</v>
      </c>
      <c r="AI368" s="60">
        <f t="shared" si="355"/>
        <v>29.799999999999955</v>
      </c>
      <c r="AJ368" s="60"/>
      <c r="AK368" s="133">
        <f t="shared" si="385"/>
        <v>684.3</v>
      </c>
      <c r="AL368" s="41">
        <f t="shared" si="339"/>
        <v>670</v>
      </c>
      <c r="AM368" s="56">
        <f t="shared" si="350"/>
        <v>9.7000000000000011</v>
      </c>
      <c r="AN368" s="82">
        <f t="shared" si="351"/>
        <v>1</v>
      </c>
      <c r="AO368" s="82">
        <f t="shared" si="356"/>
        <v>0</v>
      </c>
      <c r="AP368" s="33">
        <f t="shared" si="357"/>
        <v>1</v>
      </c>
      <c r="AQ368" s="29">
        <f t="shared" si="358"/>
        <v>0</v>
      </c>
      <c r="AR368" s="86">
        <f t="shared" si="359"/>
        <v>1</v>
      </c>
      <c r="AS368" s="33">
        <f t="shared" si="360"/>
        <v>0</v>
      </c>
      <c r="AT368" s="19">
        <f t="shared" si="361"/>
        <v>0</v>
      </c>
      <c r="AU368" s="18">
        <f t="shared" si="382"/>
        <v>0</v>
      </c>
      <c r="AV368" s="5">
        <f t="shared" si="362"/>
        <v>0</v>
      </c>
      <c r="AW368" s="17">
        <f t="shared" si="363"/>
        <v>0</v>
      </c>
      <c r="AX368" s="17">
        <f t="shared" si="364"/>
        <v>0</v>
      </c>
      <c r="AY368" s="17">
        <f t="shared" si="365"/>
        <v>0</v>
      </c>
      <c r="AZ368" s="19">
        <f t="shared" si="366"/>
        <v>0</v>
      </c>
      <c r="BA368" s="19">
        <f t="shared" si="367"/>
        <v>0</v>
      </c>
      <c r="BB368" s="19">
        <f t="shared" si="368"/>
        <v>0</v>
      </c>
      <c r="BC368" s="19">
        <f t="shared" si="369"/>
        <v>0</v>
      </c>
      <c r="BD368" s="17">
        <f t="shared" si="370"/>
        <v>0</v>
      </c>
      <c r="BE368" s="17">
        <f t="shared" si="371"/>
        <v>0</v>
      </c>
      <c r="BF368" s="38">
        <f t="shared" si="372"/>
        <v>0</v>
      </c>
      <c r="BG368" s="38">
        <f t="shared" si="373"/>
        <v>0</v>
      </c>
      <c r="BH368" s="38">
        <f t="shared" si="374"/>
        <v>0</v>
      </c>
      <c r="BI368" s="38">
        <f t="shared" si="375"/>
        <v>0</v>
      </c>
      <c r="BJ368" s="5">
        <f t="shared" si="376"/>
        <v>0</v>
      </c>
      <c r="BK368" s="5">
        <f t="shared" si="377"/>
        <v>0</v>
      </c>
      <c r="BL368" s="22">
        <f t="shared" si="378"/>
        <v>0</v>
      </c>
      <c r="BM368" s="5">
        <f t="shared" si="379"/>
        <v>0</v>
      </c>
      <c r="BN368" s="66">
        <f t="shared" si="325"/>
        <v>0</v>
      </c>
      <c r="BO368" s="5">
        <f>AP368*BO1239</f>
        <v>-39</v>
      </c>
      <c r="BP368" s="5">
        <f>AU368*BP1239</f>
        <v>0</v>
      </c>
      <c r="BQ368" s="5">
        <f>AF368*BQ1239</f>
        <v>0</v>
      </c>
      <c r="BR368" s="356">
        <f t="shared" si="324"/>
        <v>-39</v>
      </c>
      <c r="BS368" s="5">
        <f t="shared" si="380"/>
        <v>684.3</v>
      </c>
      <c r="BT368" s="6"/>
      <c r="BU368" s="306">
        <v>38838</v>
      </c>
      <c r="BV368" s="38">
        <f t="shared" si="381"/>
        <v>684.3</v>
      </c>
      <c r="BW368" s="66">
        <f>BV27*BV368</f>
        <v>56376.668314384573</v>
      </c>
      <c r="BX368" s="66">
        <f t="shared" si="389"/>
        <v>2455.0996869335941</v>
      </c>
      <c r="BY368" s="17">
        <f t="shared" si="387"/>
        <v>1</v>
      </c>
      <c r="BZ368" s="17">
        <f t="shared" si="390"/>
        <v>0</v>
      </c>
      <c r="CA368" s="66"/>
      <c r="CB368" s="66">
        <f>N3+CE368</f>
        <v>49110</v>
      </c>
      <c r="CC368" s="66">
        <f>MAX(BW368:BW404)</f>
        <v>58642.280441588402</v>
      </c>
      <c r="CD368" s="66">
        <f t="shared" si="383"/>
        <v>-2265.612127203829</v>
      </c>
      <c r="CE368" s="66">
        <f t="shared" si="340"/>
        <v>-890</v>
      </c>
      <c r="CF368" s="66" t="e">
        <f>MAX(CE368:CE404)</f>
        <v>#REF!</v>
      </c>
      <c r="CG368" s="66" t="e">
        <f t="shared" si="384"/>
        <v>#REF!</v>
      </c>
      <c r="CH368" s="370"/>
      <c r="CI368" s="17">
        <f t="shared" si="341"/>
        <v>0</v>
      </c>
      <c r="CJ368" s="17">
        <f t="shared" si="342"/>
        <v>1</v>
      </c>
      <c r="CK368" s="38">
        <f>MAX(BV38:BV368)</f>
        <v>684.3</v>
      </c>
      <c r="CL368" s="38">
        <f t="shared" si="388"/>
        <v>0</v>
      </c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</row>
    <row r="369" spans="1:147" customFormat="1" ht="19.5" hidden="1" customHeight="1" x14ac:dyDescent="0.25">
      <c r="A369" s="3"/>
      <c r="B369" s="254">
        <f t="shared" si="343"/>
        <v>38824</v>
      </c>
      <c r="C369" s="5">
        <f t="shared" si="346"/>
        <v>25975</v>
      </c>
      <c r="D369" s="5">
        <v>0</v>
      </c>
      <c r="E369" s="66">
        <f t="shared" si="348"/>
        <v>0</v>
      </c>
      <c r="F369" s="66">
        <f t="shared" si="344"/>
        <v>-39</v>
      </c>
      <c r="G369" s="4">
        <f t="shared" si="347"/>
        <v>25936</v>
      </c>
      <c r="H369" s="8">
        <f t="shared" si="345"/>
        <v>-1.5014436958614053E-3</v>
      </c>
      <c r="I369" s="3"/>
      <c r="J369" s="306">
        <v>38845</v>
      </c>
      <c r="K369" s="5">
        <v>711.8</v>
      </c>
      <c r="L369" s="5">
        <v>732</v>
      </c>
      <c r="M369" s="5">
        <v>673</v>
      </c>
      <c r="N369" s="177"/>
      <c r="O369" s="5">
        <f t="shared" si="332"/>
        <v>59</v>
      </c>
      <c r="P369" s="8">
        <f t="shared" si="333"/>
        <v>8.2888451812306835E-2</v>
      </c>
      <c r="Q369" s="8">
        <f>(AVERAGE(P366:P368))*Q1239</f>
        <v>2.461560144312178E-2</v>
      </c>
      <c r="R369" s="8">
        <f>P368/P1239</f>
        <v>1.4504996173998612</v>
      </c>
      <c r="S369" s="109">
        <f t="shared" si="334"/>
        <v>667.45554393247176</v>
      </c>
      <c r="T369" s="5">
        <f t="shared" si="352"/>
        <v>19.299999999999955</v>
      </c>
      <c r="U369" s="8">
        <f t="shared" si="331"/>
        <v>0.4485714285714299</v>
      </c>
      <c r="V369" s="19">
        <f t="shared" si="335"/>
        <v>0</v>
      </c>
      <c r="W369" s="109">
        <f t="shared" si="353"/>
        <v>701.14445606752815</v>
      </c>
      <c r="X369" s="5">
        <f t="shared" si="349"/>
        <v>15.700000000000045</v>
      </c>
      <c r="Y369" s="8">
        <f t="shared" si="336"/>
        <v>0.55142857142857005</v>
      </c>
      <c r="Z369" s="5">
        <f t="shared" si="337"/>
        <v>11.799999999999955</v>
      </c>
      <c r="AA369" s="5">
        <f>K369*AA1239</f>
        <v>9.2533999999999992</v>
      </c>
      <c r="AB369" s="5">
        <f t="shared" si="338"/>
        <v>13.422053159647875</v>
      </c>
      <c r="AC369" s="2">
        <f t="shared" si="386"/>
        <v>38845</v>
      </c>
      <c r="AD369" s="43">
        <f t="shared" si="354"/>
        <v>665</v>
      </c>
      <c r="AE369" s="54"/>
      <c r="AF369" s="131">
        <f>(AK368&gt;AF1239)*1</f>
        <v>0</v>
      </c>
      <c r="AG369" s="112">
        <f>MROUND((AD369*AG1239),5)</f>
        <v>650</v>
      </c>
      <c r="AH369" s="113">
        <f>MROUND((AE369*AH1239),0.1)</f>
        <v>0</v>
      </c>
      <c r="AI369" s="60">
        <f t="shared" si="355"/>
        <v>27.5</v>
      </c>
      <c r="AJ369" s="60"/>
      <c r="AK369" s="133">
        <f t="shared" si="385"/>
        <v>711.8</v>
      </c>
      <c r="AL369" s="41">
        <f t="shared" si="339"/>
        <v>700</v>
      </c>
      <c r="AM369" s="56">
        <f t="shared" si="350"/>
        <v>6.9</v>
      </c>
      <c r="AN369" s="82">
        <f t="shared" si="351"/>
        <v>1</v>
      </c>
      <c r="AO369" s="82">
        <f t="shared" si="356"/>
        <v>0</v>
      </c>
      <c r="AP369" s="33">
        <f t="shared" si="357"/>
        <v>1</v>
      </c>
      <c r="AQ369" s="29">
        <f t="shared" si="358"/>
        <v>0</v>
      </c>
      <c r="AR369" s="86">
        <f t="shared" si="359"/>
        <v>1</v>
      </c>
      <c r="AS369" s="33">
        <f t="shared" si="360"/>
        <v>0</v>
      </c>
      <c r="AT369" s="19">
        <f t="shared" si="361"/>
        <v>0</v>
      </c>
      <c r="AU369" s="18">
        <f t="shared" si="382"/>
        <v>0</v>
      </c>
      <c r="AV369" s="5">
        <f t="shared" si="362"/>
        <v>0</v>
      </c>
      <c r="AW369" s="17">
        <f t="shared" si="363"/>
        <v>0</v>
      </c>
      <c r="AX369" s="17">
        <f t="shared" si="364"/>
        <v>0</v>
      </c>
      <c r="AY369" s="17">
        <f t="shared" si="365"/>
        <v>0</v>
      </c>
      <c r="AZ369" s="19">
        <f t="shared" si="366"/>
        <v>0</v>
      </c>
      <c r="BA369" s="19">
        <f t="shared" si="367"/>
        <v>0</v>
      </c>
      <c r="BB369" s="19">
        <f t="shared" si="368"/>
        <v>0</v>
      </c>
      <c r="BC369" s="19">
        <f t="shared" si="369"/>
        <v>0</v>
      </c>
      <c r="BD369" s="17">
        <f t="shared" si="370"/>
        <v>0</v>
      </c>
      <c r="BE369" s="17">
        <f t="shared" si="371"/>
        <v>0</v>
      </c>
      <c r="BF369" s="38">
        <f t="shared" si="372"/>
        <v>0</v>
      </c>
      <c r="BG369" s="38">
        <f t="shared" si="373"/>
        <v>0</v>
      </c>
      <c r="BH369" s="38">
        <f t="shared" si="374"/>
        <v>0</v>
      </c>
      <c r="BI369" s="38">
        <f t="shared" si="375"/>
        <v>0</v>
      </c>
      <c r="BJ369" s="5">
        <f t="shared" si="376"/>
        <v>0</v>
      </c>
      <c r="BK369" s="5">
        <f t="shared" si="377"/>
        <v>0</v>
      </c>
      <c r="BL369" s="22">
        <f t="shared" si="378"/>
        <v>0</v>
      </c>
      <c r="BM369" s="5">
        <f t="shared" si="379"/>
        <v>0</v>
      </c>
      <c r="BN369" s="66">
        <f t="shared" si="325"/>
        <v>0</v>
      </c>
      <c r="BO369" s="5">
        <f>AP369*BO1239</f>
        <v>-39</v>
      </c>
      <c r="BP369" s="5">
        <f>AU369*BP1239</f>
        <v>0</v>
      </c>
      <c r="BQ369" s="5">
        <f>AF369*BQ1239</f>
        <v>0</v>
      </c>
      <c r="BR369" s="356">
        <f t="shared" si="324"/>
        <v>-39</v>
      </c>
      <c r="BS369" s="5">
        <f t="shared" si="380"/>
        <v>711.8</v>
      </c>
      <c r="BT369" s="6"/>
      <c r="BU369" s="306">
        <v>38845</v>
      </c>
      <c r="BV369" s="38">
        <f t="shared" si="381"/>
        <v>711.8</v>
      </c>
      <c r="BW369" s="66">
        <f>BV27*BV369</f>
        <v>58642.280441588402</v>
      </c>
      <c r="BX369" s="66">
        <f t="shared" si="389"/>
        <v>2265.612127203829</v>
      </c>
      <c r="BY369" s="17">
        <f t="shared" si="387"/>
        <v>1</v>
      </c>
      <c r="BZ369" s="17">
        <f t="shared" si="390"/>
        <v>0</v>
      </c>
      <c r="CA369" s="66"/>
      <c r="CB369" s="66">
        <f>N3+CE369</f>
        <v>49071</v>
      </c>
      <c r="CC369" s="66">
        <f>MAX(BW369:BW404)</f>
        <v>58642.280441588402</v>
      </c>
      <c r="CD369" s="66">
        <f t="shared" si="383"/>
        <v>0</v>
      </c>
      <c r="CE369" s="66">
        <f t="shared" si="340"/>
        <v>-929</v>
      </c>
      <c r="CF369" s="66" t="e">
        <f>MAX(CE369:CE404)</f>
        <v>#REF!</v>
      </c>
      <c r="CG369" s="66" t="e">
        <f t="shared" si="384"/>
        <v>#REF!</v>
      </c>
      <c r="CH369" s="370"/>
      <c r="CI369" s="17">
        <f t="shared" si="341"/>
        <v>0</v>
      </c>
      <c r="CJ369" s="17">
        <f t="shared" si="342"/>
        <v>1</v>
      </c>
      <c r="CK369" s="38">
        <f>MAX(BV38:BV369)</f>
        <v>711.8</v>
      </c>
      <c r="CL369" s="38">
        <f t="shared" si="388"/>
        <v>0</v>
      </c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</row>
    <row r="370" spans="1:147" customFormat="1" ht="19.5" hidden="1" customHeight="1" x14ac:dyDescent="0.25">
      <c r="A370" s="3"/>
      <c r="B370" s="254">
        <f t="shared" si="343"/>
        <v>38831</v>
      </c>
      <c r="C370" s="5">
        <f t="shared" si="346"/>
        <v>25936</v>
      </c>
      <c r="D370" s="5">
        <v>0</v>
      </c>
      <c r="E370" s="66">
        <f t="shared" si="348"/>
        <v>0</v>
      </c>
      <c r="F370" s="66">
        <f t="shared" si="344"/>
        <v>-39</v>
      </c>
      <c r="G370" s="4">
        <f t="shared" si="347"/>
        <v>25897</v>
      </c>
      <c r="H370" s="8">
        <f t="shared" si="345"/>
        <v>-1.5037014188772364E-3</v>
      </c>
      <c r="I370" s="3"/>
      <c r="J370" s="306">
        <v>38852</v>
      </c>
      <c r="K370" s="5">
        <v>657.5</v>
      </c>
      <c r="L370" s="5">
        <v>721.5</v>
      </c>
      <c r="M370" s="5">
        <v>651</v>
      </c>
      <c r="N370" s="177"/>
      <c r="O370" s="5">
        <f t="shared" si="332"/>
        <v>70.5</v>
      </c>
      <c r="P370" s="8">
        <f t="shared" si="333"/>
        <v>0.10722433460076046</v>
      </c>
      <c r="Q370" s="8">
        <f>(AVERAGE(P367:P369))*Q1239</f>
        <v>2.544971864778392E-2</v>
      </c>
      <c r="R370" s="8">
        <f>P369/P1239</f>
        <v>2.3506617590421377</v>
      </c>
      <c r="S370" s="109">
        <f t="shared" si="334"/>
        <v>693.68489026650741</v>
      </c>
      <c r="T370" s="5">
        <f t="shared" si="352"/>
        <v>16.799999999999955</v>
      </c>
      <c r="U370" s="8">
        <f t="shared" si="331"/>
        <v>0.52000000000000135</v>
      </c>
      <c r="V370" s="19">
        <f t="shared" si="335"/>
        <v>37.5</v>
      </c>
      <c r="W370" s="109">
        <f t="shared" si="353"/>
        <v>729.9151097334925</v>
      </c>
      <c r="X370" s="5">
        <f t="shared" si="349"/>
        <v>18.200000000000045</v>
      </c>
      <c r="Y370" s="8">
        <f t="shared" si="336"/>
        <v>0.47999999999999865</v>
      </c>
      <c r="Z370" s="5">
        <f t="shared" si="337"/>
        <v>0</v>
      </c>
      <c r="AA370" s="5">
        <f>K370*AA1239</f>
        <v>8.5474999999999994</v>
      </c>
      <c r="AB370" s="5">
        <f t="shared" si="338"/>
        <v>20.092281385412672</v>
      </c>
      <c r="AC370" s="2">
        <f t="shared" si="386"/>
        <v>38852</v>
      </c>
      <c r="AD370" s="43">
        <f t="shared" si="354"/>
        <v>695</v>
      </c>
      <c r="AE370" s="54"/>
      <c r="AF370" s="131">
        <f>(AK369&gt;AF1239)*1</f>
        <v>0</v>
      </c>
      <c r="AG370" s="112">
        <f>MROUND((AD370*AG1239),5)</f>
        <v>680</v>
      </c>
      <c r="AH370" s="113">
        <f>MROUND((AE370*AH1239),0.1)</f>
        <v>0</v>
      </c>
      <c r="AI370" s="60">
        <f t="shared" si="355"/>
        <v>-54.299999999999955</v>
      </c>
      <c r="AJ370" s="60"/>
      <c r="AK370" s="133">
        <f t="shared" si="385"/>
        <v>657.5</v>
      </c>
      <c r="AL370" s="41">
        <f t="shared" si="339"/>
        <v>730</v>
      </c>
      <c r="AM370" s="56">
        <f t="shared" si="350"/>
        <v>7.4</v>
      </c>
      <c r="AN370" s="82">
        <f t="shared" si="351"/>
        <v>0</v>
      </c>
      <c r="AO370" s="82">
        <f t="shared" si="356"/>
        <v>1</v>
      </c>
      <c r="AP370" s="33">
        <f t="shared" si="357"/>
        <v>1</v>
      </c>
      <c r="AQ370" s="29">
        <f t="shared" si="358"/>
        <v>0</v>
      </c>
      <c r="AR370" s="86">
        <f t="shared" si="359"/>
        <v>0</v>
      </c>
      <c r="AS370" s="33">
        <f t="shared" si="360"/>
        <v>1</v>
      </c>
      <c r="AT370" s="19">
        <f t="shared" si="361"/>
        <v>695</v>
      </c>
      <c r="AU370" s="18">
        <f t="shared" si="382"/>
        <v>0</v>
      </c>
      <c r="AV370" s="5">
        <f t="shared" si="362"/>
        <v>0</v>
      </c>
      <c r="AW370" s="17">
        <f t="shared" si="363"/>
        <v>0</v>
      </c>
      <c r="AX370" s="17">
        <f t="shared" si="364"/>
        <v>0</v>
      </c>
      <c r="AY370" s="17">
        <f t="shared" si="365"/>
        <v>0</v>
      </c>
      <c r="AZ370" s="19">
        <f t="shared" si="366"/>
        <v>0</v>
      </c>
      <c r="BA370" s="19">
        <f t="shared" si="367"/>
        <v>695</v>
      </c>
      <c r="BB370" s="19">
        <f t="shared" si="368"/>
        <v>0</v>
      </c>
      <c r="BC370" s="19">
        <f t="shared" si="369"/>
        <v>0</v>
      </c>
      <c r="BD370" s="17">
        <f t="shared" si="370"/>
        <v>695</v>
      </c>
      <c r="BE370" s="17">
        <f t="shared" si="371"/>
        <v>0</v>
      </c>
      <c r="BF370" s="38">
        <f t="shared" si="372"/>
        <v>680</v>
      </c>
      <c r="BG370" s="38">
        <f t="shared" si="373"/>
        <v>0</v>
      </c>
      <c r="BH370" s="38">
        <f t="shared" si="374"/>
        <v>0</v>
      </c>
      <c r="BI370" s="38">
        <f t="shared" si="375"/>
        <v>0</v>
      </c>
      <c r="BJ370" s="5">
        <f t="shared" si="376"/>
        <v>0</v>
      </c>
      <c r="BK370" s="5">
        <f t="shared" si="377"/>
        <v>0</v>
      </c>
      <c r="BL370" s="22">
        <f t="shared" si="378"/>
        <v>0</v>
      </c>
      <c r="BM370" s="5">
        <f t="shared" si="379"/>
        <v>0</v>
      </c>
      <c r="BN370" s="66">
        <f t="shared" si="325"/>
        <v>0</v>
      </c>
      <c r="BO370" s="5">
        <f>AP370*BO1239</f>
        <v>-39</v>
      </c>
      <c r="BP370" s="5">
        <f>AU370*BP1239</f>
        <v>0</v>
      </c>
      <c r="BQ370" s="5">
        <f>AF370*BQ1239</f>
        <v>0</v>
      </c>
      <c r="BR370" s="356">
        <f t="shared" si="324"/>
        <v>-39</v>
      </c>
      <c r="BS370" s="5">
        <f t="shared" si="380"/>
        <v>657.5</v>
      </c>
      <c r="BT370" s="6"/>
      <c r="BU370" s="306">
        <v>38852</v>
      </c>
      <c r="BV370" s="38">
        <f t="shared" si="381"/>
        <v>657.5</v>
      </c>
      <c r="BW370" s="66">
        <f>BV27*BV370</f>
        <v>54168.726314055035</v>
      </c>
      <c r="BX370" s="66">
        <f t="shared" si="389"/>
        <v>-4473.5541275333671</v>
      </c>
      <c r="BY370" s="17">
        <f t="shared" si="387"/>
        <v>0</v>
      </c>
      <c r="BZ370" s="17">
        <f t="shared" si="390"/>
        <v>1</v>
      </c>
      <c r="CA370" s="66"/>
      <c r="CB370" s="66">
        <f>N3+CE370</f>
        <v>49032</v>
      </c>
      <c r="CC370" s="66">
        <f>MAX(BW370:BW404)</f>
        <v>55033.778217169223</v>
      </c>
      <c r="CD370" s="66">
        <f t="shared" si="383"/>
        <v>-865.05190311418846</v>
      </c>
      <c r="CE370" s="66">
        <f t="shared" si="340"/>
        <v>-968</v>
      </c>
      <c r="CF370" s="66" t="e">
        <f>MAX(CE370:CE404)</f>
        <v>#REF!</v>
      </c>
      <c r="CG370" s="66" t="e">
        <f t="shared" si="384"/>
        <v>#REF!</v>
      </c>
      <c r="CH370" s="370"/>
      <c r="CI370" s="17">
        <f t="shared" si="341"/>
        <v>0</v>
      </c>
      <c r="CJ370" s="17">
        <f t="shared" si="342"/>
        <v>1</v>
      </c>
      <c r="CK370" s="38">
        <f>MAX(BV38:BV370)</f>
        <v>711.8</v>
      </c>
      <c r="CL370" s="38">
        <f t="shared" si="388"/>
        <v>-54.299999999999955</v>
      </c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</row>
    <row r="371" spans="1:147" customFormat="1" ht="19.5" hidden="1" customHeight="1" x14ac:dyDescent="0.25">
      <c r="A371" s="3"/>
      <c r="B371" s="254">
        <f t="shared" si="343"/>
        <v>38838</v>
      </c>
      <c r="C371" s="5">
        <f t="shared" si="346"/>
        <v>25897</v>
      </c>
      <c r="D371" s="5">
        <v>0</v>
      </c>
      <c r="E371" s="66">
        <f t="shared" si="348"/>
        <v>0</v>
      </c>
      <c r="F371" s="66">
        <f t="shared" si="344"/>
        <v>-39</v>
      </c>
      <c r="G371" s="4">
        <f t="shared" si="347"/>
        <v>25858</v>
      </c>
      <c r="H371" s="8">
        <f t="shared" si="345"/>
        <v>-1.5059659420010041E-3</v>
      </c>
      <c r="I371" s="3"/>
      <c r="J371" s="306">
        <v>38859</v>
      </c>
      <c r="K371" s="5">
        <v>657.4</v>
      </c>
      <c r="L371" s="5">
        <v>675</v>
      </c>
      <c r="M371" s="5">
        <v>636.79999999999995</v>
      </c>
      <c r="N371" s="177"/>
      <c r="O371" s="5">
        <f t="shared" si="332"/>
        <v>38.200000000000045</v>
      </c>
      <c r="P371" s="8">
        <f t="shared" si="333"/>
        <v>5.810769698813515E-2</v>
      </c>
      <c r="Q371" s="8">
        <f>(AVERAGE(P368:P370))*Q1239</f>
        <v>3.216799254565969E-2</v>
      </c>
      <c r="R371" s="8">
        <f>P370/P1239</f>
        <v>3.040811325026143</v>
      </c>
      <c r="S371" s="109">
        <f t="shared" si="334"/>
        <v>636.3495449012288</v>
      </c>
      <c r="T371" s="5">
        <f t="shared" si="352"/>
        <v>22.5</v>
      </c>
      <c r="U371" s="8">
        <f t="shared" si="331"/>
        <v>0.5</v>
      </c>
      <c r="V371" s="19">
        <f t="shared" si="335"/>
        <v>0</v>
      </c>
      <c r="W371" s="109">
        <f t="shared" si="353"/>
        <v>678.6504550987712</v>
      </c>
      <c r="X371" s="5">
        <f t="shared" si="349"/>
        <v>22.5</v>
      </c>
      <c r="Y371" s="8">
        <f t="shared" si="336"/>
        <v>0.5</v>
      </c>
      <c r="Z371" s="5">
        <f t="shared" si="337"/>
        <v>0</v>
      </c>
      <c r="AA371" s="5">
        <f>K371*AA1239</f>
        <v>8.5461999999999989</v>
      </c>
      <c r="AB371" s="5">
        <f t="shared" si="338"/>
        <v>25.987381745938421</v>
      </c>
      <c r="AC371" s="2">
        <f t="shared" si="386"/>
        <v>38859</v>
      </c>
      <c r="AD371" s="43">
        <f t="shared" si="354"/>
        <v>635</v>
      </c>
      <c r="AE371" s="54"/>
      <c r="AF371" s="131">
        <f>(AK370&gt;AF1239)*1</f>
        <v>0</v>
      </c>
      <c r="AG371" s="112">
        <f>MROUND((AD371*AG1239),5)</f>
        <v>625</v>
      </c>
      <c r="AH371" s="113">
        <f>MROUND((AE371*AH1239),0.1)</f>
        <v>0</v>
      </c>
      <c r="AI371" s="60">
        <f t="shared" si="355"/>
        <v>-0.10000000000002274</v>
      </c>
      <c r="AJ371" s="60"/>
      <c r="AK371" s="133">
        <f t="shared" si="385"/>
        <v>657.4</v>
      </c>
      <c r="AL371" s="41">
        <f t="shared" si="339"/>
        <v>680</v>
      </c>
      <c r="AM371" s="56">
        <f t="shared" si="350"/>
        <v>9.6000000000000014</v>
      </c>
      <c r="AN371" s="82">
        <f t="shared" si="351"/>
        <v>0</v>
      </c>
      <c r="AO371" s="82">
        <f t="shared" si="356"/>
        <v>1</v>
      </c>
      <c r="AP371" s="33">
        <f t="shared" si="357"/>
        <v>0</v>
      </c>
      <c r="AQ371" s="29">
        <f t="shared" si="358"/>
        <v>0</v>
      </c>
      <c r="AR371" s="86">
        <f t="shared" si="359"/>
        <v>1</v>
      </c>
      <c r="AS371" s="33">
        <f t="shared" si="360"/>
        <v>0</v>
      </c>
      <c r="AT371" s="19">
        <f t="shared" si="361"/>
        <v>0</v>
      </c>
      <c r="AU371" s="18">
        <f t="shared" si="382"/>
        <v>1</v>
      </c>
      <c r="AV371" s="5">
        <f t="shared" si="362"/>
        <v>9.6000000000000014</v>
      </c>
      <c r="AW371" s="17">
        <f t="shared" si="363"/>
        <v>1</v>
      </c>
      <c r="AX371" s="17">
        <f t="shared" si="364"/>
        <v>0</v>
      </c>
      <c r="AY371" s="17">
        <f t="shared" si="365"/>
        <v>0</v>
      </c>
      <c r="AZ371" s="19">
        <f t="shared" si="366"/>
        <v>695</v>
      </c>
      <c r="BA371" s="19">
        <f t="shared" si="367"/>
        <v>0</v>
      </c>
      <c r="BB371" s="19">
        <f t="shared" si="368"/>
        <v>0</v>
      </c>
      <c r="BC371" s="19">
        <f t="shared" si="369"/>
        <v>0</v>
      </c>
      <c r="BD371" s="17">
        <f t="shared" si="370"/>
        <v>695</v>
      </c>
      <c r="BE371" s="17">
        <f t="shared" si="371"/>
        <v>0</v>
      </c>
      <c r="BF371" s="38">
        <f t="shared" si="372"/>
        <v>0</v>
      </c>
      <c r="BG371" s="38">
        <f t="shared" si="373"/>
        <v>0</v>
      </c>
      <c r="BH371" s="38">
        <f t="shared" si="374"/>
        <v>0</v>
      </c>
      <c r="BI371" s="38">
        <f t="shared" si="375"/>
        <v>0</v>
      </c>
      <c r="BJ371" s="5">
        <f t="shared" si="376"/>
        <v>0</v>
      </c>
      <c r="BK371" s="5">
        <f t="shared" si="377"/>
        <v>0</v>
      </c>
      <c r="BL371" s="22">
        <f t="shared" si="378"/>
        <v>9.6000000000000014</v>
      </c>
      <c r="BM371" s="5">
        <f t="shared" si="379"/>
        <v>9.6000000000000014</v>
      </c>
      <c r="BN371" s="66">
        <f t="shared" si="325"/>
        <v>960.00000000000011</v>
      </c>
      <c r="BO371" s="5">
        <f>AP371*BO1239</f>
        <v>0</v>
      </c>
      <c r="BP371" s="5">
        <f>AU371*BP1239</f>
        <v>-39</v>
      </c>
      <c r="BQ371" s="5">
        <f>AF371*BQ1239</f>
        <v>0</v>
      </c>
      <c r="BR371" s="356">
        <f t="shared" si="324"/>
        <v>921.00000000000011</v>
      </c>
      <c r="BS371" s="5">
        <f t="shared" si="380"/>
        <v>657.4</v>
      </c>
      <c r="BT371" s="6"/>
      <c r="BU371" s="306">
        <v>38859</v>
      </c>
      <c r="BV371" s="38">
        <f t="shared" si="381"/>
        <v>657.4</v>
      </c>
      <c r="BW371" s="66">
        <f>BV27*BV371</f>
        <v>54160.487724501567</v>
      </c>
      <c r="BX371" s="66">
        <f t="shared" si="389"/>
        <v>-8.2385895534680458</v>
      </c>
      <c r="BY371" s="17">
        <f t="shared" si="387"/>
        <v>0</v>
      </c>
      <c r="BZ371" s="17">
        <f t="shared" si="390"/>
        <v>1</v>
      </c>
      <c r="CA371" s="66"/>
      <c r="CB371" s="66">
        <f>N3+CE371</f>
        <v>49953</v>
      </c>
      <c r="CC371" s="66">
        <f>MAX(BW371:BW404)</f>
        <v>55033.778217169223</v>
      </c>
      <c r="CD371" s="66">
        <f t="shared" si="383"/>
        <v>-873.29049266765651</v>
      </c>
      <c r="CE371" s="66">
        <f t="shared" si="340"/>
        <v>-46.999999999999886</v>
      </c>
      <c r="CF371" s="66" t="e">
        <f>MAX(CE371:CE404)</f>
        <v>#REF!</v>
      </c>
      <c r="CG371" s="66" t="e">
        <f t="shared" si="384"/>
        <v>#REF!</v>
      </c>
      <c r="CH371" s="370"/>
      <c r="CI371" s="17">
        <f t="shared" si="341"/>
        <v>1</v>
      </c>
      <c r="CJ371" s="17">
        <f t="shared" si="342"/>
        <v>0</v>
      </c>
      <c r="CK371" s="38">
        <f>MAX(BV38:BV371)</f>
        <v>711.8</v>
      </c>
      <c r="CL371" s="38">
        <f t="shared" si="388"/>
        <v>-54.399999999999977</v>
      </c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</row>
    <row r="372" spans="1:147" customFormat="1" ht="19.5" hidden="1" customHeight="1" x14ac:dyDescent="0.25">
      <c r="A372" s="3"/>
      <c r="B372" s="254">
        <f t="shared" si="343"/>
        <v>38845</v>
      </c>
      <c r="C372" s="5">
        <f t="shared" si="346"/>
        <v>25858</v>
      </c>
      <c r="D372" s="5">
        <v>0</v>
      </c>
      <c r="E372" s="66">
        <f t="shared" si="348"/>
        <v>0</v>
      </c>
      <c r="F372" s="66">
        <f t="shared" si="344"/>
        <v>-39</v>
      </c>
      <c r="G372" s="4">
        <f t="shared" si="347"/>
        <v>25819</v>
      </c>
      <c r="H372" s="8">
        <f t="shared" si="345"/>
        <v>-1.5082372960012376E-3</v>
      </c>
      <c r="I372" s="3"/>
      <c r="J372" s="306">
        <v>38866</v>
      </c>
      <c r="K372" s="5">
        <v>641</v>
      </c>
      <c r="L372" s="5">
        <v>671.5</v>
      </c>
      <c r="M372" s="5">
        <v>624</v>
      </c>
      <c r="N372" s="177"/>
      <c r="O372" s="5">
        <f t="shared" si="332"/>
        <v>47.5</v>
      </c>
      <c r="P372" s="8">
        <f t="shared" si="333"/>
        <v>7.4102964118564749E-2</v>
      </c>
      <c r="Q372" s="8">
        <f>(AVERAGE(P369:P371))*Q1239</f>
        <v>3.3096064453493661E-2</v>
      </c>
      <c r="R372" s="8">
        <f>P371/P1239</f>
        <v>1.6478959158908664</v>
      </c>
      <c r="S372" s="109">
        <f t="shared" si="334"/>
        <v>635.64264722827329</v>
      </c>
      <c r="T372" s="5">
        <f t="shared" si="352"/>
        <v>22.399999999999977</v>
      </c>
      <c r="U372" s="8">
        <f t="shared" si="331"/>
        <v>0.50222222222222268</v>
      </c>
      <c r="V372" s="19">
        <f t="shared" si="335"/>
        <v>0</v>
      </c>
      <c r="W372" s="109">
        <f t="shared" si="353"/>
        <v>679.15735277172666</v>
      </c>
      <c r="X372" s="5">
        <f t="shared" si="349"/>
        <v>22.600000000000023</v>
      </c>
      <c r="Y372" s="8">
        <f t="shared" si="336"/>
        <v>0.49777777777777732</v>
      </c>
      <c r="Z372" s="5">
        <f t="shared" si="337"/>
        <v>0</v>
      </c>
      <c r="AA372" s="5">
        <f>K372*AA1239</f>
        <v>8.3330000000000002</v>
      </c>
      <c r="AB372" s="5">
        <f t="shared" si="338"/>
        <v>13.73191666711859</v>
      </c>
      <c r="AC372" s="2">
        <f t="shared" si="386"/>
        <v>38866</v>
      </c>
      <c r="AD372" s="43">
        <f t="shared" si="354"/>
        <v>635</v>
      </c>
      <c r="AE372" s="54"/>
      <c r="AF372" s="131">
        <f>(AK371&gt;AF1239)*1</f>
        <v>0</v>
      </c>
      <c r="AG372" s="112">
        <f>MROUND((AD372*AG1239),5)</f>
        <v>625</v>
      </c>
      <c r="AH372" s="113">
        <f>MROUND((AE372*AH1239),0.1)</f>
        <v>0</v>
      </c>
      <c r="AI372" s="60">
        <f t="shared" si="355"/>
        <v>-16.399999999999977</v>
      </c>
      <c r="AJ372" s="60"/>
      <c r="AK372" s="133">
        <f t="shared" si="385"/>
        <v>641</v>
      </c>
      <c r="AL372" s="41">
        <f t="shared" si="339"/>
        <v>680</v>
      </c>
      <c r="AM372" s="56">
        <f t="shared" si="350"/>
        <v>13</v>
      </c>
      <c r="AN372" s="82">
        <f t="shared" si="351"/>
        <v>0</v>
      </c>
      <c r="AO372" s="82">
        <f t="shared" si="356"/>
        <v>1</v>
      </c>
      <c r="AP372" s="33">
        <f t="shared" si="357"/>
        <v>0</v>
      </c>
      <c r="AQ372" s="29">
        <f t="shared" si="358"/>
        <v>0</v>
      </c>
      <c r="AR372" s="86">
        <f t="shared" si="359"/>
        <v>1</v>
      </c>
      <c r="AS372" s="33">
        <f t="shared" si="360"/>
        <v>0</v>
      </c>
      <c r="AT372" s="19">
        <f t="shared" si="361"/>
        <v>0</v>
      </c>
      <c r="AU372" s="18">
        <f t="shared" si="382"/>
        <v>1</v>
      </c>
      <c r="AV372" s="5">
        <f t="shared" si="362"/>
        <v>13</v>
      </c>
      <c r="AW372" s="17">
        <f t="shared" si="363"/>
        <v>1</v>
      </c>
      <c r="AX372" s="17">
        <f t="shared" si="364"/>
        <v>0</v>
      </c>
      <c r="AY372" s="17">
        <f t="shared" si="365"/>
        <v>0</v>
      </c>
      <c r="AZ372" s="19">
        <f t="shared" si="366"/>
        <v>695</v>
      </c>
      <c r="BA372" s="19">
        <f t="shared" si="367"/>
        <v>0</v>
      </c>
      <c r="BB372" s="19">
        <f t="shared" si="368"/>
        <v>0</v>
      </c>
      <c r="BC372" s="19">
        <f t="shared" si="369"/>
        <v>0</v>
      </c>
      <c r="BD372" s="17">
        <f t="shared" si="370"/>
        <v>695</v>
      </c>
      <c r="BE372" s="17">
        <f t="shared" si="371"/>
        <v>0</v>
      </c>
      <c r="BF372" s="38">
        <f t="shared" si="372"/>
        <v>0</v>
      </c>
      <c r="BG372" s="38">
        <f t="shared" si="373"/>
        <v>0</v>
      </c>
      <c r="BH372" s="38">
        <f t="shared" si="374"/>
        <v>0</v>
      </c>
      <c r="BI372" s="38">
        <f t="shared" si="375"/>
        <v>0</v>
      </c>
      <c r="BJ372" s="5">
        <f t="shared" si="376"/>
        <v>0</v>
      </c>
      <c r="BK372" s="5">
        <f t="shared" si="377"/>
        <v>0</v>
      </c>
      <c r="BL372" s="22">
        <f t="shared" si="378"/>
        <v>13</v>
      </c>
      <c r="BM372" s="5">
        <f t="shared" si="379"/>
        <v>13</v>
      </c>
      <c r="BN372" s="66">
        <f t="shared" si="325"/>
        <v>1300</v>
      </c>
      <c r="BO372" s="5">
        <f>AP372*BO1239</f>
        <v>0</v>
      </c>
      <c r="BP372" s="5">
        <f>AU372*BP1239</f>
        <v>-39</v>
      </c>
      <c r="BQ372" s="5">
        <f>AF372*BQ1239</f>
        <v>0</v>
      </c>
      <c r="BR372" s="356">
        <f t="shared" si="324"/>
        <v>1261</v>
      </c>
      <c r="BS372" s="5">
        <f t="shared" si="380"/>
        <v>641</v>
      </c>
      <c r="BT372" s="6"/>
      <c r="BU372" s="306">
        <v>38866</v>
      </c>
      <c r="BV372" s="38">
        <f t="shared" si="381"/>
        <v>641</v>
      </c>
      <c r="BW372" s="66">
        <f>BV27*BV372</f>
        <v>52809.359037732742</v>
      </c>
      <c r="BX372" s="66">
        <f t="shared" si="389"/>
        <v>-1351.128686768825</v>
      </c>
      <c r="BY372" s="17">
        <f t="shared" si="387"/>
        <v>0</v>
      </c>
      <c r="BZ372" s="17">
        <f t="shared" si="390"/>
        <v>1</v>
      </c>
      <c r="CA372" s="66"/>
      <c r="CB372" s="66">
        <f>N3+CE372</f>
        <v>51214</v>
      </c>
      <c r="CC372" s="66">
        <f>MAX(BW372:BW404)</f>
        <v>55033.778217169223</v>
      </c>
      <c r="CD372" s="66">
        <f t="shared" si="383"/>
        <v>-2224.4191794364815</v>
      </c>
      <c r="CE372" s="66">
        <f t="shared" si="340"/>
        <v>1214</v>
      </c>
      <c r="CF372" s="66" t="e">
        <f>MAX(CE372:CE404)</f>
        <v>#REF!</v>
      </c>
      <c r="CG372" s="66" t="e">
        <f t="shared" si="384"/>
        <v>#REF!</v>
      </c>
      <c r="CH372" s="370"/>
      <c r="CI372" s="17">
        <f t="shared" si="341"/>
        <v>1</v>
      </c>
      <c r="CJ372" s="17">
        <f t="shared" si="342"/>
        <v>0</v>
      </c>
      <c r="CK372" s="38">
        <f>MAX(BV38:BV372)</f>
        <v>711.8</v>
      </c>
      <c r="CL372" s="38">
        <f t="shared" si="388"/>
        <v>-70.799999999999955</v>
      </c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</row>
    <row r="373" spans="1:147" customFormat="1" ht="19.5" hidden="1" customHeight="1" x14ac:dyDescent="0.25">
      <c r="A373" s="3"/>
      <c r="B373" s="254">
        <f t="shared" si="343"/>
        <v>38852</v>
      </c>
      <c r="C373" s="5">
        <f t="shared" si="346"/>
        <v>25819</v>
      </c>
      <c r="D373" s="5">
        <v>0</v>
      </c>
      <c r="E373" s="66">
        <f t="shared" si="348"/>
        <v>0</v>
      </c>
      <c r="F373" s="66">
        <f t="shared" si="344"/>
        <v>-39</v>
      </c>
      <c r="G373" s="4">
        <f t="shared" si="347"/>
        <v>25780</v>
      </c>
      <c r="H373" s="8">
        <f t="shared" si="345"/>
        <v>-1.5105155118323714E-3</v>
      </c>
      <c r="I373" s="3"/>
      <c r="J373" s="306">
        <v>38873</v>
      </c>
      <c r="K373" s="5">
        <v>612.79999999999995</v>
      </c>
      <c r="L373" s="5">
        <v>650.9</v>
      </c>
      <c r="M373" s="5">
        <v>608</v>
      </c>
      <c r="N373" s="177"/>
      <c r="O373" s="5">
        <f t="shared" si="332"/>
        <v>42.899999999999977</v>
      </c>
      <c r="P373" s="8">
        <f t="shared" si="333"/>
        <v>7.0006527415143571E-2</v>
      </c>
      <c r="Q373" s="8">
        <f>(AVERAGE(P370:P372))*Q1239</f>
        <v>3.192466609432805E-2</v>
      </c>
      <c r="R373" s="8">
        <f>P372/P1239</f>
        <v>2.1015111294347868</v>
      </c>
      <c r="S373" s="109">
        <f t="shared" si="334"/>
        <v>620.5362890335357</v>
      </c>
      <c r="T373" s="5">
        <f t="shared" si="352"/>
        <v>21</v>
      </c>
      <c r="U373" s="8">
        <f t="shared" si="331"/>
        <v>0.47499999999999998</v>
      </c>
      <c r="V373" s="19">
        <f t="shared" si="335"/>
        <v>7.2000000000000455</v>
      </c>
      <c r="W373" s="109">
        <f t="shared" si="353"/>
        <v>661.4637109664643</v>
      </c>
      <c r="X373" s="5">
        <f t="shared" si="349"/>
        <v>19</v>
      </c>
      <c r="Y373" s="8">
        <f t="shared" si="336"/>
        <v>0.52500000000000002</v>
      </c>
      <c r="Z373" s="5">
        <f t="shared" si="337"/>
        <v>0</v>
      </c>
      <c r="AA373" s="5">
        <f>K373*AA1239</f>
        <v>7.9663999999999993</v>
      </c>
      <c r="AB373" s="5">
        <f t="shared" si="338"/>
        <v>16.741478261529284</v>
      </c>
      <c r="AC373" s="2">
        <f t="shared" si="386"/>
        <v>38873</v>
      </c>
      <c r="AD373" s="43">
        <f t="shared" si="354"/>
        <v>620</v>
      </c>
      <c r="AE373" s="54"/>
      <c r="AF373" s="131">
        <f>(AK372&gt;AF1239)*1</f>
        <v>0</v>
      </c>
      <c r="AG373" s="112">
        <f>MROUND((AD373*AG1239),5)</f>
        <v>610</v>
      </c>
      <c r="AH373" s="113">
        <f>MROUND((AE373*AH1239),0.1)</f>
        <v>0</v>
      </c>
      <c r="AI373" s="60">
        <f t="shared" si="355"/>
        <v>-28.200000000000045</v>
      </c>
      <c r="AJ373" s="60"/>
      <c r="AK373" s="133">
        <f t="shared" si="385"/>
        <v>612.79999999999995</v>
      </c>
      <c r="AL373" s="41">
        <f t="shared" si="339"/>
        <v>660</v>
      </c>
      <c r="AM373" s="56">
        <f t="shared" si="350"/>
        <v>6.8000000000000007</v>
      </c>
      <c r="AN373" s="82">
        <f t="shared" si="351"/>
        <v>0</v>
      </c>
      <c r="AO373" s="82">
        <f t="shared" si="356"/>
        <v>1</v>
      </c>
      <c r="AP373" s="33">
        <f t="shared" si="357"/>
        <v>0</v>
      </c>
      <c r="AQ373" s="29">
        <f t="shared" si="358"/>
        <v>0</v>
      </c>
      <c r="AR373" s="86">
        <f t="shared" si="359"/>
        <v>0</v>
      </c>
      <c r="AS373" s="33">
        <f t="shared" si="360"/>
        <v>0</v>
      </c>
      <c r="AT373" s="19">
        <f t="shared" si="361"/>
        <v>0</v>
      </c>
      <c r="AU373" s="18">
        <f t="shared" si="382"/>
        <v>1</v>
      </c>
      <c r="AV373" s="5">
        <f t="shared" si="362"/>
        <v>6.8000000000000007</v>
      </c>
      <c r="AW373" s="17">
        <f t="shared" si="363"/>
        <v>1</v>
      </c>
      <c r="AX373" s="17">
        <f t="shared" si="364"/>
        <v>0</v>
      </c>
      <c r="AY373" s="17">
        <f t="shared" si="365"/>
        <v>0</v>
      </c>
      <c r="AZ373" s="19">
        <f t="shared" si="366"/>
        <v>695</v>
      </c>
      <c r="BA373" s="19">
        <f t="shared" si="367"/>
        <v>0</v>
      </c>
      <c r="BB373" s="19">
        <f t="shared" si="368"/>
        <v>0</v>
      </c>
      <c r="BC373" s="19">
        <f t="shared" si="369"/>
        <v>0</v>
      </c>
      <c r="BD373" s="17">
        <f t="shared" si="370"/>
        <v>695</v>
      </c>
      <c r="BE373" s="17">
        <f t="shared" si="371"/>
        <v>0</v>
      </c>
      <c r="BF373" s="38">
        <f t="shared" si="372"/>
        <v>0</v>
      </c>
      <c r="BG373" s="38">
        <f t="shared" si="373"/>
        <v>0</v>
      </c>
      <c r="BH373" s="38">
        <f t="shared" si="374"/>
        <v>0</v>
      </c>
      <c r="BI373" s="38">
        <f t="shared" si="375"/>
        <v>0</v>
      </c>
      <c r="BJ373" s="5">
        <f t="shared" si="376"/>
        <v>0</v>
      </c>
      <c r="BK373" s="5">
        <f t="shared" si="377"/>
        <v>0</v>
      </c>
      <c r="BL373" s="22">
        <f t="shared" si="378"/>
        <v>6.8000000000000007</v>
      </c>
      <c r="BM373" s="5">
        <f t="shared" si="379"/>
        <v>6.8000000000000007</v>
      </c>
      <c r="BN373" s="66">
        <f t="shared" si="325"/>
        <v>680.00000000000011</v>
      </c>
      <c r="BO373" s="5">
        <f>AP373*BO1239</f>
        <v>0</v>
      </c>
      <c r="BP373" s="5">
        <f>AU373*BP1239</f>
        <v>-39</v>
      </c>
      <c r="BQ373" s="5">
        <f>AF373*BQ1239</f>
        <v>0</v>
      </c>
      <c r="BR373" s="356">
        <f t="shared" ref="BR373:BR402" si="391">BQ373+BP373+BO373+BN373</f>
        <v>641.00000000000011</v>
      </c>
      <c r="BS373" s="5">
        <f t="shared" si="380"/>
        <v>612.79999999999995</v>
      </c>
      <c r="BT373" s="6"/>
      <c r="BU373" s="306">
        <v>38873</v>
      </c>
      <c r="BV373" s="38">
        <f t="shared" si="381"/>
        <v>612.79999999999995</v>
      </c>
      <c r="BW373" s="66">
        <f>BV27*BV373</f>
        <v>50486.076783654637</v>
      </c>
      <c r="BX373" s="66">
        <f t="shared" si="389"/>
        <v>-2323.2822540781053</v>
      </c>
      <c r="BY373" s="17">
        <f t="shared" si="387"/>
        <v>0</v>
      </c>
      <c r="BZ373" s="17">
        <f t="shared" si="390"/>
        <v>1</v>
      </c>
      <c r="CA373" s="66"/>
      <c r="CB373" s="66">
        <f>N3+CE373</f>
        <v>51855</v>
      </c>
      <c r="CC373" s="66">
        <f>MAX(BW373:BW404)</f>
        <v>55033.778217169223</v>
      </c>
      <c r="CD373" s="66">
        <f t="shared" si="383"/>
        <v>-4547.7014335145868</v>
      </c>
      <c r="CE373" s="66">
        <f t="shared" si="340"/>
        <v>1855</v>
      </c>
      <c r="CF373" s="66" t="e">
        <f>MAX(CE373:CE404)</f>
        <v>#REF!</v>
      </c>
      <c r="CG373" s="66" t="e">
        <f t="shared" si="384"/>
        <v>#REF!</v>
      </c>
      <c r="CH373" s="370"/>
      <c r="CI373" s="17">
        <f t="shared" si="341"/>
        <v>1</v>
      </c>
      <c r="CJ373" s="17">
        <f t="shared" si="342"/>
        <v>0</v>
      </c>
      <c r="CK373" s="38">
        <f>MAX(BV38:BV373)</f>
        <v>711.8</v>
      </c>
      <c r="CL373" s="38">
        <f t="shared" si="388"/>
        <v>-99</v>
      </c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</row>
    <row r="374" spans="1:147" customFormat="1" ht="19.5" hidden="1" customHeight="1" x14ac:dyDescent="0.25">
      <c r="A374" s="3"/>
      <c r="B374" s="254">
        <f t="shared" si="343"/>
        <v>38859</v>
      </c>
      <c r="C374" s="5">
        <f t="shared" si="346"/>
        <v>25780</v>
      </c>
      <c r="D374" s="5">
        <v>0</v>
      </c>
      <c r="E374" s="66">
        <f t="shared" si="348"/>
        <v>0</v>
      </c>
      <c r="F374" s="66">
        <f t="shared" si="344"/>
        <v>921.00000000000011</v>
      </c>
      <c r="G374" s="4">
        <f t="shared" si="347"/>
        <v>26701</v>
      </c>
      <c r="H374" s="8">
        <f t="shared" si="345"/>
        <v>3.5725368502715286E-2</v>
      </c>
      <c r="I374" s="3"/>
      <c r="J374" s="306">
        <v>38880</v>
      </c>
      <c r="K374" s="5">
        <v>581.70000000000005</v>
      </c>
      <c r="L374" s="5">
        <v>616.4</v>
      </c>
      <c r="M374" s="5">
        <v>546.4</v>
      </c>
      <c r="N374" s="177"/>
      <c r="O374" s="5">
        <f t="shared" si="332"/>
        <v>70</v>
      </c>
      <c r="P374" s="8">
        <f t="shared" si="333"/>
        <v>0.12033694344163658</v>
      </c>
      <c r="Q374" s="8">
        <f>(AVERAGE(P371:P373))*Q1239</f>
        <v>2.6962291802912465E-2</v>
      </c>
      <c r="R374" s="8">
        <f>P373/P1239</f>
        <v>1.9853388895566244</v>
      </c>
      <c r="S374" s="109">
        <f t="shared" si="334"/>
        <v>596.27750758317518</v>
      </c>
      <c r="T374" s="5">
        <f t="shared" si="352"/>
        <v>17.799999999999955</v>
      </c>
      <c r="U374" s="8">
        <f t="shared" si="331"/>
        <v>0.49142857142857271</v>
      </c>
      <c r="V374" s="19">
        <f t="shared" si="335"/>
        <v>13.299999999999955</v>
      </c>
      <c r="W374" s="109">
        <f t="shared" si="353"/>
        <v>629.32249241682473</v>
      </c>
      <c r="X374" s="5">
        <f t="shared" si="349"/>
        <v>17.200000000000045</v>
      </c>
      <c r="Y374" s="8">
        <f t="shared" si="336"/>
        <v>0.50857142857142734</v>
      </c>
      <c r="Z374" s="5">
        <f t="shared" si="337"/>
        <v>0</v>
      </c>
      <c r="AA374" s="5">
        <f>K374*AA1239</f>
        <v>7.5621</v>
      </c>
      <c r="AB374" s="5">
        <f t="shared" si="338"/>
        <v>15.01333121671615</v>
      </c>
      <c r="AC374" s="2">
        <f t="shared" si="386"/>
        <v>38880</v>
      </c>
      <c r="AD374" s="43">
        <f t="shared" si="354"/>
        <v>595</v>
      </c>
      <c r="AE374" s="54"/>
      <c r="AF374" s="131">
        <f>(AK373&gt;AF1239)*1</f>
        <v>0</v>
      </c>
      <c r="AG374" s="112">
        <f>MROUND((AD374*AG1239),5)</f>
        <v>585</v>
      </c>
      <c r="AH374" s="113">
        <f>MROUND((AE374*AH1239),0.1)</f>
        <v>0</v>
      </c>
      <c r="AI374" s="60">
        <f t="shared" si="355"/>
        <v>-31.099999999999909</v>
      </c>
      <c r="AJ374" s="60"/>
      <c r="AK374" s="133">
        <f t="shared" si="385"/>
        <v>581.70000000000005</v>
      </c>
      <c r="AL374" s="41">
        <f t="shared" si="339"/>
        <v>630</v>
      </c>
      <c r="AM374" s="56">
        <f t="shared" si="350"/>
        <v>8.8000000000000007</v>
      </c>
      <c r="AN374" s="82">
        <f t="shared" si="351"/>
        <v>0</v>
      </c>
      <c r="AO374" s="82">
        <f t="shared" si="356"/>
        <v>1</v>
      </c>
      <c r="AP374" s="33">
        <f t="shared" si="357"/>
        <v>0</v>
      </c>
      <c r="AQ374" s="29">
        <f t="shared" si="358"/>
        <v>0</v>
      </c>
      <c r="AR374" s="86">
        <f t="shared" si="359"/>
        <v>0</v>
      </c>
      <c r="AS374" s="33">
        <f t="shared" si="360"/>
        <v>0</v>
      </c>
      <c r="AT374" s="19">
        <f t="shared" si="361"/>
        <v>0</v>
      </c>
      <c r="AU374" s="18">
        <f t="shared" si="382"/>
        <v>1</v>
      </c>
      <c r="AV374" s="5">
        <f t="shared" si="362"/>
        <v>8.8000000000000007</v>
      </c>
      <c r="AW374" s="17">
        <f t="shared" si="363"/>
        <v>1</v>
      </c>
      <c r="AX374" s="17">
        <f t="shared" si="364"/>
        <v>0</v>
      </c>
      <c r="AY374" s="17">
        <f t="shared" si="365"/>
        <v>0</v>
      </c>
      <c r="AZ374" s="19">
        <f t="shared" si="366"/>
        <v>695</v>
      </c>
      <c r="BA374" s="19">
        <f t="shared" si="367"/>
        <v>0</v>
      </c>
      <c r="BB374" s="19">
        <f t="shared" si="368"/>
        <v>0</v>
      </c>
      <c r="BC374" s="19">
        <f t="shared" si="369"/>
        <v>0</v>
      </c>
      <c r="BD374" s="17">
        <f t="shared" si="370"/>
        <v>695</v>
      </c>
      <c r="BE374" s="17">
        <f t="shared" si="371"/>
        <v>0</v>
      </c>
      <c r="BF374" s="38">
        <f t="shared" si="372"/>
        <v>585</v>
      </c>
      <c r="BG374" s="38">
        <f t="shared" si="373"/>
        <v>0</v>
      </c>
      <c r="BH374" s="38">
        <f t="shared" si="374"/>
        <v>0</v>
      </c>
      <c r="BI374" s="38">
        <f t="shared" si="375"/>
        <v>0</v>
      </c>
      <c r="BJ374" s="5">
        <f t="shared" si="376"/>
        <v>0</v>
      </c>
      <c r="BK374" s="5">
        <f t="shared" si="377"/>
        <v>0</v>
      </c>
      <c r="BL374" s="22">
        <f t="shared" si="378"/>
        <v>8.8000000000000007</v>
      </c>
      <c r="BM374" s="5">
        <f t="shared" si="379"/>
        <v>8.8000000000000007</v>
      </c>
      <c r="BN374" s="66">
        <f t="shared" si="325"/>
        <v>880.00000000000011</v>
      </c>
      <c r="BO374" s="5">
        <f>AP374*BO1239</f>
        <v>0</v>
      </c>
      <c r="BP374" s="5">
        <f>AU374*BP1239</f>
        <v>-39</v>
      </c>
      <c r="BQ374" s="5">
        <f>AF374*BQ1239</f>
        <v>0</v>
      </c>
      <c r="BR374" s="356">
        <f t="shared" si="391"/>
        <v>841.00000000000011</v>
      </c>
      <c r="BS374" s="5">
        <f t="shared" si="380"/>
        <v>581.70000000000005</v>
      </c>
      <c r="BT374" s="6"/>
      <c r="BU374" s="306">
        <v>38880</v>
      </c>
      <c r="BV374" s="38">
        <f t="shared" si="381"/>
        <v>581.70000000000005</v>
      </c>
      <c r="BW374" s="66">
        <f>BV27*BV374</f>
        <v>47923.875432525958</v>
      </c>
      <c r="BX374" s="66">
        <f t="shared" si="389"/>
        <v>-2562.2013511286787</v>
      </c>
      <c r="BY374" s="17">
        <f t="shared" si="387"/>
        <v>0</v>
      </c>
      <c r="BZ374" s="17">
        <f t="shared" si="390"/>
        <v>1</v>
      </c>
      <c r="CA374" s="66"/>
      <c r="CB374" s="66">
        <f>N3+CE374</f>
        <v>52696</v>
      </c>
      <c r="CC374" s="66">
        <f>MAX(BW374:BW404)</f>
        <v>55033.778217169223</v>
      </c>
      <c r="CD374" s="66">
        <f t="shared" si="383"/>
        <v>-7109.9027846432655</v>
      </c>
      <c r="CE374" s="66">
        <f t="shared" si="340"/>
        <v>2696</v>
      </c>
      <c r="CF374" s="66" t="e">
        <f>MAX(CE374:CE404)</f>
        <v>#REF!</v>
      </c>
      <c r="CG374" s="66" t="e">
        <f t="shared" si="384"/>
        <v>#REF!</v>
      </c>
      <c r="CH374" s="370"/>
      <c r="CI374" s="17">
        <f t="shared" si="341"/>
        <v>1</v>
      </c>
      <c r="CJ374" s="17">
        <f t="shared" si="342"/>
        <v>0</v>
      </c>
      <c r="CK374" s="38">
        <f>MAX(BV38:BV374)</f>
        <v>711.8</v>
      </c>
      <c r="CL374" s="38">
        <f t="shared" si="388"/>
        <v>-130.09999999999991</v>
      </c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</row>
    <row r="375" spans="1:147" customFormat="1" ht="19.5" hidden="1" customHeight="1" x14ac:dyDescent="0.25">
      <c r="A375" s="3"/>
      <c r="B375" s="254">
        <f t="shared" si="343"/>
        <v>38866</v>
      </c>
      <c r="C375" s="5">
        <f t="shared" si="346"/>
        <v>26701</v>
      </c>
      <c r="D375" s="5">
        <v>0</v>
      </c>
      <c r="E375" s="66">
        <f t="shared" si="348"/>
        <v>0</v>
      </c>
      <c r="F375" s="66">
        <f t="shared" si="344"/>
        <v>1261</v>
      </c>
      <c r="G375" s="4">
        <f t="shared" si="347"/>
        <v>27962</v>
      </c>
      <c r="H375" s="8">
        <f t="shared" si="345"/>
        <v>4.7226695629377174E-2</v>
      </c>
      <c r="I375" s="3"/>
      <c r="J375" s="306">
        <v>38887</v>
      </c>
      <c r="K375" s="5">
        <v>588</v>
      </c>
      <c r="L375" s="5">
        <v>598.29999999999995</v>
      </c>
      <c r="M375" s="5">
        <v>564.29999999999995</v>
      </c>
      <c r="N375" s="177"/>
      <c r="O375" s="5">
        <f t="shared" si="332"/>
        <v>34</v>
      </c>
      <c r="P375" s="8">
        <f t="shared" si="333"/>
        <v>5.7823129251700682E-2</v>
      </c>
      <c r="Q375" s="8">
        <f>(AVERAGE(P372:P374))*Q1239</f>
        <v>3.5259524663379324E-2</v>
      </c>
      <c r="R375" s="8">
        <f>P374/P1239</f>
        <v>3.4126762530057588</v>
      </c>
      <c r="S375" s="109">
        <f t="shared" si="334"/>
        <v>561.1895345033123</v>
      </c>
      <c r="T375" s="5">
        <f t="shared" si="352"/>
        <v>21.700000000000045</v>
      </c>
      <c r="U375" s="8">
        <f t="shared" si="331"/>
        <v>0.45749999999999885</v>
      </c>
      <c r="V375" s="19">
        <f t="shared" si="335"/>
        <v>0</v>
      </c>
      <c r="W375" s="109">
        <f t="shared" si="353"/>
        <v>602.21046549668779</v>
      </c>
      <c r="X375" s="5">
        <f t="shared" si="349"/>
        <v>18.299999999999955</v>
      </c>
      <c r="Y375" s="8">
        <f t="shared" si="336"/>
        <v>0.54250000000000109</v>
      </c>
      <c r="Z375" s="5">
        <f t="shared" si="337"/>
        <v>0</v>
      </c>
      <c r="AA375" s="5">
        <f>K375*AA1239</f>
        <v>7.6439999999999992</v>
      </c>
      <c r="AB375" s="5">
        <f t="shared" si="338"/>
        <v>26.086497277976019</v>
      </c>
      <c r="AC375" s="2">
        <f t="shared" si="386"/>
        <v>38887</v>
      </c>
      <c r="AD375" s="43">
        <f t="shared" si="354"/>
        <v>560</v>
      </c>
      <c r="AE375" s="54"/>
      <c r="AF375" s="131">
        <f>(AK374&gt;AF1239)*1</f>
        <v>0</v>
      </c>
      <c r="AG375" s="112">
        <f>MROUND((AD375*AG1239),5)</f>
        <v>550</v>
      </c>
      <c r="AH375" s="113">
        <f>MROUND((AE375*AH1239),0.1)</f>
        <v>0</v>
      </c>
      <c r="AI375" s="60">
        <f t="shared" si="355"/>
        <v>6.2999999999999545</v>
      </c>
      <c r="AJ375" s="60"/>
      <c r="AK375" s="133">
        <f t="shared" si="385"/>
        <v>588</v>
      </c>
      <c r="AL375" s="41">
        <f t="shared" si="339"/>
        <v>600</v>
      </c>
      <c r="AM375" s="56">
        <f t="shared" si="350"/>
        <v>7.6000000000000005</v>
      </c>
      <c r="AN375" s="82">
        <f t="shared" si="351"/>
        <v>1</v>
      </c>
      <c r="AO375" s="82">
        <f t="shared" si="356"/>
        <v>0</v>
      </c>
      <c r="AP375" s="33">
        <f t="shared" si="357"/>
        <v>0</v>
      </c>
      <c r="AQ375" s="29">
        <f t="shared" si="358"/>
        <v>0</v>
      </c>
      <c r="AR375" s="86">
        <f t="shared" si="359"/>
        <v>1</v>
      </c>
      <c r="AS375" s="33">
        <f t="shared" si="360"/>
        <v>0</v>
      </c>
      <c r="AT375" s="19">
        <f t="shared" si="361"/>
        <v>0</v>
      </c>
      <c r="AU375" s="18">
        <f t="shared" si="382"/>
        <v>1</v>
      </c>
      <c r="AV375" s="5">
        <f t="shared" si="362"/>
        <v>7.6000000000000005</v>
      </c>
      <c r="AW375" s="17">
        <f t="shared" si="363"/>
        <v>1</v>
      </c>
      <c r="AX375" s="17">
        <f t="shared" si="364"/>
        <v>0</v>
      </c>
      <c r="AY375" s="17">
        <f t="shared" si="365"/>
        <v>0</v>
      </c>
      <c r="AZ375" s="19">
        <f t="shared" si="366"/>
        <v>695</v>
      </c>
      <c r="BA375" s="19">
        <f t="shared" si="367"/>
        <v>0</v>
      </c>
      <c r="BB375" s="19">
        <f t="shared" si="368"/>
        <v>0</v>
      </c>
      <c r="BC375" s="19">
        <f t="shared" si="369"/>
        <v>0</v>
      </c>
      <c r="BD375" s="17">
        <f t="shared" si="370"/>
        <v>695</v>
      </c>
      <c r="BE375" s="17">
        <f t="shared" si="371"/>
        <v>0</v>
      </c>
      <c r="BF375" s="38">
        <f t="shared" si="372"/>
        <v>0</v>
      </c>
      <c r="BG375" s="38">
        <f t="shared" si="373"/>
        <v>0</v>
      </c>
      <c r="BH375" s="38">
        <f t="shared" si="374"/>
        <v>0</v>
      </c>
      <c r="BI375" s="38">
        <f t="shared" si="375"/>
        <v>0</v>
      </c>
      <c r="BJ375" s="5">
        <f t="shared" si="376"/>
        <v>0</v>
      </c>
      <c r="BK375" s="5">
        <f t="shared" si="377"/>
        <v>0</v>
      </c>
      <c r="BL375" s="22">
        <f t="shared" si="378"/>
        <v>7.6000000000000005</v>
      </c>
      <c r="BM375" s="5">
        <f t="shared" si="379"/>
        <v>7.6000000000000005</v>
      </c>
      <c r="BN375" s="66">
        <f t="shared" si="325"/>
        <v>760</v>
      </c>
      <c r="BO375" s="5">
        <f>AP375*BO1239</f>
        <v>0</v>
      </c>
      <c r="BP375" s="5">
        <f>AU375*BP1239</f>
        <v>-39</v>
      </c>
      <c r="BQ375" s="5">
        <f>AF375*BQ1239</f>
        <v>0</v>
      </c>
      <c r="BR375" s="356">
        <f t="shared" si="391"/>
        <v>721</v>
      </c>
      <c r="BS375" s="5">
        <f t="shared" si="380"/>
        <v>588</v>
      </c>
      <c r="BT375" s="6"/>
      <c r="BU375" s="306">
        <v>38887</v>
      </c>
      <c r="BV375" s="38">
        <f t="shared" si="381"/>
        <v>588</v>
      </c>
      <c r="BW375" s="66">
        <f>BV27*BV375</f>
        <v>48442.906574394467</v>
      </c>
      <c r="BX375" s="66">
        <f t="shared" si="389"/>
        <v>519.03114186850871</v>
      </c>
      <c r="BY375" s="17">
        <f t="shared" si="387"/>
        <v>1</v>
      </c>
      <c r="BZ375" s="17">
        <f t="shared" si="390"/>
        <v>0</v>
      </c>
      <c r="CA375" s="66"/>
      <c r="CB375" s="66">
        <f>N3+CE375</f>
        <v>53417</v>
      </c>
      <c r="CC375" s="66">
        <f>MAX(BW375:BW404)</f>
        <v>55033.778217169223</v>
      </c>
      <c r="CD375" s="66">
        <f t="shared" si="383"/>
        <v>-6590.8716427747568</v>
      </c>
      <c r="CE375" s="66">
        <f t="shared" si="340"/>
        <v>3417</v>
      </c>
      <c r="CF375" s="66" t="e">
        <f>MAX(CE375:CE404)</f>
        <v>#REF!</v>
      </c>
      <c r="CG375" s="66" t="e">
        <f t="shared" si="384"/>
        <v>#REF!</v>
      </c>
      <c r="CH375" s="370"/>
      <c r="CI375" s="17">
        <f t="shared" si="341"/>
        <v>1</v>
      </c>
      <c r="CJ375" s="17">
        <f t="shared" si="342"/>
        <v>0</v>
      </c>
      <c r="CK375" s="38">
        <f>MAX(BV38:BV375)</f>
        <v>711.8</v>
      </c>
      <c r="CL375" s="38">
        <f t="shared" si="388"/>
        <v>-123.79999999999995</v>
      </c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</row>
    <row r="376" spans="1:147" customFormat="1" ht="19.5" hidden="1" customHeight="1" x14ac:dyDescent="0.25">
      <c r="A376" s="3"/>
      <c r="B376" s="254">
        <f t="shared" si="343"/>
        <v>38873</v>
      </c>
      <c r="C376" s="5">
        <f t="shared" si="346"/>
        <v>27962</v>
      </c>
      <c r="D376" s="5">
        <v>0</v>
      </c>
      <c r="E376" s="66">
        <f t="shared" si="348"/>
        <v>0</v>
      </c>
      <c r="F376" s="66">
        <f t="shared" si="344"/>
        <v>641.00000000000011</v>
      </c>
      <c r="G376" s="4">
        <f t="shared" si="347"/>
        <v>28603</v>
      </c>
      <c r="H376" s="8">
        <f t="shared" si="345"/>
        <v>2.2923968242614983E-2</v>
      </c>
      <c r="I376" s="3"/>
      <c r="J376" s="306">
        <v>38894</v>
      </c>
      <c r="K376" s="5">
        <v>616</v>
      </c>
      <c r="L376" s="5">
        <v>618</v>
      </c>
      <c r="M376" s="5">
        <v>579.1</v>
      </c>
      <c r="N376" s="177"/>
      <c r="O376" s="5">
        <f t="shared" si="332"/>
        <v>38.899999999999977</v>
      </c>
      <c r="P376" s="8">
        <f t="shared" si="333"/>
        <v>6.3149350649350608E-2</v>
      </c>
      <c r="Q376" s="8">
        <f>(AVERAGE(P373:P375))*Q1239</f>
        <v>3.3088880014464112E-2</v>
      </c>
      <c r="R376" s="8">
        <f>P375/P1239</f>
        <v>1.6398257627963386</v>
      </c>
      <c r="S376" s="109">
        <f t="shared" si="334"/>
        <v>568.54373855149515</v>
      </c>
      <c r="T376" s="5">
        <f t="shared" si="352"/>
        <v>18</v>
      </c>
      <c r="U376" s="8">
        <f t="shared" si="331"/>
        <v>0.48571428571428571</v>
      </c>
      <c r="V376" s="19">
        <f t="shared" si="335"/>
        <v>0</v>
      </c>
      <c r="W376" s="109">
        <f t="shared" si="353"/>
        <v>607.45626144850485</v>
      </c>
      <c r="X376" s="5">
        <f t="shared" si="349"/>
        <v>17</v>
      </c>
      <c r="Y376" s="8">
        <f t="shared" si="336"/>
        <v>0.51428571428571423</v>
      </c>
      <c r="Z376" s="5">
        <f t="shared" si="337"/>
        <v>11</v>
      </c>
      <c r="AA376" s="5">
        <f>K376*AA1239</f>
        <v>8.0079999999999991</v>
      </c>
      <c r="AB376" s="5">
        <f t="shared" si="338"/>
        <v>13.131724708473078</v>
      </c>
      <c r="AC376" s="2">
        <f t="shared" si="386"/>
        <v>38894</v>
      </c>
      <c r="AD376" s="43">
        <f t="shared" si="354"/>
        <v>570</v>
      </c>
      <c r="AE376" s="54"/>
      <c r="AF376" s="131">
        <f>(AK375&gt;AF1239)*1</f>
        <v>0</v>
      </c>
      <c r="AG376" s="112">
        <f>MROUND((AD376*AG1239),5)</f>
        <v>560</v>
      </c>
      <c r="AH376" s="113">
        <f>MROUND((AE376*AH1239),0.1)</f>
        <v>0</v>
      </c>
      <c r="AI376" s="60">
        <f t="shared" si="355"/>
        <v>28</v>
      </c>
      <c r="AJ376" s="60"/>
      <c r="AK376" s="133">
        <f t="shared" si="385"/>
        <v>616</v>
      </c>
      <c r="AL376" s="41">
        <f t="shared" si="339"/>
        <v>605</v>
      </c>
      <c r="AM376" s="56">
        <f t="shared" si="350"/>
        <v>14.200000000000001</v>
      </c>
      <c r="AN376" s="82">
        <f t="shared" si="351"/>
        <v>1</v>
      </c>
      <c r="AO376" s="82">
        <f t="shared" si="356"/>
        <v>0</v>
      </c>
      <c r="AP376" s="33">
        <f t="shared" si="357"/>
        <v>0</v>
      </c>
      <c r="AQ376" s="29">
        <f t="shared" si="358"/>
        <v>0</v>
      </c>
      <c r="AR376" s="86">
        <f t="shared" si="359"/>
        <v>1</v>
      </c>
      <c r="AS376" s="33">
        <f t="shared" si="360"/>
        <v>0</v>
      </c>
      <c r="AT376" s="19">
        <f t="shared" si="361"/>
        <v>0</v>
      </c>
      <c r="AU376" s="18">
        <f t="shared" si="382"/>
        <v>1</v>
      </c>
      <c r="AV376" s="5">
        <f t="shared" si="362"/>
        <v>14.200000000000001</v>
      </c>
      <c r="AW376" s="17">
        <f t="shared" si="363"/>
        <v>0</v>
      </c>
      <c r="AX376" s="17">
        <f t="shared" si="364"/>
        <v>1</v>
      </c>
      <c r="AY376" s="17">
        <f t="shared" si="365"/>
        <v>605</v>
      </c>
      <c r="AZ376" s="19">
        <f t="shared" si="366"/>
        <v>695</v>
      </c>
      <c r="BA376" s="19">
        <f t="shared" si="367"/>
        <v>0</v>
      </c>
      <c r="BB376" s="19">
        <f t="shared" si="368"/>
        <v>0</v>
      </c>
      <c r="BC376" s="19">
        <f t="shared" si="369"/>
        <v>605</v>
      </c>
      <c r="BD376" s="17">
        <f t="shared" si="370"/>
        <v>0</v>
      </c>
      <c r="BE376" s="17">
        <f t="shared" si="371"/>
        <v>0</v>
      </c>
      <c r="BF376" s="38">
        <f t="shared" si="372"/>
        <v>0</v>
      </c>
      <c r="BG376" s="38">
        <f t="shared" si="373"/>
        <v>0</v>
      </c>
      <c r="BH376" s="38">
        <f t="shared" si="374"/>
        <v>0</v>
      </c>
      <c r="BI376" s="38">
        <f t="shared" si="375"/>
        <v>0</v>
      </c>
      <c r="BJ376" s="5">
        <f t="shared" si="376"/>
        <v>0</v>
      </c>
      <c r="BK376" s="5">
        <f t="shared" si="377"/>
        <v>-90</v>
      </c>
      <c r="BL376" s="22">
        <f t="shared" si="378"/>
        <v>-75.8</v>
      </c>
      <c r="BM376" s="5">
        <f t="shared" si="379"/>
        <v>-75.8</v>
      </c>
      <c r="BN376" s="66">
        <f t="shared" si="325"/>
        <v>-7580</v>
      </c>
      <c r="BO376" s="5">
        <f>AP376*BO1239</f>
        <v>0</v>
      </c>
      <c r="BP376" s="5">
        <f>AU376*BP1239</f>
        <v>-39</v>
      </c>
      <c r="BQ376" s="5">
        <f>AF376*BQ1239</f>
        <v>0</v>
      </c>
      <c r="BR376" s="356">
        <f t="shared" si="391"/>
        <v>-7619</v>
      </c>
      <c r="BS376" s="5">
        <f t="shared" si="380"/>
        <v>616</v>
      </c>
      <c r="BT376" s="6"/>
      <c r="BU376" s="306">
        <v>38894</v>
      </c>
      <c r="BV376" s="38">
        <f t="shared" si="381"/>
        <v>616</v>
      </c>
      <c r="BW376" s="66">
        <f>BV27*BV376</f>
        <v>50749.711649365629</v>
      </c>
      <c r="BX376" s="66">
        <f t="shared" si="389"/>
        <v>2306.805074971162</v>
      </c>
      <c r="BY376" s="17">
        <f t="shared" si="387"/>
        <v>1</v>
      </c>
      <c r="BZ376" s="17">
        <f t="shared" si="390"/>
        <v>0</v>
      </c>
      <c r="CA376" s="66"/>
      <c r="CB376" s="66">
        <f>N3+CE376</f>
        <v>45798</v>
      </c>
      <c r="CC376" s="66">
        <f>MAX(BW376:BW404)</f>
        <v>55033.778217169223</v>
      </c>
      <c r="CD376" s="66">
        <f t="shared" si="383"/>
        <v>-4284.0665678035948</v>
      </c>
      <c r="CE376" s="66">
        <f t="shared" si="340"/>
        <v>-4202</v>
      </c>
      <c r="CF376" s="66" t="e">
        <f>MAX(CE376:CE404)</f>
        <v>#REF!</v>
      </c>
      <c r="CG376" s="66" t="e">
        <f t="shared" si="384"/>
        <v>#REF!</v>
      </c>
      <c r="CH376" s="370"/>
      <c r="CI376" s="17">
        <f t="shared" si="341"/>
        <v>0</v>
      </c>
      <c r="CJ376" s="17">
        <f t="shared" si="342"/>
        <v>1</v>
      </c>
      <c r="CK376" s="38">
        <f>MAX(BV38:BV376)</f>
        <v>711.8</v>
      </c>
      <c r="CL376" s="38">
        <f t="shared" si="388"/>
        <v>-95.799999999999955</v>
      </c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</row>
    <row r="377" spans="1:147" customFormat="1" ht="19.5" hidden="1" customHeight="1" x14ac:dyDescent="0.25">
      <c r="A377" s="3"/>
      <c r="B377" s="254">
        <f t="shared" si="343"/>
        <v>38880</v>
      </c>
      <c r="C377" s="5">
        <f t="shared" si="346"/>
        <v>28603</v>
      </c>
      <c r="D377" s="5">
        <v>0</v>
      </c>
      <c r="E377" s="66">
        <f t="shared" si="348"/>
        <v>0</v>
      </c>
      <c r="F377" s="66">
        <f t="shared" si="344"/>
        <v>841.00000000000011</v>
      </c>
      <c r="G377" s="4">
        <f t="shared" si="347"/>
        <v>29444</v>
      </c>
      <c r="H377" s="8">
        <f t="shared" si="345"/>
        <v>2.9402510226200052E-2</v>
      </c>
      <c r="I377" s="3"/>
      <c r="J377" s="306">
        <v>38901</v>
      </c>
      <c r="K377" s="5">
        <v>634.79999999999995</v>
      </c>
      <c r="L377" s="5">
        <v>639.5</v>
      </c>
      <c r="M377" s="5">
        <v>619.5</v>
      </c>
      <c r="N377" s="177"/>
      <c r="O377" s="5">
        <f t="shared" si="332"/>
        <v>20</v>
      </c>
      <c r="P377" s="8">
        <f t="shared" si="333"/>
        <v>3.1505986137366104E-2</v>
      </c>
      <c r="Q377" s="8">
        <f>(AVERAGE(P374:P376))*Q1239</f>
        <v>3.2174589779025049E-2</v>
      </c>
      <c r="R377" s="8">
        <f>P376/P1239</f>
        <v>1.7908738845298504</v>
      </c>
      <c r="S377" s="109">
        <f t="shared" si="334"/>
        <v>596.1804526961206</v>
      </c>
      <c r="T377" s="5">
        <f t="shared" si="352"/>
        <v>21</v>
      </c>
      <c r="U377" s="8">
        <f t="shared" si="331"/>
        <v>0.47499999999999998</v>
      </c>
      <c r="V377" s="19">
        <f t="shared" si="335"/>
        <v>0</v>
      </c>
      <c r="W377" s="109">
        <f t="shared" si="353"/>
        <v>635.8195473038794</v>
      </c>
      <c r="X377" s="5">
        <f t="shared" si="349"/>
        <v>19</v>
      </c>
      <c r="Y377" s="8">
        <f t="shared" si="336"/>
        <v>0.52500000000000002</v>
      </c>
      <c r="Z377" s="5">
        <f t="shared" si="337"/>
        <v>0</v>
      </c>
      <c r="AA377" s="5">
        <f>K377*AA1239</f>
        <v>8.2523999999999997</v>
      </c>
      <c r="AB377" s="5">
        <f t="shared" si="338"/>
        <v>14.779007644694136</v>
      </c>
      <c r="AC377" s="2">
        <f t="shared" si="386"/>
        <v>38901</v>
      </c>
      <c r="AD377" s="43">
        <f t="shared" si="354"/>
        <v>595</v>
      </c>
      <c r="AE377" s="54"/>
      <c r="AF377" s="131">
        <f>(AK376&gt;AF1239)*1</f>
        <v>0</v>
      </c>
      <c r="AG377" s="112">
        <f>MROUND((AD377*AG1239),5)</f>
        <v>585</v>
      </c>
      <c r="AH377" s="113">
        <f>MROUND((AE377*AH1239),0.1)</f>
        <v>0</v>
      </c>
      <c r="AI377" s="60">
        <f t="shared" si="355"/>
        <v>18.799999999999955</v>
      </c>
      <c r="AJ377" s="60"/>
      <c r="AK377" s="133">
        <f t="shared" si="385"/>
        <v>634.79999999999995</v>
      </c>
      <c r="AL377" s="41">
        <f t="shared" si="339"/>
        <v>635</v>
      </c>
      <c r="AM377" s="56">
        <f t="shared" si="350"/>
        <v>6.8000000000000007</v>
      </c>
      <c r="AN377" s="82">
        <f t="shared" si="351"/>
        <v>1</v>
      </c>
      <c r="AO377" s="82">
        <f t="shared" si="356"/>
        <v>0</v>
      </c>
      <c r="AP377" s="33">
        <f t="shared" si="357"/>
        <v>1</v>
      </c>
      <c r="AQ377" s="29">
        <f t="shared" si="358"/>
        <v>0</v>
      </c>
      <c r="AR377" s="86">
        <f t="shared" si="359"/>
        <v>1</v>
      </c>
      <c r="AS377" s="33">
        <f t="shared" si="360"/>
        <v>0</v>
      </c>
      <c r="AT377" s="19">
        <f t="shared" si="361"/>
        <v>0</v>
      </c>
      <c r="AU377" s="18">
        <f t="shared" si="382"/>
        <v>0</v>
      </c>
      <c r="AV377" s="5">
        <f t="shared" si="362"/>
        <v>0</v>
      </c>
      <c r="AW377" s="17">
        <f t="shared" si="363"/>
        <v>0</v>
      </c>
      <c r="AX377" s="17">
        <f t="shared" si="364"/>
        <v>0</v>
      </c>
      <c r="AY377" s="17">
        <f t="shared" si="365"/>
        <v>0</v>
      </c>
      <c r="AZ377" s="19">
        <f t="shared" si="366"/>
        <v>0</v>
      </c>
      <c r="BA377" s="19">
        <f t="shared" si="367"/>
        <v>0</v>
      </c>
      <c r="BB377" s="19">
        <f t="shared" si="368"/>
        <v>0</v>
      </c>
      <c r="BC377" s="19">
        <f t="shared" si="369"/>
        <v>0</v>
      </c>
      <c r="BD377" s="17">
        <f t="shared" si="370"/>
        <v>0</v>
      </c>
      <c r="BE377" s="17">
        <f t="shared" si="371"/>
        <v>0</v>
      </c>
      <c r="BF377" s="38">
        <f t="shared" si="372"/>
        <v>0</v>
      </c>
      <c r="BG377" s="38">
        <f t="shared" si="373"/>
        <v>0</v>
      </c>
      <c r="BH377" s="38">
        <f t="shared" si="374"/>
        <v>0</v>
      </c>
      <c r="BI377" s="38">
        <f t="shared" si="375"/>
        <v>0</v>
      </c>
      <c r="BJ377" s="5">
        <f t="shared" si="376"/>
        <v>0</v>
      </c>
      <c r="BK377" s="5">
        <f t="shared" si="377"/>
        <v>0</v>
      </c>
      <c r="BL377" s="22">
        <f t="shared" si="378"/>
        <v>0</v>
      </c>
      <c r="BM377" s="5">
        <f t="shared" si="379"/>
        <v>0</v>
      </c>
      <c r="BN377" s="66">
        <f t="shared" si="325"/>
        <v>0</v>
      </c>
      <c r="BO377" s="5">
        <f>AP377*BO1239</f>
        <v>-39</v>
      </c>
      <c r="BP377" s="5">
        <f>AU377*BP1239</f>
        <v>0</v>
      </c>
      <c r="BQ377" s="5">
        <f>AF377*BQ1239</f>
        <v>0</v>
      </c>
      <c r="BR377" s="356">
        <f t="shared" si="391"/>
        <v>-39</v>
      </c>
      <c r="BS377" s="5">
        <f t="shared" si="380"/>
        <v>634.79999999999995</v>
      </c>
      <c r="BT377" s="6"/>
      <c r="BU377" s="306">
        <v>38901</v>
      </c>
      <c r="BV377" s="38">
        <f t="shared" si="381"/>
        <v>634.79999999999995</v>
      </c>
      <c r="BW377" s="66">
        <f>BV27*BV377</f>
        <v>52298.566485417694</v>
      </c>
      <c r="BX377" s="66">
        <f t="shared" si="389"/>
        <v>1548.8548360520654</v>
      </c>
      <c r="BY377" s="17">
        <f t="shared" si="387"/>
        <v>1</v>
      </c>
      <c r="BZ377" s="17">
        <f t="shared" si="390"/>
        <v>0</v>
      </c>
      <c r="CA377" s="66"/>
      <c r="CB377" s="66">
        <f>N3+CE377</f>
        <v>45759</v>
      </c>
      <c r="CC377" s="66">
        <f>MAX(BW377:BW404)</f>
        <v>55033.778217169223</v>
      </c>
      <c r="CD377" s="66">
        <f t="shared" si="383"/>
        <v>-2735.2117317515294</v>
      </c>
      <c r="CE377" s="66">
        <f t="shared" si="340"/>
        <v>-4241</v>
      </c>
      <c r="CF377" s="66" t="e">
        <f>MAX(CE377:CE404)</f>
        <v>#REF!</v>
      </c>
      <c r="CG377" s="66" t="e">
        <f t="shared" si="384"/>
        <v>#REF!</v>
      </c>
      <c r="CH377" s="370"/>
      <c r="CI377" s="17">
        <f t="shared" si="341"/>
        <v>0</v>
      </c>
      <c r="CJ377" s="17">
        <f t="shared" si="342"/>
        <v>1</v>
      </c>
      <c r="CK377" s="38">
        <f>MAX(BV38:BV377)</f>
        <v>711.8</v>
      </c>
      <c r="CL377" s="38">
        <f t="shared" si="388"/>
        <v>-77</v>
      </c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</row>
    <row r="378" spans="1:147" customFormat="1" ht="9.75" hidden="1" customHeight="1" x14ac:dyDescent="0.25">
      <c r="A378" s="3"/>
      <c r="B378" s="254">
        <f t="shared" si="343"/>
        <v>38887</v>
      </c>
      <c r="C378" s="5">
        <f t="shared" si="346"/>
        <v>29444</v>
      </c>
      <c r="D378" s="5">
        <v>0</v>
      </c>
      <c r="E378" s="66">
        <f t="shared" si="348"/>
        <v>0</v>
      </c>
      <c r="F378" s="66">
        <f t="shared" si="344"/>
        <v>721</v>
      </c>
      <c r="G378" s="4">
        <f t="shared" si="347"/>
        <v>30165</v>
      </c>
      <c r="H378" s="8">
        <f t="shared" si="345"/>
        <v>2.4487162070370872E-2</v>
      </c>
      <c r="I378" s="3"/>
      <c r="J378" s="306">
        <v>38908</v>
      </c>
      <c r="K378" s="5">
        <v>668</v>
      </c>
      <c r="L378" s="5">
        <v>669</v>
      </c>
      <c r="M378" s="5">
        <v>621.9</v>
      </c>
      <c r="N378" s="177"/>
      <c r="O378" s="5">
        <f t="shared" si="332"/>
        <v>47.100000000000023</v>
      </c>
      <c r="P378" s="8">
        <f t="shared" si="333"/>
        <v>7.0508982035928175E-2</v>
      </c>
      <c r="Q378" s="8">
        <f>(AVERAGE(P375:P377))*Q1239</f>
        <v>2.0330462138455654E-2</v>
      </c>
      <c r="R378" s="8">
        <f>P377/P1239</f>
        <v>0.89348896227088404</v>
      </c>
      <c r="S378" s="109">
        <f t="shared" si="334"/>
        <v>621.89422263450831</v>
      </c>
      <c r="T378" s="5">
        <f t="shared" si="352"/>
        <v>14.799999999999955</v>
      </c>
      <c r="U378" s="8">
        <f t="shared" si="331"/>
        <v>0.50666666666666815</v>
      </c>
      <c r="V378" s="19">
        <f t="shared" si="335"/>
        <v>0</v>
      </c>
      <c r="W378" s="109">
        <f t="shared" si="353"/>
        <v>647.7057773654916</v>
      </c>
      <c r="X378" s="5">
        <f t="shared" si="349"/>
        <v>15.200000000000045</v>
      </c>
      <c r="Y378" s="8">
        <f t="shared" si="336"/>
        <v>0.49333333333333185</v>
      </c>
      <c r="Z378" s="5">
        <f t="shared" si="337"/>
        <v>18</v>
      </c>
      <c r="AA378" s="5">
        <f>K378*AA1239</f>
        <v>8.6839999999999993</v>
      </c>
      <c r="AB378" s="5">
        <f t="shared" si="338"/>
        <v>7.7590581483603565</v>
      </c>
      <c r="AC378" s="2">
        <f t="shared" si="386"/>
        <v>38908</v>
      </c>
      <c r="AD378" s="43">
        <f t="shared" si="354"/>
        <v>620</v>
      </c>
      <c r="AE378" s="54"/>
      <c r="AF378" s="131">
        <f>(AK377&gt;AF1239)*1</f>
        <v>0</v>
      </c>
      <c r="AG378" s="112">
        <f>MROUND((AD378*AG1239),5)</f>
        <v>610</v>
      </c>
      <c r="AH378" s="113">
        <f>MROUND((AE378*AH1239),0.1)</f>
        <v>0</v>
      </c>
      <c r="AI378" s="60">
        <f t="shared" si="355"/>
        <v>33.200000000000045</v>
      </c>
      <c r="AJ378" s="60"/>
      <c r="AK378" s="133">
        <f t="shared" si="385"/>
        <v>668</v>
      </c>
      <c r="AL378" s="41">
        <f t="shared" si="339"/>
        <v>650</v>
      </c>
      <c r="AM378" s="56">
        <f t="shared" si="350"/>
        <v>7.8000000000000007</v>
      </c>
      <c r="AN378" s="82">
        <f t="shared" si="351"/>
        <v>1</v>
      </c>
      <c r="AO378" s="82">
        <f t="shared" si="356"/>
        <v>0</v>
      </c>
      <c r="AP378" s="33">
        <f t="shared" si="357"/>
        <v>1</v>
      </c>
      <c r="AQ378" s="29">
        <f t="shared" si="358"/>
        <v>0</v>
      </c>
      <c r="AR378" s="86">
        <f t="shared" si="359"/>
        <v>1</v>
      </c>
      <c r="AS378" s="33">
        <f t="shared" si="360"/>
        <v>0</v>
      </c>
      <c r="AT378" s="19">
        <f t="shared" si="361"/>
        <v>0</v>
      </c>
      <c r="AU378" s="18">
        <f t="shared" si="382"/>
        <v>0</v>
      </c>
      <c r="AV378" s="5">
        <f t="shared" si="362"/>
        <v>0</v>
      </c>
      <c r="AW378" s="17">
        <f t="shared" si="363"/>
        <v>0</v>
      </c>
      <c r="AX378" s="17">
        <f t="shared" si="364"/>
        <v>0</v>
      </c>
      <c r="AY378" s="17">
        <f t="shared" si="365"/>
        <v>0</v>
      </c>
      <c r="AZ378" s="19">
        <f t="shared" si="366"/>
        <v>0</v>
      </c>
      <c r="BA378" s="19">
        <f t="shared" si="367"/>
        <v>0</v>
      </c>
      <c r="BB378" s="19">
        <f t="shared" si="368"/>
        <v>0</v>
      </c>
      <c r="BC378" s="19">
        <f t="shared" si="369"/>
        <v>0</v>
      </c>
      <c r="BD378" s="17">
        <f t="shared" si="370"/>
        <v>0</v>
      </c>
      <c r="BE378" s="17">
        <f t="shared" si="371"/>
        <v>0</v>
      </c>
      <c r="BF378" s="38">
        <f t="shared" si="372"/>
        <v>0</v>
      </c>
      <c r="BG378" s="38">
        <f t="shared" si="373"/>
        <v>0</v>
      </c>
      <c r="BH378" s="38">
        <f t="shared" si="374"/>
        <v>0</v>
      </c>
      <c r="BI378" s="38">
        <f t="shared" si="375"/>
        <v>0</v>
      </c>
      <c r="BJ378" s="5">
        <f t="shared" si="376"/>
        <v>0</v>
      </c>
      <c r="BK378" s="5">
        <f t="shared" si="377"/>
        <v>0</v>
      </c>
      <c r="BL378" s="22">
        <f t="shared" si="378"/>
        <v>0</v>
      </c>
      <c r="BM378" s="5">
        <f t="shared" si="379"/>
        <v>0</v>
      </c>
      <c r="BN378" s="66">
        <f t="shared" si="325"/>
        <v>0</v>
      </c>
      <c r="BO378" s="5">
        <f>AP378*BO1239</f>
        <v>-39</v>
      </c>
      <c r="BP378" s="5">
        <f>AU378*BP1239</f>
        <v>0</v>
      </c>
      <c r="BQ378" s="5">
        <f>AF378*BQ1239</f>
        <v>0</v>
      </c>
      <c r="BR378" s="356">
        <f t="shared" si="391"/>
        <v>-39</v>
      </c>
      <c r="BS378" s="5">
        <f t="shared" si="380"/>
        <v>668</v>
      </c>
      <c r="BT378" s="6"/>
      <c r="BU378" s="306">
        <v>38908</v>
      </c>
      <c r="BV378" s="38">
        <f t="shared" si="381"/>
        <v>668</v>
      </c>
      <c r="BW378" s="66">
        <f>BV27*BV378</f>
        <v>55033.778217169223</v>
      </c>
      <c r="BX378" s="66">
        <f t="shared" si="389"/>
        <v>2735.2117317515294</v>
      </c>
      <c r="BY378" s="17">
        <f t="shared" si="387"/>
        <v>1</v>
      </c>
      <c r="BZ378" s="17">
        <f t="shared" si="390"/>
        <v>0</v>
      </c>
      <c r="CA378" s="66"/>
      <c r="CB378" s="66">
        <f>N3+CE378</f>
        <v>45720</v>
      </c>
      <c r="CC378" s="66">
        <f>MAX(BW378:BW404)</f>
        <v>55033.778217169223</v>
      </c>
      <c r="CD378" s="66">
        <f t="shared" si="383"/>
        <v>0</v>
      </c>
      <c r="CE378" s="66">
        <f t="shared" si="340"/>
        <v>-4280</v>
      </c>
      <c r="CF378" s="66" t="e">
        <f>MAX(CE378:CE404)</f>
        <v>#REF!</v>
      </c>
      <c r="CG378" s="66" t="e">
        <f t="shared" si="384"/>
        <v>#REF!</v>
      </c>
      <c r="CH378" s="370"/>
      <c r="CI378" s="17">
        <f t="shared" si="341"/>
        <v>0</v>
      </c>
      <c r="CJ378" s="17">
        <f t="shared" si="342"/>
        <v>1</v>
      </c>
      <c r="CK378" s="38">
        <f>MAX(BV38:BV378)</f>
        <v>711.8</v>
      </c>
      <c r="CL378" s="38">
        <f t="shared" si="388"/>
        <v>-43.799999999999955</v>
      </c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</row>
    <row r="379" spans="1:147" customFormat="1" ht="19.5" hidden="1" customHeight="1" x14ac:dyDescent="0.25">
      <c r="A379" s="3"/>
      <c r="B379" s="254">
        <f t="shared" si="343"/>
        <v>38894</v>
      </c>
      <c r="C379" s="5">
        <f t="shared" si="346"/>
        <v>30165</v>
      </c>
      <c r="D379" s="5">
        <v>0</v>
      </c>
      <c r="E379" s="66">
        <f t="shared" si="348"/>
        <v>0</v>
      </c>
      <c r="F379" s="66">
        <f t="shared" si="344"/>
        <v>-7619</v>
      </c>
      <c r="G379" s="4">
        <f t="shared" si="347"/>
        <v>22546</v>
      </c>
      <c r="H379" s="8">
        <f t="shared" si="345"/>
        <v>-0.25257749046908667</v>
      </c>
      <c r="I379" s="3"/>
      <c r="J379" s="306">
        <v>38915</v>
      </c>
      <c r="K379" s="5">
        <v>620.20000000000005</v>
      </c>
      <c r="L379" s="5">
        <v>677.5</v>
      </c>
      <c r="M379" s="5">
        <v>616</v>
      </c>
      <c r="N379" s="177"/>
      <c r="O379" s="5">
        <f t="shared" si="332"/>
        <v>61.5</v>
      </c>
      <c r="P379" s="8">
        <f t="shared" si="333"/>
        <v>9.9161560786842948E-2</v>
      </c>
      <c r="Q379" s="8">
        <f>(AVERAGE(P376:P378))*Q1239</f>
        <v>2.202190917635265E-2</v>
      </c>
      <c r="R379" s="8">
        <f>P378/P1239</f>
        <v>1.9995881708124366</v>
      </c>
      <c r="S379" s="109">
        <f t="shared" si="334"/>
        <v>653.28936467019639</v>
      </c>
      <c r="T379" s="5">
        <f t="shared" si="352"/>
        <v>13</v>
      </c>
      <c r="U379" s="8">
        <f t="shared" si="331"/>
        <v>0.56666666666666665</v>
      </c>
      <c r="V379" s="19">
        <f t="shared" si="335"/>
        <v>34.799999999999955</v>
      </c>
      <c r="W379" s="109">
        <f t="shared" si="353"/>
        <v>682.71063532980361</v>
      </c>
      <c r="X379" s="5">
        <f t="shared" si="349"/>
        <v>17</v>
      </c>
      <c r="Y379" s="8">
        <f t="shared" si="336"/>
        <v>0.43333333333333335</v>
      </c>
      <c r="Z379" s="5">
        <f t="shared" si="337"/>
        <v>0</v>
      </c>
      <c r="AA379" s="5">
        <f>K379*AA1239</f>
        <v>8.0625999999999998</v>
      </c>
      <c r="AB379" s="5">
        <f t="shared" si="338"/>
        <v>16.12187958599235</v>
      </c>
      <c r="AC379" s="2">
        <f t="shared" si="386"/>
        <v>38915</v>
      </c>
      <c r="AD379" s="43">
        <f t="shared" si="354"/>
        <v>655</v>
      </c>
      <c r="AE379" s="54"/>
      <c r="AF379" s="131">
        <f>(AK378&gt;AF1239)*1</f>
        <v>0</v>
      </c>
      <c r="AG379" s="112">
        <f>MROUND((AD379*AG1239),5)</f>
        <v>640</v>
      </c>
      <c r="AH379" s="113">
        <f>MROUND((AE379*AH1239),0.1)</f>
        <v>0</v>
      </c>
      <c r="AI379" s="60">
        <f t="shared" si="355"/>
        <v>-47.799999999999955</v>
      </c>
      <c r="AJ379" s="60"/>
      <c r="AK379" s="133">
        <f t="shared" si="385"/>
        <v>620.20000000000005</v>
      </c>
      <c r="AL379" s="41">
        <f t="shared" si="339"/>
        <v>685</v>
      </c>
      <c r="AM379" s="56">
        <f t="shared" si="350"/>
        <v>3.8000000000000003</v>
      </c>
      <c r="AN379" s="82">
        <f t="shared" si="351"/>
        <v>0</v>
      </c>
      <c r="AO379" s="82">
        <f t="shared" si="356"/>
        <v>1</v>
      </c>
      <c r="AP379" s="33">
        <f t="shared" si="357"/>
        <v>1</v>
      </c>
      <c r="AQ379" s="29">
        <f t="shared" si="358"/>
        <v>0</v>
      </c>
      <c r="AR379" s="86">
        <f t="shared" si="359"/>
        <v>0</v>
      </c>
      <c r="AS379" s="33">
        <f t="shared" si="360"/>
        <v>1</v>
      </c>
      <c r="AT379" s="19">
        <f t="shared" si="361"/>
        <v>655</v>
      </c>
      <c r="AU379" s="18">
        <f t="shared" si="382"/>
        <v>0</v>
      </c>
      <c r="AV379" s="5">
        <f t="shared" si="362"/>
        <v>0</v>
      </c>
      <c r="AW379" s="17">
        <f t="shared" si="363"/>
        <v>0</v>
      </c>
      <c r="AX379" s="17">
        <f t="shared" si="364"/>
        <v>0</v>
      </c>
      <c r="AY379" s="17">
        <f t="shared" si="365"/>
        <v>0</v>
      </c>
      <c r="AZ379" s="19">
        <f t="shared" si="366"/>
        <v>0</v>
      </c>
      <c r="BA379" s="19">
        <f t="shared" si="367"/>
        <v>655</v>
      </c>
      <c r="BB379" s="19">
        <f t="shared" si="368"/>
        <v>0</v>
      </c>
      <c r="BC379" s="19">
        <f t="shared" si="369"/>
        <v>0</v>
      </c>
      <c r="BD379" s="17">
        <f t="shared" si="370"/>
        <v>655</v>
      </c>
      <c r="BE379" s="17">
        <f t="shared" si="371"/>
        <v>0</v>
      </c>
      <c r="BF379" s="38">
        <f t="shared" si="372"/>
        <v>640</v>
      </c>
      <c r="BG379" s="38">
        <f t="shared" si="373"/>
        <v>0</v>
      </c>
      <c r="BH379" s="38">
        <f t="shared" si="374"/>
        <v>0</v>
      </c>
      <c r="BI379" s="38">
        <f t="shared" si="375"/>
        <v>0</v>
      </c>
      <c r="BJ379" s="5">
        <f t="shared" si="376"/>
        <v>0</v>
      </c>
      <c r="BK379" s="5">
        <f t="shared" si="377"/>
        <v>0</v>
      </c>
      <c r="BL379" s="22">
        <f t="shared" si="378"/>
        <v>0</v>
      </c>
      <c r="BM379" s="5">
        <f t="shared" si="379"/>
        <v>0</v>
      </c>
      <c r="BN379" s="66">
        <f t="shared" si="325"/>
        <v>0</v>
      </c>
      <c r="BO379" s="5">
        <f>AP379*BO1239</f>
        <v>-39</v>
      </c>
      <c r="BP379" s="5">
        <f>AU379*BP1239</f>
        <v>0</v>
      </c>
      <c r="BQ379" s="5">
        <f>AF379*BQ1239</f>
        <v>0</v>
      </c>
      <c r="BR379" s="356">
        <f t="shared" si="391"/>
        <v>-39</v>
      </c>
      <c r="BS379" s="5">
        <f t="shared" si="380"/>
        <v>620.20000000000005</v>
      </c>
      <c r="BT379" s="6"/>
      <c r="BU379" s="306">
        <v>38915</v>
      </c>
      <c r="BV379" s="38">
        <f t="shared" si="381"/>
        <v>620.20000000000005</v>
      </c>
      <c r="BW379" s="66">
        <f>BV27*BV379</f>
        <v>51095.732410611308</v>
      </c>
      <c r="BX379" s="66">
        <f t="shared" si="389"/>
        <v>-3938.0458065579151</v>
      </c>
      <c r="BY379" s="17">
        <f t="shared" si="387"/>
        <v>0</v>
      </c>
      <c r="BZ379" s="17">
        <f t="shared" si="390"/>
        <v>1</v>
      </c>
      <c r="CA379" s="66"/>
      <c r="CB379" s="66">
        <f>N3+CE379</f>
        <v>45681</v>
      </c>
      <c r="CC379" s="66">
        <f>MAX(BW379:BW404)</f>
        <v>54045.147470753007</v>
      </c>
      <c r="CD379" s="66">
        <f t="shared" si="383"/>
        <v>-2949.4150601416986</v>
      </c>
      <c r="CE379" s="66">
        <f t="shared" si="340"/>
        <v>-4319</v>
      </c>
      <c r="CF379" s="66" t="e">
        <f>MAX(CE379:CE404)</f>
        <v>#REF!</v>
      </c>
      <c r="CG379" s="66" t="e">
        <f t="shared" si="384"/>
        <v>#REF!</v>
      </c>
      <c r="CH379" s="370"/>
      <c r="CI379" s="17">
        <f t="shared" si="341"/>
        <v>0</v>
      </c>
      <c r="CJ379" s="17">
        <f t="shared" si="342"/>
        <v>1</v>
      </c>
      <c r="CK379" s="38">
        <f>MAX(BV38:BV379)</f>
        <v>711.8</v>
      </c>
      <c r="CL379" s="38">
        <f t="shared" si="388"/>
        <v>-91.599999999999909</v>
      </c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</row>
    <row r="380" spans="1:147" customFormat="1" ht="19.5" hidden="1" customHeight="1" x14ac:dyDescent="0.25">
      <c r="A380" s="3"/>
      <c r="B380" s="254">
        <f t="shared" si="343"/>
        <v>38901</v>
      </c>
      <c r="C380" s="5">
        <f t="shared" si="346"/>
        <v>22546</v>
      </c>
      <c r="D380" s="5">
        <v>0</v>
      </c>
      <c r="E380" s="66">
        <f t="shared" si="348"/>
        <v>0</v>
      </c>
      <c r="F380" s="66">
        <f t="shared" si="344"/>
        <v>-39</v>
      </c>
      <c r="G380" s="4">
        <f t="shared" si="347"/>
        <v>22507</v>
      </c>
      <c r="H380" s="8">
        <f t="shared" si="345"/>
        <v>-1.7297968597533931E-3</v>
      </c>
      <c r="I380" s="3"/>
      <c r="J380" s="306">
        <v>38922</v>
      </c>
      <c r="K380" s="5">
        <v>647.79999999999995</v>
      </c>
      <c r="L380" s="5">
        <v>653.79999999999995</v>
      </c>
      <c r="M380" s="5">
        <v>602.5</v>
      </c>
      <c r="N380" s="177"/>
      <c r="O380" s="5">
        <f t="shared" si="332"/>
        <v>51.299999999999955</v>
      </c>
      <c r="P380" s="8">
        <f t="shared" si="333"/>
        <v>7.9191108366779811E-2</v>
      </c>
      <c r="Q380" s="8">
        <f>(AVERAGE(P377:P379))*Q1239</f>
        <v>2.6823537194684961E-2</v>
      </c>
      <c r="R380" s="8">
        <f>P379/P1239</f>
        <v>2.8121563838155241</v>
      </c>
      <c r="S380" s="109">
        <f t="shared" si="334"/>
        <v>603.56404223185643</v>
      </c>
      <c r="T380" s="5">
        <f t="shared" si="352"/>
        <v>15.200000000000045</v>
      </c>
      <c r="U380" s="8">
        <f t="shared" si="331"/>
        <v>0.49333333333333179</v>
      </c>
      <c r="V380" s="19">
        <f t="shared" si="335"/>
        <v>0</v>
      </c>
      <c r="W380" s="109">
        <f t="shared" si="353"/>
        <v>636.83595776814366</v>
      </c>
      <c r="X380" s="5">
        <f t="shared" si="349"/>
        <v>14.799999999999955</v>
      </c>
      <c r="Y380" s="8">
        <f t="shared" si="336"/>
        <v>0.50666666666666815</v>
      </c>
      <c r="Z380" s="5">
        <f t="shared" si="337"/>
        <v>12.799999999999955</v>
      </c>
      <c r="AA380" s="5">
        <f>K380*AA1239</f>
        <v>8.4213999999999984</v>
      </c>
      <c r="AB380" s="5">
        <f t="shared" si="338"/>
        <v>23.68229377066405</v>
      </c>
      <c r="AC380" s="2">
        <f t="shared" si="386"/>
        <v>38922</v>
      </c>
      <c r="AD380" s="43">
        <f t="shared" si="354"/>
        <v>605</v>
      </c>
      <c r="AE380" s="54"/>
      <c r="AF380" s="131">
        <f>(AK379&gt;AF1239)*1</f>
        <v>0</v>
      </c>
      <c r="AG380" s="112">
        <f>MROUND((AD380*AG1239),5)</f>
        <v>595</v>
      </c>
      <c r="AH380" s="113">
        <f>MROUND((AE380*AH1239),0.1)</f>
        <v>0</v>
      </c>
      <c r="AI380" s="60">
        <f t="shared" si="355"/>
        <v>27.599999999999909</v>
      </c>
      <c r="AJ380" s="60"/>
      <c r="AK380" s="133">
        <f t="shared" si="385"/>
        <v>647.79999999999995</v>
      </c>
      <c r="AL380" s="41">
        <f t="shared" si="339"/>
        <v>635</v>
      </c>
      <c r="AM380" s="56">
        <f t="shared" si="350"/>
        <v>7</v>
      </c>
      <c r="AN380" s="82">
        <f t="shared" si="351"/>
        <v>1</v>
      </c>
      <c r="AO380" s="82">
        <f t="shared" si="356"/>
        <v>0</v>
      </c>
      <c r="AP380" s="33">
        <f t="shared" si="357"/>
        <v>0</v>
      </c>
      <c r="AQ380" s="29">
        <f t="shared" si="358"/>
        <v>0</v>
      </c>
      <c r="AR380" s="86">
        <f t="shared" si="359"/>
        <v>1</v>
      </c>
      <c r="AS380" s="33">
        <f t="shared" si="360"/>
        <v>0</v>
      </c>
      <c r="AT380" s="19">
        <f t="shared" si="361"/>
        <v>0</v>
      </c>
      <c r="AU380" s="18">
        <f t="shared" si="382"/>
        <v>1</v>
      </c>
      <c r="AV380" s="5">
        <f t="shared" si="362"/>
        <v>7</v>
      </c>
      <c r="AW380" s="17">
        <f t="shared" si="363"/>
        <v>0</v>
      </c>
      <c r="AX380" s="17">
        <f t="shared" si="364"/>
        <v>1</v>
      </c>
      <c r="AY380" s="17">
        <f t="shared" si="365"/>
        <v>635</v>
      </c>
      <c r="AZ380" s="19">
        <f t="shared" si="366"/>
        <v>655</v>
      </c>
      <c r="BA380" s="19">
        <f t="shared" si="367"/>
        <v>0</v>
      </c>
      <c r="BB380" s="19">
        <f t="shared" si="368"/>
        <v>0</v>
      </c>
      <c r="BC380" s="19">
        <f t="shared" si="369"/>
        <v>635</v>
      </c>
      <c r="BD380" s="17">
        <f t="shared" si="370"/>
        <v>0</v>
      </c>
      <c r="BE380" s="17">
        <f t="shared" si="371"/>
        <v>0</v>
      </c>
      <c r="BF380" s="38">
        <f t="shared" si="372"/>
        <v>0</v>
      </c>
      <c r="BG380" s="38">
        <f t="shared" si="373"/>
        <v>0</v>
      </c>
      <c r="BH380" s="38">
        <f t="shared" si="374"/>
        <v>0</v>
      </c>
      <c r="BI380" s="38">
        <f t="shared" si="375"/>
        <v>0</v>
      </c>
      <c r="BJ380" s="5">
        <f t="shared" si="376"/>
        <v>0</v>
      </c>
      <c r="BK380" s="5">
        <f t="shared" si="377"/>
        <v>-20</v>
      </c>
      <c r="BL380" s="22">
        <f t="shared" si="378"/>
        <v>-13</v>
      </c>
      <c r="BM380" s="5">
        <f t="shared" si="379"/>
        <v>-13</v>
      </c>
      <c r="BN380" s="66">
        <f t="shared" si="325"/>
        <v>-1300</v>
      </c>
      <c r="BO380" s="5">
        <f>AP380*BO1239</f>
        <v>0</v>
      </c>
      <c r="BP380" s="5">
        <f>AU380*BP1239</f>
        <v>-39</v>
      </c>
      <c r="BQ380" s="5">
        <f>AF380*BQ1239</f>
        <v>0</v>
      </c>
      <c r="BR380" s="356">
        <f t="shared" si="391"/>
        <v>-1339</v>
      </c>
      <c r="BS380" s="5">
        <f t="shared" si="380"/>
        <v>647.79999999999995</v>
      </c>
      <c r="BT380" s="6"/>
      <c r="BU380" s="306">
        <v>38922</v>
      </c>
      <c r="BV380" s="38">
        <f t="shared" si="381"/>
        <v>647.79999999999995</v>
      </c>
      <c r="BW380" s="66">
        <f>BV27*BV380</f>
        <v>53369.583127368591</v>
      </c>
      <c r="BX380" s="66">
        <f t="shared" si="389"/>
        <v>2273.8507167572825</v>
      </c>
      <c r="BY380" s="17">
        <f t="shared" si="387"/>
        <v>1</v>
      </c>
      <c r="BZ380" s="17">
        <f t="shared" si="390"/>
        <v>0</v>
      </c>
      <c r="CA380" s="66"/>
      <c r="CB380" s="66">
        <f>N3+CE380</f>
        <v>44342</v>
      </c>
      <c r="CC380" s="66">
        <f>MAX(BW380:BW404)</f>
        <v>54045.147470753007</v>
      </c>
      <c r="CD380" s="66">
        <f t="shared" si="383"/>
        <v>-675.56434338441613</v>
      </c>
      <c r="CE380" s="66">
        <f t="shared" si="340"/>
        <v>-5658</v>
      </c>
      <c r="CF380" s="66" t="e">
        <f>MAX(CE380:CE404)</f>
        <v>#REF!</v>
      </c>
      <c r="CG380" s="66" t="e">
        <f t="shared" si="384"/>
        <v>#REF!</v>
      </c>
      <c r="CH380" s="370"/>
      <c r="CI380" s="17">
        <f t="shared" si="341"/>
        <v>0</v>
      </c>
      <c r="CJ380" s="17">
        <f t="shared" si="342"/>
        <v>1</v>
      </c>
      <c r="CK380" s="38">
        <f>MAX(BV38:BV380)</f>
        <v>711.8</v>
      </c>
      <c r="CL380" s="38">
        <f t="shared" si="388"/>
        <v>-64</v>
      </c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</row>
    <row r="381" spans="1:147" customFormat="1" ht="19.5" hidden="1" customHeight="1" x14ac:dyDescent="0.25">
      <c r="A381" s="3"/>
      <c r="B381" s="254">
        <f t="shared" si="343"/>
        <v>38908</v>
      </c>
      <c r="C381" s="5">
        <f t="shared" si="346"/>
        <v>22507</v>
      </c>
      <c r="D381" s="5">
        <v>0</v>
      </c>
      <c r="E381" s="66">
        <f t="shared" si="348"/>
        <v>0</v>
      </c>
      <c r="F381" s="66">
        <f t="shared" si="344"/>
        <v>-39</v>
      </c>
      <c r="G381" s="4">
        <f t="shared" si="347"/>
        <v>22468</v>
      </c>
      <c r="H381" s="8">
        <f t="shared" si="345"/>
        <v>-1.7327942417914427E-3</v>
      </c>
      <c r="I381" s="3"/>
      <c r="J381" s="306">
        <v>38929</v>
      </c>
      <c r="K381" s="5">
        <v>656</v>
      </c>
      <c r="L381" s="5">
        <v>668.2</v>
      </c>
      <c r="M381" s="5">
        <v>640.5</v>
      </c>
      <c r="N381" s="177"/>
      <c r="O381" s="5">
        <f t="shared" si="332"/>
        <v>27.700000000000045</v>
      </c>
      <c r="P381" s="8">
        <f t="shared" si="333"/>
        <v>4.2225609756097633E-2</v>
      </c>
      <c r="Q381" s="8">
        <f>(AVERAGE(P378:P380))*Q1239</f>
        <v>3.3181553491940123E-2</v>
      </c>
      <c r="R381" s="8">
        <f>P380/P1239</f>
        <v>2.2458075404216009</v>
      </c>
      <c r="S381" s="109">
        <f t="shared" si="334"/>
        <v>626.30498964792116</v>
      </c>
      <c r="T381" s="5">
        <f t="shared" si="352"/>
        <v>22.799999999999955</v>
      </c>
      <c r="U381" s="8">
        <f t="shared" si="331"/>
        <v>0.49333333333333435</v>
      </c>
      <c r="V381" s="19">
        <f t="shared" si="335"/>
        <v>0</v>
      </c>
      <c r="W381" s="109">
        <f t="shared" si="353"/>
        <v>669.29501035207875</v>
      </c>
      <c r="X381" s="5">
        <f t="shared" si="349"/>
        <v>22.200000000000045</v>
      </c>
      <c r="Y381" s="8">
        <f t="shared" si="336"/>
        <v>0.50666666666666571</v>
      </c>
      <c r="Z381" s="5">
        <f t="shared" si="337"/>
        <v>0</v>
      </c>
      <c r="AA381" s="5">
        <f>K381*AA1239</f>
        <v>8.5280000000000005</v>
      </c>
      <c r="AB381" s="5">
        <f t="shared" si="338"/>
        <v>19.152246704715413</v>
      </c>
      <c r="AC381" s="2">
        <f t="shared" si="386"/>
        <v>38929</v>
      </c>
      <c r="AD381" s="43">
        <f t="shared" si="354"/>
        <v>625</v>
      </c>
      <c r="AE381" s="54"/>
      <c r="AF381" s="131">
        <f>(AK380&gt;AF1239)*1</f>
        <v>0</v>
      </c>
      <c r="AG381" s="112">
        <f>MROUND((AD381*AG1239),5)</f>
        <v>615</v>
      </c>
      <c r="AH381" s="113">
        <f>MROUND((AE381*AH1239),0.1)</f>
        <v>0</v>
      </c>
      <c r="AI381" s="60">
        <f t="shared" si="355"/>
        <v>8.2000000000000455</v>
      </c>
      <c r="AJ381" s="60"/>
      <c r="AK381" s="133">
        <f t="shared" si="385"/>
        <v>656</v>
      </c>
      <c r="AL381" s="41">
        <f t="shared" si="339"/>
        <v>670</v>
      </c>
      <c r="AM381" s="56">
        <f t="shared" si="350"/>
        <v>12</v>
      </c>
      <c r="AN381" s="82">
        <f t="shared" si="351"/>
        <v>1</v>
      </c>
      <c r="AO381" s="82">
        <f t="shared" si="356"/>
        <v>0</v>
      </c>
      <c r="AP381" s="33">
        <f t="shared" si="357"/>
        <v>1</v>
      </c>
      <c r="AQ381" s="29">
        <f t="shared" si="358"/>
        <v>0</v>
      </c>
      <c r="AR381" s="86">
        <f t="shared" si="359"/>
        <v>1</v>
      </c>
      <c r="AS381" s="33">
        <f t="shared" si="360"/>
        <v>0</v>
      </c>
      <c r="AT381" s="19">
        <f t="shared" si="361"/>
        <v>0</v>
      </c>
      <c r="AU381" s="18">
        <f t="shared" si="382"/>
        <v>0</v>
      </c>
      <c r="AV381" s="5">
        <f t="shared" si="362"/>
        <v>0</v>
      </c>
      <c r="AW381" s="17">
        <f t="shared" si="363"/>
        <v>0</v>
      </c>
      <c r="AX381" s="17">
        <f t="shared" si="364"/>
        <v>0</v>
      </c>
      <c r="AY381" s="17">
        <f t="shared" si="365"/>
        <v>0</v>
      </c>
      <c r="AZ381" s="19">
        <f t="shared" si="366"/>
        <v>0</v>
      </c>
      <c r="BA381" s="19">
        <f t="shared" si="367"/>
        <v>0</v>
      </c>
      <c r="BB381" s="19">
        <f t="shared" si="368"/>
        <v>0</v>
      </c>
      <c r="BC381" s="19">
        <f t="shared" si="369"/>
        <v>0</v>
      </c>
      <c r="BD381" s="17">
        <f t="shared" si="370"/>
        <v>0</v>
      </c>
      <c r="BE381" s="17">
        <f t="shared" si="371"/>
        <v>0</v>
      </c>
      <c r="BF381" s="38">
        <f t="shared" si="372"/>
        <v>0</v>
      </c>
      <c r="BG381" s="38">
        <f t="shared" si="373"/>
        <v>0</v>
      </c>
      <c r="BH381" s="38">
        <f t="shared" si="374"/>
        <v>0</v>
      </c>
      <c r="BI381" s="38">
        <f t="shared" si="375"/>
        <v>0</v>
      </c>
      <c r="BJ381" s="5">
        <f t="shared" si="376"/>
        <v>0</v>
      </c>
      <c r="BK381" s="5">
        <f t="shared" si="377"/>
        <v>0</v>
      </c>
      <c r="BL381" s="22">
        <f t="shared" si="378"/>
        <v>0</v>
      </c>
      <c r="BM381" s="5">
        <f t="shared" si="379"/>
        <v>0</v>
      </c>
      <c r="BN381" s="66">
        <f t="shared" ref="BN381:BN404" si="392">BM381*100</f>
        <v>0</v>
      </c>
      <c r="BO381" s="5">
        <f>AP381*BO1239</f>
        <v>-39</v>
      </c>
      <c r="BP381" s="5">
        <f>AU381*BP1239</f>
        <v>0</v>
      </c>
      <c r="BQ381" s="5">
        <f>AF381*BQ1239</f>
        <v>0</v>
      </c>
      <c r="BR381" s="356">
        <f t="shared" si="391"/>
        <v>-39</v>
      </c>
      <c r="BS381" s="5">
        <f t="shared" si="380"/>
        <v>656</v>
      </c>
      <c r="BT381" s="6"/>
      <c r="BU381" s="306">
        <v>38929</v>
      </c>
      <c r="BV381" s="38">
        <f t="shared" si="381"/>
        <v>656</v>
      </c>
      <c r="BW381" s="66">
        <f>BV27*BV381</f>
        <v>54045.147470753007</v>
      </c>
      <c r="BX381" s="66">
        <f t="shared" si="389"/>
        <v>675.56434338441613</v>
      </c>
      <c r="BY381" s="17">
        <f t="shared" si="387"/>
        <v>1</v>
      </c>
      <c r="BZ381" s="17">
        <f t="shared" si="390"/>
        <v>0</v>
      </c>
      <c r="CA381" s="66"/>
      <c r="CB381" s="66">
        <f>N3+CE381</f>
        <v>44303</v>
      </c>
      <c r="CC381" s="66">
        <f>MAX(BW381:BW404)</f>
        <v>54045.147470753007</v>
      </c>
      <c r="CD381" s="66">
        <f t="shared" si="383"/>
        <v>0</v>
      </c>
      <c r="CE381" s="66">
        <f t="shared" si="340"/>
        <v>-5697</v>
      </c>
      <c r="CF381" s="66" t="e">
        <f>MAX(CE381:CE404)</f>
        <v>#REF!</v>
      </c>
      <c r="CG381" s="66" t="e">
        <f t="shared" si="384"/>
        <v>#REF!</v>
      </c>
      <c r="CH381" s="370"/>
      <c r="CI381" s="17">
        <f t="shared" si="341"/>
        <v>0</v>
      </c>
      <c r="CJ381" s="17">
        <f t="shared" si="342"/>
        <v>1</v>
      </c>
      <c r="CK381" s="38">
        <f>MAX(BV38:BV381)</f>
        <v>711.8</v>
      </c>
      <c r="CL381" s="38">
        <f t="shared" si="388"/>
        <v>-55.799999999999955</v>
      </c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</row>
    <row r="382" spans="1:147" customFormat="1" ht="19.5" hidden="1" customHeight="1" x14ac:dyDescent="0.25">
      <c r="A382" s="3"/>
      <c r="B382" s="254">
        <f t="shared" si="343"/>
        <v>38915</v>
      </c>
      <c r="C382" s="5">
        <f t="shared" si="346"/>
        <v>22468</v>
      </c>
      <c r="D382" s="5">
        <v>0</v>
      </c>
      <c r="E382" s="66">
        <f t="shared" si="348"/>
        <v>0</v>
      </c>
      <c r="F382" s="66">
        <f t="shared" si="344"/>
        <v>-39</v>
      </c>
      <c r="G382" s="4">
        <f t="shared" si="347"/>
        <v>22429</v>
      </c>
      <c r="H382" s="8">
        <f t="shared" si="345"/>
        <v>-1.7358020295531423E-3</v>
      </c>
      <c r="I382" s="3"/>
      <c r="J382" s="306">
        <v>38936</v>
      </c>
      <c r="K382" s="5">
        <v>644.4</v>
      </c>
      <c r="L382" s="5">
        <v>666.5</v>
      </c>
      <c r="M382" s="5">
        <v>636.5</v>
      </c>
      <c r="N382" s="177"/>
      <c r="O382" s="5">
        <f t="shared" si="332"/>
        <v>30</v>
      </c>
      <c r="P382" s="8">
        <f t="shared" si="333"/>
        <v>4.6554934823091247E-2</v>
      </c>
      <c r="Q382" s="8">
        <f>(AVERAGE(P379:P381))*Q1239</f>
        <v>2.9410437187962719E-2</v>
      </c>
      <c r="R382" s="8">
        <f>P381/P1239</f>
        <v>1.1974904095284116</v>
      </c>
      <c r="S382" s="109">
        <f t="shared" si="334"/>
        <v>636.7067532046965</v>
      </c>
      <c r="T382" s="5">
        <f t="shared" si="352"/>
        <v>21</v>
      </c>
      <c r="U382" s="8">
        <f t="shared" si="331"/>
        <v>0.47499999999999998</v>
      </c>
      <c r="V382" s="19">
        <f t="shared" si="335"/>
        <v>0</v>
      </c>
      <c r="W382" s="109">
        <f t="shared" si="353"/>
        <v>675.2932467953035</v>
      </c>
      <c r="X382" s="5">
        <f t="shared" si="349"/>
        <v>19</v>
      </c>
      <c r="Y382" s="8">
        <f t="shared" si="336"/>
        <v>0.52500000000000002</v>
      </c>
      <c r="Z382" s="5">
        <f t="shared" si="337"/>
        <v>0</v>
      </c>
      <c r="AA382" s="5">
        <f>K382*AA1239</f>
        <v>8.3772000000000002</v>
      </c>
      <c r="AB382" s="5">
        <f t="shared" si="338"/>
        <v>10.03161665870141</v>
      </c>
      <c r="AC382" s="2">
        <f t="shared" si="386"/>
        <v>38936</v>
      </c>
      <c r="AD382" s="43">
        <f t="shared" si="354"/>
        <v>635</v>
      </c>
      <c r="AE382" s="54"/>
      <c r="AF382" s="131">
        <f>(AK381&gt;AF1239)*1</f>
        <v>0</v>
      </c>
      <c r="AG382" s="112">
        <f>MROUND((AD382*AG1239),5)</f>
        <v>625</v>
      </c>
      <c r="AH382" s="113">
        <f>MROUND((AE382*AH1239),0.1)</f>
        <v>0</v>
      </c>
      <c r="AI382" s="60">
        <f t="shared" si="355"/>
        <v>-11.600000000000023</v>
      </c>
      <c r="AJ382" s="60"/>
      <c r="AK382" s="133">
        <f t="shared" si="385"/>
        <v>644.4</v>
      </c>
      <c r="AL382" s="41">
        <f t="shared" si="339"/>
        <v>675</v>
      </c>
      <c r="AM382" s="56">
        <f t="shared" si="350"/>
        <v>9.7000000000000011</v>
      </c>
      <c r="AN382" s="82">
        <f t="shared" si="351"/>
        <v>0</v>
      </c>
      <c r="AO382" s="82">
        <f t="shared" si="356"/>
        <v>1</v>
      </c>
      <c r="AP382" s="33">
        <f t="shared" si="357"/>
        <v>1</v>
      </c>
      <c r="AQ382" s="29">
        <f t="shared" si="358"/>
        <v>0</v>
      </c>
      <c r="AR382" s="86">
        <f t="shared" si="359"/>
        <v>1</v>
      </c>
      <c r="AS382" s="33">
        <f t="shared" si="360"/>
        <v>0</v>
      </c>
      <c r="AT382" s="19">
        <f t="shared" si="361"/>
        <v>0</v>
      </c>
      <c r="AU382" s="18">
        <f t="shared" si="382"/>
        <v>0</v>
      </c>
      <c r="AV382" s="5">
        <f t="shared" si="362"/>
        <v>0</v>
      </c>
      <c r="AW382" s="17">
        <f t="shared" si="363"/>
        <v>0</v>
      </c>
      <c r="AX382" s="17">
        <f t="shared" si="364"/>
        <v>0</v>
      </c>
      <c r="AY382" s="17">
        <f t="shared" si="365"/>
        <v>0</v>
      </c>
      <c r="AZ382" s="19">
        <f t="shared" si="366"/>
        <v>0</v>
      </c>
      <c r="BA382" s="19">
        <f t="shared" si="367"/>
        <v>0</v>
      </c>
      <c r="BB382" s="19">
        <f t="shared" si="368"/>
        <v>0</v>
      </c>
      <c r="BC382" s="19">
        <f t="shared" si="369"/>
        <v>0</v>
      </c>
      <c r="BD382" s="17">
        <f t="shared" si="370"/>
        <v>0</v>
      </c>
      <c r="BE382" s="17">
        <f t="shared" si="371"/>
        <v>0</v>
      </c>
      <c r="BF382" s="38">
        <f t="shared" si="372"/>
        <v>0</v>
      </c>
      <c r="BG382" s="38">
        <f t="shared" si="373"/>
        <v>0</v>
      </c>
      <c r="BH382" s="38">
        <f t="shared" si="374"/>
        <v>0</v>
      </c>
      <c r="BI382" s="38">
        <f t="shared" si="375"/>
        <v>0</v>
      </c>
      <c r="BJ382" s="5">
        <f t="shared" si="376"/>
        <v>0</v>
      </c>
      <c r="BK382" s="5">
        <f t="shared" si="377"/>
        <v>0</v>
      </c>
      <c r="BL382" s="22">
        <f t="shared" si="378"/>
        <v>0</v>
      </c>
      <c r="BM382" s="5">
        <f t="shared" si="379"/>
        <v>0</v>
      </c>
      <c r="BN382" s="66">
        <f t="shared" si="392"/>
        <v>0</v>
      </c>
      <c r="BO382" s="5">
        <f>AP382*BO1239</f>
        <v>-39</v>
      </c>
      <c r="BP382" s="5">
        <f>AU382*BP1239</f>
        <v>0</v>
      </c>
      <c r="BQ382" s="5">
        <f>AF382*BQ1239</f>
        <v>0</v>
      </c>
      <c r="BR382" s="356">
        <f t="shared" si="391"/>
        <v>-39</v>
      </c>
      <c r="BS382" s="5">
        <f t="shared" si="380"/>
        <v>644.4</v>
      </c>
      <c r="BT382" s="6"/>
      <c r="BU382" s="306">
        <v>38936</v>
      </c>
      <c r="BV382" s="38">
        <f t="shared" si="381"/>
        <v>644.4</v>
      </c>
      <c r="BW382" s="66">
        <f>BV27*BV382</f>
        <v>53089.47108255067</v>
      </c>
      <c r="BX382" s="66">
        <f t="shared" si="389"/>
        <v>-955.67638820233697</v>
      </c>
      <c r="BY382" s="17">
        <f t="shared" si="387"/>
        <v>0</v>
      </c>
      <c r="BZ382" s="17">
        <f t="shared" si="390"/>
        <v>1</v>
      </c>
      <c r="CA382" s="66"/>
      <c r="CB382" s="66">
        <f>N3+CE382</f>
        <v>44264</v>
      </c>
      <c r="CC382" s="66">
        <f>MAX(BW382:BW404)</f>
        <v>53600.263634865718</v>
      </c>
      <c r="CD382" s="66">
        <f t="shared" si="383"/>
        <v>-510.79255231504794</v>
      </c>
      <c r="CE382" s="66">
        <f t="shared" si="340"/>
        <v>-5736</v>
      </c>
      <c r="CF382" s="66" t="e">
        <f>MAX(CE382:CE404)</f>
        <v>#REF!</v>
      </c>
      <c r="CG382" s="66" t="e">
        <f t="shared" si="384"/>
        <v>#REF!</v>
      </c>
      <c r="CH382" s="370"/>
      <c r="CI382" s="17">
        <f t="shared" si="341"/>
        <v>0</v>
      </c>
      <c r="CJ382" s="17">
        <f t="shared" si="342"/>
        <v>1</v>
      </c>
      <c r="CK382" s="38">
        <f>MAX(BV38:BV382)</f>
        <v>711.8</v>
      </c>
      <c r="CL382" s="38">
        <f t="shared" si="388"/>
        <v>-67.399999999999977</v>
      </c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</row>
    <row r="383" spans="1:147" customFormat="1" ht="19.5" hidden="1" customHeight="1" x14ac:dyDescent="0.25">
      <c r="A383" s="3"/>
      <c r="B383" s="254">
        <f t="shared" si="343"/>
        <v>38922</v>
      </c>
      <c r="C383" s="5">
        <f t="shared" si="346"/>
        <v>22429</v>
      </c>
      <c r="D383" s="5">
        <v>0</v>
      </c>
      <c r="E383" s="66">
        <f t="shared" si="348"/>
        <v>0</v>
      </c>
      <c r="F383" s="66">
        <f t="shared" si="344"/>
        <v>-1339</v>
      </c>
      <c r="G383" s="4">
        <f t="shared" si="347"/>
        <v>21090</v>
      </c>
      <c r="H383" s="8">
        <f t="shared" si="345"/>
        <v>-5.9699496187970928E-2</v>
      </c>
      <c r="I383" s="3"/>
      <c r="J383" s="306">
        <v>38943</v>
      </c>
      <c r="K383" s="5">
        <v>621.70000000000005</v>
      </c>
      <c r="L383" s="5">
        <v>643.79999999999995</v>
      </c>
      <c r="M383" s="5">
        <v>616.5</v>
      </c>
      <c r="N383" s="177"/>
      <c r="O383" s="5">
        <f t="shared" si="332"/>
        <v>27.299999999999955</v>
      </c>
      <c r="P383" s="8">
        <f t="shared" si="333"/>
        <v>4.3911854592246988E-2</v>
      </c>
      <c r="Q383" s="8">
        <f>(AVERAGE(P380:P382))*Q1239</f>
        <v>2.2396220392795829E-2</v>
      </c>
      <c r="R383" s="8">
        <f>P382/P1239</f>
        <v>1.3202672096125632</v>
      </c>
      <c r="S383" s="109">
        <f t="shared" si="334"/>
        <v>629.9678755788824</v>
      </c>
      <c r="T383" s="5">
        <f t="shared" si="352"/>
        <v>14.399999999999977</v>
      </c>
      <c r="U383" s="8">
        <f t="shared" si="331"/>
        <v>0.52000000000000079</v>
      </c>
      <c r="V383" s="19">
        <f t="shared" si="335"/>
        <v>8.2999999999999545</v>
      </c>
      <c r="W383" s="109">
        <f t="shared" si="353"/>
        <v>658.83212442111756</v>
      </c>
      <c r="X383" s="5">
        <f t="shared" si="349"/>
        <v>15.600000000000023</v>
      </c>
      <c r="Y383" s="8">
        <f t="shared" si="336"/>
        <v>0.47999999999999921</v>
      </c>
      <c r="Z383" s="5">
        <f t="shared" si="337"/>
        <v>0</v>
      </c>
      <c r="AA383" s="5">
        <f>K383*AA1239</f>
        <v>8.0821000000000005</v>
      </c>
      <c r="AB383" s="5">
        <f t="shared" si="338"/>
        <v>10.670531614809697</v>
      </c>
      <c r="AC383" s="2">
        <f t="shared" si="386"/>
        <v>38943</v>
      </c>
      <c r="AD383" s="43">
        <f t="shared" si="354"/>
        <v>630</v>
      </c>
      <c r="AE383" s="54"/>
      <c r="AF383" s="131">
        <f>(AK382&gt;AF1239)*1</f>
        <v>0</v>
      </c>
      <c r="AG383" s="112">
        <f>MROUND((AD383*AG1239),5)</f>
        <v>620</v>
      </c>
      <c r="AH383" s="113">
        <f>MROUND((AE383*AH1239),0.1)</f>
        <v>0</v>
      </c>
      <c r="AI383" s="60">
        <f t="shared" si="355"/>
        <v>-22.699999999999932</v>
      </c>
      <c r="AJ383" s="60"/>
      <c r="AK383" s="133">
        <f t="shared" si="385"/>
        <v>621.70000000000005</v>
      </c>
      <c r="AL383" s="41">
        <f t="shared" si="339"/>
        <v>660</v>
      </c>
      <c r="AM383" s="56">
        <f t="shared" si="350"/>
        <v>5.3000000000000007</v>
      </c>
      <c r="AN383" s="82">
        <f t="shared" si="351"/>
        <v>0</v>
      </c>
      <c r="AO383" s="82">
        <f t="shared" si="356"/>
        <v>1</v>
      </c>
      <c r="AP383" s="33">
        <f t="shared" si="357"/>
        <v>1</v>
      </c>
      <c r="AQ383" s="29">
        <f t="shared" si="358"/>
        <v>0</v>
      </c>
      <c r="AR383" s="86">
        <f t="shared" si="359"/>
        <v>0</v>
      </c>
      <c r="AS383" s="33">
        <f t="shared" si="360"/>
        <v>1</v>
      </c>
      <c r="AT383" s="19">
        <f t="shared" si="361"/>
        <v>630</v>
      </c>
      <c r="AU383" s="18">
        <f t="shared" si="382"/>
        <v>0</v>
      </c>
      <c r="AV383" s="5">
        <f t="shared" si="362"/>
        <v>0</v>
      </c>
      <c r="AW383" s="17">
        <f t="shared" si="363"/>
        <v>0</v>
      </c>
      <c r="AX383" s="17">
        <f t="shared" si="364"/>
        <v>0</v>
      </c>
      <c r="AY383" s="17">
        <f t="shared" si="365"/>
        <v>0</v>
      </c>
      <c r="AZ383" s="19">
        <f t="shared" si="366"/>
        <v>0</v>
      </c>
      <c r="BA383" s="19">
        <f t="shared" si="367"/>
        <v>630</v>
      </c>
      <c r="BB383" s="19">
        <f t="shared" si="368"/>
        <v>0</v>
      </c>
      <c r="BC383" s="19">
        <f t="shared" si="369"/>
        <v>0</v>
      </c>
      <c r="BD383" s="17">
        <f t="shared" si="370"/>
        <v>630</v>
      </c>
      <c r="BE383" s="17">
        <f t="shared" si="371"/>
        <v>0</v>
      </c>
      <c r="BF383" s="38">
        <f t="shared" si="372"/>
        <v>0</v>
      </c>
      <c r="BG383" s="38">
        <f t="shared" si="373"/>
        <v>0</v>
      </c>
      <c r="BH383" s="38">
        <f t="shared" si="374"/>
        <v>0</v>
      </c>
      <c r="BI383" s="38">
        <f t="shared" si="375"/>
        <v>0</v>
      </c>
      <c r="BJ383" s="5">
        <f t="shared" si="376"/>
        <v>0</v>
      </c>
      <c r="BK383" s="5">
        <f t="shared" si="377"/>
        <v>0</v>
      </c>
      <c r="BL383" s="22">
        <f t="shared" si="378"/>
        <v>0</v>
      </c>
      <c r="BM383" s="5">
        <f t="shared" si="379"/>
        <v>0</v>
      </c>
      <c r="BN383" s="66">
        <f t="shared" si="392"/>
        <v>0</v>
      </c>
      <c r="BO383" s="5">
        <f>AP383*BO1239</f>
        <v>-39</v>
      </c>
      <c r="BP383" s="5">
        <f>AU383*BP1239</f>
        <v>0</v>
      </c>
      <c r="BQ383" s="5">
        <f>AF383*BQ1239</f>
        <v>0</v>
      </c>
      <c r="BR383" s="356">
        <f t="shared" si="391"/>
        <v>-39</v>
      </c>
      <c r="BS383" s="5">
        <f t="shared" si="380"/>
        <v>621.70000000000005</v>
      </c>
      <c r="BT383" s="6"/>
      <c r="BU383" s="306">
        <v>38943</v>
      </c>
      <c r="BV383" s="38">
        <f t="shared" si="381"/>
        <v>621.70000000000005</v>
      </c>
      <c r="BW383" s="66">
        <f>BV27*BV383</f>
        <v>51219.311253913336</v>
      </c>
      <c r="BX383" s="66">
        <f t="shared" si="389"/>
        <v>-1870.1598286373337</v>
      </c>
      <c r="BY383" s="17">
        <f t="shared" si="387"/>
        <v>0</v>
      </c>
      <c r="BZ383" s="17">
        <f t="shared" si="390"/>
        <v>1</v>
      </c>
      <c r="CA383" s="66"/>
      <c r="CB383" s="66">
        <f>N3+CE383</f>
        <v>44225</v>
      </c>
      <c r="CC383" s="66">
        <f>MAX(BW383:BW404)</f>
        <v>53600.263634865718</v>
      </c>
      <c r="CD383" s="66">
        <f t="shared" si="383"/>
        <v>-2380.9523809523816</v>
      </c>
      <c r="CE383" s="66">
        <f t="shared" ref="CE383:CE399" si="393">F386+CE382</f>
        <v>-5775</v>
      </c>
      <c r="CF383" s="66" t="e">
        <f>MAX(CE383:CE404)</f>
        <v>#REF!</v>
      </c>
      <c r="CG383" s="66" t="e">
        <f t="shared" si="384"/>
        <v>#REF!</v>
      </c>
      <c r="CH383" s="370"/>
      <c r="CI383" s="17">
        <f t="shared" ref="CI383:CI399" si="394">(F386&gt;0)*1</f>
        <v>0</v>
      </c>
      <c r="CJ383" s="17">
        <f t="shared" ref="CJ383:CJ399" si="395">(F386&lt;1)*1</f>
        <v>1</v>
      </c>
      <c r="CK383" s="38">
        <f>MAX(BV38:BV383)</f>
        <v>711.8</v>
      </c>
      <c r="CL383" s="38">
        <f t="shared" si="388"/>
        <v>-90.099999999999909</v>
      </c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</row>
    <row r="384" spans="1:147" customFormat="1" ht="19.5" hidden="1" customHeight="1" x14ac:dyDescent="0.25">
      <c r="A384" s="3"/>
      <c r="B384" s="254">
        <f t="shared" si="343"/>
        <v>38929</v>
      </c>
      <c r="C384" s="5">
        <f t="shared" si="346"/>
        <v>21090</v>
      </c>
      <c r="D384" s="5">
        <v>0</v>
      </c>
      <c r="E384" s="66">
        <f t="shared" si="348"/>
        <v>0</v>
      </c>
      <c r="F384" s="66">
        <f t="shared" si="344"/>
        <v>-39</v>
      </c>
      <c r="G384" s="4">
        <f t="shared" si="347"/>
        <v>21051</v>
      </c>
      <c r="H384" s="8">
        <f t="shared" si="345"/>
        <v>-1.8492176386913229E-3</v>
      </c>
      <c r="I384" s="3"/>
      <c r="J384" s="306">
        <v>38950</v>
      </c>
      <c r="K384" s="5">
        <v>630.79999999999995</v>
      </c>
      <c r="L384" s="5">
        <v>639.79999999999995</v>
      </c>
      <c r="M384" s="5">
        <v>621.6</v>
      </c>
      <c r="N384" s="177"/>
      <c r="O384" s="5">
        <f t="shared" si="332"/>
        <v>18.199999999999932</v>
      </c>
      <c r="P384" s="8">
        <f t="shared" si="333"/>
        <v>2.8852251109701861E-2</v>
      </c>
      <c r="Q384" s="8">
        <f>(AVERAGE(P381:P383))*Q1239</f>
        <v>1.7692319889524785E-2</v>
      </c>
      <c r="R384" s="8">
        <f>P383/P1239</f>
        <v>1.2453111995908703</v>
      </c>
      <c r="S384" s="109">
        <f t="shared" si="334"/>
        <v>610.70068472468245</v>
      </c>
      <c r="T384" s="5">
        <f t="shared" si="352"/>
        <v>11.700000000000045</v>
      </c>
      <c r="U384" s="8">
        <f t="shared" si="331"/>
        <v>0.53199999999999814</v>
      </c>
      <c r="V384" s="19">
        <f t="shared" si="335"/>
        <v>0</v>
      </c>
      <c r="W384" s="109">
        <f t="shared" si="353"/>
        <v>632.69931527531764</v>
      </c>
      <c r="X384" s="5">
        <f t="shared" si="349"/>
        <v>13.299999999999955</v>
      </c>
      <c r="Y384" s="8">
        <f t="shared" si="336"/>
        <v>0.46800000000000186</v>
      </c>
      <c r="Z384" s="5">
        <f t="shared" si="337"/>
        <v>0</v>
      </c>
      <c r="AA384" s="5">
        <f>K384*AA1239</f>
        <v>8.2003999999999984</v>
      </c>
      <c r="AB384" s="5">
        <f t="shared" si="338"/>
        <v>10.21204996112497</v>
      </c>
      <c r="AC384" s="2">
        <f t="shared" si="386"/>
        <v>38950</v>
      </c>
      <c r="AD384" s="43">
        <f t="shared" si="354"/>
        <v>610</v>
      </c>
      <c r="AE384" s="54"/>
      <c r="AF384" s="131">
        <f>(AK383&gt;AF1239)*1</f>
        <v>0</v>
      </c>
      <c r="AG384" s="112">
        <f>MROUND((AD384*AG1239),5)</f>
        <v>600</v>
      </c>
      <c r="AH384" s="113">
        <f>MROUND((AE384*AH1239),0.1)</f>
        <v>0</v>
      </c>
      <c r="AI384" s="60">
        <f t="shared" si="355"/>
        <v>9.0999999999999091</v>
      </c>
      <c r="AJ384" s="60"/>
      <c r="AK384" s="133">
        <f t="shared" si="385"/>
        <v>630.79999999999995</v>
      </c>
      <c r="AL384" s="41">
        <f t="shared" si="339"/>
        <v>635</v>
      </c>
      <c r="AM384" s="56">
        <f t="shared" si="350"/>
        <v>5.1000000000000005</v>
      </c>
      <c r="AN384" s="82">
        <f t="shared" si="351"/>
        <v>1</v>
      </c>
      <c r="AO384" s="82">
        <f t="shared" si="356"/>
        <v>0</v>
      </c>
      <c r="AP384" s="33">
        <f t="shared" si="357"/>
        <v>0</v>
      </c>
      <c r="AQ384" s="29">
        <f t="shared" si="358"/>
        <v>0</v>
      </c>
      <c r="AR384" s="86">
        <f t="shared" si="359"/>
        <v>1</v>
      </c>
      <c r="AS384" s="33">
        <f t="shared" si="360"/>
        <v>0</v>
      </c>
      <c r="AT384" s="19">
        <f t="shared" si="361"/>
        <v>0</v>
      </c>
      <c r="AU384" s="18">
        <f t="shared" si="382"/>
        <v>1</v>
      </c>
      <c r="AV384" s="5">
        <f t="shared" si="362"/>
        <v>5.1000000000000005</v>
      </c>
      <c r="AW384" s="17">
        <f t="shared" si="363"/>
        <v>1</v>
      </c>
      <c r="AX384" s="17">
        <f t="shared" si="364"/>
        <v>0</v>
      </c>
      <c r="AY384" s="17">
        <f t="shared" si="365"/>
        <v>0</v>
      </c>
      <c r="AZ384" s="19">
        <f t="shared" si="366"/>
        <v>630</v>
      </c>
      <c r="BA384" s="19">
        <f t="shared" si="367"/>
        <v>0</v>
      </c>
      <c r="BB384" s="19">
        <f t="shared" si="368"/>
        <v>0</v>
      </c>
      <c r="BC384" s="19">
        <f t="shared" si="369"/>
        <v>0</v>
      </c>
      <c r="BD384" s="17">
        <f t="shared" si="370"/>
        <v>630</v>
      </c>
      <c r="BE384" s="17">
        <f t="shared" si="371"/>
        <v>0</v>
      </c>
      <c r="BF384" s="38">
        <f t="shared" si="372"/>
        <v>0</v>
      </c>
      <c r="BG384" s="38">
        <f t="shared" si="373"/>
        <v>0</v>
      </c>
      <c r="BH384" s="38">
        <f t="shared" si="374"/>
        <v>0</v>
      </c>
      <c r="BI384" s="38">
        <f t="shared" si="375"/>
        <v>0</v>
      </c>
      <c r="BJ384" s="5">
        <f t="shared" si="376"/>
        <v>0</v>
      </c>
      <c r="BK384" s="5">
        <f t="shared" si="377"/>
        <v>0</v>
      </c>
      <c r="BL384" s="22">
        <f t="shared" si="378"/>
        <v>5.1000000000000005</v>
      </c>
      <c r="BM384" s="5">
        <f t="shared" si="379"/>
        <v>5.1000000000000005</v>
      </c>
      <c r="BN384" s="66">
        <f t="shared" si="392"/>
        <v>510.00000000000006</v>
      </c>
      <c r="BO384" s="5">
        <f>AP384*BO1239</f>
        <v>0</v>
      </c>
      <c r="BP384" s="5">
        <f>AU384*BP1239</f>
        <v>-39</v>
      </c>
      <c r="BQ384" s="5">
        <f>AF384*BQ1239</f>
        <v>0</v>
      </c>
      <c r="BR384" s="356">
        <f t="shared" si="391"/>
        <v>471.00000000000006</v>
      </c>
      <c r="BS384" s="5">
        <f t="shared" si="380"/>
        <v>630.79999999999995</v>
      </c>
      <c r="BT384" s="6"/>
      <c r="BU384" s="306">
        <v>38950</v>
      </c>
      <c r="BV384" s="38">
        <f t="shared" si="381"/>
        <v>630.79999999999995</v>
      </c>
      <c r="BW384" s="66">
        <f>BV27*BV384</f>
        <v>51969.022903278958</v>
      </c>
      <c r="BX384" s="66">
        <f t="shared" si="389"/>
        <v>749.71164936562127</v>
      </c>
      <c r="BY384" s="17">
        <f t="shared" si="387"/>
        <v>1</v>
      </c>
      <c r="BZ384" s="17">
        <f t="shared" si="390"/>
        <v>0</v>
      </c>
      <c r="CA384" s="66"/>
      <c r="CB384" s="66">
        <f>N3+CE384</f>
        <v>44696</v>
      </c>
      <c r="CC384" s="66">
        <f>MAX(BW384:BW404)</f>
        <v>53600.263634865718</v>
      </c>
      <c r="CD384" s="66">
        <f t="shared" si="383"/>
        <v>-1631.2407315867604</v>
      </c>
      <c r="CE384" s="66">
        <f t="shared" si="393"/>
        <v>-5304</v>
      </c>
      <c r="CF384" s="66" t="e">
        <f>MAX(CE384:CE404)</f>
        <v>#REF!</v>
      </c>
      <c r="CG384" s="66" t="e">
        <f t="shared" si="384"/>
        <v>#REF!</v>
      </c>
      <c r="CH384" s="370"/>
      <c r="CI384" s="17">
        <f t="shared" si="394"/>
        <v>1</v>
      </c>
      <c r="CJ384" s="17">
        <f t="shared" si="395"/>
        <v>0</v>
      </c>
      <c r="CK384" s="38">
        <f>MAX(BV38:BV384)</f>
        <v>711.8</v>
      </c>
      <c r="CL384" s="38">
        <f t="shared" si="388"/>
        <v>-81</v>
      </c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</row>
    <row r="385" spans="1:147" customFormat="1" ht="19.5" hidden="1" customHeight="1" x14ac:dyDescent="0.25">
      <c r="A385" s="3"/>
      <c r="B385" s="254">
        <f t="shared" si="343"/>
        <v>38936</v>
      </c>
      <c r="C385" s="5">
        <f t="shared" si="346"/>
        <v>21051</v>
      </c>
      <c r="D385" s="5">
        <v>0</v>
      </c>
      <c r="E385" s="66">
        <f t="shared" si="348"/>
        <v>0</v>
      </c>
      <c r="F385" s="66">
        <f t="shared" si="344"/>
        <v>-39</v>
      </c>
      <c r="G385" s="4">
        <f t="shared" si="347"/>
        <v>21012</v>
      </c>
      <c r="H385" s="8">
        <f t="shared" si="345"/>
        <v>-1.8526435798774405E-3</v>
      </c>
      <c r="I385" s="3"/>
      <c r="J385" s="306">
        <v>38957</v>
      </c>
      <c r="K385" s="5">
        <v>632.6</v>
      </c>
      <c r="L385" s="5">
        <v>635.9</v>
      </c>
      <c r="M385" s="5">
        <v>615.5</v>
      </c>
      <c r="N385" s="177"/>
      <c r="O385" s="5">
        <f t="shared" si="332"/>
        <v>20.399999999999977</v>
      </c>
      <c r="P385" s="8">
        <f t="shared" si="333"/>
        <v>3.2247865950047389E-2</v>
      </c>
      <c r="Q385" s="8">
        <f>(AVERAGE(P382:P384))*Q1239</f>
        <v>1.5909205403338678E-2</v>
      </c>
      <c r="R385" s="8">
        <f>P384/P1239</f>
        <v>0.81823078924713877</v>
      </c>
      <c r="S385" s="109">
        <f t="shared" si="334"/>
        <v>620.7644732315739</v>
      </c>
      <c r="T385" s="5">
        <f t="shared" si="352"/>
        <v>10.799999999999955</v>
      </c>
      <c r="U385" s="8">
        <f t="shared" si="331"/>
        <v>0.4600000000000023</v>
      </c>
      <c r="V385" s="19">
        <f t="shared" si="335"/>
        <v>0</v>
      </c>
      <c r="W385" s="109">
        <f t="shared" si="353"/>
        <v>640.83552676842601</v>
      </c>
      <c r="X385" s="5">
        <f t="shared" si="349"/>
        <v>9.2000000000000455</v>
      </c>
      <c r="Y385" s="8">
        <f t="shared" si="336"/>
        <v>0.5399999999999977</v>
      </c>
      <c r="Z385" s="5">
        <f t="shared" si="337"/>
        <v>0</v>
      </c>
      <c r="AA385" s="5">
        <f>K385*AA1239</f>
        <v>8.2238000000000007</v>
      </c>
      <c r="AB385" s="5">
        <f t="shared" si="338"/>
        <v>6.7289663646106206</v>
      </c>
      <c r="AC385" s="2">
        <f t="shared" si="386"/>
        <v>38957</v>
      </c>
      <c r="AD385" s="43">
        <f t="shared" si="354"/>
        <v>620</v>
      </c>
      <c r="AE385" s="54"/>
      <c r="AF385" s="131">
        <f>(AK384&gt;AF1239)*1</f>
        <v>0</v>
      </c>
      <c r="AG385" s="112">
        <f>MROUND((AD385*AG1239),5)</f>
        <v>610</v>
      </c>
      <c r="AH385" s="113">
        <f>MROUND((AE385*AH1239),0.1)</f>
        <v>0</v>
      </c>
      <c r="AI385" s="60">
        <f t="shared" si="355"/>
        <v>1.8000000000000682</v>
      </c>
      <c r="AJ385" s="60"/>
      <c r="AK385" s="133">
        <f t="shared" si="385"/>
        <v>632.6</v>
      </c>
      <c r="AL385" s="41">
        <f t="shared" si="339"/>
        <v>640</v>
      </c>
      <c r="AM385" s="56">
        <f t="shared" si="350"/>
        <v>4.8000000000000007</v>
      </c>
      <c r="AN385" s="82">
        <f t="shared" si="351"/>
        <v>1</v>
      </c>
      <c r="AO385" s="82">
        <f t="shared" si="356"/>
        <v>0</v>
      </c>
      <c r="AP385" s="33">
        <f t="shared" si="357"/>
        <v>0</v>
      </c>
      <c r="AQ385" s="29">
        <f t="shared" si="358"/>
        <v>0</v>
      </c>
      <c r="AR385" s="86">
        <f t="shared" si="359"/>
        <v>1</v>
      </c>
      <c r="AS385" s="33">
        <f t="shared" si="360"/>
        <v>0</v>
      </c>
      <c r="AT385" s="19">
        <f t="shared" si="361"/>
        <v>0</v>
      </c>
      <c r="AU385" s="18">
        <f t="shared" si="382"/>
        <v>1</v>
      </c>
      <c r="AV385" s="5">
        <f t="shared" si="362"/>
        <v>4.8000000000000007</v>
      </c>
      <c r="AW385" s="17">
        <f t="shared" si="363"/>
        <v>1</v>
      </c>
      <c r="AX385" s="17">
        <f t="shared" si="364"/>
        <v>0</v>
      </c>
      <c r="AY385" s="17">
        <f t="shared" si="365"/>
        <v>0</v>
      </c>
      <c r="AZ385" s="19">
        <f t="shared" si="366"/>
        <v>630</v>
      </c>
      <c r="BA385" s="19">
        <f t="shared" si="367"/>
        <v>0</v>
      </c>
      <c r="BB385" s="19">
        <f t="shared" si="368"/>
        <v>0</v>
      </c>
      <c r="BC385" s="19">
        <f t="shared" si="369"/>
        <v>0</v>
      </c>
      <c r="BD385" s="17">
        <f t="shared" si="370"/>
        <v>630</v>
      </c>
      <c r="BE385" s="17">
        <f t="shared" si="371"/>
        <v>0</v>
      </c>
      <c r="BF385" s="38">
        <f t="shared" si="372"/>
        <v>0</v>
      </c>
      <c r="BG385" s="38">
        <f t="shared" si="373"/>
        <v>0</v>
      </c>
      <c r="BH385" s="38">
        <f t="shared" si="374"/>
        <v>0</v>
      </c>
      <c r="BI385" s="38">
        <f t="shared" si="375"/>
        <v>0</v>
      </c>
      <c r="BJ385" s="5">
        <f t="shared" si="376"/>
        <v>0</v>
      </c>
      <c r="BK385" s="5">
        <f t="shared" si="377"/>
        <v>0</v>
      </c>
      <c r="BL385" s="22">
        <f t="shared" si="378"/>
        <v>4.8000000000000007</v>
      </c>
      <c r="BM385" s="5">
        <f t="shared" si="379"/>
        <v>4.8000000000000007</v>
      </c>
      <c r="BN385" s="66">
        <f t="shared" si="392"/>
        <v>480.00000000000006</v>
      </c>
      <c r="BO385" s="5">
        <f>AP385*BO1239</f>
        <v>0</v>
      </c>
      <c r="BP385" s="5">
        <f>AU385*BP1239</f>
        <v>-39</v>
      </c>
      <c r="BQ385" s="5">
        <f>AF385*BQ1239</f>
        <v>0</v>
      </c>
      <c r="BR385" s="356">
        <f t="shared" si="391"/>
        <v>441.00000000000006</v>
      </c>
      <c r="BS385" s="5">
        <f t="shared" si="380"/>
        <v>632.6</v>
      </c>
      <c r="BT385" s="6"/>
      <c r="BU385" s="306">
        <v>38957</v>
      </c>
      <c r="BV385" s="38">
        <f t="shared" si="381"/>
        <v>632.6</v>
      </c>
      <c r="BW385" s="66">
        <f>BV27*BV385</f>
        <v>52117.317515241397</v>
      </c>
      <c r="BX385" s="66">
        <f t="shared" si="389"/>
        <v>148.29461196243938</v>
      </c>
      <c r="BY385" s="17">
        <f t="shared" si="387"/>
        <v>1</v>
      </c>
      <c r="BZ385" s="17">
        <f t="shared" si="390"/>
        <v>0</v>
      </c>
      <c r="CA385" s="66"/>
      <c r="CB385" s="66">
        <f>N3+CE385</f>
        <v>45137</v>
      </c>
      <c r="CC385" s="66">
        <f>MAX(BW385:BW404)</f>
        <v>53600.263634865718</v>
      </c>
      <c r="CD385" s="66">
        <f t="shared" si="383"/>
        <v>-1482.946119624321</v>
      </c>
      <c r="CE385" s="66">
        <f t="shared" si="393"/>
        <v>-4863</v>
      </c>
      <c r="CF385" s="66" t="e">
        <f>MAX(CE385:CE404)</f>
        <v>#REF!</v>
      </c>
      <c r="CG385" s="66" t="e">
        <f t="shared" si="384"/>
        <v>#REF!</v>
      </c>
      <c r="CH385" s="370"/>
      <c r="CI385" s="17">
        <f t="shared" si="394"/>
        <v>1</v>
      </c>
      <c r="CJ385" s="17">
        <f t="shared" si="395"/>
        <v>0</v>
      </c>
      <c r="CK385" s="38">
        <f>MAX(BV38:BV385)</f>
        <v>711.8</v>
      </c>
      <c r="CL385" s="38">
        <f t="shared" si="388"/>
        <v>-79.199999999999932</v>
      </c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</row>
    <row r="386" spans="1:147" customFormat="1" ht="19.5" hidden="1" customHeight="1" x14ac:dyDescent="0.25">
      <c r="A386" s="3"/>
      <c r="B386" s="254">
        <f t="shared" ref="B386:B402" si="396">J383</f>
        <v>38943</v>
      </c>
      <c r="C386" s="5">
        <f t="shared" si="346"/>
        <v>21012</v>
      </c>
      <c r="D386" s="5">
        <v>0</v>
      </c>
      <c r="E386" s="66">
        <f t="shared" si="348"/>
        <v>0</v>
      </c>
      <c r="F386" s="66">
        <f t="shared" ref="F386:F402" si="397">BR383</f>
        <v>-39</v>
      </c>
      <c r="G386" s="4">
        <f t="shared" si="347"/>
        <v>20973</v>
      </c>
      <c r="H386" s="8">
        <f t="shared" ref="H386:H402" si="398">F386/C386</f>
        <v>-1.8560822387207311E-3</v>
      </c>
      <c r="I386" s="3"/>
      <c r="J386" s="306">
        <v>38964</v>
      </c>
      <c r="K386" s="5">
        <v>617.29999999999995</v>
      </c>
      <c r="L386" s="5">
        <v>648.5</v>
      </c>
      <c r="M386" s="5">
        <v>613.5</v>
      </c>
      <c r="N386" s="177"/>
      <c r="O386" s="5">
        <f t="shared" si="332"/>
        <v>35</v>
      </c>
      <c r="P386" s="8">
        <f t="shared" si="333"/>
        <v>5.6698525838328205E-2</v>
      </c>
      <c r="Q386" s="8">
        <f>(AVERAGE(P383:P385))*Q1239</f>
        <v>1.4001596220266166E-2</v>
      </c>
      <c r="R386" s="8">
        <f>P385/P1239</f>
        <v>0.91452818386744805</v>
      </c>
      <c r="S386" s="109">
        <f t="shared" si="334"/>
        <v>623.74259023105969</v>
      </c>
      <c r="T386" s="5">
        <f t="shared" si="352"/>
        <v>7.6000000000000227</v>
      </c>
      <c r="U386" s="8">
        <f t="shared" si="331"/>
        <v>0.49333333333333179</v>
      </c>
      <c r="V386" s="19">
        <f t="shared" si="335"/>
        <v>7.7000000000000455</v>
      </c>
      <c r="W386" s="109">
        <f t="shared" si="353"/>
        <v>641.45740976894035</v>
      </c>
      <c r="X386" s="5">
        <f t="shared" si="349"/>
        <v>7.3999999999999773</v>
      </c>
      <c r="Y386" s="8">
        <f t="shared" si="336"/>
        <v>0.50666666666666815</v>
      </c>
      <c r="Z386" s="5">
        <f t="shared" si="337"/>
        <v>0</v>
      </c>
      <c r="AA386" s="5">
        <f>K386*AA1239</f>
        <v>8.0248999999999988</v>
      </c>
      <c r="AB386" s="5">
        <f t="shared" si="338"/>
        <v>7.3389972227178824</v>
      </c>
      <c r="AC386" s="2">
        <f t="shared" si="386"/>
        <v>38964</v>
      </c>
      <c r="AD386" s="43">
        <f t="shared" si="354"/>
        <v>625</v>
      </c>
      <c r="AE386" s="54"/>
      <c r="AF386" s="131">
        <f>(AK385&gt;AF1239)*1</f>
        <v>0</v>
      </c>
      <c r="AG386" s="112">
        <f>MROUND((AD386*AG1239),5)</f>
        <v>615</v>
      </c>
      <c r="AH386" s="113">
        <f>MROUND((AE386*AH1239),0.1)</f>
        <v>0</v>
      </c>
      <c r="AI386" s="60">
        <f t="shared" si="355"/>
        <v>-15.300000000000068</v>
      </c>
      <c r="AJ386" s="60"/>
      <c r="AK386" s="133">
        <f t="shared" si="385"/>
        <v>617.29999999999995</v>
      </c>
      <c r="AL386" s="41">
        <f t="shared" si="339"/>
        <v>640</v>
      </c>
      <c r="AM386" s="56">
        <f t="shared" si="350"/>
        <v>3.6</v>
      </c>
      <c r="AN386" s="82">
        <f t="shared" si="351"/>
        <v>0</v>
      </c>
      <c r="AO386" s="82">
        <f t="shared" si="356"/>
        <v>1</v>
      </c>
      <c r="AP386" s="33">
        <f t="shared" si="357"/>
        <v>0</v>
      </c>
      <c r="AQ386" s="29">
        <f t="shared" si="358"/>
        <v>0</v>
      </c>
      <c r="AR386" s="86">
        <f t="shared" si="359"/>
        <v>0</v>
      </c>
      <c r="AS386" s="33">
        <f t="shared" si="360"/>
        <v>0</v>
      </c>
      <c r="AT386" s="19">
        <f t="shared" si="361"/>
        <v>0</v>
      </c>
      <c r="AU386" s="18">
        <f t="shared" si="382"/>
        <v>1</v>
      </c>
      <c r="AV386" s="5">
        <f t="shared" si="362"/>
        <v>3.6</v>
      </c>
      <c r="AW386" s="17">
        <f t="shared" si="363"/>
        <v>1</v>
      </c>
      <c r="AX386" s="17">
        <f t="shared" si="364"/>
        <v>0</v>
      </c>
      <c r="AY386" s="17">
        <f t="shared" si="365"/>
        <v>0</v>
      </c>
      <c r="AZ386" s="19">
        <f t="shared" si="366"/>
        <v>630</v>
      </c>
      <c r="BA386" s="19">
        <f t="shared" si="367"/>
        <v>0</v>
      </c>
      <c r="BB386" s="19">
        <f t="shared" si="368"/>
        <v>0</v>
      </c>
      <c r="BC386" s="19">
        <f t="shared" si="369"/>
        <v>0</v>
      </c>
      <c r="BD386" s="17">
        <f t="shared" si="370"/>
        <v>630</v>
      </c>
      <c r="BE386" s="17">
        <f t="shared" si="371"/>
        <v>0</v>
      </c>
      <c r="BF386" s="38">
        <f t="shared" si="372"/>
        <v>0</v>
      </c>
      <c r="BG386" s="38">
        <f t="shared" si="373"/>
        <v>0</v>
      </c>
      <c r="BH386" s="38">
        <f t="shared" si="374"/>
        <v>0</v>
      </c>
      <c r="BI386" s="38">
        <f t="shared" si="375"/>
        <v>0</v>
      </c>
      <c r="BJ386" s="5">
        <f t="shared" si="376"/>
        <v>0</v>
      </c>
      <c r="BK386" s="5">
        <f t="shared" si="377"/>
        <v>0</v>
      </c>
      <c r="BL386" s="22">
        <f t="shared" si="378"/>
        <v>3.6</v>
      </c>
      <c r="BM386" s="5">
        <f t="shared" si="379"/>
        <v>3.6</v>
      </c>
      <c r="BN386" s="66">
        <f t="shared" si="392"/>
        <v>360</v>
      </c>
      <c r="BO386" s="5">
        <f>AP386*BO1239</f>
        <v>0</v>
      </c>
      <c r="BP386" s="5">
        <f>AU386*BP1239</f>
        <v>-39</v>
      </c>
      <c r="BQ386" s="5">
        <f>AF386*BQ1239</f>
        <v>0</v>
      </c>
      <c r="BR386" s="356">
        <f t="shared" si="391"/>
        <v>321</v>
      </c>
      <c r="BS386" s="5">
        <f t="shared" si="380"/>
        <v>617.29999999999995</v>
      </c>
      <c r="BT386" s="6"/>
      <c r="BU386" s="306">
        <v>38964</v>
      </c>
      <c r="BV386" s="38">
        <f t="shared" si="381"/>
        <v>617.29999999999995</v>
      </c>
      <c r="BW386" s="66">
        <f>BV27*BV386</f>
        <v>50856.813313560713</v>
      </c>
      <c r="BX386" s="66">
        <f t="shared" si="389"/>
        <v>-1260.5042016806838</v>
      </c>
      <c r="BY386" s="17">
        <f t="shared" si="387"/>
        <v>0</v>
      </c>
      <c r="BZ386" s="17">
        <f t="shared" si="390"/>
        <v>1</v>
      </c>
      <c r="CA386" s="66"/>
      <c r="CB386" s="66">
        <f>N3+CE386</f>
        <v>45458</v>
      </c>
      <c r="CC386" s="66">
        <f>MAX(BW386:BW404)</f>
        <v>53600.263634865718</v>
      </c>
      <c r="CD386" s="66">
        <f t="shared" si="383"/>
        <v>-2743.4503213050048</v>
      </c>
      <c r="CE386" s="66">
        <f t="shared" si="393"/>
        <v>-4542</v>
      </c>
      <c r="CF386" s="66" t="e">
        <f>MAX(CE386:CE404)</f>
        <v>#REF!</v>
      </c>
      <c r="CG386" s="66" t="e">
        <f t="shared" si="384"/>
        <v>#REF!</v>
      </c>
      <c r="CH386" s="370"/>
      <c r="CI386" s="17">
        <f t="shared" si="394"/>
        <v>1</v>
      </c>
      <c r="CJ386" s="17">
        <f t="shared" si="395"/>
        <v>0</v>
      </c>
      <c r="CK386" s="38">
        <f>MAX(BV38:BV386)</f>
        <v>711.8</v>
      </c>
      <c r="CL386" s="38">
        <f t="shared" si="388"/>
        <v>-94.5</v>
      </c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</row>
    <row r="387" spans="1:147" customFormat="1" ht="19.5" hidden="1" customHeight="1" x14ac:dyDescent="0.25">
      <c r="A387" s="3"/>
      <c r="B387" s="254">
        <f t="shared" si="396"/>
        <v>38950</v>
      </c>
      <c r="C387" s="5">
        <f t="shared" ref="C387:C402" si="399">G386</f>
        <v>20973</v>
      </c>
      <c r="D387" s="5">
        <v>0</v>
      </c>
      <c r="E387" s="66">
        <f t="shared" si="348"/>
        <v>0</v>
      </c>
      <c r="F387" s="66">
        <f t="shared" si="397"/>
        <v>471.00000000000006</v>
      </c>
      <c r="G387" s="4">
        <f t="shared" ref="G387:G402" si="400">G386+F387</f>
        <v>21444</v>
      </c>
      <c r="H387" s="8">
        <f t="shared" si="398"/>
        <v>2.2457445286797315E-2</v>
      </c>
      <c r="I387" s="3"/>
      <c r="J387" s="306">
        <v>38971</v>
      </c>
      <c r="K387" s="5">
        <v>583</v>
      </c>
      <c r="L387" s="5">
        <v>619</v>
      </c>
      <c r="M387" s="5">
        <v>576.6</v>
      </c>
      <c r="N387" s="177"/>
      <c r="O387" s="5">
        <f t="shared" si="332"/>
        <v>42.399999999999977</v>
      </c>
      <c r="P387" s="8">
        <f t="shared" si="333"/>
        <v>7.2727272727272682E-2</v>
      </c>
      <c r="Q387" s="8">
        <f>(AVERAGE(P384:P386))*Q1239</f>
        <v>1.570648571974366E-2</v>
      </c>
      <c r="R387" s="8">
        <f>P386/P1239</f>
        <v>1.6079327526109266</v>
      </c>
      <c r="S387" s="109">
        <f t="shared" si="334"/>
        <v>607.60438636520223</v>
      </c>
      <c r="T387" s="5">
        <f t="shared" si="352"/>
        <v>7.2999999999999545</v>
      </c>
      <c r="U387" s="8">
        <f t="shared" si="331"/>
        <v>0.51333333333333642</v>
      </c>
      <c r="V387" s="19">
        <f t="shared" si="335"/>
        <v>27</v>
      </c>
      <c r="W387" s="109">
        <f t="shared" si="353"/>
        <v>626.99561363479768</v>
      </c>
      <c r="X387" s="5">
        <f t="shared" si="349"/>
        <v>7.7000000000000455</v>
      </c>
      <c r="Y387" s="8">
        <f t="shared" si="336"/>
        <v>0.48666666666666358</v>
      </c>
      <c r="Z387" s="5">
        <f t="shared" si="337"/>
        <v>0</v>
      </c>
      <c r="AA387" s="5">
        <f>K387*AA1239</f>
        <v>7.5789999999999997</v>
      </c>
      <c r="AB387" s="5">
        <f t="shared" si="338"/>
        <v>12.186522332038212</v>
      </c>
      <c r="AC387" s="2">
        <f t="shared" si="386"/>
        <v>38971</v>
      </c>
      <c r="AD387" s="43">
        <f t="shared" si="354"/>
        <v>610</v>
      </c>
      <c r="AE387" s="54"/>
      <c r="AF387" s="131">
        <f>(AK386&gt;AF1239)*1</f>
        <v>0</v>
      </c>
      <c r="AG387" s="112">
        <f>MROUND((AD387*AG1239),5)</f>
        <v>600</v>
      </c>
      <c r="AH387" s="113">
        <f>MROUND((AE387*AH1239),0.1)</f>
        <v>0</v>
      </c>
      <c r="AI387" s="60">
        <f t="shared" si="355"/>
        <v>-34.299999999999955</v>
      </c>
      <c r="AJ387" s="60"/>
      <c r="AK387" s="133">
        <f t="shared" si="385"/>
        <v>583</v>
      </c>
      <c r="AL387" s="41">
        <f t="shared" si="339"/>
        <v>625</v>
      </c>
      <c r="AM387" s="56">
        <f t="shared" si="350"/>
        <v>3.7</v>
      </c>
      <c r="AN387" s="82">
        <f t="shared" si="351"/>
        <v>0</v>
      </c>
      <c r="AO387" s="82">
        <f t="shared" si="356"/>
        <v>1</v>
      </c>
      <c r="AP387" s="33">
        <f t="shared" si="357"/>
        <v>0</v>
      </c>
      <c r="AQ387" s="29">
        <f t="shared" si="358"/>
        <v>0</v>
      </c>
      <c r="AR387" s="86">
        <f t="shared" si="359"/>
        <v>0</v>
      </c>
      <c r="AS387" s="33">
        <f t="shared" si="360"/>
        <v>0</v>
      </c>
      <c r="AT387" s="19">
        <f t="shared" si="361"/>
        <v>0</v>
      </c>
      <c r="AU387" s="18">
        <f t="shared" si="382"/>
        <v>1</v>
      </c>
      <c r="AV387" s="5">
        <f t="shared" si="362"/>
        <v>3.7</v>
      </c>
      <c r="AW387" s="17">
        <f t="shared" si="363"/>
        <v>1</v>
      </c>
      <c r="AX387" s="17">
        <f t="shared" si="364"/>
        <v>0</v>
      </c>
      <c r="AY387" s="17">
        <f t="shared" si="365"/>
        <v>0</v>
      </c>
      <c r="AZ387" s="19">
        <f t="shared" si="366"/>
        <v>630</v>
      </c>
      <c r="BA387" s="19">
        <f t="shared" si="367"/>
        <v>0</v>
      </c>
      <c r="BB387" s="19">
        <f t="shared" si="368"/>
        <v>0</v>
      </c>
      <c r="BC387" s="19">
        <f t="shared" si="369"/>
        <v>0</v>
      </c>
      <c r="BD387" s="17">
        <f t="shared" si="370"/>
        <v>630</v>
      </c>
      <c r="BE387" s="17">
        <f t="shared" si="371"/>
        <v>0</v>
      </c>
      <c r="BF387" s="38">
        <f t="shared" si="372"/>
        <v>600</v>
      </c>
      <c r="BG387" s="38">
        <f t="shared" si="373"/>
        <v>0</v>
      </c>
      <c r="BH387" s="38">
        <f t="shared" si="374"/>
        <v>0</v>
      </c>
      <c r="BI387" s="38">
        <f t="shared" si="375"/>
        <v>0</v>
      </c>
      <c r="BJ387" s="5">
        <f t="shared" si="376"/>
        <v>0</v>
      </c>
      <c r="BK387" s="5">
        <f t="shared" si="377"/>
        <v>0</v>
      </c>
      <c r="BL387" s="22">
        <f t="shared" si="378"/>
        <v>3.7</v>
      </c>
      <c r="BM387" s="5">
        <f t="shared" si="379"/>
        <v>3.7</v>
      </c>
      <c r="BN387" s="66">
        <f t="shared" si="392"/>
        <v>370</v>
      </c>
      <c r="BO387" s="5">
        <f>AP387*BO1239</f>
        <v>0</v>
      </c>
      <c r="BP387" s="5">
        <f>AU387*BP1239</f>
        <v>-39</v>
      </c>
      <c r="BQ387" s="5">
        <f>AF387*BQ1239</f>
        <v>0</v>
      </c>
      <c r="BR387" s="356">
        <f t="shared" si="391"/>
        <v>331</v>
      </c>
      <c r="BS387" s="5">
        <f t="shared" si="380"/>
        <v>583</v>
      </c>
      <c r="BT387" s="6"/>
      <c r="BU387" s="306">
        <v>38971</v>
      </c>
      <c r="BV387" s="38">
        <f t="shared" si="381"/>
        <v>583</v>
      </c>
      <c r="BW387" s="66">
        <f>BV27*BV387</f>
        <v>48030.977096721042</v>
      </c>
      <c r="BX387" s="66">
        <f t="shared" si="389"/>
        <v>-2825.8362168396707</v>
      </c>
      <c r="BY387" s="17">
        <f t="shared" si="387"/>
        <v>0</v>
      </c>
      <c r="BZ387" s="17">
        <f t="shared" si="390"/>
        <v>1</v>
      </c>
      <c r="CA387" s="66"/>
      <c r="CB387" s="66">
        <f>N3+CE387</f>
        <v>45789</v>
      </c>
      <c r="CC387" s="66">
        <f>MAX(BW387:BW404)</f>
        <v>53600.263634865718</v>
      </c>
      <c r="CD387" s="66">
        <f t="shared" si="383"/>
        <v>-5569.2865381446754</v>
      </c>
      <c r="CE387" s="66">
        <f t="shared" si="393"/>
        <v>-4211</v>
      </c>
      <c r="CF387" s="66" t="e">
        <f>MAX(CE387:CE404)</f>
        <v>#REF!</v>
      </c>
      <c r="CG387" s="66" t="e">
        <f t="shared" si="384"/>
        <v>#REF!</v>
      </c>
      <c r="CH387" s="370"/>
      <c r="CI387" s="17">
        <f t="shared" si="394"/>
        <v>1</v>
      </c>
      <c r="CJ387" s="17">
        <f t="shared" si="395"/>
        <v>0</v>
      </c>
      <c r="CK387" s="38">
        <f>MAX(BV38:BV387)</f>
        <v>711.8</v>
      </c>
      <c r="CL387" s="38">
        <f t="shared" si="388"/>
        <v>-128.79999999999995</v>
      </c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</row>
    <row r="388" spans="1:147" customFormat="1" ht="19.5" hidden="1" customHeight="1" x14ac:dyDescent="0.25">
      <c r="A388" s="3"/>
      <c r="B388" s="254">
        <f t="shared" si="396"/>
        <v>38957</v>
      </c>
      <c r="C388" s="5">
        <f t="shared" si="399"/>
        <v>21444</v>
      </c>
      <c r="D388" s="5">
        <v>0</v>
      </c>
      <c r="E388" s="66">
        <f t="shared" ref="E388:E402" si="401">E387</f>
        <v>0</v>
      </c>
      <c r="F388" s="66">
        <f t="shared" si="397"/>
        <v>441.00000000000006</v>
      </c>
      <c r="G388" s="4">
        <f t="shared" si="400"/>
        <v>21885</v>
      </c>
      <c r="H388" s="8">
        <f t="shared" si="398"/>
        <v>2.0565193060996086E-2</v>
      </c>
      <c r="I388" s="3"/>
      <c r="J388" s="306">
        <v>38978</v>
      </c>
      <c r="K388" s="5">
        <v>595.4</v>
      </c>
      <c r="L388" s="5">
        <v>598.20000000000005</v>
      </c>
      <c r="M388" s="5">
        <v>578.29999999999995</v>
      </c>
      <c r="N388" s="177"/>
      <c r="O388" s="5">
        <f t="shared" si="332"/>
        <v>19.900000000000091</v>
      </c>
      <c r="P388" s="8">
        <f t="shared" si="333"/>
        <v>3.3422908968760649E-2</v>
      </c>
      <c r="Q388" s="8">
        <f>(AVERAGE(P385:P387))*Q1239</f>
        <v>2.1556488602086442E-2</v>
      </c>
      <c r="R388" s="8">
        <f>P387/P1239</f>
        <v>2.0624974299983885</v>
      </c>
      <c r="S388" s="109">
        <f t="shared" si="334"/>
        <v>570.43256714498364</v>
      </c>
      <c r="T388" s="5">
        <f t="shared" si="352"/>
        <v>13</v>
      </c>
      <c r="U388" s="8">
        <f t="shared" si="331"/>
        <v>0.48</v>
      </c>
      <c r="V388" s="19">
        <f t="shared" si="335"/>
        <v>0</v>
      </c>
      <c r="W388" s="109">
        <f t="shared" si="353"/>
        <v>595.56743285501636</v>
      </c>
      <c r="X388" s="5">
        <f t="shared" si="349"/>
        <v>12</v>
      </c>
      <c r="Y388" s="8">
        <f t="shared" si="336"/>
        <v>0.52</v>
      </c>
      <c r="Z388" s="5">
        <f t="shared" si="337"/>
        <v>0.39999999999997726</v>
      </c>
      <c r="AA388" s="5">
        <f>K388*AA1239</f>
        <v>7.7401999999999997</v>
      </c>
      <c r="AB388" s="5">
        <f t="shared" si="338"/>
        <v>15.964142607673526</v>
      </c>
      <c r="AC388" s="2">
        <f t="shared" si="386"/>
        <v>38978</v>
      </c>
      <c r="AD388" s="43">
        <f t="shared" si="354"/>
        <v>570</v>
      </c>
      <c r="AE388" s="54"/>
      <c r="AF388" s="131">
        <f>(AK387&gt;AF1239)*1</f>
        <v>0</v>
      </c>
      <c r="AG388" s="112">
        <f>MROUND((AD388*AG1239),5)</f>
        <v>560</v>
      </c>
      <c r="AH388" s="113">
        <f>MROUND((AE388*AH1239),0.1)</f>
        <v>0</v>
      </c>
      <c r="AI388" s="60">
        <f t="shared" si="355"/>
        <v>12.399999999999977</v>
      </c>
      <c r="AJ388" s="60"/>
      <c r="AK388" s="133">
        <f t="shared" si="385"/>
        <v>595.4</v>
      </c>
      <c r="AL388" s="41">
        <f t="shared" si="339"/>
        <v>595</v>
      </c>
      <c r="AM388" s="56">
        <f t="shared" si="350"/>
        <v>5.9</v>
      </c>
      <c r="AN388" s="82">
        <f t="shared" si="351"/>
        <v>1</v>
      </c>
      <c r="AO388" s="82">
        <f t="shared" si="356"/>
        <v>0</v>
      </c>
      <c r="AP388" s="33">
        <f t="shared" si="357"/>
        <v>0</v>
      </c>
      <c r="AQ388" s="29">
        <f t="shared" si="358"/>
        <v>0</v>
      </c>
      <c r="AR388" s="86">
        <f t="shared" si="359"/>
        <v>1</v>
      </c>
      <c r="AS388" s="33">
        <f t="shared" si="360"/>
        <v>0</v>
      </c>
      <c r="AT388" s="19">
        <f t="shared" si="361"/>
        <v>0</v>
      </c>
      <c r="AU388" s="18">
        <f t="shared" si="382"/>
        <v>1</v>
      </c>
      <c r="AV388" s="5">
        <f t="shared" si="362"/>
        <v>5.9</v>
      </c>
      <c r="AW388" s="17">
        <f t="shared" si="363"/>
        <v>0</v>
      </c>
      <c r="AX388" s="17">
        <f t="shared" si="364"/>
        <v>1</v>
      </c>
      <c r="AY388" s="17">
        <f t="shared" si="365"/>
        <v>595</v>
      </c>
      <c r="AZ388" s="19">
        <f t="shared" si="366"/>
        <v>630</v>
      </c>
      <c r="BA388" s="19">
        <f t="shared" si="367"/>
        <v>0</v>
      </c>
      <c r="BB388" s="19">
        <f t="shared" si="368"/>
        <v>0</v>
      </c>
      <c r="BC388" s="19">
        <f t="shared" si="369"/>
        <v>595</v>
      </c>
      <c r="BD388" s="17">
        <f t="shared" si="370"/>
        <v>0</v>
      </c>
      <c r="BE388" s="17">
        <f t="shared" si="371"/>
        <v>0</v>
      </c>
      <c r="BF388" s="38">
        <f t="shared" si="372"/>
        <v>0</v>
      </c>
      <c r="BG388" s="38">
        <f t="shared" si="373"/>
        <v>0</v>
      </c>
      <c r="BH388" s="38">
        <f t="shared" si="374"/>
        <v>0</v>
      </c>
      <c r="BI388" s="38">
        <f t="shared" si="375"/>
        <v>0</v>
      </c>
      <c r="BJ388" s="5">
        <f t="shared" si="376"/>
        <v>0</v>
      </c>
      <c r="BK388" s="5">
        <f t="shared" si="377"/>
        <v>-35</v>
      </c>
      <c r="BL388" s="22">
        <f t="shared" si="378"/>
        <v>-29.1</v>
      </c>
      <c r="BM388" s="5">
        <f t="shared" si="379"/>
        <v>-29.1</v>
      </c>
      <c r="BN388" s="66">
        <f t="shared" si="392"/>
        <v>-2910</v>
      </c>
      <c r="BO388" s="5">
        <f>AP388*BO1239</f>
        <v>0</v>
      </c>
      <c r="BP388" s="5">
        <f>AU388*BP1239</f>
        <v>-39</v>
      </c>
      <c r="BQ388" s="5">
        <f>AF388*BQ1239</f>
        <v>0</v>
      </c>
      <c r="BR388" s="356">
        <f t="shared" si="391"/>
        <v>-2949</v>
      </c>
      <c r="BS388" s="5">
        <f t="shared" si="380"/>
        <v>595.4</v>
      </c>
      <c r="BT388" s="6"/>
      <c r="BU388" s="306">
        <v>38978</v>
      </c>
      <c r="BV388" s="38">
        <f t="shared" si="381"/>
        <v>595.4</v>
      </c>
      <c r="BW388" s="66">
        <f>BV27*BV388</f>
        <v>49052.562201351131</v>
      </c>
      <c r="BX388" s="66">
        <f t="shared" si="389"/>
        <v>1021.5851046300886</v>
      </c>
      <c r="BY388" s="17">
        <f t="shared" si="387"/>
        <v>1</v>
      </c>
      <c r="BZ388" s="17">
        <f t="shared" si="390"/>
        <v>0</v>
      </c>
      <c r="CA388" s="66"/>
      <c r="CB388" s="66">
        <f>N3+CE388</f>
        <v>42840</v>
      </c>
      <c r="CC388" s="66">
        <f>MAX(BW388:BW404)</f>
        <v>53600.263634865718</v>
      </c>
      <c r="CD388" s="66">
        <f t="shared" si="383"/>
        <v>-4547.7014335145868</v>
      </c>
      <c r="CE388" s="66">
        <f t="shared" si="393"/>
        <v>-7160</v>
      </c>
      <c r="CF388" s="66" t="e">
        <f>MAX(CE388:CE404)</f>
        <v>#REF!</v>
      </c>
      <c r="CG388" s="66" t="e">
        <f t="shared" si="384"/>
        <v>#REF!</v>
      </c>
      <c r="CH388" s="370"/>
      <c r="CI388" s="17">
        <f t="shared" si="394"/>
        <v>0</v>
      </c>
      <c r="CJ388" s="17">
        <f t="shared" si="395"/>
        <v>1</v>
      </c>
      <c r="CK388" s="38">
        <f>MAX(BV38:BV388)</f>
        <v>711.8</v>
      </c>
      <c r="CL388" s="38">
        <f t="shared" si="388"/>
        <v>-116.39999999999998</v>
      </c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</row>
    <row r="389" spans="1:147" customFormat="1" ht="19.5" hidden="1" customHeight="1" x14ac:dyDescent="0.25">
      <c r="A389" s="3"/>
      <c r="B389" s="254">
        <f t="shared" si="396"/>
        <v>38964</v>
      </c>
      <c r="C389" s="5">
        <f t="shared" si="399"/>
        <v>21885</v>
      </c>
      <c r="D389" s="5">
        <v>0</v>
      </c>
      <c r="E389" s="66">
        <f t="shared" si="401"/>
        <v>0</v>
      </c>
      <c r="F389" s="66">
        <f t="shared" si="397"/>
        <v>321</v>
      </c>
      <c r="G389" s="4">
        <f t="shared" si="400"/>
        <v>22206</v>
      </c>
      <c r="H389" s="8">
        <f t="shared" si="398"/>
        <v>1.4667580534612748E-2</v>
      </c>
      <c r="I389" s="3"/>
      <c r="J389" s="306">
        <v>38985</v>
      </c>
      <c r="K389" s="5">
        <v>604.20000000000005</v>
      </c>
      <c r="L389" s="5">
        <v>612.4</v>
      </c>
      <c r="M389" s="5">
        <v>587.5</v>
      </c>
      <c r="N389" s="177"/>
      <c r="O389" s="5">
        <f t="shared" si="332"/>
        <v>24.899999999999977</v>
      </c>
      <c r="P389" s="8">
        <f t="shared" si="333"/>
        <v>4.121151936444882E-2</v>
      </c>
      <c r="Q389" s="8">
        <f>(AVERAGE(P386:P388))*Q1239</f>
        <v>2.1713161004581538E-2</v>
      </c>
      <c r="R389" s="8">
        <f>P388/P1239</f>
        <v>0.9478516279531608</v>
      </c>
      <c r="S389" s="109">
        <f t="shared" si="334"/>
        <v>582.4719839378721</v>
      </c>
      <c r="T389" s="5">
        <f t="shared" si="352"/>
        <v>15.399999999999977</v>
      </c>
      <c r="U389" s="8">
        <f t="shared" si="331"/>
        <v>0.48666666666666741</v>
      </c>
      <c r="V389" s="19">
        <f t="shared" si="335"/>
        <v>0</v>
      </c>
      <c r="W389" s="109">
        <f t="shared" si="353"/>
        <v>608.32801606212786</v>
      </c>
      <c r="X389" s="5">
        <f t="shared" si="349"/>
        <v>14.600000000000023</v>
      </c>
      <c r="Y389" s="8">
        <f t="shared" si="336"/>
        <v>0.51333333333333253</v>
      </c>
      <c r="Z389" s="5">
        <f t="shared" si="337"/>
        <v>0</v>
      </c>
      <c r="AA389" s="5">
        <f>K389*AA1239</f>
        <v>7.8546000000000005</v>
      </c>
      <c r="AB389" s="5">
        <f t="shared" si="338"/>
        <v>7.4449953969208975</v>
      </c>
      <c r="AC389" s="2">
        <f t="shared" si="386"/>
        <v>38985</v>
      </c>
      <c r="AD389" s="43">
        <f t="shared" si="354"/>
        <v>580</v>
      </c>
      <c r="AE389" s="54"/>
      <c r="AF389" s="131">
        <f>(AK388&gt;AF1239)*1</f>
        <v>0</v>
      </c>
      <c r="AG389" s="112">
        <f>MROUND((AD389*AG1239),5)</f>
        <v>570</v>
      </c>
      <c r="AH389" s="113">
        <f>MROUND((AE389*AH1239),0.1)</f>
        <v>0</v>
      </c>
      <c r="AI389" s="60">
        <f t="shared" si="355"/>
        <v>8.8000000000000682</v>
      </c>
      <c r="AJ389" s="60"/>
      <c r="AK389" s="133">
        <f t="shared" si="385"/>
        <v>604.20000000000005</v>
      </c>
      <c r="AL389" s="41">
        <f t="shared" si="339"/>
        <v>610</v>
      </c>
      <c r="AM389" s="56">
        <f t="shared" si="350"/>
        <v>8.3000000000000007</v>
      </c>
      <c r="AN389" s="82">
        <f t="shared" si="351"/>
        <v>1</v>
      </c>
      <c r="AO389" s="82">
        <f t="shared" si="356"/>
        <v>0</v>
      </c>
      <c r="AP389" s="33">
        <f t="shared" si="357"/>
        <v>1</v>
      </c>
      <c r="AQ389" s="29">
        <f t="shared" si="358"/>
        <v>0</v>
      </c>
      <c r="AR389" s="86">
        <f t="shared" si="359"/>
        <v>1</v>
      </c>
      <c r="AS389" s="33">
        <f t="shared" si="360"/>
        <v>0</v>
      </c>
      <c r="AT389" s="19">
        <f t="shared" si="361"/>
        <v>0</v>
      </c>
      <c r="AU389" s="18">
        <f t="shared" si="382"/>
        <v>0</v>
      </c>
      <c r="AV389" s="5">
        <f t="shared" si="362"/>
        <v>0</v>
      </c>
      <c r="AW389" s="17">
        <f t="shared" si="363"/>
        <v>0</v>
      </c>
      <c r="AX389" s="17">
        <f t="shared" si="364"/>
        <v>0</v>
      </c>
      <c r="AY389" s="17">
        <f t="shared" si="365"/>
        <v>0</v>
      </c>
      <c r="AZ389" s="19">
        <f t="shared" si="366"/>
        <v>0</v>
      </c>
      <c r="BA389" s="19">
        <f t="shared" si="367"/>
        <v>0</v>
      </c>
      <c r="BB389" s="19">
        <f t="shared" si="368"/>
        <v>0</v>
      </c>
      <c r="BC389" s="19">
        <f t="shared" si="369"/>
        <v>0</v>
      </c>
      <c r="BD389" s="17">
        <f t="shared" si="370"/>
        <v>0</v>
      </c>
      <c r="BE389" s="17">
        <f t="shared" si="371"/>
        <v>0</v>
      </c>
      <c r="BF389" s="38">
        <f t="shared" si="372"/>
        <v>0</v>
      </c>
      <c r="BG389" s="38">
        <f t="shared" si="373"/>
        <v>0</v>
      </c>
      <c r="BH389" s="38">
        <f t="shared" si="374"/>
        <v>0</v>
      </c>
      <c r="BI389" s="38">
        <f t="shared" si="375"/>
        <v>0</v>
      </c>
      <c r="BJ389" s="5">
        <f t="shared" si="376"/>
        <v>0</v>
      </c>
      <c r="BK389" s="5">
        <f t="shared" si="377"/>
        <v>0</v>
      </c>
      <c r="BL389" s="22">
        <f t="shared" si="378"/>
        <v>0</v>
      </c>
      <c r="BM389" s="5">
        <f t="shared" si="379"/>
        <v>0</v>
      </c>
      <c r="BN389" s="66">
        <f t="shared" si="392"/>
        <v>0</v>
      </c>
      <c r="BO389" s="5">
        <f>AP389*BO1239</f>
        <v>-39</v>
      </c>
      <c r="BP389" s="5">
        <f>AU389*BP1239</f>
        <v>0</v>
      </c>
      <c r="BQ389" s="5">
        <f>AF389*BQ1239</f>
        <v>0</v>
      </c>
      <c r="BR389" s="356">
        <f t="shared" si="391"/>
        <v>-39</v>
      </c>
      <c r="BS389" s="5">
        <f t="shared" si="380"/>
        <v>604.20000000000005</v>
      </c>
      <c r="BT389" s="6"/>
      <c r="BU389" s="306">
        <v>38985</v>
      </c>
      <c r="BV389" s="38">
        <f t="shared" si="381"/>
        <v>604.20000000000005</v>
      </c>
      <c r="BW389" s="66">
        <f>BV27*BV389</f>
        <v>49777.558082056355</v>
      </c>
      <c r="BX389" s="66">
        <f t="shared" si="389"/>
        <v>724.99588070522441</v>
      </c>
      <c r="BY389" s="17">
        <f t="shared" si="387"/>
        <v>1</v>
      </c>
      <c r="BZ389" s="17">
        <f t="shared" si="390"/>
        <v>0</v>
      </c>
      <c r="CA389" s="66"/>
      <c r="CB389" s="66">
        <f>N3+CE389</f>
        <v>42801</v>
      </c>
      <c r="CC389" s="66">
        <f>MAX(BW389:BW404)</f>
        <v>53600.263634865718</v>
      </c>
      <c r="CD389" s="66">
        <f t="shared" si="383"/>
        <v>-3822.7055528093624</v>
      </c>
      <c r="CE389" s="66">
        <f t="shared" si="393"/>
        <v>-7199</v>
      </c>
      <c r="CF389" s="66" t="e">
        <f>MAX(CE389:CE404)</f>
        <v>#REF!</v>
      </c>
      <c r="CG389" s="66" t="e">
        <f t="shared" si="384"/>
        <v>#REF!</v>
      </c>
      <c r="CH389" s="370"/>
      <c r="CI389" s="17">
        <f t="shared" si="394"/>
        <v>0</v>
      </c>
      <c r="CJ389" s="17">
        <f t="shared" si="395"/>
        <v>1</v>
      </c>
      <c r="CK389" s="38">
        <f>MAX(BV38:BV389)</f>
        <v>711.8</v>
      </c>
      <c r="CL389" s="38">
        <f t="shared" si="388"/>
        <v>-107.59999999999991</v>
      </c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</row>
    <row r="390" spans="1:147" customFormat="1" ht="19.5" hidden="1" customHeight="1" x14ac:dyDescent="0.25">
      <c r="A390" s="3"/>
      <c r="B390" s="254">
        <f t="shared" si="396"/>
        <v>38971</v>
      </c>
      <c r="C390" s="5">
        <f t="shared" si="399"/>
        <v>22206</v>
      </c>
      <c r="D390" s="5">
        <v>0</v>
      </c>
      <c r="E390" s="66">
        <f t="shared" si="401"/>
        <v>0</v>
      </c>
      <c r="F390" s="66">
        <f t="shared" si="397"/>
        <v>331</v>
      </c>
      <c r="G390" s="4">
        <f t="shared" si="400"/>
        <v>22537</v>
      </c>
      <c r="H390" s="8">
        <f t="shared" si="398"/>
        <v>1.4905881293344142E-2</v>
      </c>
      <c r="I390" s="3"/>
      <c r="J390" s="306">
        <v>38992</v>
      </c>
      <c r="K390" s="5">
        <v>576.79999999999995</v>
      </c>
      <c r="L390" s="5">
        <v>609.20000000000005</v>
      </c>
      <c r="M390" s="5">
        <v>563.5</v>
      </c>
      <c r="N390" s="177"/>
      <c r="O390" s="5">
        <f t="shared" si="332"/>
        <v>45.700000000000045</v>
      </c>
      <c r="P390" s="8">
        <f t="shared" si="333"/>
        <v>7.9230235783633932E-2</v>
      </c>
      <c r="Q390" s="8">
        <f>(AVERAGE(P387:P389))*Q1239</f>
        <v>1.9648226808064287E-2</v>
      </c>
      <c r="R390" s="8">
        <f>P389/P1239</f>
        <v>1.1687314756631877</v>
      </c>
      <c r="S390" s="109">
        <f t="shared" si="334"/>
        <v>592.32854136256765</v>
      </c>
      <c r="T390" s="5">
        <f t="shared" si="352"/>
        <v>14.200000000000045</v>
      </c>
      <c r="U390" s="8">
        <f t="shared" si="331"/>
        <v>0.43199999999999816</v>
      </c>
      <c r="V390" s="19">
        <f t="shared" si="335"/>
        <v>13.200000000000045</v>
      </c>
      <c r="W390" s="109">
        <f t="shared" si="353"/>
        <v>616.07145863743244</v>
      </c>
      <c r="X390" s="5">
        <f t="shared" si="349"/>
        <v>10.799999999999955</v>
      </c>
      <c r="Y390" s="8">
        <f t="shared" si="336"/>
        <v>0.56800000000000184</v>
      </c>
      <c r="Z390" s="5">
        <f t="shared" si="337"/>
        <v>0</v>
      </c>
      <c r="AA390" s="5">
        <f>K390*AA1239</f>
        <v>7.4983999999999993</v>
      </c>
      <c r="AB390" s="5">
        <f t="shared" si="338"/>
        <v>8.7636160971128465</v>
      </c>
      <c r="AC390" s="2">
        <f t="shared" si="386"/>
        <v>38992</v>
      </c>
      <c r="AD390" s="43">
        <f t="shared" si="354"/>
        <v>590</v>
      </c>
      <c r="AE390" s="54"/>
      <c r="AF390" s="131">
        <f>(AK389&gt;AF1239)*1</f>
        <v>0</v>
      </c>
      <c r="AG390" s="112">
        <f>MROUND((AD390*AG1239),5)</f>
        <v>580</v>
      </c>
      <c r="AH390" s="113">
        <f>MROUND((AE390*AH1239),0.1)</f>
        <v>0</v>
      </c>
      <c r="AI390" s="60">
        <f t="shared" si="355"/>
        <v>-27.400000000000091</v>
      </c>
      <c r="AJ390" s="60"/>
      <c r="AK390" s="133">
        <f t="shared" si="385"/>
        <v>576.79999999999995</v>
      </c>
      <c r="AL390" s="41">
        <f t="shared" si="339"/>
        <v>615</v>
      </c>
      <c r="AM390" s="56">
        <f t="shared" si="350"/>
        <v>3.8000000000000003</v>
      </c>
      <c r="AN390" s="82">
        <f t="shared" si="351"/>
        <v>0</v>
      </c>
      <c r="AO390" s="82">
        <f t="shared" si="356"/>
        <v>1</v>
      </c>
      <c r="AP390" s="33">
        <f t="shared" si="357"/>
        <v>1</v>
      </c>
      <c r="AQ390" s="29">
        <f t="shared" si="358"/>
        <v>0</v>
      </c>
      <c r="AR390" s="86">
        <f t="shared" si="359"/>
        <v>0</v>
      </c>
      <c r="AS390" s="33">
        <f t="shared" si="360"/>
        <v>1</v>
      </c>
      <c r="AT390" s="19">
        <f t="shared" si="361"/>
        <v>590</v>
      </c>
      <c r="AU390" s="18">
        <f t="shared" si="382"/>
        <v>0</v>
      </c>
      <c r="AV390" s="5">
        <f t="shared" si="362"/>
        <v>0</v>
      </c>
      <c r="AW390" s="17">
        <f t="shared" si="363"/>
        <v>0</v>
      </c>
      <c r="AX390" s="17">
        <f t="shared" si="364"/>
        <v>0</v>
      </c>
      <c r="AY390" s="17">
        <f t="shared" si="365"/>
        <v>0</v>
      </c>
      <c r="AZ390" s="19">
        <f t="shared" si="366"/>
        <v>0</v>
      </c>
      <c r="BA390" s="19">
        <f t="shared" si="367"/>
        <v>590</v>
      </c>
      <c r="BB390" s="19">
        <f t="shared" si="368"/>
        <v>0</v>
      </c>
      <c r="BC390" s="19">
        <f t="shared" si="369"/>
        <v>0</v>
      </c>
      <c r="BD390" s="17">
        <f t="shared" si="370"/>
        <v>590</v>
      </c>
      <c r="BE390" s="17">
        <f t="shared" si="371"/>
        <v>0</v>
      </c>
      <c r="BF390" s="38">
        <f t="shared" si="372"/>
        <v>580</v>
      </c>
      <c r="BG390" s="38">
        <f t="shared" si="373"/>
        <v>0</v>
      </c>
      <c r="BH390" s="38">
        <f t="shared" si="374"/>
        <v>0</v>
      </c>
      <c r="BI390" s="38">
        <f t="shared" si="375"/>
        <v>0</v>
      </c>
      <c r="BJ390" s="5">
        <f t="shared" si="376"/>
        <v>0</v>
      </c>
      <c r="BK390" s="5">
        <f t="shared" si="377"/>
        <v>0</v>
      </c>
      <c r="BL390" s="22">
        <f t="shared" si="378"/>
        <v>0</v>
      </c>
      <c r="BM390" s="5">
        <f t="shared" si="379"/>
        <v>0</v>
      </c>
      <c r="BN390" s="66">
        <f t="shared" si="392"/>
        <v>0</v>
      </c>
      <c r="BO390" s="5">
        <f>AP390*BO1239</f>
        <v>-39</v>
      </c>
      <c r="BP390" s="5">
        <f>AU390*BP1239</f>
        <v>0</v>
      </c>
      <c r="BQ390" s="5">
        <f>AF390*BQ1239</f>
        <v>0</v>
      </c>
      <c r="BR390" s="356">
        <f t="shared" si="391"/>
        <v>-39</v>
      </c>
      <c r="BS390" s="5">
        <f t="shared" si="380"/>
        <v>576.79999999999995</v>
      </c>
      <c r="BT390" s="6"/>
      <c r="BU390" s="306">
        <v>38992</v>
      </c>
      <c r="BV390" s="38">
        <f t="shared" si="381"/>
        <v>576.79999999999995</v>
      </c>
      <c r="BW390" s="66">
        <f>BV27*BV390</f>
        <v>47520.184544405995</v>
      </c>
      <c r="BX390" s="66">
        <f t="shared" si="389"/>
        <v>-2257.373537650361</v>
      </c>
      <c r="BY390" s="17">
        <f t="shared" si="387"/>
        <v>0</v>
      </c>
      <c r="BZ390" s="17">
        <f t="shared" si="390"/>
        <v>1</v>
      </c>
      <c r="CA390" s="66"/>
      <c r="CB390" s="66">
        <f>N3+CE390</f>
        <v>42762</v>
      </c>
      <c r="CC390" s="66">
        <f>MAX(BW390:BW404)</f>
        <v>53600.263634865718</v>
      </c>
      <c r="CD390" s="66">
        <f t="shared" si="383"/>
        <v>-6080.0790904597234</v>
      </c>
      <c r="CE390" s="66">
        <f t="shared" si="393"/>
        <v>-7238</v>
      </c>
      <c r="CF390" s="66" t="e">
        <f>MAX(CE390:CE404)</f>
        <v>#REF!</v>
      </c>
      <c r="CG390" s="66" t="e">
        <f t="shared" si="384"/>
        <v>#REF!</v>
      </c>
      <c r="CH390" s="370"/>
      <c r="CI390" s="17">
        <f t="shared" si="394"/>
        <v>0</v>
      </c>
      <c r="CJ390" s="17">
        <f t="shared" si="395"/>
        <v>1</v>
      </c>
      <c r="CK390" s="38">
        <f>MAX(BV38:BV390)</f>
        <v>711.8</v>
      </c>
      <c r="CL390" s="38">
        <f t="shared" si="388"/>
        <v>-135</v>
      </c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</row>
    <row r="391" spans="1:147" customFormat="1" ht="19.5" hidden="1" customHeight="1" x14ac:dyDescent="0.25">
      <c r="A391" s="3"/>
      <c r="B391" s="254">
        <f t="shared" si="396"/>
        <v>38978</v>
      </c>
      <c r="C391" s="5">
        <f t="shared" si="399"/>
        <v>22537</v>
      </c>
      <c r="D391" s="5">
        <v>0</v>
      </c>
      <c r="E391" s="66">
        <f t="shared" si="401"/>
        <v>0</v>
      </c>
      <c r="F391" s="66">
        <f t="shared" si="397"/>
        <v>-2949</v>
      </c>
      <c r="G391" s="4">
        <f t="shared" si="400"/>
        <v>19588</v>
      </c>
      <c r="H391" s="8">
        <f t="shared" si="398"/>
        <v>-0.13085148866308738</v>
      </c>
      <c r="I391" s="3"/>
      <c r="J391" s="306">
        <v>38999</v>
      </c>
      <c r="K391" s="5">
        <v>592.70000000000005</v>
      </c>
      <c r="L391" s="5">
        <v>594.20000000000005</v>
      </c>
      <c r="M391" s="5">
        <v>573</v>
      </c>
      <c r="N391" s="177"/>
      <c r="O391" s="5">
        <f t="shared" si="332"/>
        <v>21.200000000000045</v>
      </c>
      <c r="P391" s="8">
        <f t="shared" si="333"/>
        <v>3.5768516956301746E-2</v>
      </c>
      <c r="Q391" s="8">
        <f>(AVERAGE(P388:P390))*Q1239</f>
        <v>2.0515288548912457E-2</v>
      </c>
      <c r="R391" s="8">
        <f>P390/P1239</f>
        <v>2.2469171681262821</v>
      </c>
      <c r="S391" s="109">
        <f t="shared" si="334"/>
        <v>564.96678156498729</v>
      </c>
      <c r="T391" s="5">
        <f t="shared" si="352"/>
        <v>11.799999999999955</v>
      </c>
      <c r="U391" s="8">
        <f t="shared" si="331"/>
        <v>0.5280000000000018</v>
      </c>
      <c r="V391" s="19">
        <f t="shared" si="335"/>
        <v>0</v>
      </c>
      <c r="W391" s="109">
        <f t="shared" si="353"/>
        <v>588.63321843501262</v>
      </c>
      <c r="X391" s="5">
        <f t="shared" si="349"/>
        <v>13.200000000000045</v>
      </c>
      <c r="Y391" s="8">
        <f t="shared" si="336"/>
        <v>0.4719999999999982</v>
      </c>
      <c r="Z391" s="5">
        <f t="shared" si="337"/>
        <v>2.7000000000000455</v>
      </c>
      <c r="AA391" s="5">
        <f>K391*AA1239</f>
        <v>7.7050999999999998</v>
      </c>
      <c r="AB391" s="5">
        <f t="shared" si="338"/>
        <v>17.312721472129816</v>
      </c>
      <c r="AC391" s="2">
        <f t="shared" si="386"/>
        <v>38999</v>
      </c>
      <c r="AD391" s="43">
        <f t="shared" si="354"/>
        <v>565</v>
      </c>
      <c r="AE391" s="54"/>
      <c r="AF391" s="131">
        <f>(AK390&gt;AF1239)*1</f>
        <v>0</v>
      </c>
      <c r="AG391" s="112">
        <f>MROUND((AD391*AG1239),5)</f>
        <v>555</v>
      </c>
      <c r="AH391" s="113">
        <f>MROUND((AE391*AH1239),0.1)</f>
        <v>0</v>
      </c>
      <c r="AI391" s="60">
        <f t="shared" si="355"/>
        <v>15.900000000000091</v>
      </c>
      <c r="AJ391" s="60"/>
      <c r="AK391" s="133">
        <f t="shared" si="385"/>
        <v>592.70000000000005</v>
      </c>
      <c r="AL391" s="41">
        <f t="shared" si="339"/>
        <v>590</v>
      </c>
      <c r="AM391" s="56">
        <f t="shared" si="350"/>
        <v>5</v>
      </c>
      <c r="AN391" s="82">
        <f t="shared" si="351"/>
        <v>1</v>
      </c>
      <c r="AO391" s="82">
        <f t="shared" si="356"/>
        <v>0</v>
      </c>
      <c r="AP391" s="33">
        <f t="shared" si="357"/>
        <v>0</v>
      </c>
      <c r="AQ391" s="29">
        <f t="shared" si="358"/>
        <v>0</v>
      </c>
      <c r="AR391" s="86">
        <f t="shared" si="359"/>
        <v>1</v>
      </c>
      <c r="AS391" s="33">
        <f t="shared" si="360"/>
        <v>0</v>
      </c>
      <c r="AT391" s="19">
        <f t="shared" si="361"/>
        <v>0</v>
      </c>
      <c r="AU391" s="18">
        <f t="shared" si="382"/>
        <v>1</v>
      </c>
      <c r="AV391" s="5">
        <f t="shared" si="362"/>
        <v>5</v>
      </c>
      <c r="AW391" s="17">
        <f t="shared" si="363"/>
        <v>0</v>
      </c>
      <c r="AX391" s="17">
        <f t="shared" si="364"/>
        <v>1</v>
      </c>
      <c r="AY391" s="17">
        <f t="shared" si="365"/>
        <v>590</v>
      </c>
      <c r="AZ391" s="19">
        <f t="shared" si="366"/>
        <v>590</v>
      </c>
      <c r="BA391" s="19">
        <f t="shared" si="367"/>
        <v>0</v>
      </c>
      <c r="BB391" s="19">
        <f t="shared" si="368"/>
        <v>0</v>
      </c>
      <c r="BC391" s="19">
        <f t="shared" si="369"/>
        <v>590</v>
      </c>
      <c r="BD391" s="17">
        <f t="shared" si="370"/>
        <v>0</v>
      </c>
      <c r="BE391" s="17">
        <f t="shared" si="371"/>
        <v>0</v>
      </c>
      <c r="BF391" s="38">
        <f t="shared" si="372"/>
        <v>0</v>
      </c>
      <c r="BG391" s="38">
        <f t="shared" si="373"/>
        <v>0</v>
      </c>
      <c r="BH391" s="38">
        <f t="shared" si="374"/>
        <v>0</v>
      </c>
      <c r="BI391" s="38">
        <f t="shared" si="375"/>
        <v>0</v>
      </c>
      <c r="BJ391" s="5">
        <f t="shared" si="376"/>
        <v>0</v>
      </c>
      <c r="BK391" s="5">
        <f t="shared" si="377"/>
        <v>0</v>
      </c>
      <c r="BL391" s="22">
        <f t="shared" si="378"/>
        <v>5</v>
      </c>
      <c r="BM391" s="5">
        <f t="shared" si="379"/>
        <v>5</v>
      </c>
      <c r="BN391" s="66">
        <f t="shared" si="392"/>
        <v>500</v>
      </c>
      <c r="BO391" s="5">
        <f>AP391*BO1239</f>
        <v>0</v>
      </c>
      <c r="BP391" s="5">
        <f>AU391*BP1239</f>
        <v>-39</v>
      </c>
      <c r="BQ391" s="5">
        <f>AF391*BQ1239</f>
        <v>0</v>
      </c>
      <c r="BR391" s="356">
        <f t="shared" si="391"/>
        <v>461</v>
      </c>
      <c r="BS391" s="5">
        <f t="shared" si="380"/>
        <v>592.70000000000005</v>
      </c>
      <c r="BT391" s="6"/>
      <c r="BU391" s="306">
        <v>38999</v>
      </c>
      <c r="BV391" s="38">
        <f t="shared" si="381"/>
        <v>592.70000000000005</v>
      </c>
      <c r="BW391" s="66">
        <f>BV27*BV391</f>
        <v>48830.120283407487</v>
      </c>
      <c r="BX391" s="66">
        <f t="shared" si="389"/>
        <v>1309.935739001492</v>
      </c>
      <c r="BY391" s="17">
        <f t="shared" si="387"/>
        <v>1</v>
      </c>
      <c r="BZ391" s="17">
        <f t="shared" si="390"/>
        <v>0</v>
      </c>
      <c r="CA391" s="66"/>
      <c r="CB391" s="66">
        <f>N3+CE391</f>
        <v>43223</v>
      </c>
      <c r="CC391" s="66">
        <f>MAX(BW391:BW404)</f>
        <v>53600.263634865718</v>
      </c>
      <c r="CD391" s="66">
        <f t="shared" si="383"/>
        <v>-4770.1433514582313</v>
      </c>
      <c r="CE391" s="66">
        <f t="shared" si="393"/>
        <v>-6777</v>
      </c>
      <c r="CF391" s="66" t="e">
        <f>MAX(CE391:CE404)</f>
        <v>#REF!</v>
      </c>
      <c r="CG391" s="66" t="e">
        <f t="shared" si="384"/>
        <v>#REF!</v>
      </c>
      <c r="CH391" s="370"/>
      <c r="CI391" s="17">
        <f t="shared" si="394"/>
        <v>1</v>
      </c>
      <c r="CJ391" s="17">
        <f t="shared" si="395"/>
        <v>0</v>
      </c>
      <c r="CK391" s="38">
        <f>MAX(BV38:BV391)</f>
        <v>711.8</v>
      </c>
      <c r="CL391" s="38">
        <f t="shared" si="388"/>
        <v>-119.09999999999991</v>
      </c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</row>
    <row r="392" spans="1:147" customFormat="1" ht="19.5" hidden="1" customHeight="1" x14ac:dyDescent="0.25">
      <c r="A392" s="3"/>
      <c r="B392" s="254">
        <f t="shared" si="396"/>
        <v>38985</v>
      </c>
      <c r="C392" s="5">
        <f t="shared" si="399"/>
        <v>19588</v>
      </c>
      <c r="D392" s="5">
        <v>0</v>
      </c>
      <c r="E392" s="66">
        <f t="shared" si="401"/>
        <v>0</v>
      </c>
      <c r="F392" s="66">
        <f t="shared" si="397"/>
        <v>-39</v>
      </c>
      <c r="G392" s="4">
        <f t="shared" si="400"/>
        <v>19549</v>
      </c>
      <c r="H392" s="8">
        <f t="shared" si="398"/>
        <v>-1.9910149070859712E-3</v>
      </c>
      <c r="I392" s="3"/>
      <c r="J392" s="306">
        <v>39006</v>
      </c>
      <c r="K392" s="5">
        <v>596.4</v>
      </c>
      <c r="L392" s="5">
        <v>606</v>
      </c>
      <c r="M392" s="5">
        <v>589</v>
      </c>
      <c r="N392" s="177"/>
      <c r="O392" s="5">
        <f t="shared" si="332"/>
        <v>17</v>
      </c>
      <c r="P392" s="8">
        <f t="shared" si="333"/>
        <v>2.8504359490274984E-2</v>
      </c>
      <c r="Q392" s="8">
        <f>(AVERAGE(P389:P391))*Q1239</f>
        <v>2.0828036280584598E-2</v>
      </c>
      <c r="R392" s="8">
        <f>P391/P1239</f>
        <v>1.0143715215868598</v>
      </c>
      <c r="S392" s="109">
        <f t="shared" si="334"/>
        <v>580.35522289649759</v>
      </c>
      <c r="T392" s="5">
        <f t="shared" si="352"/>
        <v>12.700000000000045</v>
      </c>
      <c r="U392" s="8">
        <f t="shared" si="331"/>
        <v>0.49199999999999816</v>
      </c>
      <c r="V392" s="19">
        <f t="shared" si="335"/>
        <v>0</v>
      </c>
      <c r="W392" s="109">
        <f t="shared" si="353"/>
        <v>605.0447771035025</v>
      </c>
      <c r="X392" s="5">
        <f t="shared" si="349"/>
        <v>12.299999999999955</v>
      </c>
      <c r="Y392" s="8">
        <f t="shared" si="336"/>
        <v>0.50800000000000178</v>
      </c>
      <c r="Z392" s="5">
        <f t="shared" si="337"/>
        <v>0</v>
      </c>
      <c r="AA392" s="5">
        <f>K392*AA1239</f>
        <v>7.7531999999999996</v>
      </c>
      <c r="AB392" s="5">
        <f t="shared" si="338"/>
        <v>7.8646252811672417</v>
      </c>
      <c r="AC392" s="2">
        <f t="shared" si="386"/>
        <v>39006</v>
      </c>
      <c r="AD392" s="43">
        <f t="shared" si="354"/>
        <v>580</v>
      </c>
      <c r="AE392" s="54"/>
      <c r="AF392" s="131">
        <f>(AK391&gt;AF1239)*1</f>
        <v>0</v>
      </c>
      <c r="AG392" s="112">
        <f>MROUND((AD392*AG1239),5)</f>
        <v>570</v>
      </c>
      <c r="AH392" s="113">
        <f>MROUND((AE392*AH1239),0.1)</f>
        <v>0</v>
      </c>
      <c r="AI392" s="60">
        <f t="shared" si="355"/>
        <v>3.6999999999999318</v>
      </c>
      <c r="AJ392" s="60"/>
      <c r="AK392" s="133">
        <f t="shared" si="385"/>
        <v>596.4</v>
      </c>
      <c r="AL392" s="41">
        <f t="shared" si="339"/>
        <v>605</v>
      </c>
      <c r="AM392" s="56">
        <f t="shared" si="350"/>
        <v>8.2000000000000011</v>
      </c>
      <c r="AN392" s="82">
        <f t="shared" si="351"/>
        <v>1</v>
      </c>
      <c r="AO392" s="82">
        <f t="shared" si="356"/>
        <v>0</v>
      </c>
      <c r="AP392" s="33">
        <f t="shared" si="357"/>
        <v>1</v>
      </c>
      <c r="AQ392" s="29">
        <f t="shared" si="358"/>
        <v>0</v>
      </c>
      <c r="AR392" s="86">
        <f t="shared" si="359"/>
        <v>1</v>
      </c>
      <c r="AS392" s="33">
        <f t="shared" si="360"/>
        <v>0</v>
      </c>
      <c r="AT392" s="19">
        <f t="shared" si="361"/>
        <v>0</v>
      </c>
      <c r="AU392" s="18">
        <f t="shared" si="382"/>
        <v>0</v>
      </c>
      <c r="AV392" s="5">
        <f t="shared" si="362"/>
        <v>0</v>
      </c>
      <c r="AW392" s="17">
        <f t="shared" si="363"/>
        <v>0</v>
      </c>
      <c r="AX392" s="17">
        <f t="shared" si="364"/>
        <v>0</v>
      </c>
      <c r="AY392" s="17">
        <f t="shared" si="365"/>
        <v>0</v>
      </c>
      <c r="AZ392" s="19">
        <f t="shared" si="366"/>
        <v>0</v>
      </c>
      <c r="BA392" s="19">
        <f t="shared" si="367"/>
        <v>0</v>
      </c>
      <c r="BB392" s="19">
        <f t="shared" si="368"/>
        <v>0</v>
      </c>
      <c r="BC392" s="19">
        <f t="shared" si="369"/>
        <v>0</v>
      </c>
      <c r="BD392" s="17">
        <f t="shared" si="370"/>
        <v>0</v>
      </c>
      <c r="BE392" s="17">
        <f t="shared" si="371"/>
        <v>0</v>
      </c>
      <c r="BF392" s="38">
        <f t="shared" si="372"/>
        <v>0</v>
      </c>
      <c r="BG392" s="38">
        <f t="shared" si="373"/>
        <v>0</v>
      </c>
      <c r="BH392" s="38">
        <f t="shared" si="374"/>
        <v>0</v>
      </c>
      <c r="BI392" s="38">
        <f t="shared" si="375"/>
        <v>0</v>
      </c>
      <c r="BJ392" s="5">
        <f t="shared" si="376"/>
        <v>0</v>
      </c>
      <c r="BK392" s="5">
        <f t="shared" si="377"/>
        <v>0</v>
      </c>
      <c r="BL392" s="22">
        <f t="shared" si="378"/>
        <v>0</v>
      </c>
      <c r="BM392" s="5">
        <f t="shared" si="379"/>
        <v>0</v>
      </c>
      <c r="BN392" s="66">
        <f t="shared" si="392"/>
        <v>0</v>
      </c>
      <c r="BO392" s="5">
        <f>AP392*BO1239</f>
        <v>-39</v>
      </c>
      <c r="BP392" s="5">
        <f>AU392*BP1239</f>
        <v>0</v>
      </c>
      <c r="BQ392" s="5">
        <f>AF392*BQ1239</f>
        <v>0</v>
      </c>
      <c r="BR392" s="356">
        <f t="shared" si="391"/>
        <v>-39</v>
      </c>
      <c r="BS392" s="5">
        <f t="shared" si="380"/>
        <v>596.4</v>
      </c>
      <c r="BT392" s="6"/>
      <c r="BU392" s="306">
        <v>39006</v>
      </c>
      <c r="BV392" s="38">
        <f t="shared" si="381"/>
        <v>596.4</v>
      </c>
      <c r="BW392" s="66">
        <f>BV27*BV392</f>
        <v>49134.948096885812</v>
      </c>
      <c r="BX392" s="66">
        <f t="shared" si="389"/>
        <v>304.82781347832497</v>
      </c>
      <c r="BY392" s="17">
        <f t="shared" si="387"/>
        <v>1</v>
      </c>
      <c r="BZ392" s="17">
        <f t="shared" si="390"/>
        <v>0</v>
      </c>
      <c r="CA392" s="66"/>
      <c r="CB392" s="66">
        <f>N3+CE392</f>
        <v>43184</v>
      </c>
      <c r="CC392" s="66">
        <f>MAX(BW392:BW404)</f>
        <v>53600.263634865718</v>
      </c>
      <c r="CD392" s="66">
        <f t="shared" si="383"/>
        <v>-4465.3155379799064</v>
      </c>
      <c r="CE392" s="66">
        <f t="shared" si="393"/>
        <v>-6816</v>
      </c>
      <c r="CF392" s="66" t="e">
        <f>MAX(CE392:CE404)</f>
        <v>#REF!</v>
      </c>
      <c r="CG392" s="66" t="e">
        <f t="shared" si="384"/>
        <v>#REF!</v>
      </c>
      <c r="CH392" s="370"/>
      <c r="CI392" s="17">
        <f t="shared" si="394"/>
        <v>0</v>
      </c>
      <c r="CJ392" s="17">
        <f t="shared" si="395"/>
        <v>1</v>
      </c>
      <c r="CK392" s="38">
        <f>MAX(BV38:BV392)</f>
        <v>711.8</v>
      </c>
      <c r="CL392" s="38">
        <f t="shared" si="388"/>
        <v>-115.39999999999998</v>
      </c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</row>
    <row r="393" spans="1:147" customFormat="1" ht="19.5" hidden="1" customHeight="1" x14ac:dyDescent="0.25">
      <c r="A393" s="3"/>
      <c r="B393" s="254">
        <f t="shared" si="396"/>
        <v>38992</v>
      </c>
      <c r="C393" s="5">
        <f t="shared" si="399"/>
        <v>19549</v>
      </c>
      <c r="D393" s="5">
        <v>0</v>
      </c>
      <c r="E393" s="66">
        <f t="shared" si="401"/>
        <v>0</v>
      </c>
      <c r="F393" s="66">
        <f t="shared" si="397"/>
        <v>-39</v>
      </c>
      <c r="G393" s="4">
        <f t="shared" si="400"/>
        <v>19510</v>
      </c>
      <c r="H393" s="8">
        <f t="shared" si="398"/>
        <v>-1.9949869558545195E-3</v>
      </c>
      <c r="I393" s="3"/>
      <c r="J393" s="306">
        <v>39013</v>
      </c>
      <c r="K393" s="5">
        <v>601</v>
      </c>
      <c r="L393" s="5">
        <v>602.5</v>
      </c>
      <c r="M393" s="5">
        <v>576</v>
      </c>
      <c r="N393" s="177"/>
      <c r="O393" s="5">
        <f t="shared" si="332"/>
        <v>26.5</v>
      </c>
      <c r="P393" s="8">
        <f t="shared" si="333"/>
        <v>4.409317803660566E-2</v>
      </c>
      <c r="Q393" s="8">
        <f>(AVERAGE(P390:P392))*Q1239</f>
        <v>1.9133748297361423E-2</v>
      </c>
      <c r="R393" s="8">
        <f>P392/P1239</f>
        <v>0.8083648126460824</v>
      </c>
      <c r="S393" s="109">
        <f t="shared" si="334"/>
        <v>584.98863251545367</v>
      </c>
      <c r="T393" s="5">
        <f t="shared" si="352"/>
        <v>11.399999999999977</v>
      </c>
      <c r="U393" s="8">
        <f t="shared" si="331"/>
        <v>0.54400000000000093</v>
      </c>
      <c r="V393" s="19">
        <f t="shared" si="335"/>
        <v>0</v>
      </c>
      <c r="W393" s="109">
        <f t="shared" si="353"/>
        <v>607.81136748454628</v>
      </c>
      <c r="X393" s="5">
        <f t="shared" si="349"/>
        <v>13.600000000000023</v>
      </c>
      <c r="Y393" s="8">
        <f t="shared" si="336"/>
        <v>0.45599999999999907</v>
      </c>
      <c r="Z393" s="5">
        <f t="shared" si="337"/>
        <v>0</v>
      </c>
      <c r="AA393" s="5">
        <f>K393*AA1239</f>
        <v>7.8129999999999997</v>
      </c>
      <c r="AB393" s="5">
        <f t="shared" si="338"/>
        <v>6.3157542812038416</v>
      </c>
      <c r="AC393" s="2">
        <f t="shared" si="386"/>
        <v>39013</v>
      </c>
      <c r="AD393" s="43">
        <f t="shared" si="354"/>
        <v>585</v>
      </c>
      <c r="AE393" s="54"/>
      <c r="AF393" s="131">
        <f>(AK392&gt;AF1239)*1</f>
        <v>0</v>
      </c>
      <c r="AG393" s="112">
        <f>MROUND((AD393*AG1239),5)</f>
        <v>575</v>
      </c>
      <c r="AH393" s="113">
        <f>MROUND((AE393*AH1239),0.1)</f>
        <v>0</v>
      </c>
      <c r="AI393" s="60">
        <f t="shared" si="355"/>
        <v>4.6000000000000227</v>
      </c>
      <c r="AJ393" s="60"/>
      <c r="AK393" s="133">
        <f t="shared" si="385"/>
        <v>601</v>
      </c>
      <c r="AL393" s="41">
        <f t="shared" si="339"/>
        <v>610</v>
      </c>
      <c r="AM393" s="56">
        <f t="shared" si="350"/>
        <v>4</v>
      </c>
      <c r="AN393" s="82">
        <f t="shared" si="351"/>
        <v>1</v>
      </c>
      <c r="AO393" s="82">
        <f t="shared" si="356"/>
        <v>0</v>
      </c>
      <c r="AP393" s="33">
        <f t="shared" si="357"/>
        <v>1</v>
      </c>
      <c r="AQ393" s="29">
        <f t="shared" si="358"/>
        <v>0</v>
      </c>
      <c r="AR393" s="86">
        <f t="shared" si="359"/>
        <v>1</v>
      </c>
      <c r="AS393" s="33">
        <f t="shared" si="360"/>
        <v>0</v>
      </c>
      <c r="AT393" s="19">
        <f t="shared" si="361"/>
        <v>0</v>
      </c>
      <c r="AU393" s="18">
        <f t="shared" si="382"/>
        <v>0</v>
      </c>
      <c r="AV393" s="5">
        <f t="shared" si="362"/>
        <v>0</v>
      </c>
      <c r="AW393" s="17">
        <f t="shared" si="363"/>
        <v>0</v>
      </c>
      <c r="AX393" s="17">
        <f t="shared" si="364"/>
        <v>0</v>
      </c>
      <c r="AY393" s="17">
        <f t="shared" si="365"/>
        <v>0</v>
      </c>
      <c r="AZ393" s="19">
        <f t="shared" si="366"/>
        <v>0</v>
      </c>
      <c r="BA393" s="19">
        <f t="shared" si="367"/>
        <v>0</v>
      </c>
      <c r="BB393" s="19">
        <f t="shared" si="368"/>
        <v>0</v>
      </c>
      <c r="BC393" s="19">
        <f t="shared" si="369"/>
        <v>0</v>
      </c>
      <c r="BD393" s="17">
        <f t="shared" si="370"/>
        <v>0</v>
      </c>
      <c r="BE393" s="17">
        <f t="shared" si="371"/>
        <v>0</v>
      </c>
      <c r="BF393" s="38">
        <f t="shared" si="372"/>
        <v>0</v>
      </c>
      <c r="BG393" s="38">
        <f t="shared" si="373"/>
        <v>0</v>
      </c>
      <c r="BH393" s="38">
        <f t="shared" si="374"/>
        <v>0</v>
      </c>
      <c r="BI393" s="38">
        <f t="shared" si="375"/>
        <v>0</v>
      </c>
      <c r="BJ393" s="5">
        <f t="shared" si="376"/>
        <v>0</v>
      </c>
      <c r="BK393" s="5">
        <f t="shared" si="377"/>
        <v>0</v>
      </c>
      <c r="BL393" s="22">
        <f t="shared" si="378"/>
        <v>0</v>
      </c>
      <c r="BM393" s="5">
        <f t="shared" si="379"/>
        <v>0</v>
      </c>
      <c r="BN393" s="66">
        <f t="shared" si="392"/>
        <v>0</v>
      </c>
      <c r="BO393" s="5">
        <f>AP393*BO1239</f>
        <v>-39</v>
      </c>
      <c r="BP393" s="5">
        <f>AU393*BP1239</f>
        <v>0</v>
      </c>
      <c r="BQ393" s="5">
        <f>AF393*BQ1239</f>
        <v>0</v>
      </c>
      <c r="BR393" s="356">
        <f t="shared" si="391"/>
        <v>-39</v>
      </c>
      <c r="BS393" s="5">
        <f t="shared" si="380"/>
        <v>601</v>
      </c>
      <c r="BT393" s="6"/>
      <c r="BU393" s="306">
        <v>39013</v>
      </c>
      <c r="BV393" s="38">
        <f t="shared" si="381"/>
        <v>601</v>
      </c>
      <c r="BW393" s="66">
        <f>BV27*BV393</f>
        <v>49513.923216345363</v>
      </c>
      <c r="BX393" s="66">
        <f t="shared" si="389"/>
        <v>378.97511945955193</v>
      </c>
      <c r="BY393" s="17">
        <f t="shared" si="387"/>
        <v>1</v>
      </c>
      <c r="BZ393" s="17">
        <f t="shared" si="390"/>
        <v>0</v>
      </c>
      <c r="CA393" s="66"/>
      <c r="CB393" s="66">
        <f>N3+CE393</f>
        <v>43145</v>
      </c>
      <c r="CC393" s="66">
        <f>MAX(BW393:BW404)</f>
        <v>53600.263634865718</v>
      </c>
      <c r="CD393" s="66">
        <f t="shared" si="383"/>
        <v>-4086.3404185203544</v>
      </c>
      <c r="CE393" s="66">
        <f t="shared" si="393"/>
        <v>-6855</v>
      </c>
      <c r="CF393" s="66" t="e">
        <f>MAX(CE393:CE404)</f>
        <v>#REF!</v>
      </c>
      <c r="CG393" s="66" t="e">
        <f t="shared" si="384"/>
        <v>#REF!</v>
      </c>
      <c r="CH393" s="370"/>
      <c r="CI393" s="17">
        <f t="shared" si="394"/>
        <v>0</v>
      </c>
      <c r="CJ393" s="17">
        <f t="shared" si="395"/>
        <v>1</v>
      </c>
      <c r="CK393" s="38">
        <f>MAX(BV38:BV393)</f>
        <v>711.8</v>
      </c>
      <c r="CL393" s="38">
        <f t="shared" si="388"/>
        <v>-110.79999999999995</v>
      </c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</row>
    <row r="394" spans="1:147" customFormat="1" ht="19.5" hidden="1" customHeight="1" x14ac:dyDescent="0.25">
      <c r="A394" s="3"/>
      <c r="B394" s="254">
        <f t="shared" si="396"/>
        <v>38999</v>
      </c>
      <c r="C394" s="5">
        <f t="shared" si="399"/>
        <v>19510</v>
      </c>
      <c r="D394" s="5">
        <v>0</v>
      </c>
      <c r="E394" s="66">
        <f t="shared" si="401"/>
        <v>0</v>
      </c>
      <c r="F394" s="66">
        <f t="shared" si="397"/>
        <v>461</v>
      </c>
      <c r="G394" s="4">
        <f t="shared" si="400"/>
        <v>19971</v>
      </c>
      <c r="H394" s="8">
        <f t="shared" si="398"/>
        <v>2.3628908252178369E-2</v>
      </c>
      <c r="I394" s="3"/>
      <c r="J394" s="306">
        <v>39020</v>
      </c>
      <c r="K394" s="5">
        <v>629.20000000000005</v>
      </c>
      <c r="L394" s="5">
        <v>631.29999999999995</v>
      </c>
      <c r="M394" s="5">
        <v>600</v>
      </c>
      <c r="N394" s="177"/>
      <c r="O394" s="5">
        <f t="shared" si="332"/>
        <v>31.299999999999955</v>
      </c>
      <c r="P394" s="8">
        <f t="shared" si="333"/>
        <v>4.9745708836617851E-2</v>
      </c>
      <c r="Q394" s="8">
        <f>(AVERAGE(P391:P393))*Q1239</f>
        <v>1.4448807264424319E-2</v>
      </c>
      <c r="R394" s="8">
        <f>P393/P1239</f>
        <v>1.2504534127382083</v>
      </c>
      <c r="S394" s="109">
        <f t="shared" si="334"/>
        <v>592.31626683408103</v>
      </c>
      <c r="T394" s="5">
        <f t="shared" si="352"/>
        <v>11</v>
      </c>
      <c r="U394" s="8">
        <f t="shared" si="331"/>
        <v>0.45</v>
      </c>
      <c r="V394" s="19">
        <f t="shared" si="335"/>
        <v>0</v>
      </c>
      <c r="W394" s="109">
        <f t="shared" si="353"/>
        <v>609.68373316591897</v>
      </c>
      <c r="X394" s="5">
        <f t="shared" si="349"/>
        <v>9</v>
      </c>
      <c r="Y394" s="8">
        <f t="shared" si="336"/>
        <v>0.55000000000000004</v>
      </c>
      <c r="Z394" s="5">
        <f t="shared" si="337"/>
        <v>19.200000000000045</v>
      </c>
      <c r="AA394" s="5">
        <f>K394*AA1239</f>
        <v>8.1796000000000006</v>
      </c>
      <c r="AB394" s="5">
        <f t="shared" si="338"/>
        <v>10.22820873483345</v>
      </c>
      <c r="AC394" s="2">
        <f t="shared" si="386"/>
        <v>39020</v>
      </c>
      <c r="AD394" s="43">
        <f t="shared" si="354"/>
        <v>590</v>
      </c>
      <c r="AE394" s="54"/>
      <c r="AF394" s="131">
        <f>(AK393&gt;AF1239)*1</f>
        <v>0</v>
      </c>
      <c r="AG394" s="112">
        <f>MROUND((AD394*AG1239),5)</f>
        <v>580</v>
      </c>
      <c r="AH394" s="113">
        <f>MROUND((AE394*AH1239),0.1)</f>
        <v>0</v>
      </c>
      <c r="AI394" s="60">
        <f t="shared" si="355"/>
        <v>28.200000000000045</v>
      </c>
      <c r="AJ394" s="60"/>
      <c r="AK394" s="133">
        <f t="shared" si="385"/>
        <v>629.20000000000005</v>
      </c>
      <c r="AL394" s="41">
        <f t="shared" si="339"/>
        <v>610</v>
      </c>
      <c r="AM394" s="56">
        <f t="shared" si="350"/>
        <v>2.9000000000000004</v>
      </c>
      <c r="AN394" s="82">
        <f t="shared" si="351"/>
        <v>1</v>
      </c>
      <c r="AO394" s="82">
        <f t="shared" si="356"/>
        <v>0</v>
      </c>
      <c r="AP394" s="33">
        <f t="shared" si="357"/>
        <v>1</v>
      </c>
      <c r="AQ394" s="29">
        <f t="shared" si="358"/>
        <v>0</v>
      </c>
      <c r="AR394" s="86">
        <f t="shared" si="359"/>
        <v>1</v>
      </c>
      <c r="AS394" s="33">
        <f t="shared" si="360"/>
        <v>0</v>
      </c>
      <c r="AT394" s="19">
        <f t="shared" si="361"/>
        <v>0</v>
      </c>
      <c r="AU394" s="18">
        <f t="shared" si="382"/>
        <v>0</v>
      </c>
      <c r="AV394" s="5">
        <f t="shared" si="362"/>
        <v>0</v>
      </c>
      <c r="AW394" s="17">
        <f t="shared" si="363"/>
        <v>0</v>
      </c>
      <c r="AX394" s="17">
        <f t="shared" si="364"/>
        <v>0</v>
      </c>
      <c r="AY394" s="17">
        <f t="shared" si="365"/>
        <v>0</v>
      </c>
      <c r="AZ394" s="19">
        <f t="shared" si="366"/>
        <v>0</v>
      </c>
      <c r="BA394" s="19">
        <f t="shared" si="367"/>
        <v>0</v>
      </c>
      <c r="BB394" s="19">
        <f t="shared" si="368"/>
        <v>0</v>
      </c>
      <c r="BC394" s="19">
        <f t="shared" si="369"/>
        <v>0</v>
      </c>
      <c r="BD394" s="17">
        <f t="shared" si="370"/>
        <v>0</v>
      </c>
      <c r="BE394" s="17">
        <f t="shared" si="371"/>
        <v>0</v>
      </c>
      <c r="BF394" s="38">
        <f t="shared" si="372"/>
        <v>0</v>
      </c>
      <c r="BG394" s="38">
        <f t="shared" si="373"/>
        <v>0</v>
      </c>
      <c r="BH394" s="38">
        <f t="shared" si="374"/>
        <v>0</v>
      </c>
      <c r="BI394" s="38">
        <f t="shared" si="375"/>
        <v>0</v>
      </c>
      <c r="BJ394" s="5">
        <f t="shared" si="376"/>
        <v>0</v>
      </c>
      <c r="BK394" s="5">
        <f t="shared" si="377"/>
        <v>0</v>
      </c>
      <c r="BL394" s="22">
        <f t="shared" si="378"/>
        <v>0</v>
      </c>
      <c r="BM394" s="5">
        <f t="shared" si="379"/>
        <v>0</v>
      </c>
      <c r="BN394" s="66">
        <f t="shared" si="392"/>
        <v>0</v>
      </c>
      <c r="BO394" s="5">
        <f>AP394*BO1239</f>
        <v>-39</v>
      </c>
      <c r="BP394" s="5">
        <f>AU394*BP1239</f>
        <v>0</v>
      </c>
      <c r="BQ394" s="5">
        <f>AF394*BQ1239</f>
        <v>0</v>
      </c>
      <c r="BR394" s="356">
        <f t="shared" si="391"/>
        <v>-39</v>
      </c>
      <c r="BS394" s="5">
        <f t="shared" si="380"/>
        <v>629.20000000000005</v>
      </c>
      <c r="BT394" s="6"/>
      <c r="BU394" s="306">
        <v>39020</v>
      </c>
      <c r="BV394" s="38">
        <f t="shared" si="381"/>
        <v>629.20000000000005</v>
      </c>
      <c r="BW394" s="66">
        <f>BV27*BV394</f>
        <v>51837.205470423469</v>
      </c>
      <c r="BX394" s="66">
        <f t="shared" si="389"/>
        <v>2323.2822540781053</v>
      </c>
      <c r="BY394" s="17">
        <f t="shared" si="387"/>
        <v>1</v>
      </c>
      <c r="BZ394" s="17">
        <f t="shared" si="390"/>
        <v>0</v>
      </c>
      <c r="CA394" s="66"/>
      <c r="CB394" s="66">
        <f>N3+CE394</f>
        <v>43106</v>
      </c>
      <c r="CC394" s="66">
        <f>MAX(BW394:BW404)</f>
        <v>53600.263634865718</v>
      </c>
      <c r="CD394" s="66">
        <f t="shared" si="383"/>
        <v>-1763.0581644422491</v>
      </c>
      <c r="CE394" s="66">
        <f t="shared" si="393"/>
        <v>-6894</v>
      </c>
      <c r="CF394" s="66" t="e">
        <f>MAX(CE394:CE404)</f>
        <v>#REF!</v>
      </c>
      <c r="CG394" s="66" t="e">
        <f t="shared" si="384"/>
        <v>#REF!</v>
      </c>
      <c r="CH394" s="370"/>
      <c r="CI394" s="17">
        <f t="shared" si="394"/>
        <v>0</v>
      </c>
      <c r="CJ394" s="17">
        <f t="shared" si="395"/>
        <v>1</v>
      </c>
      <c r="CK394" s="38">
        <f>MAX(BV38:BV394)</f>
        <v>711.8</v>
      </c>
      <c r="CL394" s="38">
        <f t="shared" si="388"/>
        <v>-82.599999999999909</v>
      </c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</row>
    <row r="395" spans="1:147" customFormat="1" ht="19.5" hidden="1" customHeight="1" x14ac:dyDescent="0.25">
      <c r="A395" s="3"/>
      <c r="B395" s="254">
        <f t="shared" si="396"/>
        <v>39006</v>
      </c>
      <c r="C395" s="5">
        <f t="shared" si="399"/>
        <v>19971</v>
      </c>
      <c r="D395" s="5">
        <v>0</v>
      </c>
      <c r="E395" s="66">
        <f t="shared" si="401"/>
        <v>0</v>
      </c>
      <c r="F395" s="66">
        <f t="shared" si="397"/>
        <v>-39</v>
      </c>
      <c r="G395" s="4">
        <f t="shared" si="400"/>
        <v>19932</v>
      </c>
      <c r="H395" s="8">
        <f t="shared" si="398"/>
        <v>-1.9528316058284513E-3</v>
      </c>
      <c r="I395" s="3"/>
      <c r="J395" s="306">
        <v>39027</v>
      </c>
      <c r="K395" s="5">
        <v>630.1</v>
      </c>
      <c r="L395" s="5">
        <v>638</v>
      </c>
      <c r="M395" s="5">
        <v>614.5</v>
      </c>
      <c r="N395" s="177"/>
      <c r="O395" s="5">
        <f t="shared" si="332"/>
        <v>23.5</v>
      </c>
      <c r="P395" s="8">
        <f t="shared" si="333"/>
        <v>3.729566735438819E-2</v>
      </c>
      <c r="Q395" s="8">
        <f>(AVERAGE(P392:P394))*Q1239</f>
        <v>1.6312432848466465E-2</v>
      </c>
      <c r="R395" s="8">
        <f>P394/P1239</f>
        <v>1.4107554536483717</v>
      </c>
      <c r="S395" s="109">
        <f t="shared" si="334"/>
        <v>618.93621725174489</v>
      </c>
      <c r="T395" s="5">
        <f t="shared" si="352"/>
        <v>9.2000000000000455</v>
      </c>
      <c r="U395" s="8">
        <f t="shared" si="331"/>
        <v>0.5399999999999977</v>
      </c>
      <c r="V395" s="19">
        <f t="shared" si="335"/>
        <v>0</v>
      </c>
      <c r="W395" s="109">
        <f t="shared" si="353"/>
        <v>639.4637827482552</v>
      </c>
      <c r="X395" s="5">
        <f t="shared" si="349"/>
        <v>10.799999999999955</v>
      </c>
      <c r="Y395" s="8">
        <f t="shared" si="336"/>
        <v>0.4600000000000023</v>
      </c>
      <c r="Z395" s="5">
        <f t="shared" si="337"/>
        <v>0</v>
      </c>
      <c r="AA395" s="5">
        <f>K395*AA1239</f>
        <v>8.1913</v>
      </c>
      <c r="AB395" s="5">
        <f t="shared" si="338"/>
        <v>11.555921147469908</v>
      </c>
      <c r="AC395" s="2">
        <f t="shared" si="386"/>
        <v>39027</v>
      </c>
      <c r="AD395" s="43">
        <f t="shared" si="354"/>
        <v>620</v>
      </c>
      <c r="AE395" s="54"/>
      <c r="AF395" s="131">
        <f>(AK394&gt;AF1239)*1</f>
        <v>0</v>
      </c>
      <c r="AG395" s="112">
        <f>MROUND((AD395*AG1239),5)</f>
        <v>610</v>
      </c>
      <c r="AH395" s="113">
        <f>MROUND((AE395*AH1239),0.1)</f>
        <v>0</v>
      </c>
      <c r="AI395" s="60">
        <f t="shared" si="355"/>
        <v>0.89999999999997726</v>
      </c>
      <c r="AJ395" s="60"/>
      <c r="AK395" s="133">
        <f t="shared" si="385"/>
        <v>630.1</v>
      </c>
      <c r="AL395" s="41">
        <f t="shared" si="339"/>
        <v>640</v>
      </c>
      <c r="AM395" s="56">
        <f t="shared" si="350"/>
        <v>5.6000000000000005</v>
      </c>
      <c r="AN395" s="82">
        <f t="shared" si="351"/>
        <v>1</v>
      </c>
      <c r="AO395" s="82">
        <f t="shared" si="356"/>
        <v>0</v>
      </c>
      <c r="AP395" s="33">
        <f t="shared" si="357"/>
        <v>1</v>
      </c>
      <c r="AQ395" s="29">
        <f t="shared" si="358"/>
        <v>0</v>
      </c>
      <c r="AR395" s="86">
        <f t="shared" si="359"/>
        <v>1</v>
      </c>
      <c r="AS395" s="33">
        <f t="shared" si="360"/>
        <v>0</v>
      </c>
      <c r="AT395" s="19">
        <f t="shared" si="361"/>
        <v>0</v>
      </c>
      <c r="AU395" s="18">
        <f t="shared" si="382"/>
        <v>0</v>
      </c>
      <c r="AV395" s="5">
        <f t="shared" si="362"/>
        <v>0</v>
      </c>
      <c r="AW395" s="17">
        <f t="shared" si="363"/>
        <v>0</v>
      </c>
      <c r="AX395" s="17">
        <f t="shared" si="364"/>
        <v>0</v>
      </c>
      <c r="AY395" s="17">
        <f t="shared" si="365"/>
        <v>0</v>
      </c>
      <c r="AZ395" s="19">
        <f t="shared" si="366"/>
        <v>0</v>
      </c>
      <c r="BA395" s="19">
        <f t="shared" si="367"/>
        <v>0</v>
      </c>
      <c r="BB395" s="19">
        <f t="shared" si="368"/>
        <v>0</v>
      </c>
      <c r="BC395" s="19">
        <f t="shared" si="369"/>
        <v>0</v>
      </c>
      <c r="BD395" s="17">
        <f t="shared" si="370"/>
        <v>0</v>
      </c>
      <c r="BE395" s="17">
        <f t="shared" si="371"/>
        <v>0</v>
      </c>
      <c r="BF395" s="38">
        <f t="shared" si="372"/>
        <v>0</v>
      </c>
      <c r="BG395" s="38">
        <f t="shared" si="373"/>
        <v>0</v>
      </c>
      <c r="BH395" s="38">
        <f t="shared" si="374"/>
        <v>0</v>
      </c>
      <c r="BI395" s="38">
        <f t="shared" si="375"/>
        <v>0</v>
      </c>
      <c r="BJ395" s="5">
        <f t="shared" si="376"/>
        <v>0</v>
      </c>
      <c r="BK395" s="5">
        <f t="shared" si="377"/>
        <v>0</v>
      </c>
      <c r="BL395" s="22">
        <f t="shared" si="378"/>
        <v>0</v>
      </c>
      <c r="BM395" s="5">
        <f t="shared" si="379"/>
        <v>0</v>
      </c>
      <c r="BN395" s="66">
        <f t="shared" si="392"/>
        <v>0</v>
      </c>
      <c r="BO395" s="5">
        <f>AP395*BO1239</f>
        <v>-39</v>
      </c>
      <c r="BP395" s="5">
        <f>AU395*BP1239</f>
        <v>0</v>
      </c>
      <c r="BQ395" s="5">
        <f>AF395*BQ1239</f>
        <v>0</v>
      </c>
      <c r="BR395" s="356">
        <f t="shared" si="391"/>
        <v>-39</v>
      </c>
      <c r="BS395" s="5">
        <f t="shared" si="380"/>
        <v>630.1</v>
      </c>
      <c r="BT395" s="6"/>
      <c r="BU395" s="306">
        <v>39027</v>
      </c>
      <c r="BV395" s="38">
        <f t="shared" si="381"/>
        <v>630.1</v>
      </c>
      <c r="BW395" s="66">
        <f>BV27*BV395</f>
        <v>51911.352776404681</v>
      </c>
      <c r="BX395" s="66">
        <f t="shared" si="389"/>
        <v>74.147305981212412</v>
      </c>
      <c r="BY395" s="17">
        <f t="shared" si="387"/>
        <v>1</v>
      </c>
      <c r="BZ395" s="17">
        <f t="shared" si="390"/>
        <v>0</v>
      </c>
      <c r="CA395" s="66"/>
      <c r="CB395" s="66">
        <f>N3+CE395</f>
        <v>43067</v>
      </c>
      <c r="CC395" s="66">
        <f>MAX(BW395:BW404)</f>
        <v>53600.263634865718</v>
      </c>
      <c r="CD395" s="66">
        <f t="shared" si="383"/>
        <v>-1688.9108584610367</v>
      </c>
      <c r="CE395" s="66">
        <f t="shared" si="393"/>
        <v>-6933</v>
      </c>
      <c r="CF395" s="66" t="e">
        <f>MAX(CE395:CE404)</f>
        <v>#REF!</v>
      </c>
      <c r="CG395" s="66" t="e">
        <f t="shared" si="384"/>
        <v>#REF!</v>
      </c>
      <c r="CH395" s="370"/>
      <c r="CI395" s="17">
        <f t="shared" si="394"/>
        <v>0</v>
      </c>
      <c r="CJ395" s="17">
        <f t="shared" si="395"/>
        <v>1</v>
      </c>
      <c r="CK395" s="38">
        <f>MAX(BV38:BV395)</f>
        <v>711.8</v>
      </c>
      <c r="CL395" s="38">
        <f t="shared" si="388"/>
        <v>-81.699999999999932</v>
      </c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</row>
    <row r="396" spans="1:147" customFormat="1" ht="19.5" hidden="1" customHeight="1" x14ac:dyDescent="0.25">
      <c r="A396" s="3"/>
      <c r="B396" s="254">
        <f t="shared" si="396"/>
        <v>39013</v>
      </c>
      <c r="C396" s="5">
        <f t="shared" si="399"/>
        <v>19932</v>
      </c>
      <c r="D396" s="5">
        <v>0</v>
      </c>
      <c r="E396" s="66">
        <f t="shared" si="401"/>
        <v>0</v>
      </c>
      <c r="F396" s="66">
        <f t="shared" si="397"/>
        <v>-39</v>
      </c>
      <c r="G396" s="4">
        <f t="shared" si="400"/>
        <v>19893</v>
      </c>
      <c r="H396" s="8">
        <f t="shared" si="398"/>
        <v>-1.9566526189042747E-3</v>
      </c>
      <c r="I396" s="3"/>
      <c r="J396" s="306">
        <v>39034</v>
      </c>
      <c r="K396" s="5">
        <v>622.5</v>
      </c>
      <c r="L396" s="5">
        <v>633.9</v>
      </c>
      <c r="M396" s="5">
        <v>614.5</v>
      </c>
      <c r="N396" s="177"/>
      <c r="O396" s="5">
        <f t="shared" si="332"/>
        <v>19.399999999999977</v>
      </c>
      <c r="P396" s="8">
        <f t="shared" si="333"/>
        <v>3.1164658634538114E-2</v>
      </c>
      <c r="Q396" s="8">
        <f>(AVERAGE(P393:P395))*Q1239</f>
        <v>1.7484607230348226E-2</v>
      </c>
      <c r="R396" s="8">
        <f>P395/P1239</f>
        <v>1.0576804984418815</v>
      </c>
      <c r="S396" s="109">
        <f t="shared" si="334"/>
        <v>619.08294898415761</v>
      </c>
      <c r="T396" s="5">
        <f t="shared" si="352"/>
        <v>10.100000000000023</v>
      </c>
      <c r="U396" s="8">
        <f t="shared" si="331"/>
        <v>0.49499999999999889</v>
      </c>
      <c r="V396" s="19">
        <f t="shared" si="335"/>
        <v>0</v>
      </c>
      <c r="W396" s="109">
        <f t="shared" si="353"/>
        <v>641.11705101584243</v>
      </c>
      <c r="X396" s="5">
        <f t="shared" si="349"/>
        <v>9.8999999999999773</v>
      </c>
      <c r="Y396" s="8">
        <f t="shared" si="336"/>
        <v>0.50500000000000111</v>
      </c>
      <c r="Z396" s="5">
        <f t="shared" si="337"/>
        <v>0</v>
      </c>
      <c r="AA396" s="5">
        <f>K396*AA1239</f>
        <v>8.0924999999999994</v>
      </c>
      <c r="AB396" s="5">
        <f t="shared" si="338"/>
        <v>8.5592794336409259</v>
      </c>
      <c r="AC396" s="2">
        <f t="shared" si="386"/>
        <v>39034</v>
      </c>
      <c r="AD396" s="43">
        <f t="shared" si="354"/>
        <v>620</v>
      </c>
      <c r="AE396" s="54"/>
      <c r="AF396" s="131">
        <f>(AK395&gt;AF1239)*1</f>
        <v>0</v>
      </c>
      <c r="AG396" s="112">
        <f>MROUND((AD396*AG1239),5)</f>
        <v>610</v>
      </c>
      <c r="AH396" s="113">
        <f>MROUND((AE396*AH1239),0.1)</f>
        <v>0</v>
      </c>
      <c r="AI396" s="60">
        <f t="shared" si="355"/>
        <v>-7.6000000000000227</v>
      </c>
      <c r="AJ396" s="60"/>
      <c r="AK396" s="133">
        <f t="shared" si="385"/>
        <v>622.5</v>
      </c>
      <c r="AL396" s="41">
        <f t="shared" si="339"/>
        <v>640</v>
      </c>
      <c r="AM396" s="56">
        <f t="shared" si="350"/>
        <v>5.3000000000000007</v>
      </c>
      <c r="AN396" s="82">
        <f t="shared" si="351"/>
        <v>0</v>
      </c>
      <c r="AO396" s="82">
        <f t="shared" si="356"/>
        <v>1</v>
      </c>
      <c r="AP396" s="33">
        <f t="shared" si="357"/>
        <v>1</v>
      </c>
      <c r="AQ396" s="29">
        <f t="shared" si="358"/>
        <v>0</v>
      </c>
      <c r="AR396" s="86">
        <f t="shared" si="359"/>
        <v>1</v>
      </c>
      <c r="AS396" s="33">
        <f t="shared" si="360"/>
        <v>0</v>
      </c>
      <c r="AT396" s="19">
        <f t="shared" si="361"/>
        <v>0</v>
      </c>
      <c r="AU396" s="18">
        <f t="shared" si="382"/>
        <v>0</v>
      </c>
      <c r="AV396" s="5">
        <f t="shared" si="362"/>
        <v>0</v>
      </c>
      <c r="AW396" s="17">
        <f t="shared" si="363"/>
        <v>0</v>
      </c>
      <c r="AX396" s="17">
        <f t="shared" si="364"/>
        <v>0</v>
      </c>
      <c r="AY396" s="17">
        <f t="shared" si="365"/>
        <v>0</v>
      </c>
      <c r="AZ396" s="19">
        <f t="shared" si="366"/>
        <v>0</v>
      </c>
      <c r="BA396" s="19">
        <f t="shared" si="367"/>
        <v>0</v>
      </c>
      <c r="BB396" s="19">
        <f t="shared" si="368"/>
        <v>0</v>
      </c>
      <c r="BC396" s="19">
        <f t="shared" si="369"/>
        <v>0</v>
      </c>
      <c r="BD396" s="17">
        <f t="shared" si="370"/>
        <v>0</v>
      </c>
      <c r="BE396" s="17">
        <f t="shared" si="371"/>
        <v>0</v>
      </c>
      <c r="BF396" s="38">
        <f t="shared" si="372"/>
        <v>0</v>
      </c>
      <c r="BG396" s="38">
        <f t="shared" si="373"/>
        <v>0</v>
      </c>
      <c r="BH396" s="38">
        <f t="shared" si="374"/>
        <v>0</v>
      </c>
      <c r="BI396" s="38">
        <f t="shared" si="375"/>
        <v>0</v>
      </c>
      <c r="BJ396" s="5">
        <f t="shared" si="376"/>
        <v>0</v>
      </c>
      <c r="BK396" s="5">
        <f t="shared" si="377"/>
        <v>0</v>
      </c>
      <c r="BL396" s="22">
        <f t="shared" si="378"/>
        <v>0</v>
      </c>
      <c r="BM396" s="5">
        <f t="shared" si="379"/>
        <v>0</v>
      </c>
      <c r="BN396" s="66">
        <f t="shared" si="392"/>
        <v>0</v>
      </c>
      <c r="BO396" s="5">
        <f>AP396*BO1239</f>
        <v>-39</v>
      </c>
      <c r="BP396" s="5">
        <f>AU396*BP1239</f>
        <v>0</v>
      </c>
      <c r="BQ396" s="5">
        <f>AF396*BQ1239</f>
        <v>0</v>
      </c>
      <c r="BR396" s="356">
        <f t="shared" si="391"/>
        <v>-39</v>
      </c>
      <c r="BS396" s="5">
        <f t="shared" si="380"/>
        <v>622.5</v>
      </c>
      <c r="BT396" s="6"/>
      <c r="BU396" s="306">
        <v>39034</v>
      </c>
      <c r="BV396" s="38">
        <f t="shared" si="381"/>
        <v>622.5</v>
      </c>
      <c r="BW396" s="66">
        <f>BV27*BV396</f>
        <v>51285.219970341081</v>
      </c>
      <c r="BX396" s="66">
        <f t="shared" si="389"/>
        <v>-626.13280606360058</v>
      </c>
      <c r="BY396" s="17">
        <f t="shared" si="387"/>
        <v>0</v>
      </c>
      <c r="BZ396" s="17">
        <f t="shared" si="390"/>
        <v>1</v>
      </c>
      <c r="CA396" s="66"/>
      <c r="CB396" s="66">
        <f>N3+CE396</f>
        <v>43028</v>
      </c>
      <c r="CC396" s="66">
        <f>MAX(BW396:BW404)</f>
        <v>53600.263634865718</v>
      </c>
      <c r="CD396" s="66">
        <f t="shared" si="383"/>
        <v>-2315.0436645246373</v>
      </c>
      <c r="CE396" s="66">
        <f t="shared" si="393"/>
        <v>-6972</v>
      </c>
      <c r="CF396" s="66" t="e">
        <f>MAX(CE396:CE404)</f>
        <v>#REF!</v>
      </c>
      <c r="CG396" s="66" t="e">
        <f t="shared" si="384"/>
        <v>#REF!</v>
      </c>
      <c r="CH396" s="370"/>
      <c r="CI396" s="17">
        <f t="shared" si="394"/>
        <v>0</v>
      </c>
      <c r="CJ396" s="17">
        <f t="shared" si="395"/>
        <v>1</v>
      </c>
      <c r="CK396" s="38">
        <f>MAX(BV38:BV396)</f>
        <v>711.8</v>
      </c>
      <c r="CL396" s="38">
        <f t="shared" si="388"/>
        <v>-89.299999999999955</v>
      </c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</row>
    <row r="397" spans="1:147" customFormat="1" ht="19.5" hidden="1" customHeight="1" x14ac:dyDescent="0.25">
      <c r="A397" s="3"/>
      <c r="B397" s="254">
        <f t="shared" si="396"/>
        <v>39020</v>
      </c>
      <c r="C397" s="5">
        <f t="shared" si="399"/>
        <v>19893</v>
      </c>
      <c r="D397" s="5">
        <v>0</v>
      </c>
      <c r="E397" s="66">
        <f t="shared" si="401"/>
        <v>0</v>
      </c>
      <c r="F397" s="66">
        <f t="shared" si="397"/>
        <v>-39</v>
      </c>
      <c r="G397" s="4">
        <f t="shared" si="400"/>
        <v>19854</v>
      </c>
      <c r="H397" s="8">
        <f t="shared" si="398"/>
        <v>-1.9604886140853566E-3</v>
      </c>
      <c r="I397" s="3"/>
      <c r="J397" s="306">
        <v>39041</v>
      </c>
      <c r="K397" s="5">
        <v>638.6</v>
      </c>
      <c r="L397" s="5">
        <v>640.5</v>
      </c>
      <c r="M397" s="5">
        <v>620.5</v>
      </c>
      <c r="N397" s="177"/>
      <c r="O397" s="5">
        <f t="shared" si="332"/>
        <v>20</v>
      </c>
      <c r="P397" s="8">
        <f t="shared" si="333"/>
        <v>3.1318509238960221E-2</v>
      </c>
      <c r="Q397" s="8">
        <f>(AVERAGE(P394:P396))*Q1239</f>
        <v>1.5760804643405887E-2</v>
      </c>
      <c r="R397" s="8">
        <f>P396/P1239</f>
        <v>0.88380913968203978</v>
      </c>
      <c r="S397" s="109">
        <f t="shared" si="334"/>
        <v>612.68889910947985</v>
      </c>
      <c r="T397" s="5">
        <f t="shared" si="352"/>
        <v>7.5</v>
      </c>
      <c r="U397" s="8">
        <f t="shared" si="331"/>
        <v>0.5</v>
      </c>
      <c r="V397" s="19">
        <f t="shared" si="335"/>
        <v>0</v>
      </c>
      <c r="W397" s="109">
        <f t="shared" si="353"/>
        <v>632.31110089052015</v>
      </c>
      <c r="X397" s="5">
        <f t="shared" si="349"/>
        <v>7.5</v>
      </c>
      <c r="Y397" s="8">
        <f t="shared" si="336"/>
        <v>0.5</v>
      </c>
      <c r="Z397" s="5">
        <f t="shared" si="337"/>
        <v>8.6000000000000227</v>
      </c>
      <c r="AA397" s="5">
        <f>K397*AA1239</f>
        <v>8.3018000000000001</v>
      </c>
      <c r="AB397" s="5">
        <f t="shared" si="338"/>
        <v>7.3372067158123579</v>
      </c>
      <c r="AC397" s="2">
        <f t="shared" si="386"/>
        <v>39041</v>
      </c>
      <c r="AD397" s="43">
        <f t="shared" si="354"/>
        <v>615</v>
      </c>
      <c r="AE397" s="54"/>
      <c r="AF397" s="131">
        <f>(AK396&gt;AF1239)*1</f>
        <v>0</v>
      </c>
      <c r="AG397" s="112">
        <f>MROUND((AD397*AG1239),5)</f>
        <v>605</v>
      </c>
      <c r="AH397" s="113">
        <f>MROUND((AE397*AH1239),0.1)</f>
        <v>0</v>
      </c>
      <c r="AI397" s="60">
        <f t="shared" si="355"/>
        <v>16.100000000000023</v>
      </c>
      <c r="AJ397" s="60"/>
      <c r="AK397" s="133">
        <f t="shared" si="385"/>
        <v>638.6</v>
      </c>
      <c r="AL397" s="41">
        <f t="shared" si="339"/>
        <v>630</v>
      </c>
      <c r="AM397" s="56">
        <f t="shared" si="350"/>
        <v>4.3</v>
      </c>
      <c r="AN397" s="82">
        <f t="shared" si="351"/>
        <v>1</v>
      </c>
      <c r="AO397" s="82">
        <f t="shared" si="356"/>
        <v>0</v>
      </c>
      <c r="AP397" s="33">
        <f t="shared" si="357"/>
        <v>1</v>
      </c>
      <c r="AQ397" s="29">
        <f t="shared" si="358"/>
        <v>0</v>
      </c>
      <c r="AR397" s="86">
        <f t="shared" si="359"/>
        <v>1</v>
      </c>
      <c r="AS397" s="33">
        <f t="shared" si="360"/>
        <v>0</v>
      </c>
      <c r="AT397" s="19">
        <f t="shared" si="361"/>
        <v>0</v>
      </c>
      <c r="AU397" s="18">
        <f t="shared" si="382"/>
        <v>0</v>
      </c>
      <c r="AV397" s="5">
        <f t="shared" si="362"/>
        <v>0</v>
      </c>
      <c r="AW397" s="17">
        <f t="shared" si="363"/>
        <v>0</v>
      </c>
      <c r="AX397" s="17">
        <f t="shared" si="364"/>
        <v>0</v>
      </c>
      <c r="AY397" s="17">
        <f t="shared" si="365"/>
        <v>0</v>
      </c>
      <c r="AZ397" s="19">
        <f t="shared" si="366"/>
        <v>0</v>
      </c>
      <c r="BA397" s="19">
        <f t="shared" si="367"/>
        <v>0</v>
      </c>
      <c r="BB397" s="19">
        <f t="shared" si="368"/>
        <v>0</v>
      </c>
      <c r="BC397" s="19">
        <f t="shared" si="369"/>
        <v>0</v>
      </c>
      <c r="BD397" s="17">
        <f t="shared" si="370"/>
        <v>0</v>
      </c>
      <c r="BE397" s="17">
        <f t="shared" si="371"/>
        <v>0</v>
      </c>
      <c r="BF397" s="38">
        <f t="shared" si="372"/>
        <v>0</v>
      </c>
      <c r="BG397" s="38">
        <f t="shared" si="373"/>
        <v>0</v>
      </c>
      <c r="BH397" s="38">
        <f t="shared" si="374"/>
        <v>0</v>
      </c>
      <c r="BI397" s="38">
        <f t="shared" si="375"/>
        <v>0</v>
      </c>
      <c r="BJ397" s="5">
        <f t="shared" si="376"/>
        <v>0</v>
      </c>
      <c r="BK397" s="5">
        <f t="shared" si="377"/>
        <v>0</v>
      </c>
      <c r="BL397" s="22">
        <f t="shared" si="378"/>
        <v>0</v>
      </c>
      <c r="BM397" s="5">
        <f t="shared" si="379"/>
        <v>0</v>
      </c>
      <c r="BN397" s="66">
        <f t="shared" si="392"/>
        <v>0</v>
      </c>
      <c r="BO397" s="5">
        <f>AP397*BO1239</f>
        <v>-39</v>
      </c>
      <c r="BP397" s="5">
        <f>AU397*BP1239</f>
        <v>0</v>
      </c>
      <c r="BQ397" s="5">
        <f>AF397*BQ1239</f>
        <v>0</v>
      </c>
      <c r="BR397" s="356">
        <f t="shared" si="391"/>
        <v>-39</v>
      </c>
      <c r="BS397" s="5">
        <f t="shared" si="380"/>
        <v>638.6</v>
      </c>
      <c r="BT397" s="6"/>
      <c r="BU397" s="306">
        <v>39041</v>
      </c>
      <c r="BV397" s="38">
        <f t="shared" si="381"/>
        <v>638.6</v>
      </c>
      <c r="BW397" s="66">
        <f>BV27*BV397</f>
        <v>52611.632888449501</v>
      </c>
      <c r="BX397" s="66">
        <f t="shared" si="389"/>
        <v>1326.4129181084209</v>
      </c>
      <c r="BY397" s="17">
        <f t="shared" si="387"/>
        <v>1</v>
      </c>
      <c r="BZ397" s="17">
        <f t="shared" si="390"/>
        <v>0</v>
      </c>
      <c r="CA397" s="66"/>
      <c r="CB397" s="66">
        <f>N3+CE397</f>
        <v>42989</v>
      </c>
      <c r="CC397" s="66">
        <f>MAX(BW397:BW404)</f>
        <v>53600.263634865718</v>
      </c>
      <c r="CD397" s="66">
        <f t="shared" si="383"/>
        <v>-988.63074641621643</v>
      </c>
      <c r="CE397" s="66">
        <f t="shared" si="393"/>
        <v>-7011</v>
      </c>
      <c r="CF397" s="66" t="e">
        <f>MAX(CE397:CE404)</f>
        <v>#REF!</v>
      </c>
      <c r="CG397" s="66" t="e">
        <f t="shared" si="384"/>
        <v>#REF!</v>
      </c>
      <c r="CH397" s="370"/>
      <c r="CI397" s="17">
        <f t="shared" si="394"/>
        <v>0</v>
      </c>
      <c r="CJ397" s="17">
        <f t="shared" si="395"/>
        <v>1</v>
      </c>
      <c r="CK397" s="38">
        <f>MAX(BV38:BV397)</f>
        <v>711.8</v>
      </c>
      <c r="CL397" s="38">
        <f t="shared" si="388"/>
        <v>-73.199999999999932</v>
      </c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</row>
    <row r="398" spans="1:147" customFormat="1" ht="19.5" hidden="1" customHeight="1" x14ac:dyDescent="0.25">
      <c r="A398" s="3"/>
      <c r="B398" s="254">
        <f t="shared" si="396"/>
        <v>39027</v>
      </c>
      <c r="C398" s="5">
        <f t="shared" si="399"/>
        <v>19854</v>
      </c>
      <c r="D398" s="5">
        <v>0</v>
      </c>
      <c r="E398" s="66">
        <f t="shared" si="401"/>
        <v>0</v>
      </c>
      <c r="F398" s="66">
        <f t="shared" si="397"/>
        <v>-39</v>
      </c>
      <c r="G398" s="4">
        <f t="shared" si="400"/>
        <v>19815</v>
      </c>
      <c r="H398" s="8">
        <f t="shared" si="398"/>
        <v>-1.9643396796615292E-3</v>
      </c>
      <c r="I398" s="3"/>
      <c r="J398" s="306">
        <v>39048</v>
      </c>
      <c r="K398" s="5">
        <v>650.6</v>
      </c>
      <c r="L398" s="5">
        <v>655.5</v>
      </c>
      <c r="M398" s="5">
        <v>639</v>
      </c>
      <c r="N398" s="177"/>
      <c r="O398" s="5">
        <f t="shared" si="332"/>
        <v>16.5</v>
      </c>
      <c r="P398" s="8">
        <f t="shared" si="333"/>
        <v>2.5361205041500152E-2</v>
      </c>
      <c r="Q398" s="8">
        <f>(AVERAGE(P395:P397))*Q1239</f>
        <v>1.3303844697051537E-2</v>
      </c>
      <c r="R398" s="8">
        <f>P397/P1239</f>
        <v>0.88817224123012384</v>
      </c>
      <c r="S398" s="109">
        <f t="shared" si="334"/>
        <v>630.10416477646288</v>
      </c>
      <c r="T398" s="5">
        <f t="shared" si="352"/>
        <v>8.6000000000000227</v>
      </c>
      <c r="U398" s="8">
        <f t="shared" si="331"/>
        <v>0.42666666666666514</v>
      </c>
      <c r="V398" s="19">
        <f t="shared" si="335"/>
        <v>0</v>
      </c>
      <c r="W398" s="109">
        <f t="shared" si="353"/>
        <v>647.09583522353716</v>
      </c>
      <c r="X398" s="5">
        <f t="shared" si="349"/>
        <v>6.3999999999999773</v>
      </c>
      <c r="Y398" s="8">
        <f t="shared" si="336"/>
        <v>0.5733333333333348</v>
      </c>
      <c r="Z398" s="5">
        <f t="shared" si="337"/>
        <v>5.6000000000000227</v>
      </c>
      <c r="AA398" s="5">
        <f>K398*AA1239</f>
        <v>8.4578000000000007</v>
      </c>
      <c r="AB398" s="5">
        <f t="shared" si="338"/>
        <v>7.5119831818761416</v>
      </c>
      <c r="AC398" s="2">
        <f t="shared" si="386"/>
        <v>39048</v>
      </c>
      <c r="AD398" s="43">
        <f t="shared" si="354"/>
        <v>630</v>
      </c>
      <c r="AE398" s="54"/>
      <c r="AF398" s="131">
        <f>(AK397&gt;AF1239)*1</f>
        <v>0</v>
      </c>
      <c r="AG398" s="112">
        <f>MROUND((AD398*AG1239),5)</f>
        <v>620</v>
      </c>
      <c r="AH398" s="113">
        <f>MROUND((AE398*AH1239),0.1)</f>
        <v>0</v>
      </c>
      <c r="AI398" s="60">
        <f t="shared" si="355"/>
        <v>12</v>
      </c>
      <c r="AJ398" s="60"/>
      <c r="AK398" s="133">
        <f t="shared" si="385"/>
        <v>650.6</v>
      </c>
      <c r="AL398" s="41">
        <f t="shared" si="339"/>
        <v>645</v>
      </c>
      <c r="AM398" s="56">
        <f t="shared" si="350"/>
        <v>3.7</v>
      </c>
      <c r="AN398" s="82">
        <f t="shared" si="351"/>
        <v>1</v>
      </c>
      <c r="AO398" s="82">
        <f t="shared" si="356"/>
        <v>0</v>
      </c>
      <c r="AP398" s="33">
        <f t="shared" si="357"/>
        <v>1</v>
      </c>
      <c r="AQ398" s="29">
        <f t="shared" si="358"/>
        <v>0</v>
      </c>
      <c r="AR398" s="86">
        <f t="shared" si="359"/>
        <v>1</v>
      </c>
      <c r="AS398" s="33">
        <f t="shared" si="360"/>
        <v>0</v>
      </c>
      <c r="AT398" s="19">
        <f t="shared" si="361"/>
        <v>0</v>
      </c>
      <c r="AU398" s="18">
        <f t="shared" si="382"/>
        <v>0</v>
      </c>
      <c r="AV398" s="5">
        <f t="shared" si="362"/>
        <v>0</v>
      </c>
      <c r="AW398" s="17">
        <f t="shared" si="363"/>
        <v>0</v>
      </c>
      <c r="AX398" s="17">
        <f t="shared" si="364"/>
        <v>0</v>
      </c>
      <c r="AY398" s="17">
        <f t="shared" si="365"/>
        <v>0</v>
      </c>
      <c r="AZ398" s="19">
        <f t="shared" si="366"/>
        <v>0</v>
      </c>
      <c r="BA398" s="19">
        <f t="shared" si="367"/>
        <v>0</v>
      </c>
      <c r="BB398" s="19">
        <f t="shared" si="368"/>
        <v>0</v>
      </c>
      <c r="BC398" s="19">
        <f t="shared" si="369"/>
        <v>0</v>
      </c>
      <c r="BD398" s="17">
        <f t="shared" si="370"/>
        <v>0</v>
      </c>
      <c r="BE398" s="17">
        <f t="shared" si="371"/>
        <v>0</v>
      </c>
      <c r="BF398" s="38">
        <f t="shared" si="372"/>
        <v>0</v>
      </c>
      <c r="BG398" s="38">
        <f t="shared" si="373"/>
        <v>0</v>
      </c>
      <c r="BH398" s="38">
        <f t="shared" si="374"/>
        <v>0</v>
      </c>
      <c r="BI398" s="38">
        <f t="shared" si="375"/>
        <v>0</v>
      </c>
      <c r="BJ398" s="5">
        <f t="shared" si="376"/>
        <v>0</v>
      </c>
      <c r="BK398" s="5">
        <f t="shared" si="377"/>
        <v>0</v>
      </c>
      <c r="BL398" s="22">
        <f t="shared" si="378"/>
        <v>0</v>
      </c>
      <c r="BM398" s="5">
        <f t="shared" si="379"/>
        <v>0</v>
      </c>
      <c r="BN398" s="66">
        <f t="shared" si="392"/>
        <v>0</v>
      </c>
      <c r="BO398" s="5">
        <f>AP398*BO1239</f>
        <v>-39</v>
      </c>
      <c r="BP398" s="5">
        <f>AU398*BP1239</f>
        <v>0</v>
      </c>
      <c r="BQ398" s="5">
        <f>AF398*BQ1239</f>
        <v>0</v>
      </c>
      <c r="BR398" s="356">
        <f t="shared" si="391"/>
        <v>-39</v>
      </c>
      <c r="BS398" s="5">
        <f t="shared" si="380"/>
        <v>650.6</v>
      </c>
      <c r="BT398" s="6"/>
      <c r="BU398" s="306">
        <v>39048</v>
      </c>
      <c r="BV398" s="38">
        <f t="shared" si="381"/>
        <v>650.6</v>
      </c>
      <c r="BW398" s="66">
        <f>BV27*BV398</f>
        <v>53600.263634865718</v>
      </c>
      <c r="BX398" s="66">
        <f t="shared" si="389"/>
        <v>988.63074641621643</v>
      </c>
      <c r="BY398" s="17">
        <f t="shared" si="387"/>
        <v>1</v>
      </c>
      <c r="BZ398" s="17">
        <f t="shared" si="390"/>
        <v>0</v>
      </c>
      <c r="CA398" s="66"/>
      <c r="CB398" s="66">
        <f>N3+CE398</f>
        <v>42950</v>
      </c>
      <c r="CC398" s="66">
        <f>MAX(BW398:BW404)</f>
        <v>53600.263634865718</v>
      </c>
      <c r="CD398" s="66">
        <f t="shared" si="383"/>
        <v>0</v>
      </c>
      <c r="CE398" s="66">
        <f t="shared" si="393"/>
        <v>-7050</v>
      </c>
      <c r="CF398" s="66" t="e">
        <f>MAX(CE398:CE404)</f>
        <v>#REF!</v>
      </c>
      <c r="CG398" s="66" t="e">
        <f t="shared" si="384"/>
        <v>#REF!</v>
      </c>
      <c r="CH398" s="370"/>
      <c r="CI398" s="17">
        <f t="shared" si="394"/>
        <v>0</v>
      </c>
      <c r="CJ398" s="17">
        <f t="shared" si="395"/>
        <v>1</v>
      </c>
      <c r="CK398" s="38">
        <f>MAX(BV38:BV398)</f>
        <v>711.8</v>
      </c>
      <c r="CL398" s="38">
        <f t="shared" si="388"/>
        <v>-61.199999999999932</v>
      </c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</row>
    <row r="399" spans="1:147" customFormat="1" ht="19.5" hidden="1" customHeight="1" x14ac:dyDescent="0.25">
      <c r="A399" s="3"/>
      <c r="B399" s="254">
        <f t="shared" si="396"/>
        <v>39034</v>
      </c>
      <c r="C399" s="5">
        <f t="shared" si="399"/>
        <v>19815</v>
      </c>
      <c r="D399" s="5">
        <v>0</v>
      </c>
      <c r="E399" s="66">
        <f t="shared" si="401"/>
        <v>0</v>
      </c>
      <c r="F399" s="66">
        <f t="shared" si="397"/>
        <v>-39</v>
      </c>
      <c r="G399" s="4">
        <f t="shared" si="400"/>
        <v>19776</v>
      </c>
      <c r="H399" s="8">
        <f t="shared" si="398"/>
        <v>-1.9682059046177139E-3</v>
      </c>
      <c r="I399" s="3"/>
      <c r="J399" s="306">
        <v>39055</v>
      </c>
      <c r="K399" s="5">
        <v>631</v>
      </c>
      <c r="L399" s="5">
        <v>654.20000000000005</v>
      </c>
      <c r="M399" s="5">
        <v>628.20000000000005</v>
      </c>
      <c r="N399" s="177"/>
      <c r="O399" s="5">
        <f t="shared" si="332"/>
        <v>26</v>
      </c>
      <c r="P399" s="8">
        <f t="shared" si="333"/>
        <v>4.1204437400950873E-2</v>
      </c>
      <c r="Q399" s="8">
        <f>(AVERAGE(P396:P398))*Q1239</f>
        <v>1.1712583055333133E-2</v>
      </c>
      <c r="R399" s="8">
        <f>P398/P1239</f>
        <v>0.71922702802164862</v>
      </c>
      <c r="S399" s="109">
        <f t="shared" si="334"/>
        <v>642.97979346420027</v>
      </c>
      <c r="T399" s="5">
        <f t="shared" si="352"/>
        <v>5.6000000000000227</v>
      </c>
      <c r="U399" s="8">
        <f t="shared" si="331"/>
        <v>0.62666666666666515</v>
      </c>
      <c r="V399" s="19">
        <f t="shared" si="335"/>
        <v>14</v>
      </c>
      <c r="W399" s="109">
        <f t="shared" si="353"/>
        <v>658.22020653579978</v>
      </c>
      <c r="X399" s="5">
        <f t="shared" si="349"/>
        <v>9.3999999999999773</v>
      </c>
      <c r="Y399" s="8">
        <f t="shared" si="336"/>
        <v>0.37333333333333485</v>
      </c>
      <c r="Z399" s="5">
        <f t="shared" si="337"/>
        <v>0</v>
      </c>
      <c r="AA399" s="5">
        <f>K399*AA1239</f>
        <v>8.2029999999999994</v>
      </c>
      <c r="AB399" s="5">
        <f t="shared" si="338"/>
        <v>5.8998193108615835</v>
      </c>
      <c r="AC399" s="2">
        <f t="shared" si="386"/>
        <v>39055</v>
      </c>
      <c r="AD399" s="43">
        <f t="shared" si="354"/>
        <v>645</v>
      </c>
      <c r="AE399" s="54"/>
      <c r="AF399" s="131">
        <f>(AK398&gt;AF1239)*1</f>
        <v>0</v>
      </c>
      <c r="AG399" s="112">
        <f>MROUND((AD399*AG1239),5)</f>
        <v>635</v>
      </c>
      <c r="AH399" s="113">
        <f>MROUND((AE399*AH1239),0.1)</f>
        <v>0</v>
      </c>
      <c r="AI399" s="60">
        <f t="shared" si="355"/>
        <v>-19.600000000000023</v>
      </c>
      <c r="AJ399" s="60"/>
      <c r="AK399" s="133">
        <f t="shared" si="385"/>
        <v>631</v>
      </c>
      <c r="AL399" s="41">
        <f t="shared" si="339"/>
        <v>660</v>
      </c>
      <c r="AM399" s="56">
        <f t="shared" si="350"/>
        <v>4.3</v>
      </c>
      <c r="AN399" s="82">
        <f t="shared" si="351"/>
        <v>0</v>
      </c>
      <c r="AO399" s="82">
        <f t="shared" si="356"/>
        <v>1</v>
      </c>
      <c r="AP399" s="33">
        <f t="shared" si="357"/>
        <v>1</v>
      </c>
      <c r="AQ399" s="29">
        <f t="shared" si="358"/>
        <v>0</v>
      </c>
      <c r="AR399" s="86">
        <f t="shared" si="359"/>
        <v>0</v>
      </c>
      <c r="AS399" s="33">
        <f t="shared" si="360"/>
        <v>1</v>
      </c>
      <c r="AT399" s="19">
        <f t="shared" si="361"/>
        <v>645</v>
      </c>
      <c r="AU399" s="18">
        <f t="shared" si="382"/>
        <v>0</v>
      </c>
      <c r="AV399" s="5">
        <f t="shared" si="362"/>
        <v>0</v>
      </c>
      <c r="AW399" s="17">
        <f t="shared" si="363"/>
        <v>0</v>
      </c>
      <c r="AX399" s="17">
        <f t="shared" si="364"/>
        <v>0</v>
      </c>
      <c r="AY399" s="17">
        <f t="shared" si="365"/>
        <v>0</v>
      </c>
      <c r="AZ399" s="19">
        <f t="shared" si="366"/>
        <v>0</v>
      </c>
      <c r="BA399" s="19">
        <f t="shared" si="367"/>
        <v>645</v>
      </c>
      <c r="BB399" s="19">
        <f t="shared" si="368"/>
        <v>0</v>
      </c>
      <c r="BC399" s="19">
        <f t="shared" si="369"/>
        <v>0</v>
      </c>
      <c r="BD399" s="17">
        <f t="shared" si="370"/>
        <v>645</v>
      </c>
      <c r="BE399" s="17">
        <f t="shared" si="371"/>
        <v>0</v>
      </c>
      <c r="BF399" s="38">
        <f t="shared" si="372"/>
        <v>635</v>
      </c>
      <c r="BG399" s="38">
        <f t="shared" si="373"/>
        <v>0</v>
      </c>
      <c r="BH399" s="38">
        <f t="shared" si="374"/>
        <v>0</v>
      </c>
      <c r="BI399" s="38">
        <f t="shared" si="375"/>
        <v>0</v>
      </c>
      <c r="BJ399" s="5">
        <f t="shared" si="376"/>
        <v>0</v>
      </c>
      <c r="BK399" s="5">
        <f t="shared" si="377"/>
        <v>0</v>
      </c>
      <c r="BL399" s="22">
        <f t="shared" si="378"/>
        <v>0</v>
      </c>
      <c r="BM399" s="5">
        <f t="shared" si="379"/>
        <v>0</v>
      </c>
      <c r="BN399" s="66">
        <f t="shared" si="392"/>
        <v>0</v>
      </c>
      <c r="BO399" s="5">
        <f>AP399*BO1239</f>
        <v>-39</v>
      </c>
      <c r="BP399" s="5">
        <f>AU399*BP1239</f>
        <v>0</v>
      </c>
      <c r="BQ399" s="5">
        <f>AF399*BQ1239</f>
        <v>0</v>
      </c>
      <c r="BR399" s="356">
        <f t="shared" si="391"/>
        <v>-39</v>
      </c>
      <c r="BS399" s="5">
        <f t="shared" si="380"/>
        <v>631</v>
      </c>
      <c r="BT399" s="6"/>
      <c r="BU399" s="306">
        <v>39055</v>
      </c>
      <c r="BV399" s="38">
        <f t="shared" si="381"/>
        <v>631</v>
      </c>
      <c r="BW399" s="66">
        <f>BV27*BV399</f>
        <v>51985.500082385901</v>
      </c>
      <c r="BX399" s="66">
        <f t="shared" si="389"/>
        <v>-1614.763552479817</v>
      </c>
      <c r="BY399" s="17">
        <f t="shared" si="387"/>
        <v>0</v>
      </c>
      <c r="BZ399" s="17">
        <f t="shared" si="390"/>
        <v>1</v>
      </c>
      <c r="CA399" s="66"/>
      <c r="CB399" s="66">
        <f>N3+CE399</f>
        <v>42911</v>
      </c>
      <c r="CC399" s="66">
        <f>MAX(BW399:BW404)</f>
        <v>52562.201351128686</v>
      </c>
      <c r="CD399" s="66">
        <f t="shared" si="383"/>
        <v>-576.70126874278503</v>
      </c>
      <c r="CE399" s="66">
        <f t="shared" si="393"/>
        <v>-7089</v>
      </c>
      <c r="CF399" s="66" t="e">
        <f>MAX(CE399:CE404)</f>
        <v>#REF!</v>
      </c>
      <c r="CG399" s="66" t="e">
        <f t="shared" si="384"/>
        <v>#REF!</v>
      </c>
      <c r="CH399" s="370"/>
      <c r="CI399" s="17">
        <f t="shared" si="394"/>
        <v>0</v>
      </c>
      <c r="CJ399" s="17">
        <f t="shared" si="395"/>
        <v>1</v>
      </c>
      <c r="CK399" s="38">
        <f>MAX(BV38:BV399)</f>
        <v>711.8</v>
      </c>
      <c r="CL399" s="38">
        <f t="shared" si="388"/>
        <v>-80.799999999999955</v>
      </c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</row>
    <row r="400" spans="1:147" customFormat="1" ht="19.5" hidden="1" customHeight="1" x14ac:dyDescent="0.25">
      <c r="A400" s="3"/>
      <c r="B400" s="254">
        <f t="shared" si="396"/>
        <v>39041</v>
      </c>
      <c r="C400" s="5">
        <f t="shared" si="399"/>
        <v>19776</v>
      </c>
      <c r="D400" s="5">
        <v>0</v>
      </c>
      <c r="E400" s="66">
        <f t="shared" si="401"/>
        <v>0</v>
      </c>
      <c r="F400" s="66">
        <f t="shared" si="397"/>
        <v>-39</v>
      </c>
      <c r="G400" s="4">
        <f t="shared" si="400"/>
        <v>19737</v>
      </c>
      <c r="H400" s="8">
        <f t="shared" si="398"/>
        <v>-1.9720873786407767E-3</v>
      </c>
      <c r="I400" s="3"/>
      <c r="J400" s="306">
        <v>39062</v>
      </c>
      <c r="K400" s="5">
        <v>619.1</v>
      </c>
      <c r="L400" s="5">
        <v>635.5</v>
      </c>
      <c r="M400" s="5">
        <v>617.5</v>
      </c>
      <c r="N400" s="177"/>
      <c r="O400" s="5">
        <f t="shared" si="332"/>
        <v>18</v>
      </c>
      <c r="P400" s="8">
        <f t="shared" si="333"/>
        <v>2.9074462930059764E-2</v>
      </c>
      <c r="Q400" s="8">
        <f>(AVERAGE(P397:P399))*Q1239</f>
        <v>1.3051220224188165E-2</v>
      </c>
      <c r="R400" s="8">
        <f>P399/P1239</f>
        <v>1.1685306358548722</v>
      </c>
      <c r="S400" s="109">
        <f t="shared" si="334"/>
        <v>622.76468003853722</v>
      </c>
      <c r="T400" s="5">
        <f t="shared" si="352"/>
        <v>6</v>
      </c>
      <c r="U400" s="8">
        <f t="shared" si="331"/>
        <v>0.6</v>
      </c>
      <c r="V400" s="19">
        <f t="shared" si="335"/>
        <v>5.8999999999999773</v>
      </c>
      <c r="W400" s="109">
        <f t="shared" si="353"/>
        <v>639.23531996146278</v>
      </c>
      <c r="X400" s="5">
        <f t="shared" si="349"/>
        <v>9</v>
      </c>
      <c r="Y400" s="8">
        <f t="shared" si="336"/>
        <v>0.4</v>
      </c>
      <c r="Z400" s="5">
        <f t="shared" si="337"/>
        <v>0</v>
      </c>
      <c r="AA400" s="5">
        <f>K400*AA1239</f>
        <v>8.0482999999999993</v>
      </c>
      <c r="AB400" s="5">
        <f t="shared" si="338"/>
        <v>9.4046851165507661</v>
      </c>
      <c r="AC400" s="2">
        <f t="shared" si="386"/>
        <v>39062</v>
      </c>
      <c r="AD400" s="43">
        <f t="shared" si="354"/>
        <v>625</v>
      </c>
      <c r="AE400" s="54"/>
      <c r="AF400" s="131">
        <f>(AK399&gt;AF1239)*1</f>
        <v>0</v>
      </c>
      <c r="AG400" s="112">
        <f>MROUND((AD400*AG1239),5)</f>
        <v>615</v>
      </c>
      <c r="AH400" s="113">
        <f>MROUND((AE400*AH1239),0.1)</f>
        <v>0</v>
      </c>
      <c r="AI400" s="60">
        <f t="shared" si="355"/>
        <v>-11.899999999999977</v>
      </c>
      <c r="AJ400" s="60"/>
      <c r="AK400" s="133">
        <f t="shared" si="385"/>
        <v>619.1</v>
      </c>
      <c r="AL400" s="41">
        <f t="shared" si="339"/>
        <v>640</v>
      </c>
      <c r="AM400" s="56">
        <f t="shared" si="350"/>
        <v>2.2000000000000002</v>
      </c>
      <c r="AN400" s="82">
        <f t="shared" si="351"/>
        <v>0</v>
      </c>
      <c r="AO400" s="82">
        <f t="shared" si="356"/>
        <v>1</v>
      </c>
      <c r="AP400" s="33">
        <f t="shared" si="357"/>
        <v>0</v>
      </c>
      <c r="AQ400" s="29">
        <f t="shared" si="358"/>
        <v>0</v>
      </c>
      <c r="AR400" s="86">
        <f t="shared" si="359"/>
        <v>0</v>
      </c>
      <c r="AS400" s="33">
        <f t="shared" si="360"/>
        <v>0</v>
      </c>
      <c r="AT400" s="19">
        <f t="shared" si="361"/>
        <v>0</v>
      </c>
      <c r="AU400" s="18">
        <f t="shared" si="382"/>
        <v>1</v>
      </c>
      <c r="AV400" s="5">
        <f t="shared" si="362"/>
        <v>2.2000000000000002</v>
      </c>
      <c r="AW400" s="17">
        <f t="shared" si="363"/>
        <v>1</v>
      </c>
      <c r="AX400" s="17">
        <f t="shared" si="364"/>
        <v>0</v>
      </c>
      <c r="AY400" s="17">
        <f t="shared" si="365"/>
        <v>0</v>
      </c>
      <c r="AZ400" s="19">
        <f t="shared" si="366"/>
        <v>645</v>
      </c>
      <c r="BA400" s="19">
        <f t="shared" si="367"/>
        <v>0</v>
      </c>
      <c r="BB400" s="19">
        <f t="shared" si="368"/>
        <v>0</v>
      </c>
      <c r="BC400" s="19">
        <f t="shared" si="369"/>
        <v>0</v>
      </c>
      <c r="BD400" s="17">
        <f t="shared" si="370"/>
        <v>645</v>
      </c>
      <c r="BE400" s="17">
        <f t="shared" si="371"/>
        <v>0</v>
      </c>
      <c r="BF400" s="38">
        <f t="shared" si="372"/>
        <v>0</v>
      </c>
      <c r="BG400" s="38">
        <f t="shared" si="373"/>
        <v>0</v>
      </c>
      <c r="BH400" s="38">
        <f t="shared" si="374"/>
        <v>0</v>
      </c>
      <c r="BI400" s="38">
        <f t="shared" si="375"/>
        <v>0</v>
      </c>
      <c r="BJ400" s="5">
        <f t="shared" si="376"/>
        <v>0</v>
      </c>
      <c r="BK400" s="5">
        <f t="shared" si="377"/>
        <v>0</v>
      </c>
      <c r="BL400" s="22">
        <f t="shared" si="378"/>
        <v>2.2000000000000002</v>
      </c>
      <c r="BM400" s="5">
        <f t="shared" si="379"/>
        <v>2.2000000000000002</v>
      </c>
      <c r="BN400" s="66">
        <f t="shared" si="392"/>
        <v>220.00000000000003</v>
      </c>
      <c r="BO400" s="5">
        <f>AP400*BO1239</f>
        <v>0</v>
      </c>
      <c r="BP400" s="5">
        <f>AU400*BP1239</f>
        <v>-39</v>
      </c>
      <c r="BQ400" s="5">
        <f>AF400*BQ1239</f>
        <v>0</v>
      </c>
      <c r="BR400" s="356">
        <f t="shared" si="391"/>
        <v>181.00000000000003</v>
      </c>
      <c r="BS400" s="5">
        <f t="shared" si="380"/>
        <v>619.1</v>
      </c>
      <c r="BT400" s="6"/>
      <c r="BU400" s="306">
        <v>39062</v>
      </c>
      <c r="BV400" s="38">
        <f t="shared" si="381"/>
        <v>619.1</v>
      </c>
      <c r="BW400" s="66">
        <f>BV27*BV400</f>
        <v>51005.107925523153</v>
      </c>
      <c r="BX400" s="66">
        <f t="shared" si="389"/>
        <v>-980.39215686274838</v>
      </c>
      <c r="BY400" s="17">
        <f t="shared" si="387"/>
        <v>0</v>
      </c>
      <c r="BZ400" s="17">
        <f t="shared" si="390"/>
        <v>1</v>
      </c>
      <c r="CA400" s="66"/>
      <c r="CB400" s="66" t="e">
        <f>N3+CE400</f>
        <v>#REF!</v>
      </c>
      <c r="CC400" s="66">
        <f>MAX(BW400:BW404)</f>
        <v>52562.201351128686</v>
      </c>
      <c r="CD400" s="66">
        <f t="shared" si="383"/>
        <v>-1557.0934256055334</v>
      </c>
      <c r="CE400" s="66" t="e">
        <f>#REF!+CE399</f>
        <v>#REF!</v>
      </c>
      <c r="CF400" s="66" t="e">
        <f>MAX(CE400:CE404)</f>
        <v>#REF!</v>
      </c>
      <c r="CG400" s="66" t="e">
        <f t="shared" si="384"/>
        <v>#REF!</v>
      </c>
      <c r="CH400" s="370"/>
      <c r="CI400" s="17" t="e">
        <f>(#REF!&gt;0)*1</f>
        <v>#REF!</v>
      </c>
      <c r="CJ400" s="17" t="e">
        <f>(#REF!&lt;1)*1</f>
        <v>#REF!</v>
      </c>
      <c r="CK400" s="38">
        <f>MAX(BV38:BV400)</f>
        <v>711.8</v>
      </c>
      <c r="CL400" s="38">
        <f t="shared" si="388"/>
        <v>-92.699999999999932</v>
      </c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</row>
    <row r="401" spans="1:147" customFormat="1" ht="19.5" hidden="1" customHeight="1" x14ac:dyDescent="0.25">
      <c r="A401" s="3"/>
      <c r="B401" s="254">
        <f t="shared" si="396"/>
        <v>39048</v>
      </c>
      <c r="C401" s="5">
        <f t="shared" si="399"/>
        <v>19737</v>
      </c>
      <c r="D401" s="5">
        <v>0</v>
      </c>
      <c r="E401" s="66">
        <f t="shared" si="401"/>
        <v>0</v>
      </c>
      <c r="F401" s="66">
        <f t="shared" si="397"/>
        <v>-39</v>
      </c>
      <c r="G401" s="4">
        <f t="shared" si="400"/>
        <v>19698</v>
      </c>
      <c r="H401" s="8">
        <f t="shared" si="398"/>
        <v>-1.9759841921264628E-3</v>
      </c>
      <c r="I401" s="3"/>
      <c r="J401" s="306">
        <v>39069</v>
      </c>
      <c r="K401" s="5">
        <v>622.29999999999995</v>
      </c>
      <c r="L401" s="5">
        <v>627.9</v>
      </c>
      <c r="M401" s="5">
        <v>615.1</v>
      </c>
      <c r="N401" s="177"/>
      <c r="O401" s="5">
        <f t="shared" si="332"/>
        <v>12.799999999999955</v>
      </c>
      <c r="P401" s="8">
        <f t="shared" si="333"/>
        <v>2.0568857464245468E-2</v>
      </c>
      <c r="Q401" s="8">
        <f>(AVERAGE(P398:P400))*Q1239</f>
        <v>1.2752014049668107E-2</v>
      </c>
      <c r="R401" s="8">
        <f>P400/P1239</f>
        <v>0.82453256973768607</v>
      </c>
      <c r="S401" s="109">
        <f t="shared" si="334"/>
        <v>611.20522810185048</v>
      </c>
      <c r="T401" s="5">
        <f t="shared" si="352"/>
        <v>9.1000000000000227</v>
      </c>
      <c r="U401" s="8">
        <f t="shared" si="331"/>
        <v>0.39333333333333181</v>
      </c>
      <c r="V401" s="19">
        <f t="shared" si="335"/>
        <v>0</v>
      </c>
      <c r="W401" s="109">
        <f t="shared" si="353"/>
        <v>626.99477189814957</v>
      </c>
      <c r="X401" s="5">
        <f t="shared" si="349"/>
        <v>5.8999999999999773</v>
      </c>
      <c r="Y401" s="8">
        <f t="shared" si="336"/>
        <v>0.60666666666666824</v>
      </c>
      <c r="Z401" s="5">
        <f t="shared" si="337"/>
        <v>0</v>
      </c>
      <c r="AA401" s="5">
        <f>K401*AA1239</f>
        <v>8.0898999999999983</v>
      </c>
      <c r="AB401" s="5">
        <f t="shared" si="338"/>
        <v>6.6703860359209051</v>
      </c>
      <c r="AC401" s="2">
        <f t="shared" si="386"/>
        <v>39069</v>
      </c>
      <c r="AD401" s="43">
        <f t="shared" si="354"/>
        <v>610</v>
      </c>
      <c r="AE401" s="54"/>
      <c r="AF401" s="131">
        <f>(AK400&gt;AF1239)*1</f>
        <v>0</v>
      </c>
      <c r="AG401" s="112">
        <f>MROUND((AD401*AG1239),5)</f>
        <v>600</v>
      </c>
      <c r="AH401" s="113">
        <f>MROUND((AE401*AH1239),0.1)</f>
        <v>0</v>
      </c>
      <c r="AI401" s="60">
        <f t="shared" si="355"/>
        <v>3.1999999999999318</v>
      </c>
      <c r="AJ401" s="60"/>
      <c r="AK401" s="133">
        <f t="shared" si="385"/>
        <v>622.29999999999995</v>
      </c>
      <c r="AL401" s="41">
        <f t="shared" si="339"/>
        <v>625</v>
      </c>
      <c r="AM401" s="56">
        <f t="shared" si="350"/>
        <v>3.8000000000000003</v>
      </c>
      <c r="AN401" s="82">
        <f t="shared" si="351"/>
        <v>1</v>
      </c>
      <c r="AO401" s="82">
        <f t="shared" si="356"/>
        <v>0</v>
      </c>
      <c r="AP401" s="33">
        <f t="shared" si="357"/>
        <v>0</v>
      </c>
      <c r="AQ401" s="29">
        <f t="shared" si="358"/>
        <v>0</v>
      </c>
      <c r="AR401" s="86">
        <f t="shared" si="359"/>
        <v>1</v>
      </c>
      <c r="AS401" s="33">
        <f t="shared" si="360"/>
        <v>0</v>
      </c>
      <c r="AT401" s="19">
        <f t="shared" si="361"/>
        <v>0</v>
      </c>
      <c r="AU401" s="18">
        <f t="shared" si="382"/>
        <v>1</v>
      </c>
      <c r="AV401" s="5">
        <f t="shared" si="362"/>
        <v>3.8000000000000003</v>
      </c>
      <c r="AW401" s="17">
        <f t="shared" si="363"/>
        <v>1</v>
      </c>
      <c r="AX401" s="17">
        <f t="shared" si="364"/>
        <v>0</v>
      </c>
      <c r="AY401" s="17">
        <f t="shared" si="365"/>
        <v>0</v>
      </c>
      <c r="AZ401" s="19">
        <f t="shared" si="366"/>
        <v>645</v>
      </c>
      <c r="BA401" s="19">
        <f t="shared" si="367"/>
        <v>0</v>
      </c>
      <c r="BB401" s="19">
        <f t="shared" si="368"/>
        <v>0</v>
      </c>
      <c r="BC401" s="19">
        <f t="shared" si="369"/>
        <v>0</v>
      </c>
      <c r="BD401" s="17">
        <f t="shared" si="370"/>
        <v>645</v>
      </c>
      <c r="BE401" s="17">
        <f t="shared" si="371"/>
        <v>0</v>
      </c>
      <c r="BF401" s="38">
        <f t="shared" si="372"/>
        <v>0</v>
      </c>
      <c r="BG401" s="38">
        <f t="shared" si="373"/>
        <v>0</v>
      </c>
      <c r="BH401" s="38">
        <f t="shared" si="374"/>
        <v>0</v>
      </c>
      <c r="BI401" s="38">
        <f t="shared" si="375"/>
        <v>0</v>
      </c>
      <c r="BJ401" s="5">
        <f t="shared" si="376"/>
        <v>0</v>
      </c>
      <c r="BK401" s="5">
        <f t="shared" si="377"/>
        <v>0</v>
      </c>
      <c r="BL401" s="22">
        <f t="shared" si="378"/>
        <v>3.8000000000000003</v>
      </c>
      <c r="BM401" s="5">
        <f t="shared" si="379"/>
        <v>3.8000000000000003</v>
      </c>
      <c r="BN401" s="66">
        <f t="shared" si="392"/>
        <v>380</v>
      </c>
      <c r="BO401" s="5">
        <f>AP401*BO1239</f>
        <v>0</v>
      </c>
      <c r="BP401" s="5">
        <f>AU401*BP1239</f>
        <v>-39</v>
      </c>
      <c r="BQ401" s="5">
        <f>AF401*BQ1239</f>
        <v>0</v>
      </c>
      <c r="BR401" s="356">
        <f t="shared" si="391"/>
        <v>341</v>
      </c>
      <c r="BS401" s="5">
        <f t="shared" si="380"/>
        <v>622.29999999999995</v>
      </c>
      <c r="BT401" s="6"/>
      <c r="BU401" s="306">
        <v>39069</v>
      </c>
      <c r="BV401" s="38">
        <f t="shared" si="381"/>
        <v>622.29999999999995</v>
      </c>
      <c r="BW401" s="66">
        <f>BV27*BV401</f>
        <v>51268.742791234137</v>
      </c>
      <c r="BX401" s="66">
        <f t="shared" si="389"/>
        <v>263.63486571098474</v>
      </c>
      <c r="BY401" s="17">
        <f t="shared" si="387"/>
        <v>1</v>
      </c>
      <c r="BZ401" s="17">
        <f t="shared" si="390"/>
        <v>0</v>
      </c>
      <c r="CA401" s="66"/>
      <c r="CB401" s="66" t="e">
        <f>N3+CE401</f>
        <v>#REF!</v>
      </c>
      <c r="CC401" s="66">
        <f>MAX(BW401:BW404)</f>
        <v>52562.201351128686</v>
      </c>
      <c r="CD401" s="66">
        <f t="shared" si="383"/>
        <v>-1293.4585598945487</v>
      </c>
      <c r="CE401" s="66" t="e">
        <f>#REF!+CE400</f>
        <v>#REF!</v>
      </c>
      <c r="CF401" s="66" t="e">
        <f>MAX(CE401:CE404)</f>
        <v>#REF!</v>
      </c>
      <c r="CG401" s="66" t="e">
        <f t="shared" si="384"/>
        <v>#REF!</v>
      </c>
      <c r="CH401" s="370"/>
      <c r="CI401" s="17" t="e">
        <f>(#REF!&gt;0)*1</f>
        <v>#REF!</v>
      </c>
      <c r="CJ401" s="17" t="e">
        <f>(#REF!&lt;1)*1</f>
        <v>#REF!</v>
      </c>
      <c r="CK401" s="38">
        <f>MAX(BV38:BV401)</f>
        <v>711.8</v>
      </c>
      <c r="CL401" s="38">
        <f t="shared" si="388"/>
        <v>-89.5</v>
      </c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</row>
    <row r="402" spans="1:147" customFormat="1" ht="3" hidden="1" customHeight="1" thickTop="1" x14ac:dyDescent="0.25">
      <c r="A402" s="3"/>
      <c r="B402" s="254">
        <f t="shared" si="396"/>
        <v>39055</v>
      </c>
      <c r="C402" s="5">
        <f t="shared" si="399"/>
        <v>19698</v>
      </c>
      <c r="D402" s="5">
        <v>0</v>
      </c>
      <c r="E402" s="66">
        <f t="shared" si="401"/>
        <v>0</v>
      </c>
      <c r="F402" s="66">
        <f t="shared" si="397"/>
        <v>-39</v>
      </c>
      <c r="G402" s="4">
        <f t="shared" si="400"/>
        <v>19659</v>
      </c>
      <c r="H402" s="8">
        <f t="shared" si="398"/>
        <v>-1.9798964361864148E-3</v>
      </c>
      <c r="I402" s="3"/>
      <c r="J402" s="306">
        <v>39076</v>
      </c>
      <c r="K402" s="5">
        <v>638</v>
      </c>
      <c r="L402" s="5">
        <v>639.1</v>
      </c>
      <c r="M402" s="5">
        <v>624.70000000000005</v>
      </c>
      <c r="N402" s="177"/>
      <c r="O402" s="5">
        <f t="shared" si="332"/>
        <v>14.399999999999977</v>
      </c>
      <c r="P402" s="8">
        <f t="shared" si="333"/>
        <v>2.2570532915360465E-2</v>
      </c>
      <c r="Q402" s="8">
        <f>(AVERAGE(P399:P401))*Q1239</f>
        <v>1.2113034372700816E-2</v>
      </c>
      <c r="R402" s="8">
        <f>P401/P1239</f>
        <v>0.5833192152976302</v>
      </c>
      <c r="S402" s="109">
        <f t="shared" si="334"/>
        <v>614.76205870986826</v>
      </c>
      <c r="T402" s="5">
        <f t="shared" si="352"/>
        <v>7.2999999999999545</v>
      </c>
      <c r="U402" s="8">
        <f t="shared" si="331"/>
        <v>0.51333333333333642</v>
      </c>
      <c r="V402" s="19">
        <f t="shared" si="335"/>
        <v>0</v>
      </c>
      <c r="W402" s="109">
        <f t="shared" si="353"/>
        <v>629.83794129013165</v>
      </c>
      <c r="X402" s="5">
        <f t="shared" si="349"/>
        <v>7.7000000000000455</v>
      </c>
      <c r="Y402" s="8">
        <f t="shared" si="336"/>
        <v>0.48666666666666358</v>
      </c>
      <c r="Z402" s="5">
        <f t="shared" si="337"/>
        <v>8</v>
      </c>
      <c r="AA402" s="5">
        <f>K402*AA1239</f>
        <v>8.2940000000000005</v>
      </c>
      <c r="AB402" s="5">
        <f t="shared" si="338"/>
        <v>4.8380495716785452</v>
      </c>
      <c r="AC402" s="2">
        <f t="shared" si="386"/>
        <v>39076</v>
      </c>
      <c r="AD402" s="43">
        <f t="shared" si="354"/>
        <v>615</v>
      </c>
      <c r="AE402" s="54"/>
      <c r="AF402" s="131">
        <f>(AK401&gt;AF1239)*1</f>
        <v>0</v>
      </c>
      <c r="AG402" s="112">
        <f>MROUND((AD402*AG1239),5)</f>
        <v>605</v>
      </c>
      <c r="AH402" s="113">
        <f>MROUND((AE402*AH1239),0.1)</f>
        <v>0</v>
      </c>
      <c r="AI402" s="60">
        <f t="shared" si="355"/>
        <v>15.700000000000045</v>
      </c>
      <c r="AJ402" s="60"/>
      <c r="AK402" s="133">
        <f t="shared" si="385"/>
        <v>638</v>
      </c>
      <c r="AL402" s="41">
        <f t="shared" si="339"/>
        <v>630</v>
      </c>
      <c r="AM402" s="56">
        <f t="shared" si="350"/>
        <v>4</v>
      </c>
      <c r="AN402" s="82">
        <f t="shared" si="351"/>
        <v>1</v>
      </c>
      <c r="AO402" s="82">
        <f t="shared" si="356"/>
        <v>0</v>
      </c>
      <c r="AP402" s="33">
        <f t="shared" si="357"/>
        <v>0</v>
      </c>
      <c r="AQ402" s="29">
        <f t="shared" si="358"/>
        <v>0</v>
      </c>
      <c r="AR402" s="86">
        <f t="shared" si="359"/>
        <v>1</v>
      </c>
      <c r="AS402" s="33">
        <f t="shared" si="360"/>
        <v>0</v>
      </c>
      <c r="AT402" s="19">
        <f t="shared" si="361"/>
        <v>0</v>
      </c>
      <c r="AU402" s="18">
        <f t="shared" si="382"/>
        <v>1</v>
      </c>
      <c r="AV402" s="5">
        <f t="shared" si="362"/>
        <v>4</v>
      </c>
      <c r="AW402" s="17">
        <f t="shared" si="363"/>
        <v>0</v>
      </c>
      <c r="AX402" s="17">
        <f t="shared" si="364"/>
        <v>1</v>
      </c>
      <c r="AY402" s="17">
        <f t="shared" si="365"/>
        <v>630</v>
      </c>
      <c r="AZ402" s="19">
        <f t="shared" si="366"/>
        <v>645</v>
      </c>
      <c r="BA402" s="19">
        <f t="shared" si="367"/>
        <v>0</v>
      </c>
      <c r="BB402" s="19">
        <f t="shared" si="368"/>
        <v>0</v>
      </c>
      <c r="BC402" s="19">
        <f t="shared" si="369"/>
        <v>630</v>
      </c>
      <c r="BD402" s="17">
        <f t="shared" si="370"/>
        <v>0</v>
      </c>
      <c r="BE402" s="17">
        <f t="shared" si="371"/>
        <v>0</v>
      </c>
      <c r="BF402" s="38">
        <f t="shared" si="372"/>
        <v>0</v>
      </c>
      <c r="BG402" s="38">
        <f t="shared" si="373"/>
        <v>0</v>
      </c>
      <c r="BH402" s="38">
        <f t="shared" si="374"/>
        <v>0</v>
      </c>
      <c r="BI402" s="38">
        <f t="shared" si="375"/>
        <v>0</v>
      </c>
      <c r="BJ402" s="5">
        <f t="shared" si="376"/>
        <v>0</v>
      </c>
      <c r="BK402" s="5">
        <f t="shared" si="377"/>
        <v>-15</v>
      </c>
      <c r="BL402" s="22">
        <f t="shared" si="378"/>
        <v>-11</v>
      </c>
      <c r="BM402" s="5">
        <f t="shared" si="379"/>
        <v>-11</v>
      </c>
      <c r="BN402" s="66">
        <f t="shared" si="392"/>
        <v>-1100</v>
      </c>
      <c r="BO402" s="5">
        <f>AP402*BO1239</f>
        <v>0</v>
      </c>
      <c r="BP402" s="5">
        <f>AU402*BP1239</f>
        <v>-39</v>
      </c>
      <c r="BQ402" s="5">
        <f>AF402*BQ1239</f>
        <v>0</v>
      </c>
      <c r="BR402" s="356">
        <f t="shared" si="391"/>
        <v>-1139</v>
      </c>
      <c r="BS402" s="5">
        <f t="shared" si="380"/>
        <v>638</v>
      </c>
      <c r="BT402" s="6"/>
      <c r="BU402" s="306">
        <v>39076</v>
      </c>
      <c r="BV402" s="38">
        <f t="shared" si="381"/>
        <v>638</v>
      </c>
      <c r="BW402" s="66">
        <f>BV27*BV402</f>
        <v>52562.201351128686</v>
      </c>
      <c r="BX402" s="66">
        <f t="shared" si="389"/>
        <v>1293.4585598945487</v>
      </c>
      <c r="BY402" s="17">
        <f t="shared" si="387"/>
        <v>1</v>
      </c>
      <c r="BZ402" s="17">
        <f t="shared" si="390"/>
        <v>0</v>
      </c>
      <c r="CA402" s="66"/>
      <c r="CB402" s="66" t="e">
        <f>N3+CE402</f>
        <v>#REF!</v>
      </c>
      <c r="CC402" s="66">
        <f>MAX(BW402:BW404)</f>
        <v>52562.201351128686</v>
      </c>
      <c r="CD402" s="66">
        <f t="shared" si="383"/>
        <v>0</v>
      </c>
      <c r="CE402" s="66" t="e">
        <f>#REF!+CE401</f>
        <v>#REF!</v>
      </c>
      <c r="CF402" s="66" t="e">
        <f>MAX(CE402:CE404)</f>
        <v>#REF!</v>
      </c>
      <c r="CG402" s="66" t="e">
        <f t="shared" si="384"/>
        <v>#REF!</v>
      </c>
      <c r="CH402" s="370"/>
      <c r="CI402" s="17" t="e">
        <f>(#REF!&gt;0)*1</f>
        <v>#REF!</v>
      </c>
      <c r="CJ402" s="17" t="e">
        <f>(#REF!&lt;1)*1</f>
        <v>#REF!</v>
      </c>
      <c r="CK402" s="38">
        <f>MAX(BV38:BV402)</f>
        <v>711.8</v>
      </c>
      <c r="CL402" s="38">
        <f t="shared" si="388"/>
        <v>-73.799999999999955</v>
      </c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</row>
    <row r="403" spans="1:147" customFormat="1" ht="15.75" customHeight="1" thickTop="1" x14ac:dyDescent="0.25">
      <c r="A403" s="3"/>
      <c r="B403" s="254"/>
      <c r="C403" s="5"/>
      <c r="D403" s="5"/>
      <c r="E403" s="66"/>
      <c r="F403" s="66"/>
      <c r="G403" s="4"/>
      <c r="H403" s="8"/>
      <c r="I403" s="3"/>
      <c r="J403" s="306"/>
      <c r="K403" s="5"/>
      <c r="L403" s="5"/>
      <c r="M403" s="5"/>
      <c r="N403" s="177"/>
      <c r="O403" s="5"/>
      <c r="P403" s="8"/>
      <c r="Q403" s="8"/>
      <c r="R403" s="8"/>
      <c r="S403" s="109"/>
      <c r="T403" s="5"/>
      <c r="U403" s="8"/>
      <c r="V403" s="19"/>
      <c r="W403" s="109"/>
      <c r="X403" s="5"/>
      <c r="Y403" s="8"/>
      <c r="Z403" s="5"/>
      <c r="AA403" s="5"/>
      <c r="AB403" s="5"/>
      <c r="AC403" s="2"/>
      <c r="AD403" s="43"/>
      <c r="AE403" s="375"/>
      <c r="AF403" s="131"/>
      <c r="AG403" s="112"/>
      <c r="AH403" s="113"/>
      <c r="AI403" s="60"/>
      <c r="AJ403" s="60"/>
      <c r="AK403" s="133"/>
      <c r="AL403" s="41"/>
      <c r="AM403" s="56"/>
      <c r="AN403" s="82"/>
      <c r="AO403" s="82"/>
      <c r="AP403" s="33"/>
      <c r="AQ403" s="29"/>
      <c r="AR403" s="86"/>
      <c r="AS403" s="33"/>
      <c r="AT403" s="19"/>
      <c r="AU403" s="18"/>
      <c r="AV403" s="5"/>
      <c r="AW403" s="17"/>
      <c r="AX403" s="17"/>
      <c r="AY403" s="17"/>
      <c r="AZ403" s="19"/>
      <c r="BA403" s="19"/>
      <c r="BB403" s="19"/>
      <c r="BC403" s="19"/>
      <c r="BD403" s="17"/>
      <c r="BE403" s="17"/>
      <c r="BF403" s="38"/>
      <c r="BG403" s="38"/>
      <c r="BH403" s="38"/>
      <c r="BI403" s="38"/>
      <c r="BJ403" s="5"/>
      <c r="BK403" s="5"/>
      <c r="BL403" s="22"/>
      <c r="BM403" s="5"/>
      <c r="BN403" s="66"/>
      <c r="BO403" s="5"/>
      <c r="BP403" s="5"/>
      <c r="BQ403" s="5"/>
      <c r="BR403" s="356"/>
      <c r="BS403" s="5"/>
      <c r="BT403" s="6"/>
      <c r="BU403" s="306"/>
      <c r="BV403" s="38"/>
      <c r="BW403" s="66"/>
      <c r="BX403" s="66"/>
      <c r="BY403" s="17"/>
      <c r="BZ403" s="17"/>
      <c r="CA403" s="66"/>
      <c r="CB403" s="66"/>
      <c r="CC403" s="66"/>
      <c r="CD403" s="66"/>
      <c r="CE403" s="66"/>
      <c r="CF403" s="66"/>
      <c r="CG403" s="66"/>
      <c r="CH403" s="370"/>
      <c r="CI403" s="17"/>
      <c r="CJ403" s="17"/>
      <c r="CK403" s="38"/>
      <c r="CL403" s="38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</row>
    <row r="404" spans="1:147" customFormat="1" ht="19.5" customHeight="1" x14ac:dyDescent="0.25">
      <c r="A404" s="3"/>
      <c r="B404" s="254">
        <f>J404</f>
        <v>39083</v>
      </c>
      <c r="C404" s="5">
        <f>N3</f>
        <v>50000</v>
      </c>
      <c r="D404" s="5">
        <v>0</v>
      </c>
      <c r="E404" s="66">
        <v>0</v>
      </c>
      <c r="F404" s="66">
        <f>BR404</f>
        <v>122</v>
      </c>
      <c r="G404" s="4">
        <f>C404+F404</f>
        <v>50122</v>
      </c>
      <c r="H404" s="8">
        <f t="shared" ref="H404:H435" si="402">F404/C404</f>
        <v>2.4399999999999999E-3</v>
      </c>
      <c r="I404" s="3"/>
      <c r="J404" s="306">
        <v>39083</v>
      </c>
      <c r="K404" s="176">
        <v>643</v>
      </c>
      <c r="L404" s="176">
        <v>647.29999999999995</v>
      </c>
      <c r="M404" s="176">
        <v>603</v>
      </c>
      <c r="N404" s="178">
        <v>606.9</v>
      </c>
      <c r="O404" s="5">
        <f t="shared" si="332"/>
        <v>44.299999999999955</v>
      </c>
      <c r="P404" s="8">
        <f t="shared" si="333"/>
        <v>6.8895800933125903E-2</v>
      </c>
      <c r="Q404" s="8">
        <f>(AVERAGE(P400:P402))*Q1239</f>
        <v>9.6285137746220939E-3</v>
      </c>
      <c r="R404" s="8">
        <f>P402/P1239</f>
        <v>0.64008540930984403</v>
      </c>
      <c r="S404" s="109">
        <f t="shared" ref="S404:S467" si="403">(-Q404*K404)+K404</f>
        <v>636.80886564291802</v>
      </c>
      <c r="T404" s="5">
        <f t="shared" ref="T404:T467" si="404">MAX(1,(K404-AD404))</f>
        <v>8</v>
      </c>
      <c r="U404" s="8">
        <f t="shared" si="331"/>
        <v>0.46666666666666667</v>
      </c>
      <c r="V404" s="19">
        <f t="shared" ref="V404:V467" si="405">MAX(0,(AD404-N404))</f>
        <v>28.100000000000023</v>
      </c>
      <c r="W404" s="109">
        <f t="shared" ref="W404:W467" si="406">(Q404*K404)+K404</f>
        <v>649.19113435708198</v>
      </c>
      <c r="X404" s="5">
        <f t="shared" ref="X404:X467" si="407">MAX(1,(AL404-K404))</f>
        <v>7</v>
      </c>
      <c r="Y404" s="8">
        <f t="shared" si="336"/>
        <v>0.53333333333333333</v>
      </c>
      <c r="Z404" s="5">
        <f t="shared" ref="Z404:Z467" si="408">MAX(0,(N404-AL404))</f>
        <v>0</v>
      </c>
      <c r="AA404" s="5">
        <f>K404*AA1239</f>
        <v>8.359</v>
      </c>
      <c r="AB404" s="5">
        <f t="shared" si="338"/>
        <v>5.3504739364209861</v>
      </c>
      <c r="AC404" s="2">
        <f t="shared" si="386"/>
        <v>39083</v>
      </c>
      <c r="AD404" s="43">
        <f t="shared" si="354"/>
        <v>635</v>
      </c>
      <c r="AE404" s="235">
        <v>2.5</v>
      </c>
      <c r="AF404" s="131">
        <f>(AK402&gt;AF1239)*1</f>
        <v>0</v>
      </c>
      <c r="AG404" s="112">
        <f>MROUND((AD404*AG1239),5)</f>
        <v>625</v>
      </c>
      <c r="AH404" s="113">
        <f>MROUND((AE404*AH1239),0.1)</f>
        <v>0.5</v>
      </c>
      <c r="AI404" s="60">
        <f>AK404-AK402</f>
        <v>-31.100000000000023</v>
      </c>
      <c r="AJ404" s="60">
        <f t="shared" ref="AJ404:AJ467" si="409">K404</f>
        <v>643</v>
      </c>
      <c r="AK404" s="133">
        <f t="shared" ref="AK404:AK467" si="410">N404</f>
        <v>606.9</v>
      </c>
      <c r="AL404" s="41">
        <f t="shared" si="339"/>
        <v>650</v>
      </c>
      <c r="AM404" s="56">
        <f>MROUND((AB402*Y402),0.1)</f>
        <v>2.4000000000000004</v>
      </c>
      <c r="AN404" s="82">
        <f t="shared" si="351"/>
        <v>0</v>
      </c>
      <c r="AO404" s="82">
        <f t="shared" si="356"/>
        <v>1</v>
      </c>
      <c r="AP404" s="33">
        <f>(BD402=0)*1</f>
        <v>1</v>
      </c>
      <c r="AQ404" s="29">
        <f t="shared" si="358"/>
        <v>2.5</v>
      </c>
      <c r="AR404" s="86">
        <f t="shared" si="359"/>
        <v>0</v>
      </c>
      <c r="AS404" s="33">
        <f t="shared" si="360"/>
        <v>1</v>
      </c>
      <c r="AT404" s="19">
        <f t="shared" si="361"/>
        <v>635</v>
      </c>
      <c r="AU404" s="18">
        <f>(BD402&gt;0)*1</f>
        <v>0</v>
      </c>
      <c r="AV404" s="5">
        <f t="shared" si="362"/>
        <v>0</v>
      </c>
      <c r="AW404" s="17">
        <f t="shared" si="363"/>
        <v>0</v>
      </c>
      <c r="AX404" s="17">
        <f t="shared" si="364"/>
        <v>0</v>
      </c>
      <c r="AY404" s="17">
        <f t="shared" si="365"/>
        <v>0</v>
      </c>
      <c r="AZ404" s="19">
        <f>BD402-(BE402*BD402)</f>
        <v>0</v>
      </c>
      <c r="BA404" s="19">
        <f t="shared" si="367"/>
        <v>635</v>
      </c>
      <c r="BB404" s="19">
        <f t="shared" si="368"/>
        <v>0</v>
      </c>
      <c r="BC404" s="19">
        <f t="shared" si="369"/>
        <v>0</v>
      </c>
      <c r="BD404" s="17">
        <f t="shared" si="370"/>
        <v>635</v>
      </c>
      <c r="BE404" s="17">
        <f t="shared" si="371"/>
        <v>0</v>
      </c>
      <c r="BF404" s="38">
        <f t="shared" si="372"/>
        <v>625</v>
      </c>
      <c r="BG404" s="38">
        <f t="shared" si="373"/>
        <v>0</v>
      </c>
      <c r="BH404" s="38">
        <f>BB404-(MAX(BD402,AZ404,BB404,AT404))*BE404</f>
        <v>0</v>
      </c>
      <c r="BI404" s="38">
        <f t="shared" si="375"/>
        <v>-0.5</v>
      </c>
      <c r="BJ404" s="5">
        <f t="shared" si="376"/>
        <v>2.5</v>
      </c>
      <c r="BK404" s="5">
        <f t="shared" si="377"/>
        <v>0</v>
      </c>
      <c r="BL404" s="22">
        <f t="shared" si="378"/>
        <v>0</v>
      </c>
      <c r="BM404" s="5">
        <f t="shared" si="379"/>
        <v>2</v>
      </c>
      <c r="BN404" s="66">
        <f t="shared" si="392"/>
        <v>200</v>
      </c>
      <c r="BO404" s="5">
        <f>AP404*BO1239</f>
        <v>-39</v>
      </c>
      <c r="BP404" s="5">
        <f>AU404*BP1239</f>
        <v>0</v>
      </c>
      <c r="BQ404" s="5">
        <f>BQ1239</f>
        <v>-39</v>
      </c>
      <c r="BR404" s="356">
        <f>BQ404+BP404+BO404+BN404</f>
        <v>122</v>
      </c>
      <c r="BS404" s="5">
        <f t="shared" ref="BS404:BS425" si="411">N404</f>
        <v>606.9</v>
      </c>
      <c r="BT404" s="6"/>
      <c r="BU404" s="306">
        <v>39083</v>
      </c>
      <c r="BV404" s="38">
        <f t="shared" si="381"/>
        <v>606.9</v>
      </c>
      <c r="BW404" s="66">
        <f>BV27*BV404</f>
        <v>50000</v>
      </c>
      <c r="BX404" s="66">
        <f>BW404-BW402</f>
        <v>-2562.2013511286859</v>
      </c>
      <c r="BY404" s="17">
        <f>((BV404-BV402)&gt;0)*1</f>
        <v>0</v>
      </c>
      <c r="BZ404" s="17">
        <f>((BV404-BV402)&lt;0)*1</f>
        <v>1</v>
      </c>
      <c r="CA404" s="66"/>
      <c r="CB404" s="66">
        <f>N3+CE404</f>
        <v>50122</v>
      </c>
      <c r="CC404" s="66">
        <f>MAX(BW404:BW404)</f>
        <v>50000</v>
      </c>
      <c r="CD404" s="66">
        <f t="shared" si="383"/>
        <v>0</v>
      </c>
      <c r="CE404" s="66">
        <f>BR404</f>
        <v>122</v>
      </c>
      <c r="CF404" s="66">
        <f>MAX(CE404:CE404)</f>
        <v>122</v>
      </c>
      <c r="CG404" s="66">
        <f t="shared" si="384"/>
        <v>0</v>
      </c>
      <c r="CH404" s="370">
        <f t="shared" ref="CH404:CH467" si="412">BU404</f>
        <v>39083</v>
      </c>
      <c r="CI404" s="17">
        <f>(F404&gt;0)*1</f>
        <v>1</v>
      </c>
      <c r="CJ404" s="17">
        <f t="shared" ref="CJ404:CJ435" si="413">(F404&lt;1)*1</f>
        <v>0</v>
      </c>
      <c r="CK404" s="38">
        <f>MAX(BV38:BV404)</f>
        <v>711.8</v>
      </c>
      <c r="CL404" s="38">
        <f t="shared" si="388"/>
        <v>-104.89999999999998</v>
      </c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</row>
    <row r="405" spans="1:147" customFormat="1" x14ac:dyDescent="0.25">
      <c r="A405" s="3"/>
      <c r="B405" s="254">
        <f t="shared" ref="B405:B435" si="414">J405</f>
        <v>39090</v>
      </c>
      <c r="C405" s="5">
        <f t="shared" ref="C405:C436" si="415">G404</f>
        <v>50122</v>
      </c>
      <c r="D405" s="5">
        <v>0</v>
      </c>
      <c r="E405" s="66">
        <v>0</v>
      </c>
      <c r="F405" s="66">
        <f t="shared" ref="F405:F435" si="416">BR405</f>
        <v>-1338</v>
      </c>
      <c r="G405" s="4">
        <f t="shared" ref="G405:G436" si="417">G404+F405</f>
        <v>48784</v>
      </c>
      <c r="H405" s="8">
        <f t="shared" si="402"/>
        <v>-2.6694864530545467E-2</v>
      </c>
      <c r="I405" s="3"/>
      <c r="J405" s="306">
        <v>39090</v>
      </c>
      <c r="K405" s="176">
        <v>609.29999999999995</v>
      </c>
      <c r="L405" s="176">
        <v>628.79999999999995</v>
      </c>
      <c r="M405" s="176">
        <v>605</v>
      </c>
      <c r="N405" s="178">
        <v>626.9</v>
      </c>
      <c r="O405" s="5">
        <f t="shared" si="332"/>
        <v>23.799999999999955</v>
      </c>
      <c r="P405" s="8">
        <f t="shared" si="333"/>
        <v>3.9061217790907529E-2</v>
      </c>
      <c r="Q405" s="8">
        <f>(AVERAGE(P401:P404))*Q1239</f>
        <v>1.4938025508364245E-2</v>
      </c>
      <c r="R405" s="8">
        <f>P404/P1239</f>
        <v>1.9538394199809763</v>
      </c>
      <c r="S405" s="109">
        <f t="shared" si="403"/>
        <v>600.1982610577536</v>
      </c>
      <c r="T405" s="5">
        <f t="shared" si="404"/>
        <v>9.2999999999999545</v>
      </c>
      <c r="U405" s="8">
        <f t="shared" si="331"/>
        <v>0.53500000000000225</v>
      </c>
      <c r="V405" s="19">
        <f t="shared" si="405"/>
        <v>0</v>
      </c>
      <c r="W405" s="109">
        <f t="shared" si="406"/>
        <v>618.40173894224631</v>
      </c>
      <c r="X405" s="5">
        <f t="shared" si="407"/>
        <v>10.700000000000045</v>
      </c>
      <c r="Y405" s="8">
        <f t="shared" si="336"/>
        <v>0.46499999999999775</v>
      </c>
      <c r="Z405" s="5">
        <f t="shared" si="408"/>
        <v>6.8999999999999773</v>
      </c>
      <c r="AA405" s="5">
        <f>K405*AA1239</f>
        <v>7.9208999999999987</v>
      </c>
      <c r="AB405" s="5">
        <f t="shared" si="338"/>
        <v>15.476166661727312</v>
      </c>
      <c r="AC405" s="2">
        <f t="shared" si="386"/>
        <v>39090</v>
      </c>
      <c r="AD405" s="43">
        <f t="shared" si="354"/>
        <v>600</v>
      </c>
      <c r="AE405" s="235">
        <v>2.5</v>
      </c>
      <c r="AF405" s="131">
        <f>(AK404&gt;AF1239)*1</f>
        <v>0</v>
      </c>
      <c r="AG405" s="112">
        <f>MROUND((AD405*AG1239),5)</f>
        <v>590</v>
      </c>
      <c r="AH405" s="113">
        <f>MROUND((AE405*AH1239),0.1)</f>
        <v>0.5</v>
      </c>
      <c r="AI405" s="60">
        <f>AK405-AK404</f>
        <v>20</v>
      </c>
      <c r="AJ405" s="60">
        <f t="shared" si="409"/>
        <v>609.29999999999995</v>
      </c>
      <c r="AK405" s="133">
        <f t="shared" si="410"/>
        <v>626.9</v>
      </c>
      <c r="AL405" s="41">
        <f t="shared" si="339"/>
        <v>620</v>
      </c>
      <c r="AM405" s="56">
        <f>MROUND((AB404*Y404),0.1)</f>
        <v>2.9000000000000004</v>
      </c>
      <c r="AN405" s="82">
        <f t="shared" si="351"/>
        <v>1</v>
      </c>
      <c r="AO405" s="82">
        <f t="shared" si="356"/>
        <v>0</v>
      </c>
      <c r="AP405" s="33">
        <f>(BD404=0)*1</f>
        <v>0</v>
      </c>
      <c r="AQ405" s="29">
        <f t="shared" si="358"/>
        <v>0</v>
      </c>
      <c r="AR405" s="86">
        <f t="shared" si="359"/>
        <v>1</v>
      </c>
      <c r="AS405" s="33">
        <f t="shared" si="360"/>
        <v>0</v>
      </c>
      <c r="AT405" s="19">
        <f t="shared" si="361"/>
        <v>0</v>
      </c>
      <c r="AU405" s="18">
        <f>(BD404&gt;0)*1</f>
        <v>1</v>
      </c>
      <c r="AV405" s="5">
        <f t="shared" ref="AV405:AV425" si="418">AU405*AM405</f>
        <v>2.9000000000000004</v>
      </c>
      <c r="AW405" s="17">
        <f t="shared" si="363"/>
        <v>0</v>
      </c>
      <c r="AX405" s="17">
        <f t="shared" si="364"/>
        <v>1</v>
      </c>
      <c r="AY405" s="17">
        <f t="shared" ref="AY405:AY425" si="419">AX405*AL405</f>
        <v>620</v>
      </c>
      <c r="AZ405" s="19">
        <f>BD404-(BE404*BD404)</f>
        <v>635</v>
      </c>
      <c r="BA405" s="19">
        <f t="shared" ref="BA405:BA425" si="420">AT405*AS405</f>
        <v>0</v>
      </c>
      <c r="BB405" s="19">
        <f t="shared" ref="BB405:BB425" si="421">BE405*BF405</f>
        <v>0</v>
      </c>
      <c r="BC405" s="19">
        <f t="shared" ref="BC405:BC425" si="422">AY405*AX405</f>
        <v>620</v>
      </c>
      <c r="BD405" s="17">
        <f t="shared" ref="BD405:BD425" si="423">((BB405+BC405)=0)*(MAX(BA405,AZ405))</f>
        <v>0</v>
      </c>
      <c r="BE405" s="17">
        <f t="shared" si="371"/>
        <v>0</v>
      </c>
      <c r="BF405" s="38">
        <f t="shared" si="372"/>
        <v>0</v>
      </c>
      <c r="BG405" s="38">
        <f t="shared" si="373"/>
        <v>0</v>
      </c>
      <c r="BH405" s="38">
        <f>BB405-(MAX(BD404,AZ405,BB405,AT405))*BE405</f>
        <v>0</v>
      </c>
      <c r="BI405" s="38">
        <f t="shared" si="375"/>
        <v>-0.5</v>
      </c>
      <c r="BJ405" s="5">
        <f t="shared" si="376"/>
        <v>0</v>
      </c>
      <c r="BK405" s="5">
        <f t="shared" ref="BK405:BK425" si="424">BC405-AZ405*AX405</f>
        <v>-15</v>
      </c>
      <c r="BL405" s="22">
        <f t="shared" ref="BL405:BL425" si="425">AU405*AM405+BK405</f>
        <v>-12.1</v>
      </c>
      <c r="BM405" s="5">
        <f t="shared" ref="BM405:BM425" si="426">BL405+BJ405+BI405</f>
        <v>-12.6</v>
      </c>
      <c r="BN405" s="66">
        <f t="shared" ref="BN405:BN425" si="427">BM405*100</f>
        <v>-1260</v>
      </c>
      <c r="BO405" s="5">
        <f t="shared" ref="BO405:BO411" si="428">AP405*BO1240</f>
        <v>0</v>
      </c>
      <c r="BP405" s="5">
        <f>AU405*BP1239</f>
        <v>-39</v>
      </c>
      <c r="BQ405" s="5">
        <f>BQ404</f>
        <v>-39</v>
      </c>
      <c r="BR405" s="356">
        <f t="shared" ref="BR405:BR406" si="429">BQ405+BP405+BO405+BN405</f>
        <v>-1338</v>
      </c>
      <c r="BS405" s="5">
        <f t="shared" si="411"/>
        <v>626.9</v>
      </c>
      <c r="BT405" s="6"/>
      <c r="BU405" s="306">
        <v>39090</v>
      </c>
      <c r="BV405" s="38">
        <f>AK405</f>
        <v>626.9</v>
      </c>
      <c r="BW405" s="66">
        <f>BV27*BV405</f>
        <v>51647.717910693689</v>
      </c>
      <c r="BX405" s="66">
        <f>BW405-BW404</f>
        <v>1647.7179106936892</v>
      </c>
      <c r="BY405" s="17">
        <f>((BV405-BV404)&gt;0)*1</f>
        <v>1</v>
      </c>
      <c r="BZ405" s="17">
        <f>((BV405-BV404)&lt;0)*1</f>
        <v>0</v>
      </c>
      <c r="CA405" s="66">
        <f>CB405-CB404</f>
        <v>-1338</v>
      </c>
      <c r="CB405" s="66">
        <f>N3+CE405</f>
        <v>48784</v>
      </c>
      <c r="CC405" s="66">
        <f>MAX(BW404:BW405)</f>
        <v>51647.717910693689</v>
      </c>
      <c r="CD405" s="66">
        <f t="shared" si="383"/>
        <v>0</v>
      </c>
      <c r="CE405" s="66">
        <f t="shared" ref="CE405:CE468" si="430">CE404+BR405</f>
        <v>-1216</v>
      </c>
      <c r="CF405" s="66">
        <f>MAX(CE404:CE405)</f>
        <v>122</v>
      </c>
      <c r="CG405" s="66">
        <f t="shared" si="384"/>
        <v>-1338</v>
      </c>
      <c r="CH405" s="370">
        <f t="shared" si="412"/>
        <v>39090</v>
      </c>
      <c r="CI405" s="17">
        <f>(F405&gt;0)*1</f>
        <v>0</v>
      </c>
      <c r="CJ405" s="17">
        <f t="shared" si="413"/>
        <v>1</v>
      </c>
      <c r="CK405" s="38">
        <f>MAX(BV38:BV405)</f>
        <v>711.8</v>
      </c>
      <c r="CL405" s="38">
        <f t="shared" si="388"/>
        <v>-84.899999999999977</v>
      </c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</row>
    <row r="406" spans="1:147" customFormat="1" x14ac:dyDescent="0.25">
      <c r="A406" s="3"/>
      <c r="B406" s="254">
        <f t="shared" si="414"/>
        <v>39097</v>
      </c>
      <c r="C406" s="5">
        <f t="shared" si="415"/>
        <v>48784</v>
      </c>
      <c r="D406" s="5">
        <v>0</v>
      </c>
      <c r="E406" s="66">
        <f t="shared" ref="E406:E437" si="431">E405</f>
        <v>0</v>
      </c>
      <c r="F406" s="66">
        <f t="shared" si="416"/>
        <v>630.99999999999989</v>
      </c>
      <c r="G406" s="4">
        <f t="shared" si="417"/>
        <v>49415</v>
      </c>
      <c r="H406" s="8">
        <f t="shared" si="402"/>
        <v>1.2934568711052802E-2</v>
      </c>
      <c r="I406" s="3"/>
      <c r="J406" s="306">
        <v>39097</v>
      </c>
      <c r="K406" s="176">
        <v>626.9</v>
      </c>
      <c r="L406" s="176">
        <v>637.4</v>
      </c>
      <c r="M406" s="176">
        <v>620.6</v>
      </c>
      <c r="N406" s="178">
        <v>636.4</v>
      </c>
      <c r="O406" s="5">
        <f t="shared" si="332"/>
        <v>16.799999999999955</v>
      </c>
      <c r="P406" s="8">
        <f t="shared" si="333"/>
        <v>2.6798532461317522E-2</v>
      </c>
      <c r="Q406" s="8">
        <f>(AVERAGE(P402:P405))*Q1239</f>
        <v>1.7403673551919185E-2</v>
      </c>
      <c r="R406" s="8">
        <f>P405/P1239</f>
        <v>1.1077503429623696</v>
      </c>
      <c r="S406" s="109">
        <f t="shared" si="403"/>
        <v>615.98963705030189</v>
      </c>
      <c r="T406" s="5">
        <f t="shared" si="404"/>
        <v>11.899999999999977</v>
      </c>
      <c r="U406" s="8">
        <f t="shared" si="331"/>
        <v>0.52400000000000091</v>
      </c>
      <c r="V406" s="19">
        <f t="shared" si="405"/>
        <v>0</v>
      </c>
      <c r="W406" s="109">
        <f t="shared" si="406"/>
        <v>637.81036294969806</v>
      </c>
      <c r="X406" s="5">
        <f t="shared" si="407"/>
        <v>13.100000000000023</v>
      </c>
      <c r="Y406" s="8">
        <f t="shared" si="336"/>
        <v>0.47599999999999909</v>
      </c>
      <c r="Z406" s="5">
        <f t="shared" si="408"/>
        <v>0</v>
      </c>
      <c r="AA406" s="5">
        <f>K406*AA1239</f>
        <v>8.1496999999999993</v>
      </c>
      <c r="AB406" s="5">
        <f t="shared" si="338"/>
        <v>9.0278329700404232</v>
      </c>
      <c r="AC406" s="2">
        <f t="shared" si="386"/>
        <v>39097</v>
      </c>
      <c r="AD406" s="43">
        <f t="shared" si="354"/>
        <v>615</v>
      </c>
      <c r="AE406" s="235">
        <v>8.1999999999999993</v>
      </c>
      <c r="AF406" s="131">
        <f>(AK405&gt;AF1239)*1</f>
        <v>0</v>
      </c>
      <c r="AG406" s="112">
        <f>MROUND((AD406*AG1239),5)</f>
        <v>605</v>
      </c>
      <c r="AH406" s="113">
        <f>MROUND((AE406*AH1239),0.1)</f>
        <v>1.5</v>
      </c>
      <c r="AI406" s="60">
        <f t="shared" si="355"/>
        <v>9.5</v>
      </c>
      <c r="AJ406" s="60">
        <f t="shared" si="409"/>
        <v>626.9</v>
      </c>
      <c r="AK406" s="133">
        <f t="shared" si="410"/>
        <v>636.4</v>
      </c>
      <c r="AL406" s="41">
        <f t="shared" si="339"/>
        <v>640</v>
      </c>
      <c r="AM406" s="56">
        <f t="shared" si="350"/>
        <v>7.2</v>
      </c>
      <c r="AN406" s="82">
        <f t="shared" si="351"/>
        <v>1</v>
      </c>
      <c r="AO406" s="82">
        <f t="shared" si="356"/>
        <v>0</v>
      </c>
      <c r="AP406" s="33">
        <f t="shared" ref="AP406:AP425" si="432">(BD405=0)*1</f>
        <v>1</v>
      </c>
      <c r="AQ406" s="29">
        <f t="shared" si="358"/>
        <v>8.1999999999999993</v>
      </c>
      <c r="AR406" s="86">
        <f t="shared" si="359"/>
        <v>1</v>
      </c>
      <c r="AS406" s="33">
        <f t="shared" si="360"/>
        <v>0</v>
      </c>
      <c r="AT406" s="19">
        <f t="shared" si="361"/>
        <v>0</v>
      </c>
      <c r="AU406" s="18">
        <f t="shared" ref="AU406:AU425" si="433">(BD405&gt;0)*1</f>
        <v>0</v>
      </c>
      <c r="AV406" s="5">
        <f t="shared" si="418"/>
        <v>0</v>
      </c>
      <c r="AW406" s="17">
        <f t="shared" si="363"/>
        <v>0</v>
      </c>
      <c r="AX406" s="17">
        <f t="shared" si="364"/>
        <v>0</v>
      </c>
      <c r="AY406" s="17">
        <f t="shared" si="419"/>
        <v>0</v>
      </c>
      <c r="AZ406" s="19">
        <f t="shared" ref="AZ406:AZ425" si="434">BD405-(BE405*BD405)</f>
        <v>0</v>
      </c>
      <c r="BA406" s="19">
        <f t="shared" si="420"/>
        <v>0</v>
      </c>
      <c r="BB406" s="19">
        <f t="shared" si="421"/>
        <v>0</v>
      </c>
      <c r="BC406" s="19">
        <f t="shared" si="422"/>
        <v>0</v>
      </c>
      <c r="BD406" s="17">
        <f t="shared" si="423"/>
        <v>0</v>
      </c>
      <c r="BE406" s="17">
        <f t="shared" si="371"/>
        <v>0</v>
      </c>
      <c r="BF406" s="38">
        <f t="shared" si="372"/>
        <v>0</v>
      </c>
      <c r="BG406" s="38">
        <f t="shared" si="373"/>
        <v>0</v>
      </c>
      <c r="BH406" s="38">
        <f t="shared" ref="BH406:BH425" si="435">BB406-(MAX(BD405,AZ406,BB406,AT406))*BE406</f>
        <v>0</v>
      </c>
      <c r="BI406" s="38">
        <f t="shared" si="375"/>
        <v>-1.5</v>
      </c>
      <c r="BJ406" s="5">
        <f t="shared" si="376"/>
        <v>8.1999999999999993</v>
      </c>
      <c r="BK406" s="5">
        <f t="shared" si="424"/>
        <v>0</v>
      </c>
      <c r="BL406" s="22">
        <f t="shared" si="425"/>
        <v>0</v>
      </c>
      <c r="BM406" s="5">
        <f t="shared" si="426"/>
        <v>6.6999999999999993</v>
      </c>
      <c r="BN406" s="66">
        <f t="shared" si="427"/>
        <v>669.99999999999989</v>
      </c>
      <c r="BO406" s="5">
        <f t="shared" si="428"/>
        <v>0</v>
      </c>
      <c r="BP406" s="5">
        <f>AU406*BP1239</f>
        <v>0</v>
      </c>
      <c r="BQ406" s="5">
        <f t="shared" ref="BQ406:BQ468" si="436">BQ405</f>
        <v>-39</v>
      </c>
      <c r="BR406" s="356">
        <f t="shared" si="429"/>
        <v>630.99999999999989</v>
      </c>
      <c r="BS406" s="5">
        <f t="shared" si="411"/>
        <v>636.4</v>
      </c>
      <c r="BT406" s="6"/>
      <c r="BU406" s="306">
        <v>39097</v>
      </c>
      <c r="BV406" s="38">
        <f t="shared" si="381"/>
        <v>636.4</v>
      </c>
      <c r="BW406" s="66">
        <f>BV27*BV406</f>
        <v>52430.38391827319</v>
      </c>
      <c r="BX406" s="66">
        <f t="shared" si="389"/>
        <v>782.66600757950073</v>
      </c>
      <c r="BY406" s="17">
        <f t="shared" si="387"/>
        <v>1</v>
      </c>
      <c r="BZ406" s="17">
        <f t="shared" si="390"/>
        <v>0</v>
      </c>
      <c r="CA406" s="66">
        <f t="shared" ref="CA406:CA468" si="437">CB406-CB405</f>
        <v>631</v>
      </c>
      <c r="CB406" s="66">
        <f>N3+CE406</f>
        <v>49415</v>
      </c>
      <c r="CC406" s="66">
        <f>MAX(BW404:BW406)</f>
        <v>52430.38391827319</v>
      </c>
      <c r="CD406" s="66">
        <f t="shared" si="383"/>
        <v>0</v>
      </c>
      <c r="CE406" s="66">
        <f t="shared" si="430"/>
        <v>-585.00000000000011</v>
      </c>
      <c r="CF406" s="66">
        <f>MAX(CE404:CE406)</f>
        <v>122</v>
      </c>
      <c r="CG406" s="66">
        <f t="shared" si="384"/>
        <v>-707.00000000000011</v>
      </c>
      <c r="CH406" s="370">
        <f t="shared" si="412"/>
        <v>39097</v>
      </c>
      <c r="CI406" s="17">
        <v>0</v>
      </c>
      <c r="CJ406" s="17">
        <f t="shared" si="413"/>
        <v>0</v>
      </c>
      <c r="CK406" s="38">
        <f>MAX(BV38:BV406)</f>
        <v>711.8</v>
      </c>
      <c r="CL406" s="38">
        <f t="shared" si="388"/>
        <v>-75.399999999999977</v>
      </c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</row>
    <row r="407" spans="1:147" customFormat="1" x14ac:dyDescent="0.25">
      <c r="A407" s="3"/>
      <c r="B407" s="254">
        <f t="shared" si="414"/>
        <v>39104</v>
      </c>
      <c r="C407" s="5">
        <f t="shared" si="415"/>
        <v>49415</v>
      </c>
      <c r="D407" s="5">
        <v>0</v>
      </c>
      <c r="E407" s="66">
        <f t="shared" si="431"/>
        <v>0</v>
      </c>
      <c r="F407" s="66">
        <f t="shared" si="416"/>
        <v>351.00000000000006</v>
      </c>
      <c r="G407" s="4">
        <f t="shared" si="417"/>
        <v>49766</v>
      </c>
      <c r="H407" s="8">
        <f t="shared" si="402"/>
        <v>7.1031063442274622E-3</v>
      </c>
      <c r="I407" s="3"/>
      <c r="J407" s="306">
        <v>39104</v>
      </c>
      <c r="K407" s="176">
        <v>635.79999999999995</v>
      </c>
      <c r="L407" s="176">
        <v>654.79999999999995</v>
      </c>
      <c r="M407" s="176">
        <v>632</v>
      </c>
      <c r="N407" s="178">
        <v>650.70000000000005</v>
      </c>
      <c r="O407" s="5">
        <f t="shared" si="332"/>
        <v>22.799999999999955</v>
      </c>
      <c r="P407" s="8">
        <f t="shared" si="333"/>
        <v>3.5860333438188043E-2</v>
      </c>
      <c r="Q407" s="8">
        <f>(AVERAGE(P404:P406))*Q1239</f>
        <v>1.7967406824713462E-2</v>
      </c>
      <c r="R407" s="8">
        <f>P406/P1239</f>
        <v>0.7599886845264423</v>
      </c>
      <c r="S407" s="109">
        <f t="shared" si="403"/>
        <v>624.37632274084717</v>
      </c>
      <c r="T407" s="5">
        <f t="shared" si="404"/>
        <v>10.799999999999955</v>
      </c>
      <c r="U407" s="8">
        <f t="shared" si="331"/>
        <v>0.4600000000000023</v>
      </c>
      <c r="V407" s="19">
        <f t="shared" si="405"/>
        <v>0</v>
      </c>
      <c r="W407" s="109">
        <f t="shared" si="406"/>
        <v>647.22367725915274</v>
      </c>
      <c r="X407" s="5">
        <f t="shared" si="407"/>
        <v>9.2000000000000455</v>
      </c>
      <c r="Y407" s="8">
        <f t="shared" si="336"/>
        <v>0.5399999999999977</v>
      </c>
      <c r="Z407" s="5">
        <f t="shared" si="408"/>
        <v>5.7000000000000455</v>
      </c>
      <c r="AA407" s="5">
        <f>K407*AA1239</f>
        <v>8.2653999999999996</v>
      </c>
      <c r="AB407" s="5">
        <f t="shared" si="338"/>
        <v>6.2816104730848563</v>
      </c>
      <c r="AC407" s="2">
        <f t="shared" si="386"/>
        <v>39104</v>
      </c>
      <c r="AD407" s="43">
        <f t="shared" si="354"/>
        <v>625</v>
      </c>
      <c r="AE407" s="235">
        <v>4.7</v>
      </c>
      <c r="AF407" s="131">
        <f>(AK406&gt;AF1239)*1</f>
        <v>0</v>
      </c>
      <c r="AG407" s="112">
        <f>MROUND((AD407*AG1239),5)</f>
        <v>615</v>
      </c>
      <c r="AH407" s="113">
        <f>MROUND((AE407*AH1239),0.1)</f>
        <v>0.8</v>
      </c>
      <c r="AI407" s="60">
        <f t="shared" si="355"/>
        <v>14.300000000000068</v>
      </c>
      <c r="AJ407" s="60">
        <f t="shared" si="409"/>
        <v>635.79999999999995</v>
      </c>
      <c r="AK407" s="133">
        <f t="shared" si="410"/>
        <v>650.70000000000005</v>
      </c>
      <c r="AL407" s="41">
        <f t="shared" si="339"/>
        <v>645</v>
      </c>
      <c r="AM407" s="56">
        <f t="shared" si="350"/>
        <v>4.3</v>
      </c>
      <c r="AN407" s="82">
        <f t="shared" si="351"/>
        <v>1</v>
      </c>
      <c r="AO407" s="82">
        <f t="shared" si="356"/>
        <v>0</v>
      </c>
      <c r="AP407" s="33">
        <f t="shared" si="432"/>
        <v>1</v>
      </c>
      <c r="AQ407" s="29">
        <f t="shared" si="358"/>
        <v>4.7</v>
      </c>
      <c r="AR407" s="86">
        <f t="shared" si="359"/>
        <v>1</v>
      </c>
      <c r="AS407" s="33">
        <f t="shared" si="360"/>
        <v>0</v>
      </c>
      <c r="AT407" s="19">
        <f t="shared" si="361"/>
        <v>0</v>
      </c>
      <c r="AU407" s="18">
        <f t="shared" si="433"/>
        <v>0</v>
      </c>
      <c r="AV407" s="5">
        <f t="shared" si="418"/>
        <v>0</v>
      </c>
      <c r="AW407" s="17">
        <f t="shared" si="363"/>
        <v>0</v>
      </c>
      <c r="AX407" s="17">
        <f t="shared" si="364"/>
        <v>0</v>
      </c>
      <c r="AY407" s="17">
        <f t="shared" si="419"/>
        <v>0</v>
      </c>
      <c r="AZ407" s="19">
        <f t="shared" si="434"/>
        <v>0</v>
      </c>
      <c r="BA407" s="19">
        <f t="shared" si="420"/>
        <v>0</v>
      </c>
      <c r="BB407" s="19">
        <f t="shared" si="421"/>
        <v>0</v>
      </c>
      <c r="BC407" s="19">
        <f t="shared" si="422"/>
        <v>0</v>
      </c>
      <c r="BD407" s="17">
        <f t="shared" si="423"/>
        <v>0</v>
      </c>
      <c r="BE407" s="17">
        <f t="shared" si="371"/>
        <v>0</v>
      </c>
      <c r="BF407" s="38">
        <f t="shared" si="372"/>
        <v>0</v>
      </c>
      <c r="BG407" s="38">
        <f t="shared" si="373"/>
        <v>0</v>
      </c>
      <c r="BH407" s="38">
        <f t="shared" si="435"/>
        <v>0</v>
      </c>
      <c r="BI407" s="38">
        <f t="shared" si="375"/>
        <v>-0.8</v>
      </c>
      <c r="BJ407" s="5">
        <f t="shared" si="376"/>
        <v>4.7</v>
      </c>
      <c r="BK407" s="5">
        <f t="shared" si="424"/>
        <v>0</v>
      </c>
      <c r="BL407" s="22">
        <f t="shared" si="425"/>
        <v>0</v>
      </c>
      <c r="BM407" s="5">
        <f t="shared" si="426"/>
        <v>3.9000000000000004</v>
      </c>
      <c r="BN407" s="66">
        <f t="shared" si="427"/>
        <v>390.00000000000006</v>
      </c>
      <c r="BO407" s="5">
        <f t="shared" si="428"/>
        <v>0</v>
      </c>
      <c r="BP407" s="5">
        <f>AU407*BP1239</f>
        <v>0</v>
      </c>
      <c r="BQ407" s="5">
        <f t="shared" si="436"/>
        <v>-39</v>
      </c>
      <c r="BR407" s="356">
        <f t="shared" ref="BR407:BR446" si="438">BQ407+BP407+BO407+BN407</f>
        <v>351.00000000000006</v>
      </c>
      <c r="BS407" s="5">
        <f t="shared" si="411"/>
        <v>650.70000000000005</v>
      </c>
      <c r="BT407" s="6"/>
      <c r="BU407" s="306">
        <v>39104</v>
      </c>
      <c r="BV407" s="38">
        <f t="shared" si="381"/>
        <v>650.70000000000005</v>
      </c>
      <c r="BW407" s="66">
        <f>BV27*BV407</f>
        <v>53608.502224419186</v>
      </c>
      <c r="BX407" s="66">
        <f t="shared" si="389"/>
        <v>1178.118306145996</v>
      </c>
      <c r="BY407" s="17">
        <f t="shared" si="387"/>
        <v>1</v>
      </c>
      <c r="BZ407" s="17">
        <f t="shared" si="390"/>
        <v>0</v>
      </c>
      <c r="CA407" s="66">
        <f t="shared" si="437"/>
        <v>351</v>
      </c>
      <c r="CB407" s="66">
        <f>N3+CE407</f>
        <v>49766</v>
      </c>
      <c r="CC407" s="66">
        <f>MAX(BW404:BW407)</f>
        <v>53608.502224419186</v>
      </c>
      <c r="CD407" s="66">
        <f t="shared" si="383"/>
        <v>0</v>
      </c>
      <c r="CE407" s="66">
        <f t="shared" si="430"/>
        <v>-234.00000000000006</v>
      </c>
      <c r="CF407" s="66">
        <f>MAX(CE404:CE407)</f>
        <v>122</v>
      </c>
      <c r="CG407" s="66">
        <f t="shared" si="384"/>
        <v>-356.00000000000006</v>
      </c>
      <c r="CH407" s="370">
        <f t="shared" si="412"/>
        <v>39104</v>
      </c>
      <c r="CI407" s="17">
        <f t="shared" ref="CI407:CI438" si="439">(F407&gt;0)*1</f>
        <v>1</v>
      </c>
      <c r="CJ407" s="17">
        <f t="shared" si="413"/>
        <v>0</v>
      </c>
      <c r="CK407" s="38">
        <f>MAX(BV38:BV407)</f>
        <v>711.8</v>
      </c>
      <c r="CL407" s="38">
        <f t="shared" si="388"/>
        <v>-61.099999999999909</v>
      </c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</row>
    <row r="408" spans="1:147" customFormat="1" x14ac:dyDescent="0.25">
      <c r="A408" s="3"/>
      <c r="B408" s="254">
        <f t="shared" si="414"/>
        <v>39111</v>
      </c>
      <c r="C408" s="5">
        <f t="shared" si="415"/>
        <v>49766</v>
      </c>
      <c r="D408" s="5">
        <v>0</v>
      </c>
      <c r="E408" s="66">
        <f t="shared" si="431"/>
        <v>0</v>
      </c>
      <c r="F408" s="66">
        <f t="shared" si="416"/>
        <v>201</v>
      </c>
      <c r="G408" s="4">
        <f t="shared" si="417"/>
        <v>49967</v>
      </c>
      <c r="H408" s="8">
        <f t="shared" si="402"/>
        <v>4.0389020616485149E-3</v>
      </c>
      <c r="I408" s="3"/>
      <c r="J408" s="306">
        <v>39111</v>
      </c>
      <c r="K408" s="176">
        <v>651.9</v>
      </c>
      <c r="L408" s="176">
        <v>667.2</v>
      </c>
      <c r="M408" s="176">
        <v>646.6</v>
      </c>
      <c r="N408" s="178">
        <v>651.5</v>
      </c>
      <c r="O408" s="5">
        <f t="shared" si="332"/>
        <v>20.600000000000023</v>
      </c>
      <c r="P408" s="8">
        <f t="shared" si="333"/>
        <v>3.1599938640895879E-2</v>
      </c>
      <c r="Q408" s="8">
        <f>(AVERAGE(P405:P407))*Q1239</f>
        <v>1.3562677825388414E-2</v>
      </c>
      <c r="R408" s="8">
        <f>P407/P1239</f>
        <v>1.0169753763832872</v>
      </c>
      <c r="S408" s="109">
        <f t="shared" si="403"/>
        <v>643.05849032562924</v>
      </c>
      <c r="T408" s="5">
        <f t="shared" si="404"/>
        <v>6.8999999999999773</v>
      </c>
      <c r="U408" s="8">
        <f t="shared" si="331"/>
        <v>0.54000000000000148</v>
      </c>
      <c r="V408" s="19">
        <f t="shared" si="405"/>
        <v>0</v>
      </c>
      <c r="W408" s="109">
        <f t="shared" si="406"/>
        <v>660.74150967437072</v>
      </c>
      <c r="X408" s="5">
        <f t="shared" si="407"/>
        <v>8.1000000000000227</v>
      </c>
      <c r="Y408" s="8">
        <f t="shared" si="336"/>
        <v>0.45999999999999852</v>
      </c>
      <c r="Z408" s="5">
        <f t="shared" si="408"/>
        <v>0</v>
      </c>
      <c r="AA408" s="5">
        <f>K408*AA1239</f>
        <v>8.4746999999999986</v>
      </c>
      <c r="AB408" s="5">
        <f t="shared" si="338"/>
        <v>8.6185612222354422</v>
      </c>
      <c r="AC408" s="2">
        <f t="shared" si="386"/>
        <v>39111</v>
      </c>
      <c r="AD408" s="43">
        <f t="shared" si="354"/>
        <v>645</v>
      </c>
      <c r="AE408" s="235">
        <v>2.9</v>
      </c>
      <c r="AF408" s="131">
        <f>(AK407&gt;AF1239)*1</f>
        <v>0</v>
      </c>
      <c r="AG408" s="112">
        <f>MROUND((AD408*AG1239),5)</f>
        <v>635</v>
      </c>
      <c r="AH408" s="113">
        <f>MROUND((AE408*AH1239),0.1)</f>
        <v>0.5</v>
      </c>
      <c r="AI408" s="60">
        <f t="shared" si="355"/>
        <v>0.79999999999995453</v>
      </c>
      <c r="AJ408" s="60">
        <f t="shared" si="409"/>
        <v>651.9</v>
      </c>
      <c r="AK408" s="133">
        <f t="shared" si="410"/>
        <v>651.5</v>
      </c>
      <c r="AL408" s="41">
        <f t="shared" si="339"/>
        <v>660</v>
      </c>
      <c r="AM408" s="56">
        <f t="shared" si="350"/>
        <v>3.4000000000000004</v>
      </c>
      <c r="AN408" s="82">
        <f t="shared" si="351"/>
        <v>1</v>
      </c>
      <c r="AO408" s="82">
        <f t="shared" si="356"/>
        <v>0</v>
      </c>
      <c r="AP408" s="33">
        <f t="shared" si="432"/>
        <v>1</v>
      </c>
      <c r="AQ408" s="29">
        <f t="shared" si="358"/>
        <v>2.9</v>
      </c>
      <c r="AR408" s="86">
        <f t="shared" si="359"/>
        <v>1</v>
      </c>
      <c r="AS408" s="33">
        <f t="shared" si="360"/>
        <v>0</v>
      </c>
      <c r="AT408" s="19">
        <f t="shared" si="361"/>
        <v>0</v>
      </c>
      <c r="AU408" s="18">
        <f t="shared" si="433"/>
        <v>0</v>
      </c>
      <c r="AV408" s="5">
        <f t="shared" si="418"/>
        <v>0</v>
      </c>
      <c r="AW408" s="17">
        <f t="shared" si="363"/>
        <v>0</v>
      </c>
      <c r="AX408" s="17">
        <f t="shared" si="364"/>
        <v>0</v>
      </c>
      <c r="AY408" s="17">
        <f t="shared" si="419"/>
        <v>0</v>
      </c>
      <c r="AZ408" s="19">
        <f t="shared" si="434"/>
        <v>0</v>
      </c>
      <c r="BA408" s="19">
        <f t="shared" si="420"/>
        <v>0</v>
      </c>
      <c r="BB408" s="19">
        <f t="shared" si="421"/>
        <v>0</v>
      </c>
      <c r="BC408" s="19">
        <f t="shared" si="422"/>
        <v>0</v>
      </c>
      <c r="BD408" s="17">
        <f t="shared" si="423"/>
        <v>0</v>
      </c>
      <c r="BE408" s="17">
        <f t="shared" si="371"/>
        <v>0</v>
      </c>
      <c r="BF408" s="38">
        <f t="shared" si="372"/>
        <v>0</v>
      </c>
      <c r="BG408" s="38">
        <f t="shared" si="373"/>
        <v>0</v>
      </c>
      <c r="BH408" s="38">
        <f t="shared" si="435"/>
        <v>0</v>
      </c>
      <c r="BI408" s="38">
        <f t="shared" si="375"/>
        <v>-0.5</v>
      </c>
      <c r="BJ408" s="5">
        <f t="shared" si="376"/>
        <v>2.9</v>
      </c>
      <c r="BK408" s="5">
        <f t="shared" si="424"/>
        <v>0</v>
      </c>
      <c r="BL408" s="22">
        <f t="shared" si="425"/>
        <v>0</v>
      </c>
      <c r="BM408" s="5">
        <f t="shared" si="426"/>
        <v>2.4</v>
      </c>
      <c r="BN408" s="66">
        <f t="shared" si="427"/>
        <v>240</v>
      </c>
      <c r="BO408" s="5">
        <f t="shared" si="428"/>
        <v>0</v>
      </c>
      <c r="BP408" s="5">
        <f>AU408*BP1239</f>
        <v>0</v>
      </c>
      <c r="BQ408" s="5">
        <f t="shared" si="436"/>
        <v>-39</v>
      </c>
      <c r="BR408" s="356">
        <f t="shared" si="438"/>
        <v>201</v>
      </c>
      <c r="BS408" s="5">
        <f t="shared" si="411"/>
        <v>651.5</v>
      </c>
      <c r="BT408" s="6"/>
      <c r="BU408" s="306">
        <v>39111</v>
      </c>
      <c r="BV408" s="38">
        <f t="shared" si="381"/>
        <v>651.5</v>
      </c>
      <c r="BW408" s="66">
        <f>BV27*BV408</f>
        <v>53674.41094084693</v>
      </c>
      <c r="BX408" s="66">
        <f t="shared" si="389"/>
        <v>65.908716427744366</v>
      </c>
      <c r="BY408" s="17">
        <f t="shared" si="387"/>
        <v>1</v>
      </c>
      <c r="BZ408" s="17">
        <f t="shared" si="390"/>
        <v>0</v>
      </c>
      <c r="CA408" s="66">
        <f t="shared" si="437"/>
        <v>201</v>
      </c>
      <c r="CB408" s="66">
        <f>N3+CE408</f>
        <v>49967</v>
      </c>
      <c r="CC408" s="66">
        <f>MAX(BW404:BW408)</f>
        <v>53674.41094084693</v>
      </c>
      <c r="CD408" s="66">
        <f t="shared" si="383"/>
        <v>0</v>
      </c>
      <c r="CE408" s="66">
        <f t="shared" si="430"/>
        <v>-33.000000000000057</v>
      </c>
      <c r="CF408" s="66">
        <f>MAX(CE404:CE408)</f>
        <v>122</v>
      </c>
      <c r="CG408" s="66">
        <f t="shared" si="384"/>
        <v>-155.00000000000006</v>
      </c>
      <c r="CH408" s="370">
        <f t="shared" si="412"/>
        <v>39111</v>
      </c>
      <c r="CI408" s="17">
        <f t="shared" si="439"/>
        <v>1</v>
      </c>
      <c r="CJ408" s="17">
        <f t="shared" si="413"/>
        <v>0</v>
      </c>
      <c r="CK408" s="38">
        <f>MAX(BV38:BV408)</f>
        <v>711.8</v>
      </c>
      <c r="CL408" s="38">
        <f t="shared" si="388"/>
        <v>-60.299999999999955</v>
      </c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</row>
    <row r="409" spans="1:147" customFormat="1" x14ac:dyDescent="0.25">
      <c r="A409" s="3"/>
      <c r="B409" s="254">
        <f t="shared" si="414"/>
        <v>39118</v>
      </c>
      <c r="C409" s="5">
        <f t="shared" si="415"/>
        <v>49967</v>
      </c>
      <c r="D409" s="5">
        <v>0</v>
      </c>
      <c r="E409" s="66">
        <f t="shared" si="431"/>
        <v>0</v>
      </c>
      <c r="F409" s="66">
        <f t="shared" si="416"/>
        <v>341</v>
      </c>
      <c r="G409" s="4">
        <f t="shared" si="417"/>
        <v>50308</v>
      </c>
      <c r="H409" s="8">
        <f t="shared" si="402"/>
        <v>6.824504172754018E-3</v>
      </c>
      <c r="I409" s="3"/>
      <c r="J409" s="306">
        <v>39118</v>
      </c>
      <c r="K409" s="176">
        <v>653.1</v>
      </c>
      <c r="L409" s="176">
        <v>673.9</v>
      </c>
      <c r="M409" s="176">
        <v>651.20000000000005</v>
      </c>
      <c r="N409" s="178">
        <v>672.3</v>
      </c>
      <c r="O409" s="5">
        <f t="shared" si="332"/>
        <v>22.699999999999932</v>
      </c>
      <c r="P409" s="8">
        <f t="shared" si="333"/>
        <v>3.4757311284642371E-2</v>
      </c>
      <c r="Q409" s="8">
        <f>(AVERAGE(P406:P408))*Q1239</f>
        <v>1.2567840605386861E-2</v>
      </c>
      <c r="R409" s="8">
        <f>P408/P1239</f>
        <v>0.89615339323062515</v>
      </c>
      <c r="S409" s="109">
        <f t="shared" si="403"/>
        <v>644.89194330062185</v>
      </c>
      <c r="T409" s="5">
        <f t="shared" si="404"/>
        <v>8.1000000000000227</v>
      </c>
      <c r="U409" s="8">
        <f t="shared" si="331"/>
        <v>0.45999999999999847</v>
      </c>
      <c r="V409" s="19">
        <f t="shared" si="405"/>
        <v>0</v>
      </c>
      <c r="W409" s="109">
        <f t="shared" si="406"/>
        <v>661.3080566993782</v>
      </c>
      <c r="X409" s="5">
        <f t="shared" si="407"/>
        <v>6.8999999999999773</v>
      </c>
      <c r="Y409" s="8">
        <f t="shared" si="336"/>
        <v>0.54000000000000159</v>
      </c>
      <c r="Z409" s="5">
        <f t="shared" si="408"/>
        <v>12.299999999999955</v>
      </c>
      <c r="AA409" s="5">
        <f>K409*AA1239</f>
        <v>8.4902999999999995</v>
      </c>
      <c r="AB409" s="5">
        <f t="shared" si="338"/>
        <v>7.6086111545459767</v>
      </c>
      <c r="AC409" s="2">
        <f t="shared" si="386"/>
        <v>39118</v>
      </c>
      <c r="AD409" s="43">
        <f t="shared" si="354"/>
        <v>645</v>
      </c>
      <c r="AE409" s="235">
        <v>4.5999999999999996</v>
      </c>
      <c r="AF409" s="131">
        <f>(AK408&gt;AF1239)*1</f>
        <v>0</v>
      </c>
      <c r="AG409" s="112">
        <f>MROUND((AD409*AG1239),5)</f>
        <v>635</v>
      </c>
      <c r="AH409" s="113">
        <f>MROUND((AE409*AH1239),0.1)</f>
        <v>0.8</v>
      </c>
      <c r="AI409" s="60">
        <f t="shared" si="355"/>
        <v>20.799999999999955</v>
      </c>
      <c r="AJ409" s="60">
        <f t="shared" si="409"/>
        <v>653.1</v>
      </c>
      <c r="AK409" s="133">
        <f t="shared" si="410"/>
        <v>672.3</v>
      </c>
      <c r="AL409" s="41">
        <f t="shared" si="339"/>
        <v>660</v>
      </c>
      <c r="AM409" s="56">
        <f t="shared" si="350"/>
        <v>4</v>
      </c>
      <c r="AN409" s="82">
        <f t="shared" si="351"/>
        <v>1</v>
      </c>
      <c r="AO409" s="82">
        <f t="shared" si="356"/>
        <v>0</v>
      </c>
      <c r="AP409" s="33">
        <f t="shared" si="432"/>
        <v>1</v>
      </c>
      <c r="AQ409" s="29">
        <f t="shared" si="358"/>
        <v>4.5999999999999996</v>
      </c>
      <c r="AR409" s="86">
        <f t="shared" si="359"/>
        <v>1</v>
      </c>
      <c r="AS409" s="33">
        <f t="shared" si="360"/>
        <v>0</v>
      </c>
      <c r="AT409" s="19">
        <f t="shared" si="361"/>
        <v>0</v>
      </c>
      <c r="AU409" s="18">
        <f t="shared" si="433"/>
        <v>0</v>
      </c>
      <c r="AV409" s="5">
        <f t="shared" si="418"/>
        <v>0</v>
      </c>
      <c r="AW409" s="17">
        <f t="shared" si="363"/>
        <v>0</v>
      </c>
      <c r="AX409" s="17">
        <f t="shared" si="364"/>
        <v>0</v>
      </c>
      <c r="AY409" s="17">
        <f t="shared" si="419"/>
        <v>0</v>
      </c>
      <c r="AZ409" s="19">
        <f t="shared" si="434"/>
        <v>0</v>
      </c>
      <c r="BA409" s="19">
        <f t="shared" si="420"/>
        <v>0</v>
      </c>
      <c r="BB409" s="19">
        <f t="shared" si="421"/>
        <v>0</v>
      </c>
      <c r="BC409" s="19">
        <f t="shared" si="422"/>
        <v>0</v>
      </c>
      <c r="BD409" s="17">
        <f t="shared" si="423"/>
        <v>0</v>
      </c>
      <c r="BE409" s="17">
        <f t="shared" si="371"/>
        <v>0</v>
      </c>
      <c r="BF409" s="38">
        <f t="shared" si="372"/>
        <v>0</v>
      </c>
      <c r="BG409" s="38">
        <f t="shared" si="373"/>
        <v>0</v>
      </c>
      <c r="BH409" s="38">
        <f t="shared" si="435"/>
        <v>0</v>
      </c>
      <c r="BI409" s="38">
        <f t="shared" si="375"/>
        <v>-0.8</v>
      </c>
      <c r="BJ409" s="5">
        <f t="shared" si="376"/>
        <v>4.5999999999999996</v>
      </c>
      <c r="BK409" s="5">
        <f t="shared" si="424"/>
        <v>0</v>
      </c>
      <c r="BL409" s="22">
        <f t="shared" si="425"/>
        <v>0</v>
      </c>
      <c r="BM409" s="5">
        <f t="shared" si="426"/>
        <v>3.8</v>
      </c>
      <c r="BN409" s="66">
        <f t="shared" si="427"/>
        <v>380</v>
      </c>
      <c r="BO409" s="5">
        <f t="shared" si="428"/>
        <v>0</v>
      </c>
      <c r="BP409" s="5">
        <f>AU409*BP1239</f>
        <v>0</v>
      </c>
      <c r="BQ409" s="5">
        <f t="shared" si="436"/>
        <v>-39</v>
      </c>
      <c r="BR409" s="356">
        <f t="shared" si="438"/>
        <v>341</v>
      </c>
      <c r="BS409" s="5">
        <f t="shared" si="411"/>
        <v>672.3</v>
      </c>
      <c r="BT409" s="6"/>
      <c r="BU409" s="306">
        <v>39118</v>
      </c>
      <c r="BV409" s="38">
        <f t="shared" si="381"/>
        <v>672.3</v>
      </c>
      <c r="BW409" s="66">
        <f>BV27*BV409</f>
        <v>55388.037567968364</v>
      </c>
      <c r="BX409" s="66">
        <f t="shared" si="389"/>
        <v>1713.6266271214336</v>
      </c>
      <c r="BY409" s="17">
        <f t="shared" si="387"/>
        <v>1</v>
      </c>
      <c r="BZ409" s="17">
        <f t="shared" si="390"/>
        <v>0</v>
      </c>
      <c r="CA409" s="66">
        <f t="shared" si="437"/>
        <v>341</v>
      </c>
      <c r="CB409" s="66">
        <f>N3+CE409</f>
        <v>50308</v>
      </c>
      <c r="CC409" s="66">
        <f>MAX(BW404:BW409)</f>
        <v>55388.037567968364</v>
      </c>
      <c r="CD409" s="66">
        <f t="shared" si="383"/>
        <v>0</v>
      </c>
      <c r="CE409" s="66">
        <f t="shared" si="430"/>
        <v>307.99999999999994</v>
      </c>
      <c r="CF409" s="66">
        <f>MAX(CE404:CE409)</f>
        <v>307.99999999999994</v>
      </c>
      <c r="CG409" s="66">
        <f t="shared" si="384"/>
        <v>0</v>
      </c>
      <c r="CH409" s="370">
        <f t="shared" si="412"/>
        <v>39118</v>
      </c>
      <c r="CI409" s="17">
        <f t="shared" si="439"/>
        <v>1</v>
      </c>
      <c r="CJ409" s="17">
        <f t="shared" si="413"/>
        <v>0</v>
      </c>
      <c r="CK409" s="38">
        <f>MAX(BV38:BV409)</f>
        <v>711.8</v>
      </c>
      <c r="CL409" s="38">
        <f t="shared" si="388"/>
        <v>-39.5</v>
      </c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</row>
    <row r="410" spans="1:147" customFormat="1" x14ac:dyDescent="0.25">
      <c r="A410" s="3"/>
      <c r="B410" s="254">
        <f t="shared" si="414"/>
        <v>39125</v>
      </c>
      <c r="C410" s="5">
        <f t="shared" si="415"/>
        <v>50308</v>
      </c>
      <c r="D410" s="5">
        <v>0</v>
      </c>
      <c r="E410" s="66">
        <f t="shared" si="431"/>
        <v>0</v>
      </c>
      <c r="F410" s="66">
        <f t="shared" si="416"/>
        <v>251</v>
      </c>
      <c r="G410" s="4">
        <f t="shared" si="417"/>
        <v>50559</v>
      </c>
      <c r="H410" s="8">
        <f t="shared" si="402"/>
        <v>4.9892661206965092E-3</v>
      </c>
      <c r="I410" s="3"/>
      <c r="J410" s="306">
        <v>39125</v>
      </c>
      <c r="K410" s="176">
        <v>673.4</v>
      </c>
      <c r="L410" s="176">
        <v>676.6</v>
      </c>
      <c r="M410" s="176">
        <v>664.1</v>
      </c>
      <c r="N410" s="178">
        <v>672.8</v>
      </c>
      <c r="O410" s="5">
        <f t="shared" si="332"/>
        <v>12.5</v>
      </c>
      <c r="P410" s="8">
        <f t="shared" si="333"/>
        <v>1.8562518562518563E-2</v>
      </c>
      <c r="Q410" s="8">
        <f>(AVERAGE(P407:P409))*Q1239</f>
        <v>1.3629011115163507E-2</v>
      </c>
      <c r="R410" s="8">
        <f>P409/P1239</f>
        <v>0.98569439647564761</v>
      </c>
      <c r="S410" s="109">
        <f t="shared" si="403"/>
        <v>664.22222391504886</v>
      </c>
      <c r="T410" s="5">
        <f t="shared" si="404"/>
        <v>8.3999999999999773</v>
      </c>
      <c r="U410" s="8">
        <f t="shared" si="331"/>
        <v>0.58000000000000118</v>
      </c>
      <c r="V410" s="19">
        <f t="shared" si="405"/>
        <v>0</v>
      </c>
      <c r="W410" s="109">
        <f t="shared" si="406"/>
        <v>682.5777760849511</v>
      </c>
      <c r="X410" s="5">
        <f t="shared" si="407"/>
        <v>11.600000000000023</v>
      </c>
      <c r="Y410" s="8">
        <f t="shared" si="336"/>
        <v>0.41999999999999882</v>
      </c>
      <c r="Z410" s="5">
        <f t="shared" si="408"/>
        <v>0</v>
      </c>
      <c r="AA410" s="5">
        <f>K410*AA1239</f>
        <v>8.7541999999999991</v>
      </c>
      <c r="AB410" s="5">
        <f t="shared" si="338"/>
        <v>8.6289658856271139</v>
      </c>
      <c r="AC410" s="2">
        <f t="shared" si="386"/>
        <v>39125</v>
      </c>
      <c r="AD410" s="43">
        <f t="shared" si="354"/>
        <v>665</v>
      </c>
      <c r="AE410" s="235">
        <v>3.5</v>
      </c>
      <c r="AF410" s="131">
        <f>(AK409&gt;AF1239)*1</f>
        <v>0</v>
      </c>
      <c r="AG410" s="112">
        <f>MROUND((AD410*AG1239),5)</f>
        <v>650</v>
      </c>
      <c r="AH410" s="113">
        <f>MROUND((AE410*AH1239),0.1)</f>
        <v>0.60000000000000009</v>
      </c>
      <c r="AI410" s="60">
        <f t="shared" si="355"/>
        <v>0.5</v>
      </c>
      <c r="AJ410" s="60">
        <f t="shared" si="409"/>
        <v>673.4</v>
      </c>
      <c r="AK410" s="133">
        <f t="shared" si="410"/>
        <v>672.8</v>
      </c>
      <c r="AL410" s="41">
        <f t="shared" si="339"/>
        <v>685</v>
      </c>
      <c r="AM410" s="56">
        <f t="shared" si="350"/>
        <v>4.1000000000000005</v>
      </c>
      <c r="AN410" s="82">
        <f t="shared" si="351"/>
        <v>1</v>
      </c>
      <c r="AO410" s="82">
        <f t="shared" si="356"/>
        <v>0</v>
      </c>
      <c r="AP410" s="33">
        <f t="shared" si="432"/>
        <v>1</v>
      </c>
      <c r="AQ410" s="29">
        <f t="shared" si="358"/>
        <v>3.5</v>
      </c>
      <c r="AR410" s="86">
        <f t="shared" si="359"/>
        <v>1</v>
      </c>
      <c r="AS410" s="33">
        <f t="shared" si="360"/>
        <v>0</v>
      </c>
      <c r="AT410" s="19">
        <f t="shared" si="361"/>
        <v>0</v>
      </c>
      <c r="AU410" s="18">
        <f t="shared" si="433"/>
        <v>0</v>
      </c>
      <c r="AV410" s="5">
        <f t="shared" si="418"/>
        <v>0</v>
      </c>
      <c r="AW410" s="17">
        <f t="shared" si="363"/>
        <v>0</v>
      </c>
      <c r="AX410" s="17">
        <f t="shared" si="364"/>
        <v>0</v>
      </c>
      <c r="AY410" s="17">
        <f t="shared" si="419"/>
        <v>0</v>
      </c>
      <c r="AZ410" s="19">
        <f t="shared" si="434"/>
        <v>0</v>
      </c>
      <c r="BA410" s="19">
        <f t="shared" si="420"/>
        <v>0</v>
      </c>
      <c r="BB410" s="19">
        <f t="shared" si="421"/>
        <v>0</v>
      </c>
      <c r="BC410" s="19">
        <f t="shared" si="422"/>
        <v>0</v>
      </c>
      <c r="BD410" s="17">
        <f t="shared" si="423"/>
        <v>0</v>
      </c>
      <c r="BE410" s="17">
        <f t="shared" si="371"/>
        <v>0</v>
      </c>
      <c r="BF410" s="38">
        <f t="shared" si="372"/>
        <v>0</v>
      </c>
      <c r="BG410" s="38">
        <f t="shared" si="373"/>
        <v>0</v>
      </c>
      <c r="BH410" s="38">
        <f t="shared" si="435"/>
        <v>0</v>
      </c>
      <c r="BI410" s="38">
        <f t="shared" si="375"/>
        <v>-0.60000000000000009</v>
      </c>
      <c r="BJ410" s="5">
        <f t="shared" si="376"/>
        <v>3.5</v>
      </c>
      <c r="BK410" s="5">
        <f t="shared" si="424"/>
        <v>0</v>
      </c>
      <c r="BL410" s="22">
        <f t="shared" si="425"/>
        <v>0</v>
      </c>
      <c r="BM410" s="5">
        <f t="shared" si="426"/>
        <v>2.9</v>
      </c>
      <c r="BN410" s="66">
        <f t="shared" si="427"/>
        <v>290</v>
      </c>
      <c r="BO410" s="5">
        <f t="shared" si="428"/>
        <v>0</v>
      </c>
      <c r="BP410" s="5">
        <f>AU410*BP1239</f>
        <v>0</v>
      </c>
      <c r="BQ410" s="5">
        <f t="shared" si="436"/>
        <v>-39</v>
      </c>
      <c r="BR410" s="356">
        <f t="shared" si="438"/>
        <v>251</v>
      </c>
      <c r="BS410" s="5">
        <f t="shared" si="411"/>
        <v>672.8</v>
      </c>
      <c r="BT410" s="6"/>
      <c r="BU410" s="306">
        <v>39125</v>
      </c>
      <c r="BV410" s="38">
        <f t="shared" si="381"/>
        <v>672.8</v>
      </c>
      <c r="BW410" s="66">
        <f>BV27*BV410</f>
        <v>55429.230515735704</v>
      </c>
      <c r="BX410" s="66">
        <f t="shared" si="389"/>
        <v>41.192947767340229</v>
      </c>
      <c r="BY410" s="17">
        <f t="shared" si="387"/>
        <v>1</v>
      </c>
      <c r="BZ410" s="17">
        <f t="shared" si="390"/>
        <v>0</v>
      </c>
      <c r="CA410" s="66">
        <f t="shared" si="437"/>
        <v>251</v>
      </c>
      <c r="CB410" s="66">
        <f>N3+CE410</f>
        <v>50559</v>
      </c>
      <c r="CC410" s="66">
        <f>MAX(BW404:BW410)</f>
        <v>55429.230515735704</v>
      </c>
      <c r="CD410" s="66">
        <f t="shared" si="383"/>
        <v>0</v>
      </c>
      <c r="CE410" s="66">
        <f t="shared" si="430"/>
        <v>559</v>
      </c>
      <c r="CF410" s="66">
        <f>MAX(CE404:CE410)</f>
        <v>559</v>
      </c>
      <c r="CG410" s="66">
        <f t="shared" si="384"/>
        <v>0</v>
      </c>
      <c r="CH410" s="370">
        <f t="shared" si="412"/>
        <v>39125</v>
      </c>
      <c r="CI410" s="17">
        <f t="shared" si="439"/>
        <v>1</v>
      </c>
      <c r="CJ410" s="17">
        <f t="shared" si="413"/>
        <v>0</v>
      </c>
      <c r="CK410" s="38">
        <f>MAX(BV38:BV410)</f>
        <v>711.8</v>
      </c>
      <c r="CL410" s="38">
        <f t="shared" si="388"/>
        <v>-39</v>
      </c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</row>
    <row r="411" spans="1:147" customFormat="1" x14ac:dyDescent="0.25">
      <c r="A411" s="3"/>
      <c r="B411" s="254">
        <f t="shared" si="414"/>
        <v>39132</v>
      </c>
      <c r="C411" s="5">
        <f t="shared" si="415"/>
        <v>50559</v>
      </c>
      <c r="D411" s="5">
        <v>0</v>
      </c>
      <c r="E411" s="66">
        <f t="shared" si="431"/>
        <v>0</v>
      </c>
      <c r="F411" s="66">
        <f t="shared" si="416"/>
        <v>370.99999999999994</v>
      </c>
      <c r="G411" s="4">
        <f t="shared" si="417"/>
        <v>50930</v>
      </c>
      <c r="H411" s="8">
        <f t="shared" si="402"/>
        <v>7.3379615894301692E-3</v>
      </c>
      <c r="I411" s="3"/>
      <c r="J411" s="306">
        <v>39132</v>
      </c>
      <c r="K411" s="176">
        <v>673.2</v>
      </c>
      <c r="L411" s="176">
        <v>691.9</v>
      </c>
      <c r="M411" s="176">
        <v>659</v>
      </c>
      <c r="N411" s="178">
        <v>686.7</v>
      </c>
      <c r="O411" s="5">
        <f t="shared" si="332"/>
        <v>32.899999999999977</v>
      </c>
      <c r="P411" s="8">
        <f t="shared" si="333"/>
        <v>4.8871063576945893E-2</v>
      </c>
      <c r="Q411" s="8">
        <f>(AVERAGE(P408:P410))*Q1239</f>
        <v>1.1322635798407575E-2</v>
      </c>
      <c r="R411" s="8">
        <f>P410/P1239</f>
        <v>0.52642076890551415</v>
      </c>
      <c r="S411" s="109">
        <f t="shared" si="403"/>
        <v>665.57760158051201</v>
      </c>
      <c r="T411" s="5">
        <f t="shared" si="404"/>
        <v>8.2000000000000455</v>
      </c>
      <c r="U411" s="8">
        <f t="shared" si="331"/>
        <v>0.45333333333333031</v>
      </c>
      <c r="V411" s="19">
        <f t="shared" si="405"/>
        <v>0</v>
      </c>
      <c r="W411" s="109">
        <f t="shared" si="406"/>
        <v>680.82239841948808</v>
      </c>
      <c r="X411" s="5">
        <f t="shared" si="407"/>
        <v>6.7999999999999545</v>
      </c>
      <c r="Y411" s="8">
        <f t="shared" si="336"/>
        <v>0.54666666666666974</v>
      </c>
      <c r="Z411" s="5">
        <f t="shared" si="408"/>
        <v>6.7000000000000455</v>
      </c>
      <c r="AA411" s="5">
        <f>K411*AA1239</f>
        <v>8.7515999999999998</v>
      </c>
      <c r="AB411" s="5">
        <f t="shared" si="338"/>
        <v>4.6070240011534977</v>
      </c>
      <c r="AC411" s="2">
        <f t="shared" si="386"/>
        <v>39132</v>
      </c>
      <c r="AD411" s="43">
        <f t="shared" si="354"/>
        <v>665</v>
      </c>
      <c r="AE411" s="235">
        <v>5</v>
      </c>
      <c r="AF411" s="131">
        <f>(AK410&gt;AF1239)*1</f>
        <v>0</v>
      </c>
      <c r="AG411" s="112">
        <f>MROUND((AD411*AG1239),5)</f>
        <v>650</v>
      </c>
      <c r="AH411" s="113">
        <f>MROUND((AE411*AH1239),0.1)</f>
        <v>0.9</v>
      </c>
      <c r="AI411" s="60">
        <f t="shared" si="355"/>
        <v>13.900000000000091</v>
      </c>
      <c r="AJ411" s="60">
        <f t="shared" si="409"/>
        <v>673.2</v>
      </c>
      <c r="AK411" s="133">
        <f t="shared" si="410"/>
        <v>686.7</v>
      </c>
      <c r="AL411" s="41">
        <f t="shared" si="339"/>
        <v>680</v>
      </c>
      <c r="AM411" s="56">
        <f t="shared" si="350"/>
        <v>3.6</v>
      </c>
      <c r="AN411" s="82">
        <f t="shared" si="351"/>
        <v>1</v>
      </c>
      <c r="AO411" s="82">
        <f t="shared" si="356"/>
        <v>0</v>
      </c>
      <c r="AP411" s="33">
        <f t="shared" si="432"/>
        <v>1</v>
      </c>
      <c r="AQ411" s="29">
        <f t="shared" si="358"/>
        <v>5</v>
      </c>
      <c r="AR411" s="86">
        <f t="shared" si="359"/>
        <v>1</v>
      </c>
      <c r="AS411" s="33">
        <f t="shared" si="360"/>
        <v>0</v>
      </c>
      <c r="AT411" s="19">
        <f t="shared" si="361"/>
        <v>0</v>
      </c>
      <c r="AU411" s="18">
        <f t="shared" si="433"/>
        <v>0</v>
      </c>
      <c r="AV411" s="5">
        <f t="shared" si="418"/>
        <v>0</v>
      </c>
      <c r="AW411" s="17">
        <f t="shared" si="363"/>
        <v>0</v>
      </c>
      <c r="AX411" s="17">
        <f t="shared" si="364"/>
        <v>0</v>
      </c>
      <c r="AY411" s="17">
        <f t="shared" si="419"/>
        <v>0</v>
      </c>
      <c r="AZ411" s="19">
        <f t="shared" si="434"/>
        <v>0</v>
      </c>
      <c r="BA411" s="19">
        <f t="shared" si="420"/>
        <v>0</v>
      </c>
      <c r="BB411" s="19">
        <f t="shared" si="421"/>
        <v>0</v>
      </c>
      <c r="BC411" s="19">
        <f t="shared" si="422"/>
        <v>0</v>
      </c>
      <c r="BD411" s="17">
        <f t="shared" si="423"/>
        <v>0</v>
      </c>
      <c r="BE411" s="17">
        <f t="shared" si="371"/>
        <v>0</v>
      </c>
      <c r="BF411" s="38">
        <f t="shared" si="372"/>
        <v>0</v>
      </c>
      <c r="BG411" s="38">
        <f t="shared" si="373"/>
        <v>0</v>
      </c>
      <c r="BH411" s="38">
        <f t="shared" si="435"/>
        <v>0</v>
      </c>
      <c r="BI411" s="38">
        <f t="shared" si="375"/>
        <v>-0.9</v>
      </c>
      <c r="BJ411" s="5">
        <f t="shared" si="376"/>
        <v>5</v>
      </c>
      <c r="BK411" s="5">
        <f t="shared" si="424"/>
        <v>0</v>
      </c>
      <c r="BL411" s="22">
        <f t="shared" si="425"/>
        <v>0</v>
      </c>
      <c r="BM411" s="5">
        <f t="shared" si="426"/>
        <v>4.0999999999999996</v>
      </c>
      <c r="BN411" s="66">
        <f t="shared" si="427"/>
        <v>409.99999999999994</v>
      </c>
      <c r="BO411" s="5">
        <f t="shared" si="428"/>
        <v>0</v>
      </c>
      <c r="BP411" s="5">
        <f>AU411*BP1239</f>
        <v>0</v>
      </c>
      <c r="BQ411" s="5">
        <f t="shared" si="436"/>
        <v>-39</v>
      </c>
      <c r="BR411" s="356">
        <f t="shared" si="438"/>
        <v>370.99999999999994</v>
      </c>
      <c r="BS411" s="5">
        <f t="shared" si="411"/>
        <v>686.7</v>
      </c>
      <c r="BT411" s="6"/>
      <c r="BU411" s="306">
        <v>39132</v>
      </c>
      <c r="BV411" s="38">
        <f t="shared" si="381"/>
        <v>686.7</v>
      </c>
      <c r="BW411" s="66">
        <f>BV27*BV411</f>
        <v>56574.394463667828</v>
      </c>
      <c r="BX411" s="66">
        <f t="shared" si="389"/>
        <v>1145.1639479321238</v>
      </c>
      <c r="BY411" s="17">
        <f t="shared" si="387"/>
        <v>1</v>
      </c>
      <c r="BZ411" s="17">
        <f t="shared" si="390"/>
        <v>0</v>
      </c>
      <c r="CA411" s="66">
        <f t="shared" si="437"/>
        <v>371</v>
      </c>
      <c r="CB411" s="66">
        <f>N3+CE411</f>
        <v>50930</v>
      </c>
      <c r="CC411" s="66">
        <f>MAX(BW404:BW411)</f>
        <v>56574.394463667828</v>
      </c>
      <c r="CD411" s="66">
        <f t="shared" si="383"/>
        <v>0</v>
      </c>
      <c r="CE411" s="66">
        <f t="shared" si="430"/>
        <v>930</v>
      </c>
      <c r="CF411" s="66">
        <f>MAX(CE404:CE411)</f>
        <v>930</v>
      </c>
      <c r="CG411" s="66">
        <f t="shared" si="384"/>
        <v>0</v>
      </c>
      <c r="CH411" s="370">
        <f t="shared" si="412"/>
        <v>39132</v>
      </c>
      <c r="CI411" s="17">
        <f t="shared" si="439"/>
        <v>1</v>
      </c>
      <c r="CJ411" s="17">
        <f t="shared" si="413"/>
        <v>0</v>
      </c>
      <c r="CK411" s="38">
        <f>MAX(BV38:BV411)</f>
        <v>711.8</v>
      </c>
      <c r="CL411" s="38">
        <f t="shared" si="388"/>
        <v>-25.099999999999909</v>
      </c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</row>
    <row r="412" spans="1:147" customFormat="1" x14ac:dyDescent="0.25">
      <c r="A412" s="3"/>
      <c r="B412" s="254">
        <f t="shared" si="414"/>
        <v>39139</v>
      </c>
      <c r="C412" s="5">
        <f t="shared" si="415"/>
        <v>50930</v>
      </c>
      <c r="D412" s="5">
        <v>0</v>
      </c>
      <c r="E412" s="66">
        <f t="shared" si="431"/>
        <v>0</v>
      </c>
      <c r="F412" s="66">
        <f t="shared" si="416"/>
        <v>131.00000000000003</v>
      </c>
      <c r="G412" s="4">
        <f t="shared" si="417"/>
        <v>51061</v>
      </c>
      <c r="H412" s="8">
        <f t="shared" si="402"/>
        <v>2.5721578637345381E-3</v>
      </c>
      <c r="I412" s="3"/>
      <c r="J412" s="306">
        <v>39139</v>
      </c>
      <c r="K412" s="176">
        <v>684.6</v>
      </c>
      <c r="L412" s="176">
        <v>692.5</v>
      </c>
      <c r="M412" s="176">
        <v>641.29999999999995</v>
      </c>
      <c r="N412" s="178">
        <v>644.1</v>
      </c>
      <c r="O412" s="5">
        <f t="shared" si="332"/>
        <v>51.200000000000045</v>
      </c>
      <c r="P412" s="8">
        <f t="shared" si="333"/>
        <v>7.4788197487584057E-2</v>
      </c>
      <c r="Q412" s="8">
        <f>(AVERAGE(P409:P411))*Q1239</f>
        <v>1.3625452456547581E-2</v>
      </c>
      <c r="R412" s="8">
        <f>P411/P1239</f>
        <v>1.3859510916451587</v>
      </c>
      <c r="S412" s="109">
        <f t="shared" si="403"/>
        <v>675.2720152482475</v>
      </c>
      <c r="T412" s="5">
        <f t="shared" si="404"/>
        <v>9.6000000000000227</v>
      </c>
      <c r="U412" s="8">
        <f t="shared" si="331"/>
        <v>0.51999999999999891</v>
      </c>
      <c r="V412" s="19">
        <f t="shared" si="405"/>
        <v>30.899999999999977</v>
      </c>
      <c r="W412" s="109">
        <f t="shared" si="406"/>
        <v>693.92798475175255</v>
      </c>
      <c r="X412" s="5">
        <f t="shared" si="407"/>
        <v>10.399999999999977</v>
      </c>
      <c r="Y412" s="8">
        <f t="shared" si="336"/>
        <v>0.48000000000000109</v>
      </c>
      <c r="Z412" s="5">
        <f t="shared" si="408"/>
        <v>0</v>
      </c>
      <c r="AA412" s="5">
        <f>K412*AA1239</f>
        <v>8.899799999999999</v>
      </c>
      <c r="AB412" s="5">
        <f t="shared" si="338"/>
        <v>12.334687525423583</v>
      </c>
      <c r="AC412" s="2">
        <f t="shared" si="386"/>
        <v>39139</v>
      </c>
      <c r="AD412" s="43">
        <f t="shared" si="354"/>
        <v>675</v>
      </c>
      <c r="AE412" s="235">
        <v>2.1</v>
      </c>
      <c r="AF412" s="131">
        <f>(AK411&gt;AF1239)*1</f>
        <v>0</v>
      </c>
      <c r="AG412" s="112">
        <f>MROUND((AD412*AG1239),5)</f>
        <v>660</v>
      </c>
      <c r="AH412" s="113">
        <f>MROUND((AE412*AH1239),0.1)</f>
        <v>0.4</v>
      </c>
      <c r="AI412" s="60">
        <f t="shared" si="355"/>
        <v>-42.600000000000023</v>
      </c>
      <c r="AJ412" s="60">
        <f t="shared" si="409"/>
        <v>684.6</v>
      </c>
      <c r="AK412" s="133">
        <f t="shared" si="410"/>
        <v>644.1</v>
      </c>
      <c r="AL412" s="41">
        <f t="shared" si="339"/>
        <v>695</v>
      </c>
      <c r="AM412" s="56">
        <f t="shared" si="350"/>
        <v>2.5</v>
      </c>
      <c r="AN412" s="82">
        <f t="shared" si="351"/>
        <v>0</v>
      </c>
      <c r="AO412" s="82">
        <f t="shared" si="356"/>
        <v>1</v>
      </c>
      <c r="AP412" s="33">
        <f t="shared" si="432"/>
        <v>1</v>
      </c>
      <c r="AQ412" s="29">
        <f t="shared" si="358"/>
        <v>2.1</v>
      </c>
      <c r="AR412" s="86">
        <f t="shared" si="359"/>
        <v>0</v>
      </c>
      <c r="AS412" s="33">
        <f t="shared" si="360"/>
        <v>1</v>
      </c>
      <c r="AT412" s="19">
        <f t="shared" si="361"/>
        <v>675</v>
      </c>
      <c r="AU412" s="18">
        <f t="shared" si="433"/>
        <v>0</v>
      </c>
      <c r="AV412" s="5">
        <f t="shared" si="418"/>
        <v>0</v>
      </c>
      <c r="AW412" s="17">
        <f t="shared" si="363"/>
        <v>0</v>
      </c>
      <c r="AX412" s="17">
        <f t="shared" si="364"/>
        <v>0</v>
      </c>
      <c r="AY412" s="17">
        <f t="shared" si="419"/>
        <v>0</v>
      </c>
      <c r="AZ412" s="19">
        <f t="shared" si="434"/>
        <v>0</v>
      </c>
      <c r="BA412" s="19">
        <f t="shared" si="420"/>
        <v>675</v>
      </c>
      <c r="BB412" s="19">
        <f t="shared" si="421"/>
        <v>0</v>
      </c>
      <c r="BC412" s="19">
        <f t="shared" si="422"/>
        <v>0</v>
      </c>
      <c r="BD412" s="17">
        <f t="shared" si="423"/>
        <v>675</v>
      </c>
      <c r="BE412" s="17">
        <f t="shared" si="371"/>
        <v>0</v>
      </c>
      <c r="BF412" s="38">
        <f t="shared" si="372"/>
        <v>660</v>
      </c>
      <c r="BG412" s="38">
        <f t="shared" si="373"/>
        <v>0</v>
      </c>
      <c r="BH412" s="38">
        <f t="shared" si="435"/>
        <v>0</v>
      </c>
      <c r="BI412" s="38">
        <f t="shared" si="375"/>
        <v>-0.4</v>
      </c>
      <c r="BJ412" s="5">
        <f t="shared" si="376"/>
        <v>2.1</v>
      </c>
      <c r="BK412" s="5">
        <f t="shared" si="424"/>
        <v>0</v>
      </c>
      <c r="BL412" s="22">
        <f t="shared" si="425"/>
        <v>0</v>
      </c>
      <c r="BM412" s="5">
        <f t="shared" si="426"/>
        <v>1.7000000000000002</v>
      </c>
      <c r="BN412" s="66">
        <f t="shared" si="427"/>
        <v>170.00000000000003</v>
      </c>
      <c r="BO412" s="5">
        <f t="shared" ref="BO412:BO428" si="440">AP412*BV1247</f>
        <v>0</v>
      </c>
      <c r="BP412" s="5">
        <f>AU412*BP1239</f>
        <v>0</v>
      </c>
      <c r="BQ412" s="5">
        <f t="shared" si="436"/>
        <v>-39</v>
      </c>
      <c r="BR412" s="356">
        <f t="shared" si="438"/>
        <v>131.00000000000003</v>
      </c>
      <c r="BS412" s="5">
        <f t="shared" si="411"/>
        <v>644.1</v>
      </c>
      <c r="BT412" s="6"/>
      <c r="BU412" s="306">
        <v>39139</v>
      </c>
      <c r="BV412" s="38">
        <f t="shared" si="381"/>
        <v>644.1</v>
      </c>
      <c r="BW412" s="66">
        <f>BV27*BV412</f>
        <v>53064.755313890266</v>
      </c>
      <c r="BX412" s="66">
        <f t="shared" si="389"/>
        <v>-3509.6391497775621</v>
      </c>
      <c r="BY412" s="17">
        <f t="shared" si="387"/>
        <v>0</v>
      </c>
      <c r="BZ412" s="17">
        <f t="shared" si="390"/>
        <v>1</v>
      </c>
      <c r="CA412" s="66">
        <f t="shared" si="437"/>
        <v>131</v>
      </c>
      <c r="CB412" s="66">
        <f>N3+CE412</f>
        <v>51061</v>
      </c>
      <c r="CC412" s="66">
        <f>MAX(BW404:BW412)</f>
        <v>56574.394463667828</v>
      </c>
      <c r="CD412" s="66">
        <f t="shared" si="383"/>
        <v>-3509.6391497775621</v>
      </c>
      <c r="CE412" s="66">
        <f t="shared" si="430"/>
        <v>1061</v>
      </c>
      <c r="CF412" s="66">
        <f>MAX(CE404:CE412)</f>
        <v>1061</v>
      </c>
      <c r="CG412" s="66">
        <f t="shared" si="384"/>
        <v>0</v>
      </c>
      <c r="CH412" s="370">
        <f t="shared" si="412"/>
        <v>39139</v>
      </c>
      <c r="CI412" s="17">
        <f t="shared" si="439"/>
        <v>1</v>
      </c>
      <c r="CJ412" s="17">
        <f t="shared" si="413"/>
        <v>0</v>
      </c>
      <c r="CK412" s="38">
        <f>MAX(BV38:BV412)</f>
        <v>711.8</v>
      </c>
      <c r="CL412" s="38">
        <f t="shared" si="388"/>
        <v>-67.699999999999932</v>
      </c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</row>
    <row r="413" spans="1:147" customFormat="1" x14ac:dyDescent="0.25">
      <c r="A413" s="3"/>
      <c r="B413" s="254">
        <f t="shared" si="414"/>
        <v>39146</v>
      </c>
      <c r="C413" s="5">
        <f t="shared" si="415"/>
        <v>51061</v>
      </c>
      <c r="D413" s="5">
        <v>0</v>
      </c>
      <c r="E413" s="66">
        <f t="shared" si="431"/>
        <v>0</v>
      </c>
      <c r="F413" s="66">
        <f t="shared" si="416"/>
        <v>392</v>
      </c>
      <c r="G413" s="4">
        <f t="shared" si="417"/>
        <v>51453</v>
      </c>
      <c r="H413" s="8">
        <f t="shared" si="402"/>
        <v>7.6770921055208472E-3</v>
      </c>
      <c r="I413" s="3"/>
      <c r="J413" s="306">
        <v>39146</v>
      </c>
      <c r="K413" s="176">
        <v>645.6</v>
      </c>
      <c r="L413" s="176">
        <v>659.8</v>
      </c>
      <c r="M413" s="176">
        <v>634.5</v>
      </c>
      <c r="N413" s="178">
        <v>652</v>
      </c>
      <c r="O413" s="5">
        <f t="shared" si="332"/>
        <v>25.299999999999955</v>
      </c>
      <c r="P413" s="8">
        <f t="shared" si="333"/>
        <v>3.9188351920693858E-2</v>
      </c>
      <c r="Q413" s="8">
        <f>(AVERAGE(P410:P412))*Q1239</f>
        <v>1.8962903950273138E-2</v>
      </c>
      <c r="R413" s="8">
        <f>P412/P1239</f>
        <v>2.1209438952948694</v>
      </c>
      <c r="S413" s="109">
        <f t="shared" si="403"/>
        <v>633.35754920970373</v>
      </c>
      <c r="T413" s="5">
        <f t="shared" si="404"/>
        <v>10.600000000000023</v>
      </c>
      <c r="U413" s="8">
        <f t="shared" ref="U413:U476" si="441">((T413+X413)-T413)/(T413+X413)</f>
        <v>0.57599999999999907</v>
      </c>
      <c r="V413" s="19">
        <f t="shared" si="405"/>
        <v>0</v>
      </c>
      <c r="W413" s="109">
        <f t="shared" si="406"/>
        <v>657.84245079029631</v>
      </c>
      <c r="X413" s="5">
        <f t="shared" si="407"/>
        <v>14.399999999999977</v>
      </c>
      <c r="Y413" s="8">
        <f t="shared" si="336"/>
        <v>0.42400000000000093</v>
      </c>
      <c r="Z413" s="5">
        <f t="shared" si="408"/>
        <v>0</v>
      </c>
      <c r="AA413" s="5">
        <f>K413*AA1239</f>
        <v>8.3927999999999994</v>
      </c>
      <c r="AB413" s="5">
        <f t="shared" si="338"/>
        <v>17.80065792443078</v>
      </c>
      <c r="AC413" s="2">
        <f t="shared" si="386"/>
        <v>39146</v>
      </c>
      <c r="AD413" s="43">
        <f t="shared" si="354"/>
        <v>635</v>
      </c>
      <c r="AE413" s="235">
        <v>6.4</v>
      </c>
      <c r="AF413" s="131">
        <f>(AK412&gt;AF1239)*1</f>
        <v>0</v>
      </c>
      <c r="AG413" s="112">
        <f>MROUND((AD413*AG1239),5)</f>
        <v>625</v>
      </c>
      <c r="AH413" s="113">
        <f>MROUND((AE413*AH1239),0.1)</f>
        <v>1.2000000000000002</v>
      </c>
      <c r="AI413" s="60">
        <f t="shared" si="355"/>
        <v>7.8999999999999773</v>
      </c>
      <c r="AJ413" s="60">
        <f t="shared" si="409"/>
        <v>645.6</v>
      </c>
      <c r="AK413" s="133">
        <f t="shared" si="410"/>
        <v>652</v>
      </c>
      <c r="AL413" s="41">
        <f t="shared" si="339"/>
        <v>660</v>
      </c>
      <c r="AM413" s="56">
        <f t="shared" si="350"/>
        <v>5.9</v>
      </c>
      <c r="AN413" s="82">
        <f t="shared" si="351"/>
        <v>1</v>
      </c>
      <c r="AO413" s="82">
        <f t="shared" si="356"/>
        <v>0</v>
      </c>
      <c r="AP413" s="33">
        <f t="shared" si="432"/>
        <v>0</v>
      </c>
      <c r="AQ413" s="29">
        <f t="shared" si="358"/>
        <v>0</v>
      </c>
      <c r="AR413" s="86">
        <f t="shared" si="359"/>
        <v>1</v>
      </c>
      <c r="AS413" s="33">
        <f t="shared" si="360"/>
        <v>0</v>
      </c>
      <c r="AT413" s="19">
        <f t="shared" si="361"/>
        <v>0</v>
      </c>
      <c r="AU413" s="18">
        <f t="shared" si="433"/>
        <v>1</v>
      </c>
      <c r="AV413" s="5">
        <f t="shared" si="418"/>
        <v>5.9</v>
      </c>
      <c r="AW413" s="17">
        <f t="shared" si="363"/>
        <v>1</v>
      </c>
      <c r="AX413" s="17">
        <f t="shared" si="364"/>
        <v>0</v>
      </c>
      <c r="AY413" s="17">
        <f t="shared" si="419"/>
        <v>0</v>
      </c>
      <c r="AZ413" s="19">
        <f t="shared" si="434"/>
        <v>675</v>
      </c>
      <c r="BA413" s="19">
        <f t="shared" si="420"/>
        <v>0</v>
      </c>
      <c r="BB413" s="19">
        <f t="shared" si="421"/>
        <v>0</v>
      </c>
      <c r="BC413" s="19">
        <f t="shared" si="422"/>
        <v>0</v>
      </c>
      <c r="BD413" s="17">
        <f t="shared" si="423"/>
        <v>675</v>
      </c>
      <c r="BE413" s="17">
        <f t="shared" si="371"/>
        <v>0</v>
      </c>
      <c r="BF413" s="38">
        <f t="shared" si="372"/>
        <v>0</v>
      </c>
      <c r="BG413" s="38">
        <f t="shared" si="373"/>
        <v>0</v>
      </c>
      <c r="BH413" s="38">
        <f t="shared" si="435"/>
        <v>0</v>
      </c>
      <c r="BI413" s="38">
        <f t="shared" si="375"/>
        <v>-1.2000000000000002</v>
      </c>
      <c r="BJ413" s="5">
        <f t="shared" si="376"/>
        <v>0</v>
      </c>
      <c r="BK413" s="5">
        <f t="shared" si="424"/>
        <v>0</v>
      </c>
      <c r="BL413" s="22">
        <f t="shared" si="425"/>
        <v>5.9</v>
      </c>
      <c r="BM413" s="5">
        <f t="shared" si="426"/>
        <v>4.7</v>
      </c>
      <c r="BN413" s="66">
        <f t="shared" si="427"/>
        <v>470</v>
      </c>
      <c r="BO413" s="5">
        <f t="shared" si="440"/>
        <v>0</v>
      </c>
      <c r="BP413" s="5">
        <f>AU413*BP1239</f>
        <v>-39</v>
      </c>
      <c r="BQ413" s="5">
        <f t="shared" si="436"/>
        <v>-39</v>
      </c>
      <c r="BR413" s="356">
        <f t="shared" si="438"/>
        <v>392</v>
      </c>
      <c r="BS413" s="5">
        <f t="shared" si="411"/>
        <v>652</v>
      </c>
      <c r="BT413" s="6"/>
      <c r="BU413" s="306">
        <v>39146</v>
      </c>
      <c r="BV413" s="38">
        <f t="shared" si="381"/>
        <v>652</v>
      </c>
      <c r="BW413" s="66">
        <f>BV27*BV413</f>
        <v>53715.603888614271</v>
      </c>
      <c r="BX413" s="66">
        <f t="shared" si="389"/>
        <v>650.84857472400472</v>
      </c>
      <c r="BY413" s="17">
        <f t="shared" si="387"/>
        <v>1</v>
      </c>
      <c r="BZ413" s="17">
        <f t="shared" si="390"/>
        <v>0</v>
      </c>
      <c r="CA413" s="66">
        <f t="shared" si="437"/>
        <v>392</v>
      </c>
      <c r="CB413" s="66">
        <f>N3+CE413</f>
        <v>51453</v>
      </c>
      <c r="CC413" s="66">
        <f>MAX(BW404:BW413)</f>
        <v>56574.394463667828</v>
      </c>
      <c r="CD413" s="66">
        <f t="shared" si="383"/>
        <v>-2858.7905750535574</v>
      </c>
      <c r="CE413" s="66">
        <f t="shared" si="430"/>
        <v>1453</v>
      </c>
      <c r="CF413" s="66">
        <f>MAX(CE404:CE413)</f>
        <v>1453</v>
      </c>
      <c r="CG413" s="66">
        <f t="shared" si="384"/>
        <v>0</v>
      </c>
      <c r="CH413" s="370">
        <f t="shared" si="412"/>
        <v>39146</v>
      </c>
      <c r="CI413" s="17">
        <f t="shared" si="439"/>
        <v>1</v>
      </c>
      <c r="CJ413" s="17">
        <f t="shared" si="413"/>
        <v>0</v>
      </c>
      <c r="CK413" s="38">
        <f>MAX(BV38:BV413)</f>
        <v>711.8</v>
      </c>
      <c r="CL413" s="38">
        <f t="shared" si="388"/>
        <v>-59.799999999999955</v>
      </c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</row>
    <row r="414" spans="1:147" customFormat="1" x14ac:dyDescent="0.25">
      <c r="A414" s="3"/>
      <c r="B414" s="254">
        <f t="shared" si="414"/>
        <v>39153</v>
      </c>
      <c r="C414" s="5">
        <f t="shared" si="415"/>
        <v>51453</v>
      </c>
      <c r="D414" s="5">
        <v>0</v>
      </c>
      <c r="E414" s="66">
        <f t="shared" si="431"/>
        <v>0</v>
      </c>
      <c r="F414" s="66">
        <f t="shared" si="416"/>
        <v>492</v>
      </c>
      <c r="G414" s="4">
        <f t="shared" si="417"/>
        <v>51945</v>
      </c>
      <c r="H414" s="8">
        <f t="shared" si="402"/>
        <v>9.5621246574543756E-3</v>
      </c>
      <c r="I414" s="3"/>
      <c r="J414" s="306">
        <v>39153</v>
      </c>
      <c r="K414" s="176">
        <v>650.9</v>
      </c>
      <c r="L414" s="176">
        <v>656.5</v>
      </c>
      <c r="M414" s="176">
        <v>637.6</v>
      </c>
      <c r="N414" s="178">
        <v>653.9</v>
      </c>
      <c r="O414" s="5">
        <f t="shared" ref="O414:O477" si="442">L414-M414</f>
        <v>18.899999999999977</v>
      </c>
      <c r="P414" s="8">
        <f t="shared" ref="P414:P477" si="443">O414/K414</f>
        <v>2.9036718389921612E-2</v>
      </c>
      <c r="Q414" s="8">
        <f>(AVERAGE(P411:P413))*Q1239</f>
        <v>2.1713015064696511E-2</v>
      </c>
      <c r="R414" s="8">
        <f>P413/P1239</f>
        <v>1.1113557829316736</v>
      </c>
      <c r="S414" s="109">
        <f t="shared" si="403"/>
        <v>636.76699849438899</v>
      </c>
      <c r="T414" s="5">
        <f t="shared" si="404"/>
        <v>15.899999999999977</v>
      </c>
      <c r="U414" s="8">
        <f t="shared" si="441"/>
        <v>0.47000000000000075</v>
      </c>
      <c r="V414" s="19">
        <f t="shared" si="405"/>
        <v>0</v>
      </c>
      <c r="W414" s="109">
        <f t="shared" si="406"/>
        <v>665.03300150561097</v>
      </c>
      <c r="X414" s="5">
        <f t="shared" si="407"/>
        <v>14.100000000000023</v>
      </c>
      <c r="Y414" s="8">
        <f t="shared" si="336"/>
        <v>0.52999999999999925</v>
      </c>
      <c r="Z414" s="5">
        <f t="shared" si="408"/>
        <v>0</v>
      </c>
      <c r="AA414" s="5">
        <f>K414*AA1239</f>
        <v>8.4616999999999987</v>
      </c>
      <c r="AB414" s="5">
        <f t="shared" si="338"/>
        <v>9.4039592284329405</v>
      </c>
      <c r="AC414" s="2">
        <f t="shared" si="386"/>
        <v>39153</v>
      </c>
      <c r="AD414" s="43">
        <f t="shared" si="354"/>
        <v>635</v>
      </c>
      <c r="AE414" s="235">
        <v>10.199999999999999</v>
      </c>
      <c r="AF414" s="131">
        <f>(AK413&gt;AF1239)*1</f>
        <v>0</v>
      </c>
      <c r="AG414" s="112">
        <f>MROUND((AD414*AG1239),5)</f>
        <v>625</v>
      </c>
      <c r="AH414" s="113">
        <f>MROUND((AE414*AH1239),0.1)</f>
        <v>1.8</v>
      </c>
      <c r="AI414" s="60">
        <f t="shared" si="355"/>
        <v>1.8999999999999773</v>
      </c>
      <c r="AJ414" s="60">
        <f t="shared" si="409"/>
        <v>650.9</v>
      </c>
      <c r="AK414" s="133">
        <f t="shared" si="410"/>
        <v>653.9</v>
      </c>
      <c r="AL414" s="41">
        <f t="shared" si="339"/>
        <v>665</v>
      </c>
      <c r="AM414" s="56">
        <f t="shared" si="350"/>
        <v>7.5</v>
      </c>
      <c r="AN414" s="82">
        <f t="shared" si="351"/>
        <v>1</v>
      </c>
      <c r="AO414" s="82">
        <f t="shared" si="356"/>
        <v>0</v>
      </c>
      <c r="AP414" s="33">
        <f t="shared" si="432"/>
        <v>0</v>
      </c>
      <c r="AQ414" s="29">
        <f t="shared" si="358"/>
        <v>0</v>
      </c>
      <c r="AR414" s="86">
        <f t="shared" si="359"/>
        <v>1</v>
      </c>
      <c r="AS414" s="33">
        <f t="shared" si="360"/>
        <v>0</v>
      </c>
      <c r="AT414" s="19">
        <f t="shared" si="361"/>
        <v>0</v>
      </c>
      <c r="AU414" s="18">
        <f t="shared" si="433"/>
        <v>1</v>
      </c>
      <c r="AV414" s="5">
        <f t="shared" si="418"/>
        <v>7.5</v>
      </c>
      <c r="AW414" s="17">
        <f t="shared" si="363"/>
        <v>1</v>
      </c>
      <c r="AX414" s="17">
        <f t="shared" si="364"/>
        <v>0</v>
      </c>
      <c r="AY414" s="17">
        <f t="shared" si="419"/>
        <v>0</v>
      </c>
      <c r="AZ414" s="19">
        <f t="shared" si="434"/>
        <v>675</v>
      </c>
      <c r="BA414" s="19">
        <f t="shared" si="420"/>
        <v>0</v>
      </c>
      <c r="BB414" s="19">
        <f t="shared" si="421"/>
        <v>0</v>
      </c>
      <c r="BC414" s="19">
        <f t="shared" si="422"/>
        <v>0</v>
      </c>
      <c r="BD414" s="17">
        <f t="shared" si="423"/>
        <v>675</v>
      </c>
      <c r="BE414" s="17">
        <f t="shared" si="371"/>
        <v>0</v>
      </c>
      <c r="BF414" s="38">
        <f t="shared" si="372"/>
        <v>0</v>
      </c>
      <c r="BG414" s="38">
        <f t="shared" si="373"/>
        <v>0</v>
      </c>
      <c r="BH414" s="38">
        <f t="shared" si="435"/>
        <v>0</v>
      </c>
      <c r="BI414" s="38">
        <f t="shared" si="375"/>
        <v>-1.8</v>
      </c>
      <c r="BJ414" s="5">
        <f t="shared" si="376"/>
        <v>0</v>
      </c>
      <c r="BK414" s="5">
        <f t="shared" si="424"/>
        <v>0</v>
      </c>
      <c r="BL414" s="22">
        <f t="shared" si="425"/>
        <v>7.5</v>
      </c>
      <c r="BM414" s="5">
        <f t="shared" si="426"/>
        <v>5.7</v>
      </c>
      <c r="BN414" s="66">
        <f t="shared" si="427"/>
        <v>570</v>
      </c>
      <c r="BO414" s="5">
        <f t="shared" si="440"/>
        <v>0</v>
      </c>
      <c r="BP414" s="5">
        <f>AU414*BP1239</f>
        <v>-39</v>
      </c>
      <c r="BQ414" s="5">
        <f t="shared" si="436"/>
        <v>-39</v>
      </c>
      <c r="BR414" s="356">
        <f t="shared" si="438"/>
        <v>492</v>
      </c>
      <c r="BS414" s="5">
        <f t="shared" si="411"/>
        <v>653.9</v>
      </c>
      <c r="BT414" s="6"/>
      <c r="BU414" s="306">
        <v>39153</v>
      </c>
      <c r="BV414" s="38">
        <f t="shared" si="381"/>
        <v>653.9</v>
      </c>
      <c r="BW414" s="66">
        <f>BV27*BV414</f>
        <v>53872.137090130171</v>
      </c>
      <c r="BX414" s="66">
        <f t="shared" si="389"/>
        <v>156.53320151590015</v>
      </c>
      <c r="BY414" s="17">
        <f t="shared" si="387"/>
        <v>1</v>
      </c>
      <c r="BZ414" s="17">
        <f t="shared" si="390"/>
        <v>0</v>
      </c>
      <c r="CA414" s="66">
        <f t="shared" si="437"/>
        <v>492</v>
      </c>
      <c r="CB414" s="66">
        <f>N3+CE414</f>
        <v>51945</v>
      </c>
      <c r="CC414" s="66">
        <f>MAX(BW404:BW414)</f>
        <v>56574.394463667828</v>
      </c>
      <c r="CD414" s="66">
        <f t="shared" si="383"/>
        <v>-2702.2573735376573</v>
      </c>
      <c r="CE414" s="66">
        <f t="shared" si="430"/>
        <v>1945</v>
      </c>
      <c r="CF414" s="66">
        <f>MAX(CE404:CE414)</f>
        <v>1945</v>
      </c>
      <c r="CG414" s="66">
        <f t="shared" si="384"/>
        <v>0</v>
      </c>
      <c r="CH414" s="370">
        <f t="shared" si="412"/>
        <v>39153</v>
      </c>
      <c r="CI414" s="17">
        <f t="shared" si="439"/>
        <v>1</v>
      </c>
      <c r="CJ414" s="17">
        <f t="shared" si="413"/>
        <v>0</v>
      </c>
      <c r="CK414" s="38">
        <f>MAX(BV38:BV414)</f>
        <v>711.8</v>
      </c>
      <c r="CL414" s="38">
        <f t="shared" si="388"/>
        <v>-57.899999999999977</v>
      </c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</row>
    <row r="415" spans="1:147" customFormat="1" x14ac:dyDescent="0.25">
      <c r="A415" s="3"/>
      <c r="B415" s="254">
        <f t="shared" si="414"/>
        <v>39160</v>
      </c>
      <c r="C415" s="5">
        <f t="shared" si="415"/>
        <v>51945</v>
      </c>
      <c r="D415" s="5">
        <v>0</v>
      </c>
      <c r="E415" s="66">
        <f t="shared" si="431"/>
        <v>0</v>
      </c>
      <c r="F415" s="66">
        <f t="shared" si="416"/>
        <v>342</v>
      </c>
      <c r="G415" s="4">
        <f t="shared" si="417"/>
        <v>52287</v>
      </c>
      <c r="H415" s="8">
        <f t="shared" si="402"/>
        <v>6.5838868033496964E-3</v>
      </c>
      <c r="I415" s="3"/>
      <c r="J415" s="306">
        <v>39160</v>
      </c>
      <c r="K415" s="176">
        <v>653.9</v>
      </c>
      <c r="L415" s="176">
        <v>667.6</v>
      </c>
      <c r="M415" s="176">
        <v>652.5</v>
      </c>
      <c r="N415" s="178">
        <v>657.3</v>
      </c>
      <c r="O415" s="5">
        <f t="shared" si="442"/>
        <v>15.100000000000023</v>
      </c>
      <c r="P415" s="8">
        <f t="shared" si="443"/>
        <v>2.3092215935158318E-2</v>
      </c>
      <c r="Q415" s="8">
        <f>(AVERAGE(P412:P414))*Q1239</f>
        <v>1.9068435706426606E-2</v>
      </c>
      <c r="R415" s="8">
        <f>P414/P1239</f>
        <v>0.8234621595035041</v>
      </c>
      <c r="S415" s="109">
        <f t="shared" si="403"/>
        <v>641.43114989156766</v>
      </c>
      <c r="T415" s="5">
        <f t="shared" si="404"/>
        <v>13.899999999999977</v>
      </c>
      <c r="U415" s="8">
        <f t="shared" si="441"/>
        <v>0.44400000000000089</v>
      </c>
      <c r="V415" s="19">
        <f t="shared" si="405"/>
        <v>0</v>
      </c>
      <c r="W415" s="109">
        <f t="shared" si="406"/>
        <v>666.3688501084323</v>
      </c>
      <c r="X415" s="5">
        <f t="shared" si="407"/>
        <v>11.100000000000023</v>
      </c>
      <c r="Y415" s="8">
        <f t="shared" ref="Y415:Y478" si="444">100%-U415</f>
        <v>0.55599999999999916</v>
      </c>
      <c r="Z415" s="5">
        <f t="shared" si="408"/>
        <v>0</v>
      </c>
      <c r="AA415" s="5">
        <f>K415*AA1239</f>
        <v>8.5007000000000001</v>
      </c>
      <c r="AB415" s="5">
        <f t="shared" ref="AB415:AB478" si="445">AA415*R415</f>
        <v>7.0000047792914373</v>
      </c>
      <c r="AC415" s="2">
        <f t="shared" si="386"/>
        <v>39160</v>
      </c>
      <c r="AD415" s="43">
        <f t="shared" si="354"/>
        <v>640</v>
      </c>
      <c r="AE415" s="235">
        <v>4.4000000000000004</v>
      </c>
      <c r="AF415" s="131">
        <f>(AK414&gt;AF1239)*1</f>
        <v>0</v>
      </c>
      <c r="AG415" s="112">
        <f>MROUND((AD415*AG1239),5)</f>
        <v>630</v>
      </c>
      <c r="AH415" s="113">
        <f>MROUND((AE415*AH1239),0.1)</f>
        <v>0.8</v>
      </c>
      <c r="AI415" s="60">
        <f t="shared" si="355"/>
        <v>3.3999999999999773</v>
      </c>
      <c r="AJ415" s="60">
        <f t="shared" si="409"/>
        <v>653.9</v>
      </c>
      <c r="AK415" s="133">
        <f t="shared" si="410"/>
        <v>657.3</v>
      </c>
      <c r="AL415" s="41">
        <f t="shared" ref="AL415:AL478" si="446">MROUND(W415,5)</f>
        <v>665</v>
      </c>
      <c r="AM415" s="56">
        <f t="shared" si="350"/>
        <v>5</v>
      </c>
      <c r="AN415" s="82">
        <f t="shared" si="351"/>
        <v>1</v>
      </c>
      <c r="AO415" s="82">
        <f t="shared" si="356"/>
        <v>0</v>
      </c>
      <c r="AP415" s="33">
        <f t="shared" si="432"/>
        <v>0</v>
      </c>
      <c r="AQ415" s="29">
        <f t="shared" si="358"/>
        <v>0</v>
      </c>
      <c r="AR415" s="86">
        <f t="shared" si="359"/>
        <v>1</v>
      </c>
      <c r="AS415" s="33">
        <f t="shared" si="360"/>
        <v>0</v>
      </c>
      <c r="AT415" s="19">
        <f t="shared" si="361"/>
        <v>0</v>
      </c>
      <c r="AU415" s="18">
        <f t="shared" si="433"/>
        <v>1</v>
      </c>
      <c r="AV415" s="5">
        <f t="shared" si="418"/>
        <v>5</v>
      </c>
      <c r="AW415" s="17">
        <f t="shared" si="363"/>
        <v>1</v>
      </c>
      <c r="AX415" s="17">
        <f t="shared" si="364"/>
        <v>0</v>
      </c>
      <c r="AY415" s="17">
        <f t="shared" si="419"/>
        <v>0</v>
      </c>
      <c r="AZ415" s="19">
        <f t="shared" si="434"/>
        <v>675</v>
      </c>
      <c r="BA415" s="19">
        <f t="shared" si="420"/>
        <v>0</v>
      </c>
      <c r="BB415" s="19">
        <f t="shared" si="421"/>
        <v>0</v>
      </c>
      <c r="BC415" s="19">
        <f t="shared" si="422"/>
        <v>0</v>
      </c>
      <c r="BD415" s="17">
        <f t="shared" si="423"/>
        <v>675</v>
      </c>
      <c r="BE415" s="17">
        <f t="shared" si="371"/>
        <v>0</v>
      </c>
      <c r="BF415" s="38">
        <f t="shared" si="372"/>
        <v>0</v>
      </c>
      <c r="BG415" s="38">
        <f t="shared" si="373"/>
        <v>0</v>
      </c>
      <c r="BH415" s="38">
        <f t="shared" si="435"/>
        <v>0</v>
      </c>
      <c r="BI415" s="38">
        <f t="shared" si="375"/>
        <v>-0.8</v>
      </c>
      <c r="BJ415" s="5">
        <f t="shared" si="376"/>
        <v>0</v>
      </c>
      <c r="BK415" s="5">
        <f t="shared" si="424"/>
        <v>0</v>
      </c>
      <c r="BL415" s="22">
        <f t="shared" si="425"/>
        <v>5</v>
      </c>
      <c r="BM415" s="5">
        <f t="shared" si="426"/>
        <v>4.2</v>
      </c>
      <c r="BN415" s="66">
        <f t="shared" si="427"/>
        <v>420</v>
      </c>
      <c r="BO415" s="5">
        <f t="shared" si="440"/>
        <v>0</v>
      </c>
      <c r="BP415" s="5">
        <f>AU415*BP1239</f>
        <v>-39</v>
      </c>
      <c r="BQ415" s="5">
        <f t="shared" si="436"/>
        <v>-39</v>
      </c>
      <c r="BR415" s="356">
        <f t="shared" si="438"/>
        <v>342</v>
      </c>
      <c r="BS415" s="5">
        <f t="shared" si="411"/>
        <v>657.3</v>
      </c>
      <c r="BT415" s="6"/>
      <c r="BU415" s="306">
        <v>39160</v>
      </c>
      <c r="BV415" s="38">
        <f t="shared" si="381"/>
        <v>657.3</v>
      </c>
      <c r="BW415" s="66">
        <f>BV27*BV415</f>
        <v>54152.249134948099</v>
      </c>
      <c r="BX415" s="66">
        <f t="shared" si="389"/>
        <v>280.11204481792811</v>
      </c>
      <c r="BY415" s="17">
        <f t="shared" si="387"/>
        <v>1</v>
      </c>
      <c r="BZ415" s="17">
        <f t="shared" si="390"/>
        <v>0</v>
      </c>
      <c r="CA415" s="66">
        <f t="shared" si="437"/>
        <v>342</v>
      </c>
      <c r="CB415" s="66">
        <f>N3+CE415</f>
        <v>52287</v>
      </c>
      <c r="CC415" s="66">
        <f>MAX(BW404:BW415)</f>
        <v>56574.394463667828</v>
      </c>
      <c r="CD415" s="66">
        <f t="shared" si="383"/>
        <v>-2422.1453287197292</v>
      </c>
      <c r="CE415" s="66">
        <f t="shared" si="430"/>
        <v>2287</v>
      </c>
      <c r="CF415" s="66">
        <f>MAX(CE404:CE415)</f>
        <v>2287</v>
      </c>
      <c r="CG415" s="66">
        <f t="shared" si="384"/>
        <v>0</v>
      </c>
      <c r="CH415" s="370">
        <f t="shared" si="412"/>
        <v>39160</v>
      </c>
      <c r="CI415" s="17">
        <f t="shared" si="439"/>
        <v>1</v>
      </c>
      <c r="CJ415" s="17">
        <f t="shared" si="413"/>
        <v>0</v>
      </c>
      <c r="CK415" s="38">
        <f>MAX(BV38:BV415)</f>
        <v>711.8</v>
      </c>
      <c r="CL415" s="38">
        <f t="shared" si="388"/>
        <v>-54.5</v>
      </c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</row>
    <row r="416" spans="1:147" customFormat="1" x14ac:dyDescent="0.25">
      <c r="A416" s="3"/>
      <c r="B416" s="254">
        <f t="shared" si="414"/>
        <v>39167</v>
      </c>
      <c r="C416" s="5">
        <f t="shared" si="415"/>
        <v>52287</v>
      </c>
      <c r="D416" s="5">
        <v>0</v>
      </c>
      <c r="E416" s="66">
        <f t="shared" si="431"/>
        <v>0</v>
      </c>
      <c r="F416" s="66">
        <f t="shared" si="416"/>
        <v>-747.99999999999989</v>
      </c>
      <c r="G416" s="4">
        <f t="shared" si="417"/>
        <v>51539</v>
      </c>
      <c r="H416" s="8">
        <f t="shared" si="402"/>
        <v>-1.4305659150458047E-2</v>
      </c>
      <c r="I416" s="3"/>
      <c r="J416" s="306">
        <v>39167</v>
      </c>
      <c r="K416" s="176">
        <v>657.5</v>
      </c>
      <c r="L416" s="176">
        <v>676.5</v>
      </c>
      <c r="M416" s="176">
        <v>657.1</v>
      </c>
      <c r="N416" s="178">
        <v>669</v>
      </c>
      <c r="O416" s="5">
        <f t="shared" si="442"/>
        <v>19.399999999999977</v>
      </c>
      <c r="P416" s="8">
        <f t="shared" si="443"/>
        <v>2.9505703422053196E-2</v>
      </c>
      <c r="Q416" s="8">
        <f>(AVERAGE(P413:P415))*Q1239</f>
        <v>1.2175638166103172E-2</v>
      </c>
      <c r="R416" s="8">
        <f>P415/P1239</f>
        <v>0.65487999526443852</v>
      </c>
      <c r="S416" s="109">
        <f t="shared" si="403"/>
        <v>649.49451790578712</v>
      </c>
      <c r="T416" s="5">
        <f t="shared" si="404"/>
        <v>7.5</v>
      </c>
      <c r="U416" s="8">
        <f t="shared" si="441"/>
        <v>0.5</v>
      </c>
      <c r="V416" s="19">
        <f t="shared" si="405"/>
        <v>0</v>
      </c>
      <c r="W416" s="109">
        <f t="shared" si="406"/>
        <v>665.50548209421288</v>
      </c>
      <c r="X416" s="5">
        <f t="shared" si="407"/>
        <v>7.5</v>
      </c>
      <c r="Y416" s="8">
        <f t="shared" si="444"/>
        <v>0.5</v>
      </c>
      <c r="Z416" s="5">
        <f t="shared" si="408"/>
        <v>4</v>
      </c>
      <c r="AA416" s="5">
        <f>K416*AA1239</f>
        <v>8.5474999999999994</v>
      </c>
      <c r="AB416" s="5">
        <f t="shared" si="445"/>
        <v>5.5975867595227875</v>
      </c>
      <c r="AC416" s="2">
        <f t="shared" si="386"/>
        <v>39167</v>
      </c>
      <c r="AD416" s="43">
        <f t="shared" si="354"/>
        <v>650</v>
      </c>
      <c r="AE416" s="235">
        <v>3.1</v>
      </c>
      <c r="AF416" s="131">
        <f>(AK415&gt;AF1239)*1</f>
        <v>0</v>
      </c>
      <c r="AG416" s="112">
        <f>MROUND((AD416*AG1239),5)</f>
        <v>635</v>
      </c>
      <c r="AH416" s="113">
        <f>MROUND((AE416*AH1239),0.1)</f>
        <v>0.60000000000000009</v>
      </c>
      <c r="AI416" s="60">
        <f t="shared" si="355"/>
        <v>11.700000000000045</v>
      </c>
      <c r="AJ416" s="60">
        <f t="shared" si="409"/>
        <v>657.5</v>
      </c>
      <c r="AK416" s="133">
        <f t="shared" si="410"/>
        <v>669</v>
      </c>
      <c r="AL416" s="41">
        <f t="shared" si="446"/>
        <v>665</v>
      </c>
      <c r="AM416" s="56">
        <f t="shared" si="350"/>
        <v>3.9000000000000004</v>
      </c>
      <c r="AN416" s="82">
        <f t="shared" si="351"/>
        <v>1</v>
      </c>
      <c r="AO416" s="82">
        <f t="shared" si="356"/>
        <v>0</v>
      </c>
      <c r="AP416" s="33">
        <f t="shared" si="432"/>
        <v>0</v>
      </c>
      <c r="AQ416" s="29">
        <f t="shared" si="358"/>
        <v>0</v>
      </c>
      <c r="AR416" s="86">
        <f t="shared" si="359"/>
        <v>1</v>
      </c>
      <c r="AS416" s="33">
        <f t="shared" si="360"/>
        <v>0</v>
      </c>
      <c r="AT416" s="19">
        <f t="shared" si="361"/>
        <v>0</v>
      </c>
      <c r="AU416" s="18">
        <f t="shared" si="433"/>
        <v>1</v>
      </c>
      <c r="AV416" s="5">
        <f t="shared" si="418"/>
        <v>3.9000000000000004</v>
      </c>
      <c r="AW416" s="17">
        <f t="shared" si="363"/>
        <v>0</v>
      </c>
      <c r="AX416" s="17">
        <f t="shared" si="364"/>
        <v>1</v>
      </c>
      <c r="AY416" s="17">
        <f t="shared" si="419"/>
        <v>665</v>
      </c>
      <c r="AZ416" s="19">
        <f t="shared" si="434"/>
        <v>675</v>
      </c>
      <c r="BA416" s="19">
        <f t="shared" si="420"/>
        <v>0</v>
      </c>
      <c r="BB416" s="19">
        <f t="shared" si="421"/>
        <v>0</v>
      </c>
      <c r="BC416" s="19">
        <f t="shared" si="422"/>
        <v>665</v>
      </c>
      <c r="BD416" s="17">
        <f t="shared" si="423"/>
        <v>0</v>
      </c>
      <c r="BE416" s="17">
        <f t="shared" si="371"/>
        <v>0</v>
      </c>
      <c r="BF416" s="38">
        <f t="shared" si="372"/>
        <v>0</v>
      </c>
      <c r="BG416" s="38">
        <f t="shared" si="373"/>
        <v>0</v>
      </c>
      <c r="BH416" s="38">
        <f t="shared" si="435"/>
        <v>0</v>
      </c>
      <c r="BI416" s="38">
        <f t="shared" si="375"/>
        <v>-0.60000000000000009</v>
      </c>
      <c r="BJ416" s="5">
        <f t="shared" si="376"/>
        <v>0</v>
      </c>
      <c r="BK416" s="5">
        <f t="shared" si="424"/>
        <v>-10</v>
      </c>
      <c r="BL416" s="22">
        <f t="shared" si="425"/>
        <v>-6.1</v>
      </c>
      <c r="BM416" s="5">
        <f t="shared" si="426"/>
        <v>-6.6999999999999993</v>
      </c>
      <c r="BN416" s="66">
        <f t="shared" si="427"/>
        <v>-669.99999999999989</v>
      </c>
      <c r="BO416" s="5">
        <f t="shared" si="440"/>
        <v>0</v>
      </c>
      <c r="BP416" s="5">
        <f>AU416*BP1239</f>
        <v>-39</v>
      </c>
      <c r="BQ416" s="5">
        <f t="shared" si="436"/>
        <v>-39</v>
      </c>
      <c r="BR416" s="356">
        <f t="shared" si="438"/>
        <v>-747.99999999999989</v>
      </c>
      <c r="BS416" s="5">
        <f t="shared" si="411"/>
        <v>669</v>
      </c>
      <c r="BT416" s="6"/>
      <c r="BU416" s="306">
        <v>39167</v>
      </c>
      <c r="BV416" s="38">
        <f t="shared" si="381"/>
        <v>669</v>
      </c>
      <c r="BW416" s="66">
        <f>BV27*BV416</f>
        <v>55116.164112703904</v>
      </c>
      <c r="BX416" s="66">
        <f t="shared" si="389"/>
        <v>963.91497775580501</v>
      </c>
      <c r="BY416" s="17">
        <f t="shared" si="387"/>
        <v>1</v>
      </c>
      <c r="BZ416" s="17">
        <f t="shared" si="390"/>
        <v>0</v>
      </c>
      <c r="CA416" s="66">
        <f t="shared" si="437"/>
        <v>-748</v>
      </c>
      <c r="CB416" s="66">
        <f>N3+CE416</f>
        <v>51539</v>
      </c>
      <c r="CC416" s="66">
        <f>MAX(BW404:BW416)</f>
        <v>56574.394463667828</v>
      </c>
      <c r="CD416" s="66">
        <f t="shared" si="383"/>
        <v>-1458.2303509639241</v>
      </c>
      <c r="CE416" s="66">
        <f t="shared" si="430"/>
        <v>1539</v>
      </c>
      <c r="CF416" s="66">
        <f>MAX(CE404:CE416)</f>
        <v>2287</v>
      </c>
      <c r="CG416" s="66">
        <f t="shared" si="384"/>
        <v>-748</v>
      </c>
      <c r="CH416" s="370">
        <f t="shared" si="412"/>
        <v>39167</v>
      </c>
      <c r="CI416" s="17">
        <f t="shared" si="439"/>
        <v>0</v>
      </c>
      <c r="CJ416" s="17">
        <f t="shared" si="413"/>
        <v>1</v>
      </c>
      <c r="CK416" s="38">
        <f>MAX(BV38:BV416)</f>
        <v>711.8</v>
      </c>
      <c r="CL416" s="38">
        <f t="shared" si="388"/>
        <v>-42.799999999999955</v>
      </c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</row>
    <row r="417" spans="1:147" customFormat="1" x14ac:dyDescent="0.25">
      <c r="A417" s="3"/>
      <c r="B417" s="254">
        <f t="shared" si="414"/>
        <v>39174</v>
      </c>
      <c r="C417" s="5">
        <f t="shared" si="415"/>
        <v>51539</v>
      </c>
      <c r="D417" s="5">
        <v>0</v>
      </c>
      <c r="E417" s="66">
        <f t="shared" si="431"/>
        <v>0</v>
      </c>
      <c r="F417" s="66">
        <f t="shared" si="416"/>
        <v>190.99999999999997</v>
      </c>
      <c r="G417" s="4">
        <f t="shared" si="417"/>
        <v>51730</v>
      </c>
      <c r="H417" s="8">
        <f t="shared" si="402"/>
        <v>3.7059314305671427E-3</v>
      </c>
      <c r="I417" s="3"/>
      <c r="J417" s="306">
        <v>39174</v>
      </c>
      <c r="K417" s="176">
        <v>671.1</v>
      </c>
      <c r="L417" s="176">
        <v>681.1</v>
      </c>
      <c r="M417" s="176">
        <v>661.7</v>
      </c>
      <c r="N417" s="178">
        <v>679.4</v>
      </c>
      <c r="O417" s="5">
        <f t="shared" si="442"/>
        <v>19.399999999999977</v>
      </c>
      <c r="P417" s="8">
        <f t="shared" si="443"/>
        <v>2.8907763373565754E-2</v>
      </c>
      <c r="Q417" s="8">
        <f>(AVERAGE(P414:P416))*Q1239</f>
        <v>1.0884618366284418E-2</v>
      </c>
      <c r="R417" s="8">
        <f>P416/P1239</f>
        <v>0.83676226532634179</v>
      </c>
      <c r="S417" s="109">
        <f t="shared" si="403"/>
        <v>663.79533261438655</v>
      </c>
      <c r="T417" s="5">
        <f t="shared" si="404"/>
        <v>6.1000000000000227</v>
      </c>
      <c r="U417" s="8">
        <f t="shared" si="441"/>
        <v>0.59333333333333182</v>
      </c>
      <c r="V417" s="19">
        <f t="shared" si="405"/>
        <v>0</v>
      </c>
      <c r="W417" s="109">
        <f t="shared" si="406"/>
        <v>678.40466738561349</v>
      </c>
      <c r="X417" s="5">
        <f t="shared" si="407"/>
        <v>8.8999999999999773</v>
      </c>
      <c r="Y417" s="8">
        <f t="shared" si="444"/>
        <v>0.40666666666666818</v>
      </c>
      <c r="Z417" s="5">
        <f t="shared" si="408"/>
        <v>0</v>
      </c>
      <c r="AA417" s="5">
        <f>K417*AA1239</f>
        <v>8.7242999999999995</v>
      </c>
      <c r="AB417" s="5">
        <f t="shared" si="445"/>
        <v>7.3001650313866033</v>
      </c>
      <c r="AC417" s="2">
        <f t="shared" si="386"/>
        <v>39174</v>
      </c>
      <c r="AD417" s="43">
        <f t="shared" si="354"/>
        <v>665</v>
      </c>
      <c r="AE417" s="235">
        <v>2.8</v>
      </c>
      <c r="AF417" s="131">
        <f>(AK416&gt;AF1239)*1</f>
        <v>0</v>
      </c>
      <c r="AG417" s="112">
        <f>MROUND((AD417*AG1239),5)</f>
        <v>650</v>
      </c>
      <c r="AH417" s="113">
        <f>MROUND((AE417*AH1239),0.1)</f>
        <v>0.5</v>
      </c>
      <c r="AI417" s="60">
        <f t="shared" si="355"/>
        <v>10.399999999999977</v>
      </c>
      <c r="AJ417" s="60">
        <f t="shared" si="409"/>
        <v>671.1</v>
      </c>
      <c r="AK417" s="133">
        <f t="shared" si="410"/>
        <v>679.4</v>
      </c>
      <c r="AL417" s="41">
        <f t="shared" si="446"/>
        <v>680</v>
      </c>
      <c r="AM417" s="56">
        <f t="shared" si="350"/>
        <v>2.8000000000000003</v>
      </c>
      <c r="AN417" s="82">
        <f t="shared" si="351"/>
        <v>1</v>
      </c>
      <c r="AO417" s="82">
        <f t="shared" si="356"/>
        <v>0</v>
      </c>
      <c r="AP417" s="33">
        <f t="shared" si="432"/>
        <v>1</v>
      </c>
      <c r="AQ417" s="29">
        <f t="shared" si="358"/>
        <v>2.8</v>
      </c>
      <c r="AR417" s="86">
        <f t="shared" si="359"/>
        <v>1</v>
      </c>
      <c r="AS417" s="33">
        <f t="shared" si="360"/>
        <v>0</v>
      </c>
      <c r="AT417" s="19">
        <f t="shared" si="361"/>
        <v>0</v>
      </c>
      <c r="AU417" s="18">
        <f t="shared" si="433"/>
        <v>0</v>
      </c>
      <c r="AV417" s="5">
        <f t="shared" si="418"/>
        <v>0</v>
      </c>
      <c r="AW417" s="17">
        <f t="shared" si="363"/>
        <v>0</v>
      </c>
      <c r="AX417" s="17">
        <f t="shared" si="364"/>
        <v>0</v>
      </c>
      <c r="AY417" s="17">
        <f t="shared" si="419"/>
        <v>0</v>
      </c>
      <c r="AZ417" s="19">
        <f t="shared" si="434"/>
        <v>0</v>
      </c>
      <c r="BA417" s="19">
        <f t="shared" si="420"/>
        <v>0</v>
      </c>
      <c r="BB417" s="19">
        <f t="shared" si="421"/>
        <v>0</v>
      </c>
      <c r="BC417" s="19">
        <f t="shared" si="422"/>
        <v>0</v>
      </c>
      <c r="BD417" s="17">
        <f t="shared" si="423"/>
        <v>0</v>
      </c>
      <c r="BE417" s="17">
        <f t="shared" si="371"/>
        <v>0</v>
      </c>
      <c r="BF417" s="38">
        <f t="shared" si="372"/>
        <v>0</v>
      </c>
      <c r="BG417" s="38">
        <f t="shared" si="373"/>
        <v>0</v>
      </c>
      <c r="BH417" s="38">
        <f t="shared" si="435"/>
        <v>0</v>
      </c>
      <c r="BI417" s="38">
        <f t="shared" si="375"/>
        <v>-0.5</v>
      </c>
      <c r="BJ417" s="5">
        <f t="shared" si="376"/>
        <v>2.8</v>
      </c>
      <c r="BK417" s="5">
        <f t="shared" si="424"/>
        <v>0</v>
      </c>
      <c r="BL417" s="22">
        <f t="shared" si="425"/>
        <v>0</v>
      </c>
      <c r="BM417" s="5">
        <f t="shared" si="426"/>
        <v>2.2999999999999998</v>
      </c>
      <c r="BN417" s="66">
        <f t="shared" si="427"/>
        <v>229.99999999999997</v>
      </c>
      <c r="BO417" s="5">
        <f t="shared" si="440"/>
        <v>0</v>
      </c>
      <c r="BP417" s="5">
        <f>AU417*BP1239</f>
        <v>0</v>
      </c>
      <c r="BQ417" s="5">
        <f t="shared" si="436"/>
        <v>-39</v>
      </c>
      <c r="BR417" s="356">
        <f t="shared" si="438"/>
        <v>190.99999999999997</v>
      </c>
      <c r="BS417" s="5">
        <f t="shared" si="411"/>
        <v>679.4</v>
      </c>
      <c r="BT417" s="6"/>
      <c r="BU417" s="306">
        <v>39174</v>
      </c>
      <c r="BV417" s="38">
        <f t="shared" si="381"/>
        <v>679.4</v>
      </c>
      <c r="BW417" s="66">
        <f>BV27*BV417</f>
        <v>55972.977426264624</v>
      </c>
      <c r="BX417" s="66">
        <f t="shared" si="389"/>
        <v>856.81331356072042</v>
      </c>
      <c r="BY417" s="17">
        <f t="shared" si="387"/>
        <v>1</v>
      </c>
      <c r="BZ417" s="17">
        <f t="shared" si="390"/>
        <v>0</v>
      </c>
      <c r="CA417" s="66">
        <f t="shared" si="437"/>
        <v>191</v>
      </c>
      <c r="CB417" s="66">
        <f>N3+CE417</f>
        <v>51730</v>
      </c>
      <c r="CC417" s="66">
        <f>MAX(BW404:BW417)</f>
        <v>56574.394463667828</v>
      </c>
      <c r="CD417" s="66">
        <f t="shared" si="383"/>
        <v>-601.41703740320372</v>
      </c>
      <c r="CE417" s="66">
        <f t="shared" si="430"/>
        <v>1730</v>
      </c>
      <c r="CF417" s="66">
        <f>MAX(CE404:CE417)</f>
        <v>2287</v>
      </c>
      <c r="CG417" s="66">
        <f t="shared" si="384"/>
        <v>-557</v>
      </c>
      <c r="CH417" s="370">
        <f t="shared" si="412"/>
        <v>39174</v>
      </c>
      <c r="CI417" s="17">
        <f t="shared" si="439"/>
        <v>1</v>
      </c>
      <c r="CJ417" s="17">
        <f t="shared" si="413"/>
        <v>0</v>
      </c>
      <c r="CK417" s="38">
        <f>MAX(BV38:BV417)</f>
        <v>711.8</v>
      </c>
      <c r="CL417" s="38">
        <f t="shared" si="388"/>
        <v>-32.399999999999977</v>
      </c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</row>
    <row r="418" spans="1:147" customFormat="1" x14ac:dyDescent="0.25">
      <c r="A418" s="3"/>
      <c r="B418" s="254">
        <f t="shared" si="414"/>
        <v>39181</v>
      </c>
      <c r="C418" s="5">
        <f t="shared" si="415"/>
        <v>51730</v>
      </c>
      <c r="D418" s="5">
        <v>0</v>
      </c>
      <c r="E418" s="66">
        <f t="shared" si="431"/>
        <v>0</v>
      </c>
      <c r="F418" s="66">
        <f t="shared" si="416"/>
        <v>311</v>
      </c>
      <c r="G418" s="4">
        <f t="shared" si="417"/>
        <v>52041</v>
      </c>
      <c r="H418" s="8">
        <f t="shared" si="402"/>
        <v>6.0119853083317222E-3</v>
      </c>
      <c r="I418" s="3"/>
      <c r="J418" s="306">
        <v>39181</v>
      </c>
      <c r="K418" s="176">
        <v>676.9</v>
      </c>
      <c r="L418" s="176">
        <v>690.5</v>
      </c>
      <c r="M418" s="176">
        <v>675.5</v>
      </c>
      <c r="N418" s="178">
        <v>689.9</v>
      </c>
      <c r="O418" s="5">
        <f t="shared" si="442"/>
        <v>15</v>
      </c>
      <c r="P418" s="8">
        <f t="shared" si="443"/>
        <v>2.2159846358398582E-2</v>
      </c>
      <c r="Q418" s="8">
        <f>(AVERAGE(P415:P417))*Q1239</f>
        <v>1.0867424364103637E-2</v>
      </c>
      <c r="R418" s="8">
        <f>P417/P1239</f>
        <v>0.81980508039348798</v>
      </c>
      <c r="S418" s="109">
        <f t="shared" si="403"/>
        <v>669.54384044793824</v>
      </c>
      <c r="T418" s="5">
        <f t="shared" si="404"/>
        <v>6.8999999999999773</v>
      </c>
      <c r="U418" s="8">
        <f t="shared" si="441"/>
        <v>0.54000000000000148</v>
      </c>
      <c r="V418" s="19">
        <f t="shared" si="405"/>
        <v>0</v>
      </c>
      <c r="W418" s="109">
        <f t="shared" si="406"/>
        <v>684.25615955206172</v>
      </c>
      <c r="X418" s="5">
        <f t="shared" si="407"/>
        <v>8.1000000000000227</v>
      </c>
      <c r="Y418" s="8">
        <f t="shared" si="444"/>
        <v>0.45999999999999852</v>
      </c>
      <c r="Z418" s="5">
        <f t="shared" si="408"/>
        <v>4.8999999999999773</v>
      </c>
      <c r="AA418" s="5">
        <f>K418*AA1239</f>
        <v>8.7996999999999996</v>
      </c>
      <c r="AB418" s="5">
        <f t="shared" si="445"/>
        <v>7.2140387659385761</v>
      </c>
      <c r="AC418" s="2">
        <f t="shared" si="386"/>
        <v>39181</v>
      </c>
      <c r="AD418" s="43">
        <f t="shared" si="354"/>
        <v>670</v>
      </c>
      <c r="AE418" s="235">
        <v>4.3</v>
      </c>
      <c r="AF418" s="131">
        <f>(AK417&gt;AF1239)*1</f>
        <v>0</v>
      </c>
      <c r="AG418" s="112">
        <f>MROUND((AD418*AG1239),5)</f>
        <v>655</v>
      </c>
      <c r="AH418" s="113">
        <f>MROUND((AE418*AH1239),0.1)</f>
        <v>0.8</v>
      </c>
      <c r="AI418" s="60">
        <f t="shared" si="355"/>
        <v>10.5</v>
      </c>
      <c r="AJ418" s="60">
        <f t="shared" si="409"/>
        <v>676.9</v>
      </c>
      <c r="AK418" s="133">
        <f t="shared" si="410"/>
        <v>689.9</v>
      </c>
      <c r="AL418" s="41">
        <f t="shared" si="446"/>
        <v>685</v>
      </c>
      <c r="AM418" s="56">
        <f t="shared" si="350"/>
        <v>3</v>
      </c>
      <c r="AN418" s="82">
        <f t="shared" si="351"/>
        <v>1</v>
      </c>
      <c r="AO418" s="82">
        <f t="shared" si="356"/>
        <v>0</v>
      </c>
      <c r="AP418" s="33">
        <f t="shared" si="432"/>
        <v>1</v>
      </c>
      <c r="AQ418" s="29">
        <f t="shared" si="358"/>
        <v>4.3</v>
      </c>
      <c r="AR418" s="86">
        <f t="shared" si="359"/>
        <v>1</v>
      </c>
      <c r="AS418" s="33">
        <f t="shared" si="360"/>
        <v>0</v>
      </c>
      <c r="AT418" s="19">
        <f t="shared" si="361"/>
        <v>0</v>
      </c>
      <c r="AU418" s="18">
        <f t="shared" si="433"/>
        <v>0</v>
      </c>
      <c r="AV418" s="5">
        <f t="shared" si="418"/>
        <v>0</v>
      </c>
      <c r="AW418" s="17">
        <f t="shared" si="363"/>
        <v>0</v>
      </c>
      <c r="AX418" s="17">
        <f t="shared" si="364"/>
        <v>0</v>
      </c>
      <c r="AY418" s="17">
        <f t="shared" si="419"/>
        <v>0</v>
      </c>
      <c r="AZ418" s="19">
        <f t="shared" si="434"/>
        <v>0</v>
      </c>
      <c r="BA418" s="19">
        <f t="shared" si="420"/>
        <v>0</v>
      </c>
      <c r="BB418" s="19">
        <f t="shared" si="421"/>
        <v>0</v>
      </c>
      <c r="BC418" s="19">
        <f t="shared" si="422"/>
        <v>0</v>
      </c>
      <c r="BD418" s="17">
        <f t="shared" si="423"/>
        <v>0</v>
      </c>
      <c r="BE418" s="17">
        <f t="shared" si="371"/>
        <v>0</v>
      </c>
      <c r="BF418" s="38">
        <f t="shared" si="372"/>
        <v>0</v>
      </c>
      <c r="BG418" s="38">
        <f t="shared" si="373"/>
        <v>0</v>
      </c>
      <c r="BH418" s="38">
        <f t="shared" si="435"/>
        <v>0</v>
      </c>
      <c r="BI418" s="38">
        <f t="shared" si="375"/>
        <v>-0.8</v>
      </c>
      <c r="BJ418" s="5">
        <f t="shared" si="376"/>
        <v>4.3</v>
      </c>
      <c r="BK418" s="5">
        <f t="shared" si="424"/>
        <v>0</v>
      </c>
      <c r="BL418" s="22">
        <f t="shared" si="425"/>
        <v>0</v>
      </c>
      <c r="BM418" s="5">
        <f t="shared" si="426"/>
        <v>3.5</v>
      </c>
      <c r="BN418" s="66">
        <f t="shared" si="427"/>
        <v>350</v>
      </c>
      <c r="BO418" s="5">
        <f t="shared" si="440"/>
        <v>0</v>
      </c>
      <c r="BP418" s="5">
        <f>AU418*BP1239</f>
        <v>0</v>
      </c>
      <c r="BQ418" s="5">
        <f t="shared" si="436"/>
        <v>-39</v>
      </c>
      <c r="BR418" s="356">
        <f t="shared" si="438"/>
        <v>311</v>
      </c>
      <c r="BS418" s="5">
        <f t="shared" si="411"/>
        <v>689.9</v>
      </c>
      <c r="BT418" s="6"/>
      <c r="BU418" s="306">
        <v>39181</v>
      </c>
      <c r="BV418" s="38">
        <f t="shared" si="381"/>
        <v>689.9</v>
      </c>
      <c r="BW418" s="66">
        <f>BV27*BV418</f>
        <v>56838.029329378813</v>
      </c>
      <c r="BX418" s="66">
        <f t="shared" si="389"/>
        <v>865.05190311418846</v>
      </c>
      <c r="BY418" s="17">
        <f t="shared" si="387"/>
        <v>1</v>
      </c>
      <c r="BZ418" s="17">
        <f t="shared" si="390"/>
        <v>0</v>
      </c>
      <c r="CA418" s="66">
        <f t="shared" si="437"/>
        <v>311</v>
      </c>
      <c r="CB418" s="66">
        <f>N3+CE418</f>
        <v>52041</v>
      </c>
      <c r="CC418" s="66">
        <f>MAX(BW404:BW418)</f>
        <v>56838.029329378813</v>
      </c>
      <c r="CD418" s="66">
        <f t="shared" si="383"/>
        <v>0</v>
      </c>
      <c r="CE418" s="66">
        <f t="shared" si="430"/>
        <v>2041</v>
      </c>
      <c r="CF418" s="66">
        <f>MAX(CE404:CE418)</f>
        <v>2287</v>
      </c>
      <c r="CG418" s="66">
        <f t="shared" si="384"/>
        <v>-246</v>
      </c>
      <c r="CH418" s="370">
        <f t="shared" si="412"/>
        <v>39181</v>
      </c>
      <c r="CI418" s="17">
        <f t="shared" si="439"/>
        <v>1</v>
      </c>
      <c r="CJ418" s="17">
        <f t="shared" si="413"/>
        <v>0</v>
      </c>
      <c r="CK418" s="38">
        <f>MAX(BV38:BV418)</f>
        <v>711.8</v>
      </c>
      <c r="CL418" s="38">
        <f t="shared" si="388"/>
        <v>-21.899999999999977</v>
      </c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</row>
    <row r="419" spans="1:147" customFormat="1" x14ac:dyDescent="0.25">
      <c r="A419" s="3"/>
      <c r="B419" s="254">
        <f t="shared" si="414"/>
        <v>39188</v>
      </c>
      <c r="C419" s="5">
        <f t="shared" si="415"/>
        <v>52041</v>
      </c>
      <c r="D419" s="5">
        <v>0</v>
      </c>
      <c r="E419" s="66">
        <f t="shared" si="431"/>
        <v>0</v>
      </c>
      <c r="F419" s="66">
        <f t="shared" si="416"/>
        <v>281</v>
      </c>
      <c r="G419" s="4">
        <f t="shared" si="417"/>
        <v>52322</v>
      </c>
      <c r="H419" s="8">
        <f t="shared" si="402"/>
        <v>5.3995887857650696E-3</v>
      </c>
      <c r="I419" s="3"/>
      <c r="J419" s="306">
        <v>39188</v>
      </c>
      <c r="K419" s="176">
        <v>690.6</v>
      </c>
      <c r="L419" s="176">
        <v>698</v>
      </c>
      <c r="M419" s="176">
        <v>682.5</v>
      </c>
      <c r="N419" s="178">
        <v>695.8</v>
      </c>
      <c r="O419" s="5">
        <f t="shared" si="442"/>
        <v>15.5</v>
      </c>
      <c r="P419" s="8">
        <f t="shared" si="443"/>
        <v>2.2444251375615405E-2</v>
      </c>
      <c r="Q419" s="8">
        <f>(AVERAGE(P416:P418))*Q1239</f>
        <v>1.074310842053567E-2</v>
      </c>
      <c r="R419" s="8">
        <f>P418/P1239</f>
        <v>0.6284386097461484</v>
      </c>
      <c r="S419" s="109">
        <f t="shared" si="403"/>
        <v>683.18080932477812</v>
      </c>
      <c r="T419" s="5">
        <f t="shared" si="404"/>
        <v>5.6000000000000227</v>
      </c>
      <c r="U419" s="8">
        <f t="shared" si="441"/>
        <v>0.62666666666666515</v>
      </c>
      <c r="V419" s="19">
        <f t="shared" si="405"/>
        <v>0</v>
      </c>
      <c r="W419" s="109">
        <f t="shared" si="406"/>
        <v>698.01919067522192</v>
      </c>
      <c r="X419" s="5">
        <f t="shared" si="407"/>
        <v>9.3999999999999773</v>
      </c>
      <c r="Y419" s="8">
        <f t="shared" si="444"/>
        <v>0.37333333333333485</v>
      </c>
      <c r="Z419" s="5">
        <f t="shared" si="408"/>
        <v>0</v>
      </c>
      <c r="AA419" s="5">
        <f>K419*AA1239</f>
        <v>8.9778000000000002</v>
      </c>
      <c r="AB419" s="5">
        <f t="shared" si="445"/>
        <v>5.6419961505789713</v>
      </c>
      <c r="AC419" s="2">
        <f t="shared" si="386"/>
        <v>39188</v>
      </c>
      <c r="AD419" s="43">
        <f t="shared" si="354"/>
        <v>685</v>
      </c>
      <c r="AE419" s="235">
        <v>3.9</v>
      </c>
      <c r="AF419" s="131">
        <f>(AK418&gt;AF1239)*1</f>
        <v>0</v>
      </c>
      <c r="AG419" s="112">
        <f>MROUND((AD419*AG1239),5)</f>
        <v>670</v>
      </c>
      <c r="AH419" s="113">
        <f>MROUND((AE419*AH1239),0.1)</f>
        <v>0.70000000000000007</v>
      </c>
      <c r="AI419" s="60">
        <f t="shared" si="355"/>
        <v>5.8999999999999773</v>
      </c>
      <c r="AJ419" s="60">
        <f t="shared" si="409"/>
        <v>690.6</v>
      </c>
      <c r="AK419" s="133">
        <f t="shared" si="410"/>
        <v>695.8</v>
      </c>
      <c r="AL419" s="41">
        <f t="shared" si="446"/>
        <v>700</v>
      </c>
      <c r="AM419" s="56">
        <f t="shared" si="350"/>
        <v>3.3000000000000003</v>
      </c>
      <c r="AN419" s="82">
        <f t="shared" si="351"/>
        <v>1</v>
      </c>
      <c r="AO419" s="82">
        <f t="shared" si="356"/>
        <v>0</v>
      </c>
      <c r="AP419" s="33">
        <f t="shared" si="432"/>
        <v>1</v>
      </c>
      <c r="AQ419" s="29">
        <f t="shared" si="358"/>
        <v>3.9</v>
      </c>
      <c r="AR419" s="86">
        <f t="shared" si="359"/>
        <v>1</v>
      </c>
      <c r="AS419" s="33">
        <f t="shared" si="360"/>
        <v>0</v>
      </c>
      <c r="AT419" s="19">
        <f t="shared" si="361"/>
        <v>0</v>
      </c>
      <c r="AU419" s="18">
        <f t="shared" si="433"/>
        <v>0</v>
      </c>
      <c r="AV419" s="5">
        <f t="shared" si="418"/>
        <v>0</v>
      </c>
      <c r="AW419" s="17">
        <f t="shared" si="363"/>
        <v>0</v>
      </c>
      <c r="AX419" s="17">
        <f t="shared" si="364"/>
        <v>0</v>
      </c>
      <c r="AY419" s="17">
        <f t="shared" si="419"/>
        <v>0</v>
      </c>
      <c r="AZ419" s="19">
        <f t="shared" si="434"/>
        <v>0</v>
      </c>
      <c r="BA419" s="19">
        <f t="shared" si="420"/>
        <v>0</v>
      </c>
      <c r="BB419" s="19">
        <f t="shared" si="421"/>
        <v>0</v>
      </c>
      <c r="BC419" s="19">
        <f t="shared" si="422"/>
        <v>0</v>
      </c>
      <c r="BD419" s="17">
        <f t="shared" si="423"/>
        <v>0</v>
      </c>
      <c r="BE419" s="17">
        <f t="shared" si="371"/>
        <v>0</v>
      </c>
      <c r="BF419" s="38">
        <f t="shared" si="372"/>
        <v>0</v>
      </c>
      <c r="BG419" s="38">
        <f t="shared" si="373"/>
        <v>0</v>
      </c>
      <c r="BH419" s="38">
        <f t="shared" si="435"/>
        <v>0</v>
      </c>
      <c r="BI419" s="38">
        <f t="shared" si="375"/>
        <v>-0.70000000000000007</v>
      </c>
      <c r="BJ419" s="5">
        <f t="shared" si="376"/>
        <v>3.9</v>
      </c>
      <c r="BK419" s="5">
        <f t="shared" si="424"/>
        <v>0</v>
      </c>
      <c r="BL419" s="22">
        <f t="shared" si="425"/>
        <v>0</v>
      </c>
      <c r="BM419" s="5">
        <f t="shared" si="426"/>
        <v>3.1999999999999997</v>
      </c>
      <c r="BN419" s="66">
        <f t="shared" si="427"/>
        <v>320</v>
      </c>
      <c r="BO419" s="5">
        <f t="shared" si="440"/>
        <v>0</v>
      </c>
      <c r="BP419" s="5">
        <f>AU419*BP1239</f>
        <v>0</v>
      </c>
      <c r="BQ419" s="5">
        <f t="shared" si="436"/>
        <v>-39</v>
      </c>
      <c r="BR419" s="356">
        <f t="shared" si="438"/>
        <v>281</v>
      </c>
      <c r="BS419" s="5">
        <f t="shared" si="411"/>
        <v>695.8</v>
      </c>
      <c r="BT419" s="6"/>
      <c r="BU419" s="306">
        <v>39188</v>
      </c>
      <c r="BV419" s="38">
        <f t="shared" si="381"/>
        <v>695.8</v>
      </c>
      <c r="BW419" s="66">
        <f>BV27*BV419</f>
        <v>57324.106113033449</v>
      </c>
      <c r="BX419" s="66">
        <f t="shared" si="389"/>
        <v>486.07678365463653</v>
      </c>
      <c r="BY419" s="17">
        <f t="shared" si="387"/>
        <v>1</v>
      </c>
      <c r="BZ419" s="17">
        <f t="shared" si="390"/>
        <v>0</v>
      </c>
      <c r="CA419" s="66">
        <f t="shared" si="437"/>
        <v>281</v>
      </c>
      <c r="CB419" s="66">
        <f>N3+CE419</f>
        <v>52322</v>
      </c>
      <c r="CC419" s="66">
        <f>MAX(BW404:BW419)</f>
        <v>57324.106113033449</v>
      </c>
      <c r="CD419" s="66">
        <f t="shared" si="383"/>
        <v>0</v>
      </c>
      <c r="CE419" s="66">
        <f t="shared" si="430"/>
        <v>2322</v>
      </c>
      <c r="CF419" s="66">
        <f>MAX(CE404:CE419)</f>
        <v>2322</v>
      </c>
      <c r="CG419" s="66">
        <f t="shared" si="384"/>
        <v>0</v>
      </c>
      <c r="CH419" s="370">
        <f t="shared" si="412"/>
        <v>39188</v>
      </c>
      <c r="CI419" s="17">
        <f t="shared" si="439"/>
        <v>1</v>
      </c>
      <c r="CJ419" s="17">
        <f t="shared" si="413"/>
        <v>0</v>
      </c>
      <c r="CK419" s="38">
        <f>MAX(BV38:BV419)</f>
        <v>711.8</v>
      </c>
      <c r="CL419" s="38">
        <f t="shared" si="388"/>
        <v>-16</v>
      </c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</row>
    <row r="420" spans="1:147" customFormat="1" x14ac:dyDescent="0.25">
      <c r="A420" s="3"/>
      <c r="B420" s="254">
        <f t="shared" si="414"/>
        <v>39195</v>
      </c>
      <c r="C420" s="5">
        <f t="shared" si="415"/>
        <v>52322</v>
      </c>
      <c r="D420" s="5">
        <v>0</v>
      </c>
      <c r="E420" s="66">
        <f t="shared" si="431"/>
        <v>0</v>
      </c>
      <c r="F420" s="66">
        <f t="shared" si="416"/>
        <v>251</v>
      </c>
      <c r="G420" s="4">
        <f t="shared" si="417"/>
        <v>52573</v>
      </c>
      <c r="H420" s="8">
        <f t="shared" si="402"/>
        <v>4.7972172317571962E-3</v>
      </c>
      <c r="I420" s="3"/>
      <c r="J420" s="306">
        <v>39195</v>
      </c>
      <c r="K420" s="176">
        <v>696.2</v>
      </c>
      <c r="L420" s="176">
        <v>697.7</v>
      </c>
      <c r="M420" s="176">
        <v>673.8</v>
      </c>
      <c r="N420" s="178">
        <v>681.8</v>
      </c>
      <c r="O420" s="5">
        <f t="shared" si="442"/>
        <v>23.900000000000091</v>
      </c>
      <c r="P420" s="8">
        <f t="shared" si="443"/>
        <v>3.432921574260283E-2</v>
      </c>
      <c r="Q420" s="8">
        <f>(AVERAGE(P417:P419))*Q1239</f>
        <v>9.8015814810106308E-3</v>
      </c>
      <c r="R420" s="8">
        <f>P419/P1239</f>
        <v>0.63650414823111312</v>
      </c>
      <c r="S420" s="109">
        <f t="shared" si="403"/>
        <v>689.37613897292044</v>
      </c>
      <c r="T420" s="5">
        <f t="shared" si="404"/>
        <v>6.2000000000000455</v>
      </c>
      <c r="U420" s="8">
        <f t="shared" si="441"/>
        <v>0.58666666666666367</v>
      </c>
      <c r="V420" s="19">
        <f t="shared" si="405"/>
        <v>8.2000000000000455</v>
      </c>
      <c r="W420" s="109">
        <f t="shared" si="406"/>
        <v>703.02386102707965</v>
      </c>
      <c r="X420" s="5">
        <f t="shared" si="407"/>
        <v>8.7999999999999545</v>
      </c>
      <c r="Y420" s="8">
        <f t="shared" si="444"/>
        <v>0.41333333333333633</v>
      </c>
      <c r="Z420" s="5">
        <f t="shared" si="408"/>
        <v>0</v>
      </c>
      <c r="AA420" s="5">
        <f>K420*AA1239</f>
        <v>9.0505999999999993</v>
      </c>
      <c r="AB420" s="5">
        <f t="shared" si="445"/>
        <v>5.7607444439805118</v>
      </c>
      <c r="AC420" s="2">
        <f t="shared" si="386"/>
        <v>39195</v>
      </c>
      <c r="AD420" s="43">
        <f t="shared" si="354"/>
        <v>690</v>
      </c>
      <c r="AE420" s="235">
        <v>3.5</v>
      </c>
      <c r="AF420" s="131">
        <f>(AK419&gt;AF1239)*1</f>
        <v>0</v>
      </c>
      <c r="AG420" s="112">
        <f>MROUND((AD420*AG1239),5)</f>
        <v>675</v>
      </c>
      <c r="AH420" s="113">
        <f>MROUND((AE420*AH1239),0.1)</f>
        <v>0.60000000000000009</v>
      </c>
      <c r="AI420" s="60">
        <f t="shared" si="355"/>
        <v>-14</v>
      </c>
      <c r="AJ420" s="60">
        <f t="shared" si="409"/>
        <v>696.2</v>
      </c>
      <c r="AK420" s="133">
        <f t="shared" si="410"/>
        <v>681.8</v>
      </c>
      <c r="AL420" s="41">
        <f t="shared" si="446"/>
        <v>705</v>
      </c>
      <c r="AM420" s="56">
        <f t="shared" si="350"/>
        <v>2.1</v>
      </c>
      <c r="AN420" s="82">
        <f t="shared" si="351"/>
        <v>0</v>
      </c>
      <c r="AO420" s="82">
        <f t="shared" si="356"/>
        <v>1</v>
      </c>
      <c r="AP420" s="33">
        <f t="shared" si="432"/>
        <v>1</v>
      </c>
      <c r="AQ420" s="29">
        <f t="shared" si="358"/>
        <v>3.5</v>
      </c>
      <c r="AR420" s="86">
        <f t="shared" si="359"/>
        <v>0</v>
      </c>
      <c r="AS420" s="33">
        <f t="shared" si="360"/>
        <v>1</v>
      </c>
      <c r="AT420" s="19">
        <f t="shared" si="361"/>
        <v>690</v>
      </c>
      <c r="AU420" s="18">
        <f t="shared" si="433"/>
        <v>0</v>
      </c>
      <c r="AV420" s="5">
        <f t="shared" si="418"/>
        <v>0</v>
      </c>
      <c r="AW420" s="17">
        <f t="shared" si="363"/>
        <v>0</v>
      </c>
      <c r="AX420" s="17">
        <f t="shared" si="364"/>
        <v>0</v>
      </c>
      <c r="AY420" s="17">
        <f t="shared" si="419"/>
        <v>0</v>
      </c>
      <c r="AZ420" s="19">
        <f t="shared" si="434"/>
        <v>0</v>
      </c>
      <c r="BA420" s="19">
        <f t="shared" si="420"/>
        <v>690</v>
      </c>
      <c r="BB420" s="19">
        <f t="shared" si="421"/>
        <v>0</v>
      </c>
      <c r="BC420" s="19">
        <f t="shared" si="422"/>
        <v>0</v>
      </c>
      <c r="BD420" s="17">
        <f t="shared" si="423"/>
        <v>690</v>
      </c>
      <c r="BE420" s="17">
        <f t="shared" si="371"/>
        <v>0</v>
      </c>
      <c r="BF420" s="38">
        <f t="shared" si="372"/>
        <v>0</v>
      </c>
      <c r="BG420" s="38">
        <f t="shared" si="373"/>
        <v>0</v>
      </c>
      <c r="BH420" s="38">
        <f t="shared" si="435"/>
        <v>0</v>
      </c>
      <c r="BI420" s="38">
        <f t="shared" si="375"/>
        <v>-0.60000000000000009</v>
      </c>
      <c r="BJ420" s="5">
        <f t="shared" si="376"/>
        <v>3.5</v>
      </c>
      <c r="BK420" s="5">
        <f t="shared" si="424"/>
        <v>0</v>
      </c>
      <c r="BL420" s="22">
        <f t="shared" si="425"/>
        <v>0</v>
      </c>
      <c r="BM420" s="5">
        <f t="shared" si="426"/>
        <v>2.9</v>
      </c>
      <c r="BN420" s="66">
        <f t="shared" si="427"/>
        <v>290</v>
      </c>
      <c r="BO420" s="5">
        <f t="shared" si="440"/>
        <v>0</v>
      </c>
      <c r="BP420" s="5">
        <f>AU420*BP1239</f>
        <v>0</v>
      </c>
      <c r="BQ420" s="5">
        <f t="shared" si="436"/>
        <v>-39</v>
      </c>
      <c r="BR420" s="356">
        <f t="shared" si="438"/>
        <v>251</v>
      </c>
      <c r="BS420" s="5">
        <f t="shared" si="411"/>
        <v>681.8</v>
      </c>
      <c r="BT420" s="6"/>
      <c r="BU420" s="306">
        <v>39195</v>
      </c>
      <c r="BV420" s="38">
        <f t="shared" si="381"/>
        <v>681.8</v>
      </c>
      <c r="BW420" s="66">
        <f>BV27*BV420</f>
        <v>56170.703575547865</v>
      </c>
      <c r="BX420" s="66">
        <f t="shared" si="389"/>
        <v>-1153.4025374855846</v>
      </c>
      <c r="BY420" s="17">
        <f t="shared" si="387"/>
        <v>0</v>
      </c>
      <c r="BZ420" s="17">
        <f t="shared" si="390"/>
        <v>1</v>
      </c>
      <c r="CA420" s="66">
        <f t="shared" si="437"/>
        <v>251</v>
      </c>
      <c r="CB420" s="66">
        <f>N3+CE420</f>
        <v>52573</v>
      </c>
      <c r="CC420" s="66">
        <f>MAX(BW404:BW420)</f>
        <v>57324.106113033449</v>
      </c>
      <c r="CD420" s="66">
        <f t="shared" si="383"/>
        <v>-1153.4025374855846</v>
      </c>
      <c r="CE420" s="66">
        <f t="shared" si="430"/>
        <v>2573</v>
      </c>
      <c r="CF420" s="66">
        <f>MAX(CE404:CE420)</f>
        <v>2573</v>
      </c>
      <c r="CG420" s="66">
        <f t="shared" si="384"/>
        <v>0</v>
      </c>
      <c r="CH420" s="370">
        <f t="shared" si="412"/>
        <v>39195</v>
      </c>
      <c r="CI420" s="17">
        <f t="shared" si="439"/>
        <v>1</v>
      </c>
      <c r="CJ420" s="17">
        <f t="shared" si="413"/>
        <v>0</v>
      </c>
      <c r="CK420" s="38">
        <f>MAX(BV38:BV420)</f>
        <v>711.8</v>
      </c>
      <c r="CL420" s="38">
        <f t="shared" si="388"/>
        <v>-30</v>
      </c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</row>
    <row r="421" spans="1:147" customFormat="1" x14ac:dyDescent="0.25">
      <c r="A421" s="3"/>
      <c r="B421" s="254">
        <f t="shared" si="414"/>
        <v>39202</v>
      </c>
      <c r="C421" s="5">
        <f t="shared" si="415"/>
        <v>52573</v>
      </c>
      <c r="D421" s="5">
        <v>0</v>
      </c>
      <c r="E421" s="66">
        <f t="shared" si="431"/>
        <v>0</v>
      </c>
      <c r="F421" s="66">
        <f t="shared" si="416"/>
        <v>102.00000000000003</v>
      </c>
      <c r="G421" s="4">
        <f t="shared" si="417"/>
        <v>52675</v>
      </c>
      <c r="H421" s="8">
        <f t="shared" si="402"/>
        <v>1.9401593974093172E-3</v>
      </c>
      <c r="I421" s="3"/>
      <c r="J421" s="306">
        <v>39202</v>
      </c>
      <c r="K421" s="176">
        <v>684.2</v>
      </c>
      <c r="L421" s="176">
        <v>693.2</v>
      </c>
      <c r="M421" s="176">
        <v>670</v>
      </c>
      <c r="N421" s="178">
        <v>689.7</v>
      </c>
      <c r="O421" s="5">
        <f t="shared" si="442"/>
        <v>23.200000000000045</v>
      </c>
      <c r="P421" s="8">
        <f t="shared" si="443"/>
        <v>3.3908213972522722E-2</v>
      </c>
      <c r="Q421" s="8">
        <f>(AVERAGE(P418:P420))*Q1239</f>
        <v>1.0524441796882241E-2</v>
      </c>
      <c r="R421" s="8">
        <f>P420/P1239</f>
        <v>0.97355388959095568</v>
      </c>
      <c r="S421" s="109">
        <f t="shared" si="403"/>
        <v>676.99917692257327</v>
      </c>
      <c r="T421" s="5">
        <f t="shared" si="404"/>
        <v>9.2000000000000455</v>
      </c>
      <c r="U421" s="8">
        <f t="shared" si="441"/>
        <v>0.38666666666666366</v>
      </c>
      <c r="V421" s="19">
        <f t="shared" si="405"/>
        <v>0</v>
      </c>
      <c r="W421" s="109">
        <f t="shared" si="406"/>
        <v>691.40082307742682</v>
      </c>
      <c r="X421" s="5">
        <f t="shared" si="407"/>
        <v>5.7999999999999545</v>
      </c>
      <c r="Y421" s="8">
        <f t="shared" si="444"/>
        <v>0.61333333333333639</v>
      </c>
      <c r="Z421" s="5">
        <f t="shared" si="408"/>
        <v>0</v>
      </c>
      <c r="AA421" s="5">
        <f>K421*AA1239</f>
        <v>8.8946000000000005</v>
      </c>
      <c r="AB421" s="5">
        <f t="shared" si="445"/>
        <v>8.6593724263557146</v>
      </c>
      <c r="AC421" s="2">
        <f t="shared" si="386"/>
        <v>39202</v>
      </c>
      <c r="AD421" s="43">
        <f t="shared" si="354"/>
        <v>675</v>
      </c>
      <c r="AE421" s="235">
        <v>3.4</v>
      </c>
      <c r="AF421" s="131">
        <f>(AK420&gt;AF1239)*1</f>
        <v>0</v>
      </c>
      <c r="AG421" s="112">
        <f>MROUND((AD421*AG1239),5)</f>
        <v>660</v>
      </c>
      <c r="AH421" s="113">
        <f>MROUND((AE421*AH1239),0.1)</f>
        <v>0.60000000000000009</v>
      </c>
      <c r="AI421" s="60">
        <f t="shared" si="355"/>
        <v>7.9000000000000909</v>
      </c>
      <c r="AJ421" s="60">
        <f t="shared" si="409"/>
        <v>684.2</v>
      </c>
      <c r="AK421" s="133">
        <f t="shared" si="410"/>
        <v>689.7</v>
      </c>
      <c r="AL421" s="41">
        <f t="shared" si="446"/>
        <v>690</v>
      </c>
      <c r="AM421" s="56">
        <f t="shared" si="350"/>
        <v>2.4000000000000004</v>
      </c>
      <c r="AN421" s="82">
        <f t="shared" si="351"/>
        <v>1</v>
      </c>
      <c r="AO421" s="82">
        <f t="shared" si="356"/>
        <v>0</v>
      </c>
      <c r="AP421" s="33">
        <f t="shared" si="432"/>
        <v>0</v>
      </c>
      <c r="AQ421" s="29">
        <f t="shared" si="358"/>
        <v>0</v>
      </c>
      <c r="AR421" s="86">
        <f t="shared" si="359"/>
        <v>1</v>
      </c>
      <c r="AS421" s="33">
        <f t="shared" si="360"/>
        <v>0</v>
      </c>
      <c r="AT421" s="19">
        <f t="shared" si="361"/>
        <v>0</v>
      </c>
      <c r="AU421" s="18">
        <f t="shared" si="433"/>
        <v>1</v>
      </c>
      <c r="AV421" s="5">
        <f t="shared" si="418"/>
        <v>2.4000000000000004</v>
      </c>
      <c r="AW421" s="17">
        <f t="shared" si="363"/>
        <v>1</v>
      </c>
      <c r="AX421" s="17">
        <f t="shared" si="364"/>
        <v>0</v>
      </c>
      <c r="AY421" s="17">
        <f t="shared" si="419"/>
        <v>0</v>
      </c>
      <c r="AZ421" s="19">
        <f t="shared" si="434"/>
        <v>690</v>
      </c>
      <c r="BA421" s="19">
        <f t="shared" si="420"/>
        <v>0</v>
      </c>
      <c r="BB421" s="19">
        <f t="shared" si="421"/>
        <v>0</v>
      </c>
      <c r="BC421" s="19">
        <f t="shared" si="422"/>
        <v>0</v>
      </c>
      <c r="BD421" s="17">
        <f t="shared" si="423"/>
        <v>690</v>
      </c>
      <c r="BE421" s="17">
        <f t="shared" si="371"/>
        <v>0</v>
      </c>
      <c r="BF421" s="38">
        <f t="shared" si="372"/>
        <v>0</v>
      </c>
      <c r="BG421" s="38">
        <f t="shared" si="373"/>
        <v>0</v>
      </c>
      <c r="BH421" s="38">
        <f t="shared" si="435"/>
        <v>0</v>
      </c>
      <c r="BI421" s="38">
        <f t="shared" si="375"/>
        <v>-0.60000000000000009</v>
      </c>
      <c r="BJ421" s="5">
        <f t="shared" si="376"/>
        <v>0</v>
      </c>
      <c r="BK421" s="5">
        <f t="shared" si="424"/>
        <v>0</v>
      </c>
      <c r="BL421" s="22">
        <f t="shared" si="425"/>
        <v>2.4000000000000004</v>
      </c>
      <c r="BM421" s="5">
        <f t="shared" si="426"/>
        <v>1.8000000000000003</v>
      </c>
      <c r="BN421" s="66">
        <f t="shared" si="427"/>
        <v>180.00000000000003</v>
      </c>
      <c r="BO421" s="5">
        <f t="shared" si="440"/>
        <v>0</v>
      </c>
      <c r="BP421" s="5">
        <f>AU421*BP1239</f>
        <v>-39</v>
      </c>
      <c r="BQ421" s="5">
        <f t="shared" si="436"/>
        <v>-39</v>
      </c>
      <c r="BR421" s="356">
        <f t="shared" si="438"/>
        <v>102.00000000000003</v>
      </c>
      <c r="BS421" s="5">
        <f t="shared" si="411"/>
        <v>689.7</v>
      </c>
      <c r="BT421" s="6"/>
      <c r="BU421" s="306">
        <v>39202</v>
      </c>
      <c r="BV421" s="38">
        <f t="shared" si="381"/>
        <v>689.7</v>
      </c>
      <c r="BW421" s="66">
        <f>BV27*BV421</f>
        <v>56821.552150271877</v>
      </c>
      <c r="BX421" s="66">
        <f t="shared" si="389"/>
        <v>650.848574724012</v>
      </c>
      <c r="BY421" s="17">
        <f t="shared" si="387"/>
        <v>1</v>
      </c>
      <c r="BZ421" s="17">
        <f t="shared" si="390"/>
        <v>0</v>
      </c>
      <c r="CA421" s="66">
        <f t="shared" si="437"/>
        <v>102</v>
      </c>
      <c r="CB421" s="66">
        <f>N3+CE421</f>
        <v>52675</v>
      </c>
      <c r="CC421" s="66">
        <f>MAX(BW404:BW421)</f>
        <v>57324.106113033449</v>
      </c>
      <c r="CD421" s="66">
        <f t="shared" si="383"/>
        <v>-502.55396276157262</v>
      </c>
      <c r="CE421" s="66">
        <f t="shared" si="430"/>
        <v>2675</v>
      </c>
      <c r="CF421" s="66">
        <f>MAX(CE404:CE421)</f>
        <v>2675</v>
      </c>
      <c r="CG421" s="66">
        <f t="shared" si="384"/>
        <v>0</v>
      </c>
      <c r="CH421" s="370">
        <f t="shared" si="412"/>
        <v>39202</v>
      </c>
      <c r="CI421" s="17">
        <f t="shared" si="439"/>
        <v>1</v>
      </c>
      <c r="CJ421" s="17">
        <f t="shared" si="413"/>
        <v>0</v>
      </c>
      <c r="CK421" s="38">
        <f>MAX(BV38:BV421)</f>
        <v>711.8</v>
      </c>
      <c r="CL421" s="38">
        <f t="shared" si="388"/>
        <v>-22.099999999999909</v>
      </c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</row>
    <row r="422" spans="1:147" customFormat="1" x14ac:dyDescent="0.25">
      <c r="A422" s="3"/>
      <c r="B422" s="254">
        <f t="shared" si="414"/>
        <v>39209</v>
      </c>
      <c r="C422" s="5">
        <f t="shared" si="415"/>
        <v>52675</v>
      </c>
      <c r="D422" s="5">
        <v>0</v>
      </c>
      <c r="E422" s="66">
        <f t="shared" si="431"/>
        <v>0</v>
      </c>
      <c r="F422" s="66">
        <f t="shared" si="416"/>
        <v>392.00000000000011</v>
      </c>
      <c r="G422" s="4">
        <f t="shared" si="417"/>
        <v>53067</v>
      </c>
      <c r="H422" s="8">
        <f t="shared" si="402"/>
        <v>7.4418604651162812E-3</v>
      </c>
      <c r="I422" s="3"/>
      <c r="J422" s="306">
        <v>39209</v>
      </c>
      <c r="K422" s="176">
        <v>691</v>
      </c>
      <c r="L422" s="176">
        <v>693.3</v>
      </c>
      <c r="M422" s="176">
        <v>665.9</v>
      </c>
      <c r="N422" s="178">
        <v>672.3</v>
      </c>
      <c r="O422" s="5">
        <f t="shared" si="442"/>
        <v>27.399999999999977</v>
      </c>
      <c r="P422" s="8">
        <f t="shared" si="443"/>
        <v>3.9652677279305319E-2</v>
      </c>
      <c r="Q422" s="8">
        <f>(AVERAGE(P419:P421))*Q1239</f>
        <v>1.2090890812098794E-2</v>
      </c>
      <c r="R422" s="8">
        <f>P421/P1239</f>
        <v>0.96161455739474944</v>
      </c>
      <c r="S422" s="109">
        <f t="shared" si="403"/>
        <v>682.64519444883979</v>
      </c>
      <c r="T422" s="5">
        <f t="shared" si="404"/>
        <v>6</v>
      </c>
      <c r="U422" s="8">
        <f t="shared" si="441"/>
        <v>0.6</v>
      </c>
      <c r="V422" s="19">
        <f t="shared" si="405"/>
        <v>12.700000000000045</v>
      </c>
      <c r="W422" s="109">
        <f t="shared" si="406"/>
        <v>699.35480555116021</v>
      </c>
      <c r="X422" s="5">
        <f t="shared" si="407"/>
        <v>9</v>
      </c>
      <c r="Y422" s="8">
        <f t="shared" si="444"/>
        <v>0.4</v>
      </c>
      <c r="Z422" s="5">
        <f t="shared" si="408"/>
        <v>0</v>
      </c>
      <c r="AA422" s="5">
        <f>K422*AA1239</f>
        <v>8.9829999999999988</v>
      </c>
      <c r="AB422" s="5">
        <f t="shared" si="445"/>
        <v>8.6381835690770323</v>
      </c>
      <c r="AC422" s="2">
        <f t="shared" si="386"/>
        <v>39209</v>
      </c>
      <c r="AD422" s="43">
        <f t="shared" si="354"/>
        <v>685</v>
      </c>
      <c r="AE422" s="235">
        <v>3.3</v>
      </c>
      <c r="AF422" s="131">
        <f>(AK421&gt;AF1239)*1</f>
        <v>0</v>
      </c>
      <c r="AG422" s="112">
        <f>MROUND((AD422*AG1239),5)</f>
        <v>670</v>
      </c>
      <c r="AH422" s="113">
        <f>MROUND((AE422*AH1239),0.1)</f>
        <v>0.60000000000000009</v>
      </c>
      <c r="AI422" s="60">
        <f t="shared" si="355"/>
        <v>-17.400000000000091</v>
      </c>
      <c r="AJ422" s="60">
        <f t="shared" si="409"/>
        <v>691</v>
      </c>
      <c r="AK422" s="133">
        <f t="shared" si="410"/>
        <v>672.3</v>
      </c>
      <c r="AL422" s="41">
        <f t="shared" si="446"/>
        <v>700</v>
      </c>
      <c r="AM422" s="56">
        <f t="shared" ref="AM422:AM485" si="447">MROUND((AB421*Y421),0.1)</f>
        <v>5.3000000000000007</v>
      </c>
      <c r="AN422" s="82">
        <f t="shared" ref="AN422:AN485" si="448">(AI422&gt;0)*1</f>
        <v>0</v>
      </c>
      <c r="AO422" s="82">
        <f t="shared" si="356"/>
        <v>1</v>
      </c>
      <c r="AP422" s="33">
        <f t="shared" si="432"/>
        <v>0</v>
      </c>
      <c r="AQ422" s="29">
        <f t="shared" si="358"/>
        <v>0</v>
      </c>
      <c r="AR422" s="86">
        <f t="shared" si="359"/>
        <v>0</v>
      </c>
      <c r="AS422" s="33">
        <f t="shared" si="360"/>
        <v>0</v>
      </c>
      <c r="AT422" s="19">
        <f t="shared" si="361"/>
        <v>0</v>
      </c>
      <c r="AU422" s="18">
        <f t="shared" si="433"/>
        <v>1</v>
      </c>
      <c r="AV422" s="5">
        <f t="shared" si="418"/>
        <v>5.3000000000000007</v>
      </c>
      <c r="AW422" s="17">
        <f t="shared" si="363"/>
        <v>1</v>
      </c>
      <c r="AX422" s="17">
        <f t="shared" si="364"/>
        <v>0</v>
      </c>
      <c r="AY422" s="17">
        <f t="shared" si="419"/>
        <v>0</v>
      </c>
      <c r="AZ422" s="19">
        <f t="shared" si="434"/>
        <v>690</v>
      </c>
      <c r="BA422" s="19">
        <f t="shared" si="420"/>
        <v>0</v>
      </c>
      <c r="BB422" s="19">
        <f t="shared" si="421"/>
        <v>0</v>
      </c>
      <c r="BC422" s="19">
        <f t="shared" si="422"/>
        <v>0</v>
      </c>
      <c r="BD422" s="17">
        <f t="shared" si="423"/>
        <v>690</v>
      </c>
      <c r="BE422" s="17">
        <f t="shared" si="371"/>
        <v>0</v>
      </c>
      <c r="BF422" s="38">
        <f t="shared" si="372"/>
        <v>0</v>
      </c>
      <c r="BG422" s="38">
        <f t="shared" si="373"/>
        <v>0</v>
      </c>
      <c r="BH422" s="38">
        <f t="shared" si="435"/>
        <v>0</v>
      </c>
      <c r="BI422" s="38">
        <f t="shared" si="375"/>
        <v>-0.60000000000000009</v>
      </c>
      <c r="BJ422" s="5">
        <f t="shared" si="376"/>
        <v>0</v>
      </c>
      <c r="BK422" s="5">
        <f t="shared" si="424"/>
        <v>0</v>
      </c>
      <c r="BL422" s="22">
        <f t="shared" si="425"/>
        <v>5.3000000000000007</v>
      </c>
      <c r="BM422" s="5">
        <f t="shared" si="426"/>
        <v>4.7000000000000011</v>
      </c>
      <c r="BN422" s="66">
        <f t="shared" si="427"/>
        <v>470.00000000000011</v>
      </c>
      <c r="BO422" s="5">
        <f t="shared" si="440"/>
        <v>0</v>
      </c>
      <c r="BP422" s="5">
        <f>AU422*BP1239</f>
        <v>-39</v>
      </c>
      <c r="BQ422" s="5">
        <f t="shared" si="436"/>
        <v>-39</v>
      </c>
      <c r="BR422" s="356">
        <f t="shared" si="438"/>
        <v>392.00000000000011</v>
      </c>
      <c r="BS422" s="5">
        <f t="shared" si="411"/>
        <v>672.3</v>
      </c>
      <c r="BT422" s="6"/>
      <c r="BU422" s="306">
        <v>39209</v>
      </c>
      <c r="BV422" s="38">
        <f t="shared" si="381"/>
        <v>672.3</v>
      </c>
      <c r="BW422" s="66">
        <f>BV27*BV422</f>
        <v>55388.037567968364</v>
      </c>
      <c r="BX422" s="66">
        <f t="shared" si="389"/>
        <v>-1433.5145823035127</v>
      </c>
      <c r="BY422" s="17">
        <f t="shared" si="387"/>
        <v>0</v>
      </c>
      <c r="BZ422" s="17">
        <f t="shared" si="390"/>
        <v>1</v>
      </c>
      <c r="CA422" s="66">
        <f t="shared" si="437"/>
        <v>392</v>
      </c>
      <c r="CB422" s="66">
        <f>N3+CE422</f>
        <v>53067</v>
      </c>
      <c r="CC422" s="66">
        <f>MAX(BW404:BW422)</f>
        <v>57324.106113033449</v>
      </c>
      <c r="CD422" s="66">
        <f t="shared" si="383"/>
        <v>-1936.0685450650853</v>
      </c>
      <c r="CE422" s="66">
        <f t="shared" si="430"/>
        <v>3067</v>
      </c>
      <c r="CF422" s="66">
        <f>MAX(CE404:CE422)</f>
        <v>3067</v>
      </c>
      <c r="CG422" s="66">
        <f t="shared" si="384"/>
        <v>0</v>
      </c>
      <c r="CH422" s="370">
        <f t="shared" si="412"/>
        <v>39209</v>
      </c>
      <c r="CI422" s="17">
        <f t="shared" si="439"/>
        <v>1</v>
      </c>
      <c r="CJ422" s="17">
        <f t="shared" si="413"/>
        <v>0</v>
      </c>
      <c r="CK422" s="38">
        <f>MAX(BV38:BV422)</f>
        <v>711.8</v>
      </c>
      <c r="CL422" s="38">
        <f t="shared" si="388"/>
        <v>-39.5</v>
      </c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</row>
    <row r="423" spans="1:147" customFormat="1" x14ac:dyDescent="0.25">
      <c r="A423" s="3"/>
      <c r="B423" s="254">
        <f t="shared" si="414"/>
        <v>39216</v>
      </c>
      <c r="C423" s="5">
        <f t="shared" si="415"/>
        <v>53067</v>
      </c>
      <c r="D423" s="5">
        <v>0</v>
      </c>
      <c r="E423" s="66">
        <f t="shared" si="431"/>
        <v>0</v>
      </c>
      <c r="F423" s="66">
        <f t="shared" si="416"/>
        <v>182</v>
      </c>
      <c r="G423" s="4">
        <f t="shared" si="417"/>
        <v>53249</v>
      </c>
      <c r="H423" s="8">
        <f t="shared" si="402"/>
        <v>3.4296266983247594E-3</v>
      </c>
      <c r="I423" s="3"/>
      <c r="J423" s="306">
        <v>39216</v>
      </c>
      <c r="K423" s="176">
        <v>673</v>
      </c>
      <c r="L423" s="176">
        <v>676.4</v>
      </c>
      <c r="M423" s="176">
        <v>654.1</v>
      </c>
      <c r="N423" s="178">
        <v>662</v>
      </c>
      <c r="O423" s="5">
        <f t="shared" si="442"/>
        <v>22.299999999999955</v>
      </c>
      <c r="P423" s="8">
        <f t="shared" si="443"/>
        <v>3.3135215453194582E-2</v>
      </c>
      <c r="Q423" s="8">
        <f>(AVERAGE(P420:P422))*Q1239</f>
        <v>1.4385347599257451E-2</v>
      </c>
      <c r="R423" s="8">
        <f>P422/P1239</f>
        <v>1.1245237434904378</v>
      </c>
      <c r="S423" s="109">
        <f t="shared" si="403"/>
        <v>663.31866106569976</v>
      </c>
      <c r="T423" s="5">
        <f t="shared" si="404"/>
        <v>8</v>
      </c>
      <c r="U423" s="8">
        <f t="shared" si="441"/>
        <v>0.6</v>
      </c>
      <c r="V423" s="19">
        <f t="shared" si="405"/>
        <v>3</v>
      </c>
      <c r="W423" s="109">
        <f t="shared" si="406"/>
        <v>682.68133893430024</v>
      </c>
      <c r="X423" s="5">
        <f t="shared" si="407"/>
        <v>12</v>
      </c>
      <c r="Y423" s="8">
        <f t="shared" si="444"/>
        <v>0.4</v>
      </c>
      <c r="Z423" s="5">
        <f t="shared" si="408"/>
        <v>0</v>
      </c>
      <c r="AA423" s="5">
        <f>K423*AA1239</f>
        <v>8.7489999999999988</v>
      </c>
      <c r="AB423" s="5">
        <f t="shared" si="445"/>
        <v>9.8384582317978388</v>
      </c>
      <c r="AC423" s="2">
        <f t="shared" si="386"/>
        <v>39216</v>
      </c>
      <c r="AD423" s="43">
        <f t="shared" ref="AD423:AD486" si="449">MROUND(S423,5)</f>
        <v>665</v>
      </c>
      <c r="AE423" s="235">
        <v>5.2</v>
      </c>
      <c r="AF423" s="131">
        <f>(AK422&gt;AF1239)*1</f>
        <v>0</v>
      </c>
      <c r="AG423" s="112">
        <f>MROUND((AD423*AG1239),5)</f>
        <v>650</v>
      </c>
      <c r="AH423" s="113">
        <f>MROUND((AE423*AH1239),0.1)</f>
        <v>0.9</v>
      </c>
      <c r="AI423" s="60">
        <f t="shared" ref="AI423:AI486" si="450">AK423-AK422</f>
        <v>-10.299999999999955</v>
      </c>
      <c r="AJ423" s="60">
        <f t="shared" si="409"/>
        <v>673</v>
      </c>
      <c r="AK423" s="133">
        <f t="shared" si="410"/>
        <v>662</v>
      </c>
      <c r="AL423" s="41">
        <f t="shared" si="446"/>
        <v>685</v>
      </c>
      <c r="AM423" s="56">
        <f t="shared" si="447"/>
        <v>3.5</v>
      </c>
      <c r="AN423" s="82">
        <f t="shared" si="448"/>
        <v>0</v>
      </c>
      <c r="AO423" s="82">
        <f t="shared" ref="AO423:AO486" si="451">(AI423&lt;0)*1</f>
        <v>1</v>
      </c>
      <c r="AP423" s="33">
        <f t="shared" si="432"/>
        <v>0</v>
      </c>
      <c r="AQ423" s="29">
        <f t="shared" ref="AQ423:AQ486" si="452">AP423*AE423</f>
        <v>0</v>
      </c>
      <c r="AR423" s="86">
        <f t="shared" ref="AR423:AR486" si="453">(AK423&gt;AD423)*1</f>
        <v>0</v>
      </c>
      <c r="AS423" s="33">
        <f t="shared" ref="AS423:AS486" si="454">(AD423&gt;AK423)*AP423</f>
        <v>0</v>
      </c>
      <c r="AT423" s="19">
        <f t="shared" ref="AT423:AT486" si="455">AS423*AD423</f>
        <v>0</v>
      </c>
      <c r="AU423" s="18">
        <f t="shared" si="433"/>
        <v>1</v>
      </c>
      <c r="AV423" s="5">
        <f t="shared" si="418"/>
        <v>3.5</v>
      </c>
      <c r="AW423" s="17">
        <f t="shared" ref="AW423:AW486" si="456">(AK423&lt;AL423)*AU423</f>
        <v>1</v>
      </c>
      <c r="AX423" s="17">
        <f t="shared" ref="AX423:AX486" si="457">(AK423&gt;AL423)*AU423</f>
        <v>0</v>
      </c>
      <c r="AY423" s="17">
        <f t="shared" si="419"/>
        <v>0</v>
      </c>
      <c r="AZ423" s="19">
        <f t="shared" si="434"/>
        <v>690</v>
      </c>
      <c r="BA423" s="19">
        <f t="shared" si="420"/>
        <v>0</v>
      </c>
      <c r="BB423" s="19">
        <f t="shared" si="421"/>
        <v>0</v>
      </c>
      <c r="BC423" s="19">
        <f t="shared" si="422"/>
        <v>0</v>
      </c>
      <c r="BD423" s="17">
        <f t="shared" si="423"/>
        <v>690</v>
      </c>
      <c r="BE423" s="17">
        <f t="shared" ref="BE423:BE486" si="458">(AG423&gt;AK423)*AF423</f>
        <v>0</v>
      </c>
      <c r="BF423" s="38">
        <f t="shared" ref="BF423:BF486" si="459">(AG423&gt;AK423)*AG423</f>
        <v>0</v>
      </c>
      <c r="BG423" s="38">
        <f t="shared" ref="BG423:BG486" si="460">((AG423-BD423)*(BD423&gt;0)*BE423)</f>
        <v>0</v>
      </c>
      <c r="BH423" s="38">
        <f t="shared" si="435"/>
        <v>0</v>
      </c>
      <c r="BI423" s="38">
        <f t="shared" ref="BI423:BI486" si="461">((BG423+BH423)*BE423)-AH423</f>
        <v>-0.9</v>
      </c>
      <c r="BJ423" s="5">
        <f t="shared" ref="BJ423:BJ486" si="462">AP423*AE423</f>
        <v>0</v>
      </c>
      <c r="BK423" s="5">
        <f t="shared" si="424"/>
        <v>0</v>
      </c>
      <c r="BL423" s="22">
        <f t="shared" si="425"/>
        <v>3.5</v>
      </c>
      <c r="BM423" s="5">
        <f t="shared" si="426"/>
        <v>2.6</v>
      </c>
      <c r="BN423" s="66">
        <f t="shared" si="427"/>
        <v>260</v>
      </c>
      <c r="BO423" s="5">
        <f t="shared" si="440"/>
        <v>0</v>
      </c>
      <c r="BP423" s="5">
        <f>AU423*BP1239</f>
        <v>-39</v>
      </c>
      <c r="BQ423" s="5">
        <f t="shared" si="436"/>
        <v>-39</v>
      </c>
      <c r="BR423" s="356">
        <f t="shared" si="438"/>
        <v>182</v>
      </c>
      <c r="BS423" s="5">
        <f t="shared" si="411"/>
        <v>662</v>
      </c>
      <c r="BT423" s="6"/>
      <c r="BU423" s="306">
        <v>39216</v>
      </c>
      <c r="BV423" s="38">
        <f t="shared" ref="BV423:BV486" si="463">AK423</f>
        <v>662</v>
      </c>
      <c r="BW423" s="66">
        <f>BV27*BV423</f>
        <v>54539.462843961119</v>
      </c>
      <c r="BX423" s="66">
        <f t="shared" si="389"/>
        <v>-848.57472400724509</v>
      </c>
      <c r="BY423" s="17">
        <f t="shared" si="387"/>
        <v>0</v>
      </c>
      <c r="BZ423" s="17">
        <f t="shared" si="390"/>
        <v>1</v>
      </c>
      <c r="CA423" s="66">
        <f t="shared" si="437"/>
        <v>182</v>
      </c>
      <c r="CB423" s="66">
        <f>N3+CE423</f>
        <v>53249</v>
      </c>
      <c r="CC423" s="66">
        <f>MAX(BW404:BW423)</f>
        <v>57324.106113033449</v>
      </c>
      <c r="CD423" s="66">
        <f t="shared" si="383"/>
        <v>-2784.6432690723304</v>
      </c>
      <c r="CE423" s="66">
        <f t="shared" si="430"/>
        <v>3249</v>
      </c>
      <c r="CF423" s="66">
        <f>MAX(CE404:CE423)</f>
        <v>3249</v>
      </c>
      <c r="CG423" s="66">
        <f t="shared" si="384"/>
        <v>0</v>
      </c>
      <c r="CH423" s="370">
        <f t="shared" si="412"/>
        <v>39216</v>
      </c>
      <c r="CI423" s="17">
        <f t="shared" si="439"/>
        <v>1</v>
      </c>
      <c r="CJ423" s="17">
        <f t="shared" si="413"/>
        <v>0</v>
      </c>
      <c r="CK423" s="38">
        <f>MAX(BV38:BV423)</f>
        <v>711.8</v>
      </c>
      <c r="CL423" s="38">
        <f t="shared" si="388"/>
        <v>-49.799999999999955</v>
      </c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</row>
    <row r="424" spans="1:147" customFormat="1" x14ac:dyDescent="0.25">
      <c r="A424" s="3"/>
      <c r="B424" s="254">
        <f t="shared" si="414"/>
        <v>39223</v>
      </c>
      <c r="C424" s="5">
        <f t="shared" si="415"/>
        <v>53249</v>
      </c>
      <c r="D424" s="5">
        <v>0</v>
      </c>
      <c r="E424" s="66">
        <f t="shared" si="431"/>
        <v>0</v>
      </c>
      <c r="F424" s="66">
        <f t="shared" si="416"/>
        <v>202</v>
      </c>
      <c r="G424" s="4">
        <f t="shared" si="417"/>
        <v>53451</v>
      </c>
      <c r="H424" s="8">
        <f t="shared" si="402"/>
        <v>3.7934984694548255E-3</v>
      </c>
      <c r="I424" s="3"/>
      <c r="J424" s="306">
        <v>39223</v>
      </c>
      <c r="K424" s="176">
        <v>662.5</v>
      </c>
      <c r="L424" s="176">
        <v>665.9</v>
      </c>
      <c r="M424" s="176">
        <v>651.5</v>
      </c>
      <c r="N424" s="178">
        <v>655.29999999999995</v>
      </c>
      <c r="O424" s="5">
        <f t="shared" si="442"/>
        <v>14.399999999999977</v>
      </c>
      <c r="P424" s="8">
        <f t="shared" si="443"/>
        <v>2.1735849056603741E-2</v>
      </c>
      <c r="Q424" s="8">
        <f>(AVERAGE(P421:P423))*Q1239</f>
        <v>1.4226147560669686E-2</v>
      </c>
      <c r="R424" s="8">
        <f>P423/P1239</f>
        <v>0.93969282982653024</v>
      </c>
      <c r="S424" s="109">
        <f t="shared" si="403"/>
        <v>653.07517724105628</v>
      </c>
      <c r="T424" s="5">
        <f t="shared" si="404"/>
        <v>7.5</v>
      </c>
      <c r="U424" s="8">
        <f t="shared" si="441"/>
        <v>0.5</v>
      </c>
      <c r="V424" s="19">
        <f t="shared" si="405"/>
        <v>0</v>
      </c>
      <c r="W424" s="109">
        <f t="shared" si="406"/>
        <v>671.92482275894372</v>
      </c>
      <c r="X424" s="5">
        <f t="shared" si="407"/>
        <v>7.5</v>
      </c>
      <c r="Y424" s="8">
        <f t="shared" si="444"/>
        <v>0.5</v>
      </c>
      <c r="Z424" s="5">
        <f t="shared" si="408"/>
        <v>0</v>
      </c>
      <c r="AA424" s="5">
        <f>K424*AA1239</f>
        <v>8.6124999999999989</v>
      </c>
      <c r="AB424" s="5">
        <f t="shared" si="445"/>
        <v>8.09310449688099</v>
      </c>
      <c r="AC424" s="2">
        <f t="shared" si="386"/>
        <v>39223</v>
      </c>
      <c r="AD424" s="43">
        <f t="shared" si="449"/>
        <v>655</v>
      </c>
      <c r="AE424" s="235">
        <v>5.9</v>
      </c>
      <c r="AF424" s="131">
        <f>(AK423&gt;AF1239)*1</f>
        <v>0</v>
      </c>
      <c r="AG424" s="112">
        <f>MROUND((AD424*AG1239),5)</f>
        <v>640</v>
      </c>
      <c r="AH424" s="113">
        <f>MROUND((AE424*AH1239),0.1)</f>
        <v>1.1000000000000001</v>
      </c>
      <c r="AI424" s="60">
        <f t="shared" si="450"/>
        <v>-6.7000000000000455</v>
      </c>
      <c r="AJ424" s="60">
        <f t="shared" si="409"/>
        <v>662.5</v>
      </c>
      <c r="AK424" s="133">
        <f t="shared" si="410"/>
        <v>655.29999999999995</v>
      </c>
      <c r="AL424" s="41">
        <f t="shared" si="446"/>
        <v>670</v>
      </c>
      <c r="AM424" s="56">
        <f t="shared" si="447"/>
        <v>3.9000000000000004</v>
      </c>
      <c r="AN424" s="82">
        <f t="shared" si="448"/>
        <v>0</v>
      </c>
      <c r="AO424" s="82">
        <f t="shared" si="451"/>
        <v>1</v>
      </c>
      <c r="AP424" s="33">
        <f t="shared" si="432"/>
        <v>0</v>
      </c>
      <c r="AQ424" s="29">
        <f t="shared" si="452"/>
        <v>0</v>
      </c>
      <c r="AR424" s="86">
        <f t="shared" si="453"/>
        <v>1</v>
      </c>
      <c r="AS424" s="33">
        <f t="shared" si="454"/>
        <v>0</v>
      </c>
      <c r="AT424" s="19">
        <f t="shared" si="455"/>
        <v>0</v>
      </c>
      <c r="AU424" s="18">
        <f t="shared" si="433"/>
        <v>1</v>
      </c>
      <c r="AV424" s="5">
        <f t="shared" si="418"/>
        <v>3.9000000000000004</v>
      </c>
      <c r="AW424" s="17">
        <f t="shared" si="456"/>
        <v>1</v>
      </c>
      <c r="AX424" s="17">
        <f t="shared" si="457"/>
        <v>0</v>
      </c>
      <c r="AY424" s="17">
        <f t="shared" si="419"/>
        <v>0</v>
      </c>
      <c r="AZ424" s="19">
        <f t="shared" si="434"/>
        <v>690</v>
      </c>
      <c r="BA424" s="19">
        <f t="shared" si="420"/>
        <v>0</v>
      </c>
      <c r="BB424" s="19">
        <f t="shared" si="421"/>
        <v>0</v>
      </c>
      <c r="BC424" s="19">
        <f t="shared" si="422"/>
        <v>0</v>
      </c>
      <c r="BD424" s="17">
        <f t="shared" si="423"/>
        <v>690</v>
      </c>
      <c r="BE424" s="17">
        <f t="shared" si="458"/>
        <v>0</v>
      </c>
      <c r="BF424" s="38">
        <f t="shared" si="459"/>
        <v>0</v>
      </c>
      <c r="BG424" s="38">
        <f t="shared" si="460"/>
        <v>0</v>
      </c>
      <c r="BH424" s="38">
        <f t="shared" si="435"/>
        <v>0</v>
      </c>
      <c r="BI424" s="38">
        <f t="shared" si="461"/>
        <v>-1.1000000000000001</v>
      </c>
      <c r="BJ424" s="5">
        <f t="shared" si="462"/>
        <v>0</v>
      </c>
      <c r="BK424" s="5">
        <f t="shared" si="424"/>
        <v>0</v>
      </c>
      <c r="BL424" s="22">
        <f t="shared" si="425"/>
        <v>3.9000000000000004</v>
      </c>
      <c r="BM424" s="5">
        <f t="shared" si="426"/>
        <v>2.8000000000000003</v>
      </c>
      <c r="BN424" s="66">
        <f t="shared" si="427"/>
        <v>280</v>
      </c>
      <c r="BO424" s="5">
        <f t="shared" si="440"/>
        <v>0</v>
      </c>
      <c r="BP424" s="5">
        <f>AU424*BP1239</f>
        <v>-39</v>
      </c>
      <c r="BQ424" s="5">
        <f t="shared" si="436"/>
        <v>-39</v>
      </c>
      <c r="BR424" s="356">
        <f t="shared" si="438"/>
        <v>202</v>
      </c>
      <c r="BS424" s="5">
        <f t="shared" si="411"/>
        <v>655.29999999999995</v>
      </c>
      <c r="BT424" s="6"/>
      <c r="BU424" s="306">
        <v>39223</v>
      </c>
      <c r="BV424" s="38">
        <f t="shared" si="463"/>
        <v>655.29999999999995</v>
      </c>
      <c r="BW424" s="66">
        <f>BV27*BV424</f>
        <v>53987.477343878723</v>
      </c>
      <c r="BX424" s="66">
        <f t="shared" si="389"/>
        <v>-551.98550008239545</v>
      </c>
      <c r="BY424" s="17">
        <f t="shared" si="387"/>
        <v>0</v>
      </c>
      <c r="BZ424" s="17">
        <f t="shared" si="390"/>
        <v>1</v>
      </c>
      <c r="CA424" s="66">
        <f t="shared" si="437"/>
        <v>202</v>
      </c>
      <c r="CB424" s="66">
        <f>N3+CE424</f>
        <v>53451</v>
      </c>
      <c r="CC424" s="66">
        <f>MAX(BW404:BW424)</f>
        <v>57324.106113033449</v>
      </c>
      <c r="CD424" s="66">
        <f t="shared" ref="CD424:CD487" si="464">BW424-CC424</f>
        <v>-3336.6287691547259</v>
      </c>
      <c r="CE424" s="66">
        <f t="shared" si="430"/>
        <v>3451</v>
      </c>
      <c r="CF424" s="66">
        <f>MAX(CE404:CE424)</f>
        <v>3451</v>
      </c>
      <c r="CG424" s="66">
        <f t="shared" ref="CG424:CG487" si="465">CE424-CF424</f>
        <v>0</v>
      </c>
      <c r="CH424" s="370">
        <f t="shared" si="412"/>
        <v>39223</v>
      </c>
      <c r="CI424" s="17">
        <f t="shared" si="439"/>
        <v>1</v>
      </c>
      <c r="CJ424" s="17">
        <f t="shared" si="413"/>
        <v>0</v>
      </c>
      <c r="CK424" s="38">
        <f>MAX(BV38:BV424)</f>
        <v>711.8</v>
      </c>
      <c r="CL424" s="38">
        <f t="shared" si="388"/>
        <v>-56.5</v>
      </c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</row>
    <row r="425" spans="1:147" customFormat="1" x14ac:dyDescent="0.25">
      <c r="A425" s="3"/>
      <c r="B425" s="254">
        <f t="shared" si="414"/>
        <v>39230</v>
      </c>
      <c r="C425" s="5">
        <f t="shared" si="415"/>
        <v>53451</v>
      </c>
      <c r="D425" s="5">
        <v>0</v>
      </c>
      <c r="E425" s="66">
        <f t="shared" si="431"/>
        <v>0</v>
      </c>
      <c r="F425" s="66">
        <f t="shared" si="416"/>
        <v>-1748</v>
      </c>
      <c r="G425" s="4">
        <f t="shared" si="417"/>
        <v>51703</v>
      </c>
      <c r="H425" s="8">
        <f t="shared" si="402"/>
        <v>-3.270284933864661E-2</v>
      </c>
      <c r="I425" s="3"/>
      <c r="J425" s="306">
        <v>39230</v>
      </c>
      <c r="K425" s="176">
        <v>661.3</v>
      </c>
      <c r="L425" s="176">
        <v>677.5</v>
      </c>
      <c r="M425" s="176">
        <v>657.7</v>
      </c>
      <c r="N425" s="178">
        <v>676.9</v>
      </c>
      <c r="O425" s="5">
        <f t="shared" si="442"/>
        <v>19.799999999999955</v>
      </c>
      <c r="P425" s="8">
        <f t="shared" si="443"/>
        <v>2.994102525328891E-2</v>
      </c>
      <c r="Q425" s="8">
        <f>(AVERAGE(P422:P424))*Q1239</f>
        <v>1.2603165571880485E-2</v>
      </c>
      <c r="R425" s="8">
        <f>P424/P1239</f>
        <v>0.6164143262485744</v>
      </c>
      <c r="S425" s="109">
        <f t="shared" si="403"/>
        <v>652.96552660731538</v>
      </c>
      <c r="T425" s="5">
        <f t="shared" si="404"/>
        <v>6.2999999999999545</v>
      </c>
      <c r="U425" s="8">
        <f t="shared" si="441"/>
        <v>0.58000000000000307</v>
      </c>
      <c r="V425" s="19">
        <f t="shared" si="405"/>
        <v>0</v>
      </c>
      <c r="W425" s="109">
        <f t="shared" si="406"/>
        <v>669.63447339268453</v>
      </c>
      <c r="X425" s="5">
        <f t="shared" si="407"/>
        <v>8.7000000000000455</v>
      </c>
      <c r="Y425" s="8">
        <f t="shared" si="444"/>
        <v>0.41999999999999693</v>
      </c>
      <c r="Z425" s="5">
        <f t="shared" si="408"/>
        <v>6.8999999999999773</v>
      </c>
      <c r="AA425" s="5">
        <f>K425*AA1239</f>
        <v>8.5968999999999998</v>
      </c>
      <c r="AB425" s="5">
        <f t="shared" si="445"/>
        <v>5.2992523213263691</v>
      </c>
      <c r="AC425" s="2">
        <f t="shared" si="386"/>
        <v>39230</v>
      </c>
      <c r="AD425" s="43">
        <f t="shared" si="449"/>
        <v>655</v>
      </c>
      <c r="AE425" s="235">
        <v>4</v>
      </c>
      <c r="AF425" s="131">
        <f>(AK424&gt;AF1239)*1</f>
        <v>0</v>
      </c>
      <c r="AG425" s="112">
        <f>MROUND((AD425*AG1239),5)</f>
        <v>640</v>
      </c>
      <c r="AH425" s="113">
        <f>MROUND((AE425*AH1239),0.1)</f>
        <v>0.70000000000000007</v>
      </c>
      <c r="AI425" s="60">
        <f t="shared" si="450"/>
        <v>21.600000000000023</v>
      </c>
      <c r="AJ425" s="60">
        <f t="shared" si="409"/>
        <v>661.3</v>
      </c>
      <c r="AK425" s="133">
        <f t="shared" si="410"/>
        <v>676.9</v>
      </c>
      <c r="AL425" s="41">
        <f t="shared" si="446"/>
        <v>670</v>
      </c>
      <c r="AM425" s="56">
        <f t="shared" si="447"/>
        <v>4</v>
      </c>
      <c r="AN425" s="82">
        <f t="shared" si="448"/>
        <v>1</v>
      </c>
      <c r="AO425" s="82">
        <f t="shared" si="451"/>
        <v>0</v>
      </c>
      <c r="AP425" s="33">
        <f t="shared" si="432"/>
        <v>0</v>
      </c>
      <c r="AQ425" s="29">
        <f t="shared" si="452"/>
        <v>0</v>
      </c>
      <c r="AR425" s="86">
        <f t="shared" si="453"/>
        <v>1</v>
      </c>
      <c r="AS425" s="33">
        <f t="shared" si="454"/>
        <v>0</v>
      </c>
      <c r="AT425" s="19">
        <f t="shared" si="455"/>
        <v>0</v>
      </c>
      <c r="AU425" s="18">
        <f t="shared" si="433"/>
        <v>1</v>
      </c>
      <c r="AV425" s="5">
        <f t="shared" si="418"/>
        <v>4</v>
      </c>
      <c r="AW425" s="17">
        <f t="shared" si="456"/>
        <v>0</v>
      </c>
      <c r="AX425" s="17">
        <f t="shared" si="457"/>
        <v>1</v>
      </c>
      <c r="AY425" s="17">
        <f t="shared" si="419"/>
        <v>670</v>
      </c>
      <c r="AZ425" s="19">
        <f t="shared" si="434"/>
        <v>690</v>
      </c>
      <c r="BA425" s="19">
        <f t="shared" si="420"/>
        <v>0</v>
      </c>
      <c r="BB425" s="19">
        <f t="shared" si="421"/>
        <v>0</v>
      </c>
      <c r="BC425" s="19">
        <f t="shared" si="422"/>
        <v>670</v>
      </c>
      <c r="BD425" s="17">
        <f t="shared" si="423"/>
        <v>0</v>
      </c>
      <c r="BE425" s="17">
        <f t="shared" si="458"/>
        <v>0</v>
      </c>
      <c r="BF425" s="38">
        <f t="shared" si="459"/>
        <v>0</v>
      </c>
      <c r="BG425" s="38">
        <f t="shared" si="460"/>
        <v>0</v>
      </c>
      <c r="BH425" s="38">
        <f t="shared" si="435"/>
        <v>0</v>
      </c>
      <c r="BI425" s="38">
        <f t="shared" si="461"/>
        <v>-0.70000000000000007</v>
      </c>
      <c r="BJ425" s="5">
        <f t="shared" si="462"/>
        <v>0</v>
      </c>
      <c r="BK425" s="5">
        <f t="shared" si="424"/>
        <v>-20</v>
      </c>
      <c r="BL425" s="22">
        <f t="shared" si="425"/>
        <v>-16</v>
      </c>
      <c r="BM425" s="5">
        <f t="shared" si="426"/>
        <v>-16.7</v>
      </c>
      <c r="BN425" s="66">
        <f t="shared" si="427"/>
        <v>-1670</v>
      </c>
      <c r="BO425" s="5">
        <f t="shared" si="440"/>
        <v>0</v>
      </c>
      <c r="BP425" s="5">
        <f>AU425*BP1239</f>
        <v>-39</v>
      </c>
      <c r="BQ425" s="5">
        <f t="shared" si="436"/>
        <v>-39</v>
      </c>
      <c r="BR425" s="356">
        <f t="shared" si="438"/>
        <v>-1748</v>
      </c>
      <c r="BS425" s="5">
        <f t="shared" si="411"/>
        <v>676.9</v>
      </c>
      <c r="BT425" s="6"/>
      <c r="BU425" s="306">
        <v>39230</v>
      </c>
      <c r="BV425" s="38">
        <f t="shared" si="463"/>
        <v>676.9</v>
      </c>
      <c r="BW425" s="66">
        <f>BV27*BV425</f>
        <v>55767.012687427916</v>
      </c>
      <c r="BX425" s="66">
        <f t="shared" si="389"/>
        <v>1779.5353435491925</v>
      </c>
      <c r="BY425" s="17">
        <f t="shared" si="387"/>
        <v>1</v>
      </c>
      <c r="BZ425" s="17">
        <f t="shared" si="390"/>
        <v>0</v>
      </c>
      <c r="CA425" s="66">
        <f t="shared" si="437"/>
        <v>-1748</v>
      </c>
      <c r="CB425" s="66">
        <f>N3+CE425</f>
        <v>51703</v>
      </c>
      <c r="CC425" s="66">
        <f>MAX(BW404:BW425)</f>
        <v>57324.106113033449</v>
      </c>
      <c r="CD425" s="66">
        <f t="shared" si="464"/>
        <v>-1557.0934256055334</v>
      </c>
      <c r="CE425" s="66">
        <f t="shared" si="430"/>
        <v>1703</v>
      </c>
      <c r="CF425" s="66">
        <f>MAX(CE404:CE425)</f>
        <v>3451</v>
      </c>
      <c r="CG425" s="66">
        <f t="shared" si="465"/>
        <v>-1748</v>
      </c>
      <c r="CH425" s="370">
        <f t="shared" si="412"/>
        <v>39230</v>
      </c>
      <c r="CI425" s="17">
        <f t="shared" si="439"/>
        <v>0</v>
      </c>
      <c r="CJ425" s="17">
        <f t="shared" si="413"/>
        <v>1</v>
      </c>
      <c r="CK425" s="38">
        <f>MAX(BV38:BV425)</f>
        <v>711.8</v>
      </c>
      <c r="CL425" s="38">
        <f t="shared" si="388"/>
        <v>-34.899999999999977</v>
      </c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</row>
    <row r="426" spans="1:147" customFormat="1" x14ac:dyDescent="0.25">
      <c r="A426" s="3"/>
      <c r="B426" s="254">
        <f t="shared" si="414"/>
        <v>39237</v>
      </c>
      <c r="C426" s="5">
        <f t="shared" si="415"/>
        <v>51703</v>
      </c>
      <c r="D426" s="5">
        <v>0</v>
      </c>
      <c r="E426" s="66">
        <f t="shared" si="431"/>
        <v>0</v>
      </c>
      <c r="F426" s="66">
        <f t="shared" si="416"/>
        <v>211</v>
      </c>
      <c r="G426" s="4">
        <f t="shared" si="417"/>
        <v>51914</v>
      </c>
      <c r="H426" s="8">
        <f t="shared" si="402"/>
        <v>4.0810011024505349E-3</v>
      </c>
      <c r="I426" s="3"/>
      <c r="J426" s="306">
        <v>39237</v>
      </c>
      <c r="K426" s="176">
        <v>676.9</v>
      </c>
      <c r="L426" s="176">
        <v>679.5</v>
      </c>
      <c r="M426" s="176">
        <v>647.79999999999995</v>
      </c>
      <c r="N426" s="178">
        <v>650.29999999999995</v>
      </c>
      <c r="O426" s="5">
        <f t="shared" si="442"/>
        <v>31.700000000000045</v>
      </c>
      <c r="P426" s="8">
        <f t="shared" si="443"/>
        <v>4.6831141970749071E-2</v>
      </c>
      <c r="Q426" s="8">
        <f>(AVERAGE(P423:P425))*Q1239</f>
        <v>1.13082786350783E-2</v>
      </c>
      <c r="R426" s="8">
        <f>P425/P1239</f>
        <v>0.84910770500084731</v>
      </c>
      <c r="S426" s="109">
        <f t="shared" si="403"/>
        <v>669.2454261919155</v>
      </c>
      <c r="T426" s="5">
        <f t="shared" si="404"/>
        <v>6.8999999999999773</v>
      </c>
      <c r="U426" s="8">
        <f t="shared" si="441"/>
        <v>0.54000000000000148</v>
      </c>
      <c r="V426" s="19">
        <f t="shared" si="405"/>
        <v>19.700000000000045</v>
      </c>
      <c r="W426" s="109">
        <f t="shared" si="406"/>
        <v>684.55457380808446</v>
      </c>
      <c r="X426" s="5">
        <f t="shared" si="407"/>
        <v>8.1000000000000227</v>
      </c>
      <c r="Y426" s="8">
        <f t="shared" si="444"/>
        <v>0.45999999999999852</v>
      </c>
      <c r="Z426" s="5">
        <f t="shared" si="408"/>
        <v>0</v>
      </c>
      <c r="AA426" s="5">
        <f>K426*AA1239</f>
        <v>8.7996999999999996</v>
      </c>
      <c r="AB426" s="5">
        <f t="shared" si="445"/>
        <v>7.4718930716959555</v>
      </c>
      <c r="AC426" s="2">
        <f t="shared" si="386"/>
        <v>39237</v>
      </c>
      <c r="AD426" s="43">
        <f t="shared" si="449"/>
        <v>670</v>
      </c>
      <c r="AE426" s="235">
        <v>3.1</v>
      </c>
      <c r="AF426" s="131">
        <f>(AK425&gt;AF1239)*1</f>
        <v>0</v>
      </c>
      <c r="AG426" s="112">
        <f>MROUND((AD426*AG1239),5)</f>
        <v>655</v>
      </c>
      <c r="AH426" s="113">
        <f>MROUND((AE426*AH1239),0.1)</f>
        <v>0.60000000000000009</v>
      </c>
      <c r="AI426" s="60">
        <f t="shared" si="450"/>
        <v>-26.600000000000023</v>
      </c>
      <c r="AJ426" s="60">
        <f t="shared" si="409"/>
        <v>676.9</v>
      </c>
      <c r="AK426" s="133">
        <f t="shared" si="410"/>
        <v>650.29999999999995</v>
      </c>
      <c r="AL426" s="41">
        <f t="shared" si="446"/>
        <v>685</v>
      </c>
      <c r="AM426" s="56">
        <f t="shared" si="447"/>
        <v>2.2000000000000002</v>
      </c>
      <c r="AN426" s="82">
        <f t="shared" si="448"/>
        <v>0</v>
      </c>
      <c r="AO426" s="82">
        <f t="shared" si="451"/>
        <v>1</v>
      </c>
      <c r="AP426" s="33">
        <f t="shared" ref="AP426:AP489" si="466">(BD425=0)*1</f>
        <v>1</v>
      </c>
      <c r="AQ426" s="29">
        <f t="shared" si="452"/>
        <v>3.1</v>
      </c>
      <c r="AR426" s="86">
        <f t="shared" si="453"/>
        <v>0</v>
      </c>
      <c r="AS426" s="33">
        <f t="shared" si="454"/>
        <v>1</v>
      </c>
      <c r="AT426" s="19">
        <f t="shared" si="455"/>
        <v>670</v>
      </c>
      <c r="AU426" s="18">
        <f t="shared" ref="AU426:AU489" si="467">(BD425&gt;0)*1</f>
        <v>0</v>
      </c>
      <c r="AV426" s="5">
        <f t="shared" ref="AV426:AV489" si="468">AU426*AM426</f>
        <v>0</v>
      </c>
      <c r="AW426" s="17">
        <f t="shared" si="456"/>
        <v>0</v>
      </c>
      <c r="AX426" s="17">
        <f t="shared" si="457"/>
        <v>0</v>
      </c>
      <c r="AY426" s="17">
        <f t="shared" ref="AY426:AY489" si="469">AX426*AL426</f>
        <v>0</v>
      </c>
      <c r="AZ426" s="19">
        <f t="shared" ref="AZ426:AZ489" si="470">BD425-(BE425*BD425)</f>
        <v>0</v>
      </c>
      <c r="BA426" s="19">
        <f t="shared" ref="BA426:BA489" si="471">AT426*AS426</f>
        <v>670</v>
      </c>
      <c r="BB426" s="19">
        <f t="shared" ref="BB426:BB489" si="472">BE426*BF426</f>
        <v>0</v>
      </c>
      <c r="BC426" s="19">
        <f t="shared" ref="BC426:BC489" si="473">AY426*AX426</f>
        <v>0</v>
      </c>
      <c r="BD426" s="17">
        <f t="shared" ref="BD426:BD489" si="474">((BB426+BC426)=0)*(MAX(BA426,AZ426))</f>
        <v>670</v>
      </c>
      <c r="BE426" s="17">
        <f t="shared" si="458"/>
        <v>0</v>
      </c>
      <c r="BF426" s="38">
        <f t="shared" si="459"/>
        <v>655</v>
      </c>
      <c r="BG426" s="38">
        <f t="shared" si="460"/>
        <v>0</v>
      </c>
      <c r="BH426" s="38">
        <f t="shared" ref="BH426:BH489" si="475">BB426-(MAX(BD425,AZ426,BB426,AT426))*BE426</f>
        <v>0</v>
      </c>
      <c r="BI426" s="38">
        <f t="shared" si="461"/>
        <v>-0.60000000000000009</v>
      </c>
      <c r="BJ426" s="5">
        <f t="shared" si="462"/>
        <v>3.1</v>
      </c>
      <c r="BK426" s="5">
        <f t="shared" ref="BK426:BK489" si="476">BC426-AZ426*AX426</f>
        <v>0</v>
      </c>
      <c r="BL426" s="22">
        <f t="shared" ref="BL426:BL489" si="477">AU426*AM426+BK426</f>
        <v>0</v>
      </c>
      <c r="BM426" s="5">
        <f t="shared" ref="BM426:BM489" si="478">BL426+BJ426+BI426</f>
        <v>2.5</v>
      </c>
      <c r="BN426" s="66">
        <f t="shared" ref="BN426:BN489" si="479">BM426*100</f>
        <v>250</v>
      </c>
      <c r="BO426" s="5">
        <f t="shared" si="440"/>
        <v>0</v>
      </c>
      <c r="BP426" s="5">
        <f>AU426*BP1239</f>
        <v>0</v>
      </c>
      <c r="BQ426" s="5">
        <f t="shared" si="436"/>
        <v>-39</v>
      </c>
      <c r="BR426" s="356">
        <f t="shared" si="438"/>
        <v>211</v>
      </c>
      <c r="BS426" s="5">
        <f t="shared" ref="BS426:BS489" si="480">AK426</f>
        <v>650.29999999999995</v>
      </c>
      <c r="BT426" s="6"/>
      <c r="BU426" s="306">
        <v>39237</v>
      </c>
      <c r="BV426" s="38">
        <f t="shared" si="463"/>
        <v>650.29999999999995</v>
      </c>
      <c r="BW426" s="66">
        <f>BV27*BV426</f>
        <v>53575.547866205306</v>
      </c>
      <c r="BX426" s="66">
        <f t="shared" si="389"/>
        <v>-2191.4648212226093</v>
      </c>
      <c r="BY426" s="17">
        <f t="shared" si="387"/>
        <v>0</v>
      </c>
      <c r="BZ426" s="17">
        <f t="shared" si="390"/>
        <v>1</v>
      </c>
      <c r="CA426" s="66">
        <f t="shared" si="437"/>
        <v>211</v>
      </c>
      <c r="CB426" s="66">
        <f>N3+CE426</f>
        <v>51914</v>
      </c>
      <c r="CC426" s="66">
        <f>MAX(BW404:BW426)</f>
        <v>57324.106113033449</v>
      </c>
      <c r="CD426" s="66">
        <f t="shared" si="464"/>
        <v>-3748.5582468281427</v>
      </c>
      <c r="CE426" s="66">
        <f t="shared" si="430"/>
        <v>1914</v>
      </c>
      <c r="CF426" s="66">
        <f>MAX(CE404:CE426)</f>
        <v>3451</v>
      </c>
      <c r="CG426" s="66">
        <f t="shared" si="465"/>
        <v>-1537</v>
      </c>
      <c r="CH426" s="370">
        <f t="shared" si="412"/>
        <v>39237</v>
      </c>
      <c r="CI426" s="17">
        <f t="shared" si="439"/>
        <v>1</v>
      </c>
      <c r="CJ426" s="17">
        <f t="shared" si="413"/>
        <v>0</v>
      </c>
      <c r="CK426" s="38">
        <f>MAX(BV38:BV426)</f>
        <v>711.8</v>
      </c>
      <c r="CL426" s="38">
        <f t="shared" si="388"/>
        <v>-61.5</v>
      </c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</row>
    <row r="427" spans="1:147" customFormat="1" x14ac:dyDescent="0.25">
      <c r="A427" s="3"/>
      <c r="B427" s="254">
        <f t="shared" si="414"/>
        <v>39244</v>
      </c>
      <c r="C427" s="5">
        <f t="shared" si="415"/>
        <v>51914</v>
      </c>
      <c r="D427" s="5">
        <v>0</v>
      </c>
      <c r="E427" s="66">
        <f t="shared" si="431"/>
        <v>0</v>
      </c>
      <c r="F427" s="66">
        <f t="shared" si="416"/>
        <v>192</v>
      </c>
      <c r="G427" s="4">
        <f t="shared" si="417"/>
        <v>52106</v>
      </c>
      <c r="H427" s="8">
        <f t="shared" si="402"/>
        <v>3.6984243171398852E-3</v>
      </c>
      <c r="I427" s="3"/>
      <c r="J427" s="306">
        <v>39244</v>
      </c>
      <c r="K427" s="176">
        <v>653.29999999999995</v>
      </c>
      <c r="L427" s="176">
        <v>659.5</v>
      </c>
      <c r="M427" s="176">
        <v>647</v>
      </c>
      <c r="N427" s="178">
        <v>658.7</v>
      </c>
      <c r="O427" s="5">
        <f t="shared" si="442"/>
        <v>12.5</v>
      </c>
      <c r="P427" s="8">
        <f t="shared" si="443"/>
        <v>1.9133629266799328E-2</v>
      </c>
      <c r="Q427" s="8">
        <f>(AVERAGE(P424:P426))*Q1239</f>
        <v>1.313440217075223E-2</v>
      </c>
      <c r="R427" s="8">
        <f>P426/P1239</f>
        <v>1.3281002619301956</v>
      </c>
      <c r="S427" s="109">
        <f t="shared" si="403"/>
        <v>644.71929506184756</v>
      </c>
      <c r="T427" s="5">
        <f t="shared" si="404"/>
        <v>8.2999999999999545</v>
      </c>
      <c r="U427" s="8">
        <f t="shared" si="441"/>
        <v>0.44666666666666971</v>
      </c>
      <c r="V427" s="19">
        <f t="shared" si="405"/>
        <v>0</v>
      </c>
      <c r="W427" s="109">
        <f t="shared" si="406"/>
        <v>661.88070493815235</v>
      </c>
      <c r="X427" s="5">
        <f t="shared" si="407"/>
        <v>6.7000000000000455</v>
      </c>
      <c r="Y427" s="8">
        <f t="shared" si="444"/>
        <v>0.55333333333333035</v>
      </c>
      <c r="Z427" s="5">
        <f t="shared" si="408"/>
        <v>0</v>
      </c>
      <c r="AA427" s="5">
        <f>K427*AA1239</f>
        <v>8.4928999999999988</v>
      </c>
      <c r="AB427" s="5">
        <f t="shared" si="445"/>
        <v>11.279422714546957</v>
      </c>
      <c r="AC427" s="2">
        <f t="shared" si="386"/>
        <v>39244</v>
      </c>
      <c r="AD427" s="43">
        <f t="shared" si="449"/>
        <v>645</v>
      </c>
      <c r="AE427" s="235">
        <v>4</v>
      </c>
      <c r="AF427" s="131">
        <f>(AK426&gt;AF1239)*1</f>
        <v>0</v>
      </c>
      <c r="AG427" s="112">
        <f>MROUND((AD427*AG1239),5)</f>
        <v>635</v>
      </c>
      <c r="AH427" s="113">
        <f>MROUND((AE427*AH1239),0.1)</f>
        <v>0.70000000000000007</v>
      </c>
      <c r="AI427" s="60">
        <f t="shared" si="450"/>
        <v>8.4000000000000909</v>
      </c>
      <c r="AJ427" s="60">
        <f t="shared" si="409"/>
        <v>653.29999999999995</v>
      </c>
      <c r="AK427" s="133">
        <f t="shared" si="410"/>
        <v>658.7</v>
      </c>
      <c r="AL427" s="41">
        <f t="shared" si="446"/>
        <v>660</v>
      </c>
      <c r="AM427" s="56">
        <f t="shared" si="447"/>
        <v>3.4000000000000004</v>
      </c>
      <c r="AN427" s="82">
        <f t="shared" si="448"/>
        <v>1</v>
      </c>
      <c r="AO427" s="82">
        <f t="shared" si="451"/>
        <v>0</v>
      </c>
      <c r="AP427" s="33">
        <f t="shared" si="466"/>
        <v>0</v>
      </c>
      <c r="AQ427" s="29">
        <f t="shared" si="452"/>
        <v>0</v>
      </c>
      <c r="AR427" s="86">
        <f t="shared" si="453"/>
        <v>1</v>
      </c>
      <c r="AS427" s="33">
        <f t="shared" si="454"/>
        <v>0</v>
      </c>
      <c r="AT427" s="19">
        <f t="shared" si="455"/>
        <v>0</v>
      </c>
      <c r="AU427" s="18">
        <f t="shared" si="467"/>
        <v>1</v>
      </c>
      <c r="AV427" s="5">
        <f t="shared" si="468"/>
        <v>3.4000000000000004</v>
      </c>
      <c r="AW427" s="17">
        <f t="shared" si="456"/>
        <v>1</v>
      </c>
      <c r="AX427" s="17">
        <f t="shared" si="457"/>
        <v>0</v>
      </c>
      <c r="AY427" s="17">
        <f t="shared" si="469"/>
        <v>0</v>
      </c>
      <c r="AZ427" s="19">
        <f t="shared" si="470"/>
        <v>670</v>
      </c>
      <c r="BA427" s="19">
        <f t="shared" si="471"/>
        <v>0</v>
      </c>
      <c r="BB427" s="19">
        <f t="shared" si="472"/>
        <v>0</v>
      </c>
      <c r="BC427" s="19">
        <f t="shared" si="473"/>
        <v>0</v>
      </c>
      <c r="BD427" s="17">
        <f t="shared" si="474"/>
        <v>670</v>
      </c>
      <c r="BE427" s="17">
        <f t="shared" si="458"/>
        <v>0</v>
      </c>
      <c r="BF427" s="38">
        <f t="shared" si="459"/>
        <v>0</v>
      </c>
      <c r="BG427" s="38">
        <f t="shared" si="460"/>
        <v>0</v>
      </c>
      <c r="BH427" s="38">
        <f t="shared" si="475"/>
        <v>0</v>
      </c>
      <c r="BI427" s="38">
        <f t="shared" si="461"/>
        <v>-0.70000000000000007</v>
      </c>
      <c r="BJ427" s="5">
        <f t="shared" si="462"/>
        <v>0</v>
      </c>
      <c r="BK427" s="5">
        <f t="shared" si="476"/>
        <v>0</v>
      </c>
      <c r="BL427" s="22">
        <f t="shared" si="477"/>
        <v>3.4000000000000004</v>
      </c>
      <c r="BM427" s="5">
        <f t="shared" si="478"/>
        <v>2.7</v>
      </c>
      <c r="BN427" s="66">
        <f t="shared" si="479"/>
        <v>270</v>
      </c>
      <c r="BO427" s="5">
        <f t="shared" si="440"/>
        <v>0</v>
      </c>
      <c r="BP427" s="5">
        <f>AU427*BP1239</f>
        <v>-39</v>
      </c>
      <c r="BQ427" s="5">
        <f t="shared" si="436"/>
        <v>-39</v>
      </c>
      <c r="BR427" s="356">
        <f t="shared" si="438"/>
        <v>192</v>
      </c>
      <c r="BS427" s="5">
        <f t="shared" si="480"/>
        <v>658.7</v>
      </c>
      <c r="BT427" s="6"/>
      <c r="BU427" s="306">
        <v>39244</v>
      </c>
      <c r="BV427" s="38">
        <f t="shared" si="463"/>
        <v>658.7</v>
      </c>
      <c r="BW427" s="66">
        <f>BV27*BV427</f>
        <v>54267.589388696659</v>
      </c>
      <c r="BX427" s="66">
        <f t="shared" si="389"/>
        <v>692.04152249135223</v>
      </c>
      <c r="BY427" s="17">
        <f t="shared" si="387"/>
        <v>1</v>
      </c>
      <c r="BZ427" s="17">
        <f t="shared" si="390"/>
        <v>0</v>
      </c>
      <c r="CA427" s="66">
        <f t="shared" si="437"/>
        <v>192</v>
      </c>
      <c r="CB427" s="66">
        <f>N3+CE427</f>
        <v>52106</v>
      </c>
      <c r="CC427" s="66">
        <f>MAX(BW404:BW427)</f>
        <v>57324.106113033449</v>
      </c>
      <c r="CD427" s="66">
        <f t="shared" si="464"/>
        <v>-3056.5167243367905</v>
      </c>
      <c r="CE427" s="66">
        <f t="shared" si="430"/>
        <v>2106</v>
      </c>
      <c r="CF427" s="66">
        <f>MAX(CE404:CE427)</f>
        <v>3451</v>
      </c>
      <c r="CG427" s="66">
        <f t="shared" si="465"/>
        <v>-1345</v>
      </c>
      <c r="CH427" s="370">
        <f t="shared" si="412"/>
        <v>39244</v>
      </c>
      <c r="CI427" s="17">
        <f t="shared" si="439"/>
        <v>1</v>
      </c>
      <c r="CJ427" s="17">
        <f t="shared" si="413"/>
        <v>0</v>
      </c>
      <c r="CK427" s="38">
        <f>MAX(BV38:BV427)</f>
        <v>711.8</v>
      </c>
      <c r="CL427" s="38">
        <f t="shared" si="388"/>
        <v>-53.099999999999909</v>
      </c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</row>
    <row r="428" spans="1:147" customFormat="1" x14ac:dyDescent="0.25">
      <c r="A428" s="3"/>
      <c r="B428" s="254">
        <f t="shared" si="414"/>
        <v>39251</v>
      </c>
      <c r="C428" s="5">
        <f t="shared" si="415"/>
        <v>52106</v>
      </c>
      <c r="D428" s="5">
        <v>0</v>
      </c>
      <c r="E428" s="66">
        <f t="shared" si="431"/>
        <v>0</v>
      </c>
      <c r="F428" s="66">
        <f t="shared" si="416"/>
        <v>452</v>
      </c>
      <c r="G428" s="4">
        <f t="shared" si="417"/>
        <v>52558</v>
      </c>
      <c r="H428" s="8">
        <f t="shared" si="402"/>
        <v>8.6746248032856105E-3</v>
      </c>
      <c r="I428" s="3"/>
      <c r="J428" s="306">
        <v>39251</v>
      </c>
      <c r="K428" s="176">
        <v>658.7</v>
      </c>
      <c r="L428" s="176">
        <v>665.8</v>
      </c>
      <c r="M428" s="176">
        <v>650.5</v>
      </c>
      <c r="N428" s="178">
        <v>657</v>
      </c>
      <c r="O428" s="5">
        <f t="shared" si="442"/>
        <v>15.299999999999955</v>
      </c>
      <c r="P428" s="8">
        <f t="shared" si="443"/>
        <v>2.3227569454987024E-2</v>
      </c>
      <c r="Q428" s="8">
        <f>(AVERAGE(P425:P427))*Q1239</f>
        <v>1.2787439532111642E-2</v>
      </c>
      <c r="R428" s="8">
        <f>P427/P1239</f>
        <v>0.54261709135308933</v>
      </c>
      <c r="S428" s="109">
        <f t="shared" si="403"/>
        <v>650.27691358019808</v>
      </c>
      <c r="T428" s="5">
        <f t="shared" si="404"/>
        <v>8.7000000000000455</v>
      </c>
      <c r="U428" s="8">
        <f t="shared" si="441"/>
        <v>0.41999999999999699</v>
      </c>
      <c r="V428" s="19">
        <f t="shared" si="405"/>
        <v>0</v>
      </c>
      <c r="W428" s="109">
        <f t="shared" si="406"/>
        <v>667.12308641980201</v>
      </c>
      <c r="X428" s="5">
        <f t="shared" si="407"/>
        <v>6.2999999999999545</v>
      </c>
      <c r="Y428" s="8">
        <f t="shared" si="444"/>
        <v>0.58000000000000296</v>
      </c>
      <c r="Z428" s="5">
        <f t="shared" si="408"/>
        <v>0</v>
      </c>
      <c r="AA428" s="5">
        <f>K428*AA1239</f>
        <v>8.5631000000000004</v>
      </c>
      <c r="AB428" s="5">
        <f t="shared" si="445"/>
        <v>4.6464844149656397</v>
      </c>
      <c r="AC428" s="2">
        <f t="shared" ref="AC428:AC491" si="481">J428</f>
        <v>39251</v>
      </c>
      <c r="AD428" s="43">
        <f t="shared" si="449"/>
        <v>650</v>
      </c>
      <c r="AE428" s="235">
        <v>5</v>
      </c>
      <c r="AF428" s="131">
        <f>(AK427&gt;AF1239)*1</f>
        <v>0</v>
      </c>
      <c r="AG428" s="112">
        <f>MROUND((AD428*AG1239),5)</f>
        <v>635</v>
      </c>
      <c r="AH428" s="113">
        <f>MROUND((AE428*AH1239),0.1)</f>
        <v>0.9</v>
      </c>
      <c r="AI428" s="60">
        <f t="shared" si="450"/>
        <v>-1.7000000000000455</v>
      </c>
      <c r="AJ428" s="60">
        <f t="shared" si="409"/>
        <v>658.7</v>
      </c>
      <c r="AK428" s="133">
        <f t="shared" si="410"/>
        <v>657</v>
      </c>
      <c r="AL428" s="41">
        <f t="shared" si="446"/>
        <v>665</v>
      </c>
      <c r="AM428" s="56">
        <f t="shared" si="447"/>
        <v>6.2</v>
      </c>
      <c r="AN428" s="82">
        <f t="shared" si="448"/>
        <v>0</v>
      </c>
      <c r="AO428" s="82">
        <f t="shared" si="451"/>
        <v>1</v>
      </c>
      <c r="AP428" s="33">
        <f t="shared" si="466"/>
        <v>0</v>
      </c>
      <c r="AQ428" s="29">
        <f t="shared" si="452"/>
        <v>0</v>
      </c>
      <c r="AR428" s="86">
        <f t="shared" si="453"/>
        <v>1</v>
      </c>
      <c r="AS428" s="33">
        <f t="shared" si="454"/>
        <v>0</v>
      </c>
      <c r="AT428" s="19">
        <f t="shared" si="455"/>
        <v>0</v>
      </c>
      <c r="AU428" s="18">
        <f t="shared" si="467"/>
        <v>1</v>
      </c>
      <c r="AV428" s="5">
        <f t="shared" si="468"/>
        <v>6.2</v>
      </c>
      <c r="AW428" s="17">
        <f t="shared" si="456"/>
        <v>1</v>
      </c>
      <c r="AX428" s="17">
        <f t="shared" si="457"/>
        <v>0</v>
      </c>
      <c r="AY428" s="17">
        <f t="shared" si="469"/>
        <v>0</v>
      </c>
      <c r="AZ428" s="19">
        <f t="shared" si="470"/>
        <v>670</v>
      </c>
      <c r="BA428" s="19">
        <f t="shared" si="471"/>
        <v>0</v>
      </c>
      <c r="BB428" s="19">
        <f t="shared" si="472"/>
        <v>0</v>
      </c>
      <c r="BC428" s="19">
        <f t="shared" si="473"/>
        <v>0</v>
      </c>
      <c r="BD428" s="17">
        <f t="shared" si="474"/>
        <v>670</v>
      </c>
      <c r="BE428" s="17">
        <f t="shared" si="458"/>
        <v>0</v>
      </c>
      <c r="BF428" s="38">
        <f t="shared" si="459"/>
        <v>0</v>
      </c>
      <c r="BG428" s="38">
        <f t="shared" si="460"/>
        <v>0</v>
      </c>
      <c r="BH428" s="38">
        <f t="shared" si="475"/>
        <v>0</v>
      </c>
      <c r="BI428" s="38">
        <f t="shared" si="461"/>
        <v>-0.9</v>
      </c>
      <c r="BJ428" s="5">
        <f t="shared" si="462"/>
        <v>0</v>
      </c>
      <c r="BK428" s="5">
        <f t="shared" si="476"/>
        <v>0</v>
      </c>
      <c r="BL428" s="22">
        <f t="shared" si="477"/>
        <v>6.2</v>
      </c>
      <c r="BM428" s="5">
        <f t="shared" si="478"/>
        <v>5.3</v>
      </c>
      <c r="BN428" s="66">
        <f t="shared" si="479"/>
        <v>530</v>
      </c>
      <c r="BO428" s="5">
        <f t="shared" si="440"/>
        <v>0</v>
      </c>
      <c r="BP428" s="5">
        <f>AU428*BP1239</f>
        <v>-39</v>
      </c>
      <c r="BQ428" s="5">
        <f t="shared" si="436"/>
        <v>-39</v>
      </c>
      <c r="BR428" s="356">
        <f t="shared" si="438"/>
        <v>452</v>
      </c>
      <c r="BS428" s="5">
        <f t="shared" si="480"/>
        <v>657</v>
      </c>
      <c r="BT428" s="6"/>
      <c r="BU428" s="306">
        <v>39251</v>
      </c>
      <c r="BV428" s="38">
        <f t="shared" si="463"/>
        <v>657</v>
      </c>
      <c r="BW428" s="66">
        <f>BV27*BV428</f>
        <v>54127.533366287695</v>
      </c>
      <c r="BX428" s="66">
        <f t="shared" si="389"/>
        <v>-140.05602240896405</v>
      </c>
      <c r="BY428" s="17">
        <f t="shared" ref="BY428:BY491" si="482">((BV428-BV427)&gt;0)*1</f>
        <v>0</v>
      </c>
      <c r="BZ428" s="17">
        <f t="shared" si="390"/>
        <v>1</v>
      </c>
      <c r="CA428" s="66">
        <f t="shared" si="437"/>
        <v>452</v>
      </c>
      <c r="CB428" s="66">
        <f>N3+CE428</f>
        <v>52558</v>
      </c>
      <c r="CC428" s="66">
        <f>MAX(BW404:BW428)</f>
        <v>57324.106113033449</v>
      </c>
      <c r="CD428" s="66">
        <f t="shared" si="464"/>
        <v>-3196.5727467457546</v>
      </c>
      <c r="CE428" s="66">
        <f t="shared" si="430"/>
        <v>2558</v>
      </c>
      <c r="CF428" s="66">
        <f>MAX(CE404:CE428)</f>
        <v>3451</v>
      </c>
      <c r="CG428" s="66">
        <f t="shared" si="465"/>
        <v>-893</v>
      </c>
      <c r="CH428" s="370">
        <f t="shared" si="412"/>
        <v>39251</v>
      </c>
      <c r="CI428" s="17">
        <f t="shared" si="439"/>
        <v>1</v>
      </c>
      <c r="CJ428" s="17">
        <f t="shared" si="413"/>
        <v>0</v>
      </c>
      <c r="CK428" s="38">
        <f>MAX(BV38:BV428)</f>
        <v>711.8</v>
      </c>
      <c r="CL428" s="38">
        <f t="shared" ref="CL428:CL491" si="483">BV428-CK428</f>
        <v>-54.799999999999955</v>
      </c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</row>
    <row r="429" spans="1:147" customFormat="1" x14ac:dyDescent="0.25">
      <c r="A429" s="3"/>
      <c r="B429" s="254">
        <f t="shared" si="414"/>
        <v>39258</v>
      </c>
      <c r="C429" s="5">
        <f t="shared" si="415"/>
        <v>52558</v>
      </c>
      <c r="D429" s="5">
        <v>0</v>
      </c>
      <c r="E429" s="66">
        <f t="shared" si="431"/>
        <v>0</v>
      </c>
      <c r="F429" s="66">
        <f t="shared" si="416"/>
        <v>162.00000000000003</v>
      </c>
      <c r="G429" s="4">
        <f t="shared" si="417"/>
        <v>52720</v>
      </c>
      <c r="H429" s="8">
        <f t="shared" si="402"/>
        <v>3.0823090680771725E-3</v>
      </c>
      <c r="I429" s="3"/>
      <c r="J429" s="306">
        <v>39258</v>
      </c>
      <c r="K429" s="176">
        <v>657.4</v>
      </c>
      <c r="L429" s="176">
        <v>657.7</v>
      </c>
      <c r="M429" s="176">
        <v>641.1</v>
      </c>
      <c r="N429" s="178">
        <v>650.9</v>
      </c>
      <c r="O429" s="5">
        <f t="shared" si="442"/>
        <v>16.600000000000023</v>
      </c>
      <c r="P429" s="8">
        <f t="shared" si="443"/>
        <v>2.5250988743535173E-2</v>
      </c>
      <c r="Q429" s="8">
        <f>(AVERAGE(P426:P428))*Q1239</f>
        <v>1.1892312092338058E-2</v>
      </c>
      <c r="R429" s="8">
        <f>P428/P1239</f>
        <v>0.65871853170777273</v>
      </c>
      <c r="S429" s="109">
        <f t="shared" si="403"/>
        <v>649.58199403049696</v>
      </c>
      <c r="T429" s="5">
        <f t="shared" si="404"/>
        <v>7.3999999999999773</v>
      </c>
      <c r="U429" s="8">
        <f t="shared" si="441"/>
        <v>0.50666666666666815</v>
      </c>
      <c r="V429" s="19">
        <f t="shared" si="405"/>
        <v>0</v>
      </c>
      <c r="W429" s="109">
        <f t="shared" si="406"/>
        <v>665.218005969503</v>
      </c>
      <c r="X429" s="5">
        <f t="shared" si="407"/>
        <v>7.6000000000000227</v>
      </c>
      <c r="Y429" s="8">
        <f t="shared" si="444"/>
        <v>0.49333333333333185</v>
      </c>
      <c r="Z429" s="5">
        <f t="shared" si="408"/>
        <v>0</v>
      </c>
      <c r="AA429" s="5">
        <f>K429*AA1239</f>
        <v>8.5461999999999989</v>
      </c>
      <c r="AB429" s="5">
        <f t="shared" si="445"/>
        <v>5.6295403156809662</v>
      </c>
      <c r="AC429" s="2">
        <f t="shared" si="481"/>
        <v>39258</v>
      </c>
      <c r="AD429" s="43">
        <f t="shared" si="449"/>
        <v>650</v>
      </c>
      <c r="AE429" s="235">
        <v>1.9</v>
      </c>
      <c r="AF429" s="131">
        <f>(AK428&gt;AF1239)*1</f>
        <v>0</v>
      </c>
      <c r="AG429" s="112">
        <f>MROUND((AD429*AG1239),5)</f>
        <v>635</v>
      </c>
      <c r="AH429" s="113">
        <f>MROUND((AE429*AH1239),0.1)</f>
        <v>0.30000000000000004</v>
      </c>
      <c r="AI429" s="60">
        <f t="shared" si="450"/>
        <v>-6.1000000000000227</v>
      </c>
      <c r="AJ429" s="60">
        <f t="shared" si="409"/>
        <v>657.4</v>
      </c>
      <c r="AK429" s="133">
        <f t="shared" si="410"/>
        <v>650.9</v>
      </c>
      <c r="AL429" s="41">
        <f t="shared" si="446"/>
        <v>665</v>
      </c>
      <c r="AM429" s="56">
        <f t="shared" si="447"/>
        <v>2.7</v>
      </c>
      <c r="AN429" s="82">
        <f t="shared" si="448"/>
        <v>0</v>
      </c>
      <c r="AO429" s="82">
        <f t="shared" si="451"/>
        <v>1</v>
      </c>
      <c r="AP429" s="33">
        <f t="shared" si="466"/>
        <v>0</v>
      </c>
      <c r="AQ429" s="29">
        <f t="shared" si="452"/>
        <v>0</v>
      </c>
      <c r="AR429" s="86">
        <f t="shared" si="453"/>
        <v>1</v>
      </c>
      <c r="AS429" s="33">
        <f t="shared" si="454"/>
        <v>0</v>
      </c>
      <c r="AT429" s="19">
        <f t="shared" si="455"/>
        <v>0</v>
      </c>
      <c r="AU429" s="18">
        <f t="shared" si="467"/>
        <v>1</v>
      </c>
      <c r="AV429" s="5">
        <f t="shared" si="468"/>
        <v>2.7</v>
      </c>
      <c r="AW429" s="17">
        <f t="shared" si="456"/>
        <v>1</v>
      </c>
      <c r="AX429" s="17">
        <f t="shared" si="457"/>
        <v>0</v>
      </c>
      <c r="AY429" s="17">
        <f t="shared" si="469"/>
        <v>0</v>
      </c>
      <c r="AZ429" s="19">
        <f t="shared" si="470"/>
        <v>670</v>
      </c>
      <c r="BA429" s="19">
        <f t="shared" si="471"/>
        <v>0</v>
      </c>
      <c r="BB429" s="19">
        <f t="shared" si="472"/>
        <v>0</v>
      </c>
      <c r="BC429" s="19">
        <f t="shared" si="473"/>
        <v>0</v>
      </c>
      <c r="BD429" s="17">
        <f t="shared" si="474"/>
        <v>670</v>
      </c>
      <c r="BE429" s="17">
        <f t="shared" si="458"/>
        <v>0</v>
      </c>
      <c r="BF429" s="38">
        <f t="shared" si="459"/>
        <v>0</v>
      </c>
      <c r="BG429" s="38">
        <f t="shared" si="460"/>
        <v>0</v>
      </c>
      <c r="BH429" s="38">
        <f t="shared" si="475"/>
        <v>0</v>
      </c>
      <c r="BI429" s="38">
        <f t="shared" si="461"/>
        <v>-0.30000000000000004</v>
      </c>
      <c r="BJ429" s="5">
        <f t="shared" si="462"/>
        <v>0</v>
      </c>
      <c r="BK429" s="5">
        <f t="shared" si="476"/>
        <v>0</v>
      </c>
      <c r="BL429" s="22">
        <f t="shared" si="477"/>
        <v>2.7</v>
      </c>
      <c r="BM429" s="5">
        <f t="shared" si="478"/>
        <v>2.4000000000000004</v>
      </c>
      <c r="BN429" s="66">
        <f t="shared" si="479"/>
        <v>240.00000000000003</v>
      </c>
      <c r="BO429" s="5">
        <f t="shared" ref="BO429:BO436" si="484">AP429*BO1264</f>
        <v>0</v>
      </c>
      <c r="BP429" s="5">
        <f>AU429*BP1239</f>
        <v>-39</v>
      </c>
      <c r="BQ429" s="5">
        <f t="shared" si="436"/>
        <v>-39</v>
      </c>
      <c r="BR429" s="356">
        <f t="shared" si="438"/>
        <v>162.00000000000003</v>
      </c>
      <c r="BS429" s="5">
        <f t="shared" si="480"/>
        <v>650.9</v>
      </c>
      <c r="BT429" s="6"/>
      <c r="BU429" s="306">
        <v>39258</v>
      </c>
      <c r="BV429" s="38">
        <f t="shared" si="463"/>
        <v>650.9</v>
      </c>
      <c r="BW429" s="66">
        <f>BV27*BV429</f>
        <v>53624.979403526115</v>
      </c>
      <c r="BX429" s="66">
        <f t="shared" ref="BX429:BX492" si="485">BW429-BW428</f>
        <v>-502.5539627615799</v>
      </c>
      <c r="BY429" s="17">
        <f t="shared" si="482"/>
        <v>0</v>
      </c>
      <c r="BZ429" s="17">
        <f t="shared" ref="BZ429:BZ492" si="486">((BV429-BV428)&lt;0)*1</f>
        <v>1</v>
      </c>
      <c r="CA429" s="66">
        <f t="shared" si="437"/>
        <v>162</v>
      </c>
      <c r="CB429" s="66">
        <f>N3+CE429</f>
        <v>52720</v>
      </c>
      <c r="CC429" s="66">
        <f>MAX(BW404:BW429)</f>
        <v>57324.106113033449</v>
      </c>
      <c r="CD429" s="66">
        <f t="shared" si="464"/>
        <v>-3699.1267095073345</v>
      </c>
      <c r="CE429" s="66">
        <f t="shared" si="430"/>
        <v>2720</v>
      </c>
      <c r="CF429" s="66">
        <f>MAX(CE404:CE429)</f>
        <v>3451</v>
      </c>
      <c r="CG429" s="66">
        <f t="shared" si="465"/>
        <v>-731</v>
      </c>
      <c r="CH429" s="370">
        <f t="shared" si="412"/>
        <v>39258</v>
      </c>
      <c r="CI429" s="17">
        <f t="shared" si="439"/>
        <v>1</v>
      </c>
      <c r="CJ429" s="17">
        <f t="shared" si="413"/>
        <v>0</v>
      </c>
      <c r="CK429" s="38">
        <f>MAX(BV38:BV429)</f>
        <v>711.8</v>
      </c>
      <c r="CL429" s="38">
        <f t="shared" si="483"/>
        <v>-60.899999999999977</v>
      </c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</row>
    <row r="430" spans="1:147" customFormat="1" x14ac:dyDescent="0.25">
      <c r="A430" s="3"/>
      <c r="B430" s="254">
        <f t="shared" si="414"/>
        <v>39265</v>
      </c>
      <c r="C430" s="5">
        <f t="shared" si="415"/>
        <v>52720</v>
      </c>
      <c r="D430" s="5">
        <v>0</v>
      </c>
      <c r="E430" s="66">
        <f t="shared" si="431"/>
        <v>0</v>
      </c>
      <c r="F430" s="66">
        <f t="shared" si="416"/>
        <v>152.00000000000003</v>
      </c>
      <c r="G430" s="4">
        <f t="shared" si="417"/>
        <v>52872</v>
      </c>
      <c r="H430" s="8">
        <f t="shared" si="402"/>
        <v>2.8831562974203345E-3</v>
      </c>
      <c r="I430" s="3"/>
      <c r="J430" s="306">
        <v>39265</v>
      </c>
      <c r="K430" s="176">
        <v>651.6</v>
      </c>
      <c r="L430" s="176">
        <v>661.3</v>
      </c>
      <c r="M430" s="176">
        <v>646.70000000000005</v>
      </c>
      <c r="N430" s="178">
        <v>654.79999999999995</v>
      </c>
      <c r="O430" s="5">
        <f t="shared" si="442"/>
        <v>14.599999999999909</v>
      </c>
      <c r="P430" s="8">
        <f t="shared" si="443"/>
        <v>2.2406384284837183E-2</v>
      </c>
      <c r="Q430" s="8">
        <f>(AVERAGE(P427:P429))*Q1239</f>
        <v>9.014958328709537E-3</v>
      </c>
      <c r="R430" s="8">
        <f>P429/P1239</f>
        <v>0.71610136659131896</v>
      </c>
      <c r="S430" s="109">
        <f t="shared" si="403"/>
        <v>645.72585315301285</v>
      </c>
      <c r="T430" s="5">
        <f t="shared" si="404"/>
        <v>6.6000000000000227</v>
      </c>
      <c r="U430" s="8">
        <f t="shared" si="441"/>
        <v>0.33999999999999775</v>
      </c>
      <c r="V430" s="19">
        <f t="shared" si="405"/>
        <v>0</v>
      </c>
      <c r="W430" s="109">
        <f t="shared" si="406"/>
        <v>657.4741468469872</v>
      </c>
      <c r="X430" s="5">
        <f t="shared" si="407"/>
        <v>3.3999999999999773</v>
      </c>
      <c r="Y430" s="8">
        <f t="shared" si="444"/>
        <v>0.66000000000000225</v>
      </c>
      <c r="Z430" s="5">
        <f t="shared" si="408"/>
        <v>0</v>
      </c>
      <c r="AA430" s="5">
        <f>K430*AA1239</f>
        <v>8.4708000000000006</v>
      </c>
      <c r="AB430" s="5">
        <f t="shared" si="445"/>
        <v>6.0659514561217449</v>
      </c>
      <c r="AC430" s="2">
        <f t="shared" si="481"/>
        <v>39265</v>
      </c>
      <c r="AD430" s="43">
        <f t="shared" si="449"/>
        <v>645</v>
      </c>
      <c r="AE430" s="235">
        <v>2.8</v>
      </c>
      <c r="AF430" s="131">
        <f>(AK429&gt;AF1239)*1</f>
        <v>0</v>
      </c>
      <c r="AG430" s="112">
        <f>MROUND((AD430*AG1239),5)</f>
        <v>635</v>
      </c>
      <c r="AH430" s="113">
        <f>MROUND((AE430*AH1239),0.1)</f>
        <v>0.5</v>
      </c>
      <c r="AI430" s="60">
        <f t="shared" si="450"/>
        <v>3.8999999999999773</v>
      </c>
      <c r="AJ430" s="60">
        <f t="shared" si="409"/>
        <v>651.6</v>
      </c>
      <c r="AK430" s="133">
        <f t="shared" si="410"/>
        <v>654.79999999999995</v>
      </c>
      <c r="AL430" s="41">
        <f t="shared" si="446"/>
        <v>655</v>
      </c>
      <c r="AM430" s="56">
        <f t="shared" si="447"/>
        <v>2.8000000000000003</v>
      </c>
      <c r="AN430" s="82">
        <f t="shared" si="448"/>
        <v>1</v>
      </c>
      <c r="AO430" s="82">
        <f t="shared" si="451"/>
        <v>0</v>
      </c>
      <c r="AP430" s="33">
        <f t="shared" si="466"/>
        <v>0</v>
      </c>
      <c r="AQ430" s="29">
        <f t="shared" si="452"/>
        <v>0</v>
      </c>
      <c r="AR430" s="86">
        <f t="shared" si="453"/>
        <v>1</v>
      </c>
      <c r="AS430" s="33">
        <f t="shared" si="454"/>
        <v>0</v>
      </c>
      <c r="AT430" s="19">
        <f t="shared" si="455"/>
        <v>0</v>
      </c>
      <c r="AU430" s="18">
        <f t="shared" si="467"/>
        <v>1</v>
      </c>
      <c r="AV430" s="5">
        <f t="shared" si="468"/>
        <v>2.8000000000000003</v>
      </c>
      <c r="AW430" s="17">
        <f t="shared" si="456"/>
        <v>1</v>
      </c>
      <c r="AX430" s="17">
        <f t="shared" si="457"/>
        <v>0</v>
      </c>
      <c r="AY430" s="17">
        <f t="shared" si="469"/>
        <v>0</v>
      </c>
      <c r="AZ430" s="19">
        <f t="shared" si="470"/>
        <v>670</v>
      </c>
      <c r="BA430" s="19">
        <f t="shared" si="471"/>
        <v>0</v>
      </c>
      <c r="BB430" s="19">
        <f t="shared" si="472"/>
        <v>0</v>
      </c>
      <c r="BC430" s="19">
        <f t="shared" si="473"/>
        <v>0</v>
      </c>
      <c r="BD430" s="17">
        <f t="shared" si="474"/>
        <v>670</v>
      </c>
      <c r="BE430" s="17">
        <f t="shared" si="458"/>
        <v>0</v>
      </c>
      <c r="BF430" s="38">
        <f t="shared" si="459"/>
        <v>0</v>
      </c>
      <c r="BG430" s="38">
        <f t="shared" si="460"/>
        <v>0</v>
      </c>
      <c r="BH430" s="38">
        <f t="shared" si="475"/>
        <v>0</v>
      </c>
      <c r="BI430" s="38">
        <f t="shared" si="461"/>
        <v>-0.5</v>
      </c>
      <c r="BJ430" s="5">
        <f t="shared" si="462"/>
        <v>0</v>
      </c>
      <c r="BK430" s="5">
        <f t="shared" si="476"/>
        <v>0</v>
      </c>
      <c r="BL430" s="22">
        <f t="shared" si="477"/>
        <v>2.8000000000000003</v>
      </c>
      <c r="BM430" s="5">
        <f t="shared" si="478"/>
        <v>2.3000000000000003</v>
      </c>
      <c r="BN430" s="66">
        <f t="shared" si="479"/>
        <v>230.00000000000003</v>
      </c>
      <c r="BO430" s="5">
        <f t="shared" si="484"/>
        <v>0</v>
      </c>
      <c r="BP430" s="5">
        <f>AU430*BP1239</f>
        <v>-39</v>
      </c>
      <c r="BQ430" s="5">
        <f t="shared" si="436"/>
        <v>-39</v>
      </c>
      <c r="BR430" s="356">
        <f t="shared" si="438"/>
        <v>152.00000000000003</v>
      </c>
      <c r="BS430" s="5">
        <f t="shared" si="480"/>
        <v>654.79999999999995</v>
      </c>
      <c r="BT430" s="6"/>
      <c r="BU430" s="306">
        <v>39265</v>
      </c>
      <c r="BV430" s="38">
        <f t="shared" si="463"/>
        <v>654.79999999999995</v>
      </c>
      <c r="BW430" s="66">
        <f>BV27*BV430</f>
        <v>53946.284396111383</v>
      </c>
      <c r="BX430" s="66">
        <f t="shared" si="485"/>
        <v>321.30499258526834</v>
      </c>
      <c r="BY430" s="17">
        <f t="shared" si="482"/>
        <v>1</v>
      </c>
      <c r="BZ430" s="17">
        <f t="shared" si="486"/>
        <v>0</v>
      </c>
      <c r="CA430" s="66">
        <f t="shared" si="437"/>
        <v>152</v>
      </c>
      <c r="CB430" s="66">
        <f>N3+CE430</f>
        <v>52872</v>
      </c>
      <c r="CC430" s="66">
        <f>MAX(BW404:BW430)</f>
        <v>57324.106113033449</v>
      </c>
      <c r="CD430" s="66">
        <f t="shared" si="464"/>
        <v>-3377.8217169220661</v>
      </c>
      <c r="CE430" s="66">
        <f t="shared" si="430"/>
        <v>2872</v>
      </c>
      <c r="CF430" s="66">
        <f>MAX(CE404:CE430)</f>
        <v>3451</v>
      </c>
      <c r="CG430" s="66">
        <f t="shared" si="465"/>
        <v>-579</v>
      </c>
      <c r="CH430" s="370">
        <f t="shared" si="412"/>
        <v>39265</v>
      </c>
      <c r="CI430" s="17">
        <f t="shared" si="439"/>
        <v>1</v>
      </c>
      <c r="CJ430" s="17">
        <f t="shared" si="413"/>
        <v>0</v>
      </c>
      <c r="CK430" s="38">
        <f>MAX(BV38:BV430)</f>
        <v>711.8</v>
      </c>
      <c r="CL430" s="38">
        <f t="shared" si="483"/>
        <v>-57</v>
      </c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</row>
    <row r="431" spans="1:147" customFormat="1" x14ac:dyDescent="0.25">
      <c r="A431" s="3"/>
      <c r="B431" s="254">
        <f t="shared" si="414"/>
        <v>39272</v>
      </c>
      <c r="C431" s="5">
        <f t="shared" si="415"/>
        <v>52872</v>
      </c>
      <c r="D431" s="5">
        <v>0</v>
      </c>
      <c r="E431" s="66">
        <f t="shared" si="431"/>
        <v>0</v>
      </c>
      <c r="F431" s="66">
        <f t="shared" si="416"/>
        <v>-218</v>
      </c>
      <c r="G431" s="4">
        <f t="shared" si="417"/>
        <v>52654</v>
      </c>
      <c r="H431" s="8">
        <f t="shared" si="402"/>
        <v>-4.1231653805416857E-3</v>
      </c>
      <c r="I431" s="3"/>
      <c r="J431" s="306">
        <v>39272</v>
      </c>
      <c r="K431" s="176">
        <v>657.6</v>
      </c>
      <c r="L431" s="176">
        <v>671</v>
      </c>
      <c r="M431" s="176">
        <v>655.29999999999995</v>
      </c>
      <c r="N431" s="178">
        <v>667.3</v>
      </c>
      <c r="O431" s="5">
        <f t="shared" si="442"/>
        <v>15.700000000000045</v>
      </c>
      <c r="P431" s="8">
        <f t="shared" si="443"/>
        <v>2.3874695863747027E-2</v>
      </c>
      <c r="Q431" s="8">
        <f>(AVERAGE(P428:P430))*Q1239</f>
        <v>9.4513256644479186E-3</v>
      </c>
      <c r="R431" s="8">
        <f>P430/P1239</f>
        <v>0.63543026254170365</v>
      </c>
      <c r="S431" s="109">
        <f t="shared" si="403"/>
        <v>651.38480824305907</v>
      </c>
      <c r="T431" s="5">
        <f t="shared" si="404"/>
        <v>7.6000000000000227</v>
      </c>
      <c r="U431" s="8">
        <f t="shared" si="441"/>
        <v>0.49333333333333179</v>
      </c>
      <c r="V431" s="19">
        <f t="shared" si="405"/>
        <v>0</v>
      </c>
      <c r="W431" s="109">
        <f t="shared" si="406"/>
        <v>663.81519175694098</v>
      </c>
      <c r="X431" s="5">
        <f t="shared" si="407"/>
        <v>7.3999999999999773</v>
      </c>
      <c r="Y431" s="8">
        <f t="shared" si="444"/>
        <v>0.50666666666666815</v>
      </c>
      <c r="Z431" s="5">
        <f t="shared" si="408"/>
        <v>2.2999999999999545</v>
      </c>
      <c r="AA431" s="5">
        <f>K431*AA1239</f>
        <v>8.5488</v>
      </c>
      <c r="AB431" s="5">
        <f t="shared" si="445"/>
        <v>5.4321662284165164</v>
      </c>
      <c r="AC431" s="2">
        <f t="shared" si="481"/>
        <v>39272</v>
      </c>
      <c r="AD431" s="43">
        <f t="shared" si="449"/>
        <v>650</v>
      </c>
      <c r="AE431" s="235">
        <v>2.1</v>
      </c>
      <c r="AF431" s="131">
        <f>(AK430&gt;AF1239)*1</f>
        <v>0</v>
      </c>
      <c r="AG431" s="112">
        <f>MROUND((AD431*AG1239),5)</f>
        <v>635</v>
      </c>
      <c r="AH431" s="113">
        <f>MROUND((AE431*AH1239),0.1)</f>
        <v>0.4</v>
      </c>
      <c r="AI431" s="60">
        <f t="shared" si="450"/>
        <v>12.5</v>
      </c>
      <c r="AJ431" s="60">
        <f t="shared" si="409"/>
        <v>657.6</v>
      </c>
      <c r="AK431" s="133">
        <f t="shared" si="410"/>
        <v>667.3</v>
      </c>
      <c r="AL431" s="41">
        <f t="shared" si="446"/>
        <v>665</v>
      </c>
      <c r="AM431" s="56">
        <f t="shared" si="447"/>
        <v>4</v>
      </c>
      <c r="AN431" s="82">
        <f t="shared" si="448"/>
        <v>1</v>
      </c>
      <c r="AO431" s="82">
        <f t="shared" si="451"/>
        <v>0</v>
      </c>
      <c r="AP431" s="33">
        <f t="shared" si="466"/>
        <v>0</v>
      </c>
      <c r="AQ431" s="29">
        <f t="shared" si="452"/>
        <v>0</v>
      </c>
      <c r="AR431" s="86">
        <f t="shared" si="453"/>
        <v>1</v>
      </c>
      <c r="AS431" s="33">
        <f t="shared" si="454"/>
        <v>0</v>
      </c>
      <c r="AT431" s="19">
        <f t="shared" si="455"/>
        <v>0</v>
      </c>
      <c r="AU431" s="18">
        <f t="shared" si="467"/>
        <v>1</v>
      </c>
      <c r="AV431" s="5">
        <f t="shared" si="468"/>
        <v>4</v>
      </c>
      <c r="AW431" s="17">
        <f t="shared" si="456"/>
        <v>0</v>
      </c>
      <c r="AX431" s="17">
        <f t="shared" si="457"/>
        <v>1</v>
      </c>
      <c r="AY431" s="17">
        <f t="shared" si="469"/>
        <v>665</v>
      </c>
      <c r="AZ431" s="19">
        <f t="shared" si="470"/>
        <v>670</v>
      </c>
      <c r="BA431" s="19">
        <f t="shared" si="471"/>
        <v>0</v>
      </c>
      <c r="BB431" s="19">
        <f t="shared" si="472"/>
        <v>0</v>
      </c>
      <c r="BC431" s="19">
        <f t="shared" si="473"/>
        <v>665</v>
      </c>
      <c r="BD431" s="17">
        <f t="shared" si="474"/>
        <v>0</v>
      </c>
      <c r="BE431" s="17">
        <f t="shared" si="458"/>
        <v>0</v>
      </c>
      <c r="BF431" s="38">
        <f t="shared" si="459"/>
        <v>0</v>
      </c>
      <c r="BG431" s="38">
        <f t="shared" si="460"/>
        <v>0</v>
      </c>
      <c r="BH431" s="38">
        <f t="shared" si="475"/>
        <v>0</v>
      </c>
      <c r="BI431" s="38">
        <f t="shared" si="461"/>
        <v>-0.4</v>
      </c>
      <c r="BJ431" s="5">
        <f t="shared" si="462"/>
        <v>0</v>
      </c>
      <c r="BK431" s="5">
        <f t="shared" si="476"/>
        <v>-5</v>
      </c>
      <c r="BL431" s="22">
        <f t="shared" si="477"/>
        <v>-1</v>
      </c>
      <c r="BM431" s="5">
        <f t="shared" si="478"/>
        <v>-1.4</v>
      </c>
      <c r="BN431" s="66">
        <f t="shared" si="479"/>
        <v>-140</v>
      </c>
      <c r="BO431" s="5">
        <f t="shared" si="484"/>
        <v>0</v>
      </c>
      <c r="BP431" s="5">
        <f>AU431*BP1239</f>
        <v>-39</v>
      </c>
      <c r="BQ431" s="5">
        <f t="shared" si="436"/>
        <v>-39</v>
      </c>
      <c r="BR431" s="356">
        <f t="shared" si="438"/>
        <v>-218</v>
      </c>
      <c r="BS431" s="5">
        <f t="shared" si="480"/>
        <v>667.3</v>
      </c>
      <c r="BT431" s="6"/>
      <c r="BU431" s="306">
        <v>39272</v>
      </c>
      <c r="BV431" s="38">
        <f t="shared" si="463"/>
        <v>667.3</v>
      </c>
      <c r="BW431" s="66">
        <f>BV27*BV431</f>
        <v>54976.10809029494</v>
      </c>
      <c r="BX431" s="66">
        <f t="shared" si="485"/>
        <v>1029.8236941835567</v>
      </c>
      <c r="BY431" s="17">
        <f t="shared" si="482"/>
        <v>1</v>
      </c>
      <c r="BZ431" s="17">
        <f t="shared" si="486"/>
        <v>0</v>
      </c>
      <c r="CA431" s="66">
        <f t="shared" si="437"/>
        <v>-218</v>
      </c>
      <c r="CB431" s="66">
        <f>N3+CE431</f>
        <v>52654</v>
      </c>
      <c r="CC431" s="66">
        <f>MAX(BW404:BW431)</f>
        <v>57324.106113033449</v>
      </c>
      <c r="CD431" s="66">
        <f t="shared" si="464"/>
        <v>-2347.9980227385095</v>
      </c>
      <c r="CE431" s="66">
        <f t="shared" si="430"/>
        <v>2654</v>
      </c>
      <c r="CF431" s="66">
        <f>MAX(CE404:CE431)</f>
        <v>3451</v>
      </c>
      <c r="CG431" s="66">
        <f t="shared" si="465"/>
        <v>-797</v>
      </c>
      <c r="CH431" s="370">
        <f t="shared" si="412"/>
        <v>39272</v>
      </c>
      <c r="CI431" s="17">
        <f t="shared" si="439"/>
        <v>0</v>
      </c>
      <c r="CJ431" s="17">
        <f t="shared" si="413"/>
        <v>1</v>
      </c>
      <c r="CK431" s="38">
        <f>MAX(BV38:BV431)</f>
        <v>711.8</v>
      </c>
      <c r="CL431" s="38">
        <f t="shared" si="483"/>
        <v>-44.5</v>
      </c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</row>
    <row r="432" spans="1:147" customFormat="1" x14ac:dyDescent="0.25">
      <c r="A432" s="3"/>
      <c r="B432" s="254">
        <f t="shared" si="414"/>
        <v>39279</v>
      </c>
      <c r="C432" s="5">
        <f t="shared" si="415"/>
        <v>52654</v>
      </c>
      <c r="D432" s="5">
        <v>0</v>
      </c>
      <c r="E432" s="66">
        <f t="shared" si="431"/>
        <v>0</v>
      </c>
      <c r="F432" s="66">
        <f t="shared" si="416"/>
        <v>181.00000000000003</v>
      </c>
      <c r="G432" s="4">
        <f t="shared" si="417"/>
        <v>52835</v>
      </c>
      <c r="H432" s="8">
        <f t="shared" si="402"/>
        <v>3.437535609830213E-3</v>
      </c>
      <c r="I432" s="3"/>
      <c r="J432" s="306">
        <v>39279</v>
      </c>
      <c r="K432" s="176">
        <v>667.3</v>
      </c>
      <c r="L432" s="176">
        <v>687.6</v>
      </c>
      <c r="M432" s="176">
        <v>663</v>
      </c>
      <c r="N432" s="178">
        <v>684.7</v>
      </c>
      <c r="O432" s="5">
        <f t="shared" si="442"/>
        <v>24.600000000000023</v>
      </c>
      <c r="P432" s="8">
        <f t="shared" si="443"/>
        <v>3.6864978270642924E-2</v>
      </c>
      <c r="Q432" s="8">
        <f>(AVERAGE(P429:P431))*Q1239</f>
        <v>9.5376091856159192E-3</v>
      </c>
      <c r="R432" s="8">
        <f>P431/P1239</f>
        <v>0.67707060933835705</v>
      </c>
      <c r="S432" s="109">
        <f t="shared" si="403"/>
        <v>660.93555339043849</v>
      </c>
      <c r="T432" s="5">
        <f t="shared" si="404"/>
        <v>7.2999999999999545</v>
      </c>
      <c r="U432" s="8">
        <f t="shared" si="441"/>
        <v>0.51333333333333642</v>
      </c>
      <c r="V432" s="19">
        <f t="shared" si="405"/>
        <v>0</v>
      </c>
      <c r="W432" s="109">
        <f t="shared" si="406"/>
        <v>673.66444660956142</v>
      </c>
      <c r="X432" s="5">
        <f t="shared" si="407"/>
        <v>7.7000000000000455</v>
      </c>
      <c r="Y432" s="8">
        <f t="shared" si="444"/>
        <v>0.48666666666666358</v>
      </c>
      <c r="Z432" s="5">
        <f t="shared" si="408"/>
        <v>9.7000000000000455</v>
      </c>
      <c r="AA432" s="5">
        <f>K432*AA1239</f>
        <v>8.6748999999999992</v>
      </c>
      <c r="AB432" s="5">
        <f t="shared" si="445"/>
        <v>5.8735198289493127</v>
      </c>
      <c r="AC432" s="2">
        <f t="shared" si="481"/>
        <v>39279</v>
      </c>
      <c r="AD432" s="43">
        <f t="shared" si="449"/>
        <v>660</v>
      </c>
      <c r="AE432" s="235">
        <v>2.7</v>
      </c>
      <c r="AF432" s="131">
        <f>(AK431&gt;AF1239)*1</f>
        <v>0</v>
      </c>
      <c r="AG432" s="112">
        <f>MROUND((AD432*AG1239),5)</f>
        <v>645</v>
      </c>
      <c r="AH432" s="113">
        <f>MROUND((AE432*AH1239),0.1)</f>
        <v>0.5</v>
      </c>
      <c r="AI432" s="60">
        <f t="shared" si="450"/>
        <v>17.400000000000091</v>
      </c>
      <c r="AJ432" s="60">
        <f t="shared" si="409"/>
        <v>667.3</v>
      </c>
      <c r="AK432" s="133">
        <f t="shared" si="410"/>
        <v>684.7</v>
      </c>
      <c r="AL432" s="41">
        <f t="shared" si="446"/>
        <v>675</v>
      </c>
      <c r="AM432" s="56">
        <f t="shared" si="447"/>
        <v>2.8000000000000003</v>
      </c>
      <c r="AN432" s="82">
        <f t="shared" si="448"/>
        <v>1</v>
      </c>
      <c r="AO432" s="82">
        <f t="shared" si="451"/>
        <v>0</v>
      </c>
      <c r="AP432" s="33">
        <f t="shared" si="466"/>
        <v>1</v>
      </c>
      <c r="AQ432" s="29">
        <f t="shared" si="452"/>
        <v>2.7</v>
      </c>
      <c r="AR432" s="86">
        <f t="shared" si="453"/>
        <v>1</v>
      </c>
      <c r="AS432" s="33">
        <f t="shared" si="454"/>
        <v>0</v>
      </c>
      <c r="AT432" s="19">
        <f t="shared" si="455"/>
        <v>0</v>
      </c>
      <c r="AU432" s="18">
        <f t="shared" si="467"/>
        <v>0</v>
      </c>
      <c r="AV432" s="5">
        <f t="shared" si="468"/>
        <v>0</v>
      </c>
      <c r="AW432" s="17">
        <f t="shared" si="456"/>
        <v>0</v>
      </c>
      <c r="AX432" s="17">
        <f t="shared" si="457"/>
        <v>0</v>
      </c>
      <c r="AY432" s="17">
        <f t="shared" si="469"/>
        <v>0</v>
      </c>
      <c r="AZ432" s="19">
        <f t="shared" si="470"/>
        <v>0</v>
      </c>
      <c r="BA432" s="19">
        <f t="shared" si="471"/>
        <v>0</v>
      </c>
      <c r="BB432" s="19">
        <f t="shared" si="472"/>
        <v>0</v>
      </c>
      <c r="BC432" s="19">
        <f t="shared" si="473"/>
        <v>0</v>
      </c>
      <c r="BD432" s="17">
        <f t="shared" si="474"/>
        <v>0</v>
      </c>
      <c r="BE432" s="17">
        <f t="shared" si="458"/>
        <v>0</v>
      </c>
      <c r="BF432" s="38">
        <f t="shared" si="459"/>
        <v>0</v>
      </c>
      <c r="BG432" s="38">
        <f t="shared" si="460"/>
        <v>0</v>
      </c>
      <c r="BH432" s="38">
        <f t="shared" si="475"/>
        <v>0</v>
      </c>
      <c r="BI432" s="38">
        <f t="shared" si="461"/>
        <v>-0.5</v>
      </c>
      <c r="BJ432" s="5">
        <f t="shared" si="462"/>
        <v>2.7</v>
      </c>
      <c r="BK432" s="5">
        <f t="shared" si="476"/>
        <v>0</v>
      </c>
      <c r="BL432" s="22">
        <f t="shared" si="477"/>
        <v>0</v>
      </c>
      <c r="BM432" s="5">
        <f t="shared" si="478"/>
        <v>2.2000000000000002</v>
      </c>
      <c r="BN432" s="66">
        <f t="shared" si="479"/>
        <v>220.00000000000003</v>
      </c>
      <c r="BO432" s="5">
        <f t="shared" si="484"/>
        <v>0</v>
      </c>
      <c r="BP432" s="5">
        <f>AU432*BP1239</f>
        <v>0</v>
      </c>
      <c r="BQ432" s="5">
        <f t="shared" si="436"/>
        <v>-39</v>
      </c>
      <c r="BR432" s="356">
        <f t="shared" si="438"/>
        <v>181.00000000000003</v>
      </c>
      <c r="BS432" s="5">
        <f t="shared" si="480"/>
        <v>684.7</v>
      </c>
      <c r="BT432" s="6"/>
      <c r="BU432" s="306">
        <v>39279</v>
      </c>
      <c r="BV432" s="38">
        <f t="shared" si="463"/>
        <v>684.7</v>
      </c>
      <c r="BW432" s="66">
        <f>BV27*BV432</f>
        <v>56409.62267259846</v>
      </c>
      <c r="BX432" s="66">
        <f t="shared" si="485"/>
        <v>1433.51458230352</v>
      </c>
      <c r="BY432" s="17">
        <f t="shared" si="482"/>
        <v>1</v>
      </c>
      <c r="BZ432" s="17">
        <f t="shared" si="486"/>
        <v>0</v>
      </c>
      <c r="CA432" s="66">
        <f t="shared" si="437"/>
        <v>181</v>
      </c>
      <c r="CB432" s="66">
        <f>N3+CE432</f>
        <v>52835</v>
      </c>
      <c r="CC432" s="66">
        <f>MAX(BW404:BW432)</f>
        <v>57324.106113033449</v>
      </c>
      <c r="CD432" s="66">
        <f t="shared" si="464"/>
        <v>-914.48344043498946</v>
      </c>
      <c r="CE432" s="66">
        <f t="shared" si="430"/>
        <v>2835</v>
      </c>
      <c r="CF432" s="66">
        <f>MAX(CE404:CE432)</f>
        <v>3451</v>
      </c>
      <c r="CG432" s="66">
        <f t="shared" si="465"/>
        <v>-616</v>
      </c>
      <c r="CH432" s="370">
        <f t="shared" si="412"/>
        <v>39279</v>
      </c>
      <c r="CI432" s="17">
        <f t="shared" si="439"/>
        <v>1</v>
      </c>
      <c r="CJ432" s="17">
        <f t="shared" si="413"/>
        <v>0</v>
      </c>
      <c r="CK432" s="38">
        <f>MAX(BV38:BV432)</f>
        <v>711.8</v>
      </c>
      <c r="CL432" s="38">
        <f t="shared" si="483"/>
        <v>-27.099999999999909</v>
      </c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</row>
    <row r="433" spans="1:147" customFormat="1" x14ac:dyDescent="0.25">
      <c r="A433" s="3"/>
      <c r="B433" s="254">
        <f t="shared" si="414"/>
        <v>39286</v>
      </c>
      <c r="C433" s="5">
        <f t="shared" si="415"/>
        <v>52835</v>
      </c>
      <c r="D433" s="5">
        <v>0</v>
      </c>
      <c r="E433" s="66">
        <f t="shared" si="431"/>
        <v>0</v>
      </c>
      <c r="F433" s="66">
        <f t="shared" si="416"/>
        <v>211</v>
      </c>
      <c r="G433" s="4">
        <f t="shared" si="417"/>
        <v>53046</v>
      </c>
      <c r="H433" s="8">
        <f t="shared" si="402"/>
        <v>3.9935648717706069E-3</v>
      </c>
      <c r="I433" s="3"/>
      <c r="J433" s="306">
        <v>39286</v>
      </c>
      <c r="K433" s="176">
        <v>684.7</v>
      </c>
      <c r="L433" s="176">
        <v>688.4</v>
      </c>
      <c r="M433" s="176">
        <v>652.79999999999995</v>
      </c>
      <c r="N433" s="178">
        <v>672.3</v>
      </c>
      <c r="O433" s="5">
        <f t="shared" si="442"/>
        <v>35.600000000000023</v>
      </c>
      <c r="P433" s="8">
        <f t="shared" si="443"/>
        <v>5.199357382795388E-2</v>
      </c>
      <c r="Q433" s="8">
        <f>(AVERAGE(P430:P432))*Q1239</f>
        <v>1.108614112256362E-2</v>
      </c>
      <c r="R433" s="8">
        <f>P432/P1239</f>
        <v>1.0454664404270282</v>
      </c>
      <c r="S433" s="109">
        <f t="shared" si="403"/>
        <v>677.10931917338075</v>
      </c>
      <c r="T433" s="5">
        <f t="shared" si="404"/>
        <v>9.7000000000000455</v>
      </c>
      <c r="U433" s="8">
        <f t="shared" si="441"/>
        <v>0.35333333333333028</v>
      </c>
      <c r="V433" s="19">
        <f t="shared" si="405"/>
        <v>2.7000000000000455</v>
      </c>
      <c r="W433" s="109">
        <f t="shared" si="406"/>
        <v>692.29068082661934</v>
      </c>
      <c r="X433" s="5">
        <f t="shared" si="407"/>
        <v>5.2999999999999545</v>
      </c>
      <c r="Y433" s="8">
        <f t="shared" si="444"/>
        <v>0.64666666666666972</v>
      </c>
      <c r="Z433" s="5">
        <f t="shared" si="408"/>
        <v>0</v>
      </c>
      <c r="AA433" s="5">
        <f>K433*AA1239</f>
        <v>8.9010999999999996</v>
      </c>
      <c r="AB433" s="5">
        <f t="shared" si="445"/>
        <v>9.3058013328850198</v>
      </c>
      <c r="AC433" s="2">
        <f t="shared" si="481"/>
        <v>39286</v>
      </c>
      <c r="AD433" s="43">
        <f t="shared" si="449"/>
        <v>675</v>
      </c>
      <c r="AE433" s="235">
        <v>3</v>
      </c>
      <c r="AF433" s="131">
        <f>(AK432&gt;AF1239)*1</f>
        <v>0</v>
      </c>
      <c r="AG433" s="112">
        <f>MROUND((AD433*AG1239),5)</f>
        <v>660</v>
      </c>
      <c r="AH433" s="113">
        <f>MROUND((AE433*AH1239),0.1)</f>
        <v>0.5</v>
      </c>
      <c r="AI433" s="60">
        <f t="shared" si="450"/>
        <v>-12.400000000000091</v>
      </c>
      <c r="AJ433" s="60">
        <f t="shared" si="409"/>
        <v>684.7</v>
      </c>
      <c r="AK433" s="133">
        <f t="shared" si="410"/>
        <v>672.3</v>
      </c>
      <c r="AL433" s="41">
        <f t="shared" si="446"/>
        <v>690</v>
      </c>
      <c r="AM433" s="56">
        <f t="shared" si="447"/>
        <v>2.9000000000000004</v>
      </c>
      <c r="AN433" s="82">
        <f t="shared" si="448"/>
        <v>0</v>
      </c>
      <c r="AO433" s="82">
        <f t="shared" si="451"/>
        <v>1</v>
      </c>
      <c r="AP433" s="33">
        <f t="shared" si="466"/>
        <v>1</v>
      </c>
      <c r="AQ433" s="29">
        <f t="shared" si="452"/>
        <v>3</v>
      </c>
      <c r="AR433" s="86">
        <f t="shared" si="453"/>
        <v>0</v>
      </c>
      <c r="AS433" s="33">
        <f t="shared" si="454"/>
        <v>1</v>
      </c>
      <c r="AT433" s="19">
        <f t="shared" si="455"/>
        <v>675</v>
      </c>
      <c r="AU433" s="18">
        <f t="shared" si="467"/>
        <v>0</v>
      </c>
      <c r="AV433" s="5">
        <f t="shared" si="468"/>
        <v>0</v>
      </c>
      <c r="AW433" s="17">
        <f t="shared" si="456"/>
        <v>0</v>
      </c>
      <c r="AX433" s="17">
        <f t="shared" si="457"/>
        <v>0</v>
      </c>
      <c r="AY433" s="17">
        <f t="shared" si="469"/>
        <v>0</v>
      </c>
      <c r="AZ433" s="19">
        <f t="shared" si="470"/>
        <v>0</v>
      </c>
      <c r="BA433" s="19">
        <f t="shared" si="471"/>
        <v>675</v>
      </c>
      <c r="BB433" s="19">
        <f t="shared" si="472"/>
        <v>0</v>
      </c>
      <c r="BC433" s="19">
        <f t="shared" si="473"/>
        <v>0</v>
      </c>
      <c r="BD433" s="17">
        <f t="shared" si="474"/>
        <v>675</v>
      </c>
      <c r="BE433" s="17">
        <f t="shared" si="458"/>
        <v>0</v>
      </c>
      <c r="BF433" s="38">
        <f t="shared" si="459"/>
        <v>0</v>
      </c>
      <c r="BG433" s="38">
        <f t="shared" si="460"/>
        <v>0</v>
      </c>
      <c r="BH433" s="38">
        <f t="shared" si="475"/>
        <v>0</v>
      </c>
      <c r="BI433" s="38">
        <f t="shared" si="461"/>
        <v>-0.5</v>
      </c>
      <c r="BJ433" s="5">
        <f t="shared" si="462"/>
        <v>3</v>
      </c>
      <c r="BK433" s="5">
        <f t="shared" si="476"/>
        <v>0</v>
      </c>
      <c r="BL433" s="22">
        <f t="shared" si="477"/>
        <v>0</v>
      </c>
      <c r="BM433" s="5">
        <f t="shared" si="478"/>
        <v>2.5</v>
      </c>
      <c r="BN433" s="66">
        <f t="shared" si="479"/>
        <v>250</v>
      </c>
      <c r="BO433" s="5">
        <f t="shared" si="484"/>
        <v>0</v>
      </c>
      <c r="BP433" s="5">
        <f>AU433*BP1239</f>
        <v>0</v>
      </c>
      <c r="BQ433" s="5">
        <f t="shared" si="436"/>
        <v>-39</v>
      </c>
      <c r="BR433" s="356">
        <f t="shared" si="438"/>
        <v>211</v>
      </c>
      <c r="BS433" s="5">
        <f t="shared" si="480"/>
        <v>672.3</v>
      </c>
      <c r="BT433" s="6"/>
      <c r="BU433" s="306">
        <v>39286</v>
      </c>
      <c r="BV433" s="38">
        <f t="shared" si="463"/>
        <v>672.3</v>
      </c>
      <c r="BW433" s="66">
        <f>BV27*BV433</f>
        <v>55388.037567968364</v>
      </c>
      <c r="BX433" s="66">
        <f t="shared" si="485"/>
        <v>-1021.5851046300959</v>
      </c>
      <c r="BY433" s="17">
        <f t="shared" si="482"/>
        <v>0</v>
      </c>
      <c r="BZ433" s="17">
        <f t="shared" si="486"/>
        <v>1</v>
      </c>
      <c r="CA433" s="66">
        <f t="shared" si="437"/>
        <v>211</v>
      </c>
      <c r="CB433" s="66">
        <f>N3+CE433</f>
        <v>53046</v>
      </c>
      <c r="CC433" s="66">
        <f>MAX(BW404:BW433)</f>
        <v>57324.106113033449</v>
      </c>
      <c r="CD433" s="66">
        <f t="shared" si="464"/>
        <v>-1936.0685450650853</v>
      </c>
      <c r="CE433" s="66">
        <f t="shared" si="430"/>
        <v>3046</v>
      </c>
      <c r="CF433" s="66">
        <f>MAX(CE404:CE433)</f>
        <v>3451</v>
      </c>
      <c r="CG433" s="66">
        <f t="shared" si="465"/>
        <v>-405</v>
      </c>
      <c r="CH433" s="370">
        <f t="shared" si="412"/>
        <v>39286</v>
      </c>
      <c r="CI433" s="17">
        <f t="shared" si="439"/>
        <v>1</v>
      </c>
      <c r="CJ433" s="17">
        <f t="shared" si="413"/>
        <v>0</v>
      </c>
      <c r="CK433" s="38">
        <f>MAX(BV38:BV433)</f>
        <v>711.8</v>
      </c>
      <c r="CL433" s="38">
        <f t="shared" si="483"/>
        <v>-39.5</v>
      </c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</row>
    <row r="434" spans="1:147" customFormat="1" x14ac:dyDescent="0.25">
      <c r="A434" s="3"/>
      <c r="B434" s="254">
        <f t="shared" si="414"/>
        <v>39293</v>
      </c>
      <c r="C434" s="5">
        <f t="shared" si="415"/>
        <v>53046</v>
      </c>
      <c r="D434" s="5">
        <v>0</v>
      </c>
      <c r="E434" s="66">
        <f t="shared" si="431"/>
        <v>0</v>
      </c>
      <c r="F434" s="66">
        <f t="shared" si="416"/>
        <v>462</v>
      </c>
      <c r="G434" s="4">
        <f t="shared" si="417"/>
        <v>53508</v>
      </c>
      <c r="H434" s="8">
        <f t="shared" si="402"/>
        <v>8.7094220110847196E-3</v>
      </c>
      <c r="I434" s="3"/>
      <c r="J434" s="306">
        <v>39293</v>
      </c>
      <c r="K434" s="176">
        <v>673</v>
      </c>
      <c r="L434" s="176">
        <v>687.1</v>
      </c>
      <c r="M434" s="176">
        <v>670.6</v>
      </c>
      <c r="N434" s="178">
        <v>684.4</v>
      </c>
      <c r="O434" s="5">
        <f t="shared" si="442"/>
        <v>16.5</v>
      </c>
      <c r="P434" s="8">
        <f t="shared" si="443"/>
        <v>2.4517087667161961E-2</v>
      </c>
      <c r="Q434" s="8">
        <f>(AVERAGE(P431:P433))*Q1239</f>
        <v>1.5031099728312512E-2</v>
      </c>
      <c r="R434" s="8">
        <f>P433/P1239</f>
        <v>1.4745034204530632</v>
      </c>
      <c r="S434" s="109">
        <f t="shared" si="403"/>
        <v>662.88406988284567</v>
      </c>
      <c r="T434" s="5">
        <f t="shared" si="404"/>
        <v>8</v>
      </c>
      <c r="U434" s="8">
        <f t="shared" si="441"/>
        <v>0.6</v>
      </c>
      <c r="V434" s="19">
        <f t="shared" si="405"/>
        <v>0</v>
      </c>
      <c r="W434" s="109">
        <f t="shared" si="406"/>
        <v>683.11593011715433</v>
      </c>
      <c r="X434" s="5">
        <f t="shared" si="407"/>
        <v>12</v>
      </c>
      <c r="Y434" s="8">
        <f t="shared" si="444"/>
        <v>0.4</v>
      </c>
      <c r="Z434" s="5">
        <f t="shared" si="408"/>
        <v>0</v>
      </c>
      <c r="AA434" s="5">
        <f>K434*AA1239</f>
        <v>8.7489999999999988</v>
      </c>
      <c r="AB434" s="5">
        <f t="shared" si="445"/>
        <v>12.900430425543847</v>
      </c>
      <c r="AC434" s="2">
        <f t="shared" si="481"/>
        <v>39293</v>
      </c>
      <c r="AD434" s="43">
        <f t="shared" si="449"/>
        <v>665</v>
      </c>
      <c r="AE434" s="235">
        <v>3.3</v>
      </c>
      <c r="AF434" s="131">
        <f>(AK433&gt;AF1239)*1</f>
        <v>0</v>
      </c>
      <c r="AG434" s="112">
        <f>MROUND((AD434*AG1239),5)</f>
        <v>650</v>
      </c>
      <c r="AH434" s="113">
        <f>MROUND((AE434*AH1239),0.1)</f>
        <v>0.60000000000000009</v>
      </c>
      <c r="AI434" s="60">
        <f t="shared" si="450"/>
        <v>12.100000000000023</v>
      </c>
      <c r="AJ434" s="60">
        <f t="shared" si="409"/>
        <v>673</v>
      </c>
      <c r="AK434" s="133">
        <f t="shared" si="410"/>
        <v>684.4</v>
      </c>
      <c r="AL434" s="41">
        <f t="shared" si="446"/>
        <v>685</v>
      </c>
      <c r="AM434" s="56">
        <f t="shared" si="447"/>
        <v>6</v>
      </c>
      <c r="AN434" s="82">
        <f t="shared" si="448"/>
        <v>1</v>
      </c>
      <c r="AO434" s="82">
        <f t="shared" si="451"/>
        <v>0</v>
      </c>
      <c r="AP434" s="33">
        <f t="shared" si="466"/>
        <v>0</v>
      </c>
      <c r="AQ434" s="29">
        <f t="shared" si="452"/>
        <v>0</v>
      </c>
      <c r="AR434" s="86">
        <f t="shared" si="453"/>
        <v>1</v>
      </c>
      <c r="AS434" s="33">
        <f t="shared" si="454"/>
        <v>0</v>
      </c>
      <c r="AT434" s="19">
        <f t="shared" si="455"/>
        <v>0</v>
      </c>
      <c r="AU434" s="18">
        <f t="shared" si="467"/>
        <v>1</v>
      </c>
      <c r="AV434" s="5">
        <f t="shared" si="468"/>
        <v>6</v>
      </c>
      <c r="AW434" s="17">
        <f t="shared" si="456"/>
        <v>1</v>
      </c>
      <c r="AX434" s="17">
        <f t="shared" si="457"/>
        <v>0</v>
      </c>
      <c r="AY434" s="17">
        <f t="shared" si="469"/>
        <v>0</v>
      </c>
      <c r="AZ434" s="19">
        <f t="shared" si="470"/>
        <v>675</v>
      </c>
      <c r="BA434" s="19">
        <f t="shared" si="471"/>
        <v>0</v>
      </c>
      <c r="BB434" s="19">
        <f t="shared" si="472"/>
        <v>0</v>
      </c>
      <c r="BC434" s="19">
        <f t="shared" si="473"/>
        <v>0</v>
      </c>
      <c r="BD434" s="17">
        <f t="shared" si="474"/>
        <v>675</v>
      </c>
      <c r="BE434" s="17">
        <f t="shared" si="458"/>
        <v>0</v>
      </c>
      <c r="BF434" s="38">
        <f t="shared" si="459"/>
        <v>0</v>
      </c>
      <c r="BG434" s="38">
        <f t="shared" si="460"/>
        <v>0</v>
      </c>
      <c r="BH434" s="38">
        <f t="shared" si="475"/>
        <v>0</v>
      </c>
      <c r="BI434" s="38">
        <f t="shared" si="461"/>
        <v>-0.60000000000000009</v>
      </c>
      <c r="BJ434" s="5">
        <f t="shared" si="462"/>
        <v>0</v>
      </c>
      <c r="BK434" s="5">
        <f t="shared" si="476"/>
        <v>0</v>
      </c>
      <c r="BL434" s="22">
        <f t="shared" si="477"/>
        <v>6</v>
      </c>
      <c r="BM434" s="5">
        <f t="shared" si="478"/>
        <v>5.4</v>
      </c>
      <c r="BN434" s="66">
        <f t="shared" si="479"/>
        <v>540</v>
      </c>
      <c r="BO434" s="5">
        <f t="shared" si="484"/>
        <v>0</v>
      </c>
      <c r="BP434" s="5">
        <f>AU434*BP1239</f>
        <v>-39</v>
      </c>
      <c r="BQ434" s="5">
        <f t="shared" si="436"/>
        <v>-39</v>
      </c>
      <c r="BR434" s="356">
        <f t="shared" si="438"/>
        <v>462</v>
      </c>
      <c r="BS434" s="5">
        <f t="shared" si="480"/>
        <v>684.4</v>
      </c>
      <c r="BT434" s="6"/>
      <c r="BU434" s="306">
        <v>39293</v>
      </c>
      <c r="BV434" s="38">
        <f t="shared" si="463"/>
        <v>684.4</v>
      </c>
      <c r="BW434" s="66">
        <f>BV27*BV434</f>
        <v>56384.906903938048</v>
      </c>
      <c r="BX434" s="66">
        <f t="shared" si="485"/>
        <v>996.86933596968447</v>
      </c>
      <c r="BY434" s="17">
        <f t="shared" si="482"/>
        <v>1</v>
      </c>
      <c r="BZ434" s="17">
        <f t="shared" si="486"/>
        <v>0</v>
      </c>
      <c r="CA434" s="66">
        <f t="shared" si="437"/>
        <v>462</v>
      </c>
      <c r="CB434" s="66">
        <f>N3+CE434</f>
        <v>53508</v>
      </c>
      <c r="CC434" s="66">
        <f>MAX(BW404:BW434)</f>
        <v>57324.106113033449</v>
      </c>
      <c r="CD434" s="66">
        <f t="shared" si="464"/>
        <v>-939.19920909540087</v>
      </c>
      <c r="CE434" s="66">
        <f t="shared" si="430"/>
        <v>3508</v>
      </c>
      <c r="CF434" s="66">
        <f>MAX(CE404:CE434)</f>
        <v>3508</v>
      </c>
      <c r="CG434" s="66">
        <f t="shared" si="465"/>
        <v>0</v>
      </c>
      <c r="CH434" s="370">
        <f t="shared" si="412"/>
        <v>39293</v>
      </c>
      <c r="CI434" s="17">
        <f t="shared" si="439"/>
        <v>1</v>
      </c>
      <c r="CJ434" s="17">
        <f t="shared" si="413"/>
        <v>0</v>
      </c>
      <c r="CK434" s="38">
        <f>MAX(BV38:BV434)</f>
        <v>711.8</v>
      </c>
      <c r="CL434" s="38">
        <f t="shared" si="483"/>
        <v>-27.399999999999977</v>
      </c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</row>
    <row r="435" spans="1:147" customFormat="1" x14ac:dyDescent="0.25">
      <c r="A435" s="3"/>
      <c r="B435" s="254">
        <f t="shared" si="414"/>
        <v>39300</v>
      </c>
      <c r="C435" s="5">
        <f t="shared" si="415"/>
        <v>53508</v>
      </c>
      <c r="D435" s="5">
        <v>0</v>
      </c>
      <c r="E435" s="66">
        <f t="shared" si="431"/>
        <v>0</v>
      </c>
      <c r="F435" s="66">
        <f t="shared" si="416"/>
        <v>302</v>
      </c>
      <c r="G435" s="4">
        <f t="shared" si="417"/>
        <v>53810</v>
      </c>
      <c r="H435" s="8">
        <f t="shared" si="402"/>
        <v>5.6440158480974808E-3</v>
      </c>
      <c r="I435" s="3"/>
      <c r="J435" s="306">
        <v>39300</v>
      </c>
      <c r="K435" s="176">
        <v>686.8</v>
      </c>
      <c r="L435" s="176">
        <v>688.1</v>
      </c>
      <c r="M435" s="176">
        <v>668.8</v>
      </c>
      <c r="N435" s="178">
        <v>681.6</v>
      </c>
      <c r="O435" s="5">
        <f t="shared" si="442"/>
        <v>19.300000000000068</v>
      </c>
      <c r="P435" s="8">
        <f t="shared" si="443"/>
        <v>2.8101339545719379E-2</v>
      </c>
      <c r="Q435" s="8">
        <f>(AVERAGE(P432:P434))*Q1239</f>
        <v>1.5116751968767836E-2</v>
      </c>
      <c r="R435" s="8">
        <f>P434/P1239</f>
        <v>0.69528841668779295</v>
      </c>
      <c r="S435" s="109">
        <f t="shared" si="403"/>
        <v>676.41781474785023</v>
      </c>
      <c r="T435" s="5">
        <f t="shared" si="404"/>
        <v>11.799999999999955</v>
      </c>
      <c r="U435" s="8">
        <f t="shared" si="441"/>
        <v>0.41000000000000225</v>
      </c>
      <c r="V435" s="19">
        <f t="shared" si="405"/>
        <v>0</v>
      </c>
      <c r="W435" s="109">
        <f t="shared" si="406"/>
        <v>697.18218525214968</v>
      </c>
      <c r="X435" s="5">
        <f t="shared" si="407"/>
        <v>8.2000000000000455</v>
      </c>
      <c r="Y435" s="8">
        <f t="shared" si="444"/>
        <v>0.58999999999999775</v>
      </c>
      <c r="Z435" s="5">
        <f t="shared" si="408"/>
        <v>0</v>
      </c>
      <c r="AA435" s="5">
        <f>K435*AA1239</f>
        <v>8.9283999999999981</v>
      </c>
      <c r="AB435" s="5">
        <f t="shared" si="445"/>
        <v>6.2078130995552891</v>
      </c>
      <c r="AC435" s="2">
        <f t="shared" si="481"/>
        <v>39300</v>
      </c>
      <c r="AD435" s="43">
        <f t="shared" si="449"/>
        <v>675</v>
      </c>
      <c r="AE435" s="235">
        <v>7.7</v>
      </c>
      <c r="AF435" s="131">
        <f>(AK434&gt;AF1239)*1</f>
        <v>0</v>
      </c>
      <c r="AG435" s="112">
        <f>MROUND((AD435*AG1239),5)</f>
        <v>660</v>
      </c>
      <c r="AH435" s="113">
        <f>MROUND((AE435*AH1239),0.1)</f>
        <v>1.4000000000000001</v>
      </c>
      <c r="AI435" s="60">
        <f t="shared" si="450"/>
        <v>-2.7999999999999545</v>
      </c>
      <c r="AJ435" s="60">
        <f t="shared" si="409"/>
        <v>686.8</v>
      </c>
      <c r="AK435" s="133">
        <f t="shared" si="410"/>
        <v>681.6</v>
      </c>
      <c r="AL435" s="41">
        <f t="shared" si="446"/>
        <v>695</v>
      </c>
      <c r="AM435" s="56">
        <f t="shared" si="447"/>
        <v>5.2</v>
      </c>
      <c r="AN435" s="82">
        <f t="shared" si="448"/>
        <v>0</v>
      </c>
      <c r="AO435" s="82">
        <f t="shared" si="451"/>
        <v>1</v>
      </c>
      <c r="AP435" s="33">
        <f t="shared" si="466"/>
        <v>0</v>
      </c>
      <c r="AQ435" s="29">
        <f t="shared" si="452"/>
        <v>0</v>
      </c>
      <c r="AR435" s="86">
        <f t="shared" si="453"/>
        <v>1</v>
      </c>
      <c r="AS435" s="33">
        <f t="shared" si="454"/>
        <v>0</v>
      </c>
      <c r="AT435" s="19">
        <f t="shared" si="455"/>
        <v>0</v>
      </c>
      <c r="AU435" s="18">
        <f t="shared" si="467"/>
        <v>1</v>
      </c>
      <c r="AV435" s="5">
        <f t="shared" si="468"/>
        <v>5.2</v>
      </c>
      <c r="AW435" s="17">
        <f t="shared" si="456"/>
        <v>1</v>
      </c>
      <c r="AX435" s="17">
        <f t="shared" si="457"/>
        <v>0</v>
      </c>
      <c r="AY435" s="17">
        <f t="shared" si="469"/>
        <v>0</v>
      </c>
      <c r="AZ435" s="19">
        <f t="shared" si="470"/>
        <v>675</v>
      </c>
      <c r="BA435" s="19">
        <f t="shared" si="471"/>
        <v>0</v>
      </c>
      <c r="BB435" s="19">
        <f t="shared" si="472"/>
        <v>0</v>
      </c>
      <c r="BC435" s="19">
        <f t="shared" si="473"/>
        <v>0</v>
      </c>
      <c r="BD435" s="17">
        <f t="shared" si="474"/>
        <v>675</v>
      </c>
      <c r="BE435" s="17">
        <f t="shared" si="458"/>
        <v>0</v>
      </c>
      <c r="BF435" s="38">
        <f t="shared" si="459"/>
        <v>0</v>
      </c>
      <c r="BG435" s="38">
        <f t="shared" si="460"/>
        <v>0</v>
      </c>
      <c r="BH435" s="38">
        <f t="shared" si="475"/>
        <v>0</v>
      </c>
      <c r="BI435" s="38">
        <f t="shared" si="461"/>
        <v>-1.4000000000000001</v>
      </c>
      <c r="BJ435" s="5">
        <f t="shared" si="462"/>
        <v>0</v>
      </c>
      <c r="BK435" s="5">
        <f t="shared" si="476"/>
        <v>0</v>
      </c>
      <c r="BL435" s="22">
        <f t="shared" si="477"/>
        <v>5.2</v>
      </c>
      <c r="BM435" s="5">
        <f t="shared" si="478"/>
        <v>3.8</v>
      </c>
      <c r="BN435" s="66">
        <f t="shared" si="479"/>
        <v>380</v>
      </c>
      <c r="BO435" s="5">
        <f t="shared" si="484"/>
        <v>0</v>
      </c>
      <c r="BP435" s="5">
        <f>AU435*BP1239</f>
        <v>-39</v>
      </c>
      <c r="BQ435" s="5">
        <f t="shared" si="436"/>
        <v>-39</v>
      </c>
      <c r="BR435" s="356">
        <f t="shared" si="438"/>
        <v>302</v>
      </c>
      <c r="BS435" s="5">
        <f t="shared" si="480"/>
        <v>681.6</v>
      </c>
      <c r="BT435" s="6"/>
      <c r="BU435" s="306">
        <v>39300</v>
      </c>
      <c r="BV435" s="38">
        <f t="shared" si="463"/>
        <v>681.6</v>
      </c>
      <c r="BW435" s="66">
        <f>BV27*BV435</f>
        <v>56154.226396440936</v>
      </c>
      <c r="BX435" s="66">
        <f t="shared" si="485"/>
        <v>-230.68050749711256</v>
      </c>
      <c r="BY435" s="17">
        <f t="shared" si="482"/>
        <v>0</v>
      </c>
      <c r="BZ435" s="17">
        <f t="shared" si="486"/>
        <v>1</v>
      </c>
      <c r="CA435" s="66">
        <f t="shared" si="437"/>
        <v>302</v>
      </c>
      <c r="CB435" s="66">
        <f>N3+CE435</f>
        <v>53810</v>
      </c>
      <c r="CC435" s="66">
        <f>MAX(BW404:BW435)</f>
        <v>57324.106113033449</v>
      </c>
      <c r="CD435" s="66">
        <f t="shared" si="464"/>
        <v>-1169.8797165925134</v>
      </c>
      <c r="CE435" s="66">
        <f t="shared" si="430"/>
        <v>3810</v>
      </c>
      <c r="CF435" s="66">
        <f>MAX(CE404:CE435)</f>
        <v>3810</v>
      </c>
      <c r="CG435" s="66">
        <f t="shared" si="465"/>
        <v>0</v>
      </c>
      <c r="CH435" s="370">
        <f t="shared" si="412"/>
        <v>39300</v>
      </c>
      <c r="CI435" s="17">
        <f t="shared" si="439"/>
        <v>1</v>
      </c>
      <c r="CJ435" s="17">
        <f t="shared" si="413"/>
        <v>0</v>
      </c>
      <c r="CK435" s="38">
        <f>MAX(BV38:BV435)</f>
        <v>711.8</v>
      </c>
      <c r="CL435" s="38">
        <f t="shared" si="483"/>
        <v>-30.199999999999932</v>
      </c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</row>
    <row r="436" spans="1:147" customFormat="1" x14ac:dyDescent="0.25">
      <c r="A436" s="3"/>
      <c r="B436" s="254">
        <f t="shared" ref="B436:B456" si="487">J436</f>
        <v>39307</v>
      </c>
      <c r="C436" s="5">
        <f t="shared" si="415"/>
        <v>53810</v>
      </c>
      <c r="D436" s="5">
        <v>0</v>
      </c>
      <c r="E436" s="66">
        <f t="shared" si="431"/>
        <v>0</v>
      </c>
      <c r="F436" s="66">
        <f t="shared" ref="F436:F456" si="488">BR436</f>
        <v>242</v>
      </c>
      <c r="G436" s="4">
        <f t="shared" si="417"/>
        <v>54052</v>
      </c>
      <c r="H436" s="8">
        <f t="shared" ref="H436:H456" si="489">F436/C436</f>
        <v>4.4973053335811185E-3</v>
      </c>
      <c r="I436" s="3"/>
      <c r="J436" s="306">
        <v>39307</v>
      </c>
      <c r="K436" s="176">
        <v>682.7</v>
      </c>
      <c r="L436" s="176">
        <v>683.7</v>
      </c>
      <c r="M436" s="176">
        <v>651.6</v>
      </c>
      <c r="N436" s="178">
        <v>666.8</v>
      </c>
      <c r="O436" s="5">
        <f t="shared" si="442"/>
        <v>32.100000000000023</v>
      </c>
      <c r="P436" s="8">
        <f t="shared" si="443"/>
        <v>4.7019188516185764E-2</v>
      </c>
      <c r="Q436" s="8">
        <f>(AVERAGE(P433:P435))*Q1239</f>
        <v>1.3948266805444696E-2</v>
      </c>
      <c r="R436" s="8">
        <f>P435/P1239</f>
        <v>0.79693543314767701</v>
      </c>
      <c r="S436" s="109">
        <f t="shared" si="403"/>
        <v>673.17751825192295</v>
      </c>
      <c r="T436" s="5">
        <f t="shared" si="404"/>
        <v>7.7000000000000455</v>
      </c>
      <c r="U436" s="8">
        <f t="shared" si="441"/>
        <v>0.48666666666666364</v>
      </c>
      <c r="V436" s="19">
        <f t="shared" si="405"/>
        <v>8.2000000000000455</v>
      </c>
      <c r="W436" s="109">
        <f t="shared" si="406"/>
        <v>692.22248174807714</v>
      </c>
      <c r="X436" s="5">
        <f t="shared" si="407"/>
        <v>7.2999999999999545</v>
      </c>
      <c r="Y436" s="8">
        <f t="shared" si="444"/>
        <v>0.51333333333333631</v>
      </c>
      <c r="Z436" s="5">
        <f t="shared" si="408"/>
        <v>0</v>
      </c>
      <c r="AA436" s="5">
        <f>K436*AA1239</f>
        <v>8.8750999999999998</v>
      </c>
      <c r="AB436" s="5">
        <f t="shared" si="445"/>
        <v>7.0728816627289479</v>
      </c>
      <c r="AC436" s="2">
        <f t="shared" si="481"/>
        <v>39307</v>
      </c>
      <c r="AD436" s="43">
        <f t="shared" si="449"/>
        <v>675</v>
      </c>
      <c r="AE436" s="235">
        <v>2.5</v>
      </c>
      <c r="AF436" s="131">
        <f>(AK435&gt;AF1239)*1</f>
        <v>0</v>
      </c>
      <c r="AG436" s="112">
        <f>MROUND((AD436*AG1239),5)</f>
        <v>660</v>
      </c>
      <c r="AH436" s="113">
        <f>MROUND((AE436*AH1239),0.1)</f>
        <v>0.5</v>
      </c>
      <c r="AI436" s="60">
        <f t="shared" si="450"/>
        <v>-14.800000000000068</v>
      </c>
      <c r="AJ436" s="60">
        <f t="shared" si="409"/>
        <v>682.7</v>
      </c>
      <c r="AK436" s="133">
        <f t="shared" si="410"/>
        <v>666.8</v>
      </c>
      <c r="AL436" s="41">
        <f t="shared" si="446"/>
        <v>690</v>
      </c>
      <c r="AM436" s="56">
        <f t="shared" si="447"/>
        <v>3.7</v>
      </c>
      <c r="AN436" s="82">
        <f t="shared" si="448"/>
        <v>0</v>
      </c>
      <c r="AO436" s="82">
        <f t="shared" si="451"/>
        <v>1</v>
      </c>
      <c r="AP436" s="33">
        <f t="shared" si="466"/>
        <v>0</v>
      </c>
      <c r="AQ436" s="29">
        <f t="shared" si="452"/>
        <v>0</v>
      </c>
      <c r="AR436" s="86">
        <f t="shared" si="453"/>
        <v>0</v>
      </c>
      <c r="AS436" s="33">
        <f t="shared" si="454"/>
        <v>0</v>
      </c>
      <c r="AT436" s="19">
        <f t="shared" si="455"/>
        <v>0</v>
      </c>
      <c r="AU436" s="18">
        <f t="shared" si="467"/>
        <v>1</v>
      </c>
      <c r="AV436" s="5">
        <f t="shared" si="468"/>
        <v>3.7</v>
      </c>
      <c r="AW436" s="17">
        <f t="shared" si="456"/>
        <v>1</v>
      </c>
      <c r="AX436" s="17">
        <f t="shared" si="457"/>
        <v>0</v>
      </c>
      <c r="AY436" s="17">
        <f t="shared" si="469"/>
        <v>0</v>
      </c>
      <c r="AZ436" s="19">
        <f t="shared" si="470"/>
        <v>675</v>
      </c>
      <c r="BA436" s="19">
        <f t="shared" si="471"/>
        <v>0</v>
      </c>
      <c r="BB436" s="19">
        <f t="shared" si="472"/>
        <v>0</v>
      </c>
      <c r="BC436" s="19">
        <f t="shared" si="473"/>
        <v>0</v>
      </c>
      <c r="BD436" s="17">
        <f t="shared" si="474"/>
        <v>675</v>
      </c>
      <c r="BE436" s="17">
        <f t="shared" si="458"/>
        <v>0</v>
      </c>
      <c r="BF436" s="38">
        <f t="shared" si="459"/>
        <v>0</v>
      </c>
      <c r="BG436" s="38">
        <f t="shared" si="460"/>
        <v>0</v>
      </c>
      <c r="BH436" s="38">
        <f t="shared" si="475"/>
        <v>0</v>
      </c>
      <c r="BI436" s="38">
        <f t="shared" si="461"/>
        <v>-0.5</v>
      </c>
      <c r="BJ436" s="5">
        <f t="shared" si="462"/>
        <v>0</v>
      </c>
      <c r="BK436" s="5">
        <f t="shared" si="476"/>
        <v>0</v>
      </c>
      <c r="BL436" s="22">
        <f t="shared" si="477"/>
        <v>3.7</v>
      </c>
      <c r="BM436" s="5">
        <f t="shared" si="478"/>
        <v>3.2</v>
      </c>
      <c r="BN436" s="66">
        <f t="shared" si="479"/>
        <v>320</v>
      </c>
      <c r="BO436" s="5">
        <f t="shared" si="484"/>
        <v>0</v>
      </c>
      <c r="BP436" s="5">
        <f>AU436*BP1239</f>
        <v>-39</v>
      </c>
      <c r="BQ436" s="5">
        <f t="shared" si="436"/>
        <v>-39</v>
      </c>
      <c r="BR436" s="356">
        <f t="shared" si="438"/>
        <v>242</v>
      </c>
      <c r="BS436" s="5">
        <f t="shared" si="480"/>
        <v>666.8</v>
      </c>
      <c r="BT436" s="6"/>
      <c r="BU436" s="306">
        <v>39307</v>
      </c>
      <c r="BV436" s="38">
        <f t="shared" si="463"/>
        <v>666.8</v>
      </c>
      <c r="BW436" s="66">
        <f>BV27*BV436</f>
        <v>54934.9151425276</v>
      </c>
      <c r="BX436" s="66">
        <f t="shared" si="485"/>
        <v>-1219.3112539133363</v>
      </c>
      <c r="BY436" s="17">
        <f t="shared" si="482"/>
        <v>0</v>
      </c>
      <c r="BZ436" s="17">
        <f t="shared" si="486"/>
        <v>1</v>
      </c>
      <c r="CA436" s="66">
        <f t="shared" si="437"/>
        <v>242</v>
      </c>
      <c r="CB436" s="66">
        <f>N3+CE436</f>
        <v>54052</v>
      </c>
      <c r="CC436" s="66">
        <f>MAX(BW404:BW436)</f>
        <v>57324.106113033449</v>
      </c>
      <c r="CD436" s="66">
        <f t="shared" si="464"/>
        <v>-2389.1909705058497</v>
      </c>
      <c r="CE436" s="66">
        <f t="shared" si="430"/>
        <v>4052</v>
      </c>
      <c r="CF436" s="66">
        <f>MAX(CE404:CE436)</f>
        <v>4052</v>
      </c>
      <c r="CG436" s="66">
        <f t="shared" si="465"/>
        <v>0</v>
      </c>
      <c r="CH436" s="370">
        <f t="shared" si="412"/>
        <v>39307</v>
      </c>
      <c r="CI436" s="17">
        <f t="shared" si="439"/>
        <v>1</v>
      </c>
      <c r="CJ436" s="17">
        <f t="shared" ref="CJ436:CJ456" si="490">(F436&lt;1)*1</f>
        <v>0</v>
      </c>
      <c r="CK436" s="38">
        <f>MAX(BV38:BV436)</f>
        <v>711.8</v>
      </c>
      <c r="CL436" s="38">
        <f t="shared" si="483"/>
        <v>-45</v>
      </c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</row>
    <row r="437" spans="1:147" customFormat="1" x14ac:dyDescent="0.25">
      <c r="A437" s="3"/>
      <c r="B437" s="254">
        <f t="shared" si="487"/>
        <v>39314</v>
      </c>
      <c r="C437" s="5">
        <f t="shared" ref="C437:C456" si="491">G436</f>
        <v>54052</v>
      </c>
      <c r="D437" s="5">
        <v>0</v>
      </c>
      <c r="E437" s="66">
        <f t="shared" si="431"/>
        <v>0</v>
      </c>
      <c r="F437" s="66">
        <f t="shared" si="488"/>
        <v>222</v>
      </c>
      <c r="G437" s="4">
        <f t="shared" ref="G437:G456" si="492">G436+F437</f>
        <v>54274</v>
      </c>
      <c r="H437" s="8">
        <f t="shared" si="489"/>
        <v>4.1071560719307338E-3</v>
      </c>
      <c r="I437" s="3"/>
      <c r="J437" s="306">
        <v>39314</v>
      </c>
      <c r="K437" s="176">
        <v>667</v>
      </c>
      <c r="L437" s="176">
        <v>679</v>
      </c>
      <c r="M437" s="176">
        <v>662.3</v>
      </c>
      <c r="N437" s="178">
        <v>677.5</v>
      </c>
      <c r="O437" s="5">
        <f t="shared" si="442"/>
        <v>16.700000000000045</v>
      </c>
      <c r="P437" s="8">
        <f t="shared" si="443"/>
        <v>2.5037481259370383E-2</v>
      </c>
      <c r="Q437" s="8">
        <f>(AVERAGE(P434:P436))*Q1239</f>
        <v>1.328501543054228E-2</v>
      </c>
      <c r="R437" s="8">
        <f>P436/P1239</f>
        <v>1.3334331377845903</v>
      </c>
      <c r="S437" s="109">
        <f t="shared" si="403"/>
        <v>658.13889470782829</v>
      </c>
      <c r="T437" s="5">
        <f t="shared" si="404"/>
        <v>7</v>
      </c>
      <c r="U437" s="8">
        <f t="shared" si="441"/>
        <v>0.53333333333333333</v>
      </c>
      <c r="V437" s="19">
        <f t="shared" si="405"/>
        <v>0</v>
      </c>
      <c r="W437" s="109">
        <f t="shared" si="406"/>
        <v>675.86110529217171</v>
      </c>
      <c r="X437" s="5">
        <f t="shared" si="407"/>
        <v>8</v>
      </c>
      <c r="Y437" s="8">
        <f t="shared" si="444"/>
        <v>0.46666666666666667</v>
      </c>
      <c r="Z437" s="5">
        <f t="shared" si="408"/>
        <v>2.5</v>
      </c>
      <c r="AA437" s="5">
        <f>K437*AA1239</f>
        <v>8.6709999999999994</v>
      </c>
      <c r="AB437" s="5">
        <f t="shared" si="445"/>
        <v>11.562198737730181</v>
      </c>
      <c r="AC437" s="2">
        <f t="shared" si="481"/>
        <v>39314</v>
      </c>
      <c r="AD437" s="43">
        <f t="shared" si="449"/>
        <v>660</v>
      </c>
      <c r="AE437" s="235">
        <v>3.4</v>
      </c>
      <c r="AF437" s="131">
        <f>(AK436&gt;AF1239)*1</f>
        <v>0</v>
      </c>
      <c r="AG437" s="112">
        <f>MROUND((AD437*AG1239),5)</f>
        <v>645</v>
      </c>
      <c r="AH437" s="113">
        <f>MROUND((AE437*AH1239),0.1)</f>
        <v>0.60000000000000009</v>
      </c>
      <c r="AI437" s="60">
        <f t="shared" si="450"/>
        <v>10.700000000000045</v>
      </c>
      <c r="AJ437" s="60">
        <f t="shared" si="409"/>
        <v>667</v>
      </c>
      <c r="AK437" s="133">
        <f t="shared" si="410"/>
        <v>677.5</v>
      </c>
      <c r="AL437" s="41">
        <f t="shared" si="446"/>
        <v>675</v>
      </c>
      <c r="AM437" s="56">
        <f t="shared" si="447"/>
        <v>3.6</v>
      </c>
      <c r="AN437" s="82">
        <f t="shared" si="448"/>
        <v>1</v>
      </c>
      <c r="AO437" s="82">
        <f t="shared" si="451"/>
        <v>0</v>
      </c>
      <c r="AP437" s="33">
        <f t="shared" si="466"/>
        <v>0</v>
      </c>
      <c r="AQ437" s="29">
        <f t="shared" si="452"/>
        <v>0</v>
      </c>
      <c r="AR437" s="86">
        <f t="shared" si="453"/>
        <v>1</v>
      </c>
      <c r="AS437" s="33">
        <f t="shared" si="454"/>
        <v>0</v>
      </c>
      <c r="AT437" s="19">
        <f t="shared" si="455"/>
        <v>0</v>
      </c>
      <c r="AU437" s="18">
        <f t="shared" si="467"/>
        <v>1</v>
      </c>
      <c r="AV437" s="5">
        <f t="shared" si="468"/>
        <v>3.6</v>
      </c>
      <c r="AW437" s="17">
        <f t="shared" si="456"/>
        <v>0</v>
      </c>
      <c r="AX437" s="17">
        <f t="shared" si="457"/>
        <v>1</v>
      </c>
      <c r="AY437" s="17">
        <f t="shared" si="469"/>
        <v>675</v>
      </c>
      <c r="AZ437" s="19">
        <f t="shared" si="470"/>
        <v>675</v>
      </c>
      <c r="BA437" s="19">
        <f t="shared" si="471"/>
        <v>0</v>
      </c>
      <c r="BB437" s="19">
        <f t="shared" si="472"/>
        <v>0</v>
      </c>
      <c r="BC437" s="19">
        <f t="shared" si="473"/>
        <v>675</v>
      </c>
      <c r="BD437" s="17">
        <f t="shared" si="474"/>
        <v>0</v>
      </c>
      <c r="BE437" s="17">
        <f t="shared" si="458"/>
        <v>0</v>
      </c>
      <c r="BF437" s="38">
        <f t="shared" si="459"/>
        <v>0</v>
      </c>
      <c r="BG437" s="38">
        <f t="shared" si="460"/>
        <v>0</v>
      </c>
      <c r="BH437" s="38">
        <f t="shared" si="475"/>
        <v>0</v>
      </c>
      <c r="BI437" s="38">
        <f t="shared" si="461"/>
        <v>-0.60000000000000009</v>
      </c>
      <c r="BJ437" s="5">
        <f t="shared" si="462"/>
        <v>0</v>
      </c>
      <c r="BK437" s="5">
        <f t="shared" si="476"/>
        <v>0</v>
      </c>
      <c r="BL437" s="22">
        <f t="shared" si="477"/>
        <v>3.6</v>
      </c>
      <c r="BM437" s="5">
        <f t="shared" si="478"/>
        <v>3</v>
      </c>
      <c r="BN437" s="66">
        <f t="shared" si="479"/>
        <v>300</v>
      </c>
      <c r="BO437" s="5">
        <f>AP437*BO1274</f>
        <v>0</v>
      </c>
      <c r="BP437" s="5">
        <f>AU437*BP1239</f>
        <v>-39</v>
      </c>
      <c r="BQ437" s="5">
        <f t="shared" si="436"/>
        <v>-39</v>
      </c>
      <c r="BR437" s="356">
        <f t="shared" si="438"/>
        <v>222</v>
      </c>
      <c r="BS437" s="5">
        <f t="shared" si="480"/>
        <v>677.5</v>
      </c>
      <c r="BT437" s="6"/>
      <c r="BU437" s="306">
        <v>39314</v>
      </c>
      <c r="BV437" s="38">
        <f t="shared" si="463"/>
        <v>677.5</v>
      </c>
      <c r="BW437" s="66">
        <f>BV27*BV437</f>
        <v>55816.444224748724</v>
      </c>
      <c r="BX437" s="66">
        <f t="shared" si="485"/>
        <v>881.52908222112455</v>
      </c>
      <c r="BY437" s="17">
        <f t="shared" si="482"/>
        <v>1</v>
      </c>
      <c r="BZ437" s="17">
        <f t="shared" si="486"/>
        <v>0</v>
      </c>
      <c r="CA437" s="66">
        <f t="shared" si="437"/>
        <v>222</v>
      </c>
      <c r="CB437" s="66">
        <f>N3+CE437</f>
        <v>54274</v>
      </c>
      <c r="CC437" s="66">
        <f>MAX(BW404:BW437)</f>
        <v>57324.106113033449</v>
      </c>
      <c r="CD437" s="66">
        <f t="shared" si="464"/>
        <v>-1507.6618882847251</v>
      </c>
      <c r="CE437" s="66">
        <f t="shared" si="430"/>
        <v>4274</v>
      </c>
      <c r="CF437" s="66">
        <f>MAX(CE404:CE437)</f>
        <v>4274</v>
      </c>
      <c r="CG437" s="66">
        <f t="shared" si="465"/>
        <v>0</v>
      </c>
      <c r="CH437" s="370">
        <f t="shared" si="412"/>
        <v>39314</v>
      </c>
      <c r="CI437" s="17">
        <f t="shared" si="439"/>
        <v>1</v>
      </c>
      <c r="CJ437" s="17">
        <f t="shared" si="490"/>
        <v>0</v>
      </c>
      <c r="CK437" s="38">
        <f>MAX(BV38:BV437)</f>
        <v>711.8</v>
      </c>
      <c r="CL437" s="38">
        <f t="shared" si="483"/>
        <v>-34.299999999999955</v>
      </c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</row>
    <row r="438" spans="1:147" customFormat="1" x14ac:dyDescent="0.25">
      <c r="A438" s="3"/>
      <c r="B438" s="254">
        <f t="shared" si="487"/>
        <v>39321</v>
      </c>
      <c r="C438" s="5">
        <f t="shared" si="491"/>
        <v>54274</v>
      </c>
      <c r="D438" s="5">
        <v>0</v>
      </c>
      <c r="E438" s="66">
        <f t="shared" ref="E438:E456" si="493">E437</f>
        <v>0</v>
      </c>
      <c r="F438" s="66">
        <f t="shared" si="488"/>
        <v>461</v>
      </c>
      <c r="G438" s="4">
        <f t="shared" si="492"/>
        <v>54735</v>
      </c>
      <c r="H438" s="8">
        <f t="shared" si="489"/>
        <v>8.4939381656041566E-3</v>
      </c>
      <c r="I438" s="3"/>
      <c r="J438" s="306">
        <v>39321</v>
      </c>
      <c r="K438" s="176">
        <v>677.5</v>
      </c>
      <c r="L438" s="176">
        <v>683.9</v>
      </c>
      <c r="M438" s="176">
        <v>670.2</v>
      </c>
      <c r="N438" s="178">
        <v>681.9</v>
      </c>
      <c r="O438" s="5">
        <f t="shared" si="442"/>
        <v>13.699999999999932</v>
      </c>
      <c r="P438" s="8">
        <f t="shared" si="443"/>
        <v>2.0221402214022039E-2</v>
      </c>
      <c r="Q438" s="8">
        <f>(AVERAGE(P435:P437))*Q1239</f>
        <v>1.3354401242836737E-2</v>
      </c>
      <c r="R438" s="8">
        <f>P437/P1239</f>
        <v>0.71004643532740852</v>
      </c>
      <c r="S438" s="109">
        <f t="shared" si="403"/>
        <v>668.45239315797812</v>
      </c>
      <c r="T438" s="5">
        <f t="shared" si="404"/>
        <v>7.5</v>
      </c>
      <c r="U438" s="8">
        <f t="shared" si="441"/>
        <v>0.5</v>
      </c>
      <c r="V438" s="19">
        <f t="shared" si="405"/>
        <v>0</v>
      </c>
      <c r="W438" s="109">
        <f t="shared" si="406"/>
        <v>686.54760684202188</v>
      </c>
      <c r="X438" s="5">
        <f t="shared" si="407"/>
        <v>7.5</v>
      </c>
      <c r="Y438" s="8">
        <f t="shared" si="444"/>
        <v>0.5</v>
      </c>
      <c r="Z438" s="5">
        <f t="shared" si="408"/>
        <v>0</v>
      </c>
      <c r="AA438" s="5">
        <f>K438*AA1239</f>
        <v>8.8074999999999992</v>
      </c>
      <c r="AB438" s="5">
        <f t="shared" si="445"/>
        <v>6.2537339791461504</v>
      </c>
      <c r="AC438" s="2">
        <f t="shared" si="481"/>
        <v>39321</v>
      </c>
      <c r="AD438" s="43">
        <f t="shared" si="449"/>
        <v>670</v>
      </c>
      <c r="AE438" s="235">
        <v>6.1</v>
      </c>
      <c r="AF438" s="131">
        <f>(AK437&gt;AF1239)*1</f>
        <v>0</v>
      </c>
      <c r="AG438" s="112">
        <f>MROUND((AD438*AG1239),5)</f>
        <v>655</v>
      </c>
      <c r="AH438" s="113">
        <f>MROUND((AE438*AH1239),0.1)</f>
        <v>1.1000000000000001</v>
      </c>
      <c r="AI438" s="60">
        <f t="shared" si="450"/>
        <v>4.3999999999999773</v>
      </c>
      <c r="AJ438" s="60">
        <f t="shared" si="409"/>
        <v>677.5</v>
      </c>
      <c r="AK438" s="133">
        <f t="shared" si="410"/>
        <v>681.9</v>
      </c>
      <c r="AL438" s="41">
        <f t="shared" si="446"/>
        <v>685</v>
      </c>
      <c r="AM438" s="56">
        <f t="shared" si="447"/>
        <v>5.4</v>
      </c>
      <c r="AN438" s="82">
        <f t="shared" si="448"/>
        <v>1</v>
      </c>
      <c r="AO438" s="82">
        <f t="shared" si="451"/>
        <v>0</v>
      </c>
      <c r="AP438" s="33">
        <f t="shared" si="466"/>
        <v>1</v>
      </c>
      <c r="AQ438" s="29">
        <f t="shared" si="452"/>
        <v>6.1</v>
      </c>
      <c r="AR438" s="86">
        <f t="shared" si="453"/>
        <v>1</v>
      </c>
      <c r="AS438" s="33">
        <f t="shared" si="454"/>
        <v>0</v>
      </c>
      <c r="AT438" s="19">
        <f t="shared" si="455"/>
        <v>0</v>
      </c>
      <c r="AU438" s="18">
        <f t="shared" si="467"/>
        <v>0</v>
      </c>
      <c r="AV438" s="5">
        <f t="shared" si="468"/>
        <v>0</v>
      </c>
      <c r="AW438" s="17">
        <f t="shared" si="456"/>
        <v>0</v>
      </c>
      <c r="AX438" s="17">
        <f t="shared" si="457"/>
        <v>0</v>
      </c>
      <c r="AY438" s="17">
        <f t="shared" si="469"/>
        <v>0</v>
      </c>
      <c r="AZ438" s="19">
        <f t="shared" si="470"/>
        <v>0</v>
      </c>
      <c r="BA438" s="19">
        <f t="shared" si="471"/>
        <v>0</v>
      </c>
      <c r="BB438" s="19">
        <f t="shared" si="472"/>
        <v>0</v>
      </c>
      <c r="BC438" s="19">
        <f t="shared" si="473"/>
        <v>0</v>
      </c>
      <c r="BD438" s="17">
        <f t="shared" si="474"/>
        <v>0</v>
      </c>
      <c r="BE438" s="17">
        <f t="shared" si="458"/>
        <v>0</v>
      </c>
      <c r="BF438" s="38">
        <f t="shared" si="459"/>
        <v>0</v>
      </c>
      <c r="BG438" s="38">
        <f t="shared" si="460"/>
        <v>0</v>
      </c>
      <c r="BH438" s="38">
        <f t="shared" si="475"/>
        <v>0</v>
      </c>
      <c r="BI438" s="38">
        <f t="shared" si="461"/>
        <v>-1.1000000000000001</v>
      </c>
      <c r="BJ438" s="5">
        <f t="shared" si="462"/>
        <v>6.1</v>
      </c>
      <c r="BK438" s="5">
        <f t="shared" si="476"/>
        <v>0</v>
      </c>
      <c r="BL438" s="22">
        <f t="shared" si="477"/>
        <v>0</v>
      </c>
      <c r="BM438" s="5">
        <f t="shared" si="478"/>
        <v>5</v>
      </c>
      <c r="BN438" s="66">
        <f t="shared" si="479"/>
        <v>500</v>
      </c>
      <c r="BO438" s="5">
        <f>AP438*BO1275</f>
        <v>0</v>
      </c>
      <c r="BP438" s="5">
        <f>AU438*BP1239</f>
        <v>0</v>
      </c>
      <c r="BQ438" s="5">
        <f t="shared" si="436"/>
        <v>-39</v>
      </c>
      <c r="BR438" s="356">
        <f t="shared" si="438"/>
        <v>461</v>
      </c>
      <c r="BS438" s="5">
        <f t="shared" si="480"/>
        <v>681.9</v>
      </c>
      <c r="BT438" s="6"/>
      <c r="BU438" s="306">
        <v>39321</v>
      </c>
      <c r="BV438" s="38">
        <f t="shared" si="463"/>
        <v>681.9</v>
      </c>
      <c r="BW438" s="66">
        <f>BV27*BV438</f>
        <v>56178.942165101333</v>
      </c>
      <c r="BX438" s="66">
        <f t="shared" si="485"/>
        <v>362.49794035260857</v>
      </c>
      <c r="BY438" s="17">
        <f t="shared" si="482"/>
        <v>1</v>
      </c>
      <c r="BZ438" s="17">
        <f t="shared" si="486"/>
        <v>0</v>
      </c>
      <c r="CA438" s="66">
        <f t="shared" si="437"/>
        <v>461</v>
      </c>
      <c r="CB438" s="66">
        <f>N3+CE438</f>
        <v>54735</v>
      </c>
      <c r="CC438" s="66">
        <f>MAX(BW404:BW438)</f>
        <v>57324.106113033449</v>
      </c>
      <c r="CD438" s="66">
        <f t="shared" si="464"/>
        <v>-1145.1639479321166</v>
      </c>
      <c r="CE438" s="66">
        <f t="shared" si="430"/>
        <v>4735</v>
      </c>
      <c r="CF438" s="66">
        <f>MAX(CE404:CE438)</f>
        <v>4735</v>
      </c>
      <c r="CG438" s="66">
        <f t="shared" si="465"/>
        <v>0</v>
      </c>
      <c r="CH438" s="370">
        <f t="shared" si="412"/>
        <v>39321</v>
      </c>
      <c r="CI438" s="17">
        <f t="shared" si="439"/>
        <v>1</v>
      </c>
      <c r="CJ438" s="17">
        <f t="shared" si="490"/>
        <v>0</v>
      </c>
      <c r="CK438" s="38">
        <f>MAX(BV38:BV438)</f>
        <v>711.8</v>
      </c>
      <c r="CL438" s="38">
        <f t="shared" si="483"/>
        <v>-29.899999999999977</v>
      </c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</row>
    <row r="439" spans="1:147" customFormat="1" x14ac:dyDescent="0.25">
      <c r="A439" s="3"/>
      <c r="B439" s="254">
        <f t="shared" si="487"/>
        <v>39328</v>
      </c>
      <c r="C439" s="5">
        <f t="shared" si="491"/>
        <v>54735</v>
      </c>
      <c r="D439" s="5">
        <v>0</v>
      </c>
      <c r="E439" s="66">
        <f t="shared" si="493"/>
        <v>0</v>
      </c>
      <c r="F439" s="66">
        <f t="shared" si="488"/>
        <v>211</v>
      </c>
      <c r="G439" s="4">
        <f t="shared" si="492"/>
        <v>54946</v>
      </c>
      <c r="H439" s="8">
        <f t="shared" si="489"/>
        <v>3.8549374257787522E-3</v>
      </c>
      <c r="I439" s="3"/>
      <c r="J439" s="306">
        <v>39328</v>
      </c>
      <c r="K439" s="176">
        <v>681.9</v>
      </c>
      <c r="L439" s="176">
        <v>716.6</v>
      </c>
      <c r="M439" s="176">
        <v>680.1</v>
      </c>
      <c r="N439" s="178">
        <v>709.7</v>
      </c>
      <c r="O439" s="5">
        <f t="shared" si="442"/>
        <v>36.5</v>
      </c>
      <c r="P439" s="8">
        <f t="shared" si="443"/>
        <v>5.3526910104120841E-2</v>
      </c>
      <c r="Q439" s="8">
        <f>(AVERAGE(P436:P438))*Q1239</f>
        <v>1.2303742931943758E-2</v>
      </c>
      <c r="R439" s="8">
        <f>P438/P1239</f>
        <v>0.57346561383903272</v>
      </c>
      <c r="S439" s="109">
        <f t="shared" si="403"/>
        <v>673.51007769470755</v>
      </c>
      <c r="T439" s="5">
        <f t="shared" si="404"/>
        <v>6.8999999999999773</v>
      </c>
      <c r="U439" s="8">
        <f t="shared" si="441"/>
        <v>0.54000000000000148</v>
      </c>
      <c r="V439" s="19">
        <f t="shared" si="405"/>
        <v>0</v>
      </c>
      <c r="W439" s="109">
        <f t="shared" si="406"/>
        <v>690.28992230529241</v>
      </c>
      <c r="X439" s="5">
        <f t="shared" si="407"/>
        <v>8.1000000000000227</v>
      </c>
      <c r="Y439" s="8">
        <f t="shared" si="444"/>
        <v>0.45999999999999852</v>
      </c>
      <c r="Z439" s="5">
        <f t="shared" si="408"/>
        <v>19.700000000000045</v>
      </c>
      <c r="AA439" s="5">
        <f>K439*AA1239</f>
        <v>8.8646999999999991</v>
      </c>
      <c r="AB439" s="5">
        <f t="shared" si="445"/>
        <v>5.0836006269988729</v>
      </c>
      <c r="AC439" s="2">
        <f t="shared" si="481"/>
        <v>39328</v>
      </c>
      <c r="AD439" s="43">
        <f t="shared" si="449"/>
        <v>675</v>
      </c>
      <c r="AE439" s="235">
        <v>3.1</v>
      </c>
      <c r="AF439" s="131">
        <f>(AK438&gt;AF1239)*1</f>
        <v>0</v>
      </c>
      <c r="AG439" s="112">
        <f>MROUND((AD439*AG1239),5)</f>
        <v>660</v>
      </c>
      <c r="AH439" s="113">
        <f>MROUND((AE439*AH1239),0.1)</f>
        <v>0.60000000000000009</v>
      </c>
      <c r="AI439" s="60">
        <f t="shared" si="450"/>
        <v>27.800000000000068</v>
      </c>
      <c r="AJ439" s="60">
        <f t="shared" si="409"/>
        <v>681.9</v>
      </c>
      <c r="AK439" s="133">
        <f t="shared" si="410"/>
        <v>709.7</v>
      </c>
      <c r="AL439" s="41">
        <f t="shared" si="446"/>
        <v>690</v>
      </c>
      <c r="AM439" s="56">
        <f t="shared" si="447"/>
        <v>3.1</v>
      </c>
      <c r="AN439" s="82">
        <f t="shared" si="448"/>
        <v>1</v>
      </c>
      <c r="AO439" s="82">
        <f t="shared" si="451"/>
        <v>0</v>
      </c>
      <c r="AP439" s="33">
        <f t="shared" si="466"/>
        <v>1</v>
      </c>
      <c r="AQ439" s="29">
        <f t="shared" si="452"/>
        <v>3.1</v>
      </c>
      <c r="AR439" s="86">
        <f t="shared" si="453"/>
        <v>1</v>
      </c>
      <c r="AS439" s="33">
        <f t="shared" si="454"/>
        <v>0</v>
      </c>
      <c r="AT439" s="19">
        <f t="shared" si="455"/>
        <v>0</v>
      </c>
      <c r="AU439" s="18">
        <f t="shared" si="467"/>
        <v>0</v>
      </c>
      <c r="AV439" s="5">
        <f t="shared" si="468"/>
        <v>0</v>
      </c>
      <c r="AW439" s="17">
        <f t="shared" si="456"/>
        <v>0</v>
      </c>
      <c r="AX439" s="17">
        <f t="shared" si="457"/>
        <v>0</v>
      </c>
      <c r="AY439" s="17">
        <f t="shared" si="469"/>
        <v>0</v>
      </c>
      <c r="AZ439" s="19">
        <f t="shared" si="470"/>
        <v>0</v>
      </c>
      <c r="BA439" s="19">
        <f t="shared" si="471"/>
        <v>0</v>
      </c>
      <c r="BB439" s="19">
        <f t="shared" si="472"/>
        <v>0</v>
      </c>
      <c r="BC439" s="19">
        <f t="shared" si="473"/>
        <v>0</v>
      </c>
      <c r="BD439" s="17">
        <f t="shared" si="474"/>
        <v>0</v>
      </c>
      <c r="BE439" s="17">
        <f t="shared" si="458"/>
        <v>0</v>
      </c>
      <c r="BF439" s="38">
        <f t="shared" si="459"/>
        <v>0</v>
      </c>
      <c r="BG439" s="38">
        <f t="shared" si="460"/>
        <v>0</v>
      </c>
      <c r="BH439" s="38">
        <f t="shared" si="475"/>
        <v>0</v>
      </c>
      <c r="BI439" s="38">
        <f t="shared" si="461"/>
        <v>-0.60000000000000009</v>
      </c>
      <c r="BJ439" s="5">
        <f t="shared" si="462"/>
        <v>3.1</v>
      </c>
      <c r="BK439" s="5">
        <f t="shared" si="476"/>
        <v>0</v>
      </c>
      <c r="BL439" s="22">
        <f t="shared" si="477"/>
        <v>0</v>
      </c>
      <c r="BM439" s="5">
        <f t="shared" si="478"/>
        <v>2.5</v>
      </c>
      <c r="BN439" s="66">
        <f t="shared" si="479"/>
        <v>250</v>
      </c>
      <c r="BO439" s="5">
        <f>AP439*BO1277</f>
        <v>0</v>
      </c>
      <c r="BP439" s="5">
        <f>AU439*BP1239</f>
        <v>0</v>
      </c>
      <c r="BQ439" s="5">
        <f t="shared" si="436"/>
        <v>-39</v>
      </c>
      <c r="BR439" s="356">
        <f t="shared" si="438"/>
        <v>211</v>
      </c>
      <c r="BS439" s="5">
        <f t="shared" si="480"/>
        <v>709.7</v>
      </c>
      <c r="BT439" s="6"/>
      <c r="BU439" s="306">
        <v>39328</v>
      </c>
      <c r="BV439" s="38">
        <f t="shared" si="463"/>
        <v>709.7</v>
      </c>
      <c r="BW439" s="66">
        <f>BV27*BV439</f>
        <v>58469.270060965566</v>
      </c>
      <c r="BX439" s="66">
        <f t="shared" si="485"/>
        <v>2290.3278958642331</v>
      </c>
      <c r="BY439" s="17">
        <f t="shared" si="482"/>
        <v>1</v>
      </c>
      <c r="BZ439" s="17">
        <f t="shared" si="486"/>
        <v>0</v>
      </c>
      <c r="CA439" s="66">
        <f t="shared" si="437"/>
        <v>211</v>
      </c>
      <c r="CB439" s="66">
        <f>N3+CE439</f>
        <v>54946</v>
      </c>
      <c r="CC439" s="66">
        <f>MAX(BW404:BW439)</f>
        <v>58469.270060965566</v>
      </c>
      <c r="CD439" s="66">
        <f t="shared" si="464"/>
        <v>0</v>
      </c>
      <c r="CE439" s="66">
        <f t="shared" si="430"/>
        <v>4946</v>
      </c>
      <c r="CF439" s="66">
        <f>MAX(CE404:CE439)</f>
        <v>4946</v>
      </c>
      <c r="CG439" s="66">
        <f t="shared" si="465"/>
        <v>0</v>
      </c>
      <c r="CH439" s="370">
        <f t="shared" si="412"/>
        <v>39328</v>
      </c>
      <c r="CI439" s="17">
        <f t="shared" ref="CI439:CI456" si="494">(F439&gt;0)*1</f>
        <v>1</v>
      </c>
      <c r="CJ439" s="17">
        <f t="shared" si="490"/>
        <v>0</v>
      </c>
      <c r="CK439" s="38">
        <f>MAX(BV38:BV439)</f>
        <v>711.8</v>
      </c>
      <c r="CL439" s="38">
        <f t="shared" si="483"/>
        <v>-2.0999999999999091</v>
      </c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</row>
    <row r="440" spans="1:147" customFormat="1" x14ac:dyDescent="0.25">
      <c r="A440" s="3"/>
      <c r="B440" s="254">
        <f t="shared" si="487"/>
        <v>39335</v>
      </c>
      <c r="C440" s="5">
        <f t="shared" si="491"/>
        <v>54946</v>
      </c>
      <c r="D440" s="5">
        <v>0</v>
      </c>
      <c r="E440" s="66">
        <f t="shared" si="493"/>
        <v>0</v>
      </c>
      <c r="F440" s="66">
        <f t="shared" si="488"/>
        <v>181.00000000000003</v>
      </c>
      <c r="G440" s="4">
        <f t="shared" si="492"/>
        <v>55127</v>
      </c>
      <c r="H440" s="8">
        <f t="shared" si="489"/>
        <v>3.2941433407345398E-3</v>
      </c>
      <c r="I440" s="3"/>
      <c r="J440" s="306">
        <v>39335</v>
      </c>
      <c r="K440" s="176">
        <v>709.5</v>
      </c>
      <c r="L440" s="176">
        <v>726.5</v>
      </c>
      <c r="M440" s="176">
        <v>708</v>
      </c>
      <c r="N440" s="178">
        <v>717.8</v>
      </c>
      <c r="O440" s="5">
        <f t="shared" si="442"/>
        <v>18.5</v>
      </c>
      <c r="P440" s="8">
        <f t="shared" si="443"/>
        <v>2.6074700493305146E-2</v>
      </c>
      <c r="Q440" s="8">
        <f>(AVERAGE(P437:P439))*Q1239</f>
        <v>1.3171439143668438E-2</v>
      </c>
      <c r="R440" s="8">
        <f>P439/P1239</f>
        <v>1.5179878247256808</v>
      </c>
      <c r="S440" s="109">
        <f t="shared" si="403"/>
        <v>700.15486392756725</v>
      </c>
      <c r="T440" s="5">
        <f t="shared" si="404"/>
        <v>9.5</v>
      </c>
      <c r="U440" s="8">
        <f t="shared" si="441"/>
        <v>0.52500000000000002</v>
      </c>
      <c r="V440" s="19">
        <f t="shared" si="405"/>
        <v>0</v>
      </c>
      <c r="W440" s="109">
        <f t="shared" si="406"/>
        <v>718.84513607243275</v>
      </c>
      <c r="X440" s="5">
        <f t="shared" si="407"/>
        <v>10.5</v>
      </c>
      <c r="Y440" s="8">
        <f t="shared" si="444"/>
        <v>0.47499999999999998</v>
      </c>
      <c r="Z440" s="5">
        <f t="shared" si="408"/>
        <v>0</v>
      </c>
      <c r="AA440" s="5">
        <f>K440*AA1239</f>
        <v>9.2234999999999996</v>
      </c>
      <c r="AB440" s="5">
        <f t="shared" si="445"/>
        <v>14.001160701357316</v>
      </c>
      <c r="AC440" s="2">
        <f t="shared" si="481"/>
        <v>39335</v>
      </c>
      <c r="AD440" s="43">
        <f t="shared" si="449"/>
        <v>700</v>
      </c>
      <c r="AE440" s="235">
        <v>2.7</v>
      </c>
      <c r="AF440" s="131">
        <f>(AK439&gt;AF1239)*1</f>
        <v>0</v>
      </c>
      <c r="AG440" s="112">
        <f>MROUND((AD440*AG1239),5)</f>
        <v>685</v>
      </c>
      <c r="AH440" s="113">
        <f>MROUND((AE440*AH1239),0.1)</f>
        <v>0.5</v>
      </c>
      <c r="AI440" s="60">
        <f t="shared" si="450"/>
        <v>8.0999999999999091</v>
      </c>
      <c r="AJ440" s="60">
        <f t="shared" si="409"/>
        <v>709.5</v>
      </c>
      <c r="AK440" s="133">
        <f t="shared" si="410"/>
        <v>717.8</v>
      </c>
      <c r="AL440" s="41">
        <f t="shared" si="446"/>
        <v>720</v>
      </c>
      <c r="AM440" s="56">
        <f t="shared" si="447"/>
        <v>2.3000000000000003</v>
      </c>
      <c r="AN440" s="82">
        <f t="shared" si="448"/>
        <v>1</v>
      </c>
      <c r="AO440" s="82">
        <f t="shared" si="451"/>
        <v>0</v>
      </c>
      <c r="AP440" s="33">
        <f t="shared" si="466"/>
        <v>1</v>
      </c>
      <c r="AQ440" s="29">
        <f t="shared" si="452"/>
        <v>2.7</v>
      </c>
      <c r="AR440" s="86">
        <f t="shared" si="453"/>
        <v>1</v>
      </c>
      <c r="AS440" s="33">
        <f t="shared" si="454"/>
        <v>0</v>
      </c>
      <c r="AT440" s="19">
        <f t="shared" si="455"/>
        <v>0</v>
      </c>
      <c r="AU440" s="18">
        <f t="shared" si="467"/>
        <v>0</v>
      </c>
      <c r="AV440" s="5">
        <f t="shared" si="468"/>
        <v>0</v>
      </c>
      <c r="AW440" s="17">
        <f t="shared" si="456"/>
        <v>0</v>
      </c>
      <c r="AX440" s="17">
        <f t="shared" si="457"/>
        <v>0</v>
      </c>
      <c r="AY440" s="17">
        <f t="shared" si="469"/>
        <v>0</v>
      </c>
      <c r="AZ440" s="19">
        <f t="shared" si="470"/>
        <v>0</v>
      </c>
      <c r="BA440" s="19">
        <f t="shared" si="471"/>
        <v>0</v>
      </c>
      <c r="BB440" s="19">
        <f t="shared" si="472"/>
        <v>0</v>
      </c>
      <c r="BC440" s="19">
        <f t="shared" si="473"/>
        <v>0</v>
      </c>
      <c r="BD440" s="17">
        <f t="shared" si="474"/>
        <v>0</v>
      </c>
      <c r="BE440" s="17">
        <f t="shared" si="458"/>
        <v>0</v>
      </c>
      <c r="BF440" s="38">
        <f t="shared" si="459"/>
        <v>0</v>
      </c>
      <c r="BG440" s="38">
        <f t="shared" si="460"/>
        <v>0</v>
      </c>
      <c r="BH440" s="38">
        <f t="shared" si="475"/>
        <v>0</v>
      </c>
      <c r="BI440" s="38">
        <f t="shared" si="461"/>
        <v>-0.5</v>
      </c>
      <c r="BJ440" s="5">
        <f t="shared" si="462"/>
        <v>2.7</v>
      </c>
      <c r="BK440" s="5">
        <f t="shared" si="476"/>
        <v>0</v>
      </c>
      <c r="BL440" s="22">
        <f t="shared" si="477"/>
        <v>0</v>
      </c>
      <c r="BM440" s="5">
        <f t="shared" si="478"/>
        <v>2.2000000000000002</v>
      </c>
      <c r="BN440" s="66">
        <f t="shared" si="479"/>
        <v>220.00000000000003</v>
      </c>
      <c r="BO440" s="5">
        <f>AP440*BO1278</f>
        <v>0</v>
      </c>
      <c r="BP440" s="5">
        <f>AU440*BP1239</f>
        <v>0</v>
      </c>
      <c r="BQ440" s="5">
        <f t="shared" si="436"/>
        <v>-39</v>
      </c>
      <c r="BR440" s="356">
        <f t="shared" si="438"/>
        <v>181.00000000000003</v>
      </c>
      <c r="BS440" s="5">
        <f t="shared" si="480"/>
        <v>717.8</v>
      </c>
      <c r="BT440" s="6"/>
      <c r="BU440" s="306">
        <v>39335</v>
      </c>
      <c r="BV440" s="38">
        <f t="shared" si="463"/>
        <v>717.8</v>
      </c>
      <c r="BW440" s="66">
        <f>BV27*BV440</f>
        <v>59136.595814796507</v>
      </c>
      <c r="BX440" s="66">
        <f t="shared" si="485"/>
        <v>667.32575383094081</v>
      </c>
      <c r="BY440" s="17">
        <f t="shared" si="482"/>
        <v>1</v>
      </c>
      <c r="BZ440" s="17">
        <f t="shared" si="486"/>
        <v>0</v>
      </c>
      <c r="CA440" s="66">
        <f t="shared" si="437"/>
        <v>181</v>
      </c>
      <c r="CB440" s="66">
        <f>N3+CE440</f>
        <v>55127</v>
      </c>
      <c r="CC440" s="66">
        <f>MAX(BW404:BW440)</f>
        <v>59136.595814796507</v>
      </c>
      <c r="CD440" s="66">
        <f t="shared" si="464"/>
        <v>0</v>
      </c>
      <c r="CE440" s="66">
        <f t="shared" si="430"/>
        <v>5127</v>
      </c>
      <c r="CF440" s="66">
        <f>MAX(CE404:CE440)</f>
        <v>5127</v>
      </c>
      <c r="CG440" s="66">
        <f t="shared" si="465"/>
        <v>0</v>
      </c>
      <c r="CH440" s="370">
        <f t="shared" si="412"/>
        <v>39335</v>
      </c>
      <c r="CI440" s="17">
        <f t="shared" si="494"/>
        <v>1</v>
      </c>
      <c r="CJ440" s="17">
        <f t="shared" si="490"/>
        <v>0</v>
      </c>
      <c r="CK440" s="38">
        <f>MAX(BV38:BV440)</f>
        <v>717.8</v>
      </c>
      <c r="CL440" s="38">
        <f t="shared" si="483"/>
        <v>0</v>
      </c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</row>
    <row r="441" spans="1:147" customFormat="1" x14ac:dyDescent="0.25">
      <c r="A441" s="3"/>
      <c r="B441" s="254">
        <f t="shared" si="487"/>
        <v>39342</v>
      </c>
      <c r="C441" s="5">
        <f t="shared" si="491"/>
        <v>55127</v>
      </c>
      <c r="D441" s="5">
        <v>0</v>
      </c>
      <c r="E441" s="66">
        <f t="shared" si="493"/>
        <v>0</v>
      </c>
      <c r="F441" s="66">
        <f t="shared" si="488"/>
        <v>561</v>
      </c>
      <c r="G441" s="4">
        <f t="shared" si="492"/>
        <v>55688</v>
      </c>
      <c r="H441" s="8">
        <f t="shared" si="489"/>
        <v>1.0176501532824206E-2</v>
      </c>
      <c r="I441" s="3"/>
      <c r="J441" s="306">
        <v>39342</v>
      </c>
      <c r="K441" s="176">
        <v>715.8</v>
      </c>
      <c r="L441" s="176">
        <v>747.1</v>
      </c>
      <c r="M441" s="176">
        <v>714.8</v>
      </c>
      <c r="N441" s="178">
        <v>738.9</v>
      </c>
      <c r="O441" s="5">
        <f t="shared" si="442"/>
        <v>32.300000000000068</v>
      </c>
      <c r="P441" s="8">
        <f t="shared" si="443"/>
        <v>4.5124336406817643E-2</v>
      </c>
      <c r="Q441" s="8">
        <f>(AVERAGE(P438:P440))*Q1239</f>
        <v>1.3309735041526405E-2</v>
      </c>
      <c r="R441" s="8">
        <f>P440/P1239</f>
        <v>0.73946128788701959</v>
      </c>
      <c r="S441" s="109">
        <f t="shared" si="403"/>
        <v>706.27289165727541</v>
      </c>
      <c r="T441" s="5">
        <f t="shared" si="404"/>
        <v>10.799999999999955</v>
      </c>
      <c r="U441" s="8">
        <f t="shared" si="441"/>
        <v>0.4600000000000023</v>
      </c>
      <c r="V441" s="19">
        <f t="shared" si="405"/>
        <v>0</v>
      </c>
      <c r="W441" s="109">
        <f t="shared" si="406"/>
        <v>725.3271083427245</v>
      </c>
      <c r="X441" s="5">
        <f t="shared" si="407"/>
        <v>9.2000000000000455</v>
      </c>
      <c r="Y441" s="8">
        <f t="shared" si="444"/>
        <v>0.5399999999999977</v>
      </c>
      <c r="Z441" s="5">
        <f t="shared" si="408"/>
        <v>13.899999999999977</v>
      </c>
      <c r="AA441" s="5">
        <f>K441*AA1239</f>
        <v>9.3053999999999988</v>
      </c>
      <c r="AB441" s="5">
        <f t="shared" si="445"/>
        <v>6.8809830683038715</v>
      </c>
      <c r="AC441" s="2">
        <f t="shared" si="481"/>
        <v>39342</v>
      </c>
      <c r="AD441" s="43">
        <f t="shared" si="449"/>
        <v>705</v>
      </c>
      <c r="AE441" s="235">
        <v>7.3</v>
      </c>
      <c r="AF441" s="131">
        <f>(AK440&gt;AF1239)*1</f>
        <v>0</v>
      </c>
      <c r="AG441" s="112">
        <f>MROUND((AD441*AG1239),5)</f>
        <v>690</v>
      </c>
      <c r="AH441" s="113">
        <f>MROUND((AE441*AH1239),0.1)</f>
        <v>1.3</v>
      </c>
      <c r="AI441" s="60">
        <f t="shared" si="450"/>
        <v>21.100000000000023</v>
      </c>
      <c r="AJ441" s="60">
        <f t="shared" si="409"/>
        <v>715.8</v>
      </c>
      <c r="AK441" s="133">
        <f t="shared" si="410"/>
        <v>738.9</v>
      </c>
      <c r="AL441" s="41">
        <f t="shared" si="446"/>
        <v>725</v>
      </c>
      <c r="AM441" s="56">
        <f t="shared" si="447"/>
        <v>6.7</v>
      </c>
      <c r="AN441" s="82">
        <f t="shared" si="448"/>
        <v>1</v>
      </c>
      <c r="AO441" s="82">
        <f t="shared" si="451"/>
        <v>0</v>
      </c>
      <c r="AP441" s="33">
        <f t="shared" si="466"/>
        <v>1</v>
      </c>
      <c r="AQ441" s="29">
        <f t="shared" si="452"/>
        <v>7.3</v>
      </c>
      <c r="AR441" s="86">
        <f t="shared" si="453"/>
        <v>1</v>
      </c>
      <c r="AS441" s="33">
        <f t="shared" si="454"/>
        <v>0</v>
      </c>
      <c r="AT441" s="19">
        <f t="shared" si="455"/>
        <v>0</v>
      </c>
      <c r="AU441" s="18">
        <f t="shared" si="467"/>
        <v>0</v>
      </c>
      <c r="AV441" s="5">
        <f t="shared" si="468"/>
        <v>0</v>
      </c>
      <c r="AW441" s="17">
        <f t="shared" si="456"/>
        <v>0</v>
      </c>
      <c r="AX441" s="17">
        <f t="shared" si="457"/>
        <v>0</v>
      </c>
      <c r="AY441" s="17">
        <f t="shared" si="469"/>
        <v>0</v>
      </c>
      <c r="AZ441" s="19">
        <f t="shared" si="470"/>
        <v>0</v>
      </c>
      <c r="BA441" s="19">
        <f t="shared" si="471"/>
        <v>0</v>
      </c>
      <c r="BB441" s="19">
        <f t="shared" si="472"/>
        <v>0</v>
      </c>
      <c r="BC441" s="19">
        <f t="shared" si="473"/>
        <v>0</v>
      </c>
      <c r="BD441" s="17">
        <f t="shared" si="474"/>
        <v>0</v>
      </c>
      <c r="BE441" s="17">
        <f t="shared" si="458"/>
        <v>0</v>
      </c>
      <c r="BF441" s="38">
        <f t="shared" si="459"/>
        <v>0</v>
      </c>
      <c r="BG441" s="38">
        <f t="shared" si="460"/>
        <v>0</v>
      </c>
      <c r="BH441" s="38">
        <f t="shared" si="475"/>
        <v>0</v>
      </c>
      <c r="BI441" s="38">
        <f t="shared" si="461"/>
        <v>-1.3</v>
      </c>
      <c r="BJ441" s="5">
        <f t="shared" si="462"/>
        <v>7.3</v>
      </c>
      <c r="BK441" s="5">
        <f t="shared" si="476"/>
        <v>0</v>
      </c>
      <c r="BL441" s="22">
        <f t="shared" si="477"/>
        <v>0</v>
      </c>
      <c r="BM441" s="5">
        <f t="shared" si="478"/>
        <v>6</v>
      </c>
      <c r="BN441" s="66">
        <f t="shared" si="479"/>
        <v>600</v>
      </c>
      <c r="BO441" s="5">
        <f>AP441*BO1279</f>
        <v>0</v>
      </c>
      <c r="BP441" s="5">
        <f>AU441*BP1239</f>
        <v>0</v>
      </c>
      <c r="BQ441" s="5">
        <f t="shared" si="436"/>
        <v>-39</v>
      </c>
      <c r="BR441" s="356">
        <f t="shared" si="438"/>
        <v>561</v>
      </c>
      <c r="BS441" s="5">
        <f t="shared" si="480"/>
        <v>738.9</v>
      </c>
      <c r="BT441" s="6"/>
      <c r="BU441" s="306">
        <v>39342</v>
      </c>
      <c r="BV441" s="38">
        <f t="shared" si="463"/>
        <v>738.9</v>
      </c>
      <c r="BW441" s="66">
        <f>BV27*BV441</f>
        <v>60874.938210578352</v>
      </c>
      <c r="BX441" s="66">
        <f t="shared" si="485"/>
        <v>1738.342395781845</v>
      </c>
      <c r="BY441" s="17">
        <f t="shared" si="482"/>
        <v>1</v>
      </c>
      <c r="BZ441" s="17">
        <f t="shared" si="486"/>
        <v>0</v>
      </c>
      <c r="CA441" s="66">
        <f t="shared" si="437"/>
        <v>561</v>
      </c>
      <c r="CB441" s="66">
        <f>N3+CE441</f>
        <v>55688</v>
      </c>
      <c r="CC441" s="66">
        <f>MAX(BW404:BW441)</f>
        <v>60874.938210578352</v>
      </c>
      <c r="CD441" s="66">
        <f t="shared" si="464"/>
        <v>0</v>
      </c>
      <c r="CE441" s="66">
        <f t="shared" si="430"/>
        <v>5688</v>
      </c>
      <c r="CF441" s="66">
        <f>MAX(CE404:CE441)</f>
        <v>5688</v>
      </c>
      <c r="CG441" s="66">
        <f t="shared" si="465"/>
        <v>0</v>
      </c>
      <c r="CH441" s="370">
        <f t="shared" si="412"/>
        <v>39342</v>
      </c>
      <c r="CI441" s="17">
        <f t="shared" si="494"/>
        <v>1</v>
      </c>
      <c r="CJ441" s="17">
        <f t="shared" si="490"/>
        <v>0</v>
      </c>
      <c r="CK441" s="38">
        <f>MAX(BV38:BV441)</f>
        <v>738.9</v>
      </c>
      <c r="CL441" s="38">
        <f t="shared" si="483"/>
        <v>0</v>
      </c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</row>
    <row r="442" spans="1:147" customFormat="1" x14ac:dyDescent="0.25">
      <c r="A442" s="3"/>
      <c r="B442" s="254">
        <f t="shared" si="487"/>
        <v>39349</v>
      </c>
      <c r="C442" s="5">
        <f t="shared" si="491"/>
        <v>55688</v>
      </c>
      <c r="D442" s="5">
        <v>0</v>
      </c>
      <c r="E442" s="66">
        <f t="shared" si="493"/>
        <v>0</v>
      </c>
      <c r="F442" s="66">
        <f t="shared" si="488"/>
        <v>221</v>
      </c>
      <c r="G442" s="4">
        <f t="shared" si="492"/>
        <v>55909</v>
      </c>
      <c r="H442" s="8">
        <f t="shared" si="489"/>
        <v>3.9685390030168083E-3</v>
      </c>
      <c r="I442" s="3"/>
      <c r="J442" s="306">
        <v>39349</v>
      </c>
      <c r="K442" s="176">
        <v>738.6</v>
      </c>
      <c r="L442" s="176">
        <v>752.8</v>
      </c>
      <c r="M442" s="176">
        <v>729.2</v>
      </c>
      <c r="N442" s="178">
        <v>750</v>
      </c>
      <c r="O442" s="5">
        <f t="shared" si="442"/>
        <v>23.599999999999909</v>
      </c>
      <c r="P442" s="8">
        <f t="shared" si="443"/>
        <v>3.1952342269157739E-2</v>
      </c>
      <c r="Q442" s="8">
        <f>(AVERAGE(P439:P441))*Q1239</f>
        <v>1.6630126267232485E-2</v>
      </c>
      <c r="R442" s="8">
        <f>P441/P1239</f>
        <v>1.2796963832048571</v>
      </c>
      <c r="S442" s="109">
        <f t="shared" si="403"/>
        <v>726.31698873902212</v>
      </c>
      <c r="T442" s="5">
        <f t="shared" si="404"/>
        <v>13.600000000000023</v>
      </c>
      <c r="U442" s="8">
        <f t="shared" si="441"/>
        <v>0.45599999999999907</v>
      </c>
      <c r="V442" s="19">
        <f t="shared" si="405"/>
        <v>0</v>
      </c>
      <c r="W442" s="109">
        <f t="shared" si="406"/>
        <v>750.88301126097792</v>
      </c>
      <c r="X442" s="5">
        <f t="shared" si="407"/>
        <v>11.399999999999977</v>
      </c>
      <c r="Y442" s="8">
        <f t="shared" si="444"/>
        <v>0.54400000000000093</v>
      </c>
      <c r="Z442" s="5">
        <f t="shared" si="408"/>
        <v>0</v>
      </c>
      <c r="AA442" s="5">
        <f>K442*AA1239</f>
        <v>9.601799999999999</v>
      </c>
      <c r="AB442" s="5">
        <f t="shared" si="445"/>
        <v>12.287388732256396</v>
      </c>
      <c r="AC442" s="2">
        <f t="shared" si="481"/>
        <v>39349</v>
      </c>
      <c r="AD442" s="43">
        <f t="shared" si="449"/>
        <v>725</v>
      </c>
      <c r="AE442" s="235">
        <v>3.2</v>
      </c>
      <c r="AF442" s="131">
        <f>(AK441&gt;AF1239)*1</f>
        <v>0</v>
      </c>
      <c r="AG442" s="112">
        <f>MROUND((AD442*AG1239),5)</f>
        <v>710</v>
      </c>
      <c r="AH442" s="113">
        <f>MROUND((AE442*AH1239),0.1)</f>
        <v>0.60000000000000009</v>
      </c>
      <c r="AI442" s="60">
        <f t="shared" si="450"/>
        <v>11.100000000000023</v>
      </c>
      <c r="AJ442" s="60">
        <f t="shared" si="409"/>
        <v>738.6</v>
      </c>
      <c r="AK442" s="133">
        <f t="shared" si="410"/>
        <v>750</v>
      </c>
      <c r="AL442" s="41">
        <f t="shared" si="446"/>
        <v>750</v>
      </c>
      <c r="AM442" s="56">
        <f t="shared" si="447"/>
        <v>3.7</v>
      </c>
      <c r="AN442" s="82">
        <f t="shared" si="448"/>
        <v>1</v>
      </c>
      <c r="AO442" s="82">
        <f t="shared" si="451"/>
        <v>0</v>
      </c>
      <c r="AP442" s="33">
        <f t="shared" si="466"/>
        <v>1</v>
      </c>
      <c r="AQ442" s="29">
        <f t="shared" si="452"/>
        <v>3.2</v>
      </c>
      <c r="AR442" s="86">
        <f t="shared" si="453"/>
        <v>1</v>
      </c>
      <c r="AS442" s="33">
        <f t="shared" si="454"/>
        <v>0</v>
      </c>
      <c r="AT442" s="19">
        <f t="shared" si="455"/>
        <v>0</v>
      </c>
      <c r="AU442" s="18">
        <f t="shared" si="467"/>
        <v>0</v>
      </c>
      <c r="AV442" s="5">
        <f t="shared" si="468"/>
        <v>0</v>
      </c>
      <c r="AW442" s="17">
        <f t="shared" si="456"/>
        <v>0</v>
      </c>
      <c r="AX442" s="17">
        <f t="shared" si="457"/>
        <v>0</v>
      </c>
      <c r="AY442" s="17">
        <f t="shared" si="469"/>
        <v>0</v>
      </c>
      <c r="AZ442" s="19">
        <f t="shared" si="470"/>
        <v>0</v>
      </c>
      <c r="BA442" s="19">
        <f t="shared" si="471"/>
        <v>0</v>
      </c>
      <c r="BB442" s="19">
        <f t="shared" si="472"/>
        <v>0</v>
      </c>
      <c r="BC442" s="19">
        <f t="shared" si="473"/>
        <v>0</v>
      </c>
      <c r="BD442" s="17">
        <f t="shared" si="474"/>
        <v>0</v>
      </c>
      <c r="BE442" s="17">
        <f t="shared" si="458"/>
        <v>0</v>
      </c>
      <c r="BF442" s="38">
        <f t="shared" si="459"/>
        <v>0</v>
      </c>
      <c r="BG442" s="38">
        <f t="shared" si="460"/>
        <v>0</v>
      </c>
      <c r="BH442" s="38">
        <f t="shared" si="475"/>
        <v>0</v>
      </c>
      <c r="BI442" s="38">
        <f t="shared" si="461"/>
        <v>-0.60000000000000009</v>
      </c>
      <c r="BJ442" s="5">
        <f t="shared" si="462"/>
        <v>3.2</v>
      </c>
      <c r="BK442" s="5">
        <f t="shared" si="476"/>
        <v>0</v>
      </c>
      <c r="BL442" s="22">
        <f t="shared" si="477"/>
        <v>0</v>
      </c>
      <c r="BM442" s="5">
        <f t="shared" si="478"/>
        <v>2.6</v>
      </c>
      <c r="BN442" s="66">
        <f t="shared" si="479"/>
        <v>260</v>
      </c>
      <c r="BO442" s="5">
        <f>AP442*BO1280</f>
        <v>0</v>
      </c>
      <c r="BP442" s="5">
        <f>AU442*BP1239</f>
        <v>0</v>
      </c>
      <c r="BQ442" s="5">
        <f t="shared" si="436"/>
        <v>-39</v>
      </c>
      <c r="BR442" s="356">
        <f t="shared" si="438"/>
        <v>221</v>
      </c>
      <c r="BS442" s="5">
        <f t="shared" si="480"/>
        <v>750</v>
      </c>
      <c r="BT442" s="6"/>
      <c r="BU442" s="306">
        <v>39349</v>
      </c>
      <c r="BV442" s="38">
        <f t="shared" si="463"/>
        <v>750</v>
      </c>
      <c r="BW442" s="66">
        <f>BV27*BV442</f>
        <v>61789.421651013348</v>
      </c>
      <c r="BX442" s="66">
        <f t="shared" si="485"/>
        <v>914.48344043499674</v>
      </c>
      <c r="BY442" s="17">
        <f t="shared" si="482"/>
        <v>1</v>
      </c>
      <c r="BZ442" s="17">
        <f t="shared" si="486"/>
        <v>0</v>
      </c>
      <c r="CA442" s="66">
        <f t="shared" si="437"/>
        <v>221</v>
      </c>
      <c r="CB442" s="66">
        <f>N3+CE442</f>
        <v>55909</v>
      </c>
      <c r="CC442" s="66">
        <f>MAX(BW404:BW442)</f>
        <v>61789.421651013348</v>
      </c>
      <c r="CD442" s="66">
        <f t="shared" si="464"/>
        <v>0</v>
      </c>
      <c r="CE442" s="66">
        <f t="shared" si="430"/>
        <v>5909</v>
      </c>
      <c r="CF442" s="66">
        <f>MAX(CE404:CE442)</f>
        <v>5909</v>
      </c>
      <c r="CG442" s="66">
        <f t="shared" si="465"/>
        <v>0</v>
      </c>
      <c r="CH442" s="370">
        <f t="shared" si="412"/>
        <v>39349</v>
      </c>
      <c r="CI442" s="17">
        <f t="shared" si="494"/>
        <v>1</v>
      </c>
      <c r="CJ442" s="17">
        <f t="shared" si="490"/>
        <v>0</v>
      </c>
      <c r="CK442" s="38">
        <f>MAX(BV38:BV442)</f>
        <v>750</v>
      </c>
      <c r="CL442" s="38">
        <f t="shared" si="483"/>
        <v>0</v>
      </c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</row>
    <row r="443" spans="1:147" customFormat="1" x14ac:dyDescent="0.25">
      <c r="A443" s="3"/>
      <c r="B443" s="254">
        <f t="shared" si="487"/>
        <v>39356</v>
      </c>
      <c r="C443" s="5">
        <f t="shared" si="491"/>
        <v>55909</v>
      </c>
      <c r="D443" s="5">
        <v>0</v>
      </c>
      <c r="E443" s="66">
        <f t="shared" si="493"/>
        <v>0</v>
      </c>
      <c r="F443" s="66">
        <f t="shared" si="488"/>
        <v>420.99999999999994</v>
      </c>
      <c r="G443" s="4">
        <f t="shared" si="492"/>
        <v>56330</v>
      </c>
      <c r="H443" s="8">
        <f t="shared" si="489"/>
        <v>7.530093544867552E-3</v>
      </c>
      <c r="I443" s="3"/>
      <c r="J443" s="306">
        <v>39356</v>
      </c>
      <c r="K443" s="176">
        <v>750.3</v>
      </c>
      <c r="L443" s="176">
        <v>755.7</v>
      </c>
      <c r="M443" s="176">
        <v>726.3</v>
      </c>
      <c r="N443" s="178">
        <v>747.2</v>
      </c>
      <c r="O443" s="5">
        <f t="shared" si="442"/>
        <v>29.400000000000091</v>
      </c>
      <c r="P443" s="8">
        <f t="shared" si="443"/>
        <v>3.918432626949233E-2</v>
      </c>
      <c r="Q443" s="8">
        <f>(AVERAGE(P440:P442))*Q1239</f>
        <v>1.3753517222570736E-2</v>
      </c>
      <c r="R443" s="8">
        <f>P442/P1239</f>
        <v>0.9061473274227928</v>
      </c>
      <c r="S443" s="109">
        <f t="shared" si="403"/>
        <v>739.9807360279051</v>
      </c>
      <c r="T443" s="5">
        <f t="shared" si="404"/>
        <v>10.299999999999955</v>
      </c>
      <c r="U443" s="8">
        <f t="shared" si="441"/>
        <v>0.48500000000000226</v>
      </c>
      <c r="V443" s="19">
        <f t="shared" si="405"/>
        <v>0</v>
      </c>
      <c r="W443" s="109">
        <f t="shared" si="406"/>
        <v>760.61926397209481</v>
      </c>
      <c r="X443" s="5">
        <f t="shared" si="407"/>
        <v>9.7000000000000455</v>
      </c>
      <c r="Y443" s="8">
        <f t="shared" si="444"/>
        <v>0.51499999999999768</v>
      </c>
      <c r="Z443" s="5">
        <f t="shared" si="408"/>
        <v>0</v>
      </c>
      <c r="AA443" s="5">
        <f>K443*AA1239</f>
        <v>9.7538999999999998</v>
      </c>
      <c r="AB443" s="5">
        <f t="shared" si="445"/>
        <v>8.8384704169491783</v>
      </c>
      <c r="AC443" s="2">
        <f t="shared" si="481"/>
        <v>39356</v>
      </c>
      <c r="AD443" s="43">
        <f t="shared" si="449"/>
        <v>740</v>
      </c>
      <c r="AE443" s="235">
        <v>5.6</v>
      </c>
      <c r="AF443" s="131">
        <f>(AK442&gt;AF1239)*1</f>
        <v>0</v>
      </c>
      <c r="AG443" s="112">
        <f>MROUND((AD443*AG1239),5)</f>
        <v>725</v>
      </c>
      <c r="AH443" s="113">
        <f>MROUND((AE443*AH1239),0.1)</f>
        <v>1</v>
      </c>
      <c r="AI443" s="60">
        <f t="shared" si="450"/>
        <v>-2.7999999999999545</v>
      </c>
      <c r="AJ443" s="60">
        <f t="shared" si="409"/>
        <v>750.3</v>
      </c>
      <c r="AK443" s="133">
        <f t="shared" si="410"/>
        <v>747.2</v>
      </c>
      <c r="AL443" s="41">
        <f t="shared" si="446"/>
        <v>760</v>
      </c>
      <c r="AM443" s="56">
        <f t="shared" si="447"/>
        <v>6.7</v>
      </c>
      <c r="AN443" s="82">
        <f t="shared" si="448"/>
        <v>0</v>
      </c>
      <c r="AO443" s="82">
        <f t="shared" si="451"/>
        <v>1</v>
      </c>
      <c r="AP443" s="33">
        <f t="shared" si="466"/>
        <v>1</v>
      </c>
      <c r="AQ443" s="29">
        <f t="shared" si="452"/>
        <v>5.6</v>
      </c>
      <c r="AR443" s="86">
        <f t="shared" si="453"/>
        <v>1</v>
      </c>
      <c r="AS443" s="33">
        <f t="shared" si="454"/>
        <v>0</v>
      </c>
      <c r="AT443" s="19">
        <f t="shared" si="455"/>
        <v>0</v>
      </c>
      <c r="AU443" s="18">
        <f t="shared" si="467"/>
        <v>0</v>
      </c>
      <c r="AV443" s="5">
        <f t="shared" si="468"/>
        <v>0</v>
      </c>
      <c r="AW443" s="17">
        <f t="shared" si="456"/>
        <v>0</v>
      </c>
      <c r="AX443" s="17">
        <f t="shared" si="457"/>
        <v>0</v>
      </c>
      <c r="AY443" s="17">
        <f t="shared" si="469"/>
        <v>0</v>
      </c>
      <c r="AZ443" s="19">
        <f t="shared" si="470"/>
        <v>0</v>
      </c>
      <c r="BA443" s="19">
        <f t="shared" si="471"/>
        <v>0</v>
      </c>
      <c r="BB443" s="19">
        <f t="shared" si="472"/>
        <v>0</v>
      </c>
      <c r="BC443" s="19">
        <f t="shared" si="473"/>
        <v>0</v>
      </c>
      <c r="BD443" s="17">
        <f t="shared" si="474"/>
        <v>0</v>
      </c>
      <c r="BE443" s="17">
        <f t="shared" si="458"/>
        <v>0</v>
      </c>
      <c r="BF443" s="38">
        <f t="shared" si="459"/>
        <v>0</v>
      </c>
      <c r="BG443" s="38">
        <f t="shared" si="460"/>
        <v>0</v>
      </c>
      <c r="BH443" s="38">
        <f t="shared" si="475"/>
        <v>0</v>
      </c>
      <c r="BI443" s="38">
        <f t="shared" si="461"/>
        <v>-1</v>
      </c>
      <c r="BJ443" s="5">
        <f t="shared" si="462"/>
        <v>5.6</v>
      </c>
      <c r="BK443" s="5">
        <f t="shared" si="476"/>
        <v>0</v>
      </c>
      <c r="BL443" s="22">
        <f t="shared" si="477"/>
        <v>0</v>
      </c>
      <c r="BM443" s="5">
        <f t="shared" si="478"/>
        <v>4.5999999999999996</v>
      </c>
      <c r="BN443" s="66">
        <f t="shared" si="479"/>
        <v>459.99999999999994</v>
      </c>
      <c r="BO443" s="5">
        <f>AP443*BO1281</f>
        <v>0</v>
      </c>
      <c r="BP443" s="5">
        <f>AU443*BP1239</f>
        <v>0</v>
      </c>
      <c r="BQ443" s="5">
        <f t="shared" si="436"/>
        <v>-39</v>
      </c>
      <c r="BR443" s="356">
        <f t="shared" si="438"/>
        <v>420.99999999999994</v>
      </c>
      <c r="BS443" s="5">
        <f t="shared" si="480"/>
        <v>747.2</v>
      </c>
      <c r="BT443" s="6"/>
      <c r="BU443" s="306">
        <v>39356</v>
      </c>
      <c r="BV443" s="38">
        <f t="shared" si="463"/>
        <v>747.2</v>
      </c>
      <c r="BW443" s="66">
        <f>BV27*BV443</f>
        <v>61558.741143516236</v>
      </c>
      <c r="BX443" s="66">
        <f t="shared" si="485"/>
        <v>-230.68050749711256</v>
      </c>
      <c r="BY443" s="17">
        <f t="shared" si="482"/>
        <v>0</v>
      </c>
      <c r="BZ443" s="17">
        <f t="shared" si="486"/>
        <v>1</v>
      </c>
      <c r="CA443" s="66">
        <f t="shared" si="437"/>
        <v>421</v>
      </c>
      <c r="CB443" s="66">
        <f>N3+CE443</f>
        <v>56330</v>
      </c>
      <c r="CC443" s="66">
        <f>MAX(BW404:BW443)</f>
        <v>61789.421651013348</v>
      </c>
      <c r="CD443" s="66">
        <f t="shared" si="464"/>
        <v>-230.68050749711256</v>
      </c>
      <c r="CE443" s="66">
        <f t="shared" si="430"/>
        <v>6330</v>
      </c>
      <c r="CF443" s="66">
        <f>MAX(CE404:CE443)</f>
        <v>6330</v>
      </c>
      <c r="CG443" s="66">
        <f t="shared" si="465"/>
        <v>0</v>
      </c>
      <c r="CH443" s="370">
        <f t="shared" si="412"/>
        <v>39356</v>
      </c>
      <c r="CI443" s="17">
        <f t="shared" si="494"/>
        <v>1</v>
      </c>
      <c r="CJ443" s="17">
        <f t="shared" si="490"/>
        <v>0</v>
      </c>
      <c r="CK443" s="38">
        <f>MAX(BV38:BV443)</f>
        <v>750</v>
      </c>
      <c r="CL443" s="38">
        <f t="shared" si="483"/>
        <v>-2.7999999999999545</v>
      </c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</row>
    <row r="444" spans="1:147" customFormat="1" x14ac:dyDescent="0.25">
      <c r="A444" s="3"/>
      <c r="B444" s="254">
        <f t="shared" si="487"/>
        <v>39363</v>
      </c>
      <c r="C444" s="5">
        <f t="shared" si="491"/>
        <v>56330</v>
      </c>
      <c r="D444" s="5">
        <v>0</v>
      </c>
      <c r="E444" s="66">
        <f t="shared" si="493"/>
        <v>0</v>
      </c>
      <c r="F444" s="66">
        <f t="shared" si="488"/>
        <v>311</v>
      </c>
      <c r="G444" s="4">
        <f t="shared" si="492"/>
        <v>56641</v>
      </c>
      <c r="H444" s="8">
        <f t="shared" si="489"/>
        <v>5.5210367477365524E-3</v>
      </c>
      <c r="I444" s="3"/>
      <c r="J444" s="306">
        <v>39363</v>
      </c>
      <c r="K444" s="176">
        <v>747.5</v>
      </c>
      <c r="L444" s="176">
        <v>759.3</v>
      </c>
      <c r="M444" s="176">
        <v>732.2</v>
      </c>
      <c r="N444" s="178">
        <v>753.8</v>
      </c>
      <c r="O444" s="5">
        <f t="shared" si="442"/>
        <v>27.099999999999909</v>
      </c>
      <c r="P444" s="8">
        <f t="shared" si="443"/>
        <v>3.6254180602006567E-2</v>
      </c>
      <c r="Q444" s="8">
        <f>(AVERAGE(P441:P443))*Q1239</f>
        <v>1.5501467326062361E-2</v>
      </c>
      <c r="R444" s="8">
        <f>P443/P1239</f>
        <v>1.1112416181218867</v>
      </c>
      <c r="S444" s="109">
        <f t="shared" si="403"/>
        <v>735.91265317376838</v>
      </c>
      <c r="T444" s="5">
        <f t="shared" si="404"/>
        <v>12.5</v>
      </c>
      <c r="U444" s="8">
        <f t="shared" si="441"/>
        <v>0.5</v>
      </c>
      <c r="V444" s="19">
        <f t="shared" si="405"/>
        <v>0</v>
      </c>
      <c r="W444" s="109">
        <f t="shared" si="406"/>
        <v>759.08734682623162</v>
      </c>
      <c r="X444" s="5">
        <f t="shared" si="407"/>
        <v>12.5</v>
      </c>
      <c r="Y444" s="8">
        <f t="shared" si="444"/>
        <v>0.5</v>
      </c>
      <c r="Z444" s="5">
        <f t="shared" si="408"/>
        <v>0</v>
      </c>
      <c r="AA444" s="5">
        <f>K444*AA1239</f>
        <v>9.7174999999999994</v>
      </c>
      <c r="AB444" s="5">
        <f t="shared" si="445"/>
        <v>10.798490424099434</v>
      </c>
      <c r="AC444" s="2">
        <f t="shared" si="481"/>
        <v>39363</v>
      </c>
      <c r="AD444" s="43">
        <f t="shared" si="449"/>
        <v>735</v>
      </c>
      <c r="AE444" s="235">
        <v>4.3</v>
      </c>
      <c r="AF444" s="131">
        <f>(AK443&gt;AF1239)*1</f>
        <v>0</v>
      </c>
      <c r="AG444" s="112">
        <f>MROUND((AD444*AG1239),5)</f>
        <v>720</v>
      </c>
      <c r="AH444" s="113">
        <f>MROUND((AE444*AH1239),0.1)</f>
        <v>0.8</v>
      </c>
      <c r="AI444" s="60">
        <f t="shared" si="450"/>
        <v>6.5999999999999091</v>
      </c>
      <c r="AJ444" s="60">
        <f t="shared" si="409"/>
        <v>747.5</v>
      </c>
      <c r="AK444" s="133">
        <f t="shared" si="410"/>
        <v>753.8</v>
      </c>
      <c r="AL444" s="41">
        <f t="shared" si="446"/>
        <v>760</v>
      </c>
      <c r="AM444" s="56">
        <f t="shared" si="447"/>
        <v>4.6000000000000005</v>
      </c>
      <c r="AN444" s="82">
        <f t="shared" si="448"/>
        <v>1</v>
      </c>
      <c r="AO444" s="82">
        <f t="shared" si="451"/>
        <v>0</v>
      </c>
      <c r="AP444" s="33">
        <f t="shared" si="466"/>
        <v>1</v>
      </c>
      <c r="AQ444" s="29">
        <f t="shared" si="452"/>
        <v>4.3</v>
      </c>
      <c r="AR444" s="86">
        <f t="shared" si="453"/>
        <v>1</v>
      </c>
      <c r="AS444" s="33">
        <f t="shared" si="454"/>
        <v>0</v>
      </c>
      <c r="AT444" s="19">
        <f t="shared" si="455"/>
        <v>0</v>
      </c>
      <c r="AU444" s="18">
        <f t="shared" si="467"/>
        <v>0</v>
      </c>
      <c r="AV444" s="5">
        <f t="shared" si="468"/>
        <v>0</v>
      </c>
      <c r="AW444" s="17">
        <f t="shared" si="456"/>
        <v>0</v>
      </c>
      <c r="AX444" s="17">
        <f t="shared" si="457"/>
        <v>0</v>
      </c>
      <c r="AY444" s="17">
        <f t="shared" si="469"/>
        <v>0</v>
      </c>
      <c r="AZ444" s="19">
        <f t="shared" si="470"/>
        <v>0</v>
      </c>
      <c r="BA444" s="19">
        <f t="shared" si="471"/>
        <v>0</v>
      </c>
      <c r="BB444" s="19">
        <f t="shared" si="472"/>
        <v>0</v>
      </c>
      <c r="BC444" s="19">
        <f t="shared" si="473"/>
        <v>0</v>
      </c>
      <c r="BD444" s="17">
        <f t="shared" si="474"/>
        <v>0</v>
      </c>
      <c r="BE444" s="17">
        <f t="shared" si="458"/>
        <v>0</v>
      </c>
      <c r="BF444" s="38">
        <f t="shared" si="459"/>
        <v>0</v>
      </c>
      <c r="BG444" s="38">
        <f t="shared" si="460"/>
        <v>0</v>
      </c>
      <c r="BH444" s="38">
        <f t="shared" si="475"/>
        <v>0</v>
      </c>
      <c r="BI444" s="38">
        <f t="shared" si="461"/>
        <v>-0.8</v>
      </c>
      <c r="BJ444" s="5">
        <f t="shared" si="462"/>
        <v>4.3</v>
      </c>
      <c r="BK444" s="5">
        <f t="shared" si="476"/>
        <v>0</v>
      </c>
      <c r="BL444" s="22">
        <f t="shared" si="477"/>
        <v>0</v>
      </c>
      <c r="BM444" s="5">
        <f t="shared" si="478"/>
        <v>3.5</v>
      </c>
      <c r="BN444" s="66">
        <f t="shared" si="479"/>
        <v>350</v>
      </c>
      <c r="BO444" s="5">
        <f>AP444*BO1282</f>
        <v>0</v>
      </c>
      <c r="BP444" s="5">
        <f>AU444*BP1239</f>
        <v>0</v>
      </c>
      <c r="BQ444" s="5">
        <f t="shared" si="436"/>
        <v>-39</v>
      </c>
      <c r="BR444" s="356">
        <f t="shared" si="438"/>
        <v>311</v>
      </c>
      <c r="BS444" s="5">
        <f t="shared" si="480"/>
        <v>753.8</v>
      </c>
      <c r="BT444" s="6"/>
      <c r="BU444" s="306">
        <v>39363</v>
      </c>
      <c r="BV444" s="38">
        <f t="shared" si="463"/>
        <v>753.8</v>
      </c>
      <c r="BW444" s="66">
        <f>BV27*BV444</f>
        <v>62102.488054045149</v>
      </c>
      <c r="BX444" s="66">
        <f t="shared" si="485"/>
        <v>543.74691052891285</v>
      </c>
      <c r="BY444" s="17">
        <f t="shared" si="482"/>
        <v>1</v>
      </c>
      <c r="BZ444" s="17">
        <f t="shared" si="486"/>
        <v>0</v>
      </c>
      <c r="CA444" s="66">
        <f t="shared" si="437"/>
        <v>311</v>
      </c>
      <c r="CB444" s="66">
        <f>N3+CE444</f>
        <v>56641</v>
      </c>
      <c r="CC444" s="66">
        <f>MAX(BW404:BW444)</f>
        <v>62102.488054045149</v>
      </c>
      <c r="CD444" s="66">
        <f t="shared" si="464"/>
        <v>0</v>
      </c>
      <c r="CE444" s="66">
        <f t="shared" si="430"/>
        <v>6641</v>
      </c>
      <c r="CF444" s="66">
        <f>MAX(CE404:CE444)</f>
        <v>6641</v>
      </c>
      <c r="CG444" s="66">
        <f t="shared" si="465"/>
        <v>0</v>
      </c>
      <c r="CH444" s="370">
        <f t="shared" si="412"/>
        <v>39363</v>
      </c>
      <c r="CI444" s="17">
        <f t="shared" si="494"/>
        <v>1</v>
      </c>
      <c r="CJ444" s="17">
        <f t="shared" si="490"/>
        <v>0</v>
      </c>
      <c r="CK444" s="38">
        <f>MAX(BV38:BV444)</f>
        <v>753.8</v>
      </c>
      <c r="CL444" s="38">
        <f t="shared" si="483"/>
        <v>0</v>
      </c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</row>
    <row r="445" spans="1:147" customFormat="1" x14ac:dyDescent="0.25">
      <c r="A445" s="3"/>
      <c r="B445" s="254">
        <f t="shared" si="487"/>
        <v>39370</v>
      </c>
      <c r="C445" s="5">
        <f t="shared" si="491"/>
        <v>56641</v>
      </c>
      <c r="D445" s="5">
        <v>0</v>
      </c>
      <c r="E445" s="66">
        <f t="shared" si="493"/>
        <v>0</v>
      </c>
      <c r="F445" s="66">
        <f t="shared" si="488"/>
        <v>401.00000000000006</v>
      </c>
      <c r="G445" s="4">
        <f t="shared" si="492"/>
        <v>57042</v>
      </c>
      <c r="H445" s="8">
        <f t="shared" si="489"/>
        <v>7.0796772655850014E-3</v>
      </c>
      <c r="I445" s="3"/>
      <c r="J445" s="306">
        <v>39370</v>
      </c>
      <c r="K445" s="176">
        <v>754</v>
      </c>
      <c r="L445" s="176">
        <v>776.9</v>
      </c>
      <c r="M445" s="176">
        <v>752.7</v>
      </c>
      <c r="N445" s="178">
        <v>768.4</v>
      </c>
      <c r="O445" s="5">
        <f t="shared" si="442"/>
        <v>24.199999999999932</v>
      </c>
      <c r="P445" s="8">
        <f t="shared" si="443"/>
        <v>3.2095490716180279E-2</v>
      </c>
      <c r="Q445" s="8">
        <f>(AVERAGE(P442:P444))*Q1239</f>
        <v>1.4318779885420886E-2</v>
      </c>
      <c r="R445" s="8">
        <f>P444/P1239</f>
        <v>1.0281446218771202</v>
      </c>
      <c r="S445" s="109">
        <f t="shared" si="403"/>
        <v>743.20363996639264</v>
      </c>
      <c r="T445" s="5">
        <f t="shared" si="404"/>
        <v>9</v>
      </c>
      <c r="U445" s="8">
        <f t="shared" si="441"/>
        <v>0.55000000000000004</v>
      </c>
      <c r="V445" s="19">
        <f t="shared" si="405"/>
        <v>0</v>
      </c>
      <c r="W445" s="109">
        <f t="shared" si="406"/>
        <v>764.79636003360736</v>
      </c>
      <c r="X445" s="5">
        <f t="shared" si="407"/>
        <v>11</v>
      </c>
      <c r="Y445" s="8">
        <f t="shared" si="444"/>
        <v>0.44999999999999996</v>
      </c>
      <c r="Z445" s="5">
        <f t="shared" si="408"/>
        <v>3.3999999999999773</v>
      </c>
      <c r="AA445" s="5">
        <f>K445*AA1239</f>
        <v>9.8019999999999996</v>
      </c>
      <c r="AB445" s="5">
        <f t="shared" si="445"/>
        <v>10.077873583639532</v>
      </c>
      <c r="AC445" s="2">
        <f t="shared" si="481"/>
        <v>39370</v>
      </c>
      <c r="AD445" s="43">
        <f t="shared" si="449"/>
        <v>745</v>
      </c>
      <c r="AE445" s="235">
        <v>5.4</v>
      </c>
      <c r="AF445" s="131">
        <f>(AK444&gt;AF1239)*1</f>
        <v>0</v>
      </c>
      <c r="AG445" s="112">
        <f>MROUND((AD445*AG1239),5)</f>
        <v>730</v>
      </c>
      <c r="AH445" s="113">
        <f>MROUND((AE445*AH1239),0.1)</f>
        <v>1</v>
      </c>
      <c r="AI445" s="60">
        <f t="shared" si="450"/>
        <v>14.600000000000023</v>
      </c>
      <c r="AJ445" s="60">
        <f t="shared" si="409"/>
        <v>754</v>
      </c>
      <c r="AK445" s="133">
        <f t="shared" si="410"/>
        <v>768.4</v>
      </c>
      <c r="AL445" s="41">
        <f t="shared" si="446"/>
        <v>765</v>
      </c>
      <c r="AM445" s="56">
        <f t="shared" si="447"/>
        <v>5.4</v>
      </c>
      <c r="AN445" s="82">
        <f t="shared" si="448"/>
        <v>1</v>
      </c>
      <c r="AO445" s="82">
        <f t="shared" si="451"/>
        <v>0</v>
      </c>
      <c r="AP445" s="33">
        <f t="shared" si="466"/>
        <v>1</v>
      </c>
      <c r="AQ445" s="29">
        <f t="shared" si="452"/>
        <v>5.4</v>
      </c>
      <c r="AR445" s="86">
        <f t="shared" si="453"/>
        <v>1</v>
      </c>
      <c r="AS445" s="33">
        <f t="shared" si="454"/>
        <v>0</v>
      </c>
      <c r="AT445" s="19">
        <f t="shared" si="455"/>
        <v>0</v>
      </c>
      <c r="AU445" s="18">
        <f t="shared" si="467"/>
        <v>0</v>
      </c>
      <c r="AV445" s="5">
        <f t="shared" si="468"/>
        <v>0</v>
      </c>
      <c r="AW445" s="17">
        <f t="shared" si="456"/>
        <v>0</v>
      </c>
      <c r="AX445" s="17">
        <f t="shared" si="457"/>
        <v>0</v>
      </c>
      <c r="AY445" s="17">
        <f t="shared" si="469"/>
        <v>0</v>
      </c>
      <c r="AZ445" s="19">
        <f t="shared" si="470"/>
        <v>0</v>
      </c>
      <c r="BA445" s="19">
        <f t="shared" si="471"/>
        <v>0</v>
      </c>
      <c r="BB445" s="19">
        <f t="shared" si="472"/>
        <v>0</v>
      </c>
      <c r="BC445" s="19">
        <f t="shared" si="473"/>
        <v>0</v>
      </c>
      <c r="BD445" s="17">
        <f t="shared" si="474"/>
        <v>0</v>
      </c>
      <c r="BE445" s="17">
        <f t="shared" si="458"/>
        <v>0</v>
      </c>
      <c r="BF445" s="38">
        <f t="shared" si="459"/>
        <v>0</v>
      </c>
      <c r="BG445" s="38">
        <f t="shared" si="460"/>
        <v>0</v>
      </c>
      <c r="BH445" s="38">
        <f t="shared" si="475"/>
        <v>0</v>
      </c>
      <c r="BI445" s="38">
        <f t="shared" si="461"/>
        <v>-1</v>
      </c>
      <c r="BJ445" s="5">
        <f t="shared" si="462"/>
        <v>5.4</v>
      </c>
      <c r="BK445" s="5">
        <f t="shared" si="476"/>
        <v>0</v>
      </c>
      <c r="BL445" s="22">
        <f t="shared" si="477"/>
        <v>0</v>
      </c>
      <c r="BM445" s="5">
        <f t="shared" si="478"/>
        <v>4.4000000000000004</v>
      </c>
      <c r="BN445" s="66">
        <f t="shared" si="479"/>
        <v>440.00000000000006</v>
      </c>
      <c r="BO445" s="5">
        <f>AP445*BO1283</f>
        <v>0</v>
      </c>
      <c r="BP445" s="5">
        <f>AU445*BP1239</f>
        <v>0</v>
      </c>
      <c r="BQ445" s="5">
        <f t="shared" si="436"/>
        <v>-39</v>
      </c>
      <c r="BR445" s="356">
        <f t="shared" si="438"/>
        <v>401.00000000000006</v>
      </c>
      <c r="BS445" s="5">
        <f t="shared" si="480"/>
        <v>768.4</v>
      </c>
      <c r="BT445" s="6"/>
      <c r="BU445" s="306">
        <v>39370</v>
      </c>
      <c r="BV445" s="38">
        <f t="shared" si="463"/>
        <v>768.4</v>
      </c>
      <c r="BW445" s="66">
        <f>BV27*BV445</f>
        <v>63305.322128851541</v>
      </c>
      <c r="BX445" s="66">
        <f t="shared" si="485"/>
        <v>1202.8340748063929</v>
      </c>
      <c r="BY445" s="17">
        <f t="shared" si="482"/>
        <v>1</v>
      </c>
      <c r="BZ445" s="17">
        <f t="shared" si="486"/>
        <v>0</v>
      </c>
      <c r="CA445" s="66">
        <f t="shared" si="437"/>
        <v>401</v>
      </c>
      <c r="CB445" s="66">
        <f>N3+CE445</f>
        <v>57042</v>
      </c>
      <c r="CC445" s="66">
        <f>MAX(BW404:BW445)</f>
        <v>63305.322128851541</v>
      </c>
      <c r="CD445" s="66">
        <f t="shared" si="464"/>
        <v>0</v>
      </c>
      <c r="CE445" s="66">
        <f t="shared" si="430"/>
        <v>7042</v>
      </c>
      <c r="CF445" s="66">
        <f>MAX(CE404:CE445)</f>
        <v>7042</v>
      </c>
      <c r="CG445" s="66">
        <f t="shared" si="465"/>
        <v>0</v>
      </c>
      <c r="CH445" s="370">
        <f t="shared" si="412"/>
        <v>39370</v>
      </c>
      <c r="CI445" s="17">
        <f t="shared" si="494"/>
        <v>1</v>
      </c>
      <c r="CJ445" s="17">
        <f t="shared" si="490"/>
        <v>0</v>
      </c>
      <c r="CK445" s="38">
        <f>MAX(BV38:BV445)</f>
        <v>768.4</v>
      </c>
      <c r="CL445" s="38">
        <f t="shared" si="483"/>
        <v>0</v>
      </c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</row>
    <row r="446" spans="1:147" customFormat="1" x14ac:dyDescent="0.25">
      <c r="A446" s="3"/>
      <c r="B446" s="254">
        <f t="shared" si="487"/>
        <v>39377</v>
      </c>
      <c r="C446" s="5">
        <f t="shared" si="491"/>
        <v>57042</v>
      </c>
      <c r="D446" s="5">
        <v>0</v>
      </c>
      <c r="E446" s="66">
        <f t="shared" si="493"/>
        <v>0</v>
      </c>
      <c r="F446" s="66">
        <f t="shared" si="488"/>
        <v>411</v>
      </c>
      <c r="G446" s="4">
        <f t="shared" si="492"/>
        <v>57453</v>
      </c>
      <c r="H446" s="8">
        <f t="shared" si="489"/>
        <v>7.2052172083727781E-3</v>
      </c>
      <c r="I446" s="3"/>
      <c r="J446" s="306">
        <v>39377</v>
      </c>
      <c r="K446" s="176">
        <v>770.9</v>
      </c>
      <c r="L446" s="176">
        <v>789.5</v>
      </c>
      <c r="M446" s="176">
        <v>749</v>
      </c>
      <c r="N446" s="178">
        <v>787.5</v>
      </c>
      <c r="O446" s="5">
        <f t="shared" si="442"/>
        <v>40.5</v>
      </c>
      <c r="P446" s="8">
        <f t="shared" si="443"/>
        <v>5.253599688675574E-2</v>
      </c>
      <c r="Q446" s="8">
        <f>(AVERAGE(P443:P445))*Q1239</f>
        <v>1.4337866345023889E-2</v>
      </c>
      <c r="R446" s="8">
        <f>P445/P1239</f>
        <v>0.91020692285406124</v>
      </c>
      <c r="S446" s="109">
        <f t="shared" si="403"/>
        <v>759.84693883462103</v>
      </c>
      <c r="T446" s="5">
        <f t="shared" si="404"/>
        <v>10.899999999999977</v>
      </c>
      <c r="U446" s="8">
        <f t="shared" si="441"/>
        <v>0.45500000000000113</v>
      </c>
      <c r="V446" s="19">
        <f t="shared" si="405"/>
        <v>0</v>
      </c>
      <c r="W446" s="109">
        <f t="shared" si="406"/>
        <v>781.95306116537893</v>
      </c>
      <c r="X446" s="5">
        <f t="shared" si="407"/>
        <v>9.1000000000000227</v>
      </c>
      <c r="Y446" s="8">
        <f t="shared" si="444"/>
        <v>0.54499999999999882</v>
      </c>
      <c r="Z446" s="5">
        <f t="shared" si="408"/>
        <v>7.5</v>
      </c>
      <c r="AA446" s="5">
        <f>K446*AA1239</f>
        <v>10.021699999999999</v>
      </c>
      <c r="AB446" s="5">
        <f t="shared" si="445"/>
        <v>9.1218207187665445</v>
      </c>
      <c r="AC446" s="2">
        <f t="shared" si="481"/>
        <v>39377</v>
      </c>
      <c r="AD446" s="43">
        <f t="shared" si="449"/>
        <v>760</v>
      </c>
      <c r="AE446" s="235">
        <v>5.5</v>
      </c>
      <c r="AF446" s="131">
        <f>(AK445&gt;AF1239)*1</f>
        <v>0</v>
      </c>
      <c r="AG446" s="112">
        <f>MROUND((AD446*AG1239),5)</f>
        <v>745</v>
      </c>
      <c r="AH446" s="113">
        <f>MROUND((AE446*AH1239),0.1)</f>
        <v>1</v>
      </c>
      <c r="AI446" s="60">
        <f t="shared" si="450"/>
        <v>19.100000000000023</v>
      </c>
      <c r="AJ446" s="60">
        <f t="shared" si="409"/>
        <v>770.9</v>
      </c>
      <c r="AK446" s="133">
        <f t="shared" si="410"/>
        <v>787.5</v>
      </c>
      <c r="AL446" s="41">
        <f t="shared" si="446"/>
        <v>780</v>
      </c>
      <c r="AM446" s="56">
        <f t="shared" si="447"/>
        <v>4.5</v>
      </c>
      <c r="AN446" s="82">
        <f t="shared" si="448"/>
        <v>1</v>
      </c>
      <c r="AO446" s="82">
        <f t="shared" si="451"/>
        <v>0</v>
      </c>
      <c r="AP446" s="33">
        <f t="shared" si="466"/>
        <v>1</v>
      </c>
      <c r="AQ446" s="29">
        <f t="shared" si="452"/>
        <v>5.5</v>
      </c>
      <c r="AR446" s="86">
        <f t="shared" si="453"/>
        <v>1</v>
      </c>
      <c r="AS446" s="33">
        <f t="shared" si="454"/>
        <v>0</v>
      </c>
      <c r="AT446" s="19">
        <f t="shared" si="455"/>
        <v>0</v>
      </c>
      <c r="AU446" s="18">
        <f t="shared" si="467"/>
        <v>0</v>
      </c>
      <c r="AV446" s="5">
        <f t="shared" si="468"/>
        <v>0</v>
      </c>
      <c r="AW446" s="17">
        <f t="shared" si="456"/>
        <v>0</v>
      </c>
      <c r="AX446" s="17">
        <f t="shared" si="457"/>
        <v>0</v>
      </c>
      <c r="AY446" s="17">
        <f t="shared" si="469"/>
        <v>0</v>
      </c>
      <c r="AZ446" s="19">
        <f t="shared" si="470"/>
        <v>0</v>
      </c>
      <c r="BA446" s="19">
        <f t="shared" si="471"/>
        <v>0</v>
      </c>
      <c r="BB446" s="19">
        <f t="shared" si="472"/>
        <v>0</v>
      </c>
      <c r="BC446" s="19">
        <f t="shared" si="473"/>
        <v>0</v>
      </c>
      <c r="BD446" s="17">
        <f t="shared" si="474"/>
        <v>0</v>
      </c>
      <c r="BE446" s="17">
        <f t="shared" si="458"/>
        <v>0</v>
      </c>
      <c r="BF446" s="38">
        <f t="shared" si="459"/>
        <v>0</v>
      </c>
      <c r="BG446" s="38">
        <f t="shared" si="460"/>
        <v>0</v>
      </c>
      <c r="BH446" s="38">
        <f t="shared" si="475"/>
        <v>0</v>
      </c>
      <c r="BI446" s="38">
        <f t="shared" si="461"/>
        <v>-1</v>
      </c>
      <c r="BJ446" s="5">
        <f t="shared" si="462"/>
        <v>5.5</v>
      </c>
      <c r="BK446" s="5">
        <f t="shared" si="476"/>
        <v>0</v>
      </c>
      <c r="BL446" s="22">
        <f t="shared" si="477"/>
        <v>0</v>
      </c>
      <c r="BM446" s="5">
        <f t="shared" si="478"/>
        <v>4.5</v>
      </c>
      <c r="BN446" s="66">
        <f t="shared" si="479"/>
        <v>450</v>
      </c>
      <c r="BO446" s="5">
        <f>AP446*BO1284</f>
        <v>0</v>
      </c>
      <c r="BP446" s="5">
        <f>AU446*BP1239</f>
        <v>0</v>
      </c>
      <c r="BQ446" s="5">
        <f t="shared" si="436"/>
        <v>-39</v>
      </c>
      <c r="BR446" s="356">
        <f t="shared" si="438"/>
        <v>411</v>
      </c>
      <c r="BS446" s="5">
        <f t="shared" si="480"/>
        <v>787.5</v>
      </c>
      <c r="BT446" s="6"/>
      <c r="BU446" s="306">
        <v>39377</v>
      </c>
      <c r="BV446" s="38">
        <f t="shared" si="463"/>
        <v>787.5</v>
      </c>
      <c r="BW446" s="66">
        <f>BV27*BV446</f>
        <v>64878.892733564018</v>
      </c>
      <c r="BX446" s="66">
        <f t="shared" si="485"/>
        <v>1573.5706047124768</v>
      </c>
      <c r="BY446" s="17">
        <f t="shared" si="482"/>
        <v>1</v>
      </c>
      <c r="BZ446" s="17">
        <f t="shared" si="486"/>
        <v>0</v>
      </c>
      <c r="CA446" s="66">
        <f t="shared" si="437"/>
        <v>411</v>
      </c>
      <c r="CB446" s="66">
        <f>N3+CE446</f>
        <v>57453</v>
      </c>
      <c r="CC446" s="66">
        <f>MAX(BW404:BW446)</f>
        <v>64878.892733564018</v>
      </c>
      <c r="CD446" s="66">
        <f t="shared" si="464"/>
        <v>0</v>
      </c>
      <c r="CE446" s="66">
        <f t="shared" si="430"/>
        <v>7453</v>
      </c>
      <c r="CF446" s="66">
        <f>MAX(CE404:CE446)</f>
        <v>7453</v>
      </c>
      <c r="CG446" s="66">
        <f t="shared" si="465"/>
        <v>0</v>
      </c>
      <c r="CH446" s="370">
        <f t="shared" si="412"/>
        <v>39377</v>
      </c>
      <c r="CI446" s="17">
        <f t="shared" si="494"/>
        <v>1</v>
      </c>
      <c r="CJ446" s="17">
        <f t="shared" si="490"/>
        <v>0</v>
      </c>
      <c r="CK446" s="38">
        <f>MAX(BV38:BV446)</f>
        <v>787.5</v>
      </c>
      <c r="CL446" s="38">
        <f t="shared" si="483"/>
        <v>0</v>
      </c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</row>
    <row r="447" spans="1:147" customFormat="1" x14ac:dyDescent="0.25">
      <c r="A447" s="3"/>
      <c r="B447" s="254">
        <f t="shared" si="487"/>
        <v>39384</v>
      </c>
      <c r="C447" s="5">
        <f t="shared" si="491"/>
        <v>57453</v>
      </c>
      <c r="D447" s="5">
        <v>0</v>
      </c>
      <c r="E447" s="66">
        <f t="shared" si="493"/>
        <v>0</v>
      </c>
      <c r="F447" s="66">
        <f t="shared" si="488"/>
        <v>300.99999999999994</v>
      </c>
      <c r="G447" s="4">
        <f t="shared" si="492"/>
        <v>57754</v>
      </c>
      <c r="H447" s="8">
        <f t="shared" si="489"/>
        <v>5.2390649748490061E-3</v>
      </c>
      <c r="I447" s="3"/>
      <c r="J447" s="306">
        <v>39384</v>
      </c>
      <c r="K447" s="176">
        <v>788</v>
      </c>
      <c r="L447" s="176">
        <v>811</v>
      </c>
      <c r="M447" s="176">
        <v>780</v>
      </c>
      <c r="N447" s="178">
        <v>808.5</v>
      </c>
      <c r="O447" s="5">
        <f t="shared" si="442"/>
        <v>31</v>
      </c>
      <c r="P447" s="8">
        <f t="shared" si="443"/>
        <v>3.934010152284264E-2</v>
      </c>
      <c r="Q447" s="8">
        <f>(AVERAGE(P444:P446))*Q1239</f>
        <v>1.6118089093992344E-2</v>
      </c>
      <c r="R447" s="8">
        <f>P446/P1239</f>
        <v>1.4898861802183851</v>
      </c>
      <c r="S447" s="109">
        <f t="shared" si="403"/>
        <v>775.29894579393408</v>
      </c>
      <c r="T447" s="5">
        <f t="shared" si="404"/>
        <v>13</v>
      </c>
      <c r="U447" s="8">
        <f t="shared" si="441"/>
        <v>0.48</v>
      </c>
      <c r="V447" s="19">
        <f t="shared" si="405"/>
        <v>0</v>
      </c>
      <c r="W447" s="109">
        <f t="shared" si="406"/>
        <v>800.70105420606592</v>
      </c>
      <c r="X447" s="5">
        <f t="shared" si="407"/>
        <v>12</v>
      </c>
      <c r="Y447" s="8">
        <f t="shared" si="444"/>
        <v>0.52</v>
      </c>
      <c r="Z447" s="5">
        <f t="shared" si="408"/>
        <v>8.5</v>
      </c>
      <c r="AA447" s="5">
        <f>K447*AA1239</f>
        <v>10.244</v>
      </c>
      <c r="AB447" s="5">
        <f t="shared" si="445"/>
        <v>15.262394030157138</v>
      </c>
      <c r="AC447" s="2">
        <f t="shared" si="481"/>
        <v>39384</v>
      </c>
      <c r="AD447" s="43">
        <f t="shared" si="449"/>
        <v>775</v>
      </c>
      <c r="AE447" s="235">
        <v>4.0999999999999996</v>
      </c>
      <c r="AF447" s="131">
        <f>(AK446&gt;AF1239)*1</f>
        <v>0</v>
      </c>
      <c r="AG447" s="112">
        <f>MROUND((AD447*AG1239),5)</f>
        <v>760</v>
      </c>
      <c r="AH447" s="113">
        <f>MROUND((AE447*AH1239),0.1)</f>
        <v>0.70000000000000007</v>
      </c>
      <c r="AI447" s="60">
        <f t="shared" si="450"/>
        <v>21</v>
      </c>
      <c r="AJ447" s="60">
        <f t="shared" si="409"/>
        <v>788</v>
      </c>
      <c r="AK447" s="133">
        <f t="shared" si="410"/>
        <v>808.5</v>
      </c>
      <c r="AL447" s="41">
        <f t="shared" si="446"/>
        <v>800</v>
      </c>
      <c r="AM447" s="56">
        <f t="shared" si="447"/>
        <v>5</v>
      </c>
      <c r="AN447" s="82">
        <f t="shared" si="448"/>
        <v>1</v>
      </c>
      <c r="AO447" s="82">
        <f t="shared" si="451"/>
        <v>0</v>
      </c>
      <c r="AP447" s="33">
        <f t="shared" si="466"/>
        <v>1</v>
      </c>
      <c r="AQ447" s="29">
        <f t="shared" si="452"/>
        <v>4.0999999999999996</v>
      </c>
      <c r="AR447" s="86">
        <f t="shared" si="453"/>
        <v>1</v>
      </c>
      <c r="AS447" s="33">
        <f t="shared" si="454"/>
        <v>0</v>
      </c>
      <c r="AT447" s="19">
        <f t="shared" si="455"/>
        <v>0</v>
      </c>
      <c r="AU447" s="18">
        <f t="shared" si="467"/>
        <v>0</v>
      </c>
      <c r="AV447" s="5">
        <f t="shared" si="468"/>
        <v>0</v>
      </c>
      <c r="AW447" s="17">
        <f t="shared" si="456"/>
        <v>0</v>
      </c>
      <c r="AX447" s="17">
        <f t="shared" si="457"/>
        <v>0</v>
      </c>
      <c r="AY447" s="17">
        <f t="shared" si="469"/>
        <v>0</v>
      </c>
      <c r="AZ447" s="19">
        <f t="shared" si="470"/>
        <v>0</v>
      </c>
      <c r="BA447" s="19">
        <f t="shared" si="471"/>
        <v>0</v>
      </c>
      <c r="BB447" s="19">
        <f t="shared" si="472"/>
        <v>0</v>
      </c>
      <c r="BC447" s="19">
        <f t="shared" si="473"/>
        <v>0</v>
      </c>
      <c r="BD447" s="17">
        <f t="shared" si="474"/>
        <v>0</v>
      </c>
      <c r="BE447" s="17">
        <f t="shared" si="458"/>
        <v>0</v>
      </c>
      <c r="BF447" s="38">
        <f t="shared" si="459"/>
        <v>0</v>
      </c>
      <c r="BG447" s="38">
        <f t="shared" si="460"/>
        <v>0</v>
      </c>
      <c r="BH447" s="38">
        <f t="shared" si="475"/>
        <v>0</v>
      </c>
      <c r="BI447" s="38">
        <f t="shared" si="461"/>
        <v>-0.70000000000000007</v>
      </c>
      <c r="BJ447" s="5">
        <f t="shared" si="462"/>
        <v>4.0999999999999996</v>
      </c>
      <c r="BK447" s="5">
        <f t="shared" si="476"/>
        <v>0</v>
      </c>
      <c r="BL447" s="22">
        <f t="shared" si="477"/>
        <v>0</v>
      </c>
      <c r="BM447" s="5">
        <f t="shared" si="478"/>
        <v>3.3999999999999995</v>
      </c>
      <c r="BN447" s="66">
        <f t="shared" si="479"/>
        <v>339.99999999999994</v>
      </c>
      <c r="BO447" s="5">
        <f>AP447*BO1285</f>
        <v>0</v>
      </c>
      <c r="BP447" s="5">
        <f>AU447*BP1239</f>
        <v>0</v>
      </c>
      <c r="BQ447" s="5">
        <f t="shared" si="436"/>
        <v>-39</v>
      </c>
      <c r="BR447" s="356">
        <f t="shared" ref="BR447:BR510" si="495">BQ447+BP447+BO447+BN447</f>
        <v>300.99999999999994</v>
      </c>
      <c r="BS447" s="5">
        <f t="shared" si="480"/>
        <v>808.5</v>
      </c>
      <c r="BT447" s="6"/>
      <c r="BU447" s="306">
        <v>39384</v>
      </c>
      <c r="BV447" s="38">
        <f t="shared" si="463"/>
        <v>808.5</v>
      </c>
      <c r="BW447" s="66">
        <f>BV27*BV447</f>
        <v>66608.996539792395</v>
      </c>
      <c r="BX447" s="66">
        <f t="shared" si="485"/>
        <v>1730.1038062283769</v>
      </c>
      <c r="BY447" s="17">
        <f t="shared" si="482"/>
        <v>1</v>
      </c>
      <c r="BZ447" s="17">
        <f t="shared" si="486"/>
        <v>0</v>
      </c>
      <c r="CA447" s="66">
        <f t="shared" si="437"/>
        <v>301</v>
      </c>
      <c r="CB447" s="66">
        <f>N3+CE447</f>
        <v>57754</v>
      </c>
      <c r="CC447" s="66">
        <f>MAX(BW404:BW447)</f>
        <v>66608.996539792395</v>
      </c>
      <c r="CD447" s="66">
        <f t="shared" si="464"/>
        <v>0</v>
      </c>
      <c r="CE447" s="66">
        <f t="shared" si="430"/>
        <v>7754</v>
      </c>
      <c r="CF447" s="66">
        <f>MAX(CE404:CE447)</f>
        <v>7754</v>
      </c>
      <c r="CG447" s="66">
        <f t="shared" si="465"/>
        <v>0</v>
      </c>
      <c r="CH447" s="370">
        <f t="shared" si="412"/>
        <v>39384</v>
      </c>
      <c r="CI447" s="17">
        <f t="shared" si="494"/>
        <v>1</v>
      </c>
      <c r="CJ447" s="17">
        <f t="shared" si="490"/>
        <v>0</v>
      </c>
      <c r="CK447" s="38">
        <f>MAX(BV38:BV447)</f>
        <v>808.5</v>
      </c>
      <c r="CL447" s="38">
        <f t="shared" si="483"/>
        <v>0</v>
      </c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</row>
    <row r="448" spans="1:147" customFormat="1" x14ac:dyDescent="0.25">
      <c r="A448" s="3"/>
      <c r="B448" s="254">
        <f t="shared" si="487"/>
        <v>39391</v>
      </c>
      <c r="C448" s="5">
        <f t="shared" si="491"/>
        <v>57754</v>
      </c>
      <c r="D448" s="5">
        <v>0</v>
      </c>
      <c r="E448" s="66">
        <f t="shared" si="493"/>
        <v>0</v>
      </c>
      <c r="F448" s="66">
        <f t="shared" si="488"/>
        <v>561</v>
      </c>
      <c r="G448" s="4">
        <f t="shared" si="492"/>
        <v>58315</v>
      </c>
      <c r="H448" s="8">
        <f t="shared" si="489"/>
        <v>9.7136129099283167E-3</v>
      </c>
      <c r="I448" s="3"/>
      <c r="J448" s="306">
        <v>39391</v>
      </c>
      <c r="K448" s="176">
        <v>810.6</v>
      </c>
      <c r="L448" s="176">
        <v>848</v>
      </c>
      <c r="M448" s="176">
        <v>803.5</v>
      </c>
      <c r="N448" s="178">
        <v>834.7</v>
      </c>
      <c r="O448" s="5">
        <f t="shared" si="442"/>
        <v>44.5</v>
      </c>
      <c r="P448" s="8">
        <f t="shared" si="443"/>
        <v>5.4897606711078212E-2</v>
      </c>
      <c r="Q448" s="8">
        <f>(AVERAGE(P445:P447))*Q1239</f>
        <v>1.652954521677049E-2</v>
      </c>
      <c r="R448" s="8">
        <f>P447/P1239</f>
        <v>1.1156593014426568</v>
      </c>
      <c r="S448" s="109">
        <f t="shared" si="403"/>
        <v>797.20115064728589</v>
      </c>
      <c r="T448" s="5">
        <f t="shared" si="404"/>
        <v>15.600000000000023</v>
      </c>
      <c r="U448" s="8">
        <f t="shared" si="441"/>
        <v>0.47999999999999926</v>
      </c>
      <c r="V448" s="19">
        <f t="shared" si="405"/>
        <v>0</v>
      </c>
      <c r="W448" s="109">
        <f t="shared" si="406"/>
        <v>823.99884935271416</v>
      </c>
      <c r="X448" s="5">
        <f t="shared" si="407"/>
        <v>14.399999999999977</v>
      </c>
      <c r="Y448" s="8">
        <f t="shared" si="444"/>
        <v>0.52000000000000068</v>
      </c>
      <c r="Z448" s="5">
        <f t="shared" si="408"/>
        <v>9.7000000000000455</v>
      </c>
      <c r="AA448" s="5">
        <f>K448*AA1239</f>
        <v>10.537799999999999</v>
      </c>
      <c r="AB448" s="5">
        <f t="shared" si="445"/>
        <v>11.756594586742427</v>
      </c>
      <c r="AC448" s="2">
        <f t="shared" si="481"/>
        <v>39391</v>
      </c>
      <c r="AD448" s="43">
        <f t="shared" si="449"/>
        <v>795</v>
      </c>
      <c r="AE448" s="235">
        <v>7.3</v>
      </c>
      <c r="AF448" s="131">
        <f>(AK447&gt;AF1239)*1</f>
        <v>0</v>
      </c>
      <c r="AG448" s="112">
        <f>MROUND((AD448*AG1239),5)</f>
        <v>780</v>
      </c>
      <c r="AH448" s="113">
        <f>MROUND((AE448*AH1239),0.1)</f>
        <v>1.3</v>
      </c>
      <c r="AI448" s="60">
        <f t="shared" si="450"/>
        <v>26.200000000000045</v>
      </c>
      <c r="AJ448" s="60">
        <f t="shared" si="409"/>
        <v>810.6</v>
      </c>
      <c r="AK448" s="133">
        <f t="shared" si="410"/>
        <v>834.7</v>
      </c>
      <c r="AL448" s="41">
        <f t="shared" si="446"/>
        <v>825</v>
      </c>
      <c r="AM448" s="56">
        <f t="shared" si="447"/>
        <v>7.9</v>
      </c>
      <c r="AN448" s="82">
        <f t="shared" si="448"/>
        <v>1</v>
      </c>
      <c r="AO448" s="82">
        <f t="shared" si="451"/>
        <v>0</v>
      </c>
      <c r="AP448" s="33">
        <f t="shared" si="466"/>
        <v>1</v>
      </c>
      <c r="AQ448" s="29">
        <f t="shared" si="452"/>
        <v>7.3</v>
      </c>
      <c r="AR448" s="86">
        <f t="shared" si="453"/>
        <v>1</v>
      </c>
      <c r="AS448" s="33">
        <f t="shared" si="454"/>
        <v>0</v>
      </c>
      <c r="AT448" s="19">
        <f t="shared" si="455"/>
        <v>0</v>
      </c>
      <c r="AU448" s="18">
        <f t="shared" si="467"/>
        <v>0</v>
      </c>
      <c r="AV448" s="5">
        <f t="shared" si="468"/>
        <v>0</v>
      </c>
      <c r="AW448" s="17">
        <f t="shared" si="456"/>
        <v>0</v>
      </c>
      <c r="AX448" s="17">
        <f t="shared" si="457"/>
        <v>0</v>
      </c>
      <c r="AY448" s="17">
        <f t="shared" si="469"/>
        <v>0</v>
      </c>
      <c r="AZ448" s="19">
        <f t="shared" si="470"/>
        <v>0</v>
      </c>
      <c r="BA448" s="19">
        <f t="shared" si="471"/>
        <v>0</v>
      </c>
      <c r="BB448" s="19">
        <f t="shared" si="472"/>
        <v>0</v>
      </c>
      <c r="BC448" s="19">
        <f t="shared" si="473"/>
        <v>0</v>
      </c>
      <c r="BD448" s="17">
        <f t="shared" si="474"/>
        <v>0</v>
      </c>
      <c r="BE448" s="17">
        <f t="shared" si="458"/>
        <v>0</v>
      </c>
      <c r="BF448" s="38">
        <f t="shared" si="459"/>
        <v>0</v>
      </c>
      <c r="BG448" s="38">
        <f t="shared" si="460"/>
        <v>0</v>
      </c>
      <c r="BH448" s="38">
        <f t="shared" si="475"/>
        <v>0</v>
      </c>
      <c r="BI448" s="38">
        <f t="shared" si="461"/>
        <v>-1.3</v>
      </c>
      <c r="BJ448" s="5">
        <f t="shared" si="462"/>
        <v>7.3</v>
      </c>
      <c r="BK448" s="5">
        <f t="shared" si="476"/>
        <v>0</v>
      </c>
      <c r="BL448" s="22">
        <f t="shared" si="477"/>
        <v>0</v>
      </c>
      <c r="BM448" s="5">
        <f t="shared" si="478"/>
        <v>6</v>
      </c>
      <c r="BN448" s="66">
        <f t="shared" si="479"/>
        <v>600</v>
      </c>
      <c r="BO448" s="5">
        <f>AP448*BO1286</f>
        <v>0</v>
      </c>
      <c r="BP448" s="5">
        <f>AU448*BP1239</f>
        <v>0</v>
      </c>
      <c r="BQ448" s="5">
        <f t="shared" si="436"/>
        <v>-39</v>
      </c>
      <c r="BR448" s="356">
        <f t="shared" si="495"/>
        <v>561</v>
      </c>
      <c r="BS448" s="5">
        <f t="shared" si="480"/>
        <v>834.7</v>
      </c>
      <c r="BT448" s="6"/>
      <c r="BU448" s="306">
        <v>39391</v>
      </c>
      <c r="BV448" s="38">
        <f t="shared" si="463"/>
        <v>834.7</v>
      </c>
      <c r="BW448" s="66">
        <f>BV27*BV448</f>
        <v>68767.507002801125</v>
      </c>
      <c r="BX448" s="66">
        <f t="shared" si="485"/>
        <v>2158.5104630087299</v>
      </c>
      <c r="BY448" s="17">
        <f t="shared" si="482"/>
        <v>1</v>
      </c>
      <c r="BZ448" s="17">
        <f t="shared" si="486"/>
        <v>0</v>
      </c>
      <c r="CA448" s="66">
        <f t="shared" si="437"/>
        <v>561</v>
      </c>
      <c r="CB448" s="66">
        <f>N3+CE448</f>
        <v>58315</v>
      </c>
      <c r="CC448" s="66">
        <f>MAX(BW404:BW448)</f>
        <v>68767.507002801125</v>
      </c>
      <c r="CD448" s="66">
        <f t="shared" si="464"/>
        <v>0</v>
      </c>
      <c r="CE448" s="66">
        <f t="shared" si="430"/>
        <v>8315</v>
      </c>
      <c r="CF448" s="66">
        <f>MAX(CE404:CE448)</f>
        <v>8315</v>
      </c>
      <c r="CG448" s="66">
        <f t="shared" si="465"/>
        <v>0</v>
      </c>
      <c r="CH448" s="370">
        <f t="shared" si="412"/>
        <v>39391</v>
      </c>
      <c r="CI448" s="17">
        <f t="shared" si="494"/>
        <v>1</v>
      </c>
      <c r="CJ448" s="17">
        <f t="shared" si="490"/>
        <v>0</v>
      </c>
      <c r="CK448" s="38">
        <f>MAX(BV38:BV448)</f>
        <v>834.7</v>
      </c>
      <c r="CL448" s="38">
        <f t="shared" si="483"/>
        <v>0</v>
      </c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</row>
    <row r="449" spans="1:147" customFormat="1" x14ac:dyDescent="0.25">
      <c r="A449" s="3"/>
      <c r="B449" s="254">
        <f t="shared" si="487"/>
        <v>39398</v>
      </c>
      <c r="C449" s="5">
        <f t="shared" si="491"/>
        <v>58315</v>
      </c>
      <c r="D449" s="5">
        <v>0</v>
      </c>
      <c r="E449" s="66">
        <f t="shared" si="493"/>
        <v>0</v>
      </c>
      <c r="F449" s="66">
        <f t="shared" si="488"/>
        <v>420.99999999999994</v>
      </c>
      <c r="G449" s="4">
        <f t="shared" si="492"/>
        <v>58736</v>
      </c>
      <c r="H449" s="8">
        <f t="shared" si="489"/>
        <v>7.2194118151419004E-3</v>
      </c>
      <c r="I449" s="3"/>
      <c r="J449" s="306">
        <v>39398</v>
      </c>
      <c r="K449" s="176">
        <v>831.5</v>
      </c>
      <c r="L449" s="176">
        <v>833.6</v>
      </c>
      <c r="M449" s="176">
        <v>783</v>
      </c>
      <c r="N449" s="178">
        <v>787</v>
      </c>
      <c r="O449" s="5">
        <f t="shared" si="442"/>
        <v>50.600000000000023</v>
      </c>
      <c r="P449" s="8">
        <f t="shared" si="443"/>
        <v>6.0853878532772125E-2</v>
      </c>
      <c r="Q449" s="8">
        <f>(AVERAGE(P446:P448))*Q1239</f>
        <v>1.9569827349423544E-2</v>
      </c>
      <c r="R449" s="8">
        <f>P448/P1239</f>
        <v>1.556859875376591</v>
      </c>
      <c r="S449" s="109">
        <f t="shared" si="403"/>
        <v>815.22768855895436</v>
      </c>
      <c r="T449" s="5">
        <f t="shared" si="404"/>
        <v>16.5</v>
      </c>
      <c r="U449" s="8">
        <f t="shared" si="441"/>
        <v>0.52857142857142858</v>
      </c>
      <c r="V449" s="19">
        <f t="shared" si="405"/>
        <v>28</v>
      </c>
      <c r="W449" s="109">
        <f t="shared" si="406"/>
        <v>847.77231144104564</v>
      </c>
      <c r="X449" s="5">
        <f t="shared" si="407"/>
        <v>18.5</v>
      </c>
      <c r="Y449" s="8">
        <f t="shared" si="444"/>
        <v>0.47142857142857142</v>
      </c>
      <c r="Z449" s="5">
        <f t="shared" si="408"/>
        <v>0</v>
      </c>
      <c r="AA449" s="5">
        <f>K449*AA1239</f>
        <v>10.8095</v>
      </c>
      <c r="AB449" s="5">
        <f t="shared" si="445"/>
        <v>16.828876822883259</v>
      </c>
      <c r="AC449" s="2">
        <f t="shared" si="481"/>
        <v>39398</v>
      </c>
      <c r="AD449" s="43">
        <f t="shared" si="449"/>
        <v>815</v>
      </c>
      <c r="AE449" s="235">
        <v>5.6</v>
      </c>
      <c r="AF449" s="131">
        <f>(AK448&gt;AF1239)*1</f>
        <v>0</v>
      </c>
      <c r="AG449" s="112">
        <f>MROUND((AD449*AG1239),5)</f>
        <v>800</v>
      </c>
      <c r="AH449" s="113">
        <f>MROUND((AE449*AH1239),0.1)</f>
        <v>1</v>
      </c>
      <c r="AI449" s="60">
        <f t="shared" si="450"/>
        <v>-47.700000000000045</v>
      </c>
      <c r="AJ449" s="60">
        <f t="shared" si="409"/>
        <v>831.5</v>
      </c>
      <c r="AK449" s="133">
        <f t="shared" si="410"/>
        <v>787</v>
      </c>
      <c r="AL449" s="41">
        <f t="shared" si="446"/>
        <v>850</v>
      </c>
      <c r="AM449" s="56">
        <f t="shared" si="447"/>
        <v>6.1000000000000005</v>
      </c>
      <c r="AN449" s="82">
        <f t="shared" si="448"/>
        <v>0</v>
      </c>
      <c r="AO449" s="82">
        <f t="shared" si="451"/>
        <v>1</v>
      </c>
      <c r="AP449" s="33">
        <f t="shared" si="466"/>
        <v>1</v>
      </c>
      <c r="AQ449" s="29">
        <f t="shared" si="452"/>
        <v>5.6</v>
      </c>
      <c r="AR449" s="86">
        <f t="shared" si="453"/>
        <v>0</v>
      </c>
      <c r="AS449" s="33">
        <f t="shared" si="454"/>
        <v>1</v>
      </c>
      <c r="AT449" s="19">
        <f t="shared" si="455"/>
        <v>815</v>
      </c>
      <c r="AU449" s="18">
        <f t="shared" si="467"/>
        <v>0</v>
      </c>
      <c r="AV449" s="5">
        <f t="shared" si="468"/>
        <v>0</v>
      </c>
      <c r="AW449" s="17">
        <f t="shared" si="456"/>
        <v>0</v>
      </c>
      <c r="AX449" s="17">
        <f t="shared" si="457"/>
        <v>0</v>
      </c>
      <c r="AY449" s="17">
        <f t="shared" si="469"/>
        <v>0</v>
      </c>
      <c r="AZ449" s="19">
        <f t="shared" si="470"/>
        <v>0</v>
      </c>
      <c r="BA449" s="19">
        <f t="shared" si="471"/>
        <v>815</v>
      </c>
      <c r="BB449" s="19">
        <f t="shared" si="472"/>
        <v>0</v>
      </c>
      <c r="BC449" s="19">
        <f t="shared" si="473"/>
        <v>0</v>
      </c>
      <c r="BD449" s="17">
        <f t="shared" si="474"/>
        <v>815</v>
      </c>
      <c r="BE449" s="17">
        <f t="shared" si="458"/>
        <v>0</v>
      </c>
      <c r="BF449" s="38">
        <f t="shared" si="459"/>
        <v>800</v>
      </c>
      <c r="BG449" s="38">
        <f t="shared" si="460"/>
        <v>0</v>
      </c>
      <c r="BH449" s="38">
        <f t="shared" si="475"/>
        <v>0</v>
      </c>
      <c r="BI449" s="38">
        <f t="shared" si="461"/>
        <v>-1</v>
      </c>
      <c r="BJ449" s="5">
        <f t="shared" si="462"/>
        <v>5.6</v>
      </c>
      <c r="BK449" s="5">
        <f t="shared" si="476"/>
        <v>0</v>
      </c>
      <c r="BL449" s="22">
        <f t="shared" si="477"/>
        <v>0</v>
      </c>
      <c r="BM449" s="5">
        <f t="shared" si="478"/>
        <v>4.5999999999999996</v>
      </c>
      <c r="BN449" s="66">
        <f t="shared" si="479"/>
        <v>459.99999999999994</v>
      </c>
      <c r="BO449" s="5">
        <f>AP449*BO1287</f>
        <v>0</v>
      </c>
      <c r="BP449" s="5">
        <f>AU449*BP1239</f>
        <v>0</v>
      </c>
      <c r="BQ449" s="5">
        <f t="shared" si="436"/>
        <v>-39</v>
      </c>
      <c r="BR449" s="356">
        <f t="shared" si="495"/>
        <v>420.99999999999994</v>
      </c>
      <c r="BS449" s="5">
        <f t="shared" si="480"/>
        <v>787</v>
      </c>
      <c r="BT449" s="6"/>
      <c r="BU449" s="306">
        <v>39398</v>
      </c>
      <c r="BV449" s="38">
        <f t="shared" si="463"/>
        <v>787</v>
      </c>
      <c r="BW449" s="66">
        <f>BV27*BV449</f>
        <v>64837.699785796671</v>
      </c>
      <c r="BX449" s="66">
        <f t="shared" si="485"/>
        <v>-3929.8072170044543</v>
      </c>
      <c r="BY449" s="17">
        <f t="shared" si="482"/>
        <v>0</v>
      </c>
      <c r="BZ449" s="17">
        <f t="shared" si="486"/>
        <v>1</v>
      </c>
      <c r="CA449" s="66">
        <f t="shared" si="437"/>
        <v>421</v>
      </c>
      <c r="CB449" s="66">
        <f>N3+CE449</f>
        <v>58736</v>
      </c>
      <c r="CC449" s="66">
        <f>MAX(BW404:BW449)</f>
        <v>68767.507002801125</v>
      </c>
      <c r="CD449" s="66">
        <f t="shared" si="464"/>
        <v>-3929.8072170044543</v>
      </c>
      <c r="CE449" s="66">
        <f t="shared" si="430"/>
        <v>8736</v>
      </c>
      <c r="CF449" s="66">
        <f>MAX(CE404:CE449)</f>
        <v>8736</v>
      </c>
      <c r="CG449" s="66">
        <f t="shared" si="465"/>
        <v>0</v>
      </c>
      <c r="CH449" s="370">
        <f t="shared" si="412"/>
        <v>39398</v>
      </c>
      <c r="CI449" s="17">
        <f t="shared" si="494"/>
        <v>1</v>
      </c>
      <c r="CJ449" s="17">
        <f t="shared" si="490"/>
        <v>0</v>
      </c>
      <c r="CK449" s="38">
        <f>MAX(BV38:BV449)</f>
        <v>834.7</v>
      </c>
      <c r="CL449" s="38">
        <f t="shared" si="483"/>
        <v>-47.700000000000045</v>
      </c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</row>
    <row r="450" spans="1:147" customFormat="1" x14ac:dyDescent="0.25">
      <c r="A450" s="3"/>
      <c r="B450" s="254">
        <f t="shared" si="487"/>
        <v>39405</v>
      </c>
      <c r="C450" s="5">
        <f t="shared" si="491"/>
        <v>58736</v>
      </c>
      <c r="D450" s="5">
        <v>0</v>
      </c>
      <c r="E450" s="66">
        <f t="shared" si="493"/>
        <v>0</v>
      </c>
      <c r="F450" s="66">
        <f t="shared" si="488"/>
        <v>-448</v>
      </c>
      <c r="G450" s="4">
        <f t="shared" si="492"/>
        <v>58288</v>
      </c>
      <c r="H450" s="8">
        <f t="shared" si="489"/>
        <v>-7.6273494960501223E-3</v>
      </c>
      <c r="I450" s="3"/>
      <c r="J450" s="306">
        <v>39405</v>
      </c>
      <c r="K450" s="176">
        <v>788.3</v>
      </c>
      <c r="L450" s="176">
        <v>826.1</v>
      </c>
      <c r="M450" s="176">
        <v>773.4</v>
      </c>
      <c r="N450" s="178">
        <v>824.7</v>
      </c>
      <c r="O450" s="5">
        <f t="shared" si="442"/>
        <v>52.700000000000045</v>
      </c>
      <c r="P450" s="8">
        <f t="shared" si="443"/>
        <v>6.6852721045287389E-2</v>
      </c>
      <c r="Q450" s="8">
        <f>(AVERAGE(P447:P449))*Q1239</f>
        <v>2.0678878235559067E-2</v>
      </c>
      <c r="R450" s="8">
        <f>P449/P1239</f>
        <v>1.7257758110900543</v>
      </c>
      <c r="S450" s="109">
        <f t="shared" si="403"/>
        <v>771.99884028690872</v>
      </c>
      <c r="T450" s="5">
        <f t="shared" si="404"/>
        <v>18.299999999999955</v>
      </c>
      <c r="U450" s="8">
        <f t="shared" si="441"/>
        <v>0.47714285714285842</v>
      </c>
      <c r="V450" s="19">
        <f t="shared" si="405"/>
        <v>0</v>
      </c>
      <c r="W450" s="109">
        <f t="shared" si="406"/>
        <v>804.60115971309119</v>
      </c>
      <c r="X450" s="5">
        <f t="shared" si="407"/>
        <v>16.700000000000045</v>
      </c>
      <c r="Y450" s="8">
        <f t="shared" si="444"/>
        <v>0.52285714285714158</v>
      </c>
      <c r="Z450" s="5">
        <f t="shared" si="408"/>
        <v>19.700000000000045</v>
      </c>
      <c r="AA450" s="5">
        <f>K450*AA1239</f>
        <v>10.2479</v>
      </c>
      <c r="AB450" s="5">
        <f t="shared" si="445"/>
        <v>17.685577934469766</v>
      </c>
      <c r="AC450" s="2">
        <f t="shared" si="481"/>
        <v>39405</v>
      </c>
      <c r="AD450" s="43">
        <f t="shared" si="449"/>
        <v>770</v>
      </c>
      <c r="AE450" s="235">
        <v>8.9</v>
      </c>
      <c r="AF450" s="131">
        <f>(AK449&gt;AF1239)*1</f>
        <v>0</v>
      </c>
      <c r="AG450" s="112">
        <f>MROUND((AD450*AG1239),5)</f>
        <v>755</v>
      </c>
      <c r="AH450" s="113">
        <f>MROUND((AE450*AH1239),0.1)</f>
        <v>1.6</v>
      </c>
      <c r="AI450" s="60">
        <f t="shared" si="450"/>
        <v>37.700000000000045</v>
      </c>
      <c r="AJ450" s="60">
        <f t="shared" si="409"/>
        <v>788.3</v>
      </c>
      <c r="AK450" s="133">
        <f t="shared" si="410"/>
        <v>824.7</v>
      </c>
      <c r="AL450" s="41">
        <f t="shared" si="446"/>
        <v>805</v>
      </c>
      <c r="AM450" s="56">
        <f t="shared" si="447"/>
        <v>7.9</v>
      </c>
      <c r="AN450" s="82">
        <f t="shared" si="448"/>
        <v>1</v>
      </c>
      <c r="AO450" s="82">
        <f t="shared" si="451"/>
        <v>0</v>
      </c>
      <c r="AP450" s="33">
        <f t="shared" si="466"/>
        <v>0</v>
      </c>
      <c r="AQ450" s="29">
        <f t="shared" si="452"/>
        <v>0</v>
      </c>
      <c r="AR450" s="86">
        <f t="shared" si="453"/>
        <v>1</v>
      </c>
      <c r="AS450" s="33">
        <f t="shared" si="454"/>
        <v>0</v>
      </c>
      <c r="AT450" s="19">
        <f t="shared" si="455"/>
        <v>0</v>
      </c>
      <c r="AU450" s="18">
        <f t="shared" si="467"/>
        <v>1</v>
      </c>
      <c r="AV450" s="5">
        <f t="shared" si="468"/>
        <v>7.9</v>
      </c>
      <c r="AW450" s="17">
        <f t="shared" si="456"/>
        <v>0</v>
      </c>
      <c r="AX450" s="17">
        <f t="shared" si="457"/>
        <v>1</v>
      </c>
      <c r="AY450" s="17">
        <f t="shared" si="469"/>
        <v>805</v>
      </c>
      <c r="AZ450" s="19">
        <f t="shared" si="470"/>
        <v>815</v>
      </c>
      <c r="BA450" s="19">
        <f t="shared" si="471"/>
        <v>0</v>
      </c>
      <c r="BB450" s="19">
        <f t="shared" si="472"/>
        <v>0</v>
      </c>
      <c r="BC450" s="19">
        <f t="shared" si="473"/>
        <v>805</v>
      </c>
      <c r="BD450" s="17">
        <f t="shared" si="474"/>
        <v>0</v>
      </c>
      <c r="BE450" s="17">
        <f t="shared" si="458"/>
        <v>0</v>
      </c>
      <c r="BF450" s="38">
        <f t="shared" si="459"/>
        <v>0</v>
      </c>
      <c r="BG450" s="38">
        <f t="shared" si="460"/>
        <v>0</v>
      </c>
      <c r="BH450" s="38">
        <f t="shared" si="475"/>
        <v>0</v>
      </c>
      <c r="BI450" s="38">
        <f t="shared" si="461"/>
        <v>-1.6</v>
      </c>
      <c r="BJ450" s="5">
        <f t="shared" si="462"/>
        <v>0</v>
      </c>
      <c r="BK450" s="5">
        <f t="shared" si="476"/>
        <v>-10</v>
      </c>
      <c r="BL450" s="22">
        <f t="shared" si="477"/>
        <v>-2.0999999999999996</v>
      </c>
      <c r="BM450" s="5">
        <f t="shared" si="478"/>
        <v>-3.6999999999999997</v>
      </c>
      <c r="BN450" s="66">
        <f t="shared" si="479"/>
        <v>-370</v>
      </c>
      <c r="BO450" s="5">
        <f>AP450*BO1288</f>
        <v>0</v>
      </c>
      <c r="BP450" s="5">
        <f>AU450*BP1239</f>
        <v>-39</v>
      </c>
      <c r="BQ450" s="5">
        <f t="shared" si="436"/>
        <v>-39</v>
      </c>
      <c r="BR450" s="356">
        <f t="shared" si="495"/>
        <v>-448</v>
      </c>
      <c r="BS450" s="5">
        <f t="shared" si="480"/>
        <v>824.7</v>
      </c>
      <c r="BT450" s="6"/>
      <c r="BU450" s="306">
        <v>39405</v>
      </c>
      <c r="BV450" s="38">
        <f t="shared" si="463"/>
        <v>824.7</v>
      </c>
      <c r="BW450" s="66">
        <f>BV27*BV450</f>
        <v>67943.648047454277</v>
      </c>
      <c r="BX450" s="66">
        <f t="shared" si="485"/>
        <v>3105.9482616576061</v>
      </c>
      <c r="BY450" s="17">
        <f t="shared" si="482"/>
        <v>1</v>
      </c>
      <c r="BZ450" s="17">
        <f t="shared" si="486"/>
        <v>0</v>
      </c>
      <c r="CA450" s="66">
        <f t="shared" si="437"/>
        <v>-448</v>
      </c>
      <c r="CB450" s="66">
        <f>N3+CE450</f>
        <v>58288</v>
      </c>
      <c r="CC450" s="66">
        <f>MAX(BW404:BW450)</f>
        <v>68767.507002801125</v>
      </c>
      <c r="CD450" s="66">
        <f t="shared" si="464"/>
        <v>-823.85895534684823</v>
      </c>
      <c r="CE450" s="66">
        <f t="shared" si="430"/>
        <v>8288</v>
      </c>
      <c r="CF450" s="66">
        <f>MAX(CE404:CE450)</f>
        <v>8736</v>
      </c>
      <c r="CG450" s="66">
        <f t="shared" si="465"/>
        <v>-448</v>
      </c>
      <c r="CH450" s="370">
        <f t="shared" si="412"/>
        <v>39405</v>
      </c>
      <c r="CI450" s="17">
        <f t="shared" si="494"/>
        <v>0</v>
      </c>
      <c r="CJ450" s="17">
        <f t="shared" si="490"/>
        <v>1</v>
      </c>
      <c r="CK450" s="38">
        <f>MAX(BV38:BV450)</f>
        <v>834.7</v>
      </c>
      <c r="CL450" s="38">
        <f t="shared" si="483"/>
        <v>-10</v>
      </c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</row>
    <row r="451" spans="1:147" customFormat="1" x14ac:dyDescent="0.25">
      <c r="A451" s="3"/>
      <c r="B451" s="254">
        <f t="shared" si="487"/>
        <v>39412</v>
      </c>
      <c r="C451" s="5">
        <f t="shared" si="491"/>
        <v>58288</v>
      </c>
      <c r="D451" s="5">
        <v>0</v>
      </c>
      <c r="E451" s="66">
        <f t="shared" si="493"/>
        <v>0</v>
      </c>
      <c r="F451" s="66">
        <f t="shared" si="488"/>
        <v>651</v>
      </c>
      <c r="G451" s="4">
        <f t="shared" si="492"/>
        <v>58939</v>
      </c>
      <c r="H451" s="8">
        <f t="shared" si="489"/>
        <v>1.1168679659621192E-2</v>
      </c>
      <c r="I451" s="3"/>
      <c r="J451" s="306">
        <v>39412</v>
      </c>
      <c r="K451" s="176">
        <v>823.5</v>
      </c>
      <c r="L451" s="176">
        <v>837.2</v>
      </c>
      <c r="M451" s="176">
        <v>785</v>
      </c>
      <c r="N451" s="178">
        <v>789.1</v>
      </c>
      <c r="O451" s="5">
        <f t="shared" si="442"/>
        <v>52.200000000000045</v>
      </c>
      <c r="P451" s="8">
        <f t="shared" si="443"/>
        <v>6.3387978142076556E-2</v>
      </c>
      <c r="Q451" s="8">
        <f>(AVERAGE(P448:P450))*Q1239</f>
        <v>2.4347227505218366E-2</v>
      </c>
      <c r="R451" s="8">
        <f>P450/P1239</f>
        <v>1.8958990234841868</v>
      </c>
      <c r="S451" s="109">
        <f t="shared" si="403"/>
        <v>803.45005814945273</v>
      </c>
      <c r="T451" s="5">
        <f t="shared" si="404"/>
        <v>18.5</v>
      </c>
      <c r="U451" s="8">
        <f t="shared" si="441"/>
        <v>0.53749999999999998</v>
      </c>
      <c r="V451" s="19">
        <f t="shared" si="405"/>
        <v>15.899999999999977</v>
      </c>
      <c r="W451" s="109">
        <f t="shared" si="406"/>
        <v>843.54994185054727</v>
      </c>
      <c r="X451" s="5">
        <f t="shared" si="407"/>
        <v>21.5</v>
      </c>
      <c r="Y451" s="8">
        <f t="shared" si="444"/>
        <v>0.46250000000000002</v>
      </c>
      <c r="Z451" s="5">
        <f t="shared" si="408"/>
        <v>0</v>
      </c>
      <c r="AA451" s="5">
        <f>K451*AA1239</f>
        <v>10.705499999999999</v>
      </c>
      <c r="AB451" s="5">
        <f t="shared" si="445"/>
        <v>20.29654699590996</v>
      </c>
      <c r="AC451" s="2">
        <f t="shared" si="481"/>
        <v>39412</v>
      </c>
      <c r="AD451" s="43">
        <f t="shared" si="449"/>
        <v>805</v>
      </c>
      <c r="AE451" s="235">
        <v>8.4</v>
      </c>
      <c r="AF451" s="131">
        <f>(AK450&gt;AF1239)*1</f>
        <v>0</v>
      </c>
      <c r="AG451" s="112">
        <f>MROUND((AD451*AG1239),5)</f>
        <v>790</v>
      </c>
      <c r="AH451" s="113">
        <f>MROUND((AE451*AH1239),0.1)</f>
        <v>1.5</v>
      </c>
      <c r="AI451" s="60">
        <f t="shared" si="450"/>
        <v>-35.600000000000023</v>
      </c>
      <c r="AJ451" s="60">
        <f t="shared" si="409"/>
        <v>823.5</v>
      </c>
      <c r="AK451" s="133">
        <f t="shared" si="410"/>
        <v>789.1</v>
      </c>
      <c r="AL451" s="41">
        <f t="shared" si="446"/>
        <v>845</v>
      </c>
      <c r="AM451" s="56">
        <f t="shared" si="447"/>
        <v>9.2000000000000011</v>
      </c>
      <c r="AN451" s="82">
        <f t="shared" si="448"/>
        <v>0</v>
      </c>
      <c r="AO451" s="82">
        <f t="shared" si="451"/>
        <v>1</v>
      </c>
      <c r="AP451" s="33">
        <f t="shared" si="466"/>
        <v>1</v>
      </c>
      <c r="AQ451" s="29">
        <f t="shared" si="452"/>
        <v>8.4</v>
      </c>
      <c r="AR451" s="86">
        <f t="shared" si="453"/>
        <v>0</v>
      </c>
      <c r="AS451" s="33">
        <f t="shared" si="454"/>
        <v>1</v>
      </c>
      <c r="AT451" s="19">
        <f t="shared" si="455"/>
        <v>805</v>
      </c>
      <c r="AU451" s="18">
        <f t="shared" si="467"/>
        <v>0</v>
      </c>
      <c r="AV451" s="5">
        <f t="shared" si="468"/>
        <v>0</v>
      </c>
      <c r="AW451" s="17">
        <f t="shared" si="456"/>
        <v>0</v>
      </c>
      <c r="AX451" s="17">
        <f t="shared" si="457"/>
        <v>0</v>
      </c>
      <c r="AY451" s="17">
        <f t="shared" si="469"/>
        <v>0</v>
      </c>
      <c r="AZ451" s="19">
        <f t="shared" si="470"/>
        <v>0</v>
      </c>
      <c r="BA451" s="19">
        <f t="shared" si="471"/>
        <v>805</v>
      </c>
      <c r="BB451" s="19">
        <f t="shared" si="472"/>
        <v>0</v>
      </c>
      <c r="BC451" s="19">
        <f t="shared" si="473"/>
        <v>0</v>
      </c>
      <c r="BD451" s="17">
        <f t="shared" si="474"/>
        <v>805</v>
      </c>
      <c r="BE451" s="17">
        <f t="shared" si="458"/>
        <v>0</v>
      </c>
      <c r="BF451" s="38">
        <f t="shared" si="459"/>
        <v>790</v>
      </c>
      <c r="BG451" s="38">
        <f t="shared" si="460"/>
        <v>0</v>
      </c>
      <c r="BH451" s="38">
        <f t="shared" si="475"/>
        <v>0</v>
      </c>
      <c r="BI451" s="38">
        <f t="shared" si="461"/>
        <v>-1.5</v>
      </c>
      <c r="BJ451" s="5">
        <f t="shared" si="462"/>
        <v>8.4</v>
      </c>
      <c r="BK451" s="5">
        <f t="shared" si="476"/>
        <v>0</v>
      </c>
      <c r="BL451" s="22">
        <f t="shared" si="477"/>
        <v>0</v>
      </c>
      <c r="BM451" s="5">
        <f t="shared" si="478"/>
        <v>6.9</v>
      </c>
      <c r="BN451" s="66">
        <f t="shared" si="479"/>
        <v>690</v>
      </c>
      <c r="BO451" s="5">
        <f>AP451*BO1289</f>
        <v>0</v>
      </c>
      <c r="BP451" s="5">
        <f>AU451*BP1239</f>
        <v>0</v>
      </c>
      <c r="BQ451" s="5">
        <f t="shared" si="436"/>
        <v>-39</v>
      </c>
      <c r="BR451" s="356">
        <f t="shared" si="495"/>
        <v>651</v>
      </c>
      <c r="BS451" s="5">
        <f t="shared" si="480"/>
        <v>789.1</v>
      </c>
      <c r="BT451" s="6"/>
      <c r="BU451" s="306">
        <v>39412</v>
      </c>
      <c r="BV451" s="38">
        <f t="shared" si="463"/>
        <v>789.1</v>
      </c>
      <c r="BW451" s="66">
        <f>BV27*BV451</f>
        <v>65010.710166419514</v>
      </c>
      <c r="BX451" s="66">
        <f t="shared" si="485"/>
        <v>-2932.9378810347625</v>
      </c>
      <c r="BY451" s="17">
        <f t="shared" si="482"/>
        <v>0</v>
      </c>
      <c r="BZ451" s="17">
        <f t="shared" si="486"/>
        <v>1</v>
      </c>
      <c r="CA451" s="66">
        <f t="shared" si="437"/>
        <v>651</v>
      </c>
      <c r="CB451" s="66">
        <f>N3+CE451</f>
        <v>58939</v>
      </c>
      <c r="CC451" s="66">
        <f>MAX(BW404:BW451)</f>
        <v>68767.507002801125</v>
      </c>
      <c r="CD451" s="66">
        <f t="shared" si="464"/>
        <v>-3756.7968363816108</v>
      </c>
      <c r="CE451" s="66">
        <f t="shared" si="430"/>
        <v>8939</v>
      </c>
      <c r="CF451" s="66">
        <f>MAX(CE404:CE451)</f>
        <v>8939</v>
      </c>
      <c r="CG451" s="66">
        <f t="shared" si="465"/>
        <v>0</v>
      </c>
      <c r="CH451" s="370">
        <f t="shared" si="412"/>
        <v>39412</v>
      </c>
      <c r="CI451" s="17">
        <f t="shared" si="494"/>
        <v>1</v>
      </c>
      <c r="CJ451" s="17">
        <f t="shared" si="490"/>
        <v>0</v>
      </c>
      <c r="CK451" s="38">
        <f>MAX(BV38:BV451)</f>
        <v>834.7</v>
      </c>
      <c r="CL451" s="38">
        <f t="shared" si="483"/>
        <v>-45.600000000000023</v>
      </c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</row>
    <row r="452" spans="1:147" customFormat="1" x14ac:dyDescent="0.25">
      <c r="A452" s="3"/>
      <c r="B452" s="254">
        <f t="shared" si="487"/>
        <v>39419</v>
      </c>
      <c r="C452" s="5">
        <f t="shared" si="491"/>
        <v>58939</v>
      </c>
      <c r="D452" s="5">
        <v>0</v>
      </c>
      <c r="E452" s="66">
        <f t="shared" si="493"/>
        <v>0</v>
      </c>
      <c r="F452" s="66">
        <f t="shared" si="488"/>
        <v>662</v>
      </c>
      <c r="G452" s="4">
        <f t="shared" si="492"/>
        <v>59601</v>
      </c>
      <c r="H452" s="8">
        <f t="shared" si="489"/>
        <v>1.1231951678854409E-2</v>
      </c>
      <c r="I452" s="3"/>
      <c r="J452" s="306">
        <v>39419</v>
      </c>
      <c r="K452" s="176">
        <v>789.4</v>
      </c>
      <c r="L452" s="176">
        <v>813</v>
      </c>
      <c r="M452" s="176">
        <v>783</v>
      </c>
      <c r="N452" s="178">
        <v>800.2</v>
      </c>
      <c r="O452" s="5">
        <f t="shared" si="442"/>
        <v>30</v>
      </c>
      <c r="P452" s="8">
        <f t="shared" si="443"/>
        <v>3.8003546997719788E-2</v>
      </c>
      <c r="Q452" s="8">
        <f>(AVERAGE(P449:P451))*Q1239</f>
        <v>2.5479277029351478E-2</v>
      </c>
      <c r="R452" s="8">
        <f>P451/P1239</f>
        <v>1.7976412026488711</v>
      </c>
      <c r="S452" s="109">
        <f t="shared" si="403"/>
        <v>769.28665871302996</v>
      </c>
      <c r="T452" s="5">
        <f t="shared" si="404"/>
        <v>19.399999999999977</v>
      </c>
      <c r="U452" s="8">
        <f t="shared" si="441"/>
        <v>0.51500000000000057</v>
      </c>
      <c r="V452" s="19">
        <f t="shared" si="405"/>
        <v>0</v>
      </c>
      <c r="W452" s="109">
        <f t="shared" si="406"/>
        <v>809.51334128696999</v>
      </c>
      <c r="X452" s="5">
        <f t="shared" si="407"/>
        <v>20.600000000000023</v>
      </c>
      <c r="Y452" s="8">
        <f t="shared" si="444"/>
        <v>0.48499999999999943</v>
      </c>
      <c r="Z452" s="5">
        <f t="shared" si="408"/>
        <v>0</v>
      </c>
      <c r="AA452" s="5">
        <f>K452*AA1239</f>
        <v>10.2622</v>
      </c>
      <c r="AB452" s="5">
        <f t="shared" si="445"/>
        <v>18.447753549823243</v>
      </c>
      <c r="AC452" s="2">
        <f t="shared" si="481"/>
        <v>39419</v>
      </c>
      <c r="AD452" s="43">
        <f t="shared" si="449"/>
        <v>770</v>
      </c>
      <c r="AE452" s="235">
        <v>10.9</v>
      </c>
      <c r="AF452" s="131">
        <f>(AK451&gt;AF1239)*1</f>
        <v>0</v>
      </c>
      <c r="AG452" s="112">
        <f>MROUND((AD452*AG1239),5)</f>
        <v>755</v>
      </c>
      <c r="AH452" s="113">
        <f>MROUND((AE452*AH1239),0.1)</f>
        <v>2</v>
      </c>
      <c r="AI452" s="60">
        <f t="shared" si="450"/>
        <v>11.100000000000023</v>
      </c>
      <c r="AJ452" s="60">
        <f t="shared" si="409"/>
        <v>789.4</v>
      </c>
      <c r="AK452" s="133">
        <f t="shared" si="410"/>
        <v>800.2</v>
      </c>
      <c r="AL452" s="41">
        <f t="shared" si="446"/>
        <v>810</v>
      </c>
      <c r="AM452" s="56">
        <f t="shared" si="447"/>
        <v>9.4</v>
      </c>
      <c r="AN452" s="82">
        <f t="shared" si="448"/>
        <v>1</v>
      </c>
      <c r="AO452" s="82">
        <f t="shared" si="451"/>
        <v>0</v>
      </c>
      <c r="AP452" s="33">
        <f t="shared" si="466"/>
        <v>0</v>
      </c>
      <c r="AQ452" s="29">
        <f t="shared" si="452"/>
        <v>0</v>
      </c>
      <c r="AR452" s="86">
        <f t="shared" si="453"/>
        <v>1</v>
      </c>
      <c r="AS452" s="33">
        <f t="shared" si="454"/>
        <v>0</v>
      </c>
      <c r="AT452" s="19">
        <f t="shared" si="455"/>
        <v>0</v>
      </c>
      <c r="AU452" s="18">
        <f t="shared" si="467"/>
        <v>1</v>
      </c>
      <c r="AV452" s="5">
        <f t="shared" si="468"/>
        <v>9.4</v>
      </c>
      <c r="AW452" s="17">
        <f t="shared" si="456"/>
        <v>1</v>
      </c>
      <c r="AX452" s="17">
        <f t="shared" si="457"/>
        <v>0</v>
      </c>
      <c r="AY452" s="17">
        <f t="shared" si="469"/>
        <v>0</v>
      </c>
      <c r="AZ452" s="19">
        <f t="shared" si="470"/>
        <v>805</v>
      </c>
      <c r="BA452" s="19">
        <f t="shared" si="471"/>
        <v>0</v>
      </c>
      <c r="BB452" s="19">
        <f t="shared" si="472"/>
        <v>0</v>
      </c>
      <c r="BC452" s="19">
        <f t="shared" si="473"/>
        <v>0</v>
      </c>
      <c r="BD452" s="17">
        <f t="shared" si="474"/>
        <v>805</v>
      </c>
      <c r="BE452" s="17">
        <f t="shared" si="458"/>
        <v>0</v>
      </c>
      <c r="BF452" s="38">
        <f t="shared" si="459"/>
        <v>0</v>
      </c>
      <c r="BG452" s="38">
        <f t="shared" si="460"/>
        <v>0</v>
      </c>
      <c r="BH452" s="38">
        <f t="shared" si="475"/>
        <v>0</v>
      </c>
      <c r="BI452" s="38">
        <f t="shared" si="461"/>
        <v>-2</v>
      </c>
      <c r="BJ452" s="5">
        <f t="shared" si="462"/>
        <v>0</v>
      </c>
      <c r="BK452" s="5">
        <f t="shared" si="476"/>
        <v>0</v>
      </c>
      <c r="BL452" s="22">
        <f t="shared" si="477"/>
        <v>9.4</v>
      </c>
      <c r="BM452" s="5">
        <f t="shared" si="478"/>
        <v>7.4</v>
      </c>
      <c r="BN452" s="66">
        <f t="shared" si="479"/>
        <v>740</v>
      </c>
      <c r="BO452" s="5">
        <f>AP452*BO1290</f>
        <v>0</v>
      </c>
      <c r="BP452" s="5">
        <f>AU452*BP1239</f>
        <v>-39</v>
      </c>
      <c r="BQ452" s="5">
        <f t="shared" si="436"/>
        <v>-39</v>
      </c>
      <c r="BR452" s="356">
        <f t="shared" si="495"/>
        <v>662</v>
      </c>
      <c r="BS452" s="5">
        <f t="shared" si="480"/>
        <v>800.2</v>
      </c>
      <c r="BT452" s="6"/>
      <c r="BU452" s="306">
        <v>39419</v>
      </c>
      <c r="BV452" s="38">
        <f t="shared" si="463"/>
        <v>800.2</v>
      </c>
      <c r="BW452" s="66">
        <f>BV27*BV452</f>
        <v>65925.193606854518</v>
      </c>
      <c r="BX452" s="66">
        <f t="shared" si="485"/>
        <v>914.48344043500401</v>
      </c>
      <c r="BY452" s="17">
        <f t="shared" si="482"/>
        <v>1</v>
      </c>
      <c r="BZ452" s="17">
        <f t="shared" si="486"/>
        <v>0</v>
      </c>
      <c r="CA452" s="66">
        <f t="shared" si="437"/>
        <v>662</v>
      </c>
      <c r="CB452" s="66">
        <f>N3+CE452</f>
        <v>59601</v>
      </c>
      <c r="CC452" s="66">
        <f>MAX(BW404:BW452)</f>
        <v>68767.507002801125</v>
      </c>
      <c r="CD452" s="66">
        <f t="shared" si="464"/>
        <v>-2842.3133959466068</v>
      </c>
      <c r="CE452" s="66">
        <f t="shared" si="430"/>
        <v>9601</v>
      </c>
      <c r="CF452" s="66">
        <f>MAX(CE404:CE452)</f>
        <v>9601</v>
      </c>
      <c r="CG452" s="66">
        <f t="shared" si="465"/>
        <v>0</v>
      </c>
      <c r="CH452" s="370">
        <f t="shared" si="412"/>
        <v>39419</v>
      </c>
      <c r="CI452" s="17">
        <f t="shared" si="494"/>
        <v>1</v>
      </c>
      <c r="CJ452" s="17">
        <f t="shared" si="490"/>
        <v>0</v>
      </c>
      <c r="CK452" s="38">
        <f>MAX(BV38:BV452)</f>
        <v>834.7</v>
      </c>
      <c r="CL452" s="38">
        <f t="shared" si="483"/>
        <v>-34.5</v>
      </c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</row>
    <row r="453" spans="1:147" customFormat="1" x14ac:dyDescent="0.25">
      <c r="A453" s="3"/>
      <c r="B453" s="254">
        <f t="shared" si="487"/>
        <v>39426</v>
      </c>
      <c r="C453" s="5">
        <f t="shared" si="491"/>
        <v>59601</v>
      </c>
      <c r="D453" s="5">
        <v>0</v>
      </c>
      <c r="E453" s="66">
        <f t="shared" si="493"/>
        <v>0</v>
      </c>
      <c r="F453" s="66">
        <f t="shared" si="488"/>
        <v>642</v>
      </c>
      <c r="G453" s="4">
        <f t="shared" si="492"/>
        <v>60243</v>
      </c>
      <c r="H453" s="8">
        <f t="shared" si="489"/>
        <v>1.0771631348467307E-2</v>
      </c>
      <c r="I453" s="3"/>
      <c r="J453" s="306">
        <v>39426</v>
      </c>
      <c r="K453" s="176">
        <v>801</v>
      </c>
      <c r="L453" s="176">
        <v>822.8</v>
      </c>
      <c r="M453" s="176">
        <v>792.3</v>
      </c>
      <c r="N453" s="178">
        <v>798</v>
      </c>
      <c r="O453" s="5">
        <f t="shared" si="442"/>
        <v>30.5</v>
      </c>
      <c r="P453" s="8">
        <f t="shared" si="443"/>
        <v>3.8077403245942575E-2</v>
      </c>
      <c r="Q453" s="8">
        <f>(AVERAGE(P450:P452))*Q1239</f>
        <v>2.2432566158011168E-2</v>
      </c>
      <c r="R453" s="8">
        <f>P452/P1239</f>
        <v>1.0777554976872761</v>
      </c>
      <c r="S453" s="109">
        <f t="shared" si="403"/>
        <v>783.03151450743303</v>
      </c>
      <c r="T453" s="5">
        <f t="shared" si="404"/>
        <v>16</v>
      </c>
      <c r="U453" s="8">
        <f t="shared" si="441"/>
        <v>0.54285714285714282</v>
      </c>
      <c r="V453" s="19">
        <f t="shared" si="405"/>
        <v>0</v>
      </c>
      <c r="W453" s="109">
        <f t="shared" si="406"/>
        <v>818.96848549256697</v>
      </c>
      <c r="X453" s="5">
        <f t="shared" si="407"/>
        <v>19</v>
      </c>
      <c r="Y453" s="8">
        <f t="shared" si="444"/>
        <v>0.45714285714285718</v>
      </c>
      <c r="Z453" s="5">
        <f t="shared" si="408"/>
        <v>0</v>
      </c>
      <c r="AA453" s="5">
        <f>K453*AA1239</f>
        <v>10.413</v>
      </c>
      <c r="AB453" s="5">
        <f t="shared" si="445"/>
        <v>11.222667997417606</v>
      </c>
      <c r="AC453" s="2">
        <f t="shared" si="481"/>
        <v>39426</v>
      </c>
      <c r="AD453" s="43">
        <f t="shared" si="449"/>
        <v>785</v>
      </c>
      <c r="AE453" s="235">
        <v>9.5</v>
      </c>
      <c r="AF453" s="131">
        <f>(AK452&gt;AF1239)*1</f>
        <v>0</v>
      </c>
      <c r="AG453" s="112">
        <f>MROUND((AD453*AG1239),5)</f>
        <v>770</v>
      </c>
      <c r="AH453" s="113">
        <f>MROUND((AE453*AH1239),0.1)</f>
        <v>1.7000000000000002</v>
      </c>
      <c r="AI453" s="60">
        <f t="shared" si="450"/>
        <v>-2.2000000000000455</v>
      </c>
      <c r="AJ453" s="60">
        <f t="shared" si="409"/>
        <v>801</v>
      </c>
      <c r="AK453" s="133">
        <f t="shared" si="410"/>
        <v>798</v>
      </c>
      <c r="AL453" s="41">
        <f t="shared" si="446"/>
        <v>820</v>
      </c>
      <c r="AM453" s="56">
        <f t="shared" si="447"/>
        <v>8.9</v>
      </c>
      <c r="AN453" s="82">
        <f t="shared" si="448"/>
        <v>0</v>
      </c>
      <c r="AO453" s="82">
        <f t="shared" si="451"/>
        <v>1</v>
      </c>
      <c r="AP453" s="33">
        <f t="shared" si="466"/>
        <v>0</v>
      </c>
      <c r="AQ453" s="29">
        <f t="shared" si="452"/>
        <v>0</v>
      </c>
      <c r="AR453" s="86">
        <f t="shared" si="453"/>
        <v>1</v>
      </c>
      <c r="AS453" s="33">
        <f t="shared" si="454"/>
        <v>0</v>
      </c>
      <c r="AT453" s="19">
        <f t="shared" si="455"/>
        <v>0</v>
      </c>
      <c r="AU453" s="18">
        <f t="shared" si="467"/>
        <v>1</v>
      </c>
      <c r="AV453" s="5">
        <f t="shared" si="468"/>
        <v>8.9</v>
      </c>
      <c r="AW453" s="17">
        <f t="shared" si="456"/>
        <v>1</v>
      </c>
      <c r="AX453" s="17">
        <f t="shared" si="457"/>
        <v>0</v>
      </c>
      <c r="AY453" s="17">
        <f t="shared" si="469"/>
        <v>0</v>
      </c>
      <c r="AZ453" s="19">
        <f t="shared" si="470"/>
        <v>805</v>
      </c>
      <c r="BA453" s="19">
        <f t="shared" si="471"/>
        <v>0</v>
      </c>
      <c r="BB453" s="19">
        <f t="shared" si="472"/>
        <v>0</v>
      </c>
      <c r="BC453" s="19">
        <f t="shared" si="473"/>
        <v>0</v>
      </c>
      <c r="BD453" s="17">
        <f t="shared" si="474"/>
        <v>805</v>
      </c>
      <c r="BE453" s="17">
        <f t="shared" si="458"/>
        <v>0</v>
      </c>
      <c r="BF453" s="38">
        <f t="shared" si="459"/>
        <v>0</v>
      </c>
      <c r="BG453" s="38">
        <f t="shared" si="460"/>
        <v>0</v>
      </c>
      <c r="BH453" s="38">
        <f t="shared" si="475"/>
        <v>0</v>
      </c>
      <c r="BI453" s="38">
        <f t="shared" si="461"/>
        <v>-1.7000000000000002</v>
      </c>
      <c r="BJ453" s="5">
        <f t="shared" si="462"/>
        <v>0</v>
      </c>
      <c r="BK453" s="5">
        <f t="shared" si="476"/>
        <v>0</v>
      </c>
      <c r="BL453" s="22">
        <f t="shared" si="477"/>
        <v>8.9</v>
      </c>
      <c r="BM453" s="5">
        <f t="shared" si="478"/>
        <v>7.2</v>
      </c>
      <c r="BN453" s="66">
        <f t="shared" si="479"/>
        <v>720</v>
      </c>
      <c r="BO453" s="5">
        <f>AP453*BO1291</f>
        <v>0</v>
      </c>
      <c r="BP453" s="5">
        <f>AU453*BP1239</f>
        <v>-39</v>
      </c>
      <c r="BQ453" s="5">
        <f t="shared" si="436"/>
        <v>-39</v>
      </c>
      <c r="BR453" s="356">
        <f t="shared" si="495"/>
        <v>642</v>
      </c>
      <c r="BS453" s="5">
        <f t="shared" si="480"/>
        <v>798</v>
      </c>
      <c r="BT453" s="6"/>
      <c r="BU453" s="306">
        <v>39426</v>
      </c>
      <c r="BV453" s="38">
        <f t="shared" si="463"/>
        <v>798</v>
      </c>
      <c r="BW453" s="66">
        <f>BV27*BV453</f>
        <v>65743.944636678207</v>
      </c>
      <c r="BX453" s="66">
        <f t="shared" si="485"/>
        <v>-181.24897017631156</v>
      </c>
      <c r="BY453" s="17">
        <f t="shared" si="482"/>
        <v>0</v>
      </c>
      <c r="BZ453" s="17">
        <f t="shared" si="486"/>
        <v>1</v>
      </c>
      <c r="CA453" s="66">
        <f t="shared" si="437"/>
        <v>642</v>
      </c>
      <c r="CB453" s="66">
        <f>N3+CE453</f>
        <v>60243</v>
      </c>
      <c r="CC453" s="66">
        <f>MAX(BW404:BW453)</f>
        <v>68767.507002801125</v>
      </c>
      <c r="CD453" s="66">
        <f t="shared" si="464"/>
        <v>-3023.5623661229183</v>
      </c>
      <c r="CE453" s="66">
        <f t="shared" si="430"/>
        <v>10243</v>
      </c>
      <c r="CF453" s="66">
        <f>MAX(CE404:CE453)</f>
        <v>10243</v>
      </c>
      <c r="CG453" s="66">
        <f t="shared" si="465"/>
        <v>0</v>
      </c>
      <c r="CH453" s="370">
        <f t="shared" si="412"/>
        <v>39426</v>
      </c>
      <c r="CI453" s="17">
        <f t="shared" si="494"/>
        <v>1</v>
      </c>
      <c r="CJ453" s="17">
        <f t="shared" si="490"/>
        <v>0</v>
      </c>
      <c r="CK453" s="38">
        <f>MAX(BV38:BV453)</f>
        <v>834.7</v>
      </c>
      <c r="CL453" s="38">
        <f t="shared" si="483"/>
        <v>-36.700000000000045</v>
      </c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</row>
    <row r="454" spans="1:147" customFormat="1" x14ac:dyDescent="0.25">
      <c r="A454" s="3"/>
      <c r="B454" s="254">
        <f t="shared" si="487"/>
        <v>39433</v>
      </c>
      <c r="C454" s="5">
        <f t="shared" si="491"/>
        <v>60243</v>
      </c>
      <c r="D454" s="5">
        <v>0</v>
      </c>
      <c r="E454" s="66">
        <f t="shared" si="493"/>
        <v>0</v>
      </c>
      <c r="F454" s="66">
        <f t="shared" si="488"/>
        <v>1322.0000000000002</v>
      </c>
      <c r="G454" s="4">
        <f t="shared" si="492"/>
        <v>61565</v>
      </c>
      <c r="H454" s="8">
        <f t="shared" si="489"/>
        <v>2.194445827731023E-2</v>
      </c>
      <c r="I454" s="3"/>
      <c r="J454" s="306">
        <v>39433</v>
      </c>
      <c r="K454" s="176">
        <v>798.8</v>
      </c>
      <c r="L454" s="176">
        <v>816.7</v>
      </c>
      <c r="M454" s="176">
        <v>789.6</v>
      </c>
      <c r="N454" s="178">
        <v>815.4</v>
      </c>
      <c r="O454" s="5">
        <f t="shared" si="442"/>
        <v>27.100000000000023</v>
      </c>
      <c r="P454" s="8">
        <f t="shared" si="443"/>
        <v>3.3925888833249908E-2</v>
      </c>
      <c r="Q454" s="8">
        <f>(AVERAGE(P451:P453))*Q1239</f>
        <v>1.8595857118098524E-2</v>
      </c>
      <c r="R454" s="8">
        <f>P453/P1239</f>
        <v>1.0798500121168224</v>
      </c>
      <c r="S454" s="109">
        <f t="shared" si="403"/>
        <v>783.9456293340628</v>
      </c>
      <c r="T454" s="5">
        <f t="shared" si="404"/>
        <v>13.799999999999955</v>
      </c>
      <c r="U454" s="8">
        <f t="shared" si="441"/>
        <v>0.54000000000000148</v>
      </c>
      <c r="V454" s="19">
        <f t="shared" si="405"/>
        <v>0</v>
      </c>
      <c r="W454" s="109">
        <f t="shared" si="406"/>
        <v>813.65437066593711</v>
      </c>
      <c r="X454" s="5">
        <f t="shared" si="407"/>
        <v>16.200000000000045</v>
      </c>
      <c r="Y454" s="8">
        <f t="shared" si="444"/>
        <v>0.45999999999999852</v>
      </c>
      <c r="Z454" s="5">
        <f t="shared" si="408"/>
        <v>0.39999999999997726</v>
      </c>
      <c r="AA454" s="5">
        <f>K454*AA1239</f>
        <v>10.384399999999999</v>
      </c>
      <c r="AB454" s="5">
        <f t="shared" si="445"/>
        <v>11.213594465825929</v>
      </c>
      <c r="AC454" s="2">
        <f t="shared" si="481"/>
        <v>39433</v>
      </c>
      <c r="AD454" s="43">
        <f t="shared" si="449"/>
        <v>785</v>
      </c>
      <c r="AE454" s="235">
        <v>6.1</v>
      </c>
      <c r="AF454" s="131">
        <f>(AK453&gt;AF1239)*1</f>
        <v>0</v>
      </c>
      <c r="AG454" s="112">
        <f>MROUND((AD454*AG1239),5)</f>
        <v>770</v>
      </c>
      <c r="AH454" s="113">
        <f>MROUND((AE454*AH1239),0.1)</f>
        <v>1.1000000000000001</v>
      </c>
      <c r="AI454" s="60">
        <f t="shared" si="450"/>
        <v>17.399999999999977</v>
      </c>
      <c r="AJ454" s="60">
        <f t="shared" si="409"/>
        <v>798.8</v>
      </c>
      <c r="AK454" s="133">
        <f t="shared" si="410"/>
        <v>815.4</v>
      </c>
      <c r="AL454" s="41">
        <f t="shared" si="446"/>
        <v>815</v>
      </c>
      <c r="AM454" s="56">
        <f t="shared" si="447"/>
        <v>5.1000000000000005</v>
      </c>
      <c r="AN454" s="82">
        <f t="shared" si="448"/>
        <v>1</v>
      </c>
      <c r="AO454" s="82">
        <f t="shared" si="451"/>
        <v>0</v>
      </c>
      <c r="AP454" s="33">
        <f t="shared" si="466"/>
        <v>0</v>
      </c>
      <c r="AQ454" s="29">
        <f t="shared" si="452"/>
        <v>0</v>
      </c>
      <c r="AR454" s="86">
        <f t="shared" si="453"/>
        <v>1</v>
      </c>
      <c r="AS454" s="33">
        <f t="shared" si="454"/>
        <v>0</v>
      </c>
      <c r="AT454" s="19">
        <f t="shared" si="455"/>
        <v>0</v>
      </c>
      <c r="AU454" s="18">
        <f t="shared" si="467"/>
        <v>1</v>
      </c>
      <c r="AV454" s="5">
        <f t="shared" si="468"/>
        <v>5.1000000000000005</v>
      </c>
      <c r="AW454" s="17">
        <f t="shared" si="456"/>
        <v>0</v>
      </c>
      <c r="AX454" s="17">
        <f t="shared" si="457"/>
        <v>1</v>
      </c>
      <c r="AY454" s="17">
        <f t="shared" si="469"/>
        <v>815</v>
      </c>
      <c r="AZ454" s="19">
        <f t="shared" si="470"/>
        <v>805</v>
      </c>
      <c r="BA454" s="19">
        <f t="shared" si="471"/>
        <v>0</v>
      </c>
      <c r="BB454" s="19">
        <f t="shared" si="472"/>
        <v>0</v>
      </c>
      <c r="BC454" s="19">
        <f t="shared" si="473"/>
        <v>815</v>
      </c>
      <c r="BD454" s="17">
        <f t="shared" si="474"/>
        <v>0</v>
      </c>
      <c r="BE454" s="17">
        <f t="shared" si="458"/>
        <v>0</v>
      </c>
      <c r="BF454" s="38">
        <f t="shared" si="459"/>
        <v>0</v>
      </c>
      <c r="BG454" s="38">
        <f t="shared" si="460"/>
        <v>0</v>
      </c>
      <c r="BH454" s="38">
        <f t="shared" si="475"/>
        <v>0</v>
      </c>
      <c r="BI454" s="38">
        <f t="shared" si="461"/>
        <v>-1.1000000000000001</v>
      </c>
      <c r="BJ454" s="5">
        <f t="shared" si="462"/>
        <v>0</v>
      </c>
      <c r="BK454" s="5">
        <f t="shared" si="476"/>
        <v>10</v>
      </c>
      <c r="BL454" s="22">
        <f t="shared" si="477"/>
        <v>15.100000000000001</v>
      </c>
      <c r="BM454" s="5">
        <f t="shared" si="478"/>
        <v>14.000000000000002</v>
      </c>
      <c r="BN454" s="66">
        <f t="shared" si="479"/>
        <v>1400.0000000000002</v>
      </c>
      <c r="BO454" s="5">
        <f>AP454*BO1292</f>
        <v>0</v>
      </c>
      <c r="BP454" s="5">
        <f>AU454*BP1239</f>
        <v>-39</v>
      </c>
      <c r="BQ454" s="5">
        <f t="shared" si="436"/>
        <v>-39</v>
      </c>
      <c r="BR454" s="356">
        <f t="shared" si="495"/>
        <v>1322.0000000000002</v>
      </c>
      <c r="BS454" s="5">
        <f t="shared" si="480"/>
        <v>815.4</v>
      </c>
      <c r="BT454" s="6"/>
      <c r="BU454" s="306">
        <v>39433</v>
      </c>
      <c r="BV454" s="38">
        <f t="shared" si="463"/>
        <v>815.4</v>
      </c>
      <c r="BW454" s="66">
        <f>BV27*BV454</f>
        <v>67177.459218981705</v>
      </c>
      <c r="BX454" s="66">
        <f t="shared" si="485"/>
        <v>1433.5145823034982</v>
      </c>
      <c r="BY454" s="17">
        <f t="shared" si="482"/>
        <v>1</v>
      </c>
      <c r="BZ454" s="17">
        <f t="shared" si="486"/>
        <v>0</v>
      </c>
      <c r="CA454" s="66">
        <f t="shared" si="437"/>
        <v>1322</v>
      </c>
      <c r="CB454" s="66">
        <f>N3+CE454</f>
        <v>61565</v>
      </c>
      <c r="CC454" s="66">
        <f>MAX(BW404:BW454)</f>
        <v>68767.507002801125</v>
      </c>
      <c r="CD454" s="66">
        <f t="shared" si="464"/>
        <v>-1590.0477838194201</v>
      </c>
      <c r="CE454" s="66">
        <f t="shared" si="430"/>
        <v>11565</v>
      </c>
      <c r="CF454" s="66">
        <f>MAX(CE404:CE454)</f>
        <v>11565</v>
      </c>
      <c r="CG454" s="66">
        <f t="shared" si="465"/>
        <v>0</v>
      </c>
      <c r="CH454" s="370">
        <f t="shared" si="412"/>
        <v>39433</v>
      </c>
      <c r="CI454" s="17">
        <f t="shared" si="494"/>
        <v>1</v>
      </c>
      <c r="CJ454" s="17">
        <f t="shared" si="490"/>
        <v>0</v>
      </c>
      <c r="CK454" s="38">
        <f>MAX(BV38:BV454)</f>
        <v>834.7</v>
      </c>
      <c r="CL454" s="38">
        <f t="shared" si="483"/>
        <v>-19.300000000000068</v>
      </c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</row>
    <row r="455" spans="1:147" customFormat="1" x14ac:dyDescent="0.25">
      <c r="A455" s="3"/>
      <c r="B455" s="254">
        <f t="shared" si="487"/>
        <v>39440</v>
      </c>
      <c r="C455" s="5">
        <f t="shared" si="491"/>
        <v>61565</v>
      </c>
      <c r="D455" s="5">
        <v>0</v>
      </c>
      <c r="E455" s="66">
        <f t="shared" si="493"/>
        <v>0</v>
      </c>
      <c r="F455" s="66">
        <f t="shared" si="488"/>
        <v>451.00000000000006</v>
      </c>
      <c r="G455" s="4">
        <f t="shared" si="492"/>
        <v>62016</v>
      </c>
      <c r="H455" s="8">
        <f t="shared" si="489"/>
        <v>7.3255908389507031E-3</v>
      </c>
      <c r="I455" s="3"/>
      <c r="J455" s="306">
        <v>39440</v>
      </c>
      <c r="K455" s="176">
        <v>815.5</v>
      </c>
      <c r="L455" s="176">
        <v>844.6</v>
      </c>
      <c r="M455" s="176">
        <v>811.6</v>
      </c>
      <c r="N455" s="178">
        <v>842.7</v>
      </c>
      <c r="O455" s="5">
        <f t="shared" si="442"/>
        <v>33</v>
      </c>
      <c r="P455" s="8">
        <f t="shared" si="443"/>
        <v>4.04659717964439E-2</v>
      </c>
      <c r="Q455" s="8">
        <f>(AVERAGE(P452:P454))*Q1239</f>
        <v>1.4667578543588303E-2</v>
      </c>
      <c r="R455" s="8">
        <f>P454/P1239</f>
        <v>0.9621158047735987</v>
      </c>
      <c r="S455" s="109">
        <f t="shared" si="403"/>
        <v>803.53858969770374</v>
      </c>
      <c r="T455" s="5">
        <f t="shared" si="404"/>
        <v>10.5</v>
      </c>
      <c r="U455" s="8">
        <f t="shared" si="441"/>
        <v>0.47499999999999998</v>
      </c>
      <c r="V455" s="19">
        <f t="shared" si="405"/>
        <v>0</v>
      </c>
      <c r="W455" s="109">
        <f t="shared" si="406"/>
        <v>827.46141030229626</v>
      </c>
      <c r="X455" s="5">
        <f t="shared" si="407"/>
        <v>9.5</v>
      </c>
      <c r="Y455" s="8">
        <f t="shared" si="444"/>
        <v>0.52500000000000002</v>
      </c>
      <c r="Z455" s="5">
        <f t="shared" si="408"/>
        <v>17.700000000000045</v>
      </c>
      <c r="AA455" s="5">
        <f>K455*AA1239</f>
        <v>10.6015</v>
      </c>
      <c r="AB455" s="5">
        <f t="shared" si="445"/>
        <v>10.199870704307306</v>
      </c>
      <c r="AC455" s="2">
        <f t="shared" si="481"/>
        <v>39440</v>
      </c>
      <c r="AD455" s="43">
        <f t="shared" si="449"/>
        <v>805</v>
      </c>
      <c r="AE455" s="235">
        <v>6</v>
      </c>
      <c r="AF455" s="131">
        <f>(AK454&gt;AF1239)*1</f>
        <v>0</v>
      </c>
      <c r="AG455" s="112">
        <f>MROUND((AD455*AG1239),5)</f>
        <v>790</v>
      </c>
      <c r="AH455" s="113">
        <f>MROUND((AE455*AH1239),0.1)</f>
        <v>1.1000000000000001</v>
      </c>
      <c r="AI455" s="60">
        <f t="shared" si="450"/>
        <v>27.300000000000068</v>
      </c>
      <c r="AJ455" s="60">
        <f t="shared" si="409"/>
        <v>815.5</v>
      </c>
      <c r="AK455" s="133">
        <f t="shared" si="410"/>
        <v>842.7</v>
      </c>
      <c r="AL455" s="41">
        <f t="shared" si="446"/>
        <v>825</v>
      </c>
      <c r="AM455" s="56">
        <f t="shared" si="447"/>
        <v>5.2</v>
      </c>
      <c r="AN455" s="82">
        <f t="shared" si="448"/>
        <v>1</v>
      </c>
      <c r="AO455" s="82">
        <f t="shared" si="451"/>
        <v>0</v>
      </c>
      <c r="AP455" s="33">
        <f t="shared" si="466"/>
        <v>1</v>
      </c>
      <c r="AQ455" s="29">
        <f t="shared" si="452"/>
        <v>6</v>
      </c>
      <c r="AR455" s="86">
        <f t="shared" si="453"/>
        <v>1</v>
      </c>
      <c r="AS455" s="33">
        <f t="shared" si="454"/>
        <v>0</v>
      </c>
      <c r="AT455" s="19">
        <f t="shared" si="455"/>
        <v>0</v>
      </c>
      <c r="AU455" s="18">
        <f t="shared" si="467"/>
        <v>0</v>
      </c>
      <c r="AV455" s="5">
        <f t="shared" si="468"/>
        <v>0</v>
      </c>
      <c r="AW455" s="17">
        <f t="shared" si="456"/>
        <v>0</v>
      </c>
      <c r="AX455" s="17">
        <f t="shared" si="457"/>
        <v>0</v>
      </c>
      <c r="AY455" s="17">
        <f t="shared" si="469"/>
        <v>0</v>
      </c>
      <c r="AZ455" s="19">
        <f t="shared" si="470"/>
        <v>0</v>
      </c>
      <c r="BA455" s="19">
        <f t="shared" si="471"/>
        <v>0</v>
      </c>
      <c r="BB455" s="19">
        <f t="shared" si="472"/>
        <v>0</v>
      </c>
      <c r="BC455" s="19">
        <f t="shared" si="473"/>
        <v>0</v>
      </c>
      <c r="BD455" s="17">
        <f t="shared" si="474"/>
        <v>0</v>
      </c>
      <c r="BE455" s="17">
        <f t="shared" si="458"/>
        <v>0</v>
      </c>
      <c r="BF455" s="38">
        <f t="shared" si="459"/>
        <v>0</v>
      </c>
      <c r="BG455" s="38">
        <f t="shared" si="460"/>
        <v>0</v>
      </c>
      <c r="BH455" s="38">
        <f t="shared" si="475"/>
        <v>0</v>
      </c>
      <c r="BI455" s="38">
        <f t="shared" si="461"/>
        <v>-1.1000000000000001</v>
      </c>
      <c r="BJ455" s="5">
        <f t="shared" si="462"/>
        <v>6</v>
      </c>
      <c r="BK455" s="5">
        <f t="shared" si="476"/>
        <v>0</v>
      </c>
      <c r="BL455" s="22">
        <f t="shared" si="477"/>
        <v>0</v>
      </c>
      <c r="BM455" s="5">
        <f t="shared" si="478"/>
        <v>4.9000000000000004</v>
      </c>
      <c r="BN455" s="66">
        <f t="shared" si="479"/>
        <v>490.00000000000006</v>
      </c>
      <c r="BO455" s="5">
        <f>AP455*BO1293</f>
        <v>0</v>
      </c>
      <c r="BP455" s="5">
        <f>AU455*BP1239</f>
        <v>0</v>
      </c>
      <c r="BQ455" s="5">
        <f t="shared" si="436"/>
        <v>-39</v>
      </c>
      <c r="BR455" s="356">
        <f t="shared" si="495"/>
        <v>451.00000000000006</v>
      </c>
      <c r="BS455" s="5">
        <f t="shared" si="480"/>
        <v>842.7</v>
      </c>
      <c r="BT455" s="6"/>
      <c r="BU455" s="306">
        <v>39440</v>
      </c>
      <c r="BV455" s="38">
        <f t="shared" si="463"/>
        <v>842.7</v>
      </c>
      <c r="BW455" s="66">
        <f>BV27*BV455</f>
        <v>69426.594167078598</v>
      </c>
      <c r="BX455" s="66">
        <f t="shared" si="485"/>
        <v>2249.1349480968929</v>
      </c>
      <c r="BY455" s="17">
        <f t="shared" si="482"/>
        <v>1</v>
      </c>
      <c r="BZ455" s="17">
        <f t="shared" si="486"/>
        <v>0</v>
      </c>
      <c r="CA455" s="66">
        <f t="shared" si="437"/>
        <v>451</v>
      </c>
      <c r="CB455" s="66">
        <f>N3+CE455</f>
        <v>62016</v>
      </c>
      <c r="CC455" s="66">
        <f>MAX(BW404:BW455)</f>
        <v>69426.594167078598</v>
      </c>
      <c r="CD455" s="66">
        <f t="shared" si="464"/>
        <v>0</v>
      </c>
      <c r="CE455" s="66">
        <f t="shared" si="430"/>
        <v>12016</v>
      </c>
      <c r="CF455" s="66">
        <f>MAX(CE404:CE455)</f>
        <v>12016</v>
      </c>
      <c r="CG455" s="66">
        <f t="shared" si="465"/>
        <v>0</v>
      </c>
      <c r="CH455" s="370">
        <f t="shared" si="412"/>
        <v>39440</v>
      </c>
      <c r="CI455" s="17">
        <f t="shared" si="494"/>
        <v>1</v>
      </c>
      <c r="CJ455" s="17">
        <f t="shared" si="490"/>
        <v>0</v>
      </c>
      <c r="CK455" s="38">
        <f>MAX(BV38:BV455)</f>
        <v>842.7</v>
      </c>
      <c r="CL455" s="38">
        <f t="shared" si="483"/>
        <v>0</v>
      </c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</row>
    <row r="456" spans="1:147" customFormat="1" x14ac:dyDescent="0.25">
      <c r="A456" s="3"/>
      <c r="B456" s="254">
        <f t="shared" si="487"/>
        <v>39447</v>
      </c>
      <c r="C456" s="5">
        <f t="shared" si="491"/>
        <v>62016</v>
      </c>
      <c r="D456" s="5">
        <v>0</v>
      </c>
      <c r="E456" s="66">
        <f t="shared" si="493"/>
        <v>0</v>
      </c>
      <c r="F456" s="66">
        <f t="shared" si="488"/>
        <v>351</v>
      </c>
      <c r="G456" s="4">
        <f t="shared" si="492"/>
        <v>62367</v>
      </c>
      <c r="H456" s="8">
        <f t="shared" si="489"/>
        <v>5.6598297213622294E-3</v>
      </c>
      <c r="I456" s="3"/>
      <c r="J456" s="306">
        <v>39447</v>
      </c>
      <c r="K456" s="176">
        <v>843.2</v>
      </c>
      <c r="L456" s="176">
        <v>872.9</v>
      </c>
      <c r="M456" s="176">
        <v>833</v>
      </c>
      <c r="N456" s="178">
        <v>865.7</v>
      </c>
      <c r="O456" s="5">
        <f t="shared" si="442"/>
        <v>39.899999999999977</v>
      </c>
      <c r="P456" s="8">
        <f t="shared" si="443"/>
        <v>4.7319734345351014E-2</v>
      </c>
      <c r="Q456" s="8">
        <f>(AVERAGE(P453:P455))*Q1239</f>
        <v>1.499590185008485E-2</v>
      </c>
      <c r="R456" s="8">
        <f>P455/P1239</f>
        <v>1.1475882389476018</v>
      </c>
      <c r="S456" s="109">
        <f t="shared" si="403"/>
        <v>830.55545556000845</v>
      </c>
      <c r="T456" s="5">
        <f t="shared" si="404"/>
        <v>13.200000000000045</v>
      </c>
      <c r="U456" s="8">
        <f t="shared" si="441"/>
        <v>0.4719999999999982</v>
      </c>
      <c r="V456" s="19">
        <f t="shared" si="405"/>
        <v>0</v>
      </c>
      <c r="W456" s="109">
        <f t="shared" si="406"/>
        <v>855.84454443999164</v>
      </c>
      <c r="X456" s="5">
        <f t="shared" si="407"/>
        <v>11.799999999999955</v>
      </c>
      <c r="Y456" s="8">
        <f t="shared" si="444"/>
        <v>0.5280000000000018</v>
      </c>
      <c r="Z456" s="5">
        <f t="shared" si="408"/>
        <v>10.700000000000045</v>
      </c>
      <c r="AA456" s="5">
        <f>K456*AA1239</f>
        <v>10.961600000000001</v>
      </c>
      <c r="AB456" s="5">
        <f t="shared" si="445"/>
        <v>12.579403240048032</v>
      </c>
      <c r="AC456" s="2">
        <f t="shared" si="481"/>
        <v>39447</v>
      </c>
      <c r="AD456" s="43">
        <f t="shared" si="449"/>
        <v>830</v>
      </c>
      <c r="AE456" s="235">
        <v>4.8</v>
      </c>
      <c r="AF456" s="131">
        <f>(AK455&gt;AF1239)*1</f>
        <v>0</v>
      </c>
      <c r="AG456" s="112">
        <f>MROUND((AD456*AG1239),5)</f>
        <v>815</v>
      </c>
      <c r="AH456" s="113">
        <f>MROUND((AE456*AH1239),0.1)</f>
        <v>0.9</v>
      </c>
      <c r="AI456" s="60">
        <f t="shared" si="450"/>
        <v>23</v>
      </c>
      <c r="AJ456" s="60">
        <f t="shared" si="409"/>
        <v>843.2</v>
      </c>
      <c r="AK456" s="133">
        <f t="shared" si="410"/>
        <v>865.7</v>
      </c>
      <c r="AL456" s="41">
        <f t="shared" si="446"/>
        <v>855</v>
      </c>
      <c r="AM456" s="56">
        <f t="shared" si="447"/>
        <v>5.4</v>
      </c>
      <c r="AN456" s="82">
        <f t="shared" si="448"/>
        <v>1</v>
      </c>
      <c r="AO456" s="82">
        <f t="shared" si="451"/>
        <v>0</v>
      </c>
      <c r="AP456" s="33">
        <f t="shared" si="466"/>
        <v>1</v>
      </c>
      <c r="AQ456" s="29">
        <f t="shared" si="452"/>
        <v>4.8</v>
      </c>
      <c r="AR456" s="86">
        <f t="shared" si="453"/>
        <v>1</v>
      </c>
      <c r="AS456" s="33">
        <f t="shared" si="454"/>
        <v>0</v>
      </c>
      <c r="AT456" s="19">
        <f t="shared" si="455"/>
        <v>0</v>
      </c>
      <c r="AU456" s="18">
        <f t="shared" si="467"/>
        <v>0</v>
      </c>
      <c r="AV456" s="5">
        <f t="shared" si="468"/>
        <v>0</v>
      </c>
      <c r="AW456" s="17">
        <f t="shared" si="456"/>
        <v>0</v>
      </c>
      <c r="AX456" s="17">
        <f t="shared" si="457"/>
        <v>0</v>
      </c>
      <c r="AY456" s="17">
        <f t="shared" si="469"/>
        <v>0</v>
      </c>
      <c r="AZ456" s="19">
        <f t="shared" si="470"/>
        <v>0</v>
      </c>
      <c r="BA456" s="19">
        <f t="shared" si="471"/>
        <v>0</v>
      </c>
      <c r="BB456" s="19">
        <f t="shared" si="472"/>
        <v>0</v>
      </c>
      <c r="BC456" s="19">
        <f t="shared" si="473"/>
        <v>0</v>
      </c>
      <c r="BD456" s="17">
        <f t="shared" si="474"/>
        <v>0</v>
      </c>
      <c r="BE456" s="17">
        <f t="shared" si="458"/>
        <v>0</v>
      </c>
      <c r="BF456" s="38">
        <f t="shared" si="459"/>
        <v>0</v>
      </c>
      <c r="BG456" s="38">
        <f t="shared" si="460"/>
        <v>0</v>
      </c>
      <c r="BH456" s="38">
        <f t="shared" si="475"/>
        <v>0</v>
      </c>
      <c r="BI456" s="38">
        <f t="shared" si="461"/>
        <v>-0.9</v>
      </c>
      <c r="BJ456" s="5">
        <f t="shared" si="462"/>
        <v>4.8</v>
      </c>
      <c r="BK456" s="5">
        <f t="shared" si="476"/>
        <v>0</v>
      </c>
      <c r="BL456" s="22">
        <f t="shared" si="477"/>
        <v>0</v>
      </c>
      <c r="BM456" s="5">
        <f t="shared" si="478"/>
        <v>3.9</v>
      </c>
      <c r="BN456" s="66">
        <f t="shared" si="479"/>
        <v>390</v>
      </c>
      <c r="BO456" s="5">
        <f>AP456*BO1294</f>
        <v>0</v>
      </c>
      <c r="BP456" s="5">
        <f>AU456*BP1239</f>
        <v>0</v>
      </c>
      <c r="BQ456" s="5">
        <f t="shared" si="436"/>
        <v>-39</v>
      </c>
      <c r="BR456" s="356">
        <f t="shared" si="495"/>
        <v>351</v>
      </c>
      <c r="BS456" s="5">
        <f t="shared" si="480"/>
        <v>865.7</v>
      </c>
      <c r="BT456" s="6"/>
      <c r="BU456" s="306">
        <v>39447</v>
      </c>
      <c r="BV456" s="38">
        <f t="shared" si="463"/>
        <v>865.7</v>
      </c>
      <c r="BW456" s="66">
        <f>BV27*BV456</f>
        <v>71321.46976437635</v>
      </c>
      <c r="BX456" s="66">
        <f t="shared" si="485"/>
        <v>1894.8755972977524</v>
      </c>
      <c r="BY456" s="17">
        <f t="shared" si="482"/>
        <v>1</v>
      </c>
      <c r="BZ456" s="17">
        <f t="shared" si="486"/>
        <v>0</v>
      </c>
      <c r="CA456" s="66">
        <f t="shared" si="437"/>
        <v>351</v>
      </c>
      <c r="CB456" s="66">
        <f>N3+CE456</f>
        <v>62367</v>
      </c>
      <c r="CC456" s="66">
        <f>MAX(BW404:BW456)</f>
        <v>71321.46976437635</v>
      </c>
      <c r="CD456" s="66">
        <f t="shared" si="464"/>
        <v>0</v>
      </c>
      <c r="CE456" s="66">
        <f t="shared" si="430"/>
        <v>12367</v>
      </c>
      <c r="CF456" s="66">
        <f>MAX(CE404:CE456)</f>
        <v>12367</v>
      </c>
      <c r="CG456" s="66">
        <f t="shared" si="465"/>
        <v>0</v>
      </c>
      <c r="CH456" s="370">
        <f t="shared" si="412"/>
        <v>39447</v>
      </c>
      <c r="CI456" s="17">
        <f t="shared" si="494"/>
        <v>1</v>
      </c>
      <c r="CJ456" s="17">
        <f t="shared" si="490"/>
        <v>0</v>
      </c>
      <c r="CK456" s="38">
        <f>MAX(BV38:BV456)</f>
        <v>865.7</v>
      </c>
      <c r="CL456" s="38">
        <f t="shared" si="483"/>
        <v>0</v>
      </c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</row>
    <row r="457" spans="1:147" customFormat="1" x14ac:dyDescent="0.25">
      <c r="A457" s="3"/>
      <c r="B457" s="254"/>
      <c r="C457" s="5"/>
      <c r="D457" s="5"/>
      <c r="E457" s="66"/>
      <c r="F457" s="151" t="s">
        <v>94</v>
      </c>
      <c r="G457" s="29"/>
      <c r="H457" s="151" t="s">
        <v>94</v>
      </c>
      <c r="I457" s="3"/>
      <c r="J457" s="306">
        <v>39454</v>
      </c>
      <c r="K457" s="176">
        <v>862.8</v>
      </c>
      <c r="L457" s="176">
        <v>900.1</v>
      </c>
      <c r="M457" s="176">
        <v>857.8</v>
      </c>
      <c r="N457" s="178">
        <v>897.7</v>
      </c>
      <c r="O457" s="5">
        <f t="shared" si="442"/>
        <v>42.300000000000068</v>
      </c>
      <c r="P457" s="8">
        <f t="shared" si="443"/>
        <v>4.9026425591098828E-2</v>
      </c>
      <c r="Q457" s="8">
        <f>(AVERAGE(P454:P456))*Q1239</f>
        <v>1.6228212663339309E-2</v>
      </c>
      <c r="R457" s="8">
        <f>P456/P1239</f>
        <v>1.3419564190380286</v>
      </c>
      <c r="S457" s="109">
        <f t="shared" si="403"/>
        <v>848.7982981140708</v>
      </c>
      <c r="T457" s="5">
        <f t="shared" si="404"/>
        <v>12.799999999999955</v>
      </c>
      <c r="U457" s="8">
        <f t="shared" si="441"/>
        <v>0.48800000000000182</v>
      </c>
      <c r="V457" s="19">
        <f t="shared" si="405"/>
        <v>0</v>
      </c>
      <c r="W457" s="109">
        <f t="shared" si="406"/>
        <v>876.80170188592911</v>
      </c>
      <c r="X457" s="5">
        <f t="shared" si="407"/>
        <v>12.200000000000045</v>
      </c>
      <c r="Y457" s="8">
        <f t="shared" si="444"/>
        <v>0.51199999999999823</v>
      </c>
      <c r="Z457" s="5">
        <f t="shared" si="408"/>
        <v>22.700000000000045</v>
      </c>
      <c r="AA457" s="5">
        <f>K457*AA1239</f>
        <v>11.216399999999998</v>
      </c>
      <c r="AB457" s="5">
        <f t="shared" si="445"/>
        <v>15.051919978498143</v>
      </c>
      <c r="AC457" s="2">
        <f t="shared" si="481"/>
        <v>39454</v>
      </c>
      <c r="AD457" s="43">
        <f t="shared" si="449"/>
        <v>850</v>
      </c>
      <c r="AE457" s="235">
        <v>5.9</v>
      </c>
      <c r="AF457" s="131">
        <f>(AK456&gt;AF1239)*1</f>
        <v>0</v>
      </c>
      <c r="AG457" s="112">
        <f>MROUND((AD457*AG1239),5)</f>
        <v>835</v>
      </c>
      <c r="AH457" s="113">
        <f>MROUND((AE457*AH1239),0.1)</f>
        <v>1.1000000000000001</v>
      </c>
      <c r="AI457" s="60">
        <f t="shared" si="450"/>
        <v>32</v>
      </c>
      <c r="AJ457" s="60">
        <f t="shared" si="409"/>
        <v>862.8</v>
      </c>
      <c r="AK457" s="133">
        <f t="shared" si="410"/>
        <v>897.7</v>
      </c>
      <c r="AL457" s="41">
        <f t="shared" si="446"/>
        <v>875</v>
      </c>
      <c r="AM457" s="56">
        <f t="shared" si="447"/>
        <v>6.6000000000000005</v>
      </c>
      <c r="AN457" s="82">
        <f t="shared" si="448"/>
        <v>1</v>
      </c>
      <c r="AO457" s="82">
        <f t="shared" si="451"/>
        <v>0</v>
      </c>
      <c r="AP457" s="33">
        <f t="shared" si="466"/>
        <v>1</v>
      </c>
      <c r="AQ457" s="29">
        <f t="shared" si="452"/>
        <v>5.9</v>
      </c>
      <c r="AR457" s="86">
        <f t="shared" si="453"/>
        <v>1</v>
      </c>
      <c r="AS457" s="33">
        <f t="shared" si="454"/>
        <v>0</v>
      </c>
      <c r="AT457" s="19">
        <f t="shared" si="455"/>
        <v>0</v>
      </c>
      <c r="AU457" s="18">
        <f t="shared" si="467"/>
        <v>0</v>
      </c>
      <c r="AV457" s="5">
        <f t="shared" si="468"/>
        <v>0</v>
      </c>
      <c r="AW457" s="17">
        <f t="shared" si="456"/>
        <v>0</v>
      </c>
      <c r="AX457" s="17">
        <f t="shared" si="457"/>
        <v>0</v>
      </c>
      <c r="AY457" s="17">
        <f t="shared" si="469"/>
        <v>0</v>
      </c>
      <c r="AZ457" s="19">
        <f t="shared" si="470"/>
        <v>0</v>
      </c>
      <c r="BA457" s="19">
        <f t="shared" si="471"/>
        <v>0</v>
      </c>
      <c r="BB457" s="19">
        <f t="shared" si="472"/>
        <v>0</v>
      </c>
      <c r="BC457" s="19">
        <f t="shared" si="473"/>
        <v>0</v>
      </c>
      <c r="BD457" s="17">
        <f t="shared" si="474"/>
        <v>0</v>
      </c>
      <c r="BE457" s="17">
        <f t="shared" si="458"/>
        <v>0</v>
      </c>
      <c r="BF457" s="38">
        <f t="shared" si="459"/>
        <v>0</v>
      </c>
      <c r="BG457" s="38">
        <f t="shared" si="460"/>
        <v>0</v>
      </c>
      <c r="BH457" s="38">
        <f t="shared" si="475"/>
        <v>0</v>
      </c>
      <c r="BI457" s="38">
        <f t="shared" si="461"/>
        <v>-1.1000000000000001</v>
      </c>
      <c r="BJ457" s="5">
        <f t="shared" si="462"/>
        <v>5.9</v>
      </c>
      <c r="BK457" s="5">
        <f t="shared" si="476"/>
        <v>0</v>
      </c>
      <c r="BL457" s="22">
        <f t="shared" si="477"/>
        <v>0</v>
      </c>
      <c r="BM457" s="5">
        <f t="shared" si="478"/>
        <v>4.8000000000000007</v>
      </c>
      <c r="BN457" s="66">
        <f t="shared" si="479"/>
        <v>480.00000000000006</v>
      </c>
      <c r="BO457" s="5">
        <f>AP457*BO1295</f>
        <v>0</v>
      </c>
      <c r="BP457" s="5">
        <f>AU457*BP1239</f>
        <v>0</v>
      </c>
      <c r="BQ457" s="5">
        <f t="shared" si="436"/>
        <v>-39</v>
      </c>
      <c r="BR457" s="356">
        <f t="shared" si="495"/>
        <v>441.00000000000006</v>
      </c>
      <c r="BS457" s="5">
        <f t="shared" si="480"/>
        <v>897.7</v>
      </c>
      <c r="BT457" s="6"/>
      <c r="BU457" s="306">
        <v>39454</v>
      </c>
      <c r="BV457" s="38">
        <f t="shared" si="463"/>
        <v>897.7</v>
      </c>
      <c r="BW457" s="66">
        <f>BV27*BV457</f>
        <v>73957.818421486241</v>
      </c>
      <c r="BX457" s="66">
        <f t="shared" si="485"/>
        <v>2636.3486571098911</v>
      </c>
      <c r="BY457" s="17">
        <f t="shared" si="482"/>
        <v>1</v>
      </c>
      <c r="BZ457" s="17">
        <f t="shared" si="486"/>
        <v>0</v>
      </c>
      <c r="CA457" s="66">
        <f t="shared" si="437"/>
        <v>441</v>
      </c>
      <c r="CB457" s="66">
        <f>N3+CE457</f>
        <v>62808</v>
      </c>
      <c r="CC457" s="66">
        <f>MAX(BW404:BW457)</f>
        <v>73957.818421486241</v>
      </c>
      <c r="CD457" s="66">
        <f t="shared" si="464"/>
        <v>0</v>
      </c>
      <c r="CE457" s="66">
        <f t="shared" si="430"/>
        <v>12808</v>
      </c>
      <c r="CF457" s="66">
        <f>MAX(CE404:CE457)</f>
        <v>12808</v>
      </c>
      <c r="CG457" s="66">
        <f t="shared" si="465"/>
        <v>0</v>
      </c>
      <c r="CH457" s="370">
        <f t="shared" si="412"/>
        <v>39454</v>
      </c>
      <c r="CI457" s="17">
        <f t="shared" ref="CI457:CI488" si="496">(F460&gt;0)*1</f>
        <v>1</v>
      </c>
      <c r="CJ457" s="17">
        <f t="shared" ref="CJ457:CJ488" si="497">(F460&lt;1)*1</f>
        <v>0</v>
      </c>
      <c r="CK457" s="38">
        <f>MAX(BV38:BV457)</f>
        <v>897.7</v>
      </c>
      <c r="CL457" s="38">
        <f t="shared" si="483"/>
        <v>0</v>
      </c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</row>
    <row r="458" spans="1:147" customFormat="1" x14ac:dyDescent="0.25">
      <c r="A458" s="3"/>
      <c r="B458" s="254"/>
      <c r="C458" s="5"/>
      <c r="D458" s="5"/>
      <c r="E458" s="66"/>
      <c r="F458" s="72">
        <f>SUM(F404:F457)</f>
        <v>12367</v>
      </c>
      <c r="G458" s="29"/>
      <c r="H458" s="152">
        <f>F458/C404</f>
        <v>0.24734</v>
      </c>
      <c r="I458" s="3"/>
      <c r="J458" s="306">
        <v>39461</v>
      </c>
      <c r="K458" s="176">
        <v>899.4</v>
      </c>
      <c r="L458" s="176">
        <v>916.1</v>
      </c>
      <c r="M458" s="176">
        <v>870.6</v>
      </c>
      <c r="N458" s="178">
        <v>881.7</v>
      </c>
      <c r="O458" s="5">
        <f t="shared" si="442"/>
        <v>45.5</v>
      </c>
      <c r="P458" s="8">
        <f t="shared" si="443"/>
        <v>5.0589281743384479E-2</v>
      </c>
      <c r="Q458" s="8">
        <f>(AVERAGE(P455:P457))*Q1239</f>
        <v>1.8241617564385835E-2</v>
      </c>
      <c r="R458" s="8">
        <f>P457/P1239</f>
        <v>1.3903570557751683</v>
      </c>
      <c r="S458" s="109">
        <f t="shared" si="403"/>
        <v>882.99348916259135</v>
      </c>
      <c r="T458" s="5">
        <f t="shared" si="404"/>
        <v>14.399999999999977</v>
      </c>
      <c r="U458" s="8">
        <f t="shared" si="441"/>
        <v>0.52000000000000079</v>
      </c>
      <c r="V458" s="19">
        <f t="shared" si="405"/>
        <v>3.2999999999999545</v>
      </c>
      <c r="W458" s="109">
        <f t="shared" si="406"/>
        <v>915.80651083740861</v>
      </c>
      <c r="X458" s="5">
        <f t="shared" si="407"/>
        <v>15.600000000000023</v>
      </c>
      <c r="Y458" s="8">
        <f t="shared" si="444"/>
        <v>0.47999999999999921</v>
      </c>
      <c r="Z458" s="5">
        <f t="shared" si="408"/>
        <v>0</v>
      </c>
      <c r="AA458" s="5">
        <f>K458*AA1239</f>
        <v>11.6922</v>
      </c>
      <c r="AB458" s="5">
        <f t="shared" si="445"/>
        <v>16.256332767534424</v>
      </c>
      <c r="AC458" s="2">
        <f t="shared" si="481"/>
        <v>39461</v>
      </c>
      <c r="AD458" s="43">
        <f t="shared" si="449"/>
        <v>885</v>
      </c>
      <c r="AE458" s="235">
        <v>7.3</v>
      </c>
      <c r="AF458" s="131">
        <f>(AK457&gt;AF1239)*1</f>
        <v>0</v>
      </c>
      <c r="AG458" s="112">
        <f>MROUND((AD458*AG1239),5)</f>
        <v>870</v>
      </c>
      <c r="AH458" s="113">
        <f>MROUND((AE458*AH1239),0.1)</f>
        <v>1.3</v>
      </c>
      <c r="AI458" s="60">
        <f t="shared" si="450"/>
        <v>-16</v>
      </c>
      <c r="AJ458" s="60">
        <f t="shared" si="409"/>
        <v>899.4</v>
      </c>
      <c r="AK458" s="133">
        <f t="shared" si="410"/>
        <v>881.7</v>
      </c>
      <c r="AL458" s="41">
        <f t="shared" si="446"/>
        <v>915</v>
      </c>
      <c r="AM458" s="56">
        <f t="shared" si="447"/>
        <v>7.7</v>
      </c>
      <c r="AN458" s="82">
        <f t="shared" si="448"/>
        <v>0</v>
      </c>
      <c r="AO458" s="82">
        <f t="shared" si="451"/>
        <v>1</v>
      </c>
      <c r="AP458" s="33">
        <f t="shared" si="466"/>
        <v>1</v>
      </c>
      <c r="AQ458" s="29">
        <f t="shared" si="452"/>
        <v>7.3</v>
      </c>
      <c r="AR458" s="86">
        <f t="shared" si="453"/>
        <v>0</v>
      </c>
      <c r="AS458" s="33">
        <f t="shared" si="454"/>
        <v>1</v>
      </c>
      <c r="AT458" s="19">
        <f t="shared" si="455"/>
        <v>885</v>
      </c>
      <c r="AU458" s="18">
        <f t="shared" si="467"/>
        <v>0</v>
      </c>
      <c r="AV458" s="5">
        <f t="shared" si="468"/>
        <v>0</v>
      </c>
      <c r="AW458" s="17">
        <f t="shared" si="456"/>
        <v>0</v>
      </c>
      <c r="AX458" s="17">
        <f t="shared" si="457"/>
        <v>0</v>
      </c>
      <c r="AY458" s="17">
        <f t="shared" si="469"/>
        <v>0</v>
      </c>
      <c r="AZ458" s="19">
        <f t="shared" si="470"/>
        <v>0</v>
      </c>
      <c r="BA458" s="19">
        <f t="shared" si="471"/>
        <v>885</v>
      </c>
      <c r="BB458" s="19">
        <f t="shared" si="472"/>
        <v>0</v>
      </c>
      <c r="BC458" s="19">
        <f t="shared" si="473"/>
        <v>0</v>
      </c>
      <c r="BD458" s="17">
        <f t="shared" si="474"/>
        <v>885</v>
      </c>
      <c r="BE458" s="17">
        <f t="shared" si="458"/>
        <v>0</v>
      </c>
      <c r="BF458" s="38">
        <f t="shared" si="459"/>
        <v>0</v>
      </c>
      <c r="BG458" s="38">
        <f t="shared" si="460"/>
        <v>0</v>
      </c>
      <c r="BH458" s="38">
        <f t="shared" si="475"/>
        <v>0</v>
      </c>
      <c r="BI458" s="38">
        <f t="shared" si="461"/>
        <v>-1.3</v>
      </c>
      <c r="BJ458" s="5">
        <f t="shared" si="462"/>
        <v>7.3</v>
      </c>
      <c r="BK458" s="5">
        <f t="shared" si="476"/>
        <v>0</v>
      </c>
      <c r="BL458" s="22">
        <f t="shared" si="477"/>
        <v>0</v>
      </c>
      <c r="BM458" s="5">
        <f t="shared" si="478"/>
        <v>6</v>
      </c>
      <c r="BN458" s="66">
        <f t="shared" si="479"/>
        <v>600</v>
      </c>
      <c r="BO458" s="5">
        <f>AP458*BO1296</f>
        <v>0</v>
      </c>
      <c r="BP458" s="5">
        <f>AU458*BP1239</f>
        <v>0</v>
      </c>
      <c r="BQ458" s="5">
        <f t="shared" si="436"/>
        <v>-39</v>
      </c>
      <c r="BR458" s="356">
        <f t="shared" si="495"/>
        <v>561</v>
      </c>
      <c r="BS458" s="5">
        <f t="shared" si="480"/>
        <v>881.7</v>
      </c>
      <c r="BT458" s="6"/>
      <c r="BU458" s="306">
        <v>39461</v>
      </c>
      <c r="BV458" s="38">
        <f t="shared" si="463"/>
        <v>881.7</v>
      </c>
      <c r="BW458" s="66">
        <f>BV27*BV458</f>
        <v>72639.644092931296</v>
      </c>
      <c r="BX458" s="66">
        <f t="shared" si="485"/>
        <v>-1318.1743285549455</v>
      </c>
      <c r="BY458" s="17">
        <f t="shared" si="482"/>
        <v>0</v>
      </c>
      <c r="BZ458" s="17">
        <f t="shared" si="486"/>
        <v>1</v>
      </c>
      <c r="CA458" s="66">
        <f t="shared" si="437"/>
        <v>561</v>
      </c>
      <c r="CB458" s="66">
        <f>N3+CE458</f>
        <v>63369</v>
      </c>
      <c r="CC458" s="66">
        <f>MAX(BW404:BW458)</f>
        <v>73957.818421486241</v>
      </c>
      <c r="CD458" s="66">
        <f t="shared" si="464"/>
        <v>-1318.1743285549455</v>
      </c>
      <c r="CE458" s="66">
        <f t="shared" si="430"/>
        <v>13369</v>
      </c>
      <c r="CF458" s="66">
        <f>MAX(CE404:CE458)</f>
        <v>13369</v>
      </c>
      <c r="CG458" s="66">
        <f t="shared" si="465"/>
        <v>0</v>
      </c>
      <c r="CH458" s="370">
        <f t="shared" si="412"/>
        <v>39461</v>
      </c>
      <c r="CI458" s="17">
        <f t="shared" si="496"/>
        <v>1</v>
      </c>
      <c r="CJ458" s="17">
        <f t="shared" si="497"/>
        <v>0</v>
      </c>
      <c r="CK458" s="38">
        <f>MAX(BV38:BV458)</f>
        <v>897.7</v>
      </c>
      <c r="CL458" s="38">
        <f t="shared" si="483"/>
        <v>-16</v>
      </c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</row>
    <row r="459" spans="1:147" customFormat="1" x14ac:dyDescent="0.25">
      <c r="A459" s="3"/>
      <c r="B459" s="254"/>
      <c r="C459" s="5"/>
      <c r="D459" s="5"/>
      <c r="E459" s="66"/>
      <c r="F459" s="66"/>
      <c r="G459" s="4"/>
      <c r="H459" s="8"/>
      <c r="I459" s="3"/>
      <c r="J459" s="306">
        <v>39468</v>
      </c>
      <c r="K459" s="176">
        <v>882</v>
      </c>
      <c r="L459" s="176">
        <v>924.3</v>
      </c>
      <c r="M459" s="176">
        <v>849.5</v>
      </c>
      <c r="N459" s="178">
        <v>910.7</v>
      </c>
      <c r="O459" s="5">
        <f t="shared" si="442"/>
        <v>74.799999999999955</v>
      </c>
      <c r="P459" s="8">
        <f t="shared" si="443"/>
        <v>8.4807256235827619E-2</v>
      </c>
      <c r="Q459" s="8">
        <f>(AVERAGE(P456:P458))*Q1239</f>
        <v>1.9591392223977912E-2</v>
      </c>
      <c r="R459" s="8">
        <f>P458/P1239</f>
        <v>1.4346786242414304</v>
      </c>
      <c r="S459" s="109">
        <f t="shared" si="403"/>
        <v>864.72039205845147</v>
      </c>
      <c r="T459" s="5">
        <f t="shared" si="404"/>
        <v>17</v>
      </c>
      <c r="U459" s="8">
        <f t="shared" si="441"/>
        <v>0.51428571428571423</v>
      </c>
      <c r="V459" s="19">
        <f t="shared" si="405"/>
        <v>0</v>
      </c>
      <c r="W459" s="109">
        <f t="shared" si="406"/>
        <v>899.27960794154853</v>
      </c>
      <c r="X459" s="5">
        <f t="shared" si="407"/>
        <v>18</v>
      </c>
      <c r="Y459" s="8">
        <f t="shared" si="444"/>
        <v>0.48571428571428577</v>
      </c>
      <c r="Z459" s="5">
        <f t="shared" si="408"/>
        <v>10.700000000000045</v>
      </c>
      <c r="AA459" s="5">
        <f>K459*AA1239</f>
        <v>11.465999999999999</v>
      </c>
      <c r="AB459" s="5">
        <f t="shared" si="445"/>
        <v>16.450025105552239</v>
      </c>
      <c r="AC459" s="2">
        <f t="shared" si="481"/>
        <v>39468</v>
      </c>
      <c r="AD459" s="43">
        <f t="shared" si="449"/>
        <v>865</v>
      </c>
      <c r="AE459" s="235">
        <v>8.4</v>
      </c>
      <c r="AF459" s="131">
        <f>(AK458&gt;AF1239)*1</f>
        <v>0</v>
      </c>
      <c r="AG459" s="112">
        <f>MROUND((AD459*AG1239),5)</f>
        <v>850</v>
      </c>
      <c r="AH459" s="113">
        <f>MROUND((AE459*AH1239),0.1)</f>
        <v>1.5</v>
      </c>
      <c r="AI459" s="60">
        <f t="shared" si="450"/>
        <v>29</v>
      </c>
      <c r="AJ459" s="60">
        <f t="shared" si="409"/>
        <v>882</v>
      </c>
      <c r="AK459" s="133">
        <f t="shared" si="410"/>
        <v>910.7</v>
      </c>
      <c r="AL459" s="41">
        <f t="shared" si="446"/>
        <v>900</v>
      </c>
      <c r="AM459" s="56">
        <f t="shared" si="447"/>
        <v>7.8000000000000007</v>
      </c>
      <c r="AN459" s="82">
        <f t="shared" si="448"/>
        <v>1</v>
      </c>
      <c r="AO459" s="82">
        <f t="shared" si="451"/>
        <v>0</v>
      </c>
      <c r="AP459" s="33">
        <f t="shared" si="466"/>
        <v>0</v>
      </c>
      <c r="AQ459" s="29">
        <f t="shared" si="452"/>
        <v>0</v>
      </c>
      <c r="AR459" s="86">
        <f t="shared" si="453"/>
        <v>1</v>
      </c>
      <c r="AS459" s="33">
        <f t="shared" si="454"/>
        <v>0</v>
      </c>
      <c r="AT459" s="19">
        <f t="shared" si="455"/>
        <v>0</v>
      </c>
      <c r="AU459" s="18">
        <f t="shared" si="467"/>
        <v>1</v>
      </c>
      <c r="AV459" s="5">
        <f t="shared" si="468"/>
        <v>7.8000000000000007</v>
      </c>
      <c r="AW459" s="17">
        <f t="shared" si="456"/>
        <v>0</v>
      </c>
      <c r="AX459" s="17">
        <f t="shared" si="457"/>
        <v>1</v>
      </c>
      <c r="AY459" s="17">
        <f t="shared" si="469"/>
        <v>900</v>
      </c>
      <c r="AZ459" s="19">
        <f t="shared" si="470"/>
        <v>885</v>
      </c>
      <c r="BA459" s="19">
        <f t="shared" si="471"/>
        <v>0</v>
      </c>
      <c r="BB459" s="19">
        <f t="shared" si="472"/>
        <v>0</v>
      </c>
      <c r="BC459" s="19">
        <f t="shared" si="473"/>
        <v>900</v>
      </c>
      <c r="BD459" s="17">
        <f t="shared" si="474"/>
        <v>0</v>
      </c>
      <c r="BE459" s="17">
        <f t="shared" si="458"/>
        <v>0</v>
      </c>
      <c r="BF459" s="38">
        <f t="shared" si="459"/>
        <v>0</v>
      </c>
      <c r="BG459" s="38">
        <f t="shared" si="460"/>
        <v>0</v>
      </c>
      <c r="BH459" s="38">
        <f t="shared" si="475"/>
        <v>0</v>
      </c>
      <c r="BI459" s="38">
        <f t="shared" si="461"/>
        <v>-1.5</v>
      </c>
      <c r="BJ459" s="5">
        <f t="shared" si="462"/>
        <v>0</v>
      </c>
      <c r="BK459" s="5">
        <f t="shared" si="476"/>
        <v>15</v>
      </c>
      <c r="BL459" s="22">
        <f t="shared" si="477"/>
        <v>22.8</v>
      </c>
      <c r="BM459" s="5">
        <f t="shared" si="478"/>
        <v>21.3</v>
      </c>
      <c r="BN459" s="66">
        <f t="shared" si="479"/>
        <v>2130</v>
      </c>
      <c r="BO459" s="5">
        <f>AP459*BO1297</f>
        <v>0</v>
      </c>
      <c r="BP459" s="5">
        <f>AU459*BP1239</f>
        <v>-39</v>
      </c>
      <c r="BQ459" s="5">
        <f t="shared" si="436"/>
        <v>-39</v>
      </c>
      <c r="BR459" s="356">
        <f t="shared" si="495"/>
        <v>2052</v>
      </c>
      <c r="BS459" s="5">
        <f t="shared" si="480"/>
        <v>910.7</v>
      </c>
      <c r="BT459" s="6"/>
      <c r="BU459" s="306">
        <v>39468</v>
      </c>
      <c r="BV459" s="38">
        <f t="shared" si="463"/>
        <v>910.7</v>
      </c>
      <c r="BW459" s="66">
        <f>BV27*BV459</f>
        <v>75028.835063437145</v>
      </c>
      <c r="BX459" s="66">
        <f t="shared" si="485"/>
        <v>2389.1909705058497</v>
      </c>
      <c r="BY459" s="17">
        <f t="shared" si="482"/>
        <v>1</v>
      </c>
      <c r="BZ459" s="17">
        <f t="shared" si="486"/>
        <v>0</v>
      </c>
      <c r="CA459" s="66">
        <f t="shared" si="437"/>
        <v>2052</v>
      </c>
      <c r="CB459" s="66">
        <f>N3+CE459</f>
        <v>65421</v>
      </c>
      <c r="CC459" s="66">
        <f>MAX(BW404:BW459)</f>
        <v>75028.835063437145</v>
      </c>
      <c r="CD459" s="66">
        <f t="shared" si="464"/>
        <v>0</v>
      </c>
      <c r="CE459" s="66">
        <f t="shared" si="430"/>
        <v>15421</v>
      </c>
      <c r="CF459" s="66">
        <f>MAX(CE404:CE459)</f>
        <v>15421</v>
      </c>
      <c r="CG459" s="66">
        <f t="shared" si="465"/>
        <v>0</v>
      </c>
      <c r="CH459" s="370">
        <f t="shared" si="412"/>
        <v>39468</v>
      </c>
      <c r="CI459" s="17">
        <f t="shared" si="496"/>
        <v>1</v>
      </c>
      <c r="CJ459" s="17">
        <f t="shared" si="497"/>
        <v>0</v>
      </c>
      <c r="CK459" s="38">
        <f>MAX(BV38:BV459)</f>
        <v>910.7</v>
      </c>
      <c r="CL459" s="38">
        <f t="shared" si="483"/>
        <v>0</v>
      </c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</row>
    <row r="460" spans="1:147" customFormat="1" x14ac:dyDescent="0.25">
      <c r="A460" s="3"/>
      <c r="B460" s="254">
        <f t="shared" ref="B460:B491" si="498">J457</f>
        <v>39454</v>
      </c>
      <c r="C460" s="5">
        <f>E460+G456+D460</f>
        <v>50000</v>
      </c>
      <c r="D460" s="5">
        <v>0</v>
      </c>
      <c r="E460" s="66">
        <f>-F458</f>
        <v>-12367</v>
      </c>
      <c r="F460" s="66">
        <f t="shared" ref="F460:F491" si="499">BR457</f>
        <v>441.00000000000006</v>
      </c>
      <c r="G460" s="4">
        <f>F460+C460</f>
        <v>50441</v>
      </c>
      <c r="H460" s="8">
        <f t="shared" ref="H460:H491" si="500">F460/C460</f>
        <v>8.8200000000000014E-3</v>
      </c>
      <c r="I460" s="3"/>
      <c r="J460" s="306">
        <v>39475</v>
      </c>
      <c r="K460" s="176">
        <v>912.5</v>
      </c>
      <c r="L460" s="176">
        <v>942.2</v>
      </c>
      <c r="M460" s="176">
        <v>908</v>
      </c>
      <c r="N460" s="178">
        <v>913.5</v>
      </c>
      <c r="O460" s="5">
        <f t="shared" si="442"/>
        <v>34.200000000000045</v>
      </c>
      <c r="P460" s="8">
        <f t="shared" si="443"/>
        <v>3.7479452054794568E-2</v>
      </c>
      <c r="Q460" s="8">
        <f>(AVERAGE(P457:P459))*Q1239</f>
        <v>2.4589728476041454E-2</v>
      </c>
      <c r="R460" s="8">
        <f>P459/P1239</f>
        <v>2.4050777854346288</v>
      </c>
      <c r="S460" s="109">
        <f t="shared" si="403"/>
        <v>890.06187276561218</v>
      </c>
      <c r="T460" s="5">
        <f t="shared" si="404"/>
        <v>22.5</v>
      </c>
      <c r="U460" s="8">
        <f t="shared" si="441"/>
        <v>0.5</v>
      </c>
      <c r="V460" s="19">
        <f t="shared" si="405"/>
        <v>0</v>
      </c>
      <c r="W460" s="109">
        <f t="shared" si="406"/>
        <v>934.93812723438782</v>
      </c>
      <c r="X460" s="5">
        <f t="shared" si="407"/>
        <v>22.5</v>
      </c>
      <c r="Y460" s="8">
        <f t="shared" si="444"/>
        <v>0.5</v>
      </c>
      <c r="Z460" s="5">
        <f t="shared" si="408"/>
        <v>0</v>
      </c>
      <c r="AA460" s="5">
        <f>K460*AA1239</f>
        <v>11.862499999999999</v>
      </c>
      <c r="AB460" s="5">
        <f t="shared" si="445"/>
        <v>28.530235229718283</v>
      </c>
      <c r="AC460" s="2">
        <f t="shared" si="481"/>
        <v>39475</v>
      </c>
      <c r="AD460" s="43">
        <f t="shared" si="449"/>
        <v>890</v>
      </c>
      <c r="AE460" s="235">
        <v>8.4</v>
      </c>
      <c r="AF460" s="131">
        <f>(AK459&gt;AF1239)*1</f>
        <v>0</v>
      </c>
      <c r="AG460" s="112">
        <f>MROUND((AD460*AG1239),5)</f>
        <v>875</v>
      </c>
      <c r="AH460" s="113">
        <f>MROUND((AE460*AH1239),0.1)</f>
        <v>1.5</v>
      </c>
      <c r="AI460" s="60">
        <f t="shared" si="450"/>
        <v>2.7999999999999545</v>
      </c>
      <c r="AJ460" s="60">
        <f t="shared" si="409"/>
        <v>912.5</v>
      </c>
      <c r="AK460" s="133">
        <f t="shared" si="410"/>
        <v>913.5</v>
      </c>
      <c r="AL460" s="41">
        <f t="shared" si="446"/>
        <v>935</v>
      </c>
      <c r="AM460" s="56">
        <f t="shared" si="447"/>
        <v>8</v>
      </c>
      <c r="AN460" s="82">
        <f t="shared" si="448"/>
        <v>1</v>
      </c>
      <c r="AO460" s="82">
        <f t="shared" si="451"/>
        <v>0</v>
      </c>
      <c r="AP460" s="33">
        <f t="shared" si="466"/>
        <v>1</v>
      </c>
      <c r="AQ460" s="29">
        <f t="shared" si="452"/>
        <v>8.4</v>
      </c>
      <c r="AR460" s="86">
        <f t="shared" si="453"/>
        <v>1</v>
      </c>
      <c r="AS460" s="33">
        <f t="shared" si="454"/>
        <v>0</v>
      </c>
      <c r="AT460" s="19">
        <f t="shared" si="455"/>
        <v>0</v>
      </c>
      <c r="AU460" s="18">
        <f t="shared" si="467"/>
        <v>0</v>
      </c>
      <c r="AV460" s="5">
        <f t="shared" si="468"/>
        <v>0</v>
      </c>
      <c r="AW460" s="17">
        <f t="shared" si="456"/>
        <v>0</v>
      </c>
      <c r="AX460" s="17">
        <f t="shared" si="457"/>
        <v>0</v>
      </c>
      <c r="AY460" s="17">
        <f t="shared" si="469"/>
        <v>0</v>
      </c>
      <c r="AZ460" s="19">
        <f t="shared" si="470"/>
        <v>0</v>
      </c>
      <c r="BA460" s="19">
        <f t="shared" si="471"/>
        <v>0</v>
      </c>
      <c r="BB460" s="19">
        <f t="shared" si="472"/>
        <v>0</v>
      </c>
      <c r="BC460" s="19">
        <f t="shared" si="473"/>
        <v>0</v>
      </c>
      <c r="BD460" s="17">
        <f t="shared" si="474"/>
        <v>0</v>
      </c>
      <c r="BE460" s="17">
        <f t="shared" si="458"/>
        <v>0</v>
      </c>
      <c r="BF460" s="38">
        <f t="shared" si="459"/>
        <v>0</v>
      </c>
      <c r="BG460" s="38">
        <f t="shared" si="460"/>
        <v>0</v>
      </c>
      <c r="BH460" s="38">
        <f t="shared" si="475"/>
        <v>0</v>
      </c>
      <c r="BI460" s="38">
        <f t="shared" si="461"/>
        <v>-1.5</v>
      </c>
      <c r="BJ460" s="5">
        <f t="shared" si="462"/>
        <v>8.4</v>
      </c>
      <c r="BK460" s="5">
        <f t="shared" si="476"/>
        <v>0</v>
      </c>
      <c r="BL460" s="22">
        <f t="shared" si="477"/>
        <v>0</v>
      </c>
      <c r="BM460" s="5">
        <f t="shared" si="478"/>
        <v>6.9</v>
      </c>
      <c r="BN460" s="66">
        <f t="shared" si="479"/>
        <v>690</v>
      </c>
      <c r="BO460" s="5">
        <f>AP460*BO1298</f>
        <v>0</v>
      </c>
      <c r="BP460" s="5">
        <f>AU460*BP1239</f>
        <v>0</v>
      </c>
      <c r="BQ460" s="5">
        <f t="shared" si="436"/>
        <v>-39</v>
      </c>
      <c r="BR460" s="356">
        <f t="shared" si="495"/>
        <v>651</v>
      </c>
      <c r="BS460" s="5">
        <f t="shared" si="480"/>
        <v>913.5</v>
      </c>
      <c r="BT460" s="6"/>
      <c r="BU460" s="306">
        <v>39475</v>
      </c>
      <c r="BV460" s="38">
        <f t="shared" si="463"/>
        <v>913.5</v>
      </c>
      <c r="BW460" s="66">
        <f>BV27*BV460</f>
        <v>75259.515570934265</v>
      </c>
      <c r="BX460" s="66">
        <f t="shared" si="485"/>
        <v>230.68050749711983</v>
      </c>
      <c r="BY460" s="17">
        <f t="shared" si="482"/>
        <v>1</v>
      </c>
      <c r="BZ460" s="17">
        <f t="shared" si="486"/>
        <v>0</v>
      </c>
      <c r="CA460" s="66">
        <f t="shared" si="437"/>
        <v>651</v>
      </c>
      <c r="CB460" s="66">
        <f>N3+CE460</f>
        <v>66072</v>
      </c>
      <c r="CC460" s="66">
        <f>MAX(BW404:BW460)</f>
        <v>75259.515570934265</v>
      </c>
      <c r="CD460" s="66">
        <f t="shared" si="464"/>
        <v>0</v>
      </c>
      <c r="CE460" s="66">
        <f t="shared" si="430"/>
        <v>16072</v>
      </c>
      <c r="CF460" s="66">
        <f>MAX(CE404:CE460)</f>
        <v>16072</v>
      </c>
      <c r="CG460" s="66">
        <f t="shared" si="465"/>
        <v>0</v>
      </c>
      <c r="CH460" s="370">
        <f t="shared" si="412"/>
        <v>39475</v>
      </c>
      <c r="CI460" s="17">
        <f t="shared" si="496"/>
        <v>1</v>
      </c>
      <c r="CJ460" s="17">
        <f t="shared" si="497"/>
        <v>0</v>
      </c>
      <c r="CK460" s="38">
        <f>MAX(BV38:BV460)</f>
        <v>913.5</v>
      </c>
      <c r="CL460" s="38">
        <f t="shared" si="483"/>
        <v>0</v>
      </c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</row>
    <row r="461" spans="1:147" customFormat="1" x14ac:dyDescent="0.25">
      <c r="A461" s="3"/>
      <c r="B461" s="254">
        <f t="shared" si="498"/>
        <v>39461</v>
      </c>
      <c r="C461" s="5">
        <f t="shared" ref="C461:C492" si="501">G460</f>
        <v>50441</v>
      </c>
      <c r="D461" s="5">
        <v>0</v>
      </c>
      <c r="E461" s="66">
        <v>0</v>
      </c>
      <c r="F461" s="66">
        <f t="shared" si="499"/>
        <v>561</v>
      </c>
      <c r="G461" s="4">
        <f t="shared" ref="G461:G492" si="502">G460+F461</f>
        <v>51002</v>
      </c>
      <c r="H461" s="8">
        <f t="shared" si="500"/>
        <v>1.1121904799666937E-2</v>
      </c>
      <c r="I461" s="3"/>
      <c r="J461" s="306">
        <v>39482</v>
      </c>
      <c r="K461" s="176">
        <v>910.5</v>
      </c>
      <c r="L461" s="176">
        <v>927.3</v>
      </c>
      <c r="M461" s="176">
        <v>888.4</v>
      </c>
      <c r="N461" s="178">
        <v>922.3</v>
      </c>
      <c r="O461" s="5">
        <f t="shared" si="442"/>
        <v>38.899999999999977</v>
      </c>
      <c r="P461" s="8">
        <f t="shared" si="443"/>
        <v>4.2723778143876963E-2</v>
      </c>
      <c r="Q461" s="8">
        <f>(AVERAGE(P458:P460))*Q1239</f>
        <v>2.3050132004534221E-2</v>
      </c>
      <c r="R461" s="8">
        <f>P460/P1239</f>
        <v>1.0628925111854728</v>
      </c>
      <c r="S461" s="109">
        <f t="shared" si="403"/>
        <v>889.51285480987156</v>
      </c>
      <c r="T461" s="5">
        <f t="shared" si="404"/>
        <v>20.5</v>
      </c>
      <c r="U461" s="8">
        <f t="shared" si="441"/>
        <v>0.48749999999999999</v>
      </c>
      <c r="V461" s="19">
        <f t="shared" si="405"/>
        <v>0</v>
      </c>
      <c r="W461" s="109">
        <f t="shared" si="406"/>
        <v>931.48714519012844</v>
      </c>
      <c r="X461" s="5">
        <f t="shared" si="407"/>
        <v>19.5</v>
      </c>
      <c r="Y461" s="8">
        <f t="shared" si="444"/>
        <v>0.51249999999999996</v>
      </c>
      <c r="Z461" s="5">
        <f t="shared" si="408"/>
        <v>0</v>
      </c>
      <c r="AA461" s="5">
        <f>K461*AA1239</f>
        <v>11.836499999999999</v>
      </c>
      <c r="AB461" s="5">
        <f t="shared" si="445"/>
        <v>12.580927208646848</v>
      </c>
      <c r="AC461" s="2">
        <f t="shared" si="481"/>
        <v>39482</v>
      </c>
      <c r="AD461" s="43">
        <f t="shared" si="449"/>
        <v>890</v>
      </c>
      <c r="AE461" s="235">
        <v>14.2</v>
      </c>
      <c r="AF461" s="131">
        <f>(AK460&gt;AF1239)*1</f>
        <v>0</v>
      </c>
      <c r="AG461" s="112">
        <f>MROUND((AD461*AG1239),5)</f>
        <v>875</v>
      </c>
      <c r="AH461" s="113">
        <f>MROUND((AE461*AH1239),0.1)</f>
        <v>2.6</v>
      </c>
      <c r="AI461" s="60">
        <f t="shared" si="450"/>
        <v>8.7999999999999545</v>
      </c>
      <c r="AJ461" s="60">
        <f t="shared" si="409"/>
        <v>910.5</v>
      </c>
      <c r="AK461" s="133">
        <f t="shared" si="410"/>
        <v>922.3</v>
      </c>
      <c r="AL461" s="41">
        <f t="shared" si="446"/>
        <v>930</v>
      </c>
      <c r="AM461" s="56">
        <f t="shared" si="447"/>
        <v>14.3</v>
      </c>
      <c r="AN461" s="82">
        <f t="shared" si="448"/>
        <v>1</v>
      </c>
      <c r="AO461" s="82">
        <f t="shared" si="451"/>
        <v>0</v>
      </c>
      <c r="AP461" s="33">
        <f t="shared" si="466"/>
        <v>1</v>
      </c>
      <c r="AQ461" s="29">
        <f t="shared" si="452"/>
        <v>14.2</v>
      </c>
      <c r="AR461" s="86">
        <f t="shared" si="453"/>
        <v>1</v>
      </c>
      <c r="AS461" s="33">
        <f t="shared" si="454"/>
        <v>0</v>
      </c>
      <c r="AT461" s="19">
        <f t="shared" si="455"/>
        <v>0</v>
      </c>
      <c r="AU461" s="18">
        <f t="shared" si="467"/>
        <v>0</v>
      </c>
      <c r="AV461" s="5">
        <f t="shared" si="468"/>
        <v>0</v>
      </c>
      <c r="AW461" s="17">
        <f t="shared" si="456"/>
        <v>0</v>
      </c>
      <c r="AX461" s="17">
        <f t="shared" si="457"/>
        <v>0</v>
      </c>
      <c r="AY461" s="17">
        <f t="shared" si="469"/>
        <v>0</v>
      </c>
      <c r="AZ461" s="19">
        <f t="shared" si="470"/>
        <v>0</v>
      </c>
      <c r="BA461" s="19">
        <f t="shared" si="471"/>
        <v>0</v>
      </c>
      <c r="BB461" s="19">
        <f t="shared" si="472"/>
        <v>0</v>
      </c>
      <c r="BC461" s="19">
        <f t="shared" si="473"/>
        <v>0</v>
      </c>
      <c r="BD461" s="17">
        <f t="shared" si="474"/>
        <v>0</v>
      </c>
      <c r="BE461" s="17">
        <f t="shared" si="458"/>
        <v>0</v>
      </c>
      <c r="BF461" s="38">
        <f t="shared" si="459"/>
        <v>0</v>
      </c>
      <c r="BG461" s="38">
        <f t="shared" si="460"/>
        <v>0</v>
      </c>
      <c r="BH461" s="38">
        <f t="shared" si="475"/>
        <v>0</v>
      </c>
      <c r="BI461" s="38">
        <f t="shared" si="461"/>
        <v>-2.6</v>
      </c>
      <c r="BJ461" s="5">
        <f t="shared" si="462"/>
        <v>14.2</v>
      </c>
      <c r="BK461" s="5">
        <f t="shared" si="476"/>
        <v>0</v>
      </c>
      <c r="BL461" s="22">
        <f t="shared" si="477"/>
        <v>0</v>
      </c>
      <c r="BM461" s="5">
        <f t="shared" si="478"/>
        <v>11.6</v>
      </c>
      <c r="BN461" s="66">
        <f t="shared" si="479"/>
        <v>1160</v>
      </c>
      <c r="BO461" s="5">
        <f>AP461*BO1299</f>
        <v>0</v>
      </c>
      <c r="BP461" s="5">
        <f>AU461*BP1239</f>
        <v>0</v>
      </c>
      <c r="BQ461" s="5">
        <f t="shared" si="436"/>
        <v>-39</v>
      </c>
      <c r="BR461" s="356">
        <f t="shared" si="495"/>
        <v>1121</v>
      </c>
      <c r="BS461" s="5">
        <f t="shared" si="480"/>
        <v>922.3</v>
      </c>
      <c r="BT461" s="6"/>
      <c r="BU461" s="306">
        <v>39482</v>
      </c>
      <c r="BV461" s="38">
        <f t="shared" si="463"/>
        <v>922.3</v>
      </c>
      <c r="BW461" s="66">
        <f>BV27*BV461</f>
        <v>75984.511451639482</v>
      </c>
      <c r="BX461" s="66">
        <f t="shared" si="485"/>
        <v>724.99588070521713</v>
      </c>
      <c r="BY461" s="17">
        <f t="shared" si="482"/>
        <v>1</v>
      </c>
      <c r="BZ461" s="17">
        <f t="shared" si="486"/>
        <v>0</v>
      </c>
      <c r="CA461" s="66">
        <f t="shared" si="437"/>
        <v>1121</v>
      </c>
      <c r="CB461" s="66">
        <f>N3+CE461</f>
        <v>67193</v>
      </c>
      <c r="CC461" s="66">
        <f>MAX(BW404:BW461)</f>
        <v>75984.511451639482</v>
      </c>
      <c r="CD461" s="66">
        <f t="shared" si="464"/>
        <v>0</v>
      </c>
      <c r="CE461" s="66">
        <f t="shared" si="430"/>
        <v>17193</v>
      </c>
      <c r="CF461" s="66">
        <f>MAX(CE404:CE461)</f>
        <v>17193</v>
      </c>
      <c r="CG461" s="66">
        <f t="shared" si="465"/>
        <v>0</v>
      </c>
      <c r="CH461" s="370">
        <f t="shared" si="412"/>
        <v>39482</v>
      </c>
      <c r="CI461" s="17">
        <f t="shared" si="496"/>
        <v>1</v>
      </c>
      <c r="CJ461" s="17">
        <f t="shared" si="497"/>
        <v>0</v>
      </c>
      <c r="CK461" s="38">
        <f>MAX(BV38:BV461)</f>
        <v>922.3</v>
      </c>
      <c r="CL461" s="38">
        <f t="shared" si="483"/>
        <v>0</v>
      </c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</row>
    <row r="462" spans="1:147" customFormat="1" x14ac:dyDescent="0.25">
      <c r="A462" s="3"/>
      <c r="B462" s="254">
        <f t="shared" si="498"/>
        <v>39468</v>
      </c>
      <c r="C462" s="5">
        <f t="shared" si="501"/>
        <v>51002</v>
      </c>
      <c r="D462" s="5">
        <v>0</v>
      </c>
      <c r="E462" s="66">
        <f t="shared" ref="E462:E493" si="503">E461</f>
        <v>0</v>
      </c>
      <c r="F462" s="66">
        <f t="shared" si="499"/>
        <v>2052</v>
      </c>
      <c r="G462" s="4">
        <f t="shared" si="502"/>
        <v>53054</v>
      </c>
      <c r="H462" s="8">
        <f t="shared" si="500"/>
        <v>4.0233716324850004E-2</v>
      </c>
      <c r="I462" s="3"/>
      <c r="J462" s="306">
        <v>39489</v>
      </c>
      <c r="K462" s="176">
        <v>924.1</v>
      </c>
      <c r="L462" s="176">
        <v>931</v>
      </c>
      <c r="M462" s="176">
        <v>899.5</v>
      </c>
      <c r="N462" s="178">
        <v>906.1</v>
      </c>
      <c r="O462" s="5">
        <f t="shared" si="442"/>
        <v>31.5</v>
      </c>
      <c r="P462" s="8">
        <f t="shared" si="443"/>
        <v>3.4087219997835733E-2</v>
      </c>
      <c r="Q462" s="8">
        <f>(AVERAGE(P459:P461))*Q1239</f>
        <v>2.2001398191266553E-2</v>
      </c>
      <c r="R462" s="8">
        <f>P461/P1239</f>
        <v>1.2116181360465546</v>
      </c>
      <c r="S462" s="109">
        <f t="shared" si="403"/>
        <v>903.76850793145059</v>
      </c>
      <c r="T462" s="5">
        <f t="shared" si="404"/>
        <v>19.100000000000023</v>
      </c>
      <c r="U462" s="8">
        <f t="shared" si="441"/>
        <v>0.52249999999999941</v>
      </c>
      <c r="V462" s="19">
        <f t="shared" si="405"/>
        <v>0</v>
      </c>
      <c r="W462" s="109">
        <f t="shared" si="406"/>
        <v>944.43149206854946</v>
      </c>
      <c r="X462" s="5">
        <f t="shared" si="407"/>
        <v>20.899999999999977</v>
      </c>
      <c r="Y462" s="8">
        <f t="shared" si="444"/>
        <v>0.47750000000000059</v>
      </c>
      <c r="Z462" s="5">
        <f t="shared" si="408"/>
        <v>0</v>
      </c>
      <c r="AA462" s="5">
        <f>K462*AA1239</f>
        <v>12.013299999999999</v>
      </c>
      <c r="AB462" s="5">
        <f t="shared" si="445"/>
        <v>14.555532153768073</v>
      </c>
      <c r="AC462" s="2">
        <f t="shared" si="481"/>
        <v>39489</v>
      </c>
      <c r="AD462" s="43">
        <f t="shared" si="449"/>
        <v>905</v>
      </c>
      <c r="AE462" s="235">
        <v>6.1</v>
      </c>
      <c r="AF462" s="131">
        <f>(AK461&gt;AF1239)*1</f>
        <v>0</v>
      </c>
      <c r="AG462" s="112">
        <f>MROUND((AD462*AG1239),5)</f>
        <v>890</v>
      </c>
      <c r="AH462" s="113">
        <f>MROUND((AE462*AH1239),0.1)</f>
        <v>1.1000000000000001</v>
      </c>
      <c r="AI462" s="60">
        <f t="shared" si="450"/>
        <v>-16.199999999999932</v>
      </c>
      <c r="AJ462" s="60">
        <f t="shared" si="409"/>
        <v>924.1</v>
      </c>
      <c r="AK462" s="133">
        <f t="shared" si="410"/>
        <v>906.1</v>
      </c>
      <c r="AL462" s="41">
        <f t="shared" si="446"/>
        <v>945</v>
      </c>
      <c r="AM462" s="56">
        <f t="shared" si="447"/>
        <v>6.4</v>
      </c>
      <c r="AN462" s="82">
        <f t="shared" si="448"/>
        <v>0</v>
      </c>
      <c r="AO462" s="82">
        <f t="shared" si="451"/>
        <v>1</v>
      </c>
      <c r="AP462" s="33">
        <f t="shared" si="466"/>
        <v>1</v>
      </c>
      <c r="AQ462" s="29">
        <f t="shared" si="452"/>
        <v>6.1</v>
      </c>
      <c r="AR462" s="86">
        <f t="shared" si="453"/>
        <v>1</v>
      </c>
      <c r="AS462" s="33">
        <f t="shared" si="454"/>
        <v>0</v>
      </c>
      <c r="AT462" s="19">
        <f t="shared" si="455"/>
        <v>0</v>
      </c>
      <c r="AU462" s="18">
        <f t="shared" si="467"/>
        <v>0</v>
      </c>
      <c r="AV462" s="5">
        <f t="shared" si="468"/>
        <v>0</v>
      </c>
      <c r="AW462" s="17">
        <f t="shared" si="456"/>
        <v>0</v>
      </c>
      <c r="AX462" s="17">
        <f t="shared" si="457"/>
        <v>0</v>
      </c>
      <c r="AY462" s="17">
        <f t="shared" si="469"/>
        <v>0</v>
      </c>
      <c r="AZ462" s="19">
        <f t="shared" si="470"/>
        <v>0</v>
      </c>
      <c r="BA462" s="19">
        <f t="shared" si="471"/>
        <v>0</v>
      </c>
      <c r="BB462" s="19">
        <f t="shared" si="472"/>
        <v>0</v>
      </c>
      <c r="BC462" s="19">
        <f t="shared" si="473"/>
        <v>0</v>
      </c>
      <c r="BD462" s="17">
        <f t="shared" si="474"/>
        <v>0</v>
      </c>
      <c r="BE462" s="17">
        <f t="shared" si="458"/>
        <v>0</v>
      </c>
      <c r="BF462" s="38">
        <f t="shared" si="459"/>
        <v>0</v>
      </c>
      <c r="BG462" s="38">
        <f t="shared" si="460"/>
        <v>0</v>
      </c>
      <c r="BH462" s="38">
        <f t="shared" si="475"/>
        <v>0</v>
      </c>
      <c r="BI462" s="38">
        <f t="shared" si="461"/>
        <v>-1.1000000000000001</v>
      </c>
      <c r="BJ462" s="5">
        <f t="shared" si="462"/>
        <v>6.1</v>
      </c>
      <c r="BK462" s="5">
        <f t="shared" si="476"/>
        <v>0</v>
      </c>
      <c r="BL462" s="22">
        <f t="shared" si="477"/>
        <v>0</v>
      </c>
      <c r="BM462" s="5">
        <f t="shared" si="478"/>
        <v>5</v>
      </c>
      <c r="BN462" s="66">
        <f t="shared" si="479"/>
        <v>500</v>
      </c>
      <c r="BO462" s="5">
        <f>AP462*BO1300</f>
        <v>0</v>
      </c>
      <c r="BP462" s="5">
        <f>AU462*BP1239</f>
        <v>0</v>
      </c>
      <c r="BQ462" s="5">
        <f t="shared" si="436"/>
        <v>-39</v>
      </c>
      <c r="BR462" s="356">
        <f t="shared" si="495"/>
        <v>461</v>
      </c>
      <c r="BS462" s="5">
        <f t="shared" si="480"/>
        <v>906.1</v>
      </c>
      <c r="BT462" s="6"/>
      <c r="BU462" s="306">
        <v>39489</v>
      </c>
      <c r="BV462" s="38">
        <f t="shared" si="463"/>
        <v>906.1</v>
      </c>
      <c r="BW462" s="66">
        <f>BV27*BV462</f>
        <v>74649.859943977601</v>
      </c>
      <c r="BX462" s="66">
        <f t="shared" si="485"/>
        <v>-1334.6515076618816</v>
      </c>
      <c r="BY462" s="17">
        <f t="shared" si="482"/>
        <v>0</v>
      </c>
      <c r="BZ462" s="17">
        <f t="shared" si="486"/>
        <v>1</v>
      </c>
      <c r="CA462" s="66">
        <f t="shared" si="437"/>
        <v>461</v>
      </c>
      <c r="CB462" s="66">
        <f>N3+CE462</f>
        <v>67654</v>
      </c>
      <c r="CC462" s="66">
        <f>MAX(BW404:BW462)</f>
        <v>75984.511451639482</v>
      </c>
      <c r="CD462" s="66">
        <f t="shared" si="464"/>
        <v>-1334.6515076618816</v>
      </c>
      <c r="CE462" s="66">
        <f t="shared" si="430"/>
        <v>17654</v>
      </c>
      <c r="CF462" s="66">
        <f>MAX(CE404:CE462)</f>
        <v>17654</v>
      </c>
      <c r="CG462" s="66">
        <f t="shared" si="465"/>
        <v>0</v>
      </c>
      <c r="CH462" s="370">
        <f t="shared" si="412"/>
        <v>39489</v>
      </c>
      <c r="CI462" s="17">
        <f t="shared" si="496"/>
        <v>1</v>
      </c>
      <c r="CJ462" s="17">
        <f t="shared" si="497"/>
        <v>0</v>
      </c>
      <c r="CK462" s="38">
        <f>MAX(BV38:BV462)</f>
        <v>922.3</v>
      </c>
      <c r="CL462" s="38">
        <f t="shared" si="483"/>
        <v>-16.199999999999932</v>
      </c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</row>
    <row r="463" spans="1:147" customFormat="1" x14ac:dyDescent="0.25">
      <c r="A463" s="3"/>
      <c r="B463" s="254">
        <f t="shared" si="498"/>
        <v>39475</v>
      </c>
      <c r="C463" s="5">
        <f t="shared" si="501"/>
        <v>53054</v>
      </c>
      <c r="D463" s="5">
        <v>0</v>
      </c>
      <c r="E463" s="66">
        <f t="shared" si="503"/>
        <v>0</v>
      </c>
      <c r="F463" s="66">
        <f t="shared" si="499"/>
        <v>651</v>
      </c>
      <c r="G463" s="4">
        <f t="shared" si="502"/>
        <v>53705</v>
      </c>
      <c r="H463" s="8">
        <f t="shared" si="500"/>
        <v>1.2270516831907113E-2</v>
      </c>
      <c r="I463" s="3"/>
      <c r="J463" s="306">
        <v>39496</v>
      </c>
      <c r="K463" s="176">
        <v>905.1</v>
      </c>
      <c r="L463" s="176">
        <v>958.4</v>
      </c>
      <c r="M463" s="176">
        <v>903.2</v>
      </c>
      <c r="N463" s="178">
        <v>947.8</v>
      </c>
      <c r="O463" s="5">
        <f t="shared" si="442"/>
        <v>55.199999999999932</v>
      </c>
      <c r="P463" s="8">
        <f t="shared" si="443"/>
        <v>6.0987736161750003E-2</v>
      </c>
      <c r="Q463" s="8">
        <f>(AVERAGE(P460:P462))*Q1239</f>
        <v>1.5238726692867636E-2</v>
      </c>
      <c r="R463" s="8">
        <f>P462/P1239</f>
        <v>0.96669105006823131</v>
      </c>
      <c r="S463" s="109">
        <f t="shared" si="403"/>
        <v>891.30742847028557</v>
      </c>
      <c r="T463" s="5">
        <f t="shared" si="404"/>
        <v>15.100000000000023</v>
      </c>
      <c r="U463" s="8">
        <f t="shared" si="441"/>
        <v>0.49666666666666592</v>
      </c>
      <c r="V463" s="19">
        <f t="shared" si="405"/>
        <v>0</v>
      </c>
      <c r="W463" s="109">
        <f t="shared" si="406"/>
        <v>918.89257152971447</v>
      </c>
      <c r="X463" s="5">
        <f t="shared" si="407"/>
        <v>14.899999999999977</v>
      </c>
      <c r="Y463" s="8">
        <f t="shared" si="444"/>
        <v>0.50333333333333408</v>
      </c>
      <c r="Z463" s="5">
        <f t="shared" si="408"/>
        <v>27.799999999999955</v>
      </c>
      <c r="AA463" s="5">
        <f>K463*AA1239</f>
        <v>11.766299999999999</v>
      </c>
      <c r="AB463" s="5">
        <f t="shared" si="445"/>
        <v>11.374376902417829</v>
      </c>
      <c r="AC463" s="2">
        <f t="shared" si="481"/>
        <v>39496</v>
      </c>
      <c r="AD463" s="43">
        <f t="shared" si="449"/>
        <v>890</v>
      </c>
      <c r="AE463" s="235">
        <v>7.6</v>
      </c>
      <c r="AF463" s="131">
        <f>(AK462&gt;AF1239)*1</f>
        <v>0</v>
      </c>
      <c r="AG463" s="112">
        <f>MROUND((AD463*AG1239),5)</f>
        <v>875</v>
      </c>
      <c r="AH463" s="113">
        <f>MROUND((AE463*AH1239),0.1)</f>
        <v>1.4000000000000001</v>
      </c>
      <c r="AI463" s="60">
        <f t="shared" si="450"/>
        <v>41.699999999999932</v>
      </c>
      <c r="AJ463" s="60">
        <f t="shared" si="409"/>
        <v>905.1</v>
      </c>
      <c r="AK463" s="133">
        <f t="shared" si="410"/>
        <v>947.8</v>
      </c>
      <c r="AL463" s="41">
        <f t="shared" si="446"/>
        <v>920</v>
      </c>
      <c r="AM463" s="56">
        <f t="shared" si="447"/>
        <v>7</v>
      </c>
      <c r="AN463" s="82">
        <f t="shared" si="448"/>
        <v>1</v>
      </c>
      <c r="AO463" s="82">
        <f t="shared" si="451"/>
        <v>0</v>
      </c>
      <c r="AP463" s="33">
        <f t="shared" si="466"/>
        <v>1</v>
      </c>
      <c r="AQ463" s="29">
        <f t="shared" si="452"/>
        <v>7.6</v>
      </c>
      <c r="AR463" s="86">
        <f t="shared" si="453"/>
        <v>1</v>
      </c>
      <c r="AS463" s="33">
        <f t="shared" si="454"/>
        <v>0</v>
      </c>
      <c r="AT463" s="19">
        <f t="shared" si="455"/>
        <v>0</v>
      </c>
      <c r="AU463" s="18">
        <f t="shared" si="467"/>
        <v>0</v>
      </c>
      <c r="AV463" s="5">
        <f t="shared" si="468"/>
        <v>0</v>
      </c>
      <c r="AW463" s="17">
        <f t="shared" si="456"/>
        <v>0</v>
      </c>
      <c r="AX463" s="17">
        <f t="shared" si="457"/>
        <v>0</v>
      </c>
      <c r="AY463" s="17">
        <f t="shared" si="469"/>
        <v>0</v>
      </c>
      <c r="AZ463" s="19">
        <f t="shared" si="470"/>
        <v>0</v>
      </c>
      <c r="BA463" s="19">
        <f t="shared" si="471"/>
        <v>0</v>
      </c>
      <c r="BB463" s="19">
        <f t="shared" si="472"/>
        <v>0</v>
      </c>
      <c r="BC463" s="19">
        <f t="shared" si="473"/>
        <v>0</v>
      </c>
      <c r="BD463" s="17">
        <f t="shared" si="474"/>
        <v>0</v>
      </c>
      <c r="BE463" s="17">
        <f t="shared" si="458"/>
        <v>0</v>
      </c>
      <c r="BF463" s="38">
        <f t="shared" si="459"/>
        <v>0</v>
      </c>
      <c r="BG463" s="38">
        <f t="shared" si="460"/>
        <v>0</v>
      </c>
      <c r="BH463" s="38">
        <f t="shared" si="475"/>
        <v>0</v>
      </c>
      <c r="BI463" s="38">
        <f t="shared" si="461"/>
        <v>-1.4000000000000001</v>
      </c>
      <c r="BJ463" s="5">
        <f t="shared" si="462"/>
        <v>7.6</v>
      </c>
      <c r="BK463" s="5">
        <f t="shared" si="476"/>
        <v>0</v>
      </c>
      <c r="BL463" s="22">
        <f t="shared" si="477"/>
        <v>0</v>
      </c>
      <c r="BM463" s="5">
        <f t="shared" si="478"/>
        <v>6.1999999999999993</v>
      </c>
      <c r="BN463" s="66">
        <f t="shared" si="479"/>
        <v>619.99999999999989</v>
      </c>
      <c r="BO463" s="5">
        <f>AP463*BO1301</f>
        <v>0</v>
      </c>
      <c r="BP463" s="5">
        <f>AU463*BP1239</f>
        <v>0</v>
      </c>
      <c r="BQ463" s="5">
        <f t="shared" si="436"/>
        <v>-39</v>
      </c>
      <c r="BR463" s="356">
        <f t="shared" si="495"/>
        <v>580.99999999999989</v>
      </c>
      <c r="BS463" s="5">
        <f t="shared" si="480"/>
        <v>947.8</v>
      </c>
      <c r="BT463" s="6"/>
      <c r="BU463" s="306">
        <v>39496</v>
      </c>
      <c r="BV463" s="38">
        <f t="shared" si="463"/>
        <v>947.8</v>
      </c>
      <c r="BW463" s="66">
        <f>BV27*BV463</f>
        <v>78085.351787773936</v>
      </c>
      <c r="BX463" s="66">
        <f t="shared" si="485"/>
        <v>3435.4918437963352</v>
      </c>
      <c r="BY463" s="17">
        <f t="shared" si="482"/>
        <v>1</v>
      </c>
      <c r="BZ463" s="17">
        <f t="shared" si="486"/>
        <v>0</v>
      </c>
      <c r="CA463" s="66">
        <f t="shared" si="437"/>
        <v>581</v>
      </c>
      <c r="CB463" s="66">
        <f>N3+CE463</f>
        <v>68235</v>
      </c>
      <c r="CC463" s="66">
        <f>MAX(BW404:BW463)</f>
        <v>78085.351787773936</v>
      </c>
      <c r="CD463" s="66">
        <f t="shared" si="464"/>
        <v>0</v>
      </c>
      <c r="CE463" s="66">
        <f t="shared" si="430"/>
        <v>18235</v>
      </c>
      <c r="CF463" s="66">
        <f>MAX(CE404:CE463)</f>
        <v>18235</v>
      </c>
      <c r="CG463" s="66">
        <f t="shared" si="465"/>
        <v>0</v>
      </c>
      <c r="CH463" s="370">
        <f t="shared" si="412"/>
        <v>39496</v>
      </c>
      <c r="CI463" s="17">
        <f t="shared" si="496"/>
        <v>1</v>
      </c>
      <c r="CJ463" s="17">
        <f t="shared" si="497"/>
        <v>0</v>
      </c>
      <c r="CK463" s="38">
        <f>MAX(BV38:BV463)</f>
        <v>947.8</v>
      </c>
      <c r="CL463" s="38">
        <f t="shared" si="483"/>
        <v>0</v>
      </c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</row>
    <row r="464" spans="1:147" customFormat="1" x14ac:dyDescent="0.25">
      <c r="A464" s="3"/>
      <c r="B464" s="254">
        <f t="shared" si="498"/>
        <v>39482</v>
      </c>
      <c r="C464" s="5">
        <f t="shared" si="501"/>
        <v>53705</v>
      </c>
      <c r="D464" s="5">
        <v>0</v>
      </c>
      <c r="E464" s="66">
        <f t="shared" si="503"/>
        <v>0</v>
      </c>
      <c r="F464" s="66">
        <f t="shared" si="499"/>
        <v>1121</v>
      </c>
      <c r="G464" s="4">
        <f t="shared" si="502"/>
        <v>54826</v>
      </c>
      <c r="H464" s="8">
        <f t="shared" si="500"/>
        <v>2.0873289265431524E-2</v>
      </c>
      <c r="I464" s="3"/>
      <c r="J464" s="306">
        <v>39503</v>
      </c>
      <c r="K464" s="176">
        <v>948</v>
      </c>
      <c r="L464" s="176">
        <v>978.5</v>
      </c>
      <c r="M464" s="176">
        <v>928.9</v>
      </c>
      <c r="N464" s="178">
        <v>975</v>
      </c>
      <c r="O464" s="5">
        <f t="shared" si="442"/>
        <v>49.600000000000023</v>
      </c>
      <c r="P464" s="8">
        <f t="shared" si="443"/>
        <v>5.2320675105485256E-2</v>
      </c>
      <c r="Q464" s="8">
        <f>(AVERAGE(P461:P463))*Q1239</f>
        <v>1.8373164573795023E-2</v>
      </c>
      <c r="R464" s="8">
        <f>P463/P1239</f>
        <v>1.7295719250566519</v>
      </c>
      <c r="S464" s="109">
        <f t="shared" si="403"/>
        <v>930.5822399840423</v>
      </c>
      <c r="T464" s="5">
        <f t="shared" si="404"/>
        <v>18</v>
      </c>
      <c r="U464" s="8">
        <f t="shared" si="441"/>
        <v>0.48571428571428571</v>
      </c>
      <c r="V464" s="19">
        <f t="shared" si="405"/>
        <v>0</v>
      </c>
      <c r="W464" s="109">
        <f t="shared" si="406"/>
        <v>965.4177600159577</v>
      </c>
      <c r="X464" s="5">
        <f t="shared" si="407"/>
        <v>17</v>
      </c>
      <c r="Y464" s="8">
        <f t="shared" si="444"/>
        <v>0.51428571428571423</v>
      </c>
      <c r="Z464" s="5">
        <f t="shared" si="408"/>
        <v>10</v>
      </c>
      <c r="AA464" s="5">
        <f>K464*AA1239</f>
        <v>12.324</v>
      </c>
      <c r="AB464" s="5">
        <f t="shared" si="445"/>
        <v>21.315244404398179</v>
      </c>
      <c r="AC464" s="2">
        <f t="shared" si="481"/>
        <v>39503</v>
      </c>
      <c r="AD464" s="43">
        <f t="shared" si="449"/>
        <v>930</v>
      </c>
      <c r="AE464" s="235">
        <v>5.6</v>
      </c>
      <c r="AF464" s="131">
        <f>(AK463&gt;AF1239)*1</f>
        <v>0</v>
      </c>
      <c r="AG464" s="112">
        <f>MROUND((AD464*AG1239),5)</f>
        <v>910</v>
      </c>
      <c r="AH464" s="113">
        <f>MROUND((AE464*AH1239),0.1)</f>
        <v>1</v>
      </c>
      <c r="AI464" s="60">
        <f t="shared" si="450"/>
        <v>27.200000000000045</v>
      </c>
      <c r="AJ464" s="60">
        <f t="shared" si="409"/>
        <v>948</v>
      </c>
      <c r="AK464" s="133">
        <f t="shared" si="410"/>
        <v>975</v>
      </c>
      <c r="AL464" s="41">
        <f t="shared" si="446"/>
        <v>965</v>
      </c>
      <c r="AM464" s="56">
        <f t="shared" si="447"/>
        <v>5.7</v>
      </c>
      <c r="AN464" s="82">
        <f t="shared" si="448"/>
        <v>1</v>
      </c>
      <c r="AO464" s="82">
        <f t="shared" si="451"/>
        <v>0</v>
      </c>
      <c r="AP464" s="33">
        <f t="shared" si="466"/>
        <v>1</v>
      </c>
      <c r="AQ464" s="29">
        <f t="shared" si="452"/>
        <v>5.6</v>
      </c>
      <c r="AR464" s="86">
        <f t="shared" si="453"/>
        <v>1</v>
      </c>
      <c r="AS464" s="33">
        <f t="shared" si="454"/>
        <v>0</v>
      </c>
      <c r="AT464" s="19">
        <f t="shared" si="455"/>
        <v>0</v>
      </c>
      <c r="AU464" s="18">
        <f t="shared" si="467"/>
        <v>0</v>
      </c>
      <c r="AV464" s="5">
        <f t="shared" si="468"/>
        <v>0</v>
      </c>
      <c r="AW464" s="17">
        <f t="shared" si="456"/>
        <v>0</v>
      </c>
      <c r="AX464" s="17">
        <f t="shared" si="457"/>
        <v>0</v>
      </c>
      <c r="AY464" s="17">
        <f t="shared" si="469"/>
        <v>0</v>
      </c>
      <c r="AZ464" s="19">
        <f t="shared" si="470"/>
        <v>0</v>
      </c>
      <c r="BA464" s="19">
        <f t="shared" si="471"/>
        <v>0</v>
      </c>
      <c r="BB464" s="19">
        <f t="shared" si="472"/>
        <v>0</v>
      </c>
      <c r="BC464" s="19">
        <f t="shared" si="473"/>
        <v>0</v>
      </c>
      <c r="BD464" s="17">
        <f t="shared" si="474"/>
        <v>0</v>
      </c>
      <c r="BE464" s="17">
        <f t="shared" si="458"/>
        <v>0</v>
      </c>
      <c r="BF464" s="38">
        <f t="shared" si="459"/>
        <v>0</v>
      </c>
      <c r="BG464" s="38">
        <f t="shared" si="460"/>
        <v>0</v>
      </c>
      <c r="BH464" s="38">
        <f t="shared" si="475"/>
        <v>0</v>
      </c>
      <c r="BI464" s="38">
        <f t="shared" si="461"/>
        <v>-1</v>
      </c>
      <c r="BJ464" s="5">
        <f t="shared" si="462"/>
        <v>5.6</v>
      </c>
      <c r="BK464" s="5">
        <f t="shared" si="476"/>
        <v>0</v>
      </c>
      <c r="BL464" s="22">
        <f t="shared" si="477"/>
        <v>0</v>
      </c>
      <c r="BM464" s="5">
        <f t="shared" si="478"/>
        <v>4.5999999999999996</v>
      </c>
      <c r="BN464" s="66">
        <f t="shared" si="479"/>
        <v>459.99999999999994</v>
      </c>
      <c r="BO464" s="5">
        <f>AP464*BO1302</f>
        <v>0</v>
      </c>
      <c r="BP464" s="5">
        <f>AU464*BP1239</f>
        <v>0</v>
      </c>
      <c r="BQ464" s="5">
        <f t="shared" si="436"/>
        <v>-39</v>
      </c>
      <c r="BR464" s="356">
        <f t="shared" si="495"/>
        <v>420.99999999999994</v>
      </c>
      <c r="BS464" s="5">
        <f t="shared" si="480"/>
        <v>975</v>
      </c>
      <c r="BT464" s="6"/>
      <c r="BU464" s="306">
        <v>39503</v>
      </c>
      <c r="BV464" s="38">
        <f t="shared" si="463"/>
        <v>975</v>
      </c>
      <c r="BW464" s="66">
        <f>BV27*BV464</f>
        <v>80326.248146317361</v>
      </c>
      <c r="BX464" s="66">
        <f t="shared" si="485"/>
        <v>2240.8963585434249</v>
      </c>
      <c r="BY464" s="17">
        <f t="shared" si="482"/>
        <v>1</v>
      </c>
      <c r="BZ464" s="17">
        <f t="shared" si="486"/>
        <v>0</v>
      </c>
      <c r="CA464" s="66">
        <f t="shared" si="437"/>
        <v>421</v>
      </c>
      <c r="CB464" s="66">
        <f>N3+CE464</f>
        <v>68656</v>
      </c>
      <c r="CC464" s="66">
        <f>MAX(BW404:BW464)</f>
        <v>80326.248146317361</v>
      </c>
      <c r="CD464" s="66">
        <f t="shared" si="464"/>
        <v>0</v>
      </c>
      <c r="CE464" s="66">
        <f t="shared" si="430"/>
        <v>18656</v>
      </c>
      <c r="CF464" s="66">
        <f>MAX(CE404:CE464)</f>
        <v>18656</v>
      </c>
      <c r="CG464" s="66">
        <f t="shared" si="465"/>
        <v>0</v>
      </c>
      <c r="CH464" s="370">
        <f t="shared" si="412"/>
        <v>39503</v>
      </c>
      <c r="CI464" s="17">
        <f t="shared" si="496"/>
        <v>1</v>
      </c>
      <c r="CJ464" s="17">
        <f t="shared" si="497"/>
        <v>0</v>
      </c>
      <c r="CK464" s="38">
        <f>MAX(BV38:BV464)</f>
        <v>975</v>
      </c>
      <c r="CL464" s="38">
        <f t="shared" si="483"/>
        <v>0</v>
      </c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</row>
    <row r="465" spans="1:147" customFormat="1" x14ac:dyDescent="0.25">
      <c r="A465" s="3"/>
      <c r="B465" s="254">
        <f t="shared" si="498"/>
        <v>39489</v>
      </c>
      <c r="C465" s="5">
        <f t="shared" si="501"/>
        <v>54826</v>
      </c>
      <c r="D465" s="5">
        <v>0</v>
      </c>
      <c r="E465" s="66">
        <f t="shared" si="503"/>
        <v>0</v>
      </c>
      <c r="F465" s="66">
        <f t="shared" si="499"/>
        <v>461</v>
      </c>
      <c r="G465" s="4">
        <f t="shared" si="502"/>
        <v>55287</v>
      </c>
      <c r="H465" s="8">
        <f t="shared" si="500"/>
        <v>8.4084193630759134E-3</v>
      </c>
      <c r="I465" s="3"/>
      <c r="J465" s="306">
        <v>39510</v>
      </c>
      <c r="K465" s="176">
        <v>975.6</v>
      </c>
      <c r="L465" s="176">
        <v>995.2</v>
      </c>
      <c r="M465" s="176">
        <v>958.3</v>
      </c>
      <c r="N465" s="178">
        <v>974.2</v>
      </c>
      <c r="O465" s="5">
        <f t="shared" si="442"/>
        <v>36.900000000000091</v>
      </c>
      <c r="P465" s="8">
        <f t="shared" si="443"/>
        <v>3.7822878228782379E-2</v>
      </c>
      <c r="Q465" s="8">
        <f>(AVERAGE(P462:P464))*Q1239</f>
        <v>1.9652750835342802E-2</v>
      </c>
      <c r="R465" s="8">
        <f>P464/P1239</f>
        <v>1.4837797966866058</v>
      </c>
      <c r="S465" s="109">
        <f t="shared" si="403"/>
        <v>956.42677628503964</v>
      </c>
      <c r="T465" s="5">
        <f t="shared" si="404"/>
        <v>20.600000000000023</v>
      </c>
      <c r="U465" s="8">
        <f t="shared" si="441"/>
        <v>0.48499999999999943</v>
      </c>
      <c r="V465" s="19">
        <f t="shared" si="405"/>
        <v>0</v>
      </c>
      <c r="W465" s="109">
        <f t="shared" si="406"/>
        <v>994.77322371496041</v>
      </c>
      <c r="X465" s="5">
        <f t="shared" si="407"/>
        <v>19.399999999999977</v>
      </c>
      <c r="Y465" s="8">
        <f t="shared" si="444"/>
        <v>0.51500000000000057</v>
      </c>
      <c r="Z465" s="5">
        <f t="shared" si="408"/>
        <v>0</v>
      </c>
      <c r="AA465" s="5">
        <f>K465*AA1239</f>
        <v>12.6828</v>
      </c>
      <c r="AB465" s="5">
        <f t="shared" si="445"/>
        <v>18.818482405416884</v>
      </c>
      <c r="AC465" s="2">
        <f t="shared" si="481"/>
        <v>39510</v>
      </c>
      <c r="AD465" s="43">
        <f t="shared" si="449"/>
        <v>955</v>
      </c>
      <c r="AE465" s="235">
        <v>10.3</v>
      </c>
      <c r="AF465" s="131">
        <f>(AK464&gt;AF1239)*1</f>
        <v>0</v>
      </c>
      <c r="AG465" s="112">
        <f>MROUND((AD465*AG1239),5)</f>
        <v>935</v>
      </c>
      <c r="AH465" s="113">
        <f>MROUND((AE465*AH1239),0.1)</f>
        <v>1.9000000000000001</v>
      </c>
      <c r="AI465" s="60">
        <f t="shared" si="450"/>
        <v>-0.79999999999995453</v>
      </c>
      <c r="AJ465" s="60">
        <f t="shared" si="409"/>
        <v>975.6</v>
      </c>
      <c r="AK465" s="133">
        <f t="shared" si="410"/>
        <v>974.2</v>
      </c>
      <c r="AL465" s="41">
        <f t="shared" si="446"/>
        <v>995</v>
      </c>
      <c r="AM465" s="56">
        <f t="shared" si="447"/>
        <v>11</v>
      </c>
      <c r="AN465" s="82">
        <f t="shared" si="448"/>
        <v>0</v>
      </c>
      <c r="AO465" s="82">
        <f t="shared" si="451"/>
        <v>1</v>
      </c>
      <c r="AP465" s="33">
        <f t="shared" si="466"/>
        <v>1</v>
      </c>
      <c r="AQ465" s="29">
        <f t="shared" si="452"/>
        <v>10.3</v>
      </c>
      <c r="AR465" s="86">
        <f t="shared" si="453"/>
        <v>1</v>
      </c>
      <c r="AS465" s="33">
        <f t="shared" si="454"/>
        <v>0</v>
      </c>
      <c r="AT465" s="19">
        <f t="shared" si="455"/>
        <v>0</v>
      </c>
      <c r="AU465" s="18">
        <f t="shared" si="467"/>
        <v>0</v>
      </c>
      <c r="AV465" s="5">
        <f t="shared" si="468"/>
        <v>0</v>
      </c>
      <c r="AW465" s="17">
        <f t="shared" si="456"/>
        <v>0</v>
      </c>
      <c r="AX465" s="17">
        <f t="shared" si="457"/>
        <v>0</v>
      </c>
      <c r="AY465" s="17">
        <f t="shared" si="469"/>
        <v>0</v>
      </c>
      <c r="AZ465" s="19">
        <f t="shared" si="470"/>
        <v>0</v>
      </c>
      <c r="BA465" s="19">
        <f t="shared" si="471"/>
        <v>0</v>
      </c>
      <c r="BB465" s="19">
        <f t="shared" si="472"/>
        <v>0</v>
      </c>
      <c r="BC465" s="19">
        <f t="shared" si="473"/>
        <v>0</v>
      </c>
      <c r="BD465" s="17">
        <f t="shared" si="474"/>
        <v>0</v>
      </c>
      <c r="BE465" s="17">
        <f t="shared" si="458"/>
        <v>0</v>
      </c>
      <c r="BF465" s="38">
        <f t="shared" si="459"/>
        <v>0</v>
      </c>
      <c r="BG465" s="38">
        <f t="shared" si="460"/>
        <v>0</v>
      </c>
      <c r="BH465" s="38">
        <f t="shared" si="475"/>
        <v>0</v>
      </c>
      <c r="BI465" s="38">
        <f t="shared" si="461"/>
        <v>-1.9000000000000001</v>
      </c>
      <c r="BJ465" s="5">
        <f t="shared" si="462"/>
        <v>10.3</v>
      </c>
      <c r="BK465" s="5">
        <f t="shared" si="476"/>
        <v>0</v>
      </c>
      <c r="BL465" s="22">
        <f t="shared" si="477"/>
        <v>0</v>
      </c>
      <c r="BM465" s="5">
        <f t="shared" si="478"/>
        <v>8.4</v>
      </c>
      <c r="BN465" s="66">
        <f t="shared" si="479"/>
        <v>840</v>
      </c>
      <c r="BO465" s="5">
        <f>AP465*BO1303</f>
        <v>0</v>
      </c>
      <c r="BP465" s="5">
        <f>AU465*BP1239</f>
        <v>0</v>
      </c>
      <c r="BQ465" s="5">
        <f t="shared" si="436"/>
        <v>-39</v>
      </c>
      <c r="BR465" s="356">
        <f t="shared" si="495"/>
        <v>801</v>
      </c>
      <c r="BS465" s="5">
        <f t="shared" si="480"/>
        <v>974.2</v>
      </c>
      <c r="BT465" s="6"/>
      <c r="BU465" s="306">
        <v>39510</v>
      </c>
      <c r="BV465" s="38">
        <f t="shared" si="463"/>
        <v>974.2</v>
      </c>
      <c r="BW465" s="66">
        <f>BV27*BV465</f>
        <v>80260.339429889616</v>
      </c>
      <c r="BX465" s="66">
        <f t="shared" si="485"/>
        <v>-65.908716427744366</v>
      </c>
      <c r="BY465" s="17">
        <f t="shared" si="482"/>
        <v>0</v>
      </c>
      <c r="BZ465" s="17">
        <f t="shared" si="486"/>
        <v>1</v>
      </c>
      <c r="CA465" s="66">
        <f t="shared" si="437"/>
        <v>801</v>
      </c>
      <c r="CB465" s="66">
        <f>N3+CE465</f>
        <v>69457</v>
      </c>
      <c r="CC465" s="66">
        <f>MAX(BW404:BW465)</f>
        <v>80326.248146317361</v>
      </c>
      <c r="CD465" s="66">
        <f t="shared" si="464"/>
        <v>-65.908716427744366</v>
      </c>
      <c r="CE465" s="66">
        <f t="shared" si="430"/>
        <v>19457</v>
      </c>
      <c r="CF465" s="66">
        <f>MAX(CE404:CE465)</f>
        <v>19457</v>
      </c>
      <c r="CG465" s="66">
        <f t="shared" si="465"/>
        <v>0</v>
      </c>
      <c r="CH465" s="370">
        <f t="shared" si="412"/>
        <v>39510</v>
      </c>
      <c r="CI465" s="17">
        <f t="shared" si="496"/>
        <v>1</v>
      </c>
      <c r="CJ465" s="17">
        <f t="shared" si="497"/>
        <v>0</v>
      </c>
      <c r="CK465" s="38">
        <f>MAX(BV38:BV465)</f>
        <v>975</v>
      </c>
      <c r="CL465" s="38">
        <f t="shared" si="483"/>
        <v>-0.79999999999995453</v>
      </c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</row>
    <row r="466" spans="1:147" customFormat="1" x14ac:dyDescent="0.25">
      <c r="A466" s="3"/>
      <c r="B466" s="254">
        <f t="shared" si="498"/>
        <v>39496</v>
      </c>
      <c r="C466" s="5">
        <f t="shared" si="501"/>
        <v>55287</v>
      </c>
      <c r="D466" s="5">
        <v>0</v>
      </c>
      <c r="E466" s="66">
        <f t="shared" si="503"/>
        <v>0</v>
      </c>
      <c r="F466" s="66">
        <f t="shared" si="499"/>
        <v>580.99999999999989</v>
      </c>
      <c r="G466" s="4">
        <f t="shared" si="502"/>
        <v>55868</v>
      </c>
      <c r="H466" s="8">
        <f t="shared" si="500"/>
        <v>1.0508799536961671E-2</v>
      </c>
      <c r="I466" s="3"/>
      <c r="J466" s="306">
        <v>39517</v>
      </c>
      <c r="K466" s="176">
        <v>975.3</v>
      </c>
      <c r="L466" s="176">
        <v>1009</v>
      </c>
      <c r="M466" s="176">
        <v>961.9</v>
      </c>
      <c r="N466" s="178">
        <v>999.5</v>
      </c>
      <c r="O466" s="5">
        <f t="shared" si="442"/>
        <v>47.100000000000023</v>
      </c>
      <c r="P466" s="8">
        <f t="shared" si="443"/>
        <v>4.8292832974469423E-2</v>
      </c>
      <c r="Q466" s="8">
        <f>(AVERAGE(P463:P465))*Q1239</f>
        <v>2.015083859946902E-2</v>
      </c>
      <c r="R466" s="8">
        <f>P465/P1239</f>
        <v>1.0726318507025783</v>
      </c>
      <c r="S466" s="109">
        <f t="shared" si="403"/>
        <v>955.64688711393785</v>
      </c>
      <c r="T466" s="5">
        <f t="shared" si="404"/>
        <v>20.299999999999955</v>
      </c>
      <c r="U466" s="8">
        <f t="shared" si="441"/>
        <v>0.49250000000000116</v>
      </c>
      <c r="V466" s="19">
        <f t="shared" si="405"/>
        <v>0</v>
      </c>
      <c r="W466" s="109">
        <f t="shared" si="406"/>
        <v>994.95311288606206</v>
      </c>
      <c r="X466" s="5">
        <f t="shared" si="407"/>
        <v>19.700000000000045</v>
      </c>
      <c r="Y466" s="8">
        <f t="shared" si="444"/>
        <v>0.50749999999999884</v>
      </c>
      <c r="Z466" s="5">
        <f t="shared" si="408"/>
        <v>4.5</v>
      </c>
      <c r="AA466" s="5">
        <f>K466*AA1239</f>
        <v>12.678899999999999</v>
      </c>
      <c r="AB466" s="5">
        <f t="shared" si="445"/>
        <v>13.599791971872918</v>
      </c>
      <c r="AC466" s="2">
        <f t="shared" si="481"/>
        <v>39517</v>
      </c>
      <c r="AD466" s="43">
        <f t="shared" si="449"/>
        <v>955</v>
      </c>
      <c r="AE466" s="235">
        <v>9.1</v>
      </c>
      <c r="AF466" s="131">
        <f>(AK465&gt;AF1239)*1</f>
        <v>0</v>
      </c>
      <c r="AG466" s="112">
        <f>MROUND((AD466*AG1239),5)</f>
        <v>935</v>
      </c>
      <c r="AH466" s="113">
        <f>MROUND((AE466*AH1239),0.1)</f>
        <v>1.6</v>
      </c>
      <c r="AI466" s="60">
        <f t="shared" si="450"/>
        <v>25.299999999999955</v>
      </c>
      <c r="AJ466" s="60">
        <f t="shared" si="409"/>
        <v>975.3</v>
      </c>
      <c r="AK466" s="133">
        <f t="shared" si="410"/>
        <v>999.5</v>
      </c>
      <c r="AL466" s="41">
        <f t="shared" si="446"/>
        <v>995</v>
      </c>
      <c r="AM466" s="56">
        <f t="shared" si="447"/>
        <v>9.7000000000000011</v>
      </c>
      <c r="AN466" s="82">
        <f t="shared" si="448"/>
        <v>1</v>
      </c>
      <c r="AO466" s="82">
        <f t="shared" si="451"/>
        <v>0</v>
      </c>
      <c r="AP466" s="33">
        <f t="shared" si="466"/>
        <v>1</v>
      </c>
      <c r="AQ466" s="29">
        <f t="shared" si="452"/>
        <v>9.1</v>
      </c>
      <c r="AR466" s="86">
        <f t="shared" si="453"/>
        <v>1</v>
      </c>
      <c r="AS466" s="33">
        <f t="shared" si="454"/>
        <v>0</v>
      </c>
      <c r="AT466" s="19">
        <f t="shared" si="455"/>
        <v>0</v>
      </c>
      <c r="AU466" s="18">
        <f t="shared" si="467"/>
        <v>0</v>
      </c>
      <c r="AV466" s="5">
        <f t="shared" si="468"/>
        <v>0</v>
      </c>
      <c r="AW466" s="17">
        <f t="shared" si="456"/>
        <v>0</v>
      </c>
      <c r="AX466" s="17">
        <f t="shared" si="457"/>
        <v>0</v>
      </c>
      <c r="AY466" s="17">
        <f t="shared" si="469"/>
        <v>0</v>
      </c>
      <c r="AZ466" s="19">
        <f t="shared" si="470"/>
        <v>0</v>
      </c>
      <c r="BA466" s="19">
        <f t="shared" si="471"/>
        <v>0</v>
      </c>
      <c r="BB466" s="19">
        <f t="shared" si="472"/>
        <v>0</v>
      </c>
      <c r="BC466" s="19">
        <f t="shared" si="473"/>
        <v>0</v>
      </c>
      <c r="BD466" s="17">
        <f t="shared" si="474"/>
        <v>0</v>
      </c>
      <c r="BE466" s="17">
        <f t="shared" si="458"/>
        <v>0</v>
      </c>
      <c r="BF466" s="38">
        <f t="shared" si="459"/>
        <v>0</v>
      </c>
      <c r="BG466" s="38">
        <f t="shared" si="460"/>
        <v>0</v>
      </c>
      <c r="BH466" s="38">
        <f t="shared" si="475"/>
        <v>0</v>
      </c>
      <c r="BI466" s="38">
        <f t="shared" si="461"/>
        <v>-1.6</v>
      </c>
      <c r="BJ466" s="5">
        <f t="shared" si="462"/>
        <v>9.1</v>
      </c>
      <c r="BK466" s="5">
        <f t="shared" si="476"/>
        <v>0</v>
      </c>
      <c r="BL466" s="22">
        <f t="shared" si="477"/>
        <v>0</v>
      </c>
      <c r="BM466" s="5">
        <f t="shared" si="478"/>
        <v>7.5</v>
      </c>
      <c r="BN466" s="66">
        <f t="shared" si="479"/>
        <v>750</v>
      </c>
      <c r="BO466" s="5">
        <f>AP466*BO1304</f>
        <v>0</v>
      </c>
      <c r="BP466" s="5">
        <f>AU466*BP1239</f>
        <v>0</v>
      </c>
      <c r="BQ466" s="5">
        <f t="shared" si="436"/>
        <v>-39</v>
      </c>
      <c r="BR466" s="356">
        <f t="shared" si="495"/>
        <v>711</v>
      </c>
      <c r="BS466" s="5">
        <f t="shared" si="480"/>
        <v>999.5</v>
      </c>
      <c r="BT466" s="6"/>
      <c r="BU466" s="306">
        <v>39517</v>
      </c>
      <c r="BV466" s="38">
        <f t="shared" si="463"/>
        <v>999.5</v>
      </c>
      <c r="BW466" s="66">
        <f>BV27*BV466</f>
        <v>82344.702586917119</v>
      </c>
      <c r="BX466" s="66">
        <f t="shared" si="485"/>
        <v>2084.3631570275029</v>
      </c>
      <c r="BY466" s="17">
        <f t="shared" si="482"/>
        <v>1</v>
      </c>
      <c r="BZ466" s="17">
        <f t="shared" si="486"/>
        <v>0</v>
      </c>
      <c r="CA466" s="66">
        <f t="shared" si="437"/>
        <v>711</v>
      </c>
      <c r="CB466" s="66">
        <f>N3+CE466</f>
        <v>70168</v>
      </c>
      <c r="CC466" s="66">
        <f>MAX(BW404:BW466)</f>
        <v>82344.702586917119</v>
      </c>
      <c r="CD466" s="66">
        <f t="shared" si="464"/>
        <v>0</v>
      </c>
      <c r="CE466" s="66">
        <f t="shared" si="430"/>
        <v>20168</v>
      </c>
      <c r="CF466" s="66">
        <f>MAX(CE404:CE466)</f>
        <v>20168</v>
      </c>
      <c r="CG466" s="66">
        <f t="shared" si="465"/>
        <v>0</v>
      </c>
      <c r="CH466" s="370">
        <f t="shared" si="412"/>
        <v>39517</v>
      </c>
      <c r="CI466" s="17">
        <f t="shared" si="496"/>
        <v>1</v>
      </c>
      <c r="CJ466" s="17">
        <f t="shared" si="497"/>
        <v>0</v>
      </c>
      <c r="CK466" s="38">
        <f>MAX(BV38:BV466)</f>
        <v>999.5</v>
      </c>
      <c r="CL466" s="38">
        <f t="shared" si="483"/>
        <v>0</v>
      </c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</row>
    <row r="467" spans="1:147" customFormat="1" x14ac:dyDescent="0.25">
      <c r="A467" s="3"/>
      <c r="B467" s="254">
        <f t="shared" si="498"/>
        <v>39503</v>
      </c>
      <c r="C467" s="5">
        <f t="shared" si="501"/>
        <v>55868</v>
      </c>
      <c r="D467" s="5">
        <v>0</v>
      </c>
      <c r="E467" s="66">
        <f t="shared" si="503"/>
        <v>0</v>
      </c>
      <c r="F467" s="66">
        <f t="shared" si="499"/>
        <v>420.99999999999994</v>
      </c>
      <c r="G467" s="4">
        <f t="shared" si="502"/>
        <v>56289</v>
      </c>
      <c r="H467" s="8">
        <f t="shared" si="500"/>
        <v>7.5356196749480908E-3</v>
      </c>
      <c r="I467" s="3"/>
      <c r="J467" s="306">
        <v>39524</v>
      </c>
      <c r="K467" s="176">
        <v>1004.5</v>
      </c>
      <c r="L467" s="176">
        <v>1033.9000000000001</v>
      </c>
      <c r="M467" s="176">
        <v>904.7</v>
      </c>
      <c r="N467" s="178">
        <v>920</v>
      </c>
      <c r="O467" s="5">
        <f t="shared" si="442"/>
        <v>129.20000000000005</v>
      </c>
      <c r="P467" s="8">
        <f t="shared" si="443"/>
        <v>0.12862120457939277</v>
      </c>
      <c r="Q467" s="8">
        <f>(AVERAGE(P464:P466))*Q1239</f>
        <v>1.8458184841164942E-2</v>
      </c>
      <c r="R467" s="8">
        <f>P466/P1239</f>
        <v>1.3695528535862891</v>
      </c>
      <c r="S467" s="109">
        <f t="shared" si="403"/>
        <v>985.95875332704986</v>
      </c>
      <c r="T467" s="5">
        <f t="shared" si="404"/>
        <v>19.5</v>
      </c>
      <c r="U467" s="8">
        <f t="shared" si="441"/>
        <v>0.51249999999999996</v>
      </c>
      <c r="V467" s="19">
        <f t="shared" si="405"/>
        <v>65</v>
      </c>
      <c r="W467" s="109">
        <f t="shared" si="406"/>
        <v>1023.0412466729501</v>
      </c>
      <c r="X467" s="5">
        <f t="shared" si="407"/>
        <v>20.5</v>
      </c>
      <c r="Y467" s="8">
        <f t="shared" si="444"/>
        <v>0.48750000000000004</v>
      </c>
      <c r="Z467" s="5">
        <f t="shared" si="408"/>
        <v>0</v>
      </c>
      <c r="AA467" s="5">
        <f>K467*AA1239</f>
        <v>13.058499999999999</v>
      </c>
      <c r="AB467" s="5">
        <f t="shared" si="445"/>
        <v>17.884305938556555</v>
      </c>
      <c r="AC467" s="2">
        <f t="shared" si="481"/>
        <v>39524</v>
      </c>
      <c r="AD467" s="43">
        <f t="shared" si="449"/>
        <v>985</v>
      </c>
      <c r="AE467" s="235">
        <v>6.7</v>
      </c>
      <c r="AF467" s="131">
        <f>(AK466&gt;AF1239)*1</f>
        <v>0</v>
      </c>
      <c r="AG467" s="112">
        <f>MROUND((AD467*AG1239),5)</f>
        <v>965</v>
      </c>
      <c r="AH467" s="113">
        <f>MROUND((AE467*AH1239),0.1)</f>
        <v>1.2000000000000002</v>
      </c>
      <c r="AI467" s="60">
        <f t="shared" si="450"/>
        <v>-79.5</v>
      </c>
      <c r="AJ467" s="60">
        <f t="shared" si="409"/>
        <v>1004.5</v>
      </c>
      <c r="AK467" s="133">
        <f t="shared" si="410"/>
        <v>920</v>
      </c>
      <c r="AL467" s="41">
        <f t="shared" si="446"/>
        <v>1025</v>
      </c>
      <c r="AM467" s="56">
        <f t="shared" si="447"/>
        <v>6.9</v>
      </c>
      <c r="AN467" s="82">
        <f t="shared" si="448"/>
        <v>0</v>
      </c>
      <c r="AO467" s="82">
        <f t="shared" si="451"/>
        <v>1</v>
      </c>
      <c r="AP467" s="33">
        <f t="shared" si="466"/>
        <v>1</v>
      </c>
      <c r="AQ467" s="29">
        <f t="shared" si="452"/>
        <v>6.7</v>
      </c>
      <c r="AR467" s="86">
        <f t="shared" si="453"/>
        <v>0</v>
      </c>
      <c r="AS467" s="33">
        <f t="shared" si="454"/>
        <v>1</v>
      </c>
      <c r="AT467" s="19">
        <f t="shared" si="455"/>
        <v>985</v>
      </c>
      <c r="AU467" s="18">
        <f t="shared" si="467"/>
        <v>0</v>
      </c>
      <c r="AV467" s="5">
        <f t="shared" si="468"/>
        <v>0</v>
      </c>
      <c r="AW467" s="17">
        <f t="shared" si="456"/>
        <v>0</v>
      </c>
      <c r="AX467" s="17">
        <f t="shared" si="457"/>
        <v>0</v>
      </c>
      <c r="AY467" s="17">
        <f t="shared" si="469"/>
        <v>0</v>
      </c>
      <c r="AZ467" s="19">
        <f t="shared" si="470"/>
        <v>0</v>
      </c>
      <c r="BA467" s="19">
        <f t="shared" si="471"/>
        <v>985</v>
      </c>
      <c r="BB467" s="19">
        <f t="shared" si="472"/>
        <v>0</v>
      </c>
      <c r="BC467" s="19">
        <f t="shared" si="473"/>
        <v>0</v>
      </c>
      <c r="BD467" s="17">
        <f t="shared" si="474"/>
        <v>985</v>
      </c>
      <c r="BE467" s="17">
        <f t="shared" si="458"/>
        <v>0</v>
      </c>
      <c r="BF467" s="38">
        <f t="shared" si="459"/>
        <v>965</v>
      </c>
      <c r="BG467" s="38">
        <f t="shared" si="460"/>
        <v>0</v>
      </c>
      <c r="BH467" s="38">
        <f t="shared" si="475"/>
        <v>0</v>
      </c>
      <c r="BI467" s="38">
        <f t="shared" si="461"/>
        <v>-1.2000000000000002</v>
      </c>
      <c r="BJ467" s="5">
        <f t="shared" si="462"/>
        <v>6.7</v>
      </c>
      <c r="BK467" s="5">
        <f t="shared" si="476"/>
        <v>0</v>
      </c>
      <c r="BL467" s="22">
        <f t="shared" si="477"/>
        <v>0</v>
      </c>
      <c r="BM467" s="5">
        <f t="shared" si="478"/>
        <v>5.5</v>
      </c>
      <c r="BN467" s="66">
        <f t="shared" si="479"/>
        <v>550</v>
      </c>
      <c r="BO467" s="5">
        <f>AP467*BO1305</f>
        <v>0</v>
      </c>
      <c r="BP467" s="5">
        <f>AU467*BP1239</f>
        <v>0</v>
      </c>
      <c r="BQ467" s="5">
        <f t="shared" si="436"/>
        <v>-39</v>
      </c>
      <c r="BR467" s="356">
        <f t="shared" si="495"/>
        <v>511</v>
      </c>
      <c r="BS467" s="5">
        <f t="shared" si="480"/>
        <v>920</v>
      </c>
      <c r="BT467" s="6"/>
      <c r="BU467" s="306">
        <v>39524</v>
      </c>
      <c r="BV467" s="38">
        <f t="shared" si="463"/>
        <v>920</v>
      </c>
      <c r="BW467" s="66">
        <f>BV27*BV467</f>
        <v>75795.023891909703</v>
      </c>
      <c r="BX467" s="66">
        <f t="shared" si="485"/>
        <v>-6549.6786950074165</v>
      </c>
      <c r="BY467" s="17">
        <f t="shared" si="482"/>
        <v>0</v>
      </c>
      <c r="BZ467" s="17">
        <f t="shared" si="486"/>
        <v>1</v>
      </c>
      <c r="CA467" s="66">
        <f t="shared" si="437"/>
        <v>511</v>
      </c>
      <c r="CB467" s="66">
        <f>N3+CE467</f>
        <v>70679</v>
      </c>
      <c r="CC467" s="66">
        <f>MAX(BW404:BW467)</f>
        <v>82344.702586917119</v>
      </c>
      <c r="CD467" s="66">
        <f t="shared" si="464"/>
        <v>-6549.6786950074165</v>
      </c>
      <c r="CE467" s="66">
        <f t="shared" si="430"/>
        <v>20679</v>
      </c>
      <c r="CF467" s="66">
        <f>MAX(CE404:CE467)</f>
        <v>20679</v>
      </c>
      <c r="CG467" s="66">
        <f t="shared" si="465"/>
        <v>0</v>
      </c>
      <c r="CH467" s="370">
        <f t="shared" si="412"/>
        <v>39524</v>
      </c>
      <c r="CI467" s="17">
        <f t="shared" si="496"/>
        <v>1</v>
      </c>
      <c r="CJ467" s="17">
        <f t="shared" si="497"/>
        <v>0</v>
      </c>
      <c r="CK467" s="38">
        <f>MAX(BV38:BV467)</f>
        <v>999.5</v>
      </c>
      <c r="CL467" s="38">
        <f t="shared" si="483"/>
        <v>-79.5</v>
      </c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</row>
    <row r="468" spans="1:147" customFormat="1" x14ac:dyDescent="0.25">
      <c r="A468" s="3"/>
      <c r="B468" s="254">
        <f t="shared" si="498"/>
        <v>39510</v>
      </c>
      <c r="C468" s="5">
        <f t="shared" si="501"/>
        <v>56289</v>
      </c>
      <c r="D468" s="5">
        <v>0</v>
      </c>
      <c r="E468" s="66">
        <f t="shared" si="503"/>
        <v>0</v>
      </c>
      <c r="F468" s="66">
        <f t="shared" si="499"/>
        <v>801</v>
      </c>
      <c r="G468" s="4">
        <f t="shared" si="502"/>
        <v>57090</v>
      </c>
      <c r="H468" s="8">
        <f t="shared" si="500"/>
        <v>1.4230133773916751E-2</v>
      </c>
      <c r="I468" s="3"/>
      <c r="J468" s="306">
        <v>39531</v>
      </c>
      <c r="K468" s="176">
        <v>918.3</v>
      </c>
      <c r="L468" s="176">
        <v>960.3</v>
      </c>
      <c r="M468" s="176">
        <v>906.2</v>
      </c>
      <c r="N468" s="178">
        <v>936.5</v>
      </c>
      <c r="O468" s="5">
        <f t="shared" si="442"/>
        <v>54.099999999999909</v>
      </c>
      <c r="P468" s="8">
        <f t="shared" si="443"/>
        <v>5.8913209190896126E-2</v>
      </c>
      <c r="Q468" s="8">
        <f>(AVERAGE(P465:P467))*Q1239</f>
        <v>2.8631588771019279E-2</v>
      </c>
      <c r="R468" s="8">
        <f>P467/P1239</f>
        <v>3.6476124284640519</v>
      </c>
      <c r="S468" s="109">
        <f t="shared" ref="S468:S531" si="504">(-Q468*K468)+K468</f>
        <v>892.00761203157299</v>
      </c>
      <c r="T468" s="5">
        <f t="shared" ref="T468:T531" si="505">MAX(1,(K468-AD468))</f>
        <v>28.299999999999955</v>
      </c>
      <c r="U468" s="8">
        <f t="shared" si="441"/>
        <v>0.4854545454545463</v>
      </c>
      <c r="V468" s="19">
        <f t="shared" ref="V468:V531" si="506">MAX(0,(AD468-N468))</f>
        <v>0</v>
      </c>
      <c r="W468" s="109">
        <f t="shared" ref="W468:W531" si="507">(Q468*K468)+K468</f>
        <v>944.59238796842692</v>
      </c>
      <c r="X468" s="5">
        <f t="shared" ref="X468:X531" si="508">MAX(1,(AL468-K468))</f>
        <v>26.700000000000045</v>
      </c>
      <c r="Y468" s="8">
        <f t="shared" si="444"/>
        <v>0.51454545454545375</v>
      </c>
      <c r="Z468" s="5">
        <f t="shared" ref="Z468:Z531" si="509">MAX(0,(N468-AL468))</f>
        <v>0</v>
      </c>
      <c r="AA468" s="5">
        <f>K468*AA1239</f>
        <v>11.937899999999999</v>
      </c>
      <c r="AB468" s="5">
        <f t="shared" si="445"/>
        <v>43.544832409761</v>
      </c>
      <c r="AC468" s="2">
        <f t="shared" si="481"/>
        <v>39531</v>
      </c>
      <c r="AD468" s="43">
        <f t="shared" si="449"/>
        <v>890</v>
      </c>
      <c r="AE468" s="235">
        <v>9.1</v>
      </c>
      <c r="AF468" s="131">
        <f>(AK467&gt;AF1239)*1</f>
        <v>0</v>
      </c>
      <c r="AG468" s="112">
        <f>MROUND((AD468*AG1239),5)</f>
        <v>875</v>
      </c>
      <c r="AH468" s="113">
        <f>MROUND((AE468*AH1239),0.1)</f>
        <v>1.6</v>
      </c>
      <c r="AI468" s="60">
        <f t="shared" si="450"/>
        <v>16.5</v>
      </c>
      <c r="AJ468" s="60">
        <f t="shared" ref="AJ468:AJ531" si="510">K468</f>
        <v>918.3</v>
      </c>
      <c r="AK468" s="133">
        <f t="shared" ref="AK468:AK531" si="511">N468</f>
        <v>936.5</v>
      </c>
      <c r="AL468" s="41">
        <f t="shared" si="446"/>
        <v>945</v>
      </c>
      <c r="AM468" s="56">
        <f t="shared" si="447"/>
        <v>8.7000000000000011</v>
      </c>
      <c r="AN468" s="82">
        <f t="shared" si="448"/>
        <v>1</v>
      </c>
      <c r="AO468" s="82">
        <f t="shared" si="451"/>
        <v>0</v>
      </c>
      <c r="AP468" s="33">
        <f t="shared" si="466"/>
        <v>0</v>
      </c>
      <c r="AQ468" s="29">
        <f t="shared" si="452"/>
        <v>0</v>
      </c>
      <c r="AR468" s="86">
        <f t="shared" si="453"/>
        <v>1</v>
      </c>
      <c r="AS468" s="33">
        <f t="shared" si="454"/>
        <v>0</v>
      </c>
      <c r="AT468" s="19">
        <f t="shared" si="455"/>
        <v>0</v>
      </c>
      <c r="AU468" s="18">
        <f t="shared" si="467"/>
        <v>1</v>
      </c>
      <c r="AV468" s="5">
        <f t="shared" si="468"/>
        <v>8.7000000000000011</v>
      </c>
      <c r="AW468" s="17">
        <f t="shared" si="456"/>
        <v>1</v>
      </c>
      <c r="AX468" s="17">
        <f t="shared" si="457"/>
        <v>0</v>
      </c>
      <c r="AY468" s="17">
        <f t="shared" si="469"/>
        <v>0</v>
      </c>
      <c r="AZ468" s="19">
        <f t="shared" si="470"/>
        <v>985</v>
      </c>
      <c r="BA468" s="19">
        <f t="shared" si="471"/>
        <v>0</v>
      </c>
      <c r="BB468" s="19">
        <f t="shared" si="472"/>
        <v>0</v>
      </c>
      <c r="BC468" s="19">
        <f t="shared" si="473"/>
        <v>0</v>
      </c>
      <c r="BD468" s="17">
        <f t="shared" si="474"/>
        <v>985</v>
      </c>
      <c r="BE468" s="17">
        <f t="shared" si="458"/>
        <v>0</v>
      </c>
      <c r="BF468" s="38">
        <f t="shared" si="459"/>
        <v>0</v>
      </c>
      <c r="BG468" s="38">
        <f t="shared" si="460"/>
        <v>0</v>
      </c>
      <c r="BH468" s="38">
        <f t="shared" si="475"/>
        <v>0</v>
      </c>
      <c r="BI468" s="38">
        <f t="shared" si="461"/>
        <v>-1.6</v>
      </c>
      <c r="BJ468" s="5">
        <f t="shared" si="462"/>
        <v>0</v>
      </c>
      <c r="BK468" s="5">
        <f t="shared" si="476"/>
        <v>0</v>
      </c>
      <c r="BL468" s="22">
        <f t="shared" si="477"/>
        <v>8.7000000000000011</v>
      </c>
      <c r="BM468" s="5">
        <f t="shared" si="478"/>
        <v>7.1000000000000014</v>
      </c>
      <c r="BN468" s="66">
        <f t="shared" si="479"/>
        <v>710.00000000000011</v>
      </c>
      <c r="BO468" s="5">
        <f>AP468*BO1306</f>
        <v>0</v>
      </c>
      <c r="BP468" s="5">
        <f>AU468*BP1239</f>
        <v>-39</v>
      </c>
      <c r="BQ468" s="5">
        <f t="shared" si="436"/>
        <v>-39</v>
      </c>
      <c r="BR468" s="356">
        <f t="shared" si="495"/>
        <v>632.00000000000011</v>
      </c>
      <c r="BS468" s="5">
        <f t="shared" si="480"/>
        <v>936.5</v>
      </c>
      <c r="BT468" s="6"/>
      <c r="BU468" s="306">
        <v>39531</v>
      </c>
      <c r="BV468" s="38">
        <f t="shared" si="463"/>
        <v>936.5</v>
      </c>
      <c r="BW468" s="66">
        <f>BV27*BV468</f>
        <v>77154.391168232003</v>
      </c>
      <c r="BX468" s="66">
        <f t="shared" si="485"/>
        <v>1359.3672763223003</v>
      </c>
      <c r="BY468" s="17">
        <f t="shared" si="482"/>
        <v>1</v>
      </c>
      <c r="BZ468" s="17">
        <f t="shared" si="486"/>
        <v>0</v>
      </c>
      <c r="CA468" s="66">
        <f t="shared" si="437"/>
        <v>632</v>
      </c>
      <c r="CB468" s="66">
        <f>N3+CE468</f>
        <v>71311</v>
      </c>
      <c r="CC468" s="66">
        <f>MAX(BW404:BW468)</f>
        <v>82344.702586917119</v>
      </c>
      <c r="CD468" s="66">
        <f t="shared" si="464"/>
        <v>-5190.3114186851162</v>
      </c>
      <c r="CE468" s="66">
        <f t="shared" si="430"/>
        <v>21311</v>
      </c>
      <c r="CF468" s="66">
        <f>MAX(CE404:CE468)</f>
        <v>21311</v>
      </c>
      <c r="CG468" s="66">
        <f t="shared" si="465"/>
        <v>0</v>
      </c>
      <c r="CH468" s="370">
        <f t="shared" ref="CH468:CH531" si="512">BU468</f>
        <v>39531</v>
      </c>
      <c r="CI468" s="17">
        <f t="shared" si="496"/>
        <v>1</v>
      </c>
      <c r="CJ468" s="17">
        <f t="shared" si="497"/>
        <v>0</v>
      </c>
      <c r="CK468" s="38">
        <f>MAX(BV38:BV468)</f>
        <v>999.5</v>
      </c>
      <c r="CL468" s="38">
        <f t="shared" si="483"/>
        <v>-63</v>
      </c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</row>
    <row r="469" spans="1:147" customFormat="1" x14ac:dyDescent="0.25">
      <c r="A469" s="3"/>
      <c r="B469" s="254">
        <f t="shared" si="498"/>
        <v>39517</v>
      </c>
      <c r="C469" s="5">
        <f t="shared" si="501"/>
        <v>57090</v>
      </c>
      <c r="D469" s="5">
        <v>0</v>
      </c>
      <c r="E469" s="66">
        <f t="shared" si="503"/>
        <v>0</v>
      </c>
      <c r="F469" s="66">
        <f t="shared" si="499"/>
        <v>711</v>
      </c>
      <c r="G469" s="4">
        <f t="shared" si="502"/>
        <v>57801</v>
      </c>
      <c r="H469" s="8">
        <f t="shared" si="500"/>
        <v>1.2454019968470835E-2</v>
      </c>
      <c r="I469" s="3"/>
      <c r="J469" s="306">
        <v>39538</v>
      </c>
      <c r="K469" s="176">
        <v>936.4</v>
      </c>
      <c r="L469" s="176">
        <v>945.7</v>
      </c>
      <c r="M469" s="176">
        <v>876.3</v>
      </c>
      <c r="N469" s="178">
        <v>913.2</v>
      </c>
      <c r="O469" s="5">
        <f t="shared" si="442"/>
        <v>69.400000000000091</v>
      </c>
      <c r="P469" s="8">
        <f t="shared" si="443"/>
        <v>7.4113626655275627E-2</v>
      </c>
      <c r="Q469" s="8">
        <f>(AVERAGE(P466:P468))*Q1239</f>
        <v>3.1443632899301112E-2</v>
      </c>
      <c r="R469" s="8">
        <f>P468/P1239</f>
        <v>1.6707397100512356</v>
      </c>
      <c r="S469" s="109">
        <f t="shared" si="504"/>
        <v>906.95618215309446</v>
      </c>
      <c r="T469" s="5">
        <f t="shared" si="505"/>
        <v>31.399999999999977</v>
      </c>
      <c r="U469" s="8">
        <f t="shared" si="441"/>
        <v>0.47666666666666707</v>
      </c>
      <c r="V469" s="19">
        <f t="shared" si="506"/>
        <v>0</v>
      </c>
      <c r="W469" s="109">
        <f t="shared" si="507"/>
        <v>965.84381784690549</v>
      </c>
      <c r="X469" s="5">
        <f t="shared" si="508"/>
        <v>28.600000000000023</v>
      </c>
      <c r="Y469" s="8">
        <f t="shared" si="444"/>
        <v>0.52333333333333298</v>
      </c>
      <c r="Z469" s="5">
        <f t="shared" si="509"/>
        <v>0</v>
      </c>
      <c r="AA469" s="5">
        <f>K469*AA1239</f>
        <v>12.1732</v>
      </c>
      <c r="AB469" s="5">
        <f t="shared" si="445"/>
        <v>20.338248638395701</v>
      </c>
      <c r="AC469" s="2">
        <f t="shared" si="481"/>
        <v>39538</v>
      </c>
      <c r="AD469" s="43">
        <f t="shared" si="449"/>
        <v>905</v>
      </c>
      <c r="AE469" s="235">
        <v>21</v>
      </c>
      <c r="AF469" s="131">
        <f>(AK468&gt;AF1239)*1</f>
        <v>0</v>
      </c>
      <c r="AG469" s="112">
        <f>MROUND((AD469*AG1239),5)</f>
        <v>890</v>
      </c>
      <c r="AH469" s="113">
        <f>MROUND((AE469*AH1239),0.1)</f>
        <v>3.8000000000000003</v>
      </c>
      <c r="AI469" s="60">
        <f t="shared" si="450"/>
        <v>-23.299999999999955</v>
      </c>
      <c r="AJ469" s="60">
        <f t="shared" si="510"/>
        <v>936.4</v>
      </c>
      <c r="AK469" s="133">
        <f t="shared" si="511"/>
        <v>913.2</v>
      </c>
      <c r="AL469" s="41">
        <f t="shared" si="446"/>
        <v>965</v>
      </c>
      <c r="AM469" s="56">
        <f t="shared" si="447"/>
        <v>22.400000000000002</v>
      </c>
      <c r="AN469" s="82">
        <f t="shared" si="448"/>
        <v>0</v>
      </c>
      <c r="AO469" s="82">
        <f t="shared" si="451"/>
        <v>1</v>
      </c>
      <c r="AP469" s="33">
        <f t="shared" si="466"/>
        <v>0</v>
      </c>
      <c r="AQ469" s="29">
        <f t="shared" si="452"/>
        <v>0</v>
      </c>
      <c r="AR469" s="86">
        <f t="shared" si="453"/>
        <v>1</v>
      </c>
      <c r="AS469" s="33">
        <f t="shared" si="454"/>
        <v>0</v>
      </c>
      <c r="AT469" s="19">
        <f t="shared" si="455"/>
        <v>0</v>
      </c>
      <c r="AU469" s="18">
        <f t="shared" si="467"/>
        <v>1</v>
      </c>
      <c r="AV469" s="5">
        <f t="shared" si="468"/>
        <v>22.400000000000002</v>
      </c>
      <c r="AW469" s="17">
        <f t="shared" si="456"/>
        <v>1</v>
      </c>
      <c r="AX469" s="17">
        <f t="shared" si="457"/>
        <v>0</v>
      </c>
      <c r="AY469" s="17">
        <f t="shared" si="469"/>
        <v>0</v>
      </c>
      <c r="AZ469" s="19">
        <f t="shared" si="470"/>
        <v>985</v>
      </c>
      <c r="BA469" s="19">
        <f t="shared" si="471"/>
        <v>0</v>
      </c>
      <c r="BB469" s="19">
        <f t="shared" si="472"/>
        <v>0</v>
      </c>
      <c r="BC469" s="19">
        <f t="shared" si="473"/>
        <v>0</v>
      </c>
      <c r="BD469" s="17">
        <f t="shared" si="474"/>
        <v>985</v>
      </c>
      <c r="BE469" s="17">
        <f t="shared" si="458"/>
        <v>0</v>
      </c>
      <c r="BF469" s="38">
        <f t="shared" si="459"/>
        <v>0</v>
      </c>
      <c r="BG469" s="38">
        <f t="shared" si="460"/>
        <v>0</v>
      </c>
      <c r="BH469" s="38">
        <f t="shared" si="475"/>
        <v>0</v>
      </c>
      <c r="BI469" s="38">
        <f t="shared" si="461"/>
        <v>-3.8000000000000003</v>
      </c>
      <c r="BJ469" s="5">
        <f t="shared" si="462"/>
        <v>0</v>
      </c>
      <c r="BK469" s="5">
        <f t="shared" si="476"/>
        <v>0</v>
      </c>
      <c r="BL469" s="22">
        <f t="shared" si="477"/>
        <v>22.400000000000002</v>
      </c>
      <c r="BM469" s="5">
        <f t="shared" si="478"/>
        <v>18.600000000000001</v>
      </c>
      <c r="BN469" s="66">
        <f t="shared" si="479"/>
        <v>1860.0000000000002</v>
      </c>
      <c r="BO469" s="5">
        <f>AP469*BO1307</f>
        <v>0</v>
      </c>
      <c r="BP469" s="5">
        <f>AU469*BP1239</f>
        <v>-39</v>
      </c>
      <c r="BQ469" s="5">
        <f t="shared" ref="BQ469:BQ532" si="513">BQ468</f>
        <v>-39</v>
      </c>
      <c r="BR469" s="356">
        <f t="shared" si="495"/>
        <v>1782.0000000000002</v>
      </c>
      <c r="BS469" s="5">
        <f t="shared" si="480"/>
        <v>913.2</v>
      </c>
      <c r="BT469" s="6"/>
      <c r="BU469" s="306">
        <v>39538</v>
      </c>
      <c r="BV469" s="38">
        <f t="shared" si="463"/>
        <v>913.2</v>
      </c>
      <c r="BW469" s="66">
        <f>BV27*BV469</f>
        <v>75234.799802273861</v>
      </c>
      <c r="BX469" s="66">
        <f t="shared" si="485"/>
        <v>-1919.591365958142</v>
      </c>
      <c r="BY469" s="17">
        <f t="shared" si="482"/>
        <v>0</v>
      </c>
      <c r="BZ469" s="17">
        <f t="shared" si="486"/>
        <v>1</v>
      </c>
      <c r="CA469" s="66">
        <f t="shared" ref="CA469:CA532" si="514">CB469-CB468</f>
        <v>1782</v>
      </c>
      <c r="CB469" s="66">
        <f>N3+CE469</f>
        <v>73093</v>
      </c>
      <c r="CC469" s="66">
        <f>MAX(BW404:BW469)</f>
        <v>82344.702586917119</v>
      </c>
      <c r="CD469" s="66">
        <f t="shared" si="464"/>
        <v>-7109.9027846432582</v>
      </c>
      <c r="CE469" s="66">
        <f t="shared" ref="CE469:CE532" si="515">CE468+BR469</f>
        <v>23093</v>
      </c>
      <c r="CF469" s="66">
        <f>MAX(CE404:CE469)</f>
        <v>23093</v>
      </c>
      <c r="CG469" s="66">
        <f t="shared" si="465"/>
        <v>0</v>
      </c>
      <c r="CH469" s="370">
        <f t="shared" si="512"/>
        <v>39538</v>
      </c>
      <c r="CI469" s="17">
        <f t="shared" si="496"/>
        <v>1</v>
      </c>
      <c r="CJ469" s="17">
        <f t="shared" si="497"/>
        <v>0</v>
      </c>
      <c r="CK469" s="38">
        <f>MAX(BV38:BV469)</f>
        <v>999.5</v>
      </c>
      <c r="CL469" s="38">
        <f t="shared" si="483"/>
        <v>-86.299999999999955</v>
      </c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</row>
    <row r="470" spans="1:147" customFormat="1" x14ac:dyDescent="0.25">
      <c r="A470" s="3"/>
      <c r="B470" s="254">
        <f t="shared" si="498"/>
        <v>39524</v>
      </c>
      <c r="C470" s="5">
        <f t="shared" si="501"/>
        <v>57801</v>
      </c>
      <c r="D470" s="5">
        <v>0</v>
      </c>
      <c r="E470" s="66">
        <f t="shared" si="503"/>
        <v>0</v>
      </c>
      <c r="F470" s="66">
        <f t="shared" si="499"/>
        <v>511</v>
      </c>
      <c r="G470" s="4">
        <f t="shared" si="502"/>
        <v>58312</v>
      </c>
      <c r="H470" s="8">
        <f t="shared" si="500"/>
        <v>8.8406774969291193E-3</v>
      </c>
      <c r="I470" s="3"/>
      <c r="J470" s="306">
        <v>39545</v>
      </c>
      <c r="K470" s="176">
        <v>919.3</v>
      </c>
      <c r="L470" s="176">
        <v>943.4</v>
      </c>
      <c r="M470" s="176">
        <v>906.6</v>
      </c>
      <c r="N470" s="178">
        <v>927</v>
      </c>
      <c r="O470" s="5">
        <f t="shared" si="442"/>
        <v>36.799999999999955</v>
      </c>
      <c r="P470" s="8">
        <f t="shared" si="443"/>
        <v>4.0030457957141254E-2</v>
      </c>
      <c r="Q470" s="8">
        <f>(AVERAGE(P467:P469))*Q1239</f>
        <v>3.488640539007528E-2</v>
      </c>
      <c r="R470" s="8">
        <f>P469/P1239</f>
        <v>2.1018135119350343</v>
      </c>
      <c r="S470" s="109">
        <f t="shared" si="504"/>
        <v>887.22892752490372</v>
      </c>
      <c r="T470" s="5">
        <f t="shared" si="505"/>
        <v>34.299999999999955</v>
      </c>
      <c r="U470" s="8">
        <f t="shared" si="441"/>
        <v>0.47230769230769298</v>
      </c>
      <c r="V470" s="19">
        <f t="shared" si="506"/>
        <v>0</v>
      </c>
      <c r="W470" s="109">
        <f t="shared" si="507"/>
        <v>951.37107247509618</v>
      </c>
      <c r="X470" s="5">
        <f t="shared" si="508"/>
        <v>30.700000000000045</v>
      </c>
      <c r="Y470" s="8">
        <f t="shared" si="444"/>
        <v>0.52769230769230702</v>
      </c>
      <c r="Z470" s="5">
        <f t="shared" si="509"/>
        <v>0</v>
      </c>
      <c r="AA470" s="5">
        <f>K470*AA1239</f>
        <v>11.950899999999999</v>
      </c>
      <c r="AB470" s="5">
        <f t="shared" si="445"/>
        <v>25.118563099784399</v>
      </c>
      <c r="AC470" s="2">
        <f t="shared" si="481"/>
        <v>39545</v>
      </c>
      <c r="AD470" s="43">
        <f t="shared" si="449"/>
        <v>885</v>
      </c>
      <c r="AE470" s="235">
        <v>9.6999999999999993</v>
      </c>
      <c r="AF470" s="131">
        <f>(AK469&gt;AF1239)*1</f>
        <v>0</v>
      </c>
      <c r="AG470" s="112">
        <f>MROUND((AD470*AG1239),5)</f>
        <v>870</v>
      </c>
      <c r="AH470" s="113">
        <f>MROUND((AE470*AH1239),0.1)</f>
        <v>1.7000000000000002</v>
      </c>
      <c r="AI470" s="60">
        <f t="shared" si="450"/>
        <v>13.799999999999955</v>
      </c>
      <c r="AJ470" s="60">
        <f t="shared" si="510"/>
        <v>919.3</v>
      </c>
      <c r="AK470" s="133">
        <f t="shared" si="511"/>
        <v>927</v>
      </c>
      <c r="AL470" s="41">
        <f t="shared" si="446"/>
        <v>950</v>
      </c>
      <c r="AM470" s="56">
        <f t="shared" si="447"/>
        <v>10.600000000000001</v>
      </c>
      <c r="AN470" s="82">
        <f t="shared" si="448"/>
        <v>1</v>
      </c>
      <c r="AO470" s="82">
        <f t="shared" si="451"/>
        <v>0</v>
      </c>
      <c r="AP470" s="33">
        <f t="shared" si="466"/>
        <v>0</v>
      </c>
      <c r="AQ470" s="29">
        <f t="shared" si="452"/>
        <v>0</v>
      </c>
      <c r="AR470" s="86">
        <f t="shared" si="453"/>
        <v>1</v>
      </c>
      <c r="AS470" s="33">
        <f t="shared" si="454"/>
        <v>0</v>
      </c>
      <c r="AT470" s="19">
        <f t="shared" si="455"/>
        <v>0</v>
      </c>
      <c r="AU470" s="18">
        <f t="shared" si="467"/>
        <v>1</v>
      </c>
      <c r="AV470" s="5">
        <f t="shared" si="468"/>
        <v>10.600000000000001</v>
      </c>
      <c r="AW470" s="17">
        <f t="shared" si="456"/>
        <v>1</v>
      </c>
      <c r="AX470" s="17">
        <f t="shared" si="457"/>
        <v>0</v>
      </c>
      <c r="AY470" s="17">
        <f t="shared" si="469"/>
        <v>0</v>
      </c>
      <c r="AZ470" s="19">
        <f t="shared" si="470"/>
        <v>985</v>
      </c>
      <c r="BA470" s="19">
        <f t="shared" si="471"/>
        <v>0</v>
      </c>
      <c r="BB470" s="19">
        <f t="shared" si="472"/>
        <v>0</v>
      </c>
      <c r="BC470" s="19">
        <f t="shared" si="473"/>
        <v>0</v>
      </c>
      <c r="BD470" s="17">
        <f t="shared" si="474"/>
        <v>985</v>
      </c>
      <c r="BE470" s="17">
        <f t="shared" si="458"/>
        <v>0</v>
      </c>
      <c r="BF470" s="38">
        <f t="shared" si="459"/>
        <v>0</v>
      </c>
      <c r="BG470" s="38">
        <f t="shared" si="460"/>
        <v>0</v>
      </c>
      <c r="BH470" s="38">
        <f t="shared" si="475"/>
        <v>0</v>
      </c>
      <c r="BI470" s="38">
        <f t="shared" si="461"/>
        <v>-1.7000000000000002</v>
      </c>
      <c r="BJ470" s="5">
        <f t="shared" si="462"/>
        <v>0</v>
      </c>
      <c r="BK470" s="5">
        <f t="shared" si="476"/>
        <v>0</v>
      </c>
      <c r="BL470" s="22">
        <f t="shared" si="477"/>
        <v>10.600000000000001</v>
      </c>
      <c r="BM470" s="5">
        <f t="shared" si="478"/>
        <v>8.9000000000000021</v>
      </c>
      <c r="BN470" s="66">
        <f t="shared" si="479"/>
        <v>890.00000000000023</v>
      </c>
      <c r="BO470" s="5">
        <f>AP470*BO1308</f>
        <v>0</v>
      </c>
      <c r="BP470" s="5">
        <f>AU470*BP1239</f>
        <v>-39</v>
      </c>
      <c r="BQ470" s="5">
        <f t="shared" si="513"/>
        <v>-39</v>
      </c>
      <c r="BR470" s="356">
        <f t="shared" si="495"/>
        <v>812.00000000000023</v>
      </c>
      <c r="BS470" s="5">
        <f t="shared" si="480"/>
        <v>927</v>
      </c>
      <c r="BT470" s="6"/>
      <c r="BU470" s="306">
        <v>39545</v>
      </c>
      <c r="BV470" s="38">
        <f t="shared" si="463"/>
        <v>927</v>
      </c>
      <c r="BW470" s="66">
        <f>BV27*BV470</f>
        <v>76371.725160652495</v>
      </c>
      <c r="BX470" s="66">
        <f t="shared" si="485"/>
        <v>1136.925358378634</v>
      </c>
      <c r="BY470" s="17">
        <f t="shared" si="482"/>
        <v>1</v>
      </c>
      <c r="BZ470" s="17">
        <f t="shared" si="486"/>
        <v>0</v>
      </c>
      <c r="CA470" s="66">
        <f t="shared" si="514"/>
        <v>812</v>
      </c>
      <c r="CB470" s="66">
        <f>N3+CE470</f>
        <v>73905</v>
      </c>
      <c r="CC470" s="66">
        <f>MAX(BW404:BW470)</f>
        <v>82344.702586917119</v>
      </c>
      <c r="CD470" s="66">
        <f t="shared" si="464"/>
        <v>-5972.9774262646242</v>
      </c>
      <c r="CE470" s="66">
        <f t="shared" si="515"/>
        <v>23905</v>
      </c>
      <c r="CF470" s="66">
        <f>MAX(CE404:CE470)</f>
        <v>23905</v>
      </c>
      <c r="CG470" s="66">
        <f t="shared" si="465"/>
        <v>0</v>
      </c>
      <c r="CH470" s="370">
        <f t="shared" si="512"/>
        <v>39545</v>
      </c>
      <c r="CI470" s="17">
        <f t="shared" si="496"/>
        <v>1</v>
      </c>
      <c r="CJ470" s="17">
        <f t="shared" si="497"/>
        <v>0</v>
      </c>
      <c r="CK470" s="38">
        <f>MAX(BV38:BV470)</f>
        <v>999.5</v>
      </c>
      <c r="CL470" s="38">
        <f t="shared" si="483"/>
        <v>-72.5</v>
      </c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</row>
    <row r="471" spans="1:147" customFormat="1" x14ac:dyDescent="0.25">
      <c r="A471" s="3"/>
      <c r="B471" s="254">
        <f t="shared" si="498"/>
        <v>39531</v>
      </c>
      <c r="C471" s="5">
        <f t="shared" si="501"/>
        <v>58312</v>
      </c>
      <c r="D471" s="5">
        <v>0</v>
      </c>
      <c r="E471" s="66">
        <f t="shared" si="503"/>
        <v>0</v>
      </c>
      <c r="F471" s="66">
        <f t="shared" si="499"/>
        <v>632.00000000000011</v>
      </c>
      <c r="G471" s="4">
        <f t="shared" si="502"/>
        <v>58944</v>
      </c>
      <c r="H471" s="8">
        <f t="shared" si="500"/>
        <v>1.0838249416929622E-2</v>
      </c>
      <c r="I471" s="3"/>
      <c r="J471" s="306">
        <v>39552</v>
      </c>
      <c r="K471" s="176">
        <v>924.2</v>
      </c>
      <c r="L471" s="176">
        <v>956.2</v>
      </c>
      <c r="M471" s="176">
        <v>907.3</v>
      </c>
      <c r="N471" s="178">
        <v>915.2</v>
      </c>
      <c r="O471" s="5">
        <f t="shared" si="442"/>
        <v>48.900000000000091</v>
      </c>
      <c r="P471" s="8">
        <f t="shared" si="443"/>
        <v>5.2910625405756424E-2</v>
      </c>
      <c r="Q471" s="8">
        <f>(AVERAGE(P468:P470))*Q1239</f>
        <v>2.3074305840441733E-2</v>
      </c>
      <c r="R471" s="8">
        <f>P470/P1239</f>
        <v>1.1352373540511083</v>
      </c>
      <c r="S471" s="109">
        <f t="shared" si="504"/>
        <v>902.87472654226383</v>
      </c>
      <c r="T471" s="5">
        <f t="shared" si="505"/>
        <v>19.200000000000045</v>
      </c>
      <c r="U471" s="8">
        <f t="shared" si="441"/>
        <v>0.51999999999999891</v>
      </c>
      <c r="V471" s="19">
        <f t="shared" si="506"/>
        <v>0</v>
      </c>
      <c r="W471" s="109">
        <f t="shared" si="507"/>
        <v>945.52527345773626</v>
      </c>
      <c r="X471" s="5">
        <f t="shared" si="508"/>
        <v>20.799999999999955</v>
      </c>
      <c r="Y471" s="8">
        <f t="shared" si="444"/>
        <v>0.48000000000000109</v>
      </c>
      <c r="Z471" s="5">
        <f t="shared" si="509"/>
        <v>0</v>
      </c>
      <c r="AA471" s="5">
        <f>K471*AA1239</f>
        <v>12.0146</v>
      </c>
      <c r="AB471" s="5">
        <f t="shared" si="445"/>
        <v>13.639422713982444</v>
      </c>
      <c r="AC471" s="2">
        <f t="shared" si="481"/>
        <v>39552</v>
      </c>
      <c r="AD471" s="43">
        <f t="shared" si="449"/>
        <v>905</v>
      </c>
      <c r="AE471" s="235">
        <v>11.8</v>
      </c>
      <c r="AF471" s="131">
        <f>(AK470&gt;AF1239)*1</f>
        <v>0</v>
      </c>
      <c r="AG471" s="112">
        <f>MROUND((AD471*AG1239),5)</f>
        <v>890</v>
      </c>
      <c r="AH471" s="113">
        <f>MROUND((AE471*AH1239),0.1)</f>
        <v>2.1</v>
      </c>
      <c r="AI471" s="60">
        <f t="shared" si="450"/>
        <v>-11.799999999999955</v>
      </c>
      <c r="AJ471" s="60">
        <f t="shared" si="510"/>
        <v>924.2</v>
      </c>
      <c r="AK471" s="133">
        <f t="shared" si="511"/>
        <v>915.2</v>
      </c>
      <c r="AL471" s="41">
        <f t="shared" si="446"/>
        <v>945</v>
      </c>
      <c r="AM471" s="56">
        <f t="shared" si="447"/>
        <v>13.3</v>
      </c>
      <c r="AN471" s="82">
        <f t="shared" si="448"/>
        <v>0</v>
      </c>
      <c r="AO471" s="82">
        <f t="shared" si="451"/>
        <v>1</v>
      </c>
      <c r="AP471" s="33">
        <f t="shared" si="466"/>
        <v>0</v>
      </c>
      <c r="AQ471" s="29">
        <f t="shared" si="452"/>
        <v>0</v>
      </c>
      <c r="AR471" s="86">
        <f t="shared" si="453"/>
        <v>1</v>
      </c>
      <c r="AS471" s="33">
        <f t="shared" si="454"/>
        <v>0</v>
      </c>
      <c r="AT471" s="19">
        <f t="shared" si="455"/>
        <v>0</v>
      </c>
      <c r="AU471" s="18">
        <f t="shared" si="467"/>
        <v>1</v>
      </c>
      <c r="AV471" s="5">
        <f t="shared" si="468"/>
        <v>13.3</v>
      </c>
      <c r="AW471" s="17">
        <f t="shared" si="456"/>
        <v>1</v>
      </c>
      <c r="AX471" s="17">
        <f t="shared" si="457"/>
        <v>0</v>
      </c>
      <c r="AY471" s="17">
        <f t="shared" si="469"/>
        <v>0</v>
      </c>
      <c r="AZ471" s="19">
        <f t="shared" si="470"/>
        <v>985</v>
      </c>
      <c r="BA471" s="19">
        <f t="shared" si="471"/>
        <v>0</v>
      </c>
      <c r="BB471" s="19">
        <f t="shared" si="472"/>
        <v>0</v>
      </c>
      <c r="BC471" s="19">
        <f t="shared" si="473"/>
        <v>0</v>
      </c>
      <c r="BD471" s="17">
        <f t="shared" si="474"/>
        <v>985</v>
      </c>
      <c r="BE471" s="17">
        <f t="shared" si="458"/>
        <v>0</v>
      </c>
      <c r="BF471" s="38">
        <f t="shared" si="459"/>
        <v>0</v>
      </c>
      <c r="BG471" s="38">
        <f t="shared" si="460"/>
        <v>0</v>
      </c>
      <c r="BH471" s="38">
        <f t="shared" si="475"/>
        <v>0</v>
      </c>
      <c r="BI471" s="38">
        <f t="shared" si="461"/>
        <v>-2.1</v>
      </c>
      <c r="BJ471" s="5">
        <f t="shared" si="462"/>
        <v>0</v>
      </c>
      <c r="BK471" s="5">
        <f t="shared" si="476"/>
        <v>0</v>
      </c>
      <c r="BL471" s="22">
        <f t="shared" si="477"/>
        <v>13.3</v>
      </c>
      <c r="BM471" s="5">
        <f t="shared" si="478"/>
        <v>11.200000000000001</v>
      </c>
      <c r="BN471" s="66">
        <f t="shared" si="479"/>
        <v>1120</v>
      </c>
      <c r="BO471" s="5">
        <f>AP471*BO1309</f>
        <v>0</v>
      </c>
      <c r="BP471" s="5">
        <f>AU471*BP1239</f>
        <v>-39</v>
      </c>
      <c r="BQ471" s="5">
        <f t="shared" si="513"/>
        <v>-39</v>
      </c>
      <c r="BR471" s="356">
        <f t="shared" si="495"/>
        <v>1042</v>
      </c>
      <c r="BS471" s="5">
        <f t="shared" si="480"/>
        <v>915.2</v>
      </c>
      <c r="BT471" s="6"/>
      <c r="BU471" s="306">
        <v>39552</v>
      </c>
      <c r="BV471" s="38">
        <f t="shared" si="463"/>
        <v>915.2</v>
      </c>
      <c r="BW471" s="66">
        <f>BV27*BV471</f>
        <v>75399.571593343222</v>
      </c>
      <c r="BX471" s="66">
        <f t="shared" si="485"/>
        <v>-972.15356730927306</v>
      </c>
      <c r="BY471" s="17">
        <f t="shared" si="482"/>
        <v>0</v>
      </c>
      <c r="BZ471" s="17">
        <f t="shared" si="486"/>
        <v>1</v>
      </c>
      <c r="CA471" s="66">
        <f t="shared" si="514"/>
        <v>1042</v>
      </c>
      <c r="CB471" s="66">
        <f>N3+CE471</f>
        <v>74947</v>
      </c>
      <c r="CC471" s="66">
        <f>MAX(BW404:BW471)</f>
        <v>82344.702586917119</v>
      </c>
      <c r="CD471" s="66">
        <f t="shared" si="464"/>
        <v>-6945.1309935738973</v>
      </c>
      <c r="CE471" s="66">
        <f t="shared" si="515"/>
        <v>24947</v>
      </c>
      <c r="CF471" s="66">
        <f>MAX(CE404:CE471)</f>
        <v>24947</v>
      </c>
      <c r="CG471" s="66">
        <f t="shared" si="465"/>
        <v>0</v>
      </c>
      <c r="CH471" s="370">
        <f t="shared" si="512"/>
        <v>39552</v>
      </c>
      <c r="CI471" s="17">
        <f t="shared" si="496"/>
        <v>1</v>
      </c>
      <c r="CJ471" s="17">
        <f t="shared" si="497"/>
        <v>0</v>
      </c>
      <c r="CK471" s="38">
        <f>MAX(BV38:BV471)</f>
        <v>999.5</v>
      </c>
      <c r="CL471" s="38">
        <f t="shared" si="483"/>
        <v>-84.299999999999955</v>
      </c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</row>
    <row r="472" spans="1:147" customFormat="1" x14ac:dyDescent="0.25">
      <c r="A472" s="3"/>
      <c r="B472" s="254">
        <f t="shared" si="498"/>
        <v>39538</v>
      </c>
      <c r="C472" s="5">
        <f t="shared" si="501"/>
        <v>58944</v>
      </c>
      <c r="D472" s="5">
        <v>0</v>
      </c>
      <c r="E472" s="66">
        <f t="shared" si="503"/>
        <v>0</v>
      </c>
      <c r="F472" s="66">
        <f t="shared" si="499"/>
        <v>1782.0000000000002</v>
      </c>
      <c r="G472" s="4">
        <f t="shared" si="502"/>
        <v>60726</v>
      </c>
      <c r="H472" s="8">
        <f t="shared" si="500"/>
        <v>3.0232084690553749E-2</v>
      </c>
      <c r="I472" s="3"/>
      <c r="J472" s="306">
        <v>39559</v>
      </c>
      <c r="K472" s="176">
        <v>920.1</v>
      </c>
      <c r="L472" s="176">
        <v>931.9</v>
      </c>
      <c r="M472" s="176">
        <v>880</v>
      </c>
      <c r="N472" s="178">
        <v>889.7</v>
      </c>
      <c r="O472" s="5">
        <f t="shared" si="442"/>
        <v>51.899999999999977</v>
      </c>
      <c r="P472" s="8">
        <f t="shared" si="443"/>
        <v>5.6406912292142133E-2</v>
      </c>
      <c r="Q472" s="8">
        <f>(AVERAGE(P469:P471))*Q1239</f>
        <v>2.2273961335756442E-2</v>
      </c>
      <c r="R472" s="8">
        <f>P471/P1239</f>
        <v>1.5005103976359766</v>
      </c>
      <c r="S472" s="109">
        <f t="shared" si="504"/>
        <v>899.60572817497052</v>
      </c>
      <c r="T472" s="5">
        <f t="shared" si="505"/>
        <v>20.100000000000023</v>
      </c>
      <c r="U472" s="8">
        <f t="shared" si="441"/>
        <v>0.49749999999999944</v>
      </c>
      <c r="V472" s="19">
        <f t="shared" si="506"/>
        <v>10.299999999999955</v>
      </c>
      <c r="W472" s="109">
        <f t="shared" si="507"/>
        <v>940.59427182502952</v>
      </c>
      <c r="X472" s="5">
        <f t="shared" si="508"/>
        <v>19.899999999999977</v>
      </c>
      <c r="Y472" s="8">
        <f t="shared" si="444"/>
        <v>0.50250000000000061</v>
      </c>
      <c r="Z472" s="5">
        <f t="shared" si="509"/>
        <v>0</v>
      </c>
      <c r="AA472" s="5">
        <f>K472*AA1239</f>
        <v>11.9613</v>
      </c>
      <c r="AB472" s="5">
        <f t="shared" si="445"/>
        <v>17.948055019243206</v>
      </c>
      <c r="AC472" s="2">
        <f t="shared" si="481"/>
        <v>39559</v>
      </c>
      <c r="AD472" s="43">
        <f t="shared" si="449"/>
        <v>900</v>
      </c>
      <c r="AE472" s="235">
        <v>7.1</v>
      </c>
      <c r="AF472" s="131">
        <f>(AK471&gt;AF1239)*1</f>
        <v>0</v>
      </c>
      <c r="AG472" s="112">
        <f>MROUND((AD472*AG1239),5)</f>
        <v>885</v>
      </c>
      <c r="AH472" s="113">
        <f>MROUND((AE472*AH1239),0.1)</f>
        <v>1.3</v>
      </c>
      <c r="AI472" s="60">
        <f t="shared" si="450"/>
        <v>-25.5</v>
      </c>
      <c r="AJ472" s="60">
        <f t="shared" si="510"/>
        <v>920.1</v>
      </c>
      <c r="AK472" s="133">
        <f t="shared" si="511"/>
        <v>889.7</v>
      </c>
      <c r="AL472" s="41">
        <f t="shared" si="446"/>
        <v>940</v>
      </c>
      <c r="AM472" s="56">
        <f t="shared" si="447"/>
        <v>6.5</v>
      </c>
      <c r="AN472" s="82">
        <f t="shared" si="448"/>
        <v>0</v>
      </c>
      <c r="AO472" s="82">
        <f t="shared" si="451"/>
        <v>1</v>
      </c>
      <c r="AP472" s="33">
        <f t="shared" si="466"/>
        <v>0</v>
      </c>
      <c r="AQ472" s="29">
        <f t="shared" si="452"/>
        <v>0</v>
      </c>
      <c r="AR472" s="86">
        <f t="shared" si="453"/>
        <v>0</v>
      </c>
      <c r="AS472" s="33">
        <f t="shared" si="454"/>
        <v>0</v>
      </c>
      <c r="AT472" s="19">
        <f t="shared" si="455"/>
        <v>0</v>
      </c>
      <c r="AU472" s="18">
        <f t="shared" si="467"/>
        <v>1</v>
      </c>
      <c r="AV472" s="5">
        <f t="shared" si="468"/>
        <v>6.5</v>
      </c>
      <c r="AW472" s="17">
        <f t="shared" si="456"/>
        <v>1</v>
      </c>
      <c r="AX472" s="17">
        <f t="shared" si="457"/>
        <v>0</v>
      </c>
      <c r="AY472" s="17">
        <f t="shared" si="469"/>
        <v>0</v>
      </c>
      <c r="AZ472" s="19">
        <f t="shared" si="470"/>
        <v>985</v>
      </c>
      <c r="BA472" s="19">
        <f t="shared" si="471"/>
        <v>0</v>
      </c>
      <c r="BB472" s="19">
        <f t="shared" si="472"/>
        <v>0</v>
      </c>
      <c r="BC472" s="19">
        <f t="shared" si="473"/>
        <v>0</v>
      </c>
      <c r="BD472" s="17">
        <f t="shared" si="474"/>
        <v>985</v>
      </c>
      <c r="BE472" s="17">
        <f t="shared" si="458"/>
        <v>0</v>
      </c>
      <c r="BF472" s="38">
        <f t="shared" si="459"/>
        <v>0</v>
      </c>
      <c r="BG472" s="38">
        <f t="shared" si="460"/>
        <v>0</v>
      </c>
      <c r="BH472" s="38">
        <f t="shared" si="475"/>
        <v>0</v>
      </c>
      <c r="BI472" s="38">
        <f t="shared" si="461"/>
        <v>-1.3</v>
      </c>
      <c r="BJ472" s="5">
        <f t="shared" si="462"/>
        <v>0</v>
      </c>
      <c r="BK472" s="5">
        <f t="shared" si="476"/>
        <v>0</v>
      </c>
      <c r="BL472" s="22">
        <f t="shared" si="477"/>
        <v>6.5</v>
      </c>
      <c r="BM472" s="5">
        <f t="shared" si="478"/>
        <v>5.2</v>
      </c>
      <c r="BN472" s="66">
        <f t="shared" si="479"/>
        <v>520</v>
      </c>
      <c r="BO472" s="5">
        <f>AP472*BO1310</f>
        <v>0</v>
      </c>
      <c r="BP472" s="5">
        <f>AU472*BP1239</f>
        <v>-39</v>
      </c>
      <c r="BQ472" s="5">
        <f t="shared" si="513"/>
        <v>-39</v>
      </c>
      <c r="BR472" s="356">
        <f t="shared" si="495"/>
        <v>442</v>
      </c>
      <c r="BS472" s="5">
        <f t="shared" si="480"/>
        <v>889.7</v>
      </c>
      <c r="BT472" s="6"/>
      <c r="BU472" s="306">
        <v>39559</v>
      </c>
      <c r="BV472" s="38">
        <f t="shared" si="463"/>
        <v>889.7</v>
      </c>
      <c r="BW472" s="66">
        <f>BV27*BV472</f>
        <v>73298.731257208769</v>
      </c>
      <c r="BX472" s="66">
        <f t="shared" si="485"/>
        <v>-2100.8403361344535</v>
      </c>
      <c r="BY472" s="17">
        <f t="shared" si="482"/>
        <v>0</v>
      </c>
      <c r="BZ472" s="17">
        <f t="shared" si="486"/>
        <v>1</v>
      </c>
      <c r="CA472" s="66">
        <f t="shared" si="514"/>
        <v>442</v>
      </c>
      <c r="CB472" s="66">
        <f>N3+CE472</f>
        <v>75389</v>
      </c>
      <c r="CC472" s="66">
        <f>MAX(BW404:BW472)</f>
        <v>82344.702586917119</v>
      </c>
      <c r="CD472" s="66">
        <f t="shared" si="464"/>
        <v>-9045.9713297083508</v>
      </c>
      <c r="CE472" s="66">
        <f t="shared" si="515"/>
        <v>25389</v>
      </c>
      <c r="CF472" s="66">
        <f>MAX(CE404:CE472)</f>
        <v>25389</v>
      </c>
      <c r="CG472" s="66">
        <f t="shared" si="465"/>
        <v>0</v>
      </c>
      <c r="CH472" s="370">
        <f t="shared" si="512"/>
        <v>39559</v>
      </c>
      <c r="CI472" s="17">
        <f t="shared" si="496"/>
        <v>1</v>
      </c>
      <c r="CJ472" s="17">
        <f t="shared" si="497"/>
        <v>0</v>
      </c>
      <c r="CK472" s="38">
        <f>MAX(BV38:BV472)</f>
        <v>999.5</v>
      </c>
      <c r="CL472" s="38">
        <f t="shared" si="483"/>
        <v>-109.79999999999995</v>
      </c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</row>
    <row r="473" spans="1:147" customFormat="1" x14ac:dyDescent="0.25">
      <c r="A473" s="3"/>
      <c r="B473" s="254">
        <f t="shared" si="498"/>
        <v>39545</v>
      </c>
      <c r="C473" s="5">
        <f t="shared" si="501"/>
        <v>60726</v>
      </c>
      <c r="D473" s="5">
        <v>0</v>
      </c>
      <c r="E473" s="66">
        <f t="shared" si="503"/>
        <v>0</v>
      </c>
      <c r="F473" s="66">
        <f t="shared" si="499"/>
        <v>812.00000000000023</v>
      </c>
      <c r="G473" s="4">
        <f t="shared" si="502"/>
        <v>61538</v>
      </c>
      <c r="H473" s="8">
        <f t="shared" si="500"/>
        <v>1.337153772683859E-2</v>
      </c>
      <c r="I473" s="3"/>
      <c r="J473" s="306">
        <v>39566</v>
      </c>
      <c r="K473" s="176">
        <v>890</v>
      </c>
      <c r="L473" s="176">
        <v>898.1</v>
      </c>
      <c r="M473" s="176">
        <v>846.4</v>
      </c>
      <c r="N473" s="178">
        <v>858</v>
      </c>
      <c r="O473" s="5">
        <f t="shared" si="442"/>
        <v>51.700000000000045</v>
      </c>
      <c r="P473" s="8">
        <f t="shared" si="443"/>
        <v>5.8089887640449492E-2</v>
      </c>
      <c r="Q473" s="8">
        <f>(AVERAGE(P470:P472))*Q1239</f>
        <v>1.9913066087338643E-2</v>
      </c>
      <c r="R473" s="8">
        <f>P472/P1239</f>
        <v>1.5996627850044562</v>
      </c>
      <c r="S473" s="109">
        <f t="shared" si="504"/>
        <v>872.27737118226855</v>
      </c>
      <c r="T473" s="5">
        <f t="shared" si="505"/>
        <v>20</v>
      </c>
      <c r="U473" s="8">
        <f t="shared" si="441"/>
        <v>0.5</v>
      </c>
      <c r="V473" s="19">
        <f t="shared" si="506"/>
        <v>12</v>
      </c>
      <c r="W473" s="109">
        <f t="shared" si="507"/>
        <v>907.72262881773145</v>
      </c>
      <c r="X473" s="5">
        <f t="shared" si="508"/>
        <v>20</v>
      </c>
      <c r="Y473" s="8">
        <f t="shared" si="444"/>
        <v>0.5</v>
      </c>
      <c r="Z473" s="5">
        <f t="shared" si="509"/>
        <v>0</v>
      </c>
      <c r="AA473" s="5">
        <f>K473*AA1239</f>
        <v>11.57</v>
      </c>
      <c r="AB473" s="5">
        <f t="shared" si="445"/>
        <v>18.508098422501558</v>
      </c>
      <c r="AC473" s="2">
        <f t="shared" si="481"/>
        <v>39566</v>
      </c>
      <c r="AD473" s="43">
        <f t="shared" si="449"/>
        <v>870</v>
      </c>
      <c r="AE473" s="235">
        <v>8.9</v>
      </c>
      <c r="AF473" s="131">
        <f>(AK472&gt;AF1239)*1</f>
        <v>0</v>
      </c>
      <c r="AG473" s="112">
        <f>MROUND((AD473*AG1239),5)</f>
        <v>855</v>
      </c>
      <c r="AH473" s="113">
        <f>MROUND((AE473*AH1239),0.1)</f>
        <v>1.6</v>
      </c>
      <c r="AI473" s="60">
        <f t="shared" si="450"/>
        <v>-31.700000000000045</v>
      </c>
      <c r="AJ473" s="60">
        <f t="shared" si="510"/>
        <v>890</v>
      </c>
      <c r="AK473" s="133">
        <f t="shared" si="511"/>
        <v>858</v>
      </c>
      <c r="AL473" s="41">
        <f t="shared" si="446"/>
        <v>910</v>
      </c>
      <c r="AM473" s="56">
        <f t="shared" si="447"/>
        <v>9</v>
      </c>
      <c r="AN473" s="82">
        <f t="shared" si="448"/>
        <v>0</v>
      </c>
      <c r="AO473" s="82">
        <f t="shared" si="451"/>
        <v>1</v>
      </c>
      <c r="AP473" s="33">
        <f t="shared" si="466"/>
        <v>0</v>
      </c>
      <c r="AQ473" s="29">
        <f t="shared" si="452"/>
        <v>0</v>
      </c>
      <c r="AR473" s="86">
        <f t="shared" si="453"/>
        <v>0</v>
      </c>
      <c r="AS473" s="33">
        <f t="shared" si="454"/>
        <v>0</v>
      </c>
      <c r="AT473" s="19">
        <f t="shared" si="455"/>
        <v>0</v>
      </c>
      <c r="AU473" s="18">
        <f t="shared" si="467"/>
        <v>1</v>
      </c>
      <c r="AV473" s="5">
        <f t="shared" si="468"/>
        <v>9</v>
      </c>
      <c r="AW473" s="17">
        <f t="shared" si="456"/>
        <v>1</v>
      </c>
      <c r="AX473" s="17">
        <f t="shared" si="457"/>
        <v>0</v>
      </c>
      <c r="AY473" s="17">
        <f t="shared" si="469"/>
        <v>0</v>
      </c>
      <c r="AZ473" s="19">
        <f t="shared" si="470"/>
        <v>985</v>
      </c>
      <c r="BA473" s="19">
        <f t="shared" si="471"/>
        <v>0</v>
      </c>
      <c r="BB473" s="19">
        <f t="shared" si="472"/>
        <v>0</v>
      </c>
      <c r="BC473" s="19">
        <f t="shared" si="473"/>
        <v>0</v>
      </c>
      <c r="BD473" s="17">
        <f t="shared" si="474"/>
        <v>985</v>
      </c>
      <c r="BE473" s="17">
        <f t="shared" si="458"/>
        <v>0</v>
      </c>
      <c r="BF473" s="38">
        <f t="shared" si="459"/>
        <v>0</v>
      </c>
      <c r="BG473" s="38">
        <f t="shared" si="460"/>
        <v>0</v>
      </c>
      <c r="BH473" s="38">
        <f t="shared" si="475"/>
        <v>0</v>
      </c>
      <c r="BI473" s="38">
        <f t="shared" si="461"/>
        <v>-1.6</v>
      </c>
      <c r="BJ473" s="5">
        <f t="shared" si="462"/>
        <v>0</v>
      </c>
      <c r="BK473" s="5">
        <f t="shared" si="476"/>
        <v>0</v>
      </c>
      <c r="BL473" s="22">
        <f t="shared" si="477"/>
        <v>9</v>
      </c>
      <c r="BM473" s="5">
        <f t="shared" si="478"/>
        <v>7.4</v>
      </c>
      <c r="BN473" s="66">
        <f t="shared" si="479"/>
        <v>740</v>
      </c>
      <c r="BO473" s="5">
        <f>AP473*BO1311</f>
        <v>0</v>
      </c>
      <c r="BP473" s="5">
        <f>AU473*BP1239</f>
        <v>-39</v>
      </c>
      <c r="BQ473" s="5">
        <f t="shared" si="513"/>
        <v>-39</v>
      </c>
      <c r="BR473" s="356">
        <f t="shared" si="495"/>
        <v>662</v>
      </c>
      <c r="BS473" s="5">
        <f t="shared" si="480"/>
        <v>858</v>
      </c>
      <c r="BT473" s="6"/>
      <c r="BU473" s="306">
        <v>39566</v>
      </c>
      <c r="BV473" s="38">
        <f t="shared" si="463"/>
        <v>858</v>
      </c>
      <c r="BW473" s="66">
        <f>BV27*BV473</f>
        <v>70687.098368759267</v>
      </c>
      <c r="BX473" s="66">
        <f t="shared" si="485"/>
        <v>-2611.6328884495015</v>
      </c>
      <c r="BY473" s="17">
        <f t="shared" si="482"/>
        <v>0</v>
      </c>
      <c r="BZ473" s="17">
        <f t="shared" si="486"/>
        <v>1</v>
      </c>
      <c r="CA473" s="66">
        <f t="shared" si="514"/>
        <v>662</v>
      </c>
      <c r="CB473" s="66">
        <f>N3+CE473</f>
        <v>76051</v>
      </c>
      <c r="CC473" s="66">
        <f>MAX(BW404:BW473)</f>
        <v>82344.702586917119</v>
      </c>
      <c r="CD473" s="66">
        <f t="shared" si="464"/>
        <v>-11657.604218157852</v>
      </c>
      <c r="CE473" s="66">
        <f t="shared" si="515"/>
        <v>26051</v>
      </c>
      <c r="CF473" s="66">
        <f>MAX(CE404:CE473)</f>
        <v>26051</v>
      </c>
      <c r="CG473" s="66">
        <f t="shared" si="465"/>
        <v>0</v>
      </c>
      <c r="CH473" s="370">
        <f t="shared" si="512"/>
        <v>39566</v>
      </c>
      <c r="CI473" s="17">
        <f t="shared" si="496"/>
        <v>1</v>
      </c>
      <c r="CJ473" s="17">
        <f t="shared" si="497"/>
        <v>0</v>
      </c>
      <c r="CK473" s="38">
        <f>MAX(BV38:BV473)</f>
        <v>999.5</v>
      </c>
      <c r="CL473" s="38">
        <f t="shared" si="483"/>
        <v>-141.5</v>
      </c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</row>
    <row r="474" spans="1:147" customFormat="1" x14ac:dyDescent="0.25">
      <c r="A474" s="3"/>
      <c r="B474" s="254">
        <f t="shared" si="498"/>
        <v>39552</v>
      </c>
      <c r="C474" s="5">
        <f t="shared" si="501"/>
        <v>61538</v>
      </c>
      <c r="D474" s="5">
        <v>0</v>
      </c>
      <c r="E474" s="66">
        <f t="shared" si="503"/>
        <v>0</v>
      </c>
      <c r="F474" s="66">
        <f t="shared" si="499"/>
        <v>1042</v>
      </c>
      <c r="G474" s="4">
        <f t="shared" si="502"/>
        <v>62580</v>
      </c>
      <c r="H474" s="8">
        <f t="shared" si="500"/>
        <v>1.6932626994702462E-2</v>
      </c>
      <c r="I474" s="3"/>
      <c r="J474" s="306">
        <v>39573</v>
      </c>
      <c r="K474" s="176">
        <v>859.2</v>
      </c>
      <c r="L474" s="176">
        <v>890.8</v>
      </c>
      <c r="M474" s="176">
        <v>858.7</v>
      </c>
      <c r="N474" s="178">
        <v>885.8</v>
      </c>
      <c r="O474" s="5">
        <f t="shared" si="442"/>
        <v>32.099999999999909</v>
      </c>
      <c r="P474" s="8">
        <f t="shared" si="443"/>
        <v>3.7360335195530621E-2</v>
      </c>
      <c r="Q474" s="8">
        <f>(AVERAGE(P471:P473))*Q1239</f>
        <v>2.2320990045113079E-2</v>
      </c>
      <c r="R474" s="8">
        <f>P473/P1239</f>
        <v>1.6473908545506815</v>
      </c>
      <c r="S474" s="109">
        <f t="shared" si="504"/>
        <v>840.02180535323885</v>
      </c>
      <c r="T474" s="5">
        <f t="shared" si="505"/>
        <v>19.200000000000045</v>
      </c>
      <c r="U474" s="8">
        <f t="shared" si="441"/>
        <v>0.51999999999999891</v>
      </c>
      <c r="V474" s="19">
        <f t="shared" si="506"/>
        <v>0</v>
      </c>
      <c r="W474" s="109">
        <f t="shared" si="507"/>
        <v>878.37819464676124</v>
      </c>
      <c r="X474" s="5">
        <f t="shared" si="508"/>
        <v>20.799999999999955</v>
      </c>
      <c r="Y474" s="8">
        <f t="shared" si="444"/>
        <v>0.48000000000000109</v>
      </c>
      <c r="Z474" s="5">
        <f t="shared" si="509"/>
        <v>5.7999999999999545</v>
      </c>
      <c r="AA474" s="5">
        <f>K474*AA1239</f>
        <v>11.169600000000001</v>
      </c>
      <c r="AB474" s="5">
        <f t="shared" si="445"/>
        <v>18.400696888989295</v>
      </c>
      <c r="AC474" s="2">
        <f t="shared" si="481"/>
        <v>39573</v>
      </c>
      <c r="AD474" s="43">
        <f t="shared" si="449"/>
        <v>840</v>
      </c>
      <c r="AE474" s="235">
        <v>9.1999999999999993</v>
      </c>
      <c r="AF474" s="131">
        <f>(AK473&gt;AF1239)*1</f>
        <v>0</v>
      </c>
      <c r="AG474" s="112">
        <f>MROUND((AD474*AG1239),5)</f>
        <v>825</v>
      </c>
      <c r="AH474" s="113">
        <f>MROUND((AE474*AH1239),0.1)</f>
        <v>1.7000000000000002</v>
      </c>
      <c r="AI474" s="60">
        <f t="shared" si="450"/>
        <v>27.799999999999955</v>
      </c>
      <c r="AJ474" s="60">
        <f t="shared" si="510"/>
        <v>859.2</v>
      </c>
      <c r="AK474" s="133">
        <f t="shared" si="511"/>
        <v>885.8</v>
      </c>
      <c r="AL474" s="41">
        <f t="shared" si="446"/>
        <v>880</v>
      </c>
      <c r="AM474" s="56">
        <f t="shared" si="447"/>
        <v>9.3000000000000007</v>
      </c>
      <c r="AN474" s="82">
        <f t="shared" si="448"/>
        <v>1</v>
      </c>
      <c r="AO474" s="82">
        <f t="shared" si="451"/>
        <v>0</v>
      </c>
      <c r="AP474" s="33">
        <f t="shared" si="466"/>
        <v>0</v>
      </c>
      <c r="AQ474" s="29">
        <f t="shared" si="452"/>
        <v>0</v>
      </c>
      <c r="AR474" s="86">
        <f t="shared" si="453"/>
        <v>1</v>
      </c>
      <c r="AS474" s="33">
        <f t="shared" si="454"/>
        <v>0</v>
      </c>
      <c r="AT474" s="19">
        <f t="shared" si="455"/>
        <v>0</v>
      </c>
      <c r="AU474" s="18">
        <f t="shared" si="467"/>
        <v>1</v>
      </c>
      <c r="AV474" s="5">
        <f t="shared" si="468"/>
        <v>9.3000000000000007</v>
      </c>
      <c r="AW474" s="17">
        <f t="shared" si="456"/>
        <v>0</v>
      </c>
      <c r="AX474" s="17">
        <f t="shared" si="457"/>
        <v>1</v>
      </c>
      <c r="AY474" s="17">
        <f t="shared" si="469"/>
        <v>880</v>
      </c>
      <c r="AZ474" s="19">
        <f t="shared" si="470"/>
        <v>985</v>
      </c>
      <c r="BA474" s="19">
        <f t="shared" si="471"/>
        <v>0</v>
      </c>
      <c r="BB474" s="19">
        <f t="shared" si="472"/>
        <v>0</v>
      </c>
      <c r="BC474" s="19">
        <f t="shared" si="473"/>
        <v>880</v>
      </c>
      <c r="BD474" s="17">
        <f t="shared" si="474"/>
        <v>0</v>
      </c>
      <c r="BE474" s="17">
        <f t="shared" si="458"/>
        <v>0</v>
      </c>
      <c r="BF474" s="38">
        <f t="shared" si="459"/>
        <v>0</v>
      </c>
      <c r="BG474" s="38">
        <f t="shared" si="460"/>
        <v>0</v>
      </c>
      <c r="BH474" s="38">
        <f t="shared" si="475"/>
        <v>0</v>
      </c>
      <c r="BI474" s="38">
        <f t="shared" si="461"/>
        <v>-1.7000000000000002</v>
      </c>
      <c r="BJ474" s="5">
        <f t="shared" si="462"/>
        <v>0</v>
      </c>
      <c r="BK474" s="5">
        <f t="shared" si="476"/>
        <v>-105</v>
      </c>
      <c r="BL474" s="22">
        <f t="shared" si="477"/>
        <v>-95.7</v>
      </c>
      <c r="BM474" s="5">
        <f t="shared" si="478"/>
        <v>-97.4</v>
      </c>
      <c r="BN474" s="66">
        <f t="shared" si="479"/>
        <v>-9740</v>
      </c>
      <c r="BO474" s="5">
        <f>AP474*BO1312</f>
        <v>0</v>
      </c>
      <c r="BP474" s="5">
        <f>AU474*BP1239</f>
        <v>-39</v>
      </c>
      <c r="BQ474" s="5">
        <f t="shared" si="513"/>
        <v>-39</v>
      </c>
      <c r="BR474" s="356">
        <f t="shared" si="495"/>
        <v>-9818</v>
      </c>
      <c r="BS474" s="5">
        <f t="shared" si="480"/>
        <v>885.8</v>
      </c>
      <c r="BT474" s="6"/>
      <c r="BU474" s="306">
        <v>39573</v>
      </c>
      <c r="BV474" s="38">
        <f t="shared" si="463"/>
        <v>885.8</v>
      </c>
      <c r="BW474" s="66">
        <f>BV27*BV474</f>
        <v>72977.4262646235</v>
      </c>
      <c r="BX474" s="66">
        <f t="shared" si="485"/>
        <v>2290.3278958642331</v>
      </c>
      <c r="BY474" s="17">
        <f t="shared" si="482"/>
        <v>1</v>
      </c>
      <c r="BZ474" s="17">
        <f t="shared" si="486"/>
        <v>0</v>
      </c>
      <c r="CA474" s="66">
        <f t="shared" si="514"/>
        <v>-9818</v>
      </c>
      <c r="CB474" s="66">
        <f>N3+CE474</f>
        <v>66233</v>
      </c>
      <c r="CC474" s="66">
        <f>MAX(BW404:BW474)</f>
        <v>82344.702586917119</v>
      </c>
      <c r="CD474" s="66">
        <f t="shared" si="464"/>
        <v>-9367.2763222936192</v>
      </c>
      <c r="CE474" s="66">
        <f t="shared" si="515"/>
        <v>16233</v>
      </c>
      <c r="CF474" s="66">
        <f>MAX(CE404:CE474)</f>
        <v>26051</v>
      </c>
      <c r="CG474" s="66">
        <f t="shared" si="465"/>
        <v>-9818</v>
      </c>
      <c r="CH474" s="370">
        <f t="shared" si="512"/>
        <v>39573</v>
      </c>
      <c r="CI474" s="17">
        <f t="shared" si="496"/>
        <v>0</v>
      </c>
      <c r="CJ474" s="17">
        <f t="shared" si="497"/>
        <v>1</v>
      </c>
      <c r="CK474" s="38">
        <f>MAX(BV38:BV474)</f>
        <v>999.5</v>
      </c>
      <c r="CL474" s="38">
        <f t="shared" si="483"/>
        <v>-113.70000000000005</v>
      </c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</row>
    <row r="475" spans="1:147" customFormat="1" x14ac:dyDescent="0.25">
      <c r="A475" s="3"/>
      <c r="B475" s="254">
        <f t="shared" si="498"/>
        <v>39559</v>
      </c>
      <c r="C475" s="5">
        <f t="shared" si="501"/>
        <v>62580</v>
      </c>
      <c r="D475" s="5">
        <v>0</v>
      </c>
      <c r="E475" s="66">
        <f t="shared" si="503"/>
        <v>0</v>
      </c>
      <c r="F475" s="66">
        <f t="shared" si="499"/>
        <v>442</v>
      </c>
      <c r="G475" s="4">
        <f t="shared" si="502"/>
        <v>63022</v>
      </c>
      <c r="H475" s="8">
        <f t="shared" si="500"/>
        <v>7.0629594119527008E-3</v>
      </c>
      <c r="I475" s="3"/>
      <c r="J475" s="306">
        <v>39580</v>
      </c>
      <c r="K475" s="176">
        <v>884.3</v>
      </c>
      <c r="L475" s="176">
        <v>905.6</v>
      </c>
      <c r="M475" s="176">
        <v>860</v>
      </c>
      <c r="N475" s="178">
        <v>899.9</v>
      </c>
      <c r="O475" s="5">
        <f t="shared" si="442"/>
        <v>45.600000000000023</v>
      </c>
      <c r="P475" s="8">
        <f t="shared" si="443"/>
        <v>5.1566210562026489E-2</v>
      </c>
      <c r="Q475" s="8">
        <f>(AVERAGE(P472:P474))*Q1239</f>
        <v>2.0247618017082969E-2</v>
      </c>
      <c r="R475" s="8">
        <f>P474/P1239</f>
        <v>1.0595144357140789</v>
      </c>
      <c r="S475" s="109">
        <f t="shared" si="504"/>
        <v>866.39503138749353</v>
      </c>
      <c r="T475" s="5">
        <f t="shared" si="505"/>
        <v>19.299999999999955</v>
      </c>
      <c r="U475" s="8">
        <f t="shared" si="441"/>
        <v>0.4485714285714299</v>
      </c>
      <c r="V475" s="19">
        <f t="shared" si="506"/>
        <v>0</v>
      </c>
      <c r="W475" s="109">
        <f t="shared" si="507"/>
        <v>902.20496861250638</v>
      </c>
      <c r="X475" s="5">
        <f t="shared" si="508"/>
        <v>15.700000000000045</v>
      </c>
      <c r="Y475" s="8">
        <f t="shared" si="444"/>
        <v>0.55142857142857005</v>
      </c>
      <c r="Z475" s="5">
        <f t="shared" si="509"/>
        <v>0</v>
      </c>
      <c r="AA475" s="5">
        <f>K475*AA1239</f>
        <v>11.495899999999999</v>
      </c>
      <c r="AB475" s="5">
        <f t="shared" si="445"/>
        <v>12.180072001525478</v>
      </c>
      <c r="AC475" s="2">
        <f t="shared" si="481"/>
        <v>39580</v>
      </c>
      <c r="AD475" s="43">
        <f t="shared" si="449"/>
        <v>865</v>
      </c>
      <c r="AE475" s="235">
        <v>9.5</v>
      </c>
      <c r="AF475" s="131">
        <f>(AK474&gt;AF1239)*1</f>
        <v>0</v>
      </c>
      <c r="AG475" s="112">
        <f>MROUND((AD475*AG1239),5)</f>
        <v>850</v>
      </c>
      <c r="AH475" s="113">
        <f>MROUND((AE475*AH1239),0.1)</f>
        <v>1.7000000000000002</v>
      </c>
      <c r="AI475" s="60">
        <f t="shared" si="450"/>
        <v>14.100000000000023</v>
      </c>
      <c r="AJ475" s="60">
        <f t="shared" si="510"/>
        <v>884.3</v>
      </c>
      <c r="AK475" s="133">
        <f t="shared" si="511"/>
        <v>899.9</v>
      </c>
      <c r="AL475" s="41">
        <f t="shared" si="446"/>
        <v>900</v>
      </c>
      <c r="AM475" s="56">
        <f t="shared" si="447"/>
        <v>8.8000000000000007</v>
      </c>
      <c r="AN475" s="82">
        <f t="shared" si="448"/>
        <v>1</v>
      </c>
      <c r="AO475" s="82">
        <f t="shared" si="451"/>
        <v>0</v>
      </c>
      <c r="AP475" s="33">
        <f t="shared" si="466"/>
        <v>1</v>
      </c>
      <c r="AQ475" s="29">
        <f t="shared" si="452"/>
        <v>9.5</v>
      </c>
      <c r="AR475" s="86">
        <f t="shared" si="453"/>
        <v>1</v>
      </c>
      <c r="AS475" s="33">
        <f t="shared" si="454"/>
        <v>0</v>
      </c>
      <c r="AT475" s="19">
        <f t="shared" si="455"/>
        <v>0</v>
      </c>
      <c r="AU475" s="18">
        <f t="shared" si="467"/>
        <v>0</v>
      </c>
      <c r="AV475" s="5">
        <f t="shared" si="468"/>
        <v>0</v>
      </c>
      <c r="AW475" s="17">
        <f t="shared" si="456"/>
        <v>0</v>
      </c>
      <c r="AX475" s="17">
        <f t="shared" si="457"/>
        <v>0</v>
      </c>
      <c r="AY475" s="17">
        <f t="shared" si="469"/>
        <v>0</v>
      </c>
      <c r="AZ475" s="19">
        <f t="shared" si="470"/>
        <v>0</v>
      </c>
      <c r="BA475" s="19">
        <f t="shared" si="471"/>
        <v>0</v>
      </c>
      <c r="BB475" s="19">
        <f t="shared" si="472"/>
        <v>0</v>
      </c>
      <c r="BC475" s="19">
        <f t="shared" si="473"/>
        <v>0</v>
      </c>
      <c r="BD475" s="17">
        <f t="shared" si="474"/>
        <v>0</v>
      </c>
      <c r="BE475" s="17">
        <f t="shared" si="458"/>
        <v>0</v>
      </c>
      <c r="BF475" s="38">
        <f t="shared" si="459"/>
        <v>0</v>
      </c>
      <c r="BG475" s="38">
        <f t="shared" si="460"/>
        <v>0</v>
      </c>
      <c r="BH475" s="38">
        <f t="shared" si="475"/>
        <v>0</v>
      </c>
      <c r="BI475" s="38">
        <f t="shared" si="461"/>
        <v>-1.7000000000000002</v>
      </c>
      <c r="BJ475" s="5">
        <f t="shared" si="462"/>
        <v>9.5</v>
      </c>
      <c r="BK475" s="5">
        <f t="shared" si="476"/>
        <v>0</v>
      </c>
      <c r="BL475" s="22">
        <f t="shared" si="477"/>
        <v>0</v>
      </c>
      <c r="BM475" s="5">
        <f t="shared" si="478"/>
        <v>7.8</v>
      </c>
      <c r="BN475" s="66">
        <f t="shared" si="479"/>
        <v>780</v>
      </c>
      <c r="BO475" s="5">
        <f>AP475*BO1313</f>
        <v>0</v>
      </c>
      <c r="BP475" s="5">
        <f>AU475*BP1239</f>
        <v>0</v>
      </c>
      <c r="BQ475" s="5">
        <f t="shared" si="513"/>
        <v>-39</v>
      </c>
      <c r="BR475" s="356">
        <f t="shared" si="495"/>
        <v>741</v>
      </c>
      <c r="BS475" s="5">
        <f t="shared" si="480"/>
        <v>899.9</v>
      </c>
      <c r="BT475" s="6"/>
      <c r="BU475" s="306">
        <v>39580</v>
      </c>
      <c r="BV475" s="38">
        <f t="shared" si="463"/>
        <v>899.9</v>
      </c>
      <c r="BW475" s="66">
        <f>BV27*BV475</f>
        <v>74139.067391662553</v>
      </c>
      <c r="BX475" s="66">
        <f t="shared" si="485"/>
        <v>1161.6411270390527</v>
      </c>
      <c r="BY475" s="17">
        <f t="shared" si="482"/>
        <v>1</v>
      </c>
      <c r="BZ475" s="17">
        <f t="shared" si="486"/>
        <v>0</v>
      </c>
      <c r="CA475" s="66">
        <f t="shared" si="514"/>
        <v>741</v>
      </c>
      <c r="CB475" s="66">
        <f>N3+CE475</f>
        <v>66974</v>
      </c>
      <c r="CC475" s="66">
        <f>MAX(BW404:BW475)</f>
        <v>82344.702586917119</v>
      </c>
      <c r="CD475" s="66">
        <f t="shared" si="464"/>
        <v>-8205.6351952545665</v>
      </c>
      <c r="CE475" s="66">
        <f t="shared" si="515"/>
        <v>16974</v>
      </c>
      <c r="CF475" s="66">
        <f>MAX(CE404:CE475)</f>
        <v>26051</v>
      </c>
      <c r="CG475" s="66">
        <f t="shared" si="465"/>
        <v>-9077</v>
      </c>
      <c r="CH475" s="370">
        <f t="shared" si="512"/>
        <v>39580</v>
      </c>
      <c r="CI475" s="17">
        <f t="shared" si="496"/>
        <v>1</v>
      </c>
      <c r="CJ475" s="17">
        <f t="shared" si="497"/>
        <v>0</v>
      </c>
      <c r="CK475" s="38">
        <f>MAX(BV38:BV475)</f>
        <v>999.5</v>
      </c>
      <c r="CL475" s="38">
        <f t="shared" si="483"/>
        <v>-99.600000000000023</v>
      </c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</row>
    <row r="476" spans="1:147" customFormat="1" x14ac:dyDescent="0.25">
      <c r="A476" s="3"/>
      <c r="B476" s="254">
        <f t="shared" si="498"/>
        <v>39566</v>
      </c>
      <c r="C476" s="5">
        <f t="shared" si="501"/>
        <v>63022</v>
      </c>
      <c r="D476" s="5">
        <v>0</v>
      </c>
      <c r="E476" s="66">
        <f t="shared" si="503"/>
        <v>0</v>
      </c>
      <c r="F476" s="66">
        <f t="shared" si="499"/>
        <v>662</v>
      </c>
      <c r="G476" s="4">
        <f t="shared" si="502"/>
        <v>63684</v>
      </c>
      <c r="H476" s="8">
        <f t="shared" si="500"/>
        <v>1.0504268350734664E-2</v>
      </c>
      <c r="I476" s="3"/>
      <c r="J476" s="306">
        <v>39587</v>
      </c>
      <c r="K476" s="176">
        <v>903.2</v>
      </c>
      <c r="L476" s="176">
        <v>935.4</v>
      </c>
      <c r="M476" s="176">
        <v>900.6</v>
      </c>
      <c r="N476" s="178">
        <v>925.8</v>
      </c>
      <c r="O476" s="5">
        <f t="shared" si="442"/>
        <v>34.799999999999955</v>
      </c>
      <c r="P476" s="8">
        <f t="shared" si="443"/>
        <v>3.85296722763507E-2</v>
      </c>
      <c r="Q476" s="8">
        <f>(AVERAGE(P473:P475))*Q1239</f>
        <v>1.9602191119734214E-2</v>
      </c>
      <c r="R476" s="8">
        <f>P475/P1239</f>
        <v>1.4623836804353625</v>
      </c>
      <c r="S476" s="109">
        <f t="shared" si="504"/>
        <v>885.49530098065611</v>
      </c>
      <c r="T476" s="5">
        <f t="shared" si="505"/>
        <v>18.200000000000045</v>
      </c>
      <c r="U476" s="8">
        <f t="shared" si="441"/>
        <v>0.47999999999999871</v>
      </c>
      <c r="V476" s="19">
        <f t="shared" si="506"/>
        <v>0</v>
      </c>
      <c r="W476" s="109">
        <f t="shared" si="507"/>
        <v>920.90469901934398</v>
      </c>
      <c r="X476" s="5">
        <f t="shared" si="508"/>
        <v>16.799999999999955</v>
      </c>
      <c r="Y476" s="8">
        <f t="shared" si="444"/>
        <v>0.52000000000000135</v>
      </c>
      <c r="Z476" s="5">
        <f t="shared" si="509"/>
        <v>5.7999999999999545</v>
      </c>
      <c r="AA476" s="5">
        <f>K476*AA1239</f>
        <v>11.7416</v>
      </c>
      <c r="AB476" s="5">
        <f t="shared" si="445"/>
        <v>17.170724222199851</v>
      </c>
      <c r="AC476" s="2">
        <f t="shared" si="481"/>
        <v>39587</v>
      </c>
      <c r="AD476" s="43">
        <f t="shared" si="449"/>
        <v>885</v>
      </c>
      <c r="AE476" s="235">
        <v>5.4</v>
      </c>
      <c r="AF476" s="131">
        <f>(AK475&gt;AF1239)*1</f>
        <v>0</v>
      </c>
      <c r="AG476" s="112">
        <f>MROUND((AD476*AG1239),5)</f>
        <v>870</v>
      </c>
      <c r="AH476" s="113">
        <f>MROUND((AE476*AH1239),0.1)</f>
        <v>1</v>
      </c>
      <c r="AI476" s="60">
        <f t="shared" si="450"/>
        <v>25.899999999999977</v>
      </c>
      <c r="AJ476" s="60">
        <f t="shared" si="510"/>
        <v>903.2</v>
      </c>
      <c r="AK476" s="133">
        <f t="shared" si="511"/>
        <v>925.8</v>
      </c>
      <c r="AL476" s="41">
        <f t="shared" si="446"/>
        <v>920</v>
      </c>
      <c r="AM476" s="56">
        <f t="shared" si="447"/>
        <v>6.7</v>
      </c>
      <c r="AN476" s="82">
        <f t="shared" si="448"/>
        <v>1</v>
      </c>
      <c r="AO476" s="82">
        <f t="shared" si="451"/>
        <v>0</v>
      </c>
      <c r="AP476" s="33">
        <f t="shared" si="466"/>
        <v>1</v>
      </c>
      <c r="AQ476" s="29">
        <f t="shared" si="452"/>
        <v>5.4</v>
      </c>
      <c r="AR476" s="86">
        <f t="shared" si="453"/>
        <v>1</v>
      </c>
      <c r="AS476" s="33">
        <f t="shared" si="454"/>
        <v>0</v>
      </c>
      <c r="AT476" s="19">
        <f t="shared" si="455"/>
        <v>0</v>
      </c>
      <c r="AU476" s="18">
        <f t="shared" si="467"/>
        <v>0</v>
      </c>
      <c r="AV476" s="5">
        <f t="shared" si="468"/>
        <v>0</v>
      </c>
      <c r="AW476" s="17">
        <f t="shared" si="456"/>
        <v>0</v>
      </c>
      <c r="AX476" s="17">
        <f t="shared" si="457"/>
        <v>0</v>
      </c>
      <c r="AY476" s="17">
        <f t="shared" si="469"/>
        <v>0</v>
      </c>
      <c r="AZ476" s="19">
        <f t="shared" si="470"/>
        <v>0</v>
      </c>
      <c r="BA476" s="19">
        <f t="shared" si="471"/>
        <v>0</v>
      </c>
      <c r="BB476" s="19">
        <f t="shared" si="472"/>
        <v>0</v>
      </c>
      <c r="BC476" s="19">
        <f t="shared" si="473"/>
        <v>0</v>
      </c>
      <c r="BD476" s="17">
        <f t="shared" si="474"/>
        <v>0</v>
      </c>
      <c r="BE476" s="17">
        <f t="shared" si="458"/>
        <v>0</v>
      </c>
      <c r="BF476" s="38">
        <f t="shared" si="459"/>
        <v>0</v>
      </c>
      <c r="BG476" s="38">
        <f t="shared" si="460"/>
        <v>0</v>
      </c>
      <c r="BH476" s="38">
        <f t="shared" si="475"/>
        <v>0</v>
      </c>
      <c r="BI476" s="38">
        <f t="shared" si="461"/>
        <v>-1</v>
      </c>
      <c r="BJ476" s="5">
        <f t="shared" si="462"/>
        <v>5.4</v>
      </c>
      <c r="BK476" s="5">
        <f t="shared" si="476"/>
        <v>0</v>
      </c>
      <c r="BL476" s="22">
        <f t="shared" si="477"/>
        <v>0</v>
      </c>
      <c r="BM476" s="5">
        <f t="shared" si="478"/>
        <v>4.4000000000000004</v>
      </c>
      <c r="BN476" s="66">
        <f t="shared" si="479"/>
        <v>440.00000000000006</v>
      </c>
      <c r="BO476" s="5">
        <f>AP476*BO1314</f>
        <v>0</v>
      </c>
      <c r="BP476" s="5">
        <f>AU476*BP1239</f>
        <v>0</v>
      </c>
      <c r="BQ476" s="5">
        <f t="shared" si="513"/>
        <v>-39</v>
      </c>
      <c r="BR476" s="356">
        <f t="shared" si="495"/>
        <v>401.00000000000006</v>
      </c>
      <c r="BS476" s="5">
        <f t="shared" si="480"/>
        <v>925.8</v>
      </c>
      <c r="BT476" s="6"/>
      <c r="BU476" s="306">
        <v>39587</v>
      </c>
      <c r="BV476" s="38">
        <f t="shared" si="463"/>
        <v>925.8</v>
      </c>
      <c r="BW476" s="66">
        <f>BV27*BV476</f>
        <v>76272.862086010879</v>
      </c>
      <c r="BX476" s="66">
        <f t="shared" si="485"/>
        <v>2133.7946943483257</v>
      </c>
      <c r="BY476" s="17">
        <f t="shared" si="482"/>
        <v>1</v>
      </c>
      <c r="BZ476" s="17">
        <f t="shared" si="486"/>
        <v>0</v>
      </c>
      <c r="CA476" s="66">
        <f t="shared" si="514"/>
        <v>401</v>
      </c>
      <c r="CB476" s="66">
        <f>N3+CE476</f>
        <v>67375</v>
      </c>
      <c r="CC476" s="66">
        <f>MAX(BW404:BW476)</f>
        <v>82344.702586917119</v>
      </c>
      <c r="CD476" s="66">
        <f t="shared" si="464"/>
        <v>-6071.8405009062408</v>
      </c>
      <c r="CE476" s="66">
        <f t="shared" si="515"/>
        <v>17375</v>
      </c>
      <c r="CF476" s="66">
        <f>MAX(CE404:CE476)</f>
        <v>26051</v>
      </c>
      <c r="CG476" s="66">
        <f t="shared" si="465"/>
        <v>-8676</v>
      </c>
      <c r="CH476" s="370">
        <f t="shared" si="512"/>
        <v>39587</v>
      </c>
      <c r="CI476" s="17">
        <f t="shared" si="496"/>
        <v>1</v>
      </c>
      <c r="CJ476" s="17">
        <f t="shared" si="497"/>
        <v>0</v>
      </c>
      <c r="CK476" s="38">
        <f>MAX(BV38:BV476)</f>
        <v>999.5</v>
      </c>
      <c r="CL476" s="38">
        <f t="shared" si="483"/>
        <v>-73.700000000000045</v>
      </c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</row>
    <row r="477" spans="1:147" customFormat="1" x14ac:dyDescent="0.25">
      <c r="A477" s="3"/>
      <c r="B477" s="254">
        <f t="shared" si="498"/>
        <v>39573</v>
      </c>
      <c r="C477" s="5">
        <f t="shared" si="501"/>
        <v>63684</v>
      </c>
      <c r="D477" s="5">
        <v>0</v>
      </c>
      <c r="E477" s="66">
        <f t="shared" si="503"/>
        <v>0</v>
      </c>
      <c r="F477" s="66">
        <f t="shared" si="499"/>
        <v>-9818</v>
      </c>
      <c r="G477" s="4">
        <f t="shared" si="502"/>
        <v>53866</v>
      </c>
      <c r="H477" s="8">
        <f t="shared" si="500"/>
        <v>-0.15416745179322908</v>
      </c>
      <c r="I477" s="3"/>
      <c r="J477" s="306">
        <v>39594</v>
      </c>
      <c r="K477" s="176">
        <v>924.8</v>
      </c>
      <c r="L477" s="176">
        <v>930.6</v>
      </c>
      <c r="M477" s="176">
        <v>873</v>
      </c>
      <c r="N477" s="178">
        <v>891.5</v>
      </c>
      <c r="O477" s="5">
        <f t="shared" si="442"/>
        <v>57.600000000000023</v>
      </c>
      <c r="P477" s="8">
        <f t="shared" si="443"/>
        <v>6.2283737024221478E-2</v>
      </c>
      <c r="Q477" s="8">
        <f>(AVERAGE(P474:P476))*Q1239</f>
        <v>1.6994162404521042E-2</v>
      </c>
      <c r="R477" s="8">
        <f>P476/P1239</f>
        <v>1.0926760631689858</v>
      </c>
      <c r="S477" s="109">
        <f t="shared" si="504"/>
        <v>909.08379860829893</v>
      </c>
      <c r="T477" s="5">
        <f t="shared" si="505"/>
        <v>14.799999999999955</v>
      </c>
      <c r="U477" s="8">
        <f t="shared" ref="U477:U540" si="516">((T477+X477)-T477)/(T477+X477)</f>
        <v>0.50666666666666815</v>
      </c>
      <c r="V477" s="19">
        <f t="shared" si="506"/>
        <v>18.5</v>
      </c>
      <c r="W477" s="109">
        <f t="shared" si="507"/>
        <v>940.51620139170097</v>
      </c>
      <c r="X477" s="5">
        <f t="shared" si="508"/>
        <v>15.200000000000045</v>
      </c>
      <c r="Y477" s="8">
        <f t="shared" si="444"/>
        <v>0.49333333333333185</v>
      </c>
      <c r="Z477" s="5">
        <f t="shared" si="509"/>
        <v>0</v>
      </c>
      <c r="AA477" s="5">
        <f>K477*AA1239</f>
        <v>12.022399999999999</v>
      </c>
      <c r="AB477" s="5">
        <f t="shared" si="445"/>
        <v>13.136588701842815</v>
      </c>
      <c r="AC477" s="2">
        <f t="shared" si="481"/>
        <v>39594</v>
      </c>
      <c r="AD477" s="43">
        <f t="shared" si="449"/>
        <v>910</v>
      </c>
      <c r="AE477" s="235">
        <v>8.1999999999999993</v>
      </c>
      <c r="AF477" s="131">
        <f>(AK476&gt;AF1239)*1</f>
        <v>0</v>
      </c>
      <c r="AG477" s="112">
        <f>MROUND((AD477*AG1239),5)</f>
        <v>890</v>
      </c>
      <c r="AH477" s="113">
        <f>MROUND((AE477*AH1239),0.1)</f>
        <v>1.5</v>
      </c>
      <c r="AI477" s="60">
        <f t="shared" si="450"/>
        <v>-34.299999999999955</v>
      </c>
      <c r="AJ477" s="60">
        <f t="shared" si="510"/>
        <v>924.8</v>
      </c>
      <c r="AK477" s="133">
        <f t="shared" si="511"/>
        <v>891.5</v>
      </c>
      <c r="AL477" s="41">
        <f t="shared" si="446"/>
        <v>940</v>
      </c>
      <c r="AM477" s="56">
        <f t="shared" si="447"/>
        <v>8.9</v>
      </c>
      <c r="AN477" s="82">
        <f t="shared" si="448"/>
        <v>0</v>
      </c>
      <c r="AO477" s="82">
        <f t="shared" si="451"/>
        <v>1</v>
      </c>
      <c r="AP477" s="33">
        <f t="shared" si="466"/>
        <v>1</v>
      </c>
      <c r="AQ477" s="29">
        <f t="shared" si="452"/>
        <v>8.1999999999999993</v>
      </c>
      <c r="AR477" s="86">
        <f t="shared" si="453"/>
        <v>0</v>
      </c>
      <c r="AS477" s="33">
        <f t="shared" si="454"/>
        <v>1</v>
      </c>
      <c r="AT477" s="19">
        <f t="shared" si="455"/>
        <v>910</v>
      </c>
      <c r="AU477" s="18">
        <f t="shared" si="467"/>
        <v>0</v>
      </c>
      <c r="AV477" s="5">
        <f t="shared" si="468"/>
        <v>0</v>
      </c>
      <c r="AW477" s="17">
        <f t="shared" si="456"/>
        <v>0</v>
      </c>
      <c r="AX477" s="17">
        <f t="shared" si="457"/>
        <v>0</v>
      </c>
      <c r="AY477" s="17">
        <f t="shared" si="469"/>
        <v>0</v>
      </c>
      <c r="AZ477" s="19">
        <f t="shared" si="470"/>
        <v>0</v>
      </c>
      <c r="BA477" s="19">
        <f t="shared" si="471"/>
        <v>910</v>
      </c>
      <c r="BB477" s="19">
        <f t="shared" si="472"/>
        <v>0</v>
      </c>
      <c r="BC477" s="19">
        <f t="shared" si="473"/>
        <v>0</v>
      </c>
      <c r="BD477" s="17">
        <f t="shared" si="474"/>
        <v>910</v>
      </c>
      <c r="BE477" s="17">
        <f t="shared" si="458"/>
        <v>0</v>
      </c>
      <c r="BF477" s="38">
        <f t="shared" si="459"/>
        <v>0</v>
      </c>
      <c r="BG477" s="38">
        <f t="shared" si="460"/>
        <v>0</v>
      </c>
      <c r="BH477" s="38">
        <f t="shared" si="475"/>
        <v>0</v>
      </c>
      <c r="BI477" s="38">
        <f t="shared" si="461"/>
        <v>-1.5</v>
      </c>
      <c r="BJ477" s="5">
        <f t="shared" si="462"/>
        <v>8.1999999999999993</v>
      </c>
      <c r="BK477" s="5">
        <f t="shared" si="476"/>
        <v>0</v>
      </c>
      <c r="BL477" s="22">
        <f t="shared" si="477"/>
        <v>0</v>
      </c>
      <c r="BM477" s="5">
        <f t="shared" si="478"/>
        <v>6.6999999999999993</v>
      </c>
      <c r="BN477" s="66">
        <f t="shared" si="479"/>
        <v>669.99999999999989</v>
      </c>
      <c r="BO477" s="5">
        <f>AP477*BO1315</f>
        <v>0</v>
      </c>
      <c r="BP477" s="5">
        <f>AU477*BP1239</f>
        <v>0</v>
      </c>
      <c r="BQ477" s="5">
        <f t="shared" si="513"/>
        <v>-39</v>
      </c>
      <c r="BR477" s="356">
        <f t="shared" si="495"/>
        <v>630.99999999999989</v>
      </c>
      <c r="BS477" s="5">
        <f t="shared" si="480"/>
        <v>891.5</v>
      </c>
      <c r="BT477" s="6"/>
      <c r="BU477" s="306">
        <v>39594</v>
      </c>
      <c r="BV477" s="38">
        <f t="shared" si="463"/>
        <v>891.5</v>
      </c>
      <c r="BW477" s="66">
        <f>BV27*BV477</f>
        <v>73447.025869171208</v>
      </c>
      <c r="BX477" s="66">
        <f t="shared" si="485"/>
        <v>-2825.8362168396707</v>
      </c>
      <c r="BY477" s="17">
        <f t="shared" si="482"/>
        <v>0</v>
      </c>
      <c r="BZ477" s="17">
        <f t="shared" si="486"/>
        <v>1</v>
      </c>
      <c r="CA477" s="66">
        <f t="shared" si="514"/>
        <v>631</v>
      </c>
      <c r="CB477" s="66">
        <f>N3+CE477</f>
        <v>68006</v>
      </c>
      <c r="CC477" s="66">
        <f>MAX(BW404:BW477)</f>
        <v>82344.702586917119</v>
      </c>
      <c r="CD477" s="66">
        <f t="shared" si="464"/>
        <v>-8897.6767177459114</v>
      </c>
      <c r="CE477" s="66">
        <f t="shared" si="515"/>
        <v>18006</v>
      </c>
      <c r="CF477" s="66">
        <f>MAX(CE404:CE477)</f>
        <v>26051</v>
      </c>
      <c r="CG477" s="66">
        <f t="shared" si="465"/>
        <v>-8045</v>
      </c>
      <c r="CH477" s="370">
        <f t="shared" si="512"/>
        <v>39594</v>
      </c>
      <c r="CI477" s="17">
        <f t="shared" si="496"/>
        <v>1</v>
      </c>
      <c r="CJ477" s="17">
        <f t="shared" si="497"/>
        <v>0</v>
      </c>
      <c r="CK477" s="38">
        <f>MAX(BV38:BV477)</f>
        <v>999.5</v>
      </c>
      <c r="CL477" s="38">
        <f t="shared" si="483"/>
        <v>-108</v>
      </c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</row>
    <row r="478" spans="1:147" customFormat="1" x14ac:dyDescent="0.25">
      <c r="A478" s="3"/>
      <c r="B478" s="254">
        <f t="shared" si="498"/>
        <v>39580</v>
      </c>
      <c r="C478" s="5">
        <f t="shared" si="501"/>
        <v>53866</v>
      </c>
      <c r="D478" s="5">
        <v>0</v>
      </c>
      <c r="E478" s="66">
        <f t="shared" si="503"/>
        <v>0</v>
      </c>
      <c r="F478" s="66">
        <f t="shared" si="499"/>
        <v>741</v>
      </c>
      <c r="G478" s="4">
        <f t="shared" si="502"/>
        <v>54607</v>
      </c>
      <c r="H478" s="8">
        <f t="shared" si="500"/>
        <v>1.3756358370771915E-2</v>
      </c>
      <c r="I478" s="3"/>
      <c r="J478" s="306">
        <v>39601</v>
      </c>
      <c r="K478" s="176">
        <v>891.3</v>
      </c>
      <c r="L478" s="176">
        <v>905.6</v>
      </c>
      <c r="M478" s="176">
        <v>867.7</v>
      </c>
      <c r="N478" s="178">
        <v>899</v>
      </c>
      <c r="O478" s="5">
        <f t="shared" ref="O478:O541" si="517">L478-M478</f>
        <v>37.899999999999977</v>
      </c>
      <c r="P478" s="8">
        <f t="shared" ref="P478:P541" si="518">O478/K478</f>
        <v>4.2522158644676289E-2</v>
      </c>
      <c r="Q478" s="8">
        <f>(AVERAGE(P475:P477))*Q1239</f>
        <v>2.0317282648346494E-2</v>
      </c>
      <c r="R478" s="8">
        <f>P477/P1239</f>
        <v>1.7663256537183447</v>
      </c>
      <c r="S478" s="109">
        <f t="shared" si="504"/>
        <v>873.19120597552876</v>
      </c>
      <c r="T478" s="5">
        <f t="shared" si="505"/>
        <v>16.299999999999955</v>
      </c>
      <c r="U478" s="8">
        <f t="shared" si="516"/>
        <v>0.53428571428571558</v>
      </c>
      <c r="V478" s="19">
        <f t="shared" si="506"/>
        <v>0</v>
      </c>
      <c r="W478" s="109">
        <f t="shared" si="507"/>
        <v>909.40879402447115</v>
      </c>
      <c r="X478" s="5">
        <f t="shared" si="508"/>
        <v>18.700000000000045</v>
      </c>
      <c r="Y478" s="8">
        <f t="shared" si="444"/>
        <v>0.46571428571428442</v>
      </c>
      <c r="Z478" s="5">
        <f t="shared" si="509"/>
        <v>0</v>
      </c>
      <c r="AA478" s="5">
        <f>K478*AA1239</f>
        <v>11.586899999999998</v>
      </c>
      <c r="AB478" s="5">
        <f t="shared" si="445"/>
        <v>20.466238717069086</v>
      </c>
      <c r="AC478" s="2">
        <f t="shared" si="481"/>
        <v>39601</v>
      </c>
      <c r="AD478" s="43">
        <f t="shared" si="449"/>
        <v>875</v>
      </c>
      <c r="AE478" s="235">
        <v>6.6</v>
      </c>
      <c r="AF478" s="131">
        <f>(AK477&gt;AF1239)*1</f>
        <v>0</v>
      </c>
      <c r="AG478" s="112">
        <f>MROUND((AD478*AG1239),5)</f>
        <v>860</v>
      </c>
      <c r="AH478" s="113">
        <f>MROUND((AE478*AH1239),0.1)</f>
        <v>1.2000000000000002</v>
      </c>
      <c r="AI478" s="60">
        <f t="shared" si="450"/>
        <v>7.5</v>
      </c>
      <c r="AJ478" s="60">
        <f t="shared" si="510"/>
        <v>891.3</v>
      </c>
      <c r="AK478" s="133">
        <f t="shared" si="511"/>
        <v>899</v>
      </c>
      <c r="AL478" s="41">
        <f t="shared" si="446"/>
        <v>910</v>
      </c>
      <c r="AM478" s="56">
        <f t="shared" si="447"/>
        <v>6.5</v>
      </c>
      <c r="AN478" s="82">
        <f t="shared" si="448"/>
        <v>1</v>
      </c>
      <c r="AO478" s="82">
        <f t="shared" si="451"/>
        <v>0</v>
      </c>
      <c r="AP478" s="33">
        <f t="shared" si="466"/>
        <v>0</v>
      </c>
      <c r="AQ478" s="29">
        <f t="shared" si="452"/>
        <v>0</v>
      </c>
      <c r="AR478" s="86">
        <f t="shared" si="453"/>
        <v>1</v>
      </c>
      <c r="AS478" s="33">
        <f t="shared" si="454"/>
        <v>0</v>
      </c>
      <c r="AT478" s="19">
        <f t="shared" si="455"/>
        <v>0</v>
      </c>
      <c r="AU478" s="18">
        <f t="shared" si="467"/>
        <v>1</v>
      </c>
      <c r="AV478" s="5">
        <f t="shared" si="468"/>
        <v>6.5</v>
      </c>
      <c r="AW478" s="17">
        <f t="shared" si="456"/>
        <v>1</v>
      </c>
      <c r="AX478" s="17">
        <f t="shared" si="457"/>
        <v>0</v>
      </c>
      <c r="AY478" s="17">
        <f t="shared" si="469"/>
        <v>0</v>
      </c>
      <c r="AZ478" s="19">
        <f t="shared" si="470"/>
        <v>910</v>
      </c>
      <c r="BA478" s="19">
        <f t="shared" si="471"/>
        <v>0</v>
      </c>
      <c r="BB478" s="19">
        <f t="shared" si="472"/>
        <v>0</v>
      </c>
      <c r="BC478" s="19">
        <f t="shared" si="473"/>
        <v>0</v>
      </c>
      <c r="BD478" s="17">
        <f t="shared" si="474"/>
        <v>910</v>
      </c>
      <c r="BE478" s="17">
        <f t="shared" si="458"/>
        <v>0</v>
      </c>
      <c r="BF478" s="38">
        <f t="shared" si="459"/>
        <v>0</v>
      </c>
      <c r="BG478" s="38">
        <f t="shared" si="460"/>
        <v>0</v>
      </c>
      <c r="BH478" s="38">
        <f t="shared" si="475"/>
        <v>0</v>
      </c>
      <c r="BI478" s="38">
        <f t="shared" si="461"/>
        <v>-1.2000000000000002</v>
      </c>
      <c r="BJ478" s="5">
        <f t="shared" si="462"/>
        <v>0</v>
      </c>
      <c r="BK478" s="5">
        <f t="shared" si="476"/>
        <v>0</v>
      </c>
      <c r="BL478" s="22">
        <f t="shared" si="477"/>
        <v>6.5</v>
      </c>
      <c r="BM478" s="5">
        <f t="shared" si="478"/>
        <v>5.3</v>
      </c>
      <c r="BN478" s="66">
        <f t="shared" si="479"/>
        <v>530</v>
      </c>
      <c r="BO478" s="5">
        <f>AP478*BO1316</f>
        <v>0</v>
      </c>
      <c r="BP478" s="5">
        <f>AU478*BP1239</f>
        <v>-39</v>
      </c>
      <c r="BQ478" s="5">
        <f t="shared" si="513"/>
        <v>-39</v>
      </c>
      <c r="BR478" s="356">
        <f t="shared" si="495"/>
        <v>452</v>
      </c>
      <c r="BS478" s="5">
        <f t="shared" si="480"/>
        <v>899</v>
      </c>
      <c r="BT478" s="6"/>
      <c r="BU478" s="306">
        <v>39601</v>
      </c>
      <c r="BV478" s="38">
        <f t="shared" si="463"/>
        <v>899</v>
      </c>
      <c r="BW478" s="66">
        <f>BV27*BV478</f>
        <v>74064.92008568134</v>
      </c>
      <c r="BX478" s="66">
        <f t="shared" si="485"/>
        <v>617.89421651013254</v>
      </c>
      <c r="BY478" s="17">
        <f t="shared" si="482"/>
        <v>1</v>
      </c>
      <c r="BZ478" s="17">
        <f t="shared" si="486"/>
        <v>0</v>
      </c>
      <c r="CA478" s="66">
        <f t="shared" si="514"/>
        <v>452</v>
      </c>
      <c r="CB478" s="66">
        <f>N3+CE478</f>
        <v>68458</v>
      </c>
      <c r="CC478" s="66">
        <f>MAX(BW404:BW478)</f>
        <v>82344.702586917119</v>
      </c>
      <c r="CD478" s="66">
        <f t="shared" si="464"/>
        <v>-8279.7825012357789</v>
      </c>
      <c r="CE478" s="66">
        <f t="shared" si="515"/>
        <v>18458</v>
      </c>
      <c r="CF478" s="66">
        <f>MAX(CE404:CE478)</f>
        <v>26051</v>
      </c>
      <c r="CG478" s="66">
        <f t="shared" si="465"/>
        <v>-7593</v>
      </c>
      <c r="CH478" s="370">
        <f t="shared" si="512"/>
        <v>39601</v>
      </c>
      <c r="CI478" s="17">
        <f t="shared" si="496"/>
        <v>1</v>
      </c>
      <c r="CJ478" s="17">
        <f t="shared" si="497"/>
        <v>0</v>
      </c>
      <c r="CK478" s="38">
        <f>MAX(BV38:BV478)</f>
        <v>999.5</v>
      </c>
      <c r="CL478" s="38">
        <f t="shared" si="483"/>
        <v>-100.5</v>
      </c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</row>
    <row r="479" spans="1:147" customFormat="1" x14ac:dyDescent="0.25">
      <c r="A479" s="3"/>
      <c r="B479" s="254">
        <f t="shared" si="498"/>
        <v>39587</v>
      </c>
      <c r="C479" s="5">
        <f t="shared" si="501"/>
        <v>54607</v>
      </c>
      <c r="D479" s="5">
        <v>0</v>
      </c>
      <c r="E479" s="66">
        <f t="shared" si="503"/>
        <v>0</v>
      </c>
      <c r="F479" s="66">
        <f t="shared" si="499"/>
        <v>401.00000000000006</v>
      </c>
      <c r="G479" s="4">
        <f t="shared" si="502"/>
        <v>55008</v>
      </c>
      <c r="H479" s="8">
        <f t="shared" si="500"/>
        <v>7.3433808852344951E-3</v>
      </c>
      <c r="I479" s="3"/>
      <c r="J479" s="306">
        <v>39608</v>
      </c>
      <c r="K479" s="176">
        <v>906.1</v>
      </c>
      <c r="L479" s="176">
        <v>912.5</v>
      </c>
      <c r="M479" s="176">
        <v>859.6</v>
      </c>
      <c r="N479" s="178">
        <v>873.1</v>
      </c>
      <c r="O479" s="5">
        <f t="shared" si="517"/>
        <v>52.899999999999977</v>
      </c>
      <c r="P479" s="8">
        <f t="shared" si="518"/>
        <v>5.8382077033439991E-2</v>
      </c>
      <c r="Q479" s="8">
        <f>(AVERAGE(P476:P478))*Q1239</f>
        <v>1.9111409059366462E-2</v>
      </c>
      <c r="R479" s="8">
        <f>P478/P1239</f>
        <v>1.2059003401861439</v>
      </c>
      <c r="S479" s="109">
        <f t="shared" si="504"/>
        <v>888.78315225130802</v>
      </c>
      <c r="T479" s="5">
        <f t="shared" si="505"/>
        <v>16.100000000000023</v>
      </c>
      <c r="U479" s="8">
        <f t="shared" si="516"/>
        <v>0.53999999999999937</v>
      </c>
      <c r="V479" s="19">
        <f t="shared" si="506"/>
        <v>16.899999999999977</v>
      </c>
      <c r="W479" s="109">
        <f t="shared" si="507"/>
        <v>923.41684774869202</v>
      </c>
      <c r="X479" s="5">
        <f t="shared" si="508"/>
        <v>18.899999999999977</v>
      </c>
      <c r="Y479" s="8">
        <f t="shared" ref="Y479:Y542" si="519">100%-U479</f>
        <v>0.46000000000000063</v>
      </c>
      <c r="Z479" s="5">
        <f t="shared" si="509"/>
        <v>0</v>
      </c>
      <c r="AA479" s="5">
        <f>K479*AA1239</f>
        <v>11.779299999999999</v>
      </c>
      <c r="AB479" s="5">
        <f t="shared" ref="AB479:AB542" si="520">AA479*R479</f>
        <v>14.204661877154644</v>
      </c>
      <c r="AC479" s="2">
        <f t="shared" si="481"/>
        <v>39608</v>
      </c>
      <c r="AD479" s="43">
        <f t="shared" si="449"/>
        <v>890</v>
      </c>
      <c r="AE479" s="235">
        <v>10.9</v>
      </c>
      <c r="AF479" s="131">
        <f>(AK478&gt;AF1239)*1</f>
        <v>0</v>
      </c>
      <c r="AG479" s="112">
        <f>MROUND((AD479*AG1239),5)</f>
        <v>875</v>
      </c>
      <c r="AH479" s="113">
        <f>MROUND((AE479*AH1239),0.1)</f>
        <v>2</v>
      </c>
      <c r="AI479" s="60">
        <f t="shared" si="450"/>
        <v>-25.899999999999977</v>
      </c>
      <c r="AJ479" s="60">
        <f t="shared" si="510"/>
        <v>906.1</v>
      </c>
      <c r="AK479" s="133">
        <f t="shared" si="511"/>
        <v>873.1</v>
      </c>
      <c r="AL479" s="41">
        <f t="shared" ref="AL479:AL542" si="521">MROUND(W479,5)</f>
        <v>925</v>
      </c>
      <c r="AM479" s="56">
        <f t="shared" si="447"/>
        <v>9.5</v>
      </c>
      <c r="AN479" s="82">
        <f t="shared" si="448"/>
        <v>0</v>
      </c>
      <c r="AO479" s="82">
        <f t="shared" si="451"/>
        <v>1</v>
      </c>
      <c r="AP479" s="33">
        <f t="shared" si="466"/>
        <v>0</v>
      </c>
      <c r="AQ479" s="29">
        <f t="shared" si="452"/>
        <v>0</v>
      </c>
      <c r="AR479" s="86">
        <f t="shared" si="453"/>
        <v>0</v>
      </c>
      <c r="AS479" s="33">
        <f t="shared" si="454"/>
        <v>0</v>
      </c>
      <c r="AT479" s="19">
        <f t="shared" si="455"/>
        <v>0</v>
      </c>
      <c r="AU479" s="18">
        <f t="shared" si="467"/>
        <v>1</v>
      </c>
      <c r="AV479" s="5">
        <f t="shared" si="468"/>
        <v>9.5</v>
      </c>
      <c r="AW479" s="17">
        <f t="shared" si="456"/>
        <v>1</v>
      </c>
      <c r="AX479" s="17">
        <f t="shared" si="457"/>
        <v>0</v>
      </c>
      <c r="AY479" s="17">
        <f t="shared" si="469"/>
        <v>0</v>
      </c>
      <c r="AZ479" s="19">
        <f t="shared" si="470"/>
        <v>910</v>
      </c>
      <c r="BA479" s="19">
        <f t="shared" si="471"/>
        <v>0</v>
      </c>
      <c r="BB479" s="19">
        <f t="shared" si="472"/>
        <v>0</v>
      </c>
      <c r="BC479" s="19">
        <f t="shared" si="473"/>
        <v>0</v>
      </c>
      <c r="BD479" s="17">
        <f t="shared" si="474"/>
        <v>910</v>
      </c>
      <c r="BE479" s="17">
        <f t="shared" si="458"/>
        <v>0</v>
      </c>
      <c r="BF479" s="38">
        <f t="shared" si="459"/>
        <v>875</v>
      </c>
      <c r="BG479" s="38">
        <f t="shared" si="460"/>
        <v>0</v>
      </c>
      <c r="BH479" s="38">
        <f t="shared" si="475"/>
        <v>0</v>
      </c>
      <c r="BI479" s="38">
        <f t="shared" si="461"/>
        <v>-2</v>
      </c>
      <c r="BJ479" s="5">
        <f t="shared" si="462"/>
        <v>0</v>
      </c>
      <c r="BK479" s="5">
        <f t="shared" si="476"/>
        <v>0</v>
      </c>
      <c r="BL479" s="22">
        <f t="shared" si="477"/>
        <v>9.5</v>
      </c>
      <c r="BM479" s="5">
        <f t="shared" si="478"/>
        <v>7.5</v>
      </c>
      <c r="BN479" s="66">
        <f t="shared" si="479"/>
        <v>750</v>
      </c>
      <c r="BO479" s="5">
        <f>AP479*BO1317</f>
        <v>0</v>
      </c>
      <c r="BP479" s="5">
        <f>AU479*BP1239</f>
        <v>-39</v>
      </c>
      <c r="BQ479" s="5">
        <f t="shared" si="513"/>
        <v>-39</v>
      </c>
      <c r="BR479" s="356">
        <f t="shared" si="495"/>
        <v>672</v>
      </c>
      <c r="BS479" s="5">
        <f t="shared" si="480"/>
        <v>873.1</v>
      </c>
      <c r="BT479" s="6"/>
      <c r="BU479" s="306">
        <v>39608</v>
      </c>
      <c r="BV479" s="38">
        <f t="shared" si="463"/>
        <v>873.1</v>
      </c>
      <c r="BW479" s="66">
        <f>BV27*BV479</f>
        <v>71931.125391333015</v>
      </c>
      <c r="BX479" s="66">
        <f t="shared" si="485"/>
        <v>-2133.7946943483257</v>
      </c>
      <c r="BY479" s="17">
        <f t="shared" si="482"/>
        <v>0</v>
      </c>
      <c r="BZ479" s="17">
        <f t="shared" si="486"/>
        <v>1</v>
      </c>
      <c r="CA479" s="66">
        <f t="shared" si="514"/>
        <v>672</v>
      </c>
      <c r="CB479" s="66">
        <f>N3+CE479</f>
        <v>69130</v>
      </c>
      <c r="CC479" s="66">
        <f>MAX(BW404:BW479)</f>
        <v>82344.702586917119</v>
      </c>
      <c r="CD479" s="66">
        <f t="shared" si="464"/>
        <v>-10413.577195584105</v>
      </c>
      <c r="CE479" s="66">
        <f t="shared" si="515"/>
        <v>19130</v>
      </c>
      <c r="CF479" s="66">
        <f>MAX(CE404:CE479)</f>
        <v>26051</v>
      </c>
      <c r="CG479" s="66">
        <f t="shared" si="465"/>
        <v>-6921</v>
      </c>
      <c r="CH479" s="370">
        <f t="shared" si="512"/>
        <v>39608</v>
      </c>
      <c r="CI479" s="17">
        <f t="shared" si="496"/>
        <v>1</v>
      </c>
      <c r="CJ479" s="17">
        <f t="shared" si="497"/>
        <v>0</v>
      </c>
      <c r="CK479" s="38">
        <f>MAX(BV38:BV479)</f>
        <v>999.5</v>
      </c>
      <c r="CL479" s="38">
        <f t="shared" si="483"/>
        <v>-126.39999999999998</v>
      </c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</row>
    <row r="480" spans="1:147" customFormat="1" x14ac:dyDescent="0.25">
      <c r="A480" s="3"/>
      <c r="B480" s="254">
        <f t="shared" si="498"/>
        <v>39594</v>
      </c>
      <c r="C480" s="5">
        <f t="shared" si="501"/>
        <v>55008</v>
      </c>
      <c r="D480" s="5">
        <v>0</v>
      </c>
      <c r="E480" s="66">
        <f t="shared" si="503"/>
        <v>0</v>
      </c>
      <c r="F480" s="66">
        <f t="shared" si="499"/>
        <v>630.99999999999989</v>
      </c>
      <c r="G480" s="4">
        <f t="shared" si="502"/>
        <v>55639</v>
      </c>
      <c r="H480" s="8">
        <f t="shared" si="500"/>
        <v>1.1471058755090167E-2</v>
      </c>
      <c r="I480" s="3"/>
      <c r="J480" s="306">
        <v>39615</v>
      </c>
      <c r="K480" s="176">
        <v>872.6</v>
      </c>
      <c r="L480" s="176">
        <v>911</v>
      </c>
      <c r="M480" s="176">
        <v>868.7</v>
      </c>
      <c r="N480" s="178">
        <v>903.7</v>
      </c>
      <c r="O480" s="5">
        <f t="shared" si="517"/>
        <v>42.299999999999955</v>
      </c>
      <c r="P480" s="8">
        <f t="shared" si="518"/>
        <v>4.8475819390327704E-2</v>
      </c>
      <c r="Q480" s="8">
        <f>(AVERAGE(P477:P479))*Q1239</f>
        <v>2.1758396360311703E-2</v>
      </c>
      <c r="R480" s="8">
        <f>P479/P1239</f>
        <v>1.6556771527922722</v>
      </c>
      <c r="S480" s="109">
        <f t="shared" si="504"/>
        <v>853.61362333599209</v>
      </c>
      <c r="T480" s="5">
        <f t="shared" si="505"/>
        <v>17.600000000000023</v>
      </c>
      <c r="U480" s="8">
        <f t="shared" si="516"/>
        <v>0.4971428571428565</v>
      </c>
      <c r="V480" s="19">
        <f t="shared" si="506"/>
        <v>0</v>
      </c>
      <c r="W480" s="109">
        <f t="shared" si="507"/>
        <v>891.58637666400796</v>
      </c>
      <c r="X480" s="5">
        <f t="shared" si="508"/>
        <v>17.399999999999977</v>
      </c>
      <c r="Y480" s="8">
        <f t="shared" si="519"/>
        <v>0.50285714285714356</v>
      </c>
      <c r="Z480" s="5">
        <f t="shared" si="509"/>
        <v>13.700000000000045</v>
      </c>
      <c r="AA480" s="5">
        <f>K480*AA1239</f>
        <v>11.3438</v>
      </c>
      <c r="AB480" s="5">
        <f t="shared" si="520"/>
        <v>18.781670485844977</v>
      </c>
      <c r="AC480" s="2">
        <f t="shared" si="481"/>
        <v>39615</v>
      </c>
      <c r="AD480" s="43">
        <f t="shared" si="449"/>
        <v>855</v>
      </c>
      <c r="AE480" s="235">
        <v>7.6</v>
      </c>
      <c r="AF480" s="131">
        <f>(AK479&gt;AF1239)*1</f>
        <v>0</v>
      </c>
      <c r="AG480" s="112">
        <f>MROUND((AD480*AG1239),5)</f>
        <v>840</v>
      </c>
      <c r="AH480" s="113">
        <f>MROUND((AE480*AH1239),0.1)</f>
        <v>1.4000000000000001</v>
      </c>
      <c r="AI480" s="60">
        <f t="shared" si="450"/>
        <v>30.600000000000023</v>
      </c>
      <c r="AJ480" s="60">
        <f t="shared" si="510"/>
        <v>872.6</v>
      </c>
      <c r="AK480" s="133">
        <f t="shared" si="511"/>
        <v>903.7</v>
      </c>
      <c r="AL480" s="41">
        <f t="shared" si="521"/>
        <v>890</v>
      </c>
      <c r="AM480" s="56">
        <f t="shared" si="447"/>
        <v>6.5</v>
      </c>
      <c r="AN480" s="82">
        <f t="shared" si="448"/>
        <v>1</v>
      </c>
      <c r="AO480" s="82">
        <f t="shared" si="451"/>
        <v>0</v>
      </c>
      <c r="AP480" s="33">
        <f t="shared" si="466"/>
        <v>0</v>
      </c>
      <c r="AQ480" s="29">
        <f t="shared" si="452"/>
        <v>0</v>
      </c>
      <c r="AR480" s="86">
        <f t="shared" si="453"/>
        <v>1</v>
      </c>
      <c r="AS480" s="33">
        <f t="shared" si="454"/>
        <v>0</v>
      </c>
      <c r="AT480" s="19">
        <f t="shared" si="455"/>
        <v>0</v>
      </c>
      <c r="AU480" s="18">
        <f t="shared" si="467"/>
        <v>1</v>
      </c>
      <c r="AV480" s="5">
        <f t="shared" si="468"/>
        <v>6.5</v>
      </c>
      <c r="AW480" s="17">
        <f t="shared" si="456"/>
        <v>0</v>
      </c>
      <c r="AX480" s="17">
        <f t="shared" si="457"/>
        <v>1</v>
      </c>
      <c r="AY480" s="17">
        <f t="shared" si="469"/>
        <v>890</v>
      </c>
      <c r="AZ480" s="19">
        <f t="shared" si="470"/>
        <v>910</v>
      </c>
      <c r="BA480" s="19">
        <f t="shared" si="471"/>
        <v>0</v>
      </c>
      <c r="BB480" s="19">
        <f t="shared" si="472"/>
        <v>0</v>
      </c>
      <c r="BC480" s="19">
        <f t="shared" si="473"/>
        <v>890</v>
      </c>
      <c r="BD480" s="17">
        <f t="shared" si="474"/>
        <v>0</v>
      </c>
      <c r="BE480" s="17">
        <f t="shared" si="458"/>
        <v>0</v>
      </c>
      <c r="BF480" s="38">
        <f t="shared" si="459"/>
        <v>0</v>
      </c>
      <c r="BG480" s="38">
        <f t="shared" si="460"/>
        <v>0</v>
      </c>
      <c r="BH480" s="38">
        <f t="shared" si="475"/>
        <v>0</v>
      </c>
      <c r="BI480" s="38">
        <f t="shared" si="461"/>
        <v>-1.4000000000000001</v>
      </c>
      <c r="BJ480" s="5">
        <f t="shared" si="462"/>
        <v>0</v>
      </c>
      <c r="BK480" s="5">
        <f t="shared" si="476"/>
        <v>-20</v>
      </c>
      <c r="BL480" s="22">
        <f t="shared" si="477"/>
        <v>-13.5</v>
      </c>
      <c r="BM480" s="5">
        <f t="shared" si="478"/>
        <v>-14.9</v>
      </c>
      <c r="BN480" s="66">
        <f t="shared" si="479"/>
        <v>-1490</v>
      </c>
      <c r="BO480" s="5">
        <f>AP480*BO1318</f>
        <v>0</v>
      </c>
      <c r="BP480" s="5">
        <f>AU480*BP1239</f>
        <v>-39</v>
      </c>
      <c r="BQ480" s="5">
        <f t="shared" si="513"/>
        <v>-39</v>
      </c>
      <c r="BR480" s="356">
        <f t="shared" si="495"/>
        <v>-1568</v>
      </c>
      <c r="BS480" s="5">
        <f t="shared" si="480"/>
        <v>903.7</v>
      </c>
      <c r="BT480" s="6"/>
      <c r="BU480" s="306">
        <v>39615</v>
      </c>
      <c r="BV480" s="38">
        <f t="shared" si="463"/>
        <v>903.7</v>
      </c>
      <c r="BW480" s="66">
        <f>BV27*BV480</f>
        <v>74452.133794694353</v>
      </c>
      <c r="BX480" s="66">
        <f t="shared" si="485"/>
        <v>2521.0084033613384</v>
      </c>
      <c r="BY480" s="17">
        <f t="shared" si="482"/>
        <v>1</v>
      </c>
      <c r="BZ480" s="17">
        <f t="shared" si="486"/>
        <v>0</v>
      </c>
      <c r="CA480" s="66">
        <f t="shared" si="514"/>
        <v>-1568</v>
      </c>
      <c r="CB480" s="66">
        <f>N3+CE480</f>
        <v>67562</v>
      </c>
      <c r="CC480" s="66">
        <f>MAX(BW404:BW480)</f>
        <v>82344.702586917119</v>
      </c>
      <c r="CD480" s="66">
        <f t="shared" si="464"/>
        <v>-7892.5687922227662</v>
      </c>
      <c r="CE480" s="66">
        <f t="shared" si="515"/>
        <v>17562</v>
      </c>
      <c r="CF480" s="66">
        <f>MAX(CE404:CE480)</f>
        <v>26051</v>
      </c>
      <c r="CG480" s="66">
        <f t="shared" si="465"/>
        <v>-8489</v>
      </c>
      <c r="CH480" s="370">
        <f t="shared" si="512"/>
        <v>39615</v>
      </c>
      <c r="CI480" s="17">
        <f t="shared" si="496"/>
        <v>0</v>
      </c>
      <c r="CJ480" s="17">
        <f t="shared" si="497"/>
        <v>1</v>
      </c>
      <c r="CK480" s="38">
        <f>MAX(BV38:BV480)</f>
        <v>999.5</v>
      </c>
      <c r="CL480" s="38">
        <f t="shared" si="483"/>
        <v>-95.799999999999955</v>
      </c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</row>
    <row r="481" spans="1:147" customFormat="1" x14ac:dyDescent="0.25">
      <c r="A481" s="3"/>
      <c r="B481" s="254">
        <f t="shared" si="498"/>
        <v>39601</v>
      </c>
      <c r="C481" s="5">
        <f t="shared" si="501"/>
        <v>55639</v>
      </c>
      <c r="D481" s="5">
        <v>0</v>
      </c>
      <c r="E481" s="66">
        <f t="shared" si="503"/>
        <v>0</v>
      </c>
      <c r="F481" s="66">
        <f t="shared" si="499"/>
        <v>452</v>
      </c>
      <c r="G481" s="4">
        <f t="shared" si="502"/>
        <v>56091</v>
      </c>
      <c r="H481" s="8">
        <f t="shared" si="500"/>
        <v>8.1237980553209074E-3</v>
      </c>
      <c r="I481" s="3"/>
      <c r="J481" s="306">
        <v>39622</v>
      </c>
      <c r="K481" s="176">
        <v>903.7</v>
      </c>
      <c r="L481" s="176">
        <v>933</v>
      </c>
      <c r="M481" s="176">
        <v>875.2</v>
      </c>
      <c r="N481" s="178">
        <v>931.3</v>
      </c>
      <c r="O481" s="5">
        <f t="shared" si="517"/>
        <v>57.799999999999955</v>
      </c>
      <c r="P481" s="8">
        <f t="shared" si="518"/>
        <v>6.3959278521633231E-2</v>
      </c>
      <c r="Q481" s="8">
        <f>(AVERAGE(P478:P480))*Q1239</f>
        <v>1.9917340675792532E-2</v>
      </c>
      <c r="R481" s="8">
        <f>P480/P1239</f>
        <v>1.3747422275072336</v>
      </c>
      <c r="S481" s="109">
        <f t="shared" si="504"/>
        <v>885.70069923128631</v>
      </c>
      <c r="T481" s="5">
        <f t="shared" si="505"/>
        <v>18.700000000000045</v>
      </c>
      <c r="U481" s="8">
        <f t="shared" si="516"/>
        <v>0.46571428571428442</v>
      </c>
      <c r="V481" s="19">
        <f t="shared" si="506"/>
        <v>0</v>
      </c>
      <c r="W481" s="109">
        <f t="shared" si="507"/>
        <v>921.69930076871378</v>
      </c>
      <c r="X481" s="5">
        <f t="shared" si="508"/>
        <v>16.299999999999955</v>
      </c>
      <c r="Y481" s="8">
        <f t="shared" si="519"/>
        <v>0.53428571428571558</v>
      </c>
      <c r="Z481" s="5">
        <f t="shared" si="509"/>
        <v>11.299999999999955</v>
      </c>
      <c r="AA481" s="5">
        <f>K481*AA1239</f>
        <v>11.748100000000001</v>
      </c>
      <c r="AB481" s="5">
        <f t="shared" si="520"/>
        <v>16.150609162977734</v>
      </c>
      <c r="AC481" s="2">
        <f t="shared" si="481"/>
        <v>39622</v>
      </c>
      <c r="AD481" s="43">
        <f t="shared" si="449"/>
        <v>885</v>
      </c>
      <c r="AE481" s="235">
        <v>9.3000000000000007</v>
      </c>
      <c r="AF481" s="131">
        <f>(AK480&gt;AF1239)*1</f>
        <v>0</v>
      </c>
      <c r="AG481" s="112">
        <f>MROUND((AD481*AG1239),5)</f>
        <v>870</v>
      </c>
      <c r="AH481" s="113">
        <f>MROUND((AE481*AH1239),0.1)</f>
        <v>1.7000000000000002</v>
      </c>
      <c r="AI481" s="60">
        <f t="shared" si="450"/>
        <v>27.599999999999909</v>
      </c>
      <c r="AJ481" s="60">
        <f t="shared" si="510"/>
        <v>903.7</v>
      </c>
      <c r="AK481" s="133">
        <f t="shared" si="511"/>
        <v>931.3</v>
      </c>
      <c r="AL481" s="41">
        <f t="shared" si="521"/>
        <v>920</v>
      </c>
      <c r="AM481" s="56">
        <f t="shared" si="447"/>
        <v>9.4</v>
      </c>
      <c r="AN481" s="82">
        <f t="shared" si="448"/>
        <v>1</v>
      </c>
      <c r="AO481" s="82">
        <f t="shared" si="451"/>
        <v>0</v>
      </c>
      <c r="AP481" s="33">
        <f t="shared" si="466"/>
        <v>1</v>
      </c>
      <c r="AQ481" s="29">
        <f t="shared" si="452"/>
        <v>9.3000000000000007</v>
      </c>
      <c r="AR481" s="86">
        <f t="shared" si="453"/>
        <v>1</v>
      </c>
      <c r="AS481" s="33">
        <f t="shared" si="454"/>
        <v>0</v>
      </c>
      <c r="AT481" s="19">
        <f t="shared" si="455"/>
        <v>0</v>
      </c>
      <c r="AU481" s="18">
        <f t="shared" si="467"/>
        <v>0</v>
      </c>
      <c r="AV481" s="5">
        <f t="shared" si="468"/>
        <v>0</v>
      </c>
      <c r="AW481" s="17">
        <f t="shared" si="456"/>
        <v>0</v>
      </c>
      <c r="AX481" s="17">
        <f t="shared" si="457"/>
        <v>0</v>
      </c>
      <c r="AY481" s="17">
        <f t="shared" si="469"/>
        <v>0</v>
      </c>
      <c r="AZ481" s="19">
        <f t="shared" si="470"/>
        <v>0</v>
      </c>
      <c r="BA481" s="19">
        <f t="shared" si="471"/>
        <v>0</v>
      </c>
      <c r="BB481" s="19">
        <f t="shared" si="472"/>
        <v>0</v>
      </c>
      <c r="BC481" s="19">
        <f t="shared" si="473"/>
        <v>0</v>
      </c>
      <c r="BD481" s="17">
        <f t="shared" si="474"/>
        <v>0</v>
      </c>
      <c r="BE481" s="17">
        <f t="shared" si="458"/>
        <v>0</v>
      </c>
      <c r="BF481" s="38">
        <f t="shared" si="459"/>
        <v>0</v>
      </c>
      <c r="BG481" s="38">
        <f t="shared" si="460"/>
        <v>0</v>
      </c>
      <c r="BH481" s="38">
        <f t="shared" si="475"/>
        <v>0</v>
      </c>
      <c r="BI481" s="38">
        <f t="shared" si="461"/>
        <v>-1.7000000000000002</v>
      </c>
      <c r="BJ481" s="5">
        <f t="shared" si="462"/>
        <v>9.3000000000000007</v>
      </c>
      <c r="BK481" s="5">
        <f t="shared" si="476"/>
        <v>0</v>
      </c>
      <c r="BL481" s="22">
        <f t="shared" si="477"/>
        <v>0</v>
      </c>
      <c r="BM481" s="5">
        <f t="shared" si="478"/>
        <v>7.6000000000000005</v>
      </c>
      <c r="BN481" s="66">
        <f t="shared" si="479"/>
        <v>760</v>
      </c>
      <c r="BO481" s="5">
        <f>AP481*BO1319</f>
        <v>0</v>
      </c>
      <c r="BP481" s="5">
        <f>AU481*BP1239</f>
        <v>0</v>
      </c>
      <c r="BQ481" s="5">
        <f t="shared" si="513"/>
        <v>-39</v>
      </c>
      <c r="BR481" s="356">
        <f t="shared" si="495"/>
        <v>721</v>
      </c>
      <c r="BS481" s="5">
        <f t="shared" si="480"/>
        <v>931.3</v>
      </c>
      <c r="BT481" s="6"/>
      <c r="BU481" s="306">
        <v>39622</v>
      </c>
      <c r="BV481" s="38">
        <f t="shared" si="463"/>
        <v>931.3</v>
      </c>
      <c r="BW481" s="66">
        <f>BV27*BV481</f>
        <v>76725.984511451636</v>
      </c>
      <c r="BX481" s="66">
        <f t="shared" si="485"/>
        <v>2273.8507167572825</v>
      </c>
      <c r="BY481" s="17">
        <f t="shared" si="482"/>
        <v>1</v>
      </c>
      <c r="BZ481" s="17">
        <f t="shared" si="486"/>
        <v>0</v>
      </c>
      <c r="CA481" s="66">
        <f t="shared" si="514"/>
        <v>721</v>
      </c>
      <c r="CB481" s="66">
        <f>N3+CE481</f>
        <v>68283</v>
      </c>
      <c r="CC481" s="66">
        <f>MAX(BW404:BW481)</f>
        <v>82344.702586917119</v>
      </c>
      <c r="CD481" s="66">
        <f t="shared" si="464"/>
        <v>-5618.7180754654837</v>
      </c>
      <c r="CE481" s="66">
        <f t="shared" si="515"/>
        <v>18283</v>
      </c>
      <c r="CF481" s="66">
        <f>MAX(CE404:CE481)</f>
        <v>26051</v>
      </c>
      <c r="CG481" s="66">
        <f t="shared" si="465"/>
        <v>-7768</v>
      </c>
      <c r="CH481" s="370">
        <f t="shared" si="512"/>
        <v>39622</v>
      </c>
      <c r="CI481" s="17">
        <f t="shared" si="496"/>
        <v>1</v>
      </c>
      <c r="CJ481" s="17">
        <f t="shared" si="497"/>
        <v>0</v>
      </c>
      <c r="CK481" s="38">
        <f>MAX(BV38:BV481)</f>
        <v>999.5</v>
      </c>
      <c r="CL481" s="38">
        <f t="shared" si="483"/>
        <v>-68.200000000000045</v>
      </c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</row>
    <row r="482" spans="1:147" customFormat="1" x14ac:dyDescent="0.25">
      <c r="A482" s="3"/>
      <c r="B482" s="254">
        <f t="shared" si="498"/>
        <v>39608</v>
      </c>
      <c r="C482" s="5">
        <f t="shared" si="501"/>
        <v>56091</v>
      </c>
      <c r="D482" s="5">
        <v>0</v>
      </c>
      <c r="E482" s="66">
        <f t="shared" si="503"/>
        <v>0</v>
      </c>
      <c r="F482" s="66">
        <f t="shared" si="499"/>
        <v>672</v>
      </c>
      <c r="G482" s="4">
        <f t="shared" si="502"/>
        <v>56763</v>
      </c>
      <c r="H482" s="8">
        <f t="shared" si="500"/>
        <v>1.1980531636091352E-2</v>
      </c>
      <c r="I482" s="3"/>
      <c r="J482" s="306">
        <v>39629</v>
      </c>
      <c r="K482" s="176">
        <v>930.9</v>
      </c>
      <c r="L482" s="176">
        <v>950</v>
      </c>
      <c r="M482" s="176">
        <v>920.2</v>
      </c>
      <c r="N482" s="178">
        <v>933.6</v>
      </c>
      <c r="O482" s="5">
        <f t="shared" si="517"/>
        <v>29.799999999999955</v>
      </c>
      <c r="P482" s="8">
        <f t="shared" si="518"/>
        <v>3.2012031367493775E-2</v>
      </c>
      <c r="Q482" s="8">
        <f>(AVERAGE(P479:P481))*Q1239</f>
        <v>2.277562332605346E-2</v>
      </c>
      <c r="R482" s="8">
        <f>P481/P1239</f>
        <v>1.8138429041620214</v>
      </c>
      <c r="S482" s="109">
        <f t="shared" si="504"/>
        <v>909.69817224577685</v>
      </c>
      <c r="T482" s="5">
        <f t="shared" si="505"/>
        <v>20.899999999999977</v>
      </c>
      <c r="U482" s="8">
        <f t="shared" si="516"/>
        <v>0.47750000000000059</v>
      </c>
      <c r="V482" s="19">
        <f t="shared" si="506"/>
        <v>0</v>
      </c>
      <c r="W482" s="109">
        <f t="shared" si="507"/>
        <v>952.10182775422311</v>
      </c>
      <c r="X482" s="5">
        <f t="shared" si="508"/>
        <v>19.100000000000023</v>
      </c>
      <c r="Y482" s="8">
        <f t="shared" si="519"/>
        <v>0.52249999999999941</v>
      </c>
      <c r="Z482" s="5">
        <f t="shared" si="509"/>
        <v>0</v>
      </c>
      <c r="AA482" s="5">
        <f>K482*AA1239</f>
        <v>12.101699999999999</v>
      </c>
      <c r="AB482" s="5">
        <f t="shared" si="520"/>
        <v>21.950582673297532</v>
      </c>
      <c r="AC482" s="2">
        <f t="shared" si="481"/>
        <v>39629</v>
      </c>
      <c r="AD482" s="43">
        <f t="shared" si="449"/>
        <v>910</v>
      </c>
      <c r="AE482" s="235">
        <v>7.5</v>
      </c>
      <c r="AF482" s="131">
        <f>(AK481&gt;AF1239)*1</f>
        <v>0</v>
      </c>
      <c r="AG482" s="112">
        <f>MROUND((AD482*AG1239),5)</f>
        <v>890</v>
      </c>
      <c r="AH482" s="113">
        <f>MROUND((AE482*AH1239),0.1)</f>
        <v>1.4000000000000001</v>
      </c>
      <c r="AI482" s="60">
        <f t="shared" si="450"/>
        <v>2.3000000000000682</v>
      </c>
      <c r="AJ482" s="60">
        <f t="shared" si="510"/>
        <v>930.9</v>
      </c>
      <c r="AK482" s="133">
        <f t="shared" si="511"/>
        <v>933.6</v>
      </c>
      <c r="AL482" s="41">
        <f t="shared" si="521"/>
        <v>950</v>
      </c>
      <c r="AM482" s="56">
        <f t="shared" si="447"/>
        <v>8.6</v>
      </c>
      <c r="AN482" s="82">
        <f t="shared" si="448"/>
        <v>1</v>
      </c>
      <c r="AO482" s="82">
        <f t="shared" si="451"/>
        <v>0</v>
      </c>
      <c r="AP482" s="33">
        <f t="shared" si="466"/>
        <v>1</v>
      </c>
      <c r="AQ482" s="29">
        <f t="shared" si="452"/>
        <v>7.5</v>
      </c>
      <c r="AR482" s="86">
        <f t="shared" si="453"/>
        <v>1</v>
      </c>
      <c r="AS482" s="33">
        <f t="shared" si="454"/>
        <v>0</v>
      </c>
      <c r="AT482" s="19">
        <f t="shared" si="455"/>
        <v>0</v>
      </c>
      <c r="AU482" s="18">
        <f t="shared" si="467"/>
        <v>0</v>
      </c>
      <c r="AV482" s="5">
        <f t="shared" si="468"/>
        <v>0</v>
      </c>
      <c r="AW482" s="17">
        <f t="shared" si="456"/>
        <v>0</v>
      </c>
      <c r="AX482" s="17">
        <f t="shared" si="457"/>
        <v>0</v>
      </c>
      <c r="AY482" s="17">
        <f t="shared" si="469"/>
        <v>0</v>
      </c>
      <c r="AZ482" s="19">
        <f t="shared" si="470"/>
        <v>0</v>
      </c>
      <c r="BA482" s="19">
        <f t="shared" si="471"/>
        <v>0</v>
      </c>
      <c r="BB482" s="19">
        <f t="shared" si="472"/>
        <v>0</v>
      </c>
      <c r="BC482" s="19">
        <f t="shared" si="473"/>
        <v>0</v>
      </c>
      <c r="BD482" s="17">
        <f t="shared" si="474"/>
        <v>0</v>
      </c>
      <c r="BE482" s="17">
        <f t="shared" si="458"/>
        <v>0</v>
      </c>
      <c r="BF482" s="38">
        <f t="shared" si="459"/>
        <v>0</v>
      </c>
      <c r="BG482" s="38">
        <f t="shared" si="460"/>
        <v>0</v>
      </c>
      <c r="BH482" s="38">
        <f t="shared" si="475"/>
        <v>0</v>
      </c>
      <c r="BI482" s="38">
        <f t="shared" si="461"/>
        <v>-1.4000000000000001</v>
      </c>
      <c r="BJ482" s="5">
        <f t="shared" si="462"/>
        <v>7.5</v>
      </c>
      <c r="BK482" s="5">
        <f t="shared" si="476"/>
        <v>0</v>
      </c>
      <c r="BL482" s="22">
        <f t="shared" si="477"/>
        <v>0</v>
      </c>
      <c r="BM482" s="5">
        <f t="shared" si="478"/>
        <v>6.1</v>
      </c>
      <c r="BN482" s="66">
        <f t="shared" si="479"/>
        <v>610</v>
      </c>
      <c r="BO482" s="5">
        <f>AP482*BO1320</f>
        <v>0</v>
      </c>
      <c r="BP482" s="5">
        <f>AU482*BP1239</f>
        <v>0</v>
      </c>
      <c r="BQ482" s="5">
        <f t="shared" si="513"/>
        <v>-39</v>
      </c>
      <c r="BR482" s="356">
        <f t="shared" si="495"/>
        <v>571</v>
      </c>
      <c r="BS482" s="5">
        <f t="shared" si="480"/>
        <v>933.6</v>
      </c>
      <c r="BT482" s="6"/>
      <c r="BU482" s="306">
        <v>39629</v>
      </c>
      <c r="BV482" s="38">
        <f t="shared" si="463"/>
        <v>933.6</v>
      </c>
      <c r="BW482" s="66">
        <f>BV27*BV482</f>
        <v>76915.472071181415</v>
      </c>
      <c r="BX482" s="66">
        <f t="shared" si="485"/>
        <v>189.4875597297796</v>
      </c>
      <c r="BY482" s="17">
        <f t="shared" si="482"/>
        <v>1</v>
      </c>
      <c r="BZ482" s="17">
        <f t="shared" si="486"/>
        <v>0</v>
      </c>
      <c r="CA482" s="66">
        <f t="shared" si="514"/>
        <v>571</v>
      </c>
      <c r="CB482" s="66">
        <f>N3+CE482</f>
        <v>68854</v>
      </c>
      <c r="CC482" s="66">
        <f>MAX(BW404:BW482)</f>
        <v>82344.702586917119</v>
      </c>
      <c r="CD482" s="66">
        <f t="shared" si="464"/>
        <v>-5429.2305157357041</v>
      </c>
      <c r="CE482" s="66">
        <f t="shared" si="515"/>
        <v>18854</v>
      </c>
      <c r="CF482" s="66">
        <f>MAX(CE404:CE482)</f>
        <v>26051</v>
      </c>
      <c r="CG482" s="66">
        <f t="shared" si="465"/>
        <v>-7197</v>
      </c>
      <c r="CH482" s="370">
        <f t="shared" si="512"/>
        <v>39629</v>
      </c>
      <c r="CI482" s="17">
        <f t="shared" si="496"/>
        <v>1</v>
      </c>
      <c r="CJ482" s="17">
        <f t="shared" si="497"/>
        <v>0</v>
      </c>
      <c r="CK482" s="38">
        <f>MAX(BV38:BV482)</f>
        <v>999.5</v>
      </c>
      <c r="CL482" s="38">
        <f t="shared" si="483"/>
        <v>-65.899999999999977</v>
      </c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</row>
    <row r="483" spans="1:147" customFormat="1" x14ac:dyDescent="0.25">
      <c r="A483" s="3"/>
      <c r="B483" s="254">
        <f t="shared" si="498"/>
        <v>39615</v>
      </c>
      <c r="C483" s="5">
        <f t="shared" si="501"/>
        <v>56763</v>
      </c>
      <c r="D483" s="5">
        <v>0</v>
      </c>
      <c r="E483" s="66">
        <f t="shared" si="503"/>
        <v>0</v>
      </c>
      <c r="F483" s="66">
        <f t="shared" si="499"/>
        <v>-1568</v>
      </c>
      <c r="G483" s="4">
        <f t="shared" si="502"/>
        <v>55195</v>
      </c>
      <c r="H483" s="8">
        <f t="shared" si="500"/>
        <v>-2.7623628067579235E-2</v>
      </c>
      <c r="I483" s="3"/>
      <c r="J483" s="306">
        <v>39636</v>
      </c>
      <c r="K483" s="176">
        <v>934.9</v>
      </c>
      <c r="L483" s="176">
        <v>969.1</v>
      </c>
      <c r="M483" s="176">
        <v>913</v>
      </c>
      <c r="N483" s="178">
        <v>960.6</v>
      </c>
      <c r="O483" s="5">
        <f t="shared" si="517"/>
        <v>56.100000000000023</v>
      </c>
      <c r="P483" s="8">
        <f t="shared" si="518"/>
        <v>6.0006417798695075E-2</v>
      </c>
      <c r="Q483" s="8">
        <f>(AVERAGE(P480:P482))*Q1239</f>
        <v>1.9259617237260631E-2</v>
      </c>
      <c r="R483" s="8">
        <f>P482/P1239</f>
        <v>0.90784007083665152</v>
      </c>
      <c r="S483" s="109">
        <f t="shared" si="504"/>
        <v>916.89418384488499</v>
      </c>
      <c r="T483" s="5">
        <f t="shared" si="505"/>
        <v>19.899999999999977</v>
      </c>
      <c r="U483" s="8">
        <f t="shared" si="516"/>
        <v>0.50250000000000061</v>
      </c>
      <c r="V483" s="19">
        <f t="shared" si="506"/>
        <v>0</v>
      </c>
      <c r="W483" s="109">
        <f t="shared" si="507"/>
        <v>952.90581615511496</v>
      </c>
      <c r="X483" s="5">
        <f t="shared" si="508"/>
        <v>20.100000000000023</v>
      </c>
      <c r="Y483" s="8">
        <f t="shared" si="519"/>
        <v>0.49749999999999939</v>
      </c>
      <c r="Z483" s="5">
        <f t="shared" si="509"/>
        <v>5.6000000000000227</v>
      </c>
      <c r="AA483" s="5">
        <f>K483*AA1239</f>
        <v>12.153699999999999</v>
      </c>
      <c r="AB483" s="5">
        <f t="shared" si="520"/>
        <v>11.033615868927411</v>
      </c>
      <c r="AC483" s="2">
        <f t="shared" si="481"/>
        <v>39636</v>
      </c>
      <c r="AD483" s="43">
        <f t="shared" si="449"/>
        <v>915</v>
      </c>
      <c r="AE483" s="235">
        <v>10.4</v>
      </c>
      <c r="AF483" s="131">
        <f>(AK482&gt;AF1239)*1</f>
        <v>0</v>
      </c>
      <c r="AG483" s="112">
        <f>MROUND((AD483*AG1239),5)</f>
        <v>895</v>
      </c>
      <c r="AH483" s="113">
        <f>MROUND((AE483*AH1239),0.1)</f>
        <v>1.9000000000000001</v>
      </c>
      <c r="AI483" s="60">
        <f t="shared" si="450"/>
        <v>27</v>
      </c>
      <c r="AJ483" s="60">
        <f t="shared" si="510"/>
        <v>934.9</v>
      </c>
      <c r="AK483" s="133">
        <f t="shared" si="511"/>
        <v>960.6</v>
      </c>
      <c r="AL483" s="41">
        <f t="shared" si="521"/>
        <v>955</v>
      </c>
      <c r="AM483" s="56">
        <f t="shared" si="447"/>
        <v>11.5</v>
      </c>
      <c r="AN483" s="82">
        <f t="shared" si="448"/>
        <v>1</v>
      </c>
      <c r="AO483" s="82">
        <f t="shared" si="451"/>
        <v>0</v>
      </c>
      <c r="AP483" s="33">
        <f t="shared" si="466"/>
        <v>1</v>
      </c>
      <c r="AQ483" s="29">
        <f t="shared" si="452"/>
        <v>10.4</v>
      </c>
      <c r="AR483" s="86">
        <f t="shared" si="453"/>
        <v>1</v>
      </c>
      <c r="AS483" s="33">
        <f t="shared" si="454"/>
        <v>0</v>
      </c>
      <c r="AT483" s="19">
        <f t="shared" si="455"/>
        <v>0</v>
      </c>
      <c r="AU483" s="18">
        <f t="shared" si="467"/>
        <v>0</v>
      </c>
      <c r="AV483" s="5">
        <f t="shared" si="468"/>
        <v>0</v>
      </c>
      <c r="AW483" s="17">
        <f t="shared" si="456"/>
        <v>0</v>
      </c>
      <c r="AX483" s="17">
        <f t="shared" si="457"/>
        <v>0</v>
      </c>
      <c r="AY483" s="17">
        <f t="shared" si="469"/>
        <v>0</v>
      </c>
      <c r="AZ483" s="19">
        <f t="shared" si="470"/>
        <v>0</v>
      </c>
      <c r="BA483" s="19">
        <f t="shared" si="471"/>
        <v>0</v>
      </c>
      <c r="BB483" s="19">
        <f t="shared" si="472"/>
        <v>0</v>
      </c>
      <c r="BC483" s="19">
        <f t="shared" si="473"/>
        <v>0</v>
      </c>
      <c r="BD483" s="17">
        <f t="shared" si="474"/>
        <v>0</v>
      </c>
      <c r="BE483" s="17">
        <f t="shared" si="458"/>
        <v>0</v>
      </c>
      <c r="BF483" s="38">
        <f t="shared" si="459"/>
        <v>0</v>
      </c>
      <c r="BG483" s="38">
        <f t="shared" si="460"/>
        <v>0</v>
      </c>
      <c r="BH483" s="38">
        <f t="shared" si="475"/>
        <v>0</v>
      </c>
      <c r="BI483" s="38">
        <f t="shared" si="461"/>
        <v>-1.9000000000000001</v>
      </c>
      <c r="BJ483" s="5">
        <f t="shared" si="462"/>
        <v>10.4</v>
      </c>
      <c r="BK483" s="5">
        <f t="shared" si="476"/>
        <v>0</v>
      </c>
      <c r="BL483" s="22">
        <f t="shared" si="477"/>
        <v>0</v>
      </c>
      <c r="BM483" s="5">
        <f t="shared" si="478"/>
        <v>8.5</v>
      </c>
      <c r="BN483" s="66">
        <f t="shared" si="479"/>
        <v>850</v>
      </c>
      <c r="BO483" s="5">
        <f>AP483*BO1321</f>
        <v>0</v>
      </c>
      <c r="BP483" s="5">
        <f>AU483*BP1239</f>
        <v>0</v>
      </c>
      <c r="BQ483" s="5">
        <f t="shared" si="513"/>
        <v>-39</v>
      </c>
      <c r="BR483" s="356">
        <f t="shared" si="495"/>
        <v>811</v>
      </c>
      <c r="BS483" s="5">
        <f t="shared" si="480"/>
        <v>960.6</v>
      </c>
      <c r="BT483" s="6"/>
      <c r="BU483" s="306">
        <v>39636</v>
      </c>
      <c r="BV483" s="38">
        <f t="shared" si="463"/>
        <v>960.6</v>
      </c>
      <c r="BW483" s="66">
        <f>BV27*BV483</f>
        <v>79139.891250617904</v>
      </c>
      <c r="BX483" s="66">
        <f t="shared" si="485"/>
        <v>2224.4191794364888</v>
      </c>
      <c r="BY483" s="17">
        <f t="shared" si="482"/>
        <v>1</v>
      </c>
      <c r="BZ483" s="17">
        <f t="shared" si="486"/>
        <v>0</v>
      </c>
      <c r="CA483" s="66">
        <f t="shared" si="514"/>
        <v>811</v>
      </c>
      <c r="CB483" s="66">
        <f>N3+CE483</f>
        <v>69665</v>
      </c>
      <c r="CC483" s="66">
        <f>MAX(BW404:BW483)</f>
        <v>82344.702586917119</v>
      </c>
      <c r="CD483" s="66">
        <f t="shared" si="464"/>
        <v>-3204.8113362992153</v>
      </c>
      <c r="CE483" s="66">
        <f t="shared" si="515"/>
        <v>19665</v>
      </c>
      <c r="CF483" s="66">
        <f>MAX(CE404:CE483)</f>
        <v>26051</v>
      </c>
      <c r="CG483" s="66">
        <f t="shared" si="465"/>
        <v>-6386</v>
      </c>
      <c r="CH483" s="370">
        <f t="shared" si="512"/>
        <v>39636</v>
      </c>
      <c r="CI483" s="17">
        <f t="shared" si="496"/>
        <v>1</v>
      </c>
      <c r="CJ483" s="17">
        <f t="shared" si="497"/>
        <v>0</v>
      </c>
      <c r="CK483" s="38">
        <f>MAX(BV38:BV483)</f>
        <v>999.5</v>
      </c>
      <c r="CL483" s="38">
        <f t="shared" si="483"/>
        <v>-38.899999999999977</v>
      </c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</row>
    <row r="484" spans="1:147" customFormat="1" x14ac:dyDescent="0.25">
      <c r="A484" s="3"/>
      <c r="B484" s="254">
        <f t="shared" si="498"/>
        <v>39622</v>
      </c>
      <c r="C484" s="5">
        <f t="shared" si="501"/>
        <v>55195</v>
      </c>
      <c r="D484" s="5">
        <v>0</v>
      </c>
      <c r="E484" s="66">
        <f t="shared" si="503"/>
        <v>0</v>
      </c>
      <c r="F484" s="66">
        <f t="shared" si="499"/>
        <v>721</v>
      </c>
      <c r="G484" s="4">
        <f t="shared" si="502"/>
        <v>55916</v>
      </c>
      <c r="H484" s="8">
        <f t="shared" si="500"/>
        <v>1.306277742549144E-2</v>
      </c>
      <c r="I484" s="3"/>
      <c r="J484" s="306">
        <v>39643</v>
      </c>
      <c r="K484" s="176">
        <v>966.8</v>
      </c>
      <c r="L484" s="176">
        <v>989.6</v>
      </c>
      <c r="M484" s="176">
        <v>950.2</v>
      </c>
      <c r="N484" s="178">
        <v>958</v>
      </c>
      <c r="O484" s="5">
        <f t="shared" si="517"/>
        <v>39.399999999999977</v>
      </c>
      <c r="P484" s="8">
        <f t="shared" si="518"/>
        <v>4.0752999586263945E-2</v>
      </c>
      <c r="Q484" s="8">
        <f>(AVERAGE(P481:P483))*Q1239</f>
        <v>2.0797030358376281E-2</v>
      </c>
      <c r="R484" s="8">
        <f>P483/P1239</f>
        <v>1.7017423842817505</v>
      </c>
      <c r="S484" s="109">
        <f t="shared" si="504"/>
        <v>946.69343104952179</v>
      </c>
      <c r="T484" s="5">
        <f t="shared" si="505"/>
        <v>21.799999999999955</v>
      </c>
      <c r="U484" s="8">
        <f t="shared" si="516"/>
        <v>0.45500000000000113</v>
      </c>
      <c r="V484" s="19">
        <f t="shared" si="506"/>
        <v>0</v>
      </c>
      <c r="W484" s="109">
        <f t="shared" si="507"/>
        <v>986.90656895047812</v>
      </c>
      <c r="X484" s="5">
        <f t="shared" si="508"/>
        <v>18.200000000000045</v>
      </c>
      <c r="Y484" s="8">
        <f t="shared" si="519"/>
        <v>0.54499999999999882</v>
      </c>
      <c r="Z484" s="5">
        <f t="shared" si="509"/>
        <v>0</v>
      </c>
      <c r="AA484" s="5">
        <f>K484*AA1239</f>
        <v>12.568399999999999</v>
      </c>
      <c r="AB484" s="5">
        <f t="shared" si="520"/>
        <v>21.38817898260675</v>
      </c>
      <c r="AC484" s="2">
        <f t="shared" si="481"/>
        <v>39643</v>
      </c>
      <c r="AD484" s="43">
        <f t="shared" si="449"/>
        <v>945</v>
      </c>
      <c r="AE484" s="235">
        <v>5.5</v>
      </c>
      <c r="AF484" s="131">
        <f>(AK483&gt;AF1239)*1</f>
        <v>0</v>
      </c>
      <c r="AG484" s="112">
        <f>MROUND((AD484*AG1239),5)</f>
        <v>925</v>
      </c>
      <c r="AH484" s="113">
        <f>MROUND((AE484*AH1239),0.1)</f>
        <v>1</v>
      </c>
      <c r="AI484" s="60">
        <f t="shared" si="450"/>
        <v>-2.6000000000000227</v>
      </c>
      <c r="AJ484" s="60">
        <f t="shared" si="510"/>
        <v>966.8</v>
      </c>
      <c r="AK484" s="133">
        <f t="shared" si="511"/>
        <v>958</v>
      </c>
      <c r="AL484" s="41">
        <f t="shared" si="521"/>
        <v>985</v>
      </c>
      <c r="AM484" s="56">
        <f t="shared" si="447"/>
        <v>5.5</v>
      </c>
      <c r="AN484" s="82">
        <f t="shared" si="448"/>
        <v>0</v>
      </c>
      <c r="AO484" s="82">
        <f t="shared" si="451"/>
        <v>1</v>
      </c>
      <c r="AP484" s="33">
        <f t="shared" si="466"/>
        <v>1</v>
      </c>
      <c r="AQ484" s="29">
        <f t="shared" si="452"/>
        <v>5.5</v>
      </c>
      <c r="AR484" s="86">
        <f t="shared" si="453"/>
        <v>1</v>
      </c>
      <c r="AS484" s="33">
        <f t="shared" si="454"/>
        <v>0</v>
      </c>
      <c r="AT484" s="19">
        <f t="shared" si="455"/>
        <v>0</v>
      </c>
      <c r="AU484" s="18">
        <f t="shared" si="467"/>
        <v>0</v>
      </c>
      <c r="AV484" s="5">
        <f t="shared" si="468"/>
        <v>0</v>
      </c>
      <c r="AW484" s="17">
        <f t="shared" si="456"/>
        <v>0</v>
      </c>
      <c r="AX484" s="17">
        <f t="shared" si="457"/>
        <v>0</v>
      </c>
      <c r="AY484" s="17">
        <f t="shared" si="469"/>
        <v>0</v>
      </c>
      <c r="AZ484" s="19">
        <f t="shared" si="470"/>
        <v>0</v>
      </c>
      <c r="BA484" s="19">
        <f t="shared" si="471"/>
        <v>0</v>
      </c>
      <c r="BB484" s="19">
        <f t="shared" si="472"/>
        <v>0</v>
      </c>
      <c r="BC484" s="19">
        <f t="shared" si="473"/>
        <v>0</v>
      </c>
      <c r="BD484" s="17">
        <f t="shared" si="474"/>
        <v>0</v>
      </c>
      <c r="BE484" s="17">
        <f t="shared" si="458"/>
        <v>0</v>
      </c>
      <c r="BF484" s="38">
        <f t="shared" si="459"/>
        <v>0</v>
      </c>
      <c r="BG484" s="38">
        <f t="shared" si="460"/>
        <v>0</v>
      </c>
      <c r="BH484" s="38">
        <f t="shared" si="475"/>
        <v>0</v>
      </c>
      <c r="BI484" s="38">
        <f t="shared" si="461"/>
        <v>-1</v>
      </c>
      <c r="BJ484" s="5">
        <f t="shared" si="462"/>
        <v>5.5</v>
      </c>
      <c r="BK484" s="5">
        <f t="shared" si="476"/>
        <v>0</v>
      </c>
      <c r="BL484" s="22">
        <f t="shared" si="477"/>
        <v>0</v>
      </c>
      <c r="BM484" s="5">
        <f t="shared" si="478"/>
        <v>4.5</v>
      </c>
      <c r="BN484" s="66">
        <f t="shared" si="479"/>
        <v>450</v>
      </c>
      <c r="BO484" s="5">
        <f>AP484*BO1322</f>
        <v>0</v>
      </c>
      <c r="BP484" s="5">
        <f>AU484*BP1239</f>
        <v>0</v>
      </c>
      <c r="BQ484" s="5">
        <f t="shared" si="513"/>
        <v>-39</v>
      </c>
      <c r="BR484" s="356">
        <f t="shared" si="495"/>
        <v>411</v>
      </c>
      <c r="BS484" s="5">
        <f t="shared" si="480"/>
        <v>958</v>
      </c>
      <c r="BT484" s="6"/>
      <c r="BU484" s="306">
        <v>39643</v>
      </c>
      <c r="BV484" s="38">
        <f t="shared" si="463"/>
        <v>958</v>
      </c>
      <c r="BW484" s="66">
        <f>BV27*BV484</f>
        <v>78925.68792222772</v>
      </c>
      <c r="BX484" s="66">
        <f t="shared" si="485"/>
        <v>-214.20332839018374</v>
      </c>
      <c r="BY484" s="17">
        <f t="shared" si="482"/>
        <v>0</v>
      </c>
      <c r="BZ484" s="17">
        <f t="shared" si="486"/>
        <v>1</v>
      </c>
      <c r="CA484" s="66">
        <f t="shared" si="514"/>
        <v>411</v>
      </c>
      <c r="CB484" s="66">
        <f>N3+CE484</f>
        <v>70076</v>
      </c>
      <c r="CC484" s="66">
        <f>MAX(BW404:BW484)</f>
        <v>82344.702586917119</v>
      </c>
      <c r="CD484" s="66">
        <f t="shared" si="464"/>
        <v>-3419.0146646893991</v>
      </c>
      <c r="CE484" s="66">
        <f t="shared" si="515"/>
        <v>20076</v>
      </c>
      <c r="CF484" s="66">
        <f>MAX(CE404:CE484)</f>
        <v>26051</v>
      </c>
      <c r="CG484" s="66">
        <f t="shared" si="465"/>
        <v>-5975</v>
      </c>
      <c r="CH484" s="370">
        <f t="shared" si="512"/>
        <v>39643</v>
      </c>
      <c r="CI484" s="17">
        <f t="shared" si="496"/>
        <v>1</v>
      </c>
      <c r="CJ484" s="17">
        <f t="shared" si="497"/>
        <v>0</v>
      </c>
      <c r="CK484" s="38">
        <f>MAX(BV38:BV484)</f>
        <v>999.5</v>
      </c>
      <c r="CL484" s="38">
        <f t="shared" si="483"/>
        <v>-41.5</v>
      </c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</row>
    <row r="485" spans="1:147" customFormat="1" x14ac:dyDescent="0.25">
      <c r="A485" s="3"/>
      <c r="B485" s="254">
        <f t="shared" si="498"/>
        <v>39629</v>
      </c>
      <c r="C485" s="5">
        <f t="shared" si="501"/>
        <v>55916</v>
      </c>
      <c r="D485" s="5">
        <v>0</v>
      </c>
      <c r="E485" s="66">
        <f t="shared" si="503"/>
        <v>0</v>
      </c>
      <c r="F485" s="66">
        <f t="shared" si="499"/>
        <v>571</v>
      </c>
      <c r="G485" s="4">
        <f t="shared" si="502"/>
        <v>56487</v>
      </c>
      <c r="H485" s="8">
        <f t="shared" si="500"/>
        <v>1.0211746190714643E-2</v>
      </c>
      <c r="I485" s="3"/>
      <c r="J485" s="306">
        <v>39650</v>
      </c>
      <c r="K485" s="176">
        <v>957.3</v>
      </c>
      <c r="L485" s="176">
        <v>977</v>
      </c>
      <c r="M485" s="176">
        <v>915.9</v>
      </c>
      <c r="N485" s="178">
        <v>926.8</v>
      </c>
      <c r="O485" s="5">
        <f t="shared" si="517"/>
        <v>61.100000000000023</v>
      </c>
      <c r="P485" s="8">
        <f t="shared" si="518"/>
        <v>6.3825342108012148E-2</v>
      </c>
      <c r="Q485" s="8">
        <f>(AVERAGE(P482:P484))*Q1239</f>
        <v>1.7702859833660371E-2</v>
      </c>
      <c r="R485" s="8">
        <f>P484/P1239</f>
        <v>1.1557281575316787</v>
      </c>
      <c r="S485" s="109">
        <f t="shared" si="504"/>
        <v>940.35305228123684</v>
      </c>
      <c r="T485" s="5">
        <f t="shared" si="505"/>
        <v>17.299999999999955</v>
      </c>
      <c r="U485" s="8">
        <f t="shared" si="516"/>
        <v>0.505714285714287</v>
      </c>
      <c r="V485" s="19">
        <f t="shared" si="506"/>
        <v>13.200000000000045</v>
      </c>
      <c r="W485" s="109">
        <f t="shared" si="507"/>
        <v>974.24694771876307</v>
      </c>
      <c r="X485" s="5">
        <f t="shared" si="508"/>
        <v>17.700000000000045</v>
      </c>
      <c r="Y485" s="8">
        <f t="shared" si="519"/>
        <v>0.494285714285713</v>
      </c>
      <c r="Z485" s="5">
        <f t="shared" si="509"/>
        <v>0</v>
      </c>
      <c r="AA485" s="5">
        <f>K485*AA1239</f>
        <v>12.444899999999999</v>
      </c>
      <c r="AB485" s="5">
        <f t="shared" si="520"/>
        <v>14.382921347665986</v>
      </c>
      <c r="AC485" s="2">
        <f t="shared" si="481"/>
        <v>39650</v>
      </c>
      <c r="AD485" s="43">
        <f t="shared" si="449"/>
        <v>940</v>
      </c>
      <c r="AE485" s="235">
        <v>9.6999999999999993</v>
      </c>
      <c r="AF485" s="131">
        <f>(AK484&gt;AF1239)*1</f>
        <v>0</v>
      </c>
      <c r="AG485" s="112">
        <f>MROUND((AD485*AG1239),5)</f>
        <v>920</v>
      </c>
      <c r="AH485" s="113">
        <f>MROUND((AE485*AH1239),0.1)</f>
        <v>1.7000000000000002</v>
      </c>
      <c r="AI485" s="60">
        <f t="shared" si="450"/>
        <v>-31.200000000000045</v>
      </c>
      <c r="AJ485" s="60">
        <f t="shared" si="510"/>
        <v>957.3</v>
      </c>
      <c r="AK485" s="133">
        <f t="shared" si="511"/>
        <v>926.8</v>
      </c>
      <c r="AL485" s="41">
        <f t="shared" si="521"/>
        <v>975</v>
      </c>
      <c r="AM485" s="56">
        <f t="shared" si="447"/>
        <v>11.700000000000001</v>
      </c>
      <c r="AN485" s="82">
        <f t="shared" si="448"/>
        <v>0</v>
      </c>
      <c r="AO485" s="82">
        <f t="shared" si="451"/>
        <v>1</v>
      </c>
      <c r="AP485" s="33">
        <f t="shared" si="466"/>
        <v>1</v>
      </c>
      <c r="AQ485" s="29">
        <f t="shared" si="452"/>
        <v>9.6999999999999993</v>
      </c>
      <c r="AR485" s="86">
        <f t="shared" si="453"/>
        <v>0</v>
      </c>
      <c r="AS485" s="33">
        <f t="shared" si="454"/>
        <v>1</v>
      </c>
      <c r="AT485" s="19">
        <f t="shared" si="455"/>
        <v>940</v>
      </c>
      <c r="AU485" s="18">
        <f t="shared" si="467"/>
        <v>0</v>
      </c>
      <c r="AV485" s="5">
        <f t="shared" si="468"/>
        <v>0</v>
      </c>
      <c r="AW485" s="17">
        <f t="shared" si="456"/>
        <v>0</v>
      </c>
      <c r="AX485" s="17">
        <f t="shared" si="457"/>
        <v>0</v>
      </c>
      <c r="AY485" s="17">
        <f t="shared" si="469"/>
        <v>0</v>
      </c>
      <c r="AZ485" s="19">
        <f t="shared" si="470"/>
        <v>0</v>
      </c>
      <c r="BA485" s="19">
        <f t="shared" si="471"/>
        <v>940</v>
      </c>
      <c r="BB485" s="19">
        <f t="shared" si="472"/>
        <v>0</v>
      </c>
      <c r="BC485" s="19">
        <f t="shared" si="473"/>
        <v>0</v>
      </c>
      <c r="BD485" s="17">
        <f t="shared" si="474"/>
        <v>940</v>
      </c>
      <c r="BE485" s="17">
        <f t="shared" si="458"/>
        <v>0</v>
      </c>
      <c r="BF485" s="38">
        <f t="shared" si="459"/>
        <v>0</v>
      </c>
      <c r="BG485" s="38">
        <f t="shared" si="460"/>
        <v>0</v>
      </c>
      <c r="BH485" s="38">
        <f t="shared" si="475"/>
        <v>0</v>
      </c>
      <c r="BI485" s="38">
        <f t="shared" si="461"/>
        <v>-1.7000000000000002</v>
      </c>
      <c r="BJ485" s="5">
        <f t="shared" si="462"/>
        <v>9.6999999999999993</v>
      </c>
      <c r="BK485" s="5">
        <f t="shared" si="476"/>
        <v>0</v>
      </c>
      <c r="BL485" s="22">
        <f t="shared" si="477"/>
        <v>0</v>
      </c>
      <c r="BM485" s="5">
        <f t="shared" si="478"/>
        <v>7.9999999999999991</v>
      </c>
      <c r="BN485" s="66">
        <f t="shared" si="479"/>
        <v>799.99999999999989</v>
      </c>
      <c r="BO485" s="5">
        <f>AP485*BO1323</f>
        <v>0</v>
      </c>
      <c r="BP485" s="5">
        <f>AU485*BP1239</f>
        <v>0</v>
      </c>
      <c r="BQ485" s="5">
        <f t="shared" si="513"/>
        <v>-39</v>
      </c>
      <c r="BR485" s="356">
        <f t="shared" si="495"/>
        <v>760.99999999999989</v>
      </c>
      <c r="BS485" s="5">
        <f t="shared" si="480"/>
        <v>926.8</v>
      </c>
      <c r="BT485" s="6"/>
      <c r="BU485" s="306">
        <v>39650</v>
      </c>
      <c r="BV485" s="38">
        <f t="shared" si="463"/>
        <v>926.8</v>
      </c>
      <c r="BW485" s="66">
        <f>BV27*BV485</f>
        <v>76355.247981545559</v>
      </c>
      <c r="BX485" s="66">
        <f t="shared" si="485"/>
        <v>-2570.4399406821613</v>
      </c>
      <c r="BY485" s="17">
        <f t="shared" si="482"/>
        <v>0</v>
      </c>
      <c r="BZ485" s="17">
        <f t="shared" si="486"/>
        <v>1</v>
      </c>
      <c r="CA485" s="66">
        <f t="shared" si="514"/>
        <v>761</v>
      </c>
      <c r="CB485" s="66">
        <f>N3+CE485</f>
        <v>70837</v>
      </c>
      <c r="CC485" s="66">
        <f>MAX(BW404:BW485)</f>
        <v>82344.702586917119</v>
      </c>
      <c r="CD485" s="66">
        <f t="shared" si="464"/>
        <v>-5989.4546053715603</v>
      </c>
      <c r="CE485" s="66">
        <f t="shared" si="515"/>
        <v>20837</v>
      </c>
      <c r="CF485" s="66">
        <f>MAX(CE404:CE485)</f>
        <v>26051</v>
      </c>
      <c r="CG485" s="66">
        <f t="shared" si="465"/>
        <v>-5214</v>
      </c>
      <c r="CH485" s="370">
        <f t="shared" si="512"/>
        <v>39650</v>
      </c>
      <c r="CI485" s="17">
        <f t="shared" si="496"/>
        <v>1</v>
      </c>
      <c r="CJ485" s="17">
        <f t="shared" si="497"/>
        <v>0</v>
      </c>
      <c r="CK485" s="38">
        <f>MAX(BV38:BV485)</f>
        <v>999.5</v>
      </c>
      <c r="CL485" s="38">
        <f t="shared" si="483"/>
        <v>-72.700000000000045</v>
      </c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</row>
    <row r="486" spans="1:147" customFormat="1" x14ac:dyDescent="0.25">
      <c r="A486" s="3"/>
      <c r="B486" s="254">
        <f t="shared" si="498"/>
        <v>39636</v>
      </c>
      <c r="C486" s="5">
        <f t="shared" si="501"/>
        <v>56487</v>
      </c>
      <c r="D486" s="5">
        <v>0</v>
      </c>
      <c r="E486" s="66">
        <f t="shared" si="503"/>
        <v>0</v>
      </c>
      <c r="F486" s="66">
        <f t="shared" si="499"/>
        <v>811</v>
      </c>
      <c r="G486" s="4">
        <f t="shared" si="502"/>
        <v>57298</v>
      </c>
      <c r="H486" s="8">
        <f t="shared" si="500"/>
        <v>1.4357285747163063E-2</v>
      </c>
      <c r="I486" s="3"/>
      <c r="J486" s="306">
        <v>39657</v>
      </c>
      <c r="K486" s="176">
        <v>929</v>
      </c>
      <c r="L486" s="176">
        <v>943.2</v>
      </c>
      <c r="M486" s="176">
        <v>903</v>
      </c>
      <c r="N486" s="178">
        <v>917.5</v>
      </c>
      <c r="O486" s="5">
        <f t="shared" si="517"/>
        <v>40.200000000000045</v>
      </c>
      <c r="P486" s="8">
        <f t="shared" si="518"/>
        <v>4.3272335844994667E-2</v>
      </c>
      <c r="Q486" s="8">
        <f>(AVERAGE(P483:P485))*Q1239</f>
        <v>2.1944634599062828E-2</v>
      </c>
      <c r="R486" s="8">
        <f>P485/P1239</f>
        <v>1.8100445559149669</v>
      </c>
      <c r="S486" s="109">
        <f t="shared" si="504"/>
        <v>908.61343445747059</v>
      </c>
      <c r="T486" s="5">
        <f t="shared" si="505"/>
        <v>19</v>
      </c>
      <c r="U486" s="8">
        <f t="shared" si="516"/>
        <v>0.52500000000000002</v>
      </c>
      <c r="V486" s="19">
        <f t="shared" si="506"/>
        <v>0</v>
      </c>
      <c r="W486" s="109">
        <f t="shared" si="507"/>
        <v>949.38656554252941</v>
      </c>
      <c r="X486" s="5">
        <f t="shared" si="508"/>
        <v>21</v>
      </c>
      <c r="Y486" s="8">
        <f t="shared" si="519"/>
        <v>0.47499999999999998</v>
      </c>
      <c r="Z486" s="5">
        <f t="shared" si="509"/>
        <v>0</v>
      </c>
      <c r="AA486" s="5">
        <f>K486*AA1239</f>
        <v>12.077</v>
      </c>
      <c r="AB486" s="5">
        <f t="shared" si="520"/>
        <v>21.859908101785056</v>
      </c>
      <c r="AC486" s="2">
        <f t="shared" si="481"/>
        <v>39657</v>
      </c>
      <c r="AD486" s="43">
        <f t="shared" si="449"/>
        <v>910</v>
      </c>
      <c r="AE486" s="235">
        <v>7.2</v>
      </c>
      <c r="AF486" s="131">
        <f>(AK485&gt;AF1239)*1</f>
        <v>0</v>
      </c>
      <c r="AG486" s="112">
        <f>MROUND((AD486*AG1239),5)</f>
        <v>890</v>
      </c>
      <c r="AH486" s="113">
        <f>MROUND((AE486*AH1239),0.1)</f>
        <v>1.3</v>
      </c>
      <c r="AI486" s="60">
        <f t="shared" si="450"/>
        <v>-9.2999999999999545</v>
      </c>
      <c r="AJ486" s="60">
        <f t="shared" si="510"/>
        <v>929</v>
      </c>
      <c r="AK486" s="133">
        <f t="shared" si="511"/>
        <v>917.5</v>
      </c>
      <c r="AL486" s="41">
        <f t="shared" si="521"/>
        <v>950</v>
      </c>
      <c r="AM486" s="56">
        <f t="shared" ref="AM486:AM549" si="522">MROUND((AB485*Y485),0.1)</f>
        <v>7.1000000000000005</v>
      </c>
      <c r="AN486" s="82">
        <f t="shared" ref="AN486:AN549" si="523">(AI486&gt;0)*1</f>
        <v>0</v>
      </c>
      <c r="AO486" s="82">
        <f t="shared" si="451"/>
        <v>1</v>
      </c>
      <c r="AP486" s="33">
        <f t="shared" si="466"/>
        <v>0</v>
      </c>
      <c r="AQ486" s="29">
        <f t="shared" si="452"/>
        <v>0</v>
      </c>
      <c r="AR486" s="86">
        <f t="shared" si="453"/>
        <v>1</v>
      </c>
      <c r="AS486" s="33">
        <f t="shared" si="454"/>
        <v>0</v>
      </c>
      <c r="AT486" s="19">
        <f t="shared" si="455"/>
        <v>0</v>
      </c>
      <c r="AU486" s="18">
        <f t="shared" si="467"/>
        <v>1</v>
      </c>
      <c r="AV486" s="5">
        <f t="shared" si="468"/>
        <v>7.1000000000000005</v>
      </c>
      <c r="AW486" s="17">
        <f t="shared" si="456"/>
        <v>1</v>
      </c>
      <c r="AX486" s="17">
        <f t="shared" si="457"/>
        <v>0</v>
      </c>
      <c r="AY486" s="17">
        <f t="shared" si="469"/>
        <v>0</v>
      </c>
      <c r="AZ486" s="19">
        <f t="shared" si="470"/>
        <v>940</v>
      </c>
      <c r="BA486" s="19">
        <f t="shared" si="471"/>
        <v>0</v>
      </c>
      <c r="BB486" s="19">
        <f t="shared" si="472"/>
        <v>0</v>
      </c>
      <c r="BC486" s="19">
        <f t="shared" si="473"/>
        <v>0</v>
      </c>
      <c r="BD486" s="17">
        <f t="shared" si="474"/>
        <v>940</v>
      </c>
      <c r="BE486" s="17">
        <f t="shared" si="458"/>
        <v>0</v>
      </c>
      <c r="BF486" s="38">
        <f t="shared" si="459"/>
        <v>0</v>
      </c>
      <c r="BG486" s="38">
        <f t="shared" si="460"/>
        <v>0</v>
      </c>
      <c r="BH486" s="38">
        <f t="shared" si="475"/>
        <v>0</v>
      </c>
      <c r="BI486" s="38">
        <f t="shared" si="461"/>
        <v>-1.3</v>
      </c>
      <c r="BJ486" s="5">
        <f t="shared" si="462"/>
        <v>0</v>
      </c>
      <c r="BK486" s="5">
        <f t="shared" si="476"/>
        <v>0</v>
      </c>
      <c r="BL486" s="22">
        <f t="shared" si="477"/>
        <v>7.1000000000000005</v>
      </c>
      <c r="BM486" s="5">
        <f t="shared" si="478"/>
        <v>5.8000000000000007</v>
      </c>
      <c r="BN486" s="66">
        <f t="shared" si="479"/>
        <v>580.00000000000011</v>
      </c>
      <c r="BO486" s="5">
        <f>AP486*BO1324</f>
        <v>0</v>
      </c>
      <c r="BP486" s="5">
        <f>AU486*BP1239</f>
        <v>-39</v>
      </c>
      <c r="BQ486" s="5">
        <f t="shared" si="513"/>
        <v>-39</v>
      </c>
      <c r="BR486" s="356">
        <f t="shared" si="495"/>
        <v>502.00000000000011</v>
      </c>
      <c r="BS486" s="5">
        <f t="shared" si="480"/>
        <v>917.5</v>
      </c>
      <c r="BT486" s="6"/>
      <c r="BU486" s="306">
        <v>39657</v>
      </c>
      <c r="BV486" s="38">
        <f t="shared" si="463"/>
        <v>917.5</v>
      </c>
      <c r="BW486" s="66">
        <f>BV27*BV486</f>
        <v>75589.059153073002</v>
      </c>
      <c r="BX486" s="66">
        <f t="shared" si="485"/>
        <v>-766.18882847255736</v>
      </c>
      <c r="BY486" s="17">
        <f t="shared" si="482"/>
        <v>0</v>
      </c>
      <c r="BZ486" s="17">
        <f t="shared" si="486"/>
        <v>1</v>
      </c>
      <c r="CA486" s="66">
        <f t="shared" si="514"/>
        <v>502</v>
      </c>
      <c r="CB486" s="66">
        <f>N3+CE486</f>
        <v>71339</v>
      </c>
      <c r="CC486" s="66">
        <f>MAX(BW404:BW486)</f>
        <v>82344.702586917119</v>
      </c>
      <c r="CD486" s="66">
        <f t="shared" si="464"/>
        <v>-6755.6434338441177</v>
      </c>
      <c r="CE486" s="66">
        <f t="shared" si="515"/>
        <v>21339</v>
      </c>
      <c r="CF486" s="66">
        <f>MAX(CE404:CE486)</f>
        <v>26051</v>
      </c>
      <c r="CG486" s="66">
        <f t="shared" si="465"/>
        <v>-4712</v>
      </c>
      <c r="CH486" s="370">
        <f t="shared" si="512"/>
        <v>39657</v>
      </c>
      <c r="CI486" s="17">
        <f t="shared" si="496"/>
        <v>1</v>
      </c>
      <c r="CJ486" s="17">
        <f t="shared" si="497"/>
        <v>0</v>
      </c>
      <c r="CK486" s="38">
        <f>MAX(BV38:BV486)</f>
        <v>999.5</v>
      </c>
      <c r="CL486" s="38">
        <f t="shared" si="483"/>
        <v>-82</v>
      </c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</row>
    <row r="487" spans="1:147" customFormat="1" x14ac:dyDescent="0.25">
      <c r="A487" s="3"/>
      <c r="B487" s="254">
        <f t="shared" si="498"/>
        <v>39643</v>
      </c>
      <c r="C487" s="5">
        <f t="shared" si="501"/>
        <v>57298</v>
      </c>
      <c r="D487" s="5">
        <v>0</v>
      </c>
      <c r="E487" s="66">
        <f t="shared" si="503"/>
        <v>0</v>
      </c>
      <c r="F487" s="66">
        <f t="shared" si="499"/>
        <v>411</v>
      </c>
      <c r="G487" s="4">
        <f t="shared" si="502"/>
        <v>57709</v>
      </c>
      <c r="H487" s="8">
        <f t="shared" si="500"/>
        <v>7.1730252364829491E-3</v>
      </c>
      <c r="I487" s="3"/>
      <c r="J487" s="306">
        <v>39664</v>
      </c>
      <c r="K487" s="176">
        <v>919</v>
      </c>
      <c r="L487" s="176">
        <v>924.1</v>
      </c>
      <c r="M487" s="176">
        <v>857.5</v>
      </c>
      <c r="N487" s="178">
        <v>864.8</v>
      </c>
      <c r="O487" s="5">
        <f t="shared" si="517"/>
        <v>66.600000000000023</v>
      </c>
      <c r="P487" s="8">
        <f t="shared" si="518"/>
        <v>7.247007616974975E-2</v>
      </c>
      <c r="Q487" s="8">
        <f>(AVERAGE(P484:P486))*Q1239</f>
        <v>1.9713423671902774E-2</v>
      </c>
      <c r="R487" s="8">
        <f>P486/P1239</f>
        <v>1.2271748702170195</v>
      </c>
      <c r="S487" s="109">
        <f t="shared" si="504"/>
        <v>900.8833636455214</v>
      </c>
      <c r="T487" s="5">
        <f t="shared" si="505"/>
        <v>19</v>
      </c>
      <c r="U487" s="8">
        <f t="shared" si="516"/>
        <v>0.45714285714285713</v>
      </c>
      <c r="V487" s="19">
        <f t="shared" si="506"/>
        <v>35.200000000000045</v>
      </c>
      <c r="W487" s="109">
        <f t="shared" si="507"/>
        <v>937.1166363544786</v>
      </c>
      <c r="X487" s="5">
        <f t="shared" si="508"/>
        <v>16</v>
      </c>
      <c r="Y487" s="8">
        <f t="shared" si="519"/>
        <v>0.54285714285714293</v>
      </c>
      <c r="Z487" s="5">
        <f t="shared" si="509"/>
        <v>0</v>
      </c>
      <c r="AA487" s="5">
        <f>K487*AA1239</f>
        <v>11.946999999999999</v>
      </c>
      <c r="AB487" s="5">
        <f t="shared" si="520"/>
        <v>14.661058174482731</v>
      </c>
      <c r="AC487" s="2">
        <f t="shared" si="481"/>
        <v>39664</v>
      </c>
      <c r="AD487" s="43">
        <f t="shared" ref="AD487:AD550" si="524">MROUND(S487,5)</f>
        <v>900</v>
      </c>
      <c r="AE487" s="235">
        <v>11.4</v>
      </c>
      <c r="AF487" s="131">
        <f>(AK486&gt;AF1239)*1</f>
        <v>0</v>
      </c>
      <c r="AG487" s="112">
        <f>MROUND((AD487*AG1239),5)</f>
        <v>885</v>
      </c>
      <c r="AH487" s="113">
        <f>MROUND((AE487*AH1239),0.1)</f>
        <v>2.1</v>
      </c>
      <c r="AI487" s="60">
        <f t="shared" ref="AI487:AI550" si="525">AK487-AK486</f>
        <v>-52.700000000000045</v>
      </c>
      <c r="AJ487" s="60">
        <f t="shared" si="510"/>
        <v>919</v>
      </c>
      <c r="AK487" s="133">
        <f t="shared" si="511"/>
        <v>864.8</v>
      </c>
      <c r="AL487" s="41">
        <f t="shared" si="521"/>
        <v>935</v>
      </c>
      <c r="AM487" s="56">
        <f t="shared" si="522"/>
        <v>10.4</v>
      </c>
      <c r="AN487" s="82">
        <f t="shared" si="523"/>
        <v>0</v>
      </c>
      <c r="AO487" s="82">
        <f t="shared" ref="AO487:AO550" si="526">(AI487&lt;0)*1</f>
        <v>1</v>
      </c>
      <c r="AP487" s="33">
        <f t="shared" si="466"/>
        <v>0</v>
      </c>
      <c r="AQ487" s="29">
        <f t="shared" ref="AQ487:AQ550" si="527">AP487*AE487</f>
        <v>0</v>
      </c>
      <c r="AR487" s="86">
        <f t="shared" ref="AR487:AR550" si="528">(AK487&gt;AD487)*1</f>
        <v>0</v>
      </c>
      <c r="AS487" s="33">
        <f t="shared" ref="AS487:AS550" si="529">(AD487&gt;AK487)*AP487</f>
        <v>0</v>
      </c>
      <c r="AT487" s="19">
        <f t="shared" ref="AT487:AT550" si="530">AS487*AD487</f>
        <v>0</v>
      </c>
      <c r="AU487" s="18">
        <f t="shared" si="467"/>
        <v>1</v>
      </c>
      <c r="AV487" s="5">
        <f t="shared" si="468"/>
        <v>10.4</v>
      </c>
      <c r="AW487" s="17">
        <f t="shared" ref="AW487:AW550" si="531">(AK487&lt;AL487)*AU487</f>
        <v>1</v>
      </c>
      <c r="AX487" s="17">
        <f t="shared" ref="AX487:AX550" si="532">(AK487&gt;AL487)*AU487</f>
        <v>0</v>
      </c>
      <c r="AY487" s="17">
        <f t="shared" si="469"/>
        <v>0</v>
      </c>
      <c r="AZ487" s="19">
        <f t="shared" si="470"/>
        <v>940</v>
      </c>
      <c r="BA487" s="19">
        <f t="shared" si="471"/>
        <v>0</v>
      </c>
      <c r="BB487" s="19">
        <f t="shared" si="472"/>
        <v>0</v>
      </c>
      <c r="BC487" s="19">
        <f t="shared" si="473"/>
        <v>0</v>
      </c>
      <c r="BD487" s="17">
        <f t="shared" si="474"/>
        <v>940</v>
      </c>
      <c r="BE487" s="17">
        <f t="shared" ref="BE487:BE550" si="533">(AG487&gt;AK487)*AF487</f>
        <v>0</v>
      </c>
      <c r="BF487" s="38">
        <f t="shared" ref="BF487:BF550" si="534">(AG487&gt;AK487)*AG487</f>
        <v>885</v>
      </c>
      <c r="BG487" s="38">
        <f t="shared" ref="BG487:BG550" si="535">((AG487-BD487)*(BD487&gt;0)*BE487)</f>
        <v>0</v>
      </c>
      <c r="BH487" s="38">
        <f t="shared" si="475"/>
        <v>0</v>
      </c>
      <c r="BI487" s="38">
        <f t="shared" ref="BI487:BI550" si="536">((BG487+BH487)*BE487)-AH487</f>
        <v>-2.1</v>
      </c>
      <c r="BJ487" s="5">
        <f t="shared" ref="BJ487:BJ550" si="537">AP487*AE487</f>
        <v>0</v>
      </c>
      <c r="BK487" s="5">
        <f t="shared" si="476"/>
        <v>0</v>
      </c>
      <c r="BL487" s="22">
        <f t="shared" si="477"/>
        <v>10.4</v>
      </c>
      <c r="BM487" s="5">
        <f t="shared" si="478"/>
        <v>8.3000000000000007</v>
      </c>
      <c r="BN487" s="66">
        <f t="shared" si="479"/>
        <v>830.00000000000011</v>
      </c>
      <c r="BO487" s="5">
        <f>AP487*BO1325</f>
        <v>0</v>
      </c>
      <c r="BP487" s="5">
        <f>AU487*BP1239</f>
        <v>-39</v>
      </c>
      <c r="BQ487" s="5">
        <f t="shared" si="513"/>
        <v>-39</v>
      </c>
      <c r="BR487" s="356">
        <f t="shared" si="495"/>
        <v>752.00000000000011</v>
      </c>
      <c r="BS487" s="5">
        <f t="shared" si="480"/>
        <v>864.8</v>
      </c>
      <c r="BT487" s="6"/>
      <c r="BU487" s="306">
        <v>39664</v>
      </c>
      <c r="BV487" s="38">
        <f t="shared" ref="BV487:BV550" si="538">AK487</f>
        <v>864.8</v>
      </c>
      <c r="BW487" s="66">
        <f>BV27*BV487</f>
        <v>71247.322458395123</v>
      </c>
      <c r="BX487" s="66">
        <f t="shared" si="485"/>
        <v>-4341.7366946778784</v>
      </c>
      <c r="BY487" s="17">
        <f t="shared" si="482"/>
        <v>0</v>
      </c>
      <c r="BZ487" s="17">
        <f t="shared" si="486"/>
        <v>1</v>
      </c>
      <c r="CA487" s="66">
        <f t="shared" si="514"/>
        <v>752</v>
      </c>
      <c r="CB487" s="66">
        <f>N3+CE487</f>
        <v>72091</v>
      </c>
      <c r="CC487" s="66">
        <f>MAX(BW404:BW487)</f>
        <v>82344.702586917119</v>
      </c>
      <c r="CD487" s="66">
        <f t="shared" si="464"/>
        <v>-11097.380128521996</v>
      </c>
      <c r="CE487" s="66">
        <f t="shared" si="515"/>
        <v>22091</v>
      </c>
      <c r="CF487" s="66">
        <f>MAX(CE404:CE487)</f>
        <v>26051</v>
      </c>
      <c r="CG487" s="66">
        <f t="shared" si="465"/>
        <v>-3960</v>
      </c>
      <c r="CH487" s="370">
        <f t="shared" si="512"/>
        <v>39664</v>
      </c>
      <c r="CI487" s="17">
        <f t="shared" si="496"/>
        <v>1</v>
      </c>
      <c r="CJ487" s="17">
        <f t="shared" si="497"/>
        <v>0</v>
      </c>
      <c r="CK487" s="38">
        <f>MAX(BV38:BV487)</f>
        <v>999.5</v>
      </c>
      <c r="CL487" s="38">
        <f t="shared" si="483"/>
        <v>-134.70000000000005</v>
      </c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</row>
    <row r="488" spans="1:147" customFormat="1" x14ac:dyDescent="0.25">
      <c r="A488" s="3"/>
      <c r="B488" s="254">
        <f t="shared" si="498"/>
        <v>39650</v>
      </c>
      <c r="C488" s="5">
        <f t="shared" si="501"/>
        <v>57709</v>
      </c>
      <c r="D488" s="5">
        <v>0</v>
      </c>
      <c r="E488" s="66">
        <f t="shared" si="503"/>
        <v>0</v>
      </c>
      <c r="F488" s="66">
        <f t="shared" si="499"/>
        <v>760.99999999999989</v>
      </c>
      <c r="G488" s="4">
        <f t="shared" si="502"/>
        <v>58470</v>
      </c>
      <c r="H488" s="8">
        <f t="shared" si="500"/>
        <v>1.3186851271032246E-2</v>
      </c>
      <c r="I488" s="3"/>
      <c r="J488" s="306">
        <v>39671</v>
      </c>
      <c r="K488" s="176">
        <v>863.4</v>
      </c>
      <c r="L488" s="176">
        <v>872.7</v>
      </c>
      <c r="M488" s="176">
        <v>777.7</v>
      </c>
      <c r="N488" s="178">
        <v>792.1</v>
      </c>
      <c r="O488" s="5">
        <f t="shared" si="517"/>
        <v>95</v>
      </c>
      <c r="P488" s="8">
        <f t="shared" si="518"/>
        <v>0.11003011350474867</v>
      </c>
      <c r="Q488" s="8">
        <f>(AVERAGE(P485:P487))*Q1239</f>
        <v>2.3942367216367541E-2</v>
      </c>
      <c r="R488" s="8">
        <f>P487/P1239</f>
        <v>2.0552035054635756</v>
      </c>
      <c r="S488" s="109">
        <f t="shared" si="504"/>
        <v>842.7281601453883</v>
      </c>
      <c r="T488" s="5">
        <f t="shared" si="505"/>
        <v>18.399999999999977</v>
      </c>
      <c r="U488" s="8">
        <f t="shared" si="516"/>
        <v>0.54000000000000059</v>
      </c>
      <c r="V488" s="19">
        <f t="shared" si="506"/>
        <v>52.899999999999977</v>
      </c>
      <c r="W488" s="109">
        <f t="shared" si="507"/>
        <v>884.07183985461165</v>
      </c>
      <c r="X488" s="5">
        <f t="shared" si="508"/>
        <v>21.600000000000023</v>
      </c>
      <c r="Y488" s="8">
        <f t="shared" si="519"/>
        <v>0.45999999999999941</v>
      </c>
      <c r="Z488" s="5">
        <f t="shared" si="509"/>
        <v>0</v>
      </c>
      <c r="AA488" s="5">
        <f>K488*AA1239</f>
        <v>11.2242</v>
      </c>
      <c r="AB488" s="5">
        <f t="shared" si="520"/>
        <v>23.068015186024265</v>
      </c>
      <c r="AC488" s="2">
        <f t="shared" si="481"/>
        <v>39671</v>
      </c>
      <c r="AD488" s="43">
        <f t="shared" si="524"/>
        <v>845</v>
      </c>
      <c r="AE488" s="235">
        <v>6.7</v>
      </c>
      <c r="AF488" s="131">
        <f>(AK487&gt;AF1239)*1</f>
        <v>0</v>
      </c>
      <c r="AG488" s="112">
        <f>MROUND((AD488*AG1239),5)</f>
        <v>830</v>
      </c>
      <c r="AH488" s="113">
        <f>MROUND((AE488*AH1239),0.1)</f>
        <v>1.2000000000000002</v>
      </c>
      <c r="AI488" s="60">
        <f t="shared" si="525"/>
        <v>-72.699999999999932</v>
      </c>
      <c r="AJ488" s="60">
        <f t="shared" si="510"/>
        <v>863.4</v>
      </c>
      <c r="AK488" s="133">
        <f t="shared" si="511"/>
        <v>792.1</v>
      </c>
      <c r="AL488" s="41">
        <f t="shared" si="521"/>
        <v>885</v>
      </c>
      <c r="AM488" s="56">
        <f t="shared" si="522"/>
        <v>8</v>
      </c>
      <c r="AN488" s="82">
        <f t="shared" si="523"/>
        <v>0</v>
      </c>
      <c r="AO488" s="82">
        <f t="shared" si="526"/>
        <v>1</v>
      </c>
      <c r="AP488" s="33">
        <f t="shared" si="466"/>
        <v>0</v>
      </c>
      <c r="AQ488" s="29">
        <f t="shared" si="527"/>
        <v>0</v>
      </c>
      <c r="AR488" s="86">
        <f t="shared" si="528"/>
        <v>0</v>
      </c>
      <c r="AS488" s="33">
        <f t="shared" si="529"/>
        <v>0</v>
      </c>
      <c r="AT488" s="19">
        <f t="shared" si="530"/>
        <v>0</v>
      </c>
      <c r="AU488" s="18">
        <f t="shared" si="467"/>
        <v>1</v>
      </c>
      <c r="AV488" s="5">
        <f t="shared" si="468"/>
        <v>8</v>
      </c>
      <c r="AW488" s="17">
        <f t="shared" si="531"/>
        <v>1</v>
      </c>
      <c r="AX488" s="17">
        <f t="shared" si="532"/>
        <v>0</v>
      </c>
      <c r="AY488" s="17">
        <f t="shared" si="469"/>
        <v>0</v>
      </c>
      <c r="AZ488" s="19">
        <f t="shared" si="470"/>
        <v>940</v>
      </c>
      <c r="BA488" s="19">
        <f t="shared" si="471"/>
        <v>0</v>
      </c>
      <c r="BB488" s="19">
        <f t="shared" si="472"/>
        <v>0</v>
      </c>
      <c r="BC488" s="19">
        <f t="shared" si="473"/>
        <v>0</v>
      </c>
      <c r="BD488" s="17">
        <f t="shared" si="474"/>
        <v>940</v>
      </c>
      <c r="BE488" s="17">
        <f t="shared" si="533"/>
        <v>0</v>
      </c>
      <c r="BF488" s="38">
        <f t="shared" si="534"/>
        <v>830</v>
      </c>
      <c r="BG488" s="38">
        <f t="shared" si="535"/>
        <v>0</v>
      </c>
      <c r="BH488" s="38">
        <f t="shared" si="475"/>
        <v>0</v>
      </c>
      <c r="BI488" s="38">
        <f t="shared" si="536"/>
        <v>-1.2000000000000002</v>
      </c>
      <c r="BJ488" s="5">
        <f t="shared" si="537"/>
        <v>0</v>
      </c>
      <c r="BK488" s="5">
        <f t="shared" si="476"/>
        <v>0</v>
      </c>
      <c r="BL488" s="22">
        <f t="shared" si="477"/>
        <v>8</v>
      </c>
      <c r="BM488" s="5">
        <f t="shared" si="478"/>
        <v>6.8</v>
      </c>
      <c r="BN488" s="66">
        <f t="shared" si="479"/>
        <v>680</v>
      </c>
      <c r="BO488" s="5">
        <f>AP488*BO1326</f>
        <v>0</v>
      </c>
      <c r="BP488" s="5">
        <f>AU488*BP1239</f>
        <v>-39</v>
      </c>
      <c r="BQ488" s="5">
        <f t="shared" si="513"/>
        <v>-39</v>
      </c>
      <c r="BR488" s="356">
        <f t="shared" si="495"/>
        <v>602</v>
      </c>
      <c r="BS488" s="5">
        <f t="shared" si="480"/>
        <v>792.1</v>
      </c>
      <c r="BT488" s="6"/>
      <c r="BU488" s="306">
        <v>39671</v>
      </c>
      <c r="BV488" s="38">
        <f t="shared" si="538"/>
        <v>792.1</v>
      </c>
      <c r="BW488" s="66">
        <f>BV27*BV488</f>
        <v>65257.86785302357</v>
      </c>
      <c r="BX488" s="66">
        <f t="shared" si="485"/>
        <v>-5989.454605371553</v>
      </c>
      <c r="BY488" s="17">
        <f t="shared" si="482"/>
        <v>0</v>
      </c>
      <c r="BZ488" s="17">
        <f t="shared" si="486"/>
        <v>1</v>
      </c>
      <c r="CA488" s="66">
        <f t="shared" si="514"/>
        <v>602</v>
      </c>
      <c r="CB488" s="66">
        <f>N3+CE488</f>
        <v>72693</v>
      </c>
      <c r="CC488" s="66">
        <f>MAX(BW404:BW488)</f>
        <v>82344.702586917119</v>
      </c>
      <c r="CD488" s="66">
        <f t="shared" ref="CD488:CD551" si="539">BW488-CC488</f>
        <v>-17086.834733893549</v>
      </c>
      <c r="CE488" s="66">
        <f t="shared" si="515"/>
        <v>22693</v>
      </c>
      <c r="CF488" s="66">
        <f>MAX(CE404:CE488)</f>
        <v>26051</v>
      </c>
      <c r="CG488" s="66">
        <f t="shared" ref="CG488:CG551" si="540">CE488-CF488</f>
        <v>-3358</v>
      </c>
      <c r="CH488" s="370">
        <f t="shared" si="512"/>
        <v>39671</v>
      </c>
      <c r="CI488" s="17">
        <f t="shared" si="496"/>
        <v>1</v>
      </c>
      <c r="CJ488" s="17">
        <f t="shared" si="497"/>
        <v>0</v>
      </c>
      <c r="CK488" s="38">
        <f>MAX(BV38:BV488)</f>
        <v>999.5</v>
      </c>
      <c r="CL488" s="38">
        <f t="shared" si="483"/>
        <v>-207.39999999999998</v>
      </c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</row>
    <row r="489" spans="1:147" customFormat="1" x14ac:dyDescent="0.25">
      <c r="A489" s="3"/>
      <c r="B489" s="254">
        <f t="shared" si="498"/>
        <v>39657</v>
      </c>
      <c r="C489" s="5">
        <f t="shared" si="501"/>
        <v>58470</v>
      </c>
      <c r="D489" s="5">
        <v>0</v>
      </c>
      <c r="E489" s="66">
        <f t="shared" si="503"/>
        <v>0</v>
      </c>
      <c r="F489" s="66">
        <f t="shared" si="499"/>
        <v>502.00000000000011</v>
      </c>
      <c r="G489" s="4">
        <f t="shared" si="502"/>
        <v>58972</v>
      </c>
      <c r="H489" s="8">
        <f t="shared" si="500"/>
        <v>8.5855994527107935E-3</v>
      </c>
      <c r="I489" s="3"/>
      <c r="J489" s="306">
        <v>39678</v>
      </c>
      <c r="K489" s="176">
        <v>795.5</v>
      </c>
      <c r="L489" s="176">
        <v>845</v>
      </c>
      <c r="M489" s="176">
        <v>787.5</v>
      </c>
      <c r="N489" s="178">
        <v>833.5</v>
      </c>
      <c r="O489" s="5">
        <f t="shared" si="517"/>
        <v>57.5</v>
      </c>
      <c r="P489" s="8">
        <f t="shared" si="518"/>
        <v>7.2281583909490882E-2</v>
      </c>
      <c r="Q489" s="8">
        <f>(AVERAGE(P486:P488))*Q1239</f>
        <v>3.0103003402599079E-2</v>
      </c>
      <c r="R489" s="8">
        <f>P488/P1239</f>
        <v>3.1203813619821594</v>
      </c>
      <c r="S489" s="109">
        <f t="shared" si="504"/>
        <v>771.55306079323248</v>
      </c>
      <c r="T489" s="5">
        <f t="shared" si="505"/>
        <v>25.5</v>
      </c>
      <c r="U489" s="8">
        <f t="shared" si="516"/>
        <v>0.49</v>
      </c>
      <c r="V489" s="19">
        <f t="shared" si="506"/>
        <v>0</v>
      </c>
      <c r="W489" s="109">
        <f t="shared" si="507"/>
        <v>819.44693920676752</v>
      </c>
      <c r="X489" s="5">
        <f t="shared" si="508"/>
        <v>24.5</v>
      </c>
      <c r="Y489" s="8">
        <f t="shared" si="519"/>
        <v>0.51</v>
      </c>
      <c r="Z489" s="5">
        <f t="shared" si="509"/>
        <v>13.5</v>
      </c>
      <c r="AA489" s="5">
        <f>K489*AA1239</f>
        <v>10.3415</v>
      </c>
      <c r="AB489" s="5">
        <f t="shared" si="520"/>
        <v>32.269423854938502</v>
      </c>
      <c r="AC489" s="2">
        <f t="shared" si="481"/>
        <v>39678</v>
      </c>
      <c r="AD489" s="43">
        <f t="shared" si="524"/>
        <v>770</v>
      </c>
      <c r="AE489" s="235">
        <v>12.4</v>
      </c>
      <c r="AF489" s="131">
        <f>(AK488&gt;AF1239)*1</f>
        <v>0</v>
      </c>
      <c r="AG489" s="112">
        <f>MROUND((AD489*AG1239),5)</f>
        <v>755</v>
      </c>
      <c r="AH489" s="113">
        <f>MROUND((AE489*AH1239),0.1)</f>
        <v>2.2000000000000002</v>
      </c>
      <c r="AI489" s="60">
        <f t="shared" si="525"/>
        <v>41.399999999999977</v>
      </c>
      <c r="AJ489" s="60">
        <f t="shared" si="510"/>
        <v>795.5</v>
      </c>
      <c r="AK489" s="133">
        <f t="shared" si="511"/>
        <v>833.5</v>
      </c>
      <c r="AL489" s="41">
        <f t="shared" si="521"/>
        <v>820</v>
      </c>
      <c r="AM489" s="56">
        <f t="shared" si="522"/>
        <v>10.600000000000001</v>
      </c>
      <c r="AN489" s="82">
        <f t="shared" si="523"/>
        <v>1</v>
      </c>
      <c r="AO489" s="82">
        <f t="shared" si="526"/>
        <v>0</v>
      </c>
      <c r="AP489" s="33">
        <f t="shared" si="466"/>
        <v>0</v>
      </c>
      <c r="AQ489" s="29">
        <f t="shared" si="527"/>
        <v>0</v>
      </c>
      <c r="AR489" s="86">
        <f t="shared" si="528"/>
        <v>1</v>
      </c>
      <c r="AS489" s="33">
        <f t="shared" si="529"/>
        <v>0</v>
      </c>
      <c r="AT489" s="19">
        <f t="shared" si="530"/>
        <v>0</v>
      </c>
      <c r="AU489" s="18">
        <f t="shared" si="467"/>
        <v>1</v>
      </c>
      <c r="AV489" s="5">
        <f t="shared" si="468"/>
        <v>10.600000000000001</v>
      </c>
      <c r="AW489" s="17">
        <f t="shared" si="531"/>
        <v>0</v>
      </c>
      <c r="AX489" s="17">
        <f t="shared" si="532"/>
        <v>1</v>
      </c>
      <c r="AY489" s="17">
        <f t="shared" si="469"/>
        <v>820</v>
      </c>
      <c r="AZ489" s="19">
        <f t="shared" si="470"/>
        <v>940</v>
      </c>
      <c r="BA489" s="19">
        <f t="shared" si="471"/>
        <v>0</v>
      </c>
      <c r="BB489" s="19">
        <f t="shared" si="472"/>
        <v>0</v>
      </c>
      <c r="BC489" s="19">
        <f t="shared" si="473"/>
        <v>820</v>
      </c>
      <c r="BD489" s="17">
        <f t="shared" si="474"/>
        <v>0</v>
      </c>
      <c r="BE489" s="17">
        <f t="shared" si="533"/>
        <v>0</v>
      </c>
      <c r="BF489" s="38">
        <f t="shared" si="534"/>
        <v>0</v>
      </c>
      <c r="BG489" s="38">
        <f t="shared" si="535"/>
        <v>0</v>
      </c>
      <c r="BH489" s="38">
        <f t="shared" si="475"/>
        <v>0</v>
      </c>
      <c r="BI489" s="38">
        <f t="shared" si="536"/>
        <v>-2.2000000000000002</v>
      </c>
      <c r="BJ489" s="5">
        <f t="shared" si="537"/>
        <v>0</v>
      </c>
      <c r="BK489" s="5">
        <f t="shared" si="476"/>
        <v>-120</v>
      </c>
      <c r="BL489" s="22">
        <f t="shared" si="477"/>
        <v>-109.4</v>
      </c>
      <c r="BM489" s="5">
        <f t="shared" si="478"/>
        <v>-111.60000000000001</v>
      </c>
      <c r="BN489" s="66">
        <f t="shared" si="479"/>
        <v>-11160</v>
      </c>
      <c r="BO489" s="5">
        <f>AP489*BO1327</f>
        <v>0</v>
      </c>
      <c r="BP489" s="5">
        <f>AU489*BP1239</f>
        <v>-39</v>
      </c>
      <c r="BQ489" s="5">
        <f t="shared" si="513"/>
        <v>-39</v>
      </c>
      <c r="BR489" s="356">
        <f t="shared" si="495"/>
        <v>-11238</v>
      </c>
      <c r="BS489" s="5">
        <f t="shared" si="480"/>
        <v>833.5</v>
      </c>
      <c r="BT489" s="6"/>
      <c r="BU489" s="306">
        <v>39678</v>
      </c>
      <c r="BV489" s="38">
        <f t="shared" si="538"/>
        <v>833.5</v>
      </c>
      <c r="BW489" s="66">
        <f>BV27*BV489</f>
        <v>68668.643928159509</v>
      </c>
      <c r="BX489" s="66">
        <f t="shared" si="485"/>
        <v>3410.7760751359383</v>
      </c>
      <c r="BY489" s="17">
        <f t="shared" si="482"/>
        <v>1</v>
      </c>
      <c r="BZ489" s="17">
        <f t="shared" si="486"/>
        <v>0</v>
      </c>
      <c r="CA489" s="66">
        <f t="shared" si="514"/>
        <v>-11238</v>
      </c>
      <c r="CB489" s="66">
        <f>N3+CE489</f>
        <v>61455</v>
      </c>
      <c r="CC489" s="66">
        <f>MAX(BW404:BW489)</f>
        <v>82344.702586917119</v>
      </c>
      <c r="CD489" s="66">
        <f t="shared" si="539"/>
        <v>-13676.058658757611</v>
      </c>
      <c r="CE489" s="66">
        <f t="shared" si="515"/>
        <v>11455</v>
      </c>
      <c r="CF489" s="66">
        <f>MAX(CE404:CE489)</f>
        <v>26051</v>
      </c>
      <c r="CG489" s="66">
        <f t="shared" si="540"/>
        <v>-14596</v>
      </c>
      <c r="CH489" s="370">
        <f t="shared" si="512"/>
        <v>39678</v>
      </c>
      <c r="CI489" s="17">
        <f t="shared" ref="CI489:CI508" si="541">(F492&gt;0)*1</f>
        <v>0</v>
      </c>
      <c r="CJ489" s="17">
        <f t="shared" ref="CJ489:CJ508" si="542">(F492&lt;1)*1</f>
        <v>1</v>
      </c>
      <c r="CK489" s="38">
        <f>MAX(BV38:BV489)</f>
        <v>999.5</v>
      </c>
      <c r="CL489" s="38">
        <f t="shared" si="483"/>
        <v>-166</v>
      </c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</row>
    <row r="490" spans="1:147" customFormat="1" x14ac:dyDescent="0.25">
      <c r="A490" s="3"/>
      <c r="B490" s="254">
        <f t="shared" si="498"/>
        <v>39664</v>
      </c>
      <c r="C490" s="5">
        <f t="shared" si="501"/>
        <v>58972</v>
      </c>
      <c r="D490" s="5">
        <v>0</v>
      </c>
      <c r="E490" s="66">
        <f t="shared" si="503"/>
        <v>0</v>
      </c>
      <c r="F490" s="66">
        <f t="shared" si="499"/>
        <v>752.00000000000011</v>
      </c>
      <c r="G490" s="4">
        <f t="shared" si="502"/>
        <v>59724</v>
      </c>
      <c r="H490" s="8">
        <f t="shared" si="500"/>
        <v>1.2751814420402905E-2</v>
      </c>
      <c r="I490" s="3"/>
      <c r="J490" s="306">
        <v>39685</v>
      </c>
      <c r="K490" s="176">
        <v>831.1</v>
      </c>
      <c r="L490" s="176">
        <v>849.7</v>
      </c>
      <c r="M490" s="176">
        <v>812</v>
      </c>
      <c r="N490" s="178">
        <v>835.2</v>
      </c>
      <c r="O490" s="5">
        <f t="shared" si="517"/>
        <v>37.700000000000045</v>
      </c>
      <c r="P490" s="8">
        <f t="shared" si="518"/>
        <v>4.5361569004933273E-2</v>
      </c>
      <c r="Q490" s="8">
        <f>(AVERAGE(P487:P489))*Q1239</f>
        <v>3.3970903144531911E-2</v>
      </c>
      <c r="R490" s="8">
        <f>P489/P1239</f>
        <v>2.0498579894311462</v>
      </c>
      <c r="S490" s="109">
        <f t="shared" si="504"/>
        <v>802.86678239657954</v>
      </c>
      <c r="T490" s="5">
        <f t="shared" si="505"/>
        <v>26.100000000000023</v>
      </c>
      <c r="U490" s="8">
        <f t="shared" si="516"/>
        <v>0.52545454545454506</v>
      </c>
      <c r="V490" s="19">
        <f t="shared" si="506"/>
        <v>0</v>
      </c>
      <c r="W490" s="109">
        <f t="shared" si="507"/>
        <v>859.33321760342051</v>
      </c>
      <c r="X490" s="5">
        <f t="shared" si="508"/>
        <v>28.899999999999977</v>
      </c>
      <c r="Y490" s="8">
        <f t="shared" si="519"/>
        <v>0.47454545454545494</v>
      </c>
      <c r="Z490" s="5">
        <f t="shared" si="509"/>
        <v>0</v>
      </c>
      <c r="AA490" s="5">
        <f>K490*AA1239</f>
        <v>10.8043</v>
      </c>
      <c r="AB490" s="5">
        <f t="shared" si="520"/>
        <v>22.147280675210933</v>
      </c>
      <c r="AC490" s="2">
        <f t="shared" si="481"/>
        <v>39685</v>
      </c>
      <c r="AD490" s="43">
        <f t="shared" si="524"/>
        <v>805</v>
      </c>
      <c r="AE490" s="235">
        <v>15.7</v>
      </c>
      <c r="AF490" s="131">
        <f>(AK489&gt;AF1239)*1</f>
        <v>0</v>
      </c>
      <c r="AG490" s="112">
        <f>MROUND((AD490*AG1239),5)</f>
        <v>790</v>
      </c>
      <c r="AH490" s="113">
        <f>MROUND((AE490*AH1239),0.1)</f>
        <v>2.8000000000000003</v>
      </c>
      <c r="AI490" s="60">
        <f t="shared" si="525"/>
        <v>1.7000000000000455</v>
      </c>
      <c r="AJ490" s="60">
        <f t="shared" si="510"/>
        <v>831.1</v>
      </c>
      <c r="AK490" s="133">
        <f t="shared" si="511"/>
        <v>835.2</v>
      </c>
      <c r="AL490" s="41">
        <f t="shared" si="521"/>
        <v>860</v>
      </c>
      <c r="AM490" s="56">
        <f t="shared" si="522"/>
        <v>16.5</v>
      </c>
      <c r="AN490" s="82">
        <f t="shared" si="523"/>
        <v>1</v>
      </c>
      <c r="AO490" s="82">
        <f t="shared" si="526"/>
        <v>0</v>
      </c>
      <c r="AP490" s="33">
        <f t="shared" ref="AP490:AP553" si="543">(BD489=0)*1</f>
        <v>1</v>
      </c>
      <c r="AQ490" s="29">
        <f t="shared" si="527"/>
        <v>15.7</v>
      </c>
      <c r="AR490" s="86">
        <f t="shared" si="528"/>
        <v>1</v>
      </c>
      <c r="AS490" s="33">
        <f t="shared" si="529"/>
        <v>0</v>
      </c>
      <c r="AT490" s="19">
        <f t="shared" si="530"/>
        <v>0</v>
      </c>
      <c r="AU490" s="18">
        <f t="shared" ref="AU490:AU553" si="544">(BD489&gt;0)*1</f>
        <v>0</v>
      </c>
      <c r="AV490" s="5">
        <f t="shared" ref="AV490:AV553" si="545">AU490*AM490</f>
        <v>0</v>
      </c>
      <c r="AW490" s="17">
        <f t="shared" si="531"/>
        <v>0</v>
      </c>
      <c r="AX490" s="17">
        <f t="shared" si="532"/>
        <v>0</v>
      </c>
      <c r="AY490" s="17">
        <f t="shared" ref="AY490:AY553" si="546">AX490*AL490</f>
        <v>0</v>
      </c>
      <c r="AZ490" s="19">
        <f t="shared" ref="AZ490:AZ553" si="547">BD489-(BE489*BD489)</f>
        <v>0</v>
      </c>
      <c r="BA490" s="19">
        <f t="shared" ref="BA490:BA553" si="548">AT490*AS490</f>
        <v>0</v>
      </c>
      <c r="BB490" s="19">
        <f t="shared" ref="BB490:BB553" si="549">BE490*BF490</f>
        <v>0</v>
      </c>
      <c r="BC490" s="19">
        <f t="shared" ref="BC490:BC553" si="550">AY490*AX490</f>
        <v>0</v>
      </c>
      <c r="BD490" s="17">
        <f t="shared" ref="BD490:BD553" si="551">((BB490+BC490)=0)*(MAX(BA490,AZ490))</f>
        <v>0</v>
      </c>
      <c r="BE490" s="17">
        <f t="shared" si="533"/>
        <v>0</v>
      </c>
      <c r="BF490" s="38">
        <f t="shared" si="534"/>
        <v>0</v>
      </c>
      <c r="BG490" s="38">
        <f t="shared" si="535"/>
        <v>0</v>
      </c>
      <c r="BH490" s="38">
        <f t="shared" ref="BH490:BH553" si="552">BB490-(MAX(BD489,AZ490,BB490,AT490))*BE490</f>
        <v>0</v>
      </c>
      <c r="BI490" s="38">
        <f t="shared" si="536"/>
        <v>-2.8000000000000003</v>
      </c>
      <c r="BJ490" s="5">
        <f t="shared" si="537"/>
        <v>15.7</v>
      </c>
      <c r="BK490" s="5">
        <f t="shared" ref="BK490:BK553" si="553">BC490-AZ490*AX490</f>
        <v>0</v>
      </c>
      <c r="BL490" s="22">
        <f t="shared" ref="BL490:BL553" si="554">AU490*AM490+BK490</f>
        <v>0</v>
      </c>
      <c r="BM490" s="5">
        <f t="shared" ref="BM490:BM553" si="555">BL490+BJ490+BI490</f>
        <v>12.899999999999999</v>
      </c>
      <c r="BN490" s="66">
        <f t="shared" ref="BN490:BN553" si="556">BM490*100</f>
        <v>1289.9999999999998</v>
      </c>
      <c r="BO490" s="5">
        <f>AP490*BO1328</f>
        <v>0</v>
      </c>
      <c r="BP490" s="5">
        <f>AU490*BP1239</f>
        <v>0</v>
      </c>
      <c r="BQ490" s="5">
        <f t="shared" si="513"/>
        <v>-39</v>
      </c>
      <c r="BR490" s="356">
        <f t="shared" si="495"/>
        <v>1250.9999999999998</v>
      </c>
      <c r="BS490" s="5">
        <f t="shared" ref="BS490:BS553" si="557">AK490</f>
        <v>835.2</v>
      </c>
      <c r="BT490" s="6"/>
      <c r="BU490" s="306">
        <v>39685</v>
      </c>
      <c r="BV490" s="38">
        <f t="shared" si="538"/>
        <v>835.2</v>
      </c>
      <c r="BW490" s="66">
        <f>BV27*BV490</f>
        <v>68808.699950568465</v>
      </c>
      <c r="BX490" s="66">
        <f t="shared" si="485"/>
        <v>140.05602240895678</v>
      </c>
      <c r="BY490" s="17">
        <f t="shared" si="482"/>
        <v>1</v>
      </c>
      <c r="BZ490" s="17">
        <f t="shared" si="486"/>
        <v>0</v>
      </c>
      <c r="CA490" s="66">
        <f t="shared" si="514"/>
        <v>1251</v>
      </c>
      <c r="CB490" s="66">
        <f>N3+CE490</f>
        <v>62706</v>
      </c>
      <c r="CC490" s="66">
        <f>MAX(BW404:BW490)</f>
        <v>82344.702586917119</v>
      </c>
      <c r="CD490" s="66">
        <f t="shared" si="539"/>
        <v>-13536.002636348654</v>
      </c>
      <c r="CE490" s="66">
        <f t="shared" si="515"/>
        <v>12706</v>
      </c>
      <c r="CF490" s="66">
        <f>MAX(CE404:CE490)</f>
        <v>26051</v>
      </c>
      <c r="CG490" s="66">
        <f t="shared" si="540"/>
        <v>-13345</v>
      </c>
      <c r="CH490" s="370">
        <f t="shared" si="512"/>
        <v>39685</v>
      </c>
      <c r="CI490" s="17">
        <f t="shared" si="541"/>
        <v>1</v>
      </c>
      <c r="CJ490" s="17">
        <f t="shared" si="542"/>
        <v>0</v>
      </c>
      <c r="CK490" s="38">
        <f>MAX(BV38:BV490)</f>
        <v>999.5</v>
      </c>
      <c r="CL490" s="38">
        <f t="shared" si="483"/>
        <v>-164.29999999999995</v>
      </c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</row>
    <row r="491" spans="1:147" customFormat="1" x14ac:dyDescent="0.25">
      <c r="A491" s="3"/>
      <c r="B491" s="254">
        <f t="shared" si="498"/>
        <v>39671</v>
      </c>
      <c r="C491" s="5">
        <f t="shared" si="501"/>
        <v>59724</v>
      </c>
      <c r="D491" s="5">
        <v>0</v>
      </c>
      <c r="E491" s="66">
        <f t="shared" si="503"/>
        <v>0</v>
      </c>
      <c r="F491" s="66">
        <f t="shared" si="499"/>
        <v>602</v>
      </c>
      <c r="G491" s="4">
        <f t="shared" si="502"/>
        <v>60326</v>
      </c>
      <c r="H491" s="8">
        <f t="shared" si="500"/>
        <v>1.0079699953117674E-2</v>
      </c>
      <c r="I491" s="3"/>
      <c r="J491" s="306">
        <v>39692</v>
      </c>
      <c r="K491" s="176">
        <v>842.2</v>
      </c>
      <c r="L491" s="176">
        <v>842.8</v>
      </c>
      <c r="M491" s="176">
        <v>793.7</v>
      </c>
      <c r="N491" s="178">
        <v>802.8</v>
      </c>
      <c r="O491" s="5">
        <f t="shared" si="517"/>
        <v>49.099999999999909</v>
      </c>
      <c r="P491" s="8">
        <f t="shared" si="518"/>
        <v>5.8299691284730358E-2</v>
      </c>
      <c r="Q491" s="8">
        <f>(AVERAGE(P488:P490))*Q1239</f>
        <v>3.0356435522556374E-2</v>
      </c>
      <c r="R491" s="8">
        <f>P490/P1239</f>
        <v>1.2864241430338303</v>
      </c>
      <c r="S491" s="109">
        <f t="shared" si="504"/>
        <v>816.63381000290303</v>
      </c>
      <c r="T491" s="5">
        <f t="shared" si="505"/>
        <v>27.200000000000045</v>
      </c>
      <c r="U491" s="8">
        <f t="shared" si="516"/>
        <v>0.5054545454545446</v>
      </c>
      <c r="V491" s="19">
        <f t="shared" si="506"/>
        <v>12.200000000000045</v>
      </c>
      <c r="W491" s="109">
        <f t="shared" si="507"/>
        <v>867.76618999709706</v>
      </c>
      <c r="X491" s="5">
        <f t="shared" si="508"/>
        <v>27.799999999999955</v>
      </c>
      <c r="Y491" s="8">
        <f t="shared" si="519"/>
        <v>0.4945454545454554</v>
      </c>
      <c r="Z491" s="5">
        <f t="shared" si="509"/>
        <v>0</v>
      </c>
      <c r="AA491" s="5">
        <f>K491*AA1239</f>
        <v>10.948600000000001</v>
      </c>
      <c r="AB491" s="5">
        <f t="shared" si="520"/>
        <v>14.084543372420196</v>
      </c>
      <c r="AC491" s="2">
        <f t="shared" si="481"/>
        <v>39692</v>
      </c>
      <c r="AD491" s="43">
        <f t="shared" si="524"/>
        <v>815</v>
      </c>
      <c r="AE491" s="235">
        <v>11.6</v>
      </c>
      <c r="AF491" s="131">
        <f>(AK490&gt;AF1239)*1</f>
        <v>0</v>
      </c>
      <c r="AG491" s="112">
        <f>MROUND((AD491*AG1239),5)</f>
        <v>800</v>
      </c>
      <c r="AH491" s="113">
        <f>MROUND((AE491*AH1239),0.1)</f>
        <v>2.1</v>
      </c>
      <c r="AI491" s="60">
        <f t="shared" si="525"/>
        <v>-32.400000000000091</v>
      </c>
      <c r="AJ491" s="60">
        <f t="shared" si="510"/>
        <v>842.2</v>
      </c>
      <c r="AK491" s="133">
        <f t="shared" si="511"/>
        <v>802.8</v>
      </c>
      <c r="AL491" s="41">
        <f t="shared" si="521"/>
        <v>870</v>
      </c>
      <c r="AM491" s="56">
        <f t="shared" si="522"/>
        <v>10.5</v>
      </c>
      <c r="AN491" s="82">
        <f t="shared" si="523"/>
        <v>0</v>
      </c>
      <c r="AO491" s="82">
        <f t="shared" si="526"/>
        <v>1</v>
      </c>
      <c r="AP491" s="33">
        <f t="shared" si="543"/>
        <v>1</v>
      </c>
      <c r="AQ491" s="29">
        <f t="shared" si="527"/>
        <v>11.6</v>
      </c>
      <c r="AR491" s="86">
        <f t="shared" si="528"/>
        <v>0</v>
      </c>
      <c r="AS491" s="33">
        <f t="shared" si="529"/>
        <v>1</v>
      </c>
      <c r="AT491" s="19">
        <f t="shared" si="530"/>
        <v>815</v>
      </c>
      <c r="AU491" s="18">
        <f t="shared" si="544"/>
        <v>0</v>
      </c>
      <c r="AV491" s="5">
        <f t="shared" si="545"/>
        <v>0</v>
      </c>
      <c r="AW491" s="17">
        <f t="shared" si="531"/>
        <v>0</v>
      </c>
      <c r="AX491" s="17">
        <f t="shared" si="532"/>
        <v>0</v>
      </c>
      <c r="AY491" s="17">
        <f t="shared" si="546"/>
        <v>0</v>
      </c>
      <c r="AZ491" s="19">
        <f t="shared" si="547"/>
        <v>0</v>
      </c>
      <c r="BA491" s="19">
        <f t="shared" si="548"/>
        <v>815</v>
      </c>
      <c r="BB491" s="19">
        <f t="shared" si="549"/>
        <v>0</v>
      </c>
      <c r="BC491" s="19">
        <f t="shared" si="550"/>
        <v>0</v>
      </c>
      <c r="BD491" s="17">
        <f t="shared" si="551"/>
        <v>815</v>
      </c>
      <c r="BE491" s="17">
        <f t="shared" si="533"/>
        <v>0</v>
      </c>
      <c r="BF491" s="38">
        <f t="shared" si="534"/>
        <v>0</v>
      </c>
      <c r="BG491" s="38">
        <f t="shared" si="535"/>
        <v>0</v>
      </c>
      <c r="BH491" s="38">
        <f t="shared" si="552"/>
        <v>0</v>
      </c>
      <c r="BI491" s="38">
        <f t="shared" si="536"/>
        <v>-2.1</v>
      </c>
      <c r="BJ491" s="5">
        <f t="shared" si="537"/>
        <v>11.6</v>
      </c>
      <c r="BK491" s="5">
        <f t="shared" si="553"/>
        <v>0</v>
      </c>
      <c r="BL491" s="22">
        <f t="shared" si="554"/>
        <v>0</v>
      </c>
      <c r="BM491" s="5">
        <f t="shared" si="555"/>
        <v>9.5</v>
      </c>
      <c r="BN491" s="66">
        <f t="shared" si="556"/>
        <v>950</v>
      </c>
      <c r="BO491" s="5">
        <f>AP491*BO1329</f>
        <v>0</v>
      </c>
      <c r="BP491" s="5">
        <f>AU491*BP1239</f>
        <v>0</v>
      </c>
      <c r="BQ491" s="5">
        <f t="shared" si="513"/>
        <v>-39</v>
      </c>
      <c r="BR491" s="356">
        <f t="shared" si="495"/>
        <v>911</v>
      </c>
      <c r="BS491" s="5">
        <f t="shared" si="557"/>
        <v>802.8</v>
      </c>
      <c r="BT491" s="6"/>
      <c r="BU491" s="306">
        <v>39692</v>
      </c>
      <c r="BV491" s="38">
        <f t="shared" si="538"/>
        <v>802.8</v>
      </c>
      <c r="BW491" s="66">
        <f>BV27*BV491</f>
        <v>66139.396935244687</v>
      </c>
      <c r="BX491" s="66">
        <f t="shared" si="485"/>
        <v>-2669.3030153237778</v>
      </c>
      <c r="BY491" s="17">
        <f t="shared" si="482"/>
        <v>0</v>
      </c>
      <c r="BZ491" s="17">
        <f t="shared" si="486"/>
        <v>1</v>
      </c>
      <c r="CA491" s="66">
        <f t="shared" si="514"/>
        <v>911</v>
      </c>
      <c r="CB491" s="66">
        <f>N3+CE491</f>
        <v>63617</v>
      </c>
      <c r="CC491" s="66">
        <f>MAX(BW404:BW491)</f>
        <v>82344.702586917119</v>
      </c>
      <c r="CD491" s="66">
        <f t="shared" si="539"/>
        <v>-16205.305651672432</v>
      </c>
      <c r="CE491" s="66">
        <f t="shared" si="515"/>
        <v>13617</v>
      </c>
      <c r="CF491" s="66">
        <f>MAX(CE404:CE491)</f>
        <v>26051</v>
      </c>
      <c r="CG491" s="66">
        <f t="shared" si="540"/>
        <v>-12434</v>
      </c>
      <c r="CH491" s="370">
        <f t="shared" si="512"/>
        <v>39692</v>
      </c>
      <c r="CI491" s="17">
        <f t="shared" si="541"/>
        <v>1</v>
      </c>
      <c r="CJ491" s="17">
        <f t="shared" si="542"/>
        <v>0</v>
      </c>
      <c r="CK491" s="38">
        <f>MAX(BV38:BV491)</f>
        <v>999.5</v>
      </c>
      <c r="CL491" s="38">
        <f t="shared" si="483"/>
        <v>-196.70000000000005</v>
      </c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</row>
    <row r="492" spans="1:147" customFormat="1" x14ac:dyDescent="0.25">
      <c r="A492" s="3"/>
      <c r="B492" s="254">
        <f t="shared" ref="B492:B511" si="558">J489</f>
        <v>39678</v>
      </c>
      <c r="C492" s="5">
        <f t="shared" si="501"/>
        <v>60326</v>
      </c>
      <c r="D492" s="5">
        <v>0</v>
      </c>
      <c r="E492" s="66">
        <f t="shared" si="503"/>
        <v>0</v>
      </c>
      <c r="F492" s="66">
        <f>BR489</f>
        <v>-11238</v>
      </c>
      <c r="G492" s="4">
        <f t="shared" si="502"/>
        <v>49088</v>
      </c>
      <c r="H492" s="8">
        <f t="shared" ref="H492:H511" si="559">F492/C492</f>
        <v>-0.18628783609057453</v>
      </c>
      <c r="I492" s="3"/>
      <c r="J492" s="306">
        <v>39699</v>
      </c>
      <c r="K492" s="176">
        <v>815.6</v>
      </c>
      <c r="L492" s="176">
        <v>823</v>
      </c>
      <c r="M492" s="176">
        <v>739.8</v>
      </c>
      <c r="N492" s="178">
        <v>764.5</v>
      </c>
      <c r="O492" s="5">
        <f t="shared" si="517"/>
        <v>83.200000000000045</v>
      </c>
      <c r="P492" s="8">
        <f t="shared" si="518"/>
        <v>0.1020107896027465</v>
      </c>
      <c r="Q492" s="8">
        <f>(AVERAGE(P489:P491))*Q1239</f>
        <v>2.3459045893220603E-2</v>
      </c>
      <c r="R492" s="8">
        <f>P491/P1239</f>
        <v>1.6533407473612682</v>
      </c>
      <c r="S492" s="109">
        <f t="shared" si="504"/>
        <v>796.46680216948926</v>
      </c>
      <c r="T492" s="5">
        <f t="shared" si="505"/>
        <v>20.600000000000023</v>
      </c>
      <c r="U492" s="8">
        <f t="shared" si="516"/>
        <v>0.48499999999999943</v>
      </c>
      <c r="V492" s="19">
        <f t="shared" si="506"/>
        <v>30.5</v>
      </c>
      <c r="W492" s="109">
        <f t="shared" si="507"/>
        <v>834.73319783051079</v>
      </c>
      <c r="X492" s="5">
        <f t="shared" si="508"/>
        <v>19.399999999999977</v>
      </c>
      <c r="Y492" s="8">
        <f t="shared" si="519"/>
        <v>0.51500000000000057</v>
      </c>
      <c r="Z492" s="5">
        <f t="shared" si="509"/>
        <v>0</v>
      </c>
      <c r="AA492" s="5">
        <f>K492*AA1239</f>
        <v>10.6028</v>
      </c>
      <c r="AB492" s="5">
        <f t="shared" si="520"/>
        <v>17.530041276122056</v>
      </c>
      <c r="AC492" s="2">
        <f t="shared" ref="AC492:AC555" si="560">J492</f>
        <v>39699</v>
      </c>
      <c r="AD492" s="43">
        <f t="shared" si="524"/>
        <v>795</v>
      </c>
      <c r="AE492" s="235">
        <v>7.1</v>
      </c>
      <c r="AF492" s="131">
        <f>(AK491&gt;AF1239)*1</f>
        <v>0</v>
      </c>
      <c r="AG492" s="112">
        <f>MROUND((AD492*AG1239),5)</f>
        <v>780</v>
      </c>
      <c r="AH492" s="113">
        <f>MROUND((AE492*AH1239),0.1)</f>
        <v>1.3</v>
      </c>
      <c r="AI492" s="60">
        <f t="shared" si="525"/>
        <v>-38.299999999999955</v>
      </c>
      <c r="AJ492" s="60">
        <f t="shared" si="510"/>
        <v>815.6</v>
      </c>
      <c r="AK492" s="133">
        <f t="shared" si="511"/>
        <v>764.5</v>
      </c>
      <c r="AL492" s="41">
        <f t="shared" si="521"/>
        <v>835</v>
      </c>
      <c r="AM492" s="56">
        <f t="shared" si="522"/>
        <v>7</v>
      </c>
      <c r="AN492" s="82">
        <f t="shared" si="523"/>
        <v>0</v>
      </c>
      <c r="AO492" s="82">
        <f t="shared" si="526"/>
        <v>1</v>
      </c>
      <c r="AP492" s="33">
        <f t="shared" si="543"/>
        <v>0</v>
      </c>
      <c r="AQ492" s="29">
        <f t="shared" si="527"/>
        <v>0</v>
      </c>
      <c r="AR492" s="86">
        <f t="shared" si="528"/>
        <v>0</v>
      </c>
      <c r="AS492" s="33">
        <f t="shared" si="529"/>
        <v>0</v>
      </c>
      <c r="AT492" s="19">
        <f t="shared" si="530"/>
        <v>0</v>
      </c>
      <c r="AU492" s="18">
        <f t="shared" si="544"/>
        <v>1</v>
      </c>
      <c r="AV492" s="5">
        <f t="shared" si="545"/>
        <v>7</v>
      </c>
      <c r="AW492" s="17">
        <f t="shared" si="531"/>
        <v>1</v>
      </c>
      <c r="AX492" s="17">
        <f t="shared" si="532"/>
        <v>0</v>
      </c>
      <c r="AY492" s="17">
        <f t="shared" si="546"/>
        <v>0</v>
      </c>
      <c r="AZ492" s="19">
        <f t="shared" si="547"/>
        <v>815</v>
      </c>
      <c r="BA492" s="19">
        <f t="shared" si="548"/>
        <v>0</v>
      </c>
      <c r="BB492" s="19">
        <f t="shared" si="549"/>
        <v>0</v>
      </c>
      <c r="BC492" s="19">
        <f t="shared" si="550"/>
        <v>0</v>
      </c>
      <c r="BD492" s="17">
        <f t="shared" si="551"/>
        <v>815</v>
      </c>
      <c r="BE492" s="17">
        <f t="shared" si="533"/>
        <v>0</v>
      </c>
      <c r="BF492" s="38">
        <f t="shared" si="534"/>
        <v>780</v>
      </c>
      <c r="BG492" s="38">
        <f t="shared" si="535"/>
        <v>0</v>
      </c>
      <c r="BH492" s="38">
        <f t="shared" si="552"/>
        <v>0</v>
      </c>
      <c r="BI492" s="38">
        <f t="shared" si="536"/>
        <v>-1.3</v>
      </c>
      <c r="BJ492" s="5">
        <f t="shared" si="537"/>
        <v>0</v>
      </c>
      <c r="BK492" s="5">
        <f t="shared" si="553"/>
        <v>0</v>
      </c>
      <c r="BL492" s="22">
        <f t="shared" si="554"/>
        <v>7</v>
      </c>
      <c r="BM492" s="5">
        <f t="shared" si="555"/>
        <v>5.7</v>
      </c>
      <c r="BN492" s="66">
        <f t="shared" si="556"/>
        <v>570</v>
      </c>
      <c r="BO492" s="5">
        <f>AP492*BO1330</f>
        <v>0</v>
      </c>
      <c r="BP492" s="5">
        <f>AU492*BP1239</f>
        <v>-39</v>
      </c>
      <c r="BQ492" s="5">
        <f t="shared" si="513"/>
        <v>-39</v>
      </c>
      <c r="BR492" s="356">
        <f t="shared" si="495"/>
        <v>492</v>
      </c>
      <c r="BS492" s="5">
        <f t="shared" si="557"/>
        <v>764.5</v>
      </c>
      <c r="BT492" s="6"/>
      <c r="BU492" s="306">
        <v>39699</v>
      </c>
      <c r="BV492" s="38">
        <f t="shared" si="538"/>
        <v>764.5</v>
      </c>
      <c r="BW492" s="66">
        <f>BV27*BV492</f>
        <v>62984.017136266273</v>
      </c>
      <c r="BX492" s="66">
        <f t="shared" si="485"/>
        <v>-3155.3797989784143</v>
      </c>
      <c r="BY492" s="17">
        <f t="shared" ref="BY492:BY555" si="561">((BV492-BV491)&gt;0)*1</f>
        <v>0</v>
      </c>
      <c r="BZ492" s="17">
        <f t="shared" si="486"/>
        <v>1</v>
      </c>
      <c r="CA492" s="66">
        <f t="shared" si="514"/>
        <v>492</v>
      </c>
      <c r="CB492" s="66">
        <f>N3+CE492</f>
        <v>64109</v>
      </c>
      <c r="CC492" s="66">
        <f>MAX(BW404:BW492)</f>
        <v>82344.702586917119</v>
      </c>
      <c r="CD492" s="66">
        <f t="shared" si="539"/>
        <v>-19360.685450650846</v>
      </c>
      <c r="CE492" s="66">
        <f t="shared" si="515"/>
        <v>14109</v>
      </c>
      <c r="CF492" s="66">
        <f>MAX(CE404:CE492)</f>
        <v>26051</v>
      </c>
      <c r="CG492" s="66">
        <f t="shared" si="540"/>
        <v>-11942</v>
      </c>
      <c r="CH492" s="370">
        <f t="shared" si="512"/>
        <v>39699</v>
      </c>
      <c r="CI492" s="17">
        <f t="shared" si="541"/>
        <v>1</v>
      </c>
      <c r="CJ492" s="17">
        <f t="shared" si="542"/>
        <v>0</v>
      </c>
      <c r="CK492" s="38">
        <f>MAX(BV38:BV492)</f>
        <v>999.5</v>
      </c>
      <c r="CL492" s="38">
        <f t="shared" ref="CL492:CL555" si="562">BV492-CK492</f>
        <v>-235</v>
      </c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</row>
    <row r="493" spans="1:147" customFormat="1" x14ac:dyDescent="0.25">
      <c r="A493" s="3"/>
      <c r="B493" s="254">
        <f t="shared" si="558"/>
        <v>39685</v>
      </c>
      <c r="C493" s="5">
        <f t="shared" ref="C493:C511" si="563">G492</f>
        <v>49088</v>
      </c>
      <c r="D493" s="5">
        <v>0</v>
      </c>
      <c r="E493" s="66">
        <f t="shared" si="503"/>
        <v>0</v>
      </c>
      <c r="F493" s="66">
        <f t="shared" ref="F493:F511" si="564">BR490</f>
        <v>1250.9999999999998</v>
      </c>
      <c r="G493" s="4">
        <f t="shared" ref="G493:G511" si="565">G492+F493</f>
        <v>50339</v>
      </c>
      <c r="H493" s="8">
        <f t="shared" si="559"/>
        <v>2.5484843546284219E-2</v>
      </c>
      <c r="I493" s="3"/>
      <c r="J493" s="306">
        <v>39706</v>
      </c>
      <c r="K493" s="176">
        <v>773.2</v>
      </c>
      <c r="L493" s="176">
        <v>926</v>
      </c>
      <c r="M493" s="176">
        <v>767.4</v>
      </c>
      <c r="N493" s="178">
        <v>864.7</v>
      </c>
      <c r="O493" s="5">
        <f t="shared" si="517"/>
        <v>158.60000000000002</v>
      </c>
      <c r="P493" s="8">
        <f t="shared" si="518"/>
        <v>0.20512157268494569</v>
      </c>
      <c r="Q493" s="8">
        <f>(AVERAGE(P490:P492))*Q1239</f>
        <v>2.7422939985654683E-2</v>
      </c>
      <c r="R493" s="8">
        <f>P492/P1239</f>
        <v>2.8929586315818523</v>
      </c>
      <c r="S493" s="109">
        <f t="shared" si="504"/>
        <v>751.99658280309188</v>
      </c>
      <c r="T493" s="5">
        <f t="shared" si="505"/>
        <v>23.200000000000045</v>
      </c>
      <c r="U493" s="8">
        <f t="shared" si="516"/>
        <v>0.48444444444444346</v>
      </c>
      <c r="V493" s="19">
        <f t="shared" si="506"/>
        <v>0</v>
      </c>
      <c r="W493" s="109">
        <f t="shared" si="507"/>
        <v>794.40341719690821</v>
      </c>
      <c r="X493" s="5">
        <f t="shared" si="508"/>
        <v>21.799999999999955</v>
      </c>
      <c r="Y493" s="8">
        <f t="shared" si="519"/>
        <v>0.51555555555555654</v>
      </c>
      <c r="Z493" s="5">
        <f t="shared" si="509"/>
        <v>69.700000000000045</v>
      </c>
      <c r="AA493" s="5">
        <f>K493*AA1239</f>
        <v>10.051600000000001</v>
      </c>
      <c r="AB493" s="5">
        <f t="shared" si="520"/>
        <v>29.078862981208147</v>
      </c>
      <c r="AC493" s="2">
        <f t="shared" si="560"/>
        <v>39706</v>
      </c>
      <c r="AD493" s="43">
        <f t="shared" si="524"/>
        <v>750</v>
      </c>
      <c r="AE493" s="235">
        <v>8.5</v>
      </c>
      <c r="AF493" s="131">
        <f>(AK492&gt;AF1239)*1</f>
        <v>0</v>
      </c>
      <c r="AG493" s="112">
        <f>MROUND((AD493*AG1239),5)</f>
        <v>735</v>
      </c>
      <c r="AH493" s="113">
        <f>MROUND((AE493*AH1239),0.1)</f>
        <v>1.5</v>
      </c>
      <c r="AI493" s="60">
        <f t="shared" si="525"/>
        <v>100.20000000000005</v>
      </c>
      <c r="AJ493" s="60">
        <f t="shared" si="510"/>
        <v>773.2</v>
      </c>
      <c r="AK493" s="133">
        <f t="shared" si="511"/>
        <v>864.7</v>
      </c>
      <c r="AL493" s="41">
        <f t="shared" si="521"/>
        <v>795</v>
      </c>
      <c r="AM493" s="56">
        <f t="shared" si="522"/>
        <v>9</v>
      </c>
      <c r="AN493" s="82">
        <f t="shared" si="523"/>
        <v>1</v>
      </c>
      <c r="AO493" s="82">
        <f t="shared" si="526"/>
        <v>0</v>
      </c>
      <c r="AP493" s="33">
        <f t="shared" si="543"/>
        <v>0</v>
      </c>
      <c r="AQ493" s="29">
        <f t="shared" si="527"/>
        <v>0</v>
      </c>
      <c r="AR493" s="86">
        <f t="shared" si="528"/>
        <v>1</v>
      </c>
      <c r="AS493" s="33">
        <f t="shared" si="529"/>
        <v>0</v>
      </c>
      <c r="AT493" s="19">
        <f t="shared" si="530"/>
        <v>0</v>
      </c>
      <c r="AU493" s="18">
        <f t="shared" si="544"/>
        <v>1</v>
      </c>
      <c r="AV493" s="5">
        <f t="shared" si="545"/>
        <v>9</v>
      </c>
      <c r="AW493" s="17">
        <f t="shared" si="531"/>
        <v>0</v>
      </c>
      <c r="AX493" s="17">
        <f t="shared" si="532"/>
        <v>1</v>
      </c>
      <c r="AY493" s="17">
        <f t="shared" si="546"/>
        <v>795</v>
      </c>
      <c r="AZ493" s="19">
        <f t="shared" si="547"/>
        <v>815</v>
      </c>
      <c r="BA493" s="19">
        <f t="shared" si="548"/>
        <v>0</v>
      </c>
      <c r="BB493" s="19">
        <f t="shared" si="549"/>
        <v>0</v>
      </c>
      <c r="BC493" s="19">
        <f t="shared" si="550"/>
        <v>795</v>
      </c>
      <c r="BD493" s="17">
        <f t="shared" si="551"/>
        <v>0</v>
      </c>
      <c r="BE493" s="17">
        <f t="shared" si="533"/>
        <v>0</v>
      </c>
      <c r="BF493" s="38">
        <f t="shared" si="534"/>
        <v>0</v>
      </c>
      <c r="BG493" s="38">
        <f t="shared" si="535"/>
        <v>0</v>
      </c>
      <c r="BH493" s="38">
        <f t="shared" si="552"/>
        <v>0</v>
      </c>
      <c r="BI493" s="38">
        <f t="shared" si="536"/>
        <v>-1.5</v>
      </c>
      <c r="BJ493" s="5">
        <f t="shared" si="537"/>
        <v>0</v>
      </c>
      <c r="BK493" s="5">
        <f t="shared" si="553"/>
        <v>-20</v>
      </c>
      <c r="BL493" s="22">
        <f t="shared" si="554"/>
        <v>-11</v>
      </c>
      <c r="BM493" s="5">
        <f t="shared" si="555"/>
        <v>-12.5</v>
      </c>
      <c r="BN493" s="66">
        <f t="shared" si="556"/>
        <v>-1250</v>
      </c>
      <c r="BO493" s="5">
        <f>AP493*BO1331</f>
        <v>0</v>
      </c>
      <c r="BP493" s="5">
        <f>AU493*BP1239</f>
        <v>-39</v>
      </c>
      <c r="BQ493" s="5">
        <f t="shared" si="513"/>
        <v>-39</v>
      </c>
      <c r="BR493" s="356">
        <f t="shared" si="495"/>
        <v>-1328</v>
      </c>
      <c r="BS493" s="5">
        <f t="shared" si="557"/>
        <v>864.7</v>
      </c>
      <c r="BT493" s="6"/>
      <c r="BU493" s="306">
        <v>39706</v>
      </c>
      <c r="BV493" s="38">
        <f t="shared" si="538"/>
        <v>864.7</v>
      </c>
      <c r="BW493" s="66">
        <f>BV27*BV493</f>
        <v>71239.083868841655</v>
      </c>
      <c r="BX493" s="66">
        <f t="shared" ref="BX493:BX556" si="566">BW493-BW492</f>
        <v>8255.066732575382</v>
      </c>
      <c r="BY493" s="17">
        <f t="shared" si="561"/>
        <v>1</v>
      </c>
      <c r="BZ493" s="17">
        <f t="shared" ref="BZ493:BZ556" si="567">((BV493-BV492)&lt;0)*1</f>
        <v>0</v>
      </c>
      <c r="CA493" s="66">
        <f t="shared" si="514"/>
        <v>-1328</v>
      </c>
      <c r="CB493" s="66">
        <f>N3+CE493</f>
        <v>62781</v>
      </c>
      <c r="CC493" s="66">
        <f>MAX(BW404:BW493)</f>
        <v>82344.702586917119</v>
      </c>
      <c r="CD493" s="66">
        <f t="shared" si="539"/>
        <v>-11105.618718075464</v>
      </c>
      <c r="CE493" s="66">
        <f t="shared" si="515"/>
        <v>12781</v>
      </c>
      <c r="CF493" s="66">
        <f>MAX(CE404:CE493)</f>
        <v>26051</v>
      </c>
      <c r="CG493" s="66">
        <f t="shared" si="540"/>
        <v>-13270</v>
      </c>
      <c r="CH493" s="370">
        <f t="shared" si="512"/>
        <v>39706</v>
      </c>
      <c r="CI493" s="17">
        <f t="shared" si="541"/>
        <v>0</v>
      </c>
      <c r="CJ493" s="17">
        <f t="shared" si="542"/>
        <v>1</v>
      </c>
      <c r="CK493" s="38">
        <f>MAX(BV38:BV493)</f>
        <v>999.5</v>
      </c>
      <c r="CL493" s="38">
        <f t="shared" si="562"/>
        <v>-134.79999999999995</v>
      </c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</row>
    <row r="494" spans="1:147" customFormat="1" x14ac:dyDescent="0.25">
      <c r="A494" s="3"/>
      <c r="B494" s="254">
        <f t="shared" si="558"/>
        <v>39692</v>
      </c>
      <c r="C494" s="5">
        <f t="shared" si="563"/>
        <v>50339</v>
      </c>
      <c r="D494" s="5">
        <v>0</v>
      </c>
      <c r="E494" s="66">
        <f t="shared" ref="E494:E511" si="568">E493</f>
        <v>0</v>
      </c>
      <c r="F494" s="66">
        <f t="shared" si="564"/>
        <v>911</v>
      </c>
      <c r="G494" s="4">
        <f t="shared" si="565"/>
        <v>51250</v>
      </c>
      <c r="H494" s="8">
        <f t="shared" si="559"/>
        <v>1.8097300303939291E-2</v>
      </c>
      <c r="I494" s="3"/>
      <c r="J494" s="306">
        <v>39713</v>
      </c>
      <c r="K494" s="176">
        <v>874.6</v>
      </c>
      <c r="L494" s="176">
        <v>920.1</v>
      </c>
      <c r="M494" s="176">
        <v>866.2</v>
      </c>
      <c r="N494" s="178">
        <v>888.5</v>
      </c>
      <c r="O494" s="5">
        <f t="shared" si="517"/>
        <v>53.899999999999977</v>
      </c>
      <c r="P494" s="8">
        <f t="shared" si="518"/>
        <v>6.1628172879030385E-2</v>
      </c>
      <c r="Q494" s="8">
        <f>(AVERAGE(P491:P493))*Q1239</f>
        <v>4.872427380965634E-2</v>
      </c>
      <c r="R494" s="8">
        <f>P493/P1239</f>
        <v>5.8171123518740151</v>
      </c>
      <c r="S494" s="109">
        <f t="shared" si="504"/>
        <v>831.98575012607455</v>
      </c>
      <c r="T494" s="5">
        <f t="shared" si="505"/>
        <v>44.600000000000023</v>
      </c>
      <c r="U494" s="8">
        <f t="shared" si="516"/>
        <v>0.47529411764705853</v>
      </c>
      <c r="V494" s="19">
        <f t="shared" si="506"/>
        <v>0</v>
      </c>
      <c r="W494" s="109">
        <f t="shared" si="507"/>
        <v>917.2142498739255</v>
      </c>
      <c r="X494" s="5">
        <f t="shared" si="508"/>
        <v>40.399999999999977</v>
      </c>
      <c r="Y494" s="8">
        <f t="shared" si="519"/>
        <v>0.52470588235294147</v>
      </c>
      <c r="Z494" s="5">
        <f t="shared" si="509"/>
        <v>0</v>
      </c>
      <c r="AA494" s="5">
        <f>K494*AA1239</f>
        <v>11.3698</v>
      </c>
      <c r="AB494" s="5">
        <f t="shared" si="520"/>
        <v>66.139404018337174</v>
      </c>
      <c r="AC494" s="2">
        <f t="shared" si="560"/>
        <v>39713</v>
      </c>
      <c r="AD494" s="43">
        <f t="shared" si="524"/>
        <v>830</v>
      </c>
      <c r="AE494" s="235">
        <v>14</v>
      </c>
      <c r="AF494" s="131">
        <f>(AK493&gt;AF1239)*1</f>
        <v>0</v>
      </c>
      <c r="AG494" s="112">
        <f>MROUND((AD494*AG1239),5)</f>
        <v>815</v>
      </c>
      <c r="AH494" s="113">
        <f>MROUND((AE494*AH1239),0.1)</f>
        <v>2.5</v>
      </c>
      <c r="AI494" s="60">
        <f t="shared" si="525"/>
        <v>23.799999999999955</v>
      </c>
      <c r="AJ494" s="60">
        <f t="shared" si="510"/>
        <v>874.6</v>
      </c>
      <c r="AK494" s="133">
        <f t="shared" si="511"/>
        <v>888.5</v>
      </c>
      <c r="AL494" s="41">
        <f t="shared" si="521"/>
        <v>915</v>
      </c>
      <c r="AM494" s="56">
        <f t="shared" si="522"/>
        <v>15</v>
      </c>
      <c r="AN494" s="82">
        <f t="shared" si="523"/>
        <v>1</v>
      </c>
      <c r="AO494" s="82">
        <f t="shared" si="526"/>
        <v>0</v>
      </c>
      <c r="AP494" s="33">
        <f t="shared" si="543"/>
        <v>1</v>
      </c>
      <c r="AQ494" s="29">
        <f t="shared" si="527"/>
        <v>14</v>
      </c>
      <c r="AR494" s="86">
        <f t="shared" si="528"/>
        <v>1</v>
      </c>
      <c r="AS494" s="33">
        <f t="shared" si="529"/>
        <v>0</v>
      </c>
      <c r="AT494" s="19">
        <f t="shared" si="530"/>
        <v>0</v>
      </c>
      <c r="AU494" s="18">
        <f t="shared" si="544"/>
        <v>0</v>
      </c>
      <c r="AV494" s="5">
        <f t="shared" si="545"/>
        <v>0</v>
      </c>
      <c r="AW494" s="17">
        <f t="shared" si="531"/>
        <v>0</v>
      </c>
      <c r="AX494" s="17">
        <f t="shared" si="532"/>
        <v>0</v>
      </c>
      <c r="AY494" s="17">
        <f t="shared" si="546"/>
        <v>0</v>
      </c>
      <c r="AZ494" s="19">
        <f t="shared" si="547"/>
        <v>0</v>
      </c>
      <c r="BA494" s="19">
        <f t="shared" si="548"/>
        <v>0</v>
      </c>
      <c r="BB494" s="19">
        <f t="shared" si="549"/>
        <v>0</v>
      </c>
      <c r="BC494" s="19">
        <f t="shared" si="550"/>
        <v>0</v>
      </c>
      <c r="BD494" s="17">
        <f t="shared" si="551"/>
        <v>0</v>
      </c>
      <c r="BE494" s="17">
        <f t="shared" si="533"/>
        <v>0</v>
      </c>
      <c r="BF494" s="38">
        <f t="shared" si="534"/>
        <v>0</v>
      </c>
      <c r="BG494" s="38">
        <f t="shared" si="535"/>
        <v>0</v>
      </c>
      <c r="BH494" s="38">
        <f t="shared" si="552"/>
        <v>0</v>
      </c>
      <c r="BI494" s="38">
        <f t="shared" si="536"/>
        <v>-2.5</v>
      </c>
      <c r="BJ494" s="5">
        <f t="shared" si="537"/>
        <v>14</v>
      </c>
      <c r="BK494" s="5">
        <f t="shared" si="553"/>
        <v>0</v>
      </c>
      <c r="BL494" s="22">
        <f t="shared" si="554"/>
        <v>0</v>
      </c>
      <c r="BM494" s="5">
        <f t="shared" si="555"/>
        <v>11.5</v>
      </c>
      <c r="BN494" s="66">
        <f t="shared" si="556"/>
        <v>1150</v>
      </c>
      <c r="BO494" s="5">
        <f>AP494*BO1332</f>
        <v>0</v>
      </c>
      <c r="BP494" s="5">
        <f>AU494*BP1239</f>
        <v>0</v>
      </c>
      <c r="BQ494" s="5">
        <f t="shared" si="513"/>
        <v>-39</v>
      </c>
      <c r="BR494" s="356">
        <f t="shared" si="495"/>
        <v>1111</v>
      </c>
      <c r="BS494" s="5">
        <f t="shared" si="557"/>
        <v>888.5</v>
      </c>
      <c r="BT494" s="6"/>
      <c r="BU494" s="306">
        <v>39713</v>
      </c>
      <c r="BV494" s="38">
        <f t="shared" si="538"/>
        <v>888.5</v>
      </c>
      <c r="BW494" s="66">
        <f>BV27*BV494</f>
        <v>73199.868182567152</v>
      </c>
      <c r="BX494" s="66">
        <f t="shared" si="566"/>
        <v>1960.7843137254968</v>
      </c>
      <c r="BY494" s="17">
        <f t="shared" si="561"/>
        <v>1</v>
      </c>
      <c r="BZ494" s="17">
        <f t="shared" si="567"/>
        <v>0</v>
      </c>
      <c r="CA494" s="66">
        <f t="shared" si="514"/>
        <v>1111</v>
      </c>
      <c r="CB494" s="66">
        <f>N3+CE494</f>
        <v>63892</v>
      </c>
      <c r="CC494" s="66">
        <f>MAX(BW404:BW494)</f>
        <v>82344.702586917119</v>
      </c>
      <c r="CD494" s="66">
        <f t="shared" si="539"/>
        <v>-9144.8344043499674</v>
      </c>
      <c r="CE494" s="66">
        <f t="shared" si="515"/>
        <v>13892</v>
      </c>
      <c r="CF494" s="66">
        <f>MAX(CE404:CE494)</f>
        <v>26051</v>
      </c>
      <c r="CG494" s="66">
        <f t="shared" si="540"/>
        <v>-12159</v>
      </c>
      <c r="CH494" s="370">
        <f t="shared" si="512"/>
        <v>39713</v>
      </c>
      <c r="CI494" s="17">
        <f t="shared" si="541"/>
        <v>1</v>
      </c>
      <c r="CJ494" s="17">
        <f t="shared" si="542"/>
        <v>0</v>
      </c>
      <c r="CK494" s="38">
        <f>MAX(BV38:BV494)</f>
        <v>999.5</v>
      </c>
      <c r="CL494" s="38">
        <f t="shared" si="562"/>
        <v>-111</v>
      </c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</row>
    <row r="495" spans="1:147" customFormat="1" x14ac:dyDescent="0.25">
      <c r="A495" s="3"/>
      <c r="B495" s="254">
        <f t="shared" si="558"/>
        <v>39699</v>
      </c>
      <c r="C495" s="5">
        <f t="shared" si="563"/>
        <v>51250</v>
      </c>
      <c r="D495" s="5">
        <v>0</v>
      </c>
      <c r="E495" s="66">
        <f t="shared" si="568"/>
        <v>0</v>
      </c>
      <c r="F495" s="66">
        <f t="shared" si="564"/>
        <v>492</v>
      </c>
      <c r="G495" s="4">
        <f t="shared" si="565"/>
        <v>51742</v>
      </c>
      <c r="H495" s="8">
        <f t="shared" si="559"/>
        <v>9.5999999999999992E-3</v>
      </c>
      <c r="I495" s="3"/>
      <c r="J495" s="306">
        <v>39720</v>
      </c>
      <c r="K495" s="176">
        <v>878</v>
      </c>
      <c r="L495" s="176">
        <v>932</v>
      </c>
      <c r="M495" s="176">
        <v>822.5</v>
      </c>
      <c r="N495" s="178">
        <v>833.2</v>
      </c>
      <c r="O495" s="5">
        <f t="shared" si="517"/>
        <v>109.5</v>
      </c>
      <c r="P495" s="8">
        <f t="shared" si="518"/>
        <v>0.12471526195899772</v>
      </c>
      <c r="Q495" s="8">
        <f>(AVERAGE(P492:P494))*Q1239</f>
        <v>4.916807135556301E-2</v>
      </c>
      <c r="R495" s="8">
        <f>P494/P1239</f>
        <v>1.7477342874543285</v>
      </c>
      <c r="S495" s="109">
        <f t="shared" si="504"/>
        <v>834.83043334981562</v>
      </c>
      <c r="T495" s="5">
        <f t="shared" si="505"/>
        <v>43</v>
      </c>
      <c r="U495" s="8">
        <f t="shared" si="516"/>
        <v>0.49411764705882355</v>
      </c>
      <c r="V495" s="19">
        <f t="shared" si="506"/>
        <v>1.7999999999999545</v>
      </c>
      <c r="W495" s="109">
        <f t="shared" si="507"/>
        <v>921.16956665018438</v>
      </c>
      <c r="X495" s="5">
        <f t="shared" si="508"/>
        <v>42</v>
      </c>
      <c r="Y495" s="8">
        <f t="shared" si="519"/>
        <v>0.50588235294117645</v>
      </c>
      <c r="Z495" s="5">
        <f t="shared" si="509"/>
        <v>0</v>
      </c>
      <c r="AA495" s="5">
        <f>K495*AA1239</f>
        <v>11.414</v>
      </c>
      <c r="AB495" s="5">
        <f t="shared" si="520"/>
        <v>19.948639157003704</v>
      </c>
      <c r="AC495" s="2">
        <f t="shared" si="560"/>
        <v>39720</v>
      </c>
      <c r="AD495" s="43">
        <f t="shared" si="524"/>
        <v>835</v>
      </c>
      <c r="AE495" s="235">
        <v>31.3</v>
      </c>
      <c r="AF495" s="131">
        <f>(AK494&gt;AF1239)*1</f>
        <v>0</v>
      </c>
      <c r="AG495" s="112">
        <f>MROUND((AD495*AG1239),5)</f>
        <v>820</v>
      </c>
      <c r="AH495" s="113">
        <f>MROUND((AE495*AH1239),0.1)</f>
        <v>5.6000000000000005</v>
      </c>
      <c r="AI495" s="60">
        <f t="shared" si="525"/>
        <v>-55.299999999999955</v>
      </c>
      <c r="AJ495" s="60">
        <f t="shared" si="510"/>
        <v>878</v>
      </c>
      <c r="AK495" s="133">
        <f t="shared" si="511"/>
        <v>833.2</v>
      </c>
      <c r="AL495" s="41">
        <f t="shared" si="521"/>
        <v>920</v>
      </c>
      <c r="AM495" s="56">
        <f t="shared" si="522"/>
        <v>34.700000000000003</v>
      </c>
      <c r="AN495" s="82">
        <f t="shared" si="523"/>
        <v>0</v>
      </c>
      <c r="AO495" s="82">
        <f t="shared" si="526"/>
        <v>1</v>
      </c>
      <c r="AP495" s="33">
        <f t="shared" si="543"/>
        <v>1</v>
      </c>
      <c r="AQ495" s="29">
        <f t="shared" si="527"/>
        <v>31.3</v>
      </c>
      <c r="AR495" s="86">
        <f t="shared" si="528"/>
        <v>0</v>
      </c>
      <c r="AS495" s="33">
        <f t="shared" si="529"/>
        <v>1</v>
      </c>
      <c r="AT495" s="19">
        <f t="shared" si="530"/>
        <v>835</v>
      </c>
      <c r="AU495" s="18">
        <f t="shared" si="544"/>
        <v>0</v>
      </c>
      <c r="AV495" s="5">
        <f t="shared" si="545"/>
        <v>0</v>
      </c>
      <c r="AW495" s="17">
        <f t="shared" si="531"/>
        <v>0</v>
      </c>
      <c r="AX495" s="17">
        <f t="shared" si="532"/>
        <v>0</v>
      </c>
      <c r="AY495" s="17">
        <f t="shared" si="546"/>
        <v>0</v>
      </c>
      <c r="AZ495" s="19">
        <f t="shared" si="547"/>
        <v>0</v>
      </c>
      <c r="BA495" s="19">
        <f t="shared" si="548"/>
        <v>835</v>
      </c>
      <c r="BB495" s="19">
        <f t="shared" si="549"/>
        <v>0</v>
      </c>
      <c r="BC495" s="19">
        <f t="shared" si="550"/>
        <v>0</v>
      </c>
      <c r="BD495" s="17">
        <f t="shared" si="551"/>
        <v>835</v>
      </c>
      <c r="BE495" s="17">
        <f t="shared" si="533"/>
        <v>0</v>
      </c>
      <c r="BF495" s="38">
        <f t="shared" si="534"/>
        <v>0</v>
      </c>
      <c r="BG495" s="38">
        <f t="shared" si="535"/>
        <v>0</v>
      </c>
      <c r="BH495" s="38">
        <f t="shared" si="552"/>
        <v>0</v>
      </c>
      <c r="BI495" s="38">
        <f t="shared" si="536"/>
        <v>-5.6000000000000005</v>
      </c>
      <c r="BJ495" s="5">
        <f t="shared" si="537"/>
        <v>31.3</v>
      </c>
      <c r="BK495" s="5">
        <f t="shared" si="553"/>
        <v>0</v>
      </c>
      <c r="BL495" s="22">
        <f t="shared" si="554"/>
        <v>0</v>
      </c>
      <c r="BM495" s="5">
        <f t="shared" si="555"/>
        <v>25.7</v>
      </c>
      <c r="BN495" s="66">
        <f t="shared" si="556"/>
        <v>2570</v>
      </c>
      <c r="BO495" s="5">
        <f>AP495*BO1333</f>
        <v>0</v>
      </c>
      <c r="BP495" s="5">
        <f>AU495*BP1239</f>
        <v>0</v>
      </c>
      <c r="BQ495" s="5">
        <f t="shared" si="513"/>
        <v>-39</v>
      </c>
      <c r="BR495" s="356">
        <f t="shared" si="495"/>
        <v>2531</v>
      </c>
      <c r="BS495" s="5">
        <f t="shared" si="557"/>
        <v>833.2</v>
      </c>
      <c r="BT495" s="6"/>
      <c r="BU495" s="306">
        <v>39720</v>
      </c>
      <c r="BV495" s="38">
        <f t="shared" si="538"/>
        <v>833.2</v>
      </c>
      <c r="BW495" s="66">
        <f>BV27*BV495</f>
        <v>68643.928159499104</v>
      </c>
      <c r="BX495" s="66">
        <f t="shared" si="566"/>
        <v>-4555.9400230680476</v>
      </c>
      <c r="BY495" s="17">
        <f t="shared" si="561"/>
        <v>0</v>
      </c>
      <c r="BZ495" s="17">
        <f t="shared" si="567"/>
        <v>1</v>
      </c>
      <c r="CA495" s="66">
        <f t="shared" si="514"/>
        <v>2531</v>
      </c>
      <c r="CB495" s="66">
        <f>N3+CE495</f>
        <v>66423</v>
      </c>
      <c r="CC495" s="66">
        <f>MAX(BW404:BW495)</f>
        <v>82344.702586917119</v>
      </c>
      <c r="CD495" s="66">
        <f t="shared" si="539"/>
        <v>-13700.774427418015</v>
      </c>
      <c r="CE495" s="66">
        <f t="shared" si="515"/>
        <v>16423</v>
      </c>
      <c r="CF495" s="66">
        <f>MAX(CE404:CE495)</f>
        <v>26051</v>
      </c>
      <c r="CG495" s="66">
        <f t="shared" si="540"/>
        <v>-9628</v>
      </c>
      <c r="CH495" s="370">
        <f t="shared" si="512"/>
        <v>39720</v>
      </c>
      <c r="CI495" s="17">
        <f t="shared" si="541"/>
        <v>1</v>
      </c>
      <c r="CJ495" s="17">
        <f t="shared" si="542"/>
        <v>0</v>
      </c>
      <c r="CK495" s="38">
        <f>MAX(BV38:BV495)</f>
        <v>999.5</v>
      </c>
      <c r="CL495" s="38">
        <f t="shared" si="562"/>
        <v>-166.29999999999995</v>
      </c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</row>
    <row r="496" spans="1:147" customFormat="1" x14ac:dyDescent="0.25">
      <c r="A496" s="3"/>
      <c r="B496" s="254">
        <f t="shared" si="558"/>
        <v>39706</v>
      </c>
      <c r="C496" s="5">
        <f t="shared" si="563"/>
        <v>51742</v>
      </c>
      <c r="D496" s="5">
        <v>0</v>
      </c>
      <c r="E496" s="66">
        <f t="shared" si="568"/>
        <v>0</v>
      </c>
      <c r="F496" s="66">
        <f t="shared" si="564"/>
        <v>-1328</v>
      </c>
      <c r="G496" s="4">
        <f t="shared" si="565"/>
        <v>50414</v>
      </c>
      <c r="H496" s="8">
        <f t="shared" si="559"/>
        <v>-2.5665803409222681E-2</v>
      </c>
      <c r="I496" s="3"/>
      <c r="J496" s="306">
        <v>39727</v>
      </c>
      <c r="K496" s="176">
        <v>836</v>
      </c>
      <c r="L496" s="176">
        <v>936.3</v>
      </c>
      <c r="M496" s="176">
        <v>828.4</v>
      </c>
      <c r="N496" s="178">
        <v>859</v>
      </c>
      <c r="O496" s="5">
        <f t="shared" si="517"/>
        <v>107.89999999999998</v>
      </c>
      <c r="P496" s="8">
        <f t="shared" si="518"/>
        <v>0.129066985645933</v>
      </c>
      <c r="Q496" s="8">
        <f>(AVERAGE(P493:P495))*Q1239</f>
        <v>5.2195334336396504E-2</v>
      </c>
      <c r="R496" s="8">
        <f>P495/P1239</f>
        <v>3.5368424749901202</v>
      </c>
      <c r="S496" s="109">
        <f t="shared" si="504"/>
        <v>792.36470049477248</v>
      </c>
      <c r="T496" s="5">
        <f t="shared" si="505"/>
        <v>46</v>
      </c>
      <c r="U496" s="8">
        <f t="shared" si="516"/>
        <v>0.48888888888888887</v>
      </c>
      <c r="V496" s="19">
        <f t="shared" si="506"/>
        <v>0</v>
      </c>
      <c r="W496" s="109">
        <f t="shared" si="507"/>
        <v>879.63529950522752</v>
      </c>
      <c r="X496" s="5">
        <f t="shared" si="508"/>
        <v>44</v>
      </c>
      <c r="Y496" s="8">
        <f t="shared" si="519"/>
        <v>0.51111111111111107</v>
      </c>
      <c r="Z496" s="5">
        <f t="shared" si="509"/>
        <v>0</v>
      </c>
      <c r="AA496" s="5">
        <f>K496*AA1239</f>
        <v>10.868</v>
      </c>
      <c r="AB496" s="5">
        <f t="shared" si="520"/>
        <v>38.438404018192628</v>
      </c>
      <c r="AC496" s="2">
        <f t="shared" si="560"/>
        <v>39727</v>
      </c>
      <c r="AD496" s="43">
        <f t="shared" si="524"/>
        <v>790</v>
      </c>
      <c r="AE496" s="235">
        <v>9.8000000000000007</v>
      </c>
      <c r="AF496" s="131">
        <f>(AK495&gt;AF1239)*1</f>
        <v>0</v>
      </c>
      <c r="AG496" s="112">
        <f>MROUND((AD496*AG1239),5)</f>
        <v>775</v>
      </c>
      <c r="AH496" s="113">
        <f>MROUND((AE496*AH1239),0.1)</f>
        <v>1.8</v>
      </c>
      <c r="AI496" s="60">
        <f t="shared" si="525"/>
        <v>25.799999999999955</v>
      </c>
      <c r="AJ496" s="60">
        <f t="shared" si="510"/>
        <v>836</v>
      </c>
      <c r="AK496" s="133">
        <f t="shared" si="511"/>
        <v>859</v>
      </c>
      <c r="AL496" s="41">
        <f t="shared" si="521"/>
        <v>880</v>
      </c>
      <c r="AM496" s="56">
        <f t="shared" si="522"/>
        <v>10.100000000000001</v>
      </c>
      <c r="AN496" s="82">
        <f t="shared" si="523"/>
        <v>1</v>
      </c>
      <c r="AO496" s="82">
        <f t="shared" si="526"/>
        <v>0</v>
      </c>
      <c r="AP496" s="33">
        <f t="shared" si="543"/>
        <v>0</v>
      </c>
      <c r="AQ496" s="29">
        <f t="shared" si="527"/>
        <v>0</v>
      </c>
      <c r="AR496" s="86">
        <f t="shared" si="528"/>
        <v>1</v>
      </c>
      <c r="AS496" s="33">
        <f t="shared" si="529"/>
        <v>0</v>
      </c>
      <c r="AT496" s="19">
        <f t="shared" si="530"/>
        <v>0</v>
      </c>
      <c r="AU496" s="18">
        <f t="shared" si="544"/>
        <v>1</v>
      </c>
      <c r="AV496" s="5">
        <f t="shared" si="545"/>
        <v>10.100000000000001</v>
      </c>
      <c r="AW496" s="17">
        <f t="shared" si="531"/>
        <v>1</v>
      </c>
      <c r="AX496" s="17">
        <f t="shared" si="532"/>
        <v>0</v>
      </c>
      <c r="AY496" s="17">
        <f t="shared" si="546"/>
        <v>0</v>
      </c>
      <c r="AZ496" s="19">
        <f t="shared" si="547"/>
        <v>835</v>
      </c>
      <c r="BA496" s="19">
        <f t="shared" si="548"/>
        <v>0</v>
      </c>
      <c r="BB496" s="19">
        <f t="shared" si="549"/>
        <v>0</v>
      </c>
      <c r="BC496" s="19">
        <f t="shared" si="550"/>
        <v>0</v>
      </c>
      <c r="BD496" s="17">
        <f t="shared" si="551"/>
        <v>835</v>
      </c>
      <c r="BE496" s="17">
        <f t="shared" si="533"/>
        <v>0</v>
      </c>
      <c r="BF496" s="38">
        <f t="shared" si="534"/>
        <v>0</v>
      </c>
      <c r="BG496" s="38">
        <f t="shared" si="535"/>
        <v>0</v>
      </c>
      <c r="BH496" s="38">
        <f t="shared" si="552"/>
        <v>0</v>
      </c>
      <c r="BI496" s="38">
        <f t="shared" si="536"/>
        <v>-1.8</v>
      </c>
      <c r="BJ496" s="5">
        <f t="shared" si="537"/>
        <v>0</v>
      </c>
      <c r="BK496" s="5">
        <f t="shared" si="553"/>
        <v>0</v>
      </c>
      <c r="BL496" s="22">
        <f t="shared" si="554"/>
        <v>10.100000000000001</v>
      </c>
      <c r="BM496" s="5">
        <f t="shared" si="555"/>
        <v>8.3000000000000007</v>
      </c>
      <c r="BN496" s="66">
        <f t="shared" si="556"/>
        <v>830.00000000000011</v>
      </c>
      <c r="BO496" s="5">
        <f>AP496*BO1334</f>
        <v>0</v>
      </c>
      <c r="BP496" s="5">
        <f>AU496*BP1239</f>
        <v>-39</v>
      </c>
      <c r="BQ496" s="5">
        <f t="shared" si="513"/>
        <v>-39</v>
      </c>
      <c r="BR496" s="356">
        <f t="shared" si="495"/>
        <v>752.00000000000011</v>
      </c>
      <c r="BS496" s="5">
        <f t="shared" si="557"/>
        <v>859</v>
      </c>
      <c r="BT496" s="6"/>
      <c r="BU496" s="306">
        <v>39727</v>
      </c>
      <c r="BV496" s="38">
        <f t="shared" si="538"/>
        <v>859</v>
      </c>
      <c r="BW496" s="66">
        <f>BV27*BV496</f>
        <v>70769.484264293962</v>
      </c>
      <c r="BX496" s="66">
        <f t="shared" si="566"/>
        <v>2125.5561047948577</v>
      </c>
      <c r="BY496" s="17">
        <f t="shared" si="561"/>
        <v>1</v>
      </c>
      <c r="BZ496" s="17">
        <f t="shared" si="567"/>
        <v>0</v>
      </c>
      <c r="CA496" s="66">
        <f t="shared" si="514"/>
        <v>752</v>
      </c>
      <c r="CB496" s="66">
        <f>N3+CE496</f>
        <v>67175</v>
      </c>
      <c r="CC496" s="66">
        <f>MAX(BW404:BW496)</f>
        <v>82344.702586917119</v>
      </c>
      <c r="CD496" s="66">
        <f t="shared" si="539"/>
        <v>-11575.218322623157</v>
      </c>
      <c r="CE496" s="66">
        <f t="shared" si="515"/>
        <v>17175</v>
      </c>
      <c r="CF496" s="66">
        <f>MAX(CE404:CE496)</f>
        <v>26051</v>
      </c>
      <c r="CG496" s="66">
        <f t="shared" si="540"/>
        <v>-8876</v>
      </c>
      <c r="CH496" s="370">
        <f t="shared" si="512"/>
        <v>39727</v>
      </c>
      <c r="CI496" s="17">
        <f t="shared" si="541"/>
        <v>1</v>
      </c>
      <c r="CJ496" s="17">
        <f t="shared" si="542"/>
        <v>0</v>
      </c>
      <c r="CK496" s="38">
        <f>MAX(BV38:BV496)</f>
        <v>999.5</v>
      </c>
      <c r="CL496" s="38">
        <f t="shared" si="562"/>
        <v>-140.5</v>
      </c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</row>
    <row r="497" spans="1:147" customFormat="1" x14ac:dyDescent="0.25">
      <c r="A497" s="3"/>
      <c r="B497" s="254">
        <f t="shared" si="558"/>
        <v>39713</v>
      </c>
      <c r="C497" s="5">
        <f t="shared" si="563"/>
        <v>50414</v>
      </c>
      <c r="D497" s="5">
        <v>0</v>
      </c>
      <c r="E497" s="66">
        <f t="shared" si="568"/>
        <v>0</v>
      </c>
      <c r="F497" s="66">
        <f t="shared" si="564"/>
        <v>1111</v>
      </c>
      <c r="G497" s="4">
        <f t="shared" si="565"/>
        <v>51525</v>
      </c>
      <c r="H497" s="8">
        <f t="shared" si="559"/>
        <v>2.2037529257745863E-2</v>
      </c>
      <c r="I497" s="3"/>
      <c r="J497" s="306">
        <v>39734</v>
      </c>
      <c r="K497" s="176">
        <v>855.8</v>
      </c>
      <c r="L497" s="176">
        <v>875</v>
      </c>
      <c r="M497" s="176">
        <v>772.2</v>
      </c>
      <c r="N497" s="178">
        <v>787.7</v>
      </c>
      <c r="O497" s="5">
        <f t="shared" si="517"/>
        <v>102.79999999999995</v>
      </c>
      <c r="P497" s="8">
        <f t="shared" si="518"/>
        <v>0.12012152372049539</v>
      </c>
      <c r="Q497" s="8">
        <f>(AVERAGE(P494:P496))*Q1239</f>
        <v>4.2054722731194816E-2</v>
      </c>
      <c r="R497" s="8">
        <f>P496/P1239</f>
        <v>3.6602544851451677</v>
      </c>
      <c r="S497" s="109">
        <f t="shared" si="504"/>
        <v>819.80956828664341</v>
      </c>
      <c r="T497" s="5">
        <f t="shared" si="505"/>
        <v>35.799999999999955</v>
      </c>
      <c r="U497" s="8">
        <f t="shared" si="516"/>
        <v>0.48857142857142921</v>
      </c>
      <c r="V497" s="19">
        <f t="shared" si="506"/>
        <v>32.299999999999955</v>
      </c>
      <c r="W497" s="109">
        <f t="shared" si="507"/>
        <v>891.7904317133565</v>
      </c>
      <c r="X497" s="5">
        <f t="shared" si="508"/>
        <v>34.200000000000045</v>
      </c>
      <c r="Y497" s="8">
        <f t="shared" si="519"/>
        <v>0.51142857142857079</v>
      </c>
      <c r="Z497" s="5">
        <f t="shared" si="509"/>
        <v>0</v>
      </c>
      <c r="AA497" s="5">
        <f>K497*AA1239</f>
        <v>11.125399999999999</v>
      </c>
      <c r="AB497" s="5">
        <f t="shared" si="520"/>
        <v>40.721795249034045</v>
      </c>
      <c r="AC497" s="2">
        <f t="shared" si="560"/>
        <v>39734</v>
      </c>
      <c r="AD497" s="43">
        <f t="shared" si="524"/>
        <v>820</v>
      </c>
      <c r="AE497" s="235">
        <v>18.7</v>
      </c>
      <c r="AF497" s="131">
        <f>(AK496&gt;AF1239)*1</f>
        <v>0</v>
      </c>
      <c r="AG497" s="112">
        <f>MROUND((AD497*AG1239),5)</f>
        <v>805</v>
      </c>
      <c r="AH497" s="113">
        <f>MROUND((AE497*AH1239),0.1)</f>
        <v>3.4000000000000004</v>
      </c>
      <c r="AI497" s="60">
        <f t="shared" si="525"/>
        <v>-71.299999999999955</v>
      </c>
      <c r="AJ497" s="60">
        <f t="shared" si="510"/>
        <v>855.8</v>
      </c>
      <c r="AK497" s="133">
        <f t="shared" si="511"/>
        <v>787.7</v>
      </c>
      <c r="AL497" s="41">
        <f t="shared" si="521"/>
        <v>890</v>
      </c>
      <c r="AM497" s="56">
        <f t="shared" si="522"/>
        <v>19.600000000000001</v>
      </c>
      <c r="AN497" s="82">
        <f t="shared" si="523"/>
        <v>0</v>
      </c>
      <c r="AO497" s="82">
        <f t="shared" si="526"/>
        <v>1</v>
      </c>
      <c r="AP497" s="33">
        <f t="shared" si="543"/>
        <v>0</v>
      </c>
      <c r="AQ497" s="29">
        <f t="shared" si="527"/>
        <v>0</v>
      </c>
      <c r="AR497" s="86">
        <f t="shared" si="528"/>
        <v>0</v>
      </c>
      <c r="AS497" s="33">
        <f t="shared" si="529"/>
        <v>0</v>
      </c>
      <c r="AT497" s="19">
        <f t="shared" si="530"/>
        <v>0</v>
      </c>
      <c r="AU497" s="18">
        <f t="shared" si="544"/>
        <v>1</v>
      </c>
      <c r="AV497" s="5">
        <f t="shared" si="545"/>
        <v>19.600000000000001</v>
      </c>
      <c r="AW497" s="17">
        <f t="shared" si="531"/>
        <v>1</v>
      </c>
      <c r="AX497" s="17">
        <f t="shared" si="532"/>
        <v>0</v>
      </c>
      <c r="AY497" s="17">
        <f t="shared" si="546"/>
        <v>0</v>
      </c>
      <c r="AZ497" s="19">
        <f t="shared" si="547"/>
        <v>835</v>
      </c>
      <c r="BA497" s="19">
        <f t="shared" si="548"/>
        <v>0</v>
      </c>
      <c r="BB497" s="19">
        <f t="shared" si="549"/>
        <v>0</v>
      </c>
      <c r="BC497" s="19">
        <f t="shared" si="550"/>
        <v>0</v>
      </c>
      <c r="BD497" s="17">
        <f t="shared" si="551"/>
        <v>835</v>
      </c>
      <c r="BE497" s="17">
        <f t="shared" si="533"/>
        <v>0</v>
      </c>
      <c r="BF497" s="38">
        <f t="shared" si="534"/>
        <v>805</v>
      </c>
      <c r="BG497" s="38">
        <f t="shared" si="535"/>
        <v>0</v>
      </c>
      <c r="BH497" s="38">
        <f t="shared" si="552"/>
        <v>0</v>
      </c>
      <c r="BI497" s="38">
        <f t="shared" si="536"/>
        <v>-3.4000000000000004</v>
      </c>
      <c r="BJ497" s="5">
        <f t="shared" si="537"/>
        <v>0</v>
      </c>
      <c r="BK497" s="5">
        <f t="shared" si="553"/>
        <v>0</v>
      </c>
      <c r="BL497" s="22">
        <f t="shared" si="554"/>
        <v>19.600000000000001</v>
      </c>
      <c r="BM497" s="5">
        <f t="shared" si="555"/>
        <v>16.200000000000003</v>
      </c>
      <c r="BN497" s="66">
        <f t="shared" si="556"/>
        <v>1620.0000000000002</v>
      </c>
      <c r="BO497" s="5">
        <f>AP497*BO1335</f>
        <v>0</v>
      </c>
      <c r="BP497" s="5">
        <f>AU497*BP1239</f>
        <v>-39</v>
      </c>
      <c r="BQ497" s="5">
        <f t="shared" si="513"/>
        <v>-39</v>
      </c>
      <c r="BR497" s="356">
        <f t="shared" si="495"/>
        <v>1542.0000000000002</v>
      </c>
      <c r="BS497" s="5">
        <f t="shared" si="557"/>
        <v>787.7</v>
      </c>
      <c r="BT497" s="6"/>
      <c r="BU497" s="306">
        <v>39734</v>
      </c>
      <c r="BV497" s="38">
        <f t="shared" si="538"/>
        <v>787.7</v>
      </c>
      <c r="BW497" s="66">
        <f>BV27*BV497</f>
        <v>64895.369912670954</v>
      </c>
      <c r="BX497" s="66">
        <f t="shared" si="566"/>
        <v>-5874.1143516230077</v>
      </c>
      <c r="BY497" s="17">
        <f t="shared" si="561"/>
        <v>0</v>
      </c>
      <c r="BZ497" s="17">
        <f t="shared" si="567"/>
        <v>1</v>
      </c>
      <c r="CA497" s="66">
        <f t="shared" si="514"/>
        <v>1542</v>
      </c>
      <c r="CB497" s="66">
        <f>N3+CE497</f>
        <v>68717</v>
      </c>
      <c r="CC497" s="66">
        <f>MAX(BW404:BW497)</f>
        <v>82344.702586917119</v>
      </c>
      <c r="CD497" s="66">
        <f t="shared" si="539"/>
        <v>-17449.332674246165</v>
      </c>
      <c r="CE497" s="66">
        <f t="shared" si="515"/>
        <v>18717</v>
      </c>
      <c r="CF497" s="66">
        <f>MAX(CE404:CE497)</f>
        <v>26051</v>
      </c>
      <c r="CG497" s="66">
        <f t="shared" si="540"/>
        <v>-7334</v>
      </c>
      <c r="CH497" s="370">
        <f t="shared" si="512"/>
        <v>39734</v>
      </c>
      <c r="CI497" s="17">
        <f t="shared" si="541"/>
        <v>1</v>
      </c>
      <c r="CJ497" s="17">
        <f t="shared" si="542"/>
        <v>0</v>
      </c>
      <c r="CK497" s="38">
        <f>MAX(BV38:BV497)</f>
        <v>999.5</v>
      </c>
      <c r="CL497" s="38">
        <f t="shared" si="562"/>
        <v>-211.79999999999995</v>
      </c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</row>
    <row r="498" spans="1:147" customFormat="1" x14ac:dyDescent="0.25">
      <c r="A498" s="3"/>
      <c r="B498" s="254">
        <f t="shared" si="558"/>
        <v>39720</v>
      </c>
      <c r="C498" s="5">
        <f t="shared" si="563"/>
        <v>51525</v>
      </c>
      <c r="D498" s="5">
        <v>0</v>
      </c>
      <c r="E498" s="66">
        <f t="shared" si="568"/>
        <v>0</v>
      </c>
      <c r="F498" s="66">
        <f t="shared" si="564"/>
        <v>2531</v>
      </c>
      <c r="G498" s="4">
        <f t="shared" si="565"/>
        <v>54056</v>
      </c>
      <c r="H498" s="8">
        <f t="shared" si="559"/>
        <v>4.9121785540999517E-2</v>
      </c>
      <c r="I498" s="3"/>
      <c r="J498" s="306">
        <v>39741</v>
      </c>
      <c r="K498" s="176">
        <v>784.6</v>
      </c>
      <c r="L498" s="176">
        <v>811.8</v>
      </c>
      <c r="M498" s="176">
        <v>681</v>
      </c>
      <c r="N498" s="178">
        <v>730.3</v>
      </c>
      <c r="O498" s="5">
        <f t="shared" si="517"/>
        <v>130.79999999999995</v>
      </c>
      <c r="P498" s="8">
        <f t="shared" si="518"/>
        <v>0.1667091511598266</v>
      </c>
      <c r="Q498" s="8">
        <f>(AVERAGE(P495:P497))*Q1239</f>
        <v>4.9853836176723482E-2</v>
      </c>
      <c r="R498" s="8">
        <f>P497/P1239</f>
        <v>3.4065670919639195</v>
      </c>
      <c r="S498" s="109">
        <f t="shared" si="504"/>
        <v>745.48468013574279</v>
      </c>
      <c r="T498" s="5">
        <f t="shared" si="505"/>
        <v>39.600000000000023</v>
      </c>
      <c r="U498" s="8">
        <f t="shared" si="516"/>
        <v>0.50499999999999967</v>
      </c>
      <c r="V498" s="19">
        <f t="shared" si="506"/>
        <v>14.700000000000045</v>
      </c>
      <c r="W498" s="109">
        <f t="shared" si="507"/>
        <v>823.71531986425725</v>
      </c>
      <c r="X498" s="5">
        <f t="shared" si="508"/>
        <v>40.399999999999977</v>
      </c>
      <c r="Y498" s="8">
        <f t="shared" si="519"/>
        <v>0.49500000000000033</v>
      </c>
      <c r="Z498" s="5">
        <f t="shared" si="509"/>
        <v>0</v>
      </c>
      <c r="AA498" s="5">
        <f>K498*AA1239</f>
        <v>10.1998</v>
      </c>
      <c r="AB498" s="5">
        <f t="shared" si="520"/>
        <v>34.746303024613589</v>
      </c>
      <c r="AC498" s="2">
        <f t="shared" si="560"/>
        <v>39741</v>
      </c>
      <c r="AD498" s="43">
        <f t="shared" si="524"/>
        <v>745</v>
      </c>
      <c r="AE498" s="235">
        <v>19.8</v>
      </c>
      <c r="AF498" s="131">
        <f>(AK497&gt;AF1239)*1</f>
        <v>0</v>
      </c>
      <c r="AG498" s="112">
        <f>MROUND((AD498*AG1239),5)</f>
        <v>730</v>
      </c>
      <c r="AH498" s="113">
        <f>MROUND((AE498*AH1239),0.1)</f>
        <v>3.6</v>
      </c>
      <c r="AI498" s="60">
        <f t="shared" si="525"/>
        <v>-57.400000000000091</v>
      </c>
      <c r="AJ498" s="60">
        <f t="shared" si="510"/>
        <v>784.6</v>
      </c>
      <c r="AK498" s="133">
        <f t="shared" si="511"/>
        <v>730.3</v>
      </c>
      <c r="AL498" s="41">
        <f t="shared" si="521"/>
        <v>825</v>
      </c>
      <c r="AM498" s="56">
        <f t="shared" si="522"/>
        <v>20.8</v>
      </c>
      <c r="AN498" s="82">
        <f t="shared" si="523"/>
        <v>0</v>
      </c>
      <c r="AO498" s="82">
        <f t="shared" si="526"/>
        <v>1</v>
      </c>
      <c r="AP498" s="33">
        <f t="shared" si="543"/>
        <v>0</v>
      </c>
      <c r="AQ498" s="29">
        <f t="shared" si="527"/>
        <v>0</v>
      </c>
      <c r="AR498" s="86">
        <f t="shared" si="528"/>
        <v>0</v>
      </c>
      <c r="AS498" s="33">
        <f t="shared" si="529"/>
        <v>0</v>
      </c>
      <c r="AT498" s="19">
        <f t="shared" si="530"/>
        <v>0</v>
      </c>
      <c r="AU498" s="18">
        <f t="shared" si="544"/>
        <v>1</v>
      </c>
      <c r="AV498" s="5">
        <f t="shared" si="545"/>
        <v>20.8</v>
      </c>
      <c r="AW498" s="17">
        <f t="shared" si="531"/>
        <v>1</v>
      </c>
      <c r="AX498" s="17">
        <f t="shared" si="532"/>
        <v>0</v>
      </c>
      <c r="AY498" s="17">
        <f t="shared" si="546"/>
        <v>0</v>
      </c>
      <c r="AZ498" s="19">
        <f t="shared" si="547"/>
        <v>835</v>
      </c>
      <c r="BA498" s="19">
        <f t="shared" si="548"/>
        <v>0</v>
      </c>
      <c r="BB498" s="19">
        <f t="shared" si="549"/>
        <v>0</v>
      </c>
      <c r="BC498" s="19">
        <f t="shared" si="550"/>
        <v>0</v>
      </c>
      <c r="BD498" s="17">
        <f t="shared" si="551"/>
        <v>835</v>
      </c>
      <c r="BE498" s="17">
        <f t="shared" si="533"/>
        <v>0</v>
      </c>
      <c r="BF498" s="38">
        <f t="shared" si="534"/>
        <v>0</v>
      </c>
      <c r="BG498" s="38">
        <f t="shared" si="535"/>
        <v>0</v>
      </c>
      <c r="BH498" s="38">
        <f t="shared" si="552"/>
        <v>0</v>
      </c>
      <c r="BI498" s="38">
        <f t="shared" si="536"/>
        <v>-3.6</v>
      </c>
      <c r="BJ498" s="5">
        <f t="shared" si="537"/>
        <v>0</v>
      </c>
      <c r="BK498" s="5">
        <f t="shared" si="553"/>
        <v>0</v>
      </c>
      <c r="BL498" s="22">
        <f t="shared" si="554"/>
        <v>20.8</v>
      </c>
      <c r="BM498" s="5">
        <f t="shared" si="555"/>
        <v>17.2</v>
      </c>
      <c r="BN498" s="66">
        <f t="shared" si="556"/>
        <v>1720</v>
      </c>
      <c r="BO498" s="5">
        <f>AP498*BO1336</f>
        <v>0</v>
      </c>
      <c r="BP498" s="5">
        <f>AU498*BP1239</f>
        <v>-39</v>
      </c>
      <c r="BQ498" s="5">
        <f t="shared" si="513"/>
        <v>-39</v>
      </c>
      <c r="BR498" s="356">
        <f t="shared" si="495"/>
        <v>1642</v>
      </c>
      <c r="BS498" s="5">
        <f t="shared" si="557"/>
        <v>730.3</v>
      </c>
      <c r="BT498" s="6"/>
      <c r="BU498" s="306">
        <v>39741</v>
      </c>
      <c r="BV498" s="38">
        <f t="shared" si="538"/>
        <v>730.3</v>
      </c>
      <c r="BW498" s="66">
        <f>BV27*BV498</f>
        <v>60166.419508980063</v>
      </c>
      <c r="BX498" s="66">
        <f t="shared" si="566"/>
        <v>-4728.9504036908911</v>
      </c>
      <c r="BY498" s="17">
        <f t="shared" si="561"/>
        <v>0</v>
      </c>
      <c r="BZ498" s="17">
        <f t="shared" si="567"/>
        <v>1</v>
      </c>
      <c r="CA498" s="66">
        <f t="shared" si="514"/>
        <v>1642</v>
      </c>
      <c r="CB498" s="66">
        <f>N3+CE498</f>
        <v>70359</v>
      </c>
      <c r="CC498" s="66">
        <f>MAX(BW404:BW498)</f>
        <v>82344.702586917119</v>
      </c>
      <c r="CD498" s="66">
        <f t="shared" si="539"/>
        <v>-22178.283077937056</v>
      </c>
      <c r="CE498" s="66">
        <f t="shared" si="515"/>
        <v>20359</v>
      </c>
      <c r="CF498" s="66">
        <f>MAX(CE404:CE498)</f>
        <v>26051</v>
      </c>
      <c r="CG498" s="66">
        <f t="shared" si="540"/>
        <v>-5692</v>
      </c>
      <c r="CH498" s="370">
        <f t="shared" si="512"/>
        <v>39741</v>
      </c>
      <c r="CI498" s="17">
        <f t="shared" si="541"/>
        <v>1</v>
      </c>
      <c r="CJ498" s="17">
        <f t="shared" si="542"/>
        <v>0</v>
      </c>
      <c r="CK498" s="38">
        <f>MAX(BV38:BV498)</f>
        <v>999.5</v>
      </c>
      <c r="CL498" s="38">
        <f t="shared" si="562"/>
        <v>-269.20000000000005</v>
      </c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</row>
    <row r="499" spans="1:147" customFormat="1" x14ac:dyDescent="0.25">
      <c r="A499" s="3"/>
      <c r="B499" s="254">
        <f t="shared" si="558"/>
        <v>39727</v>
      </c>
      <c r="C499" s="5">
        <f t="shared" si="563"/>
        <v>54056</v>
      </c>
      <c r="D499" s="5">
        <v>0</v>
      </c>
      <c r="E499" s="66">
        <f t="shared" si="568"/>
        <v>0</v>
      </c>
      <c r="F499" s="66">
        <f t="shared" si="564"/>
        <v>752.00000000000011</v>
      </c>
      <c r="G499" s="4">
        <f t="shared" si="565"/>
        <v>54808</v>
      </c>
      <c r="H499" s="8">
        <f t="shared" si="559"/>
        <v>1.3911499186029306E-2</v>
      </c>
      <c r="I499" s="3"/>
      <c r="J499" s="306">
        <v>39748</v>
      </c>
      <c r="K499" s="176">
        <v>735.1</v>
      </c>
      <c r="L499" s="176">
        <v>778.3</v>
      </c>
      <c r="M499" s="176">
        <v>707</v>
      </c>
      <c r="N499" s="178">
        <v>718.2</v>
      </c>
      <c r="O499" s="5">
        <f t="shared" si="517"/>
        <v>71.299999999999955</v>
      </c>
      <c r="P499" s="8">
        <f t="shared" si="518"/>
        <v>9.6993606312066327E-2</v>
      </c>
      <c r="Q499" s="8">
        <f>(AVERAGE(P496:P498))*Q1239</f>
        <v>5.5453021403500669E-2</v>
      </c>
      <c r="R499" s="8">
        <f>P498/P1239</f>
        <v>4.7277614425848871</v>
      </c>
      <c r="S499" s="109">
        <f t="shared" si="504"/>
        <v>694.33648396628666</v>
      </c>
      <c r="T499" s="5">
        <f t="shared" si="505"/>
        <v>40.100000000000023</v>
      </c>
      <c r="U499" s="8">
        <f t="shared" si="516"/>
        <v>0.49874999999999969</v>
      </c>
      <c r="V499" s="19">
        <f t="shared" si="506"/>
        <v>0</v>
      </c>
      <c r="W499" s="109">
        <f t="shared" si="507"/>
        <v>775.86351603371338</v>
      </c>
      <c r="X499" s="5">
        <f t="shared" si="508"/>
        <v>39.899999999999977</v>
      </c>
      <c r="Y499" s="8">
        <f t="shared" si="519"/>
        <v>0.50125000000000031</v>
      </c>
      <c r="Z499" s="5">
        <f t="shared" si="509"/>
        <v>0</v>
      </c>
      <c r="AA499" s="5">
        <f>K499*AA1239</f>
        <v>9.5563000000000002</v>
      </c>
      <c r="AB499" s="5">
        <f t="shared" si="520"/>
        <v>45.179906673773957</v>
      </c>
      <c r="AC499" s="2">
        <f t="shared" si="560"/>
        <v>39748</v>
      </c>
      <c r="AD499" s="43">
        <f t="shared" si="524"/>
        <v>695</v>
      </c>
      <c r="AE499" s="235">
        <v>17.5</v>
      </c>
      <c r="AF499" s="131">
        <f>(AK498&gt;AF1239)*1</f>
        <v>0</v>
      </c>
      <c r="AG499" s="112">
        <f>MROUND((AD499*AG1239),5)</f>
        <v>680</v>
      </c>
      <c r="AH499" s="113">
        <f>MROUND((AE499*AH1239),0.1)</f>
        <v>3.2</v>
      </c>
      <c r="AI499" s="60">
        <f t="shared" si="525"/>
        <v>-12.099999999999909</v>
      </c>
      <c r="AJ499" s="60">
        <f t="shared" si="510"/>
        <v>735.1</v>
      </c>
      <c r="AK499" s="133">
        <f t="shared" si="511"/>
        <v>718.2</v>
      </c>
      <c r="AL499" s="41">
        <f t="shared" si="521"/>
        <v>775</v>
      </c>
      <c r="AM499" s="56">
        <f t="shared" si="522"/>
        <v>17.2</v>
      </c>
      <c r="AN499" s="82">
        <f t="shared" si="523"/>
        <v>0</v>
      </c>
      <c r="AO499" s="82">
        <f t="shared" si="526"/>
        <v>1</v>
      </c>
      <c r="AP499" s="33">
        <f t="shared" si="543"/>
        <v>0</v>
      </c>
      <c r="AQ499" s="29">
        <f t="shared" si="527"/>
        <v>0</v>
      </c>
      <c r="AR499" s="86">
        <f t="shared" si="528"/>
        <v>1</v>
      </c>
      <c r="AS499" s="33">
        <f t="shared" si="529"/>
        <v>0</v>
      </c>
      <c r="AT499" s="19">
        <f t="shared" si="530"/>
        <v>0</v>
      </c>
      <c r="AU499" s="18">
        <f t="shared" si="544"/>
        <v>1</v>
      </c>
      <c r="AV499" s="5">
        <f t="shared" si="545"/>
        <v>17.2</v>
      </c>
      <c r="AW499" s="17">
        <f t="shared" si="531"/>
        <v>1</v>
      </c>
      <c r="AX499" s="17">
        <f t="shared" si="532"/>
        <v>0</v>
      </c>
      <c r="AY499" s="17">
        <f t="shared" si="546"/>
        <v>0</v>
      </c>
      <c r="AZ499" s="19">
        <f t="shared" si="547"/>
        <v>835</v>
      </c>
      <c r="BA499" s="19">
        <f t="shared" si="548"/>
        <v>0</v>
      </c>
      <c r="BB499" s="19">
        <f t="shared" si="549"/>
        <v>0</v>
      </c>
      <c r="BC499" s="19">
        <f t="shared" si="550"/>
        <v>0</v>
      </c>
      <c r="BD499" s="17">
        <f t="shared" si="551"/>
        <v>835</v>
      </c>
      <c r="BE499" s="17">
        <f t="shared" si="533"/>
        <v>0</v>
      </c>
      <c r="BF499" s="38">
        <f t="shared" si="534"/>
        <v>0</v>
      </c>
      <c r="BG499" s="38">
        <f t="shared" si="535"/>
        <v>0</v>
      </c>
      <c r="BH499" s="38">
        <f t="shared" si="552"/>
        <v>0</v>
      </c>
      <c r="BI499" s="38">
        <f t="shared" si="536"/>
        <v>-3.2</v>
      </c>
      <c r="BJ499" s="5">
        <f t="shared" si="537"/>
        <v>0</v>
      </c>
      <c r="BK499" s="5">
        <f t="shared" si="553"/>
        <v>0</v>
      </c>
      <c r="BL499" s="22">
        <f t="shared" si="554"/>
        <v>17.2</v>
      </c>
      <c r="BM499" s="5">
        <f t="shared" si="555"/>
        <v>14</v>
      </c>
      <c r="BN499" s="66">
        <f t="shared" si="556"/>
        <v>1400</v>
      </c>
      <c r="BO499" s="5">
        <f>AP499*BO1337</f>
        <v>0</v>
      </c>
      <c r="BP499" s="5">
        <f>AU499*BP1239</f>
        <v>-39</v>
      </c>
      <c r="BQ499" s="5">
        <f t="shared" si="513"/>
        <v>-39</v>
      </c>
      <c r="BR499" s="356">
        <f t="shared" si="495"/>
        <v>1322</v>
      </c>
      <c r="BS499" s="5">
        <f t="shared" si="557"/>
        <v>718.2</v>
      </c>
      <c r="BT499" s="6"/>
      <c r="BU499" s="306">
        <v>39748</v>
      </c>
      <c r="BV499" s="38">
        <f t="shared" si="538"/>
        <v>718.2</v>
      </c>
      <c r="BW499" s="66">
        <f>BV27*BV499</f>
        <v>59169.550173010386</v>
      </c>
      <c r="BX499" s="66">
        <f t="shared" si="566"/>
        <v>-996.86933596967719</v>
      </c>
      <c r="BY499" s="17">
        <f t="shared" si="561"/>
        <v>0</v>
      </c>
      <c r="BZ499" s="17">
        <f t="shared" si="567"/>
        <v>1</v>
      </c>
      <c r="CA499" s="66">
        <f t="shared" si="514"/>
        <v>1322</v>
      </c>
      <c r="CB499" s="66">
        <f>N3+CE499</f>
        <v>71681</v>
      </c>
      <c r="CC499" s="66">
        <f>MAX(BW404:BW499)</f>
        <v>82344.702586917119</v>
      </c>
      <c r="CD499" s="66">
        <f t="shared" si="539"/>
        <v>-23175.152413906733</v>
      </c>
      <c r="CE499" s="66">
        <f t="shared" si="515"/>
        <v>21681</v>
      </c>
      <c r="CF499" s="66">
        <f>MAX(CE404:CE499)</f>
        <v>26051</v>
      </c>
      <c r="CG499" s="66">
        <f t="shared" si="540"/>
        <v>-4370</v>
      </c>
      <c r="CH499" s="370">
        <f t="shared" si="512"/>
        <v>39748</v>
      </c>
      <c r="CI499" s="17">
        <f t="shared" si="541"/>
        <v>1</v>
      </c>
      <c r="CJ499" s="17">
        <f t="shared" si="542"/>
        <v>0</v>
      </c>
      <c r="CK499" s="38">
        <f>MAX(BV38:BV499)</f>
        <v>999.5</v>
      </c>
      <c r="CL499" s="38">
        <f t="shared" si="562"/>
        <v>-281.29999999999995</v>
      </c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</row>
    <row r="500" spans="1:147" customFormat="1" x14ac:dyDescent="0.25">
      <c r="A500" s="3"/>
      <c r="B500" s="254">
        <f t="shared" si="558"/>
        <v>39734</v>
      </c>
      <c r="C500" s="5">
        <f t="shared" si="563"/>
        <v>54808</v>
      </c>
      <c r="D500" s="5">
        <v>0</v>
      </c>
      <c r="E500" s="66">
        <f t="shared" si="568"/>
        <v>0</v>
      </c>
      <c r="F500" s="66">
        <f t="shared" si="564"/>
        <v>1542.0000000000002</v>
      </c>
      <c r="G500" s="4">
        <f t="shared" si="565"/>
        <v>56350</v>
      </c>
      <c r="H500" s="8">
        <f t="shared" si="559"/>
        <v>2.813457889359218E-2</v>
      </c>
      <c r="I500" s="3"/>
      <c r="J500" s="306">
        <v>39755</v>
      </c>
      <c r="K500" s="176">
        <v>727</v>
      </c>
      <c r="L500" s="176">
        <v>770</v>
      </c>
      <c r="M500" s="176">
        <v>721.8</v>
      </c>
      <c r="N500" s="178">
        <v>734.2</v>
      </c>
      <c r="O500" s="5">
        <f t="shared" si="517"/>
        <v>48.200000000000045</v>
      </c>
      <c r="P500" s="8">
        <f t="shared" si="518"/>
        <v>6.629986244841822E-2</v>
      </c>
      <c r="Q500" s="8">
        <f>(AVERAGE(P497:P499))*Q1239</f>
        <v>5.1176570825651781E-2</v>
      </c>
      <c r="R500" s="8">
        <f>P499/P1239</f>
        <v>2.750674626492545</v>
      </c>
      <c r="S500" s="109">
        <f t="shared" si="504"/>
        <v>689.79463300975112</v>
      </c>
      <c r="T500" s="5">
        <f t="shared" si="505"/>
        <v>37</v>
      </c>
      <c r="U500" s="8">
        <f t="shared" si="516"/>
        <v>0.50666666666666671</v>
      </c>
      <c r="V500" s="19">
        <f t="shared" si="506"/>
        <v>0</v>
      </c>
      <c r="W500" s="109">
        <f t="shared" si="507"/>
        <v>764.20536699024888</v>
      </c>
      <c r="X500" s="5">
        <f t="shared" si="508"/>
        <v>38</v>
      </c>
      <c r="Y500" s="8">
        <f t="shared" si="519"/>
        <v>0.49333333333333329</v>
      </c>
      <c r="Z500" s="5">
        <f t="shared" si="509"/>
        <v>0</v>
      </c>
      <c r="AA500" s="5">
        <f>K500*AA1239</f>
        <v>9.4509999999999987</v>
      </c>
      <c r="AB500" s="5">
        <f t="shared" si="520"/>
        <v>25.99662589498104</v>
      </c>
      <c r="AC500" s="2">
        <f t="shared" si="560"/>
        <v>39755</v>
      </c>
      <c r="AD500" s="43">
        <f t="shared" si="524"/>
        <v>690</v>
      </c>
      <c r="AE500" s="235">
        <v>22.4</v>
      </c>
      <c r="AF500" s="131">
        <f>(AK499&gt;AF1239)*1</f>
        <v>0</v>
      </c>
      <c r="AG500" s="112">
        <f>MROUND((AD500*AG1239),5)</f>
        <v>675</v>
      </c>
      <c r="AH500" s="113">
        <f>MROUND((AE500*AH1239),0.1)</f>
        <v>4</v>
      </c>
      <c r="AI500" s="60">
        <f t="shared" si="525"/>
        <v>16</v>
      </c>
      <c r="AJ500" s="60">
        <f t="shared" si="510"/>
        <v>727</v>
      </c>
      <c r="AK500" s="133">
        <f t="shared" si="511"/>
        <v>734.2</v>
      </c>
      <c r="AL500" s="41">
        <f t="shared" si="521"/>
        <v>765</v>
      </c>
      <c r="AM500" s="56">
        <f t="shared" si="522"/>
        <v>22.6</v>
      </c>
      <c r="AN500" s="82">
        <f t="shared" si="523"/>
        <v>1</v>
      </c>
      <c r="AO500" s="82">
        <f t="shared" si="526"/>
        <v>0</v>
      </c>
      <c r="AP500" s="33">
        <f t="shared" si="543"/>
        <v>0</v>
      </c>
      <c r="AQ500" s="29">
        <f t="shared" si="527"/>
        <v>0</v>
      </c>
      <c r="AR500" s="86">
        <f t="shared" si="528"/>
        <v>1</v>
      </c>
      <c r="AS500" s="33">
        <f t="shared" si="529"/>
        <v>0</v>
      </c>
      <c r="AT500" s="19">
        <f t="shared" si="530"/>
        <v>0</v>
      </c>
      <c r="AU500" s="18">
        <f t="shared" si="544"/>
        <v>1</v>
      </c>
      <c r="AV500" s="5">
        <f t="shared" si="545"/>
        <v>22.6</v>
      </c>
      <c r="AW500" s="17">
        <f t="shared" si="531"/>
        <v>1</v>
      </c>
      <c r="AX500" s="17">
        <f t="shared" si="532"/>
        <v>0</v>
      </c>
      <c r="AY500" s="17">
        <f t="shared" si="546"/>
        <v>0</v>
      </c>
      <c r="AZ500" s="19">
        <f t="shared" si="547"/>
        <v>835</v>
      </c>
      <c r="BA500" s="19">
        <f t="shared" si="548"/>
        <v>0</v>
      </c>
      <c r="BB500" s="19">
        <f t="shared" si="549"/>
        <v>0</v>
      </c>
      <c r="BC500" s="19">
        <f t="shared" si="550"/>
        <v>0</v>
      </c>
      <c r="BD500" s="17">
        <f t="shared" si="551"/>
        <v>835</v>
      </c>
      <c r="BE500" s="17">
        <f t="shared" si="533"/>
        <v>0</v>
      </c>
      <c r="BF500" s="38">
        <f t="shared" si="534"/>
        <v>0</v>
      </c>
      <c r="BG500" s="38">
        <f t="shared" si="535"/>
        <v>0</v>
      </c>
      <c r="BH500" s="38">
        <f t="shared" si="552"/>
        <v>0</v>
      </c>
      <c r="BI500" s="38">
        <f t="shared" si="536"/>
        <v>-4</v>
      </c>
      <c r="BJ500" s="5">
        <f t="shared" si="537"/>
        <v>0</v>
      </c>
      <c r="BK500" s="5">
        <f t="shared" si="553"/>
        <v>0</v>
      </c>
      <c r="BL500" s="22">
        <f t="shared" si="554"/>
        <v>22.6</v>
      </c>
      <c r="BM500" s="5">
        <f t="shared" si="555"/>
        <v>18.600000000000001</v>
      </c>
      <c r="BN500" s="66">
        <f t="shared" si="556"/>
        <v>1860.0000000000002</v>
      </c>
      <c r="BO500" s="5">
        <f>AP500*BO1338</f>
        <v>0</v>
      </c>
      <c r="BP500" s="5">
        <f>AU500*BP1239</f>
        <v>-39</v>
      </c>
      <c r="BQ500" s="5">
        <f t="shared" si="513"/>
        <v>-39</v>
      </c>
      <c r="BR500" s="356">
        <f t="shared" si="495"/>
        <v>1782.0000000000002</v>
      </c>
      <c r="BS500" s="5">
        <f t="shared" si="557"/>
        <v>734.2</v>
      </c>
      <c r="BT500" s="6"/>
      <c r="BU500" s="306">
        <v>39755</v>
      </c>
      <c r="BV500" s="38">
        <f t="shared" si="538"/>
        <v>734.2</v>
      </c>
      <c r="BW500" s="66">
        <f>BV27*BV500</f>
        <v>60487.724501565339</v>
      </c>
      <c r="BX500" s="66">
        <f t="shared" si="566"/>
        <v>1318.1743285549528</v>
      </c>
      <c r="BY500" s="17">
        <f t="shared" si="561"/>
        <v>1</v>
      </c>
      <c r="BZ500" s="17">
        <f t="shared" si="567"/>
        <v>0</v>
      </c>
      <c r="CA500" s="66">
        <f t="shared" si="514"/>
        <v>1782</v>
      </c>
      <c r="CB500" s="66">
        <f>N3+CE500</f>
        <v>73463</v>
      </c>
      <c r="CC500" s="66">
        <f>MAX(BW404:BW500)</f>
        <v>82344.702586917119</v>
      </c>
      <c r="CD500" s="66">
        <f t="shared" si="539"/>
        <v>-21856.97808535178</v>
      </c>
      <c r="CE500" s="66">
        <f t="shared" si="515"/>
        <v>23463</v>
      </c>
      <c r="CF500" s="66">
        <f>MAX(CE404:CE500)</f>
        <v>26051</v>
      </c>
      <c r="CG500" s="66">
        <f t="shared" si="540"/>
        <v>-2588</v>
      </c>
      <c r="CH500" s="370">
        <f t="shared" si="512"/>
        <v>39755</v>
      </c>
      <c r="CI500" s="17">
        <f t="shared" si="541"/>
        <v>1</v>
      </c>
      <c r="CJ500" s="17">
        <f t="shared" si="542"/>
        <v>0</v>
      </c>
      <c r="CK500" s="38">
        <f>MAX(BV38:BV500)</f>
        <v>999.5</v>
      </c>
      <c r="CL500" s="38">
        <f t="shared" si="562"/>
        <v>-265.29999999999995</v>
      </c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</row>
    <row r="501" spans="1:147" customFormat="1" x14ac:dyDescent="0.25">
      <c r="A501" s="3"/>
      <c r="B501" s="254">
        <f t="shared" si="558"/>
        <v>39741</v>
      </c>
      <c r="C501" s="5">
        <f t="shared" si="563"/>
        <v>56350</v>
      </c>
      <c r="D501" s="5">
        <v>0</v>
      </c>
      <c r="E501" s="66">
        <f t="shared" si="568"/>
        <v>0</v>
      </c>
      <c r="F501" s="66">
        <f t="shared" si="564"/>
        <v>1642</v>
      </c>
      <c r="G501" s="4">
        <f t="shared" si="565"/>
        <v>57992</v>
      </c>
      <c r="H501" s="8">
        <f t="shared" si="559"/>
        <v>2.9139307897071871E-2</v>
      </c>
      <c r="I501" s="3"/>
      <c r="J501" s="306">
        <v>39762</v>
      </c>
      <c r="K501" s="176">
        <v>739.8</v>
      </c>
      <c r="L501" s="176">
        <v>768.9</v>
      </c>
      <c r="M501" s="176">
        <v>698.2</v>
      </c>
      <c r="N501" s="178">
        <v>742.5</v>
      </c>
      <c r="O501" s="5">
        <f t="shared" si="517"/>
        <v>70.699999999999932</v>
      </c>
      <c r="P501" s="8">
        <f t="shared" si="518"/>
        <v>9.5566369288996936E-2</v>
      </c>
      <c r="Q501" s="8">
        <f>(AVERAGE(P498:P500))*Q1239</f>
        <v>4.400034932270816E-2</v>
      </c>
      <c r="R501" s="8">
        <f>P500/P1239</f>
        <v>1.8802203187502531</v>
      </c>
      <c r="S501" s="109">
        <f t="shared" si="504"/>
        <v>707.24854157106051</v>
      </c>
      <c r="T501" s="5">
        <f t="shared" si="505"/>
        <v>34.799999999999955</v>
      </c>
      <c r="U501" s="8">
        <f t="shared" si="516"/>
        <v>0.46461538461538532</v>
      </c>
      <c r="V501" s="19">
        <f t="shared" si="506"/>
        <v>0</v>
      </c>
      <c r="W501" s="109">
        <f t="shared" si="507"/>
        <v>772.3514584289394</v>
      </c>
      <c r="X501" s="5">
        <f t="shared" si="508"/>
        <v>30.200000000000045</v>
      </c>
      <c r="Y501" s="8">
        <f t="shared" si="519"/>
        <v>0.53538461538461468</v>
      </c>
      <c r="Z501" s="5">
        <f t="shared" si="509"/>
        <v>0</v>
      </c>
      <c r="AA501" s="5">
        <f>K501*AA1239</f>
        <v>9.6173999999999982</v>
      </c>
      <c r="AB501" s="5">
        <f t="shared" si="520"/>
        <v>18.082830893548682</v>
      </c>
      <c r="AC501" s="2">
        <f t="shared" si="560"/>
        <v>39762</v>
      </c>
      <c r="AD501" s="43">
        <f t="shared" si="524"/>
        <v>705</v>
      </c>
      <c r="AE501" s="235">
        <v>13.1</v>
      </c>
      <c r="AF501" s="131">
        <f>(AK500&gt;AF1239)*1</f>
        <v>0</v>
      </c>
      <c r="AG501" s="112">
        <f>MROUND((AD501*AG1239),5)</f>
        <v>690</v>
      </c>
      <c r="AH501" s="113">
        <f>MROUND((AE501*AH1239),0.1)</f>
        <v>2.4000000000000004</v>
      </c>
      <c r="AI501" s="60">
        <f t="shared" si="525"/>
        <v>8.2999999999999545</v>
      </c>
      <c r="AJ501" s="60">
        <f t="shared" si="510"/>
        <v>739.8</v>
      </c>
      <c r="AK501" s="133">
        <f t="shared" si="511"/>
        <v>742.5</v>
      </c>
      <c r="AL501" s="41">
        <f t="shared" si="521"/>
        <v>770</v>
      </c>
      <c r="AM501" s="56">
        <f t="shared" si="522"/>
        <v>12.8</v>
      </c>
      <c r="AN501" s="82">
        <f t="shared" si="523"/>
        <v>1</v>
      </c>
      <c r="AO501" s="82">
        <f t="shared" si="526"/>
        <v>0</v>
      </c>
      <c r="AP501" s="33">
        <f t="shared" si="543"/>
        <v>0</v>
      </c>
      <c r="AQ501" s="29">
        <f t="shared" si="527"/>
        <v>0</v>
      </c>
      <c r="AR501" s="86">
        <f t="shared" si="528"/>
        <v>1</v>
      </c>
      <c r="AS501" s="33">
        <f t="shared" si="529"/>
        <v>0</v>
      </c>
      <c r="AT501" s="19">
        <f t="shared" si="530"/>
        <v>0</v>
      </c>
      <c r="AU501" s="18">
        <f t="shared" si="544"/>
        <v>1</v>
      </c>
      <c r="AV501" s="5">
        <f t="shared" si="545"/>
        <v>12.8</v>
      </c>
      <c r="AW501" s="17">
        <f t="shared" si="531"/>
        <v>1</v>
      </c>
      <c r="AX501" s="17">
        <f t="shared" si="532"/>
        <v>0</v>
      </c>
      <c r="AY501" s="17">
        <f t="shared" si="546"/>
        <v>0</v>
      </c>
      <c r="AZ501" s="19">
        <f t="shared" si="547"/>
        <v>835</v>
      </c>
      <c r="BA501" s="19">
        <f t="shared" si="548"/>
        <v>0</v>
      </c>
      <c r="BB501" s="19">
        <f t="shared" si="549"/>
        <v>0</v>
      </c>
      <c r="BC501" s="19">
        <f t="shared" si="550"/>
        <v>0</v>
      </c>
      <c r="BD501" s="17">
        <f t="shared" si="551"/>
        <v>835</v>
      </c>
      <c r="BE501" s="17">
        <f t="shared" si="533"/>
        <v>0</v>
      </c>
      <c r="BF501" s="38">
        <f t="shared" si="534"/>
        <v>0</v>
      </c>
      <c r="BG501" s="38">
        <f t="shared" si="535"/>
        <v>0</v>
      </c>
      <c r="BH501" s="38">
        <f t="shared" si="552"/>
        <v>0</v>
      </c>
      <c r="BI501" s="38">
        <f t="shared" si="536"/>
        <v>-2.4000000000000004</v>
      </c>
      <c r="BJ501" s="5">
        <f t="shared" si="537"/>
        <v>0</v>
      </c>
      <c r="BK501" s="5">
        <f t="shared" si="553"/>
        <v>0</v>
      </c>
      <c r="BL501" s="22">
        <f t="shared" si="554"/>
        <v>12.8</v>
      </c>
      <c r="BM501" s="5">
        <f t="shared" si="555"/>
        <v>10.4</v>
      </c>
      <c r="BN501" s="66">
        <f t="shared" si="556"/>
        <v>1040</v>
      </c>
      <c r="BO501" s="5">
        <f>AP501*BO1339</f>
        <v>0</v>
      </c>
      <c r="BP501" s="5">
        <f>AU501*BP1239</f>
        <v>-39</v>
      </c>
      <c r="BQ501" s="5">
        <f t="shared" si="513"/>
        <v>-39</v>
      </c>
      <c r="BR501" s="356">
        <f t="shared" si="495"/>
        <v>962</v>
      </c>
      <c r="BS501" s="5">
        <f t="shared" si="557"/>
        <v>742.5</v>
      </c>
      <c r="BT501" s="6"/>
      <c r="BU501" s="306">
        <v>39762</v>
      </c>
      <c r="BV501" s="38">
        <f t="shared" si="538"/>
        <v>742.5</v>
      </c>
      <c r="BW501" s="66">
        <f>BV27*BV501</f>
        <v>61171.527434503216</v>
      </c>
      <c r="BX501" s="66">
        <f t="shared" si="566"/>
        <v>683.8029329378769</v>
      </c>
      <c r="BY501" s="17">
        <f t="shared" si="561"/>
        <v>1</v>
      </c>
      <c r="BZ501" s="17">
        <f t="shared" si="567"/>
        <v>0</v>
      </c>
      <c r="CA501" s="66">
        <f t="shared" si="514"/>
        <v>962</v>
      </c>
      <c r="CB501" s="66">
        <f>N3+CE501</f>
        <v>74425</v>
      </c>
      <c r="CC501" s="66">
        <f>MAX(BW404:BW501)</f>
        <v>82344.702586917119</v>
      </c>
      <c r="CD501" s="66">
        <f t="shared" si="539"/>
        <v>-21173.175152413904</v>
      </c>
      <c r="CE501" s="66">
        <f t="shared" si="515"/>
        <v>24425</v>
      </c>
      <c r="CF501" s="66">
        <f>MAX(CE404:CE501)</f>
        <v>26051</v>
      </c>
      <c r="CG501" s="66">
        <f t="shared" si="540"/>
        <v>-1626</v>
      </c>
      <c r="CH501" s="370">
        <f t="shared" si="512"/>
        <v>39762</v>
      </c>
      <c r="CI501" s="17">
        <f t="shared" si="541"/>
        <v>1</v>
      </c>
      <c r="CJ501" s="17">
        <f t="shared" si="542"/>
        <v>0</v>
      </c>
      <c r="CK501" s="38">
        <f>MAX(BV38:BV501)</f>
        <v>999.5</v>
      </c>
      <c r="CL501" s="38">
        <f t="shared" si="562"/>
        <v>-257</v>
      </c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</row>
    <row r="502" spans="1:147" customFormat="1" x14ac:dyDescent="0.25">
      <c r="A502" s="3"/>
      <c r="B502" s="254">
        <f t="shared" si="558"/>
        <v>39748</v>
      </c>
      <c r="C502" s="5">
        <f t="shared" si="563"/>
        <v>57992</v>
      </c>
      <c r="D502" s="5">
        <v>0</v>
      </c>
      <c r="E502" s="66">
        <f t="shared" si="568"/>
        <v>0</v>
      </c>
      <c r="F502" s="66">
        <f t="shared" si="564"/>
        <v>1322</v>
      </c>
      <c r="G502" s="4">
        <f t="shared" si="565"/>
        <v>59314</v>
      </c>
      <c r="H502" s="8">
        <f t="shared" si="559"/>
        <v>2.2796247758311492E-2</v>
      </c>
      <c r="I502" s="3"/>
      <c r="J502" s="306">
        <v>39769</v>
      </c>
      <c r="K502" s="176">
        <v>740</v>
      </c>
      <c r="L502" s="176">
        <v>802.8</v>
      </c>
      <c r="M502" s="176">
        <v>729.6</v>
      </c>
      <c r="N502" s="178">
        <v>791.8</v>
      </c>
      <c r="O502" s="5">
        <f t="shared" si="517"/>
        <v>73.199999999999932</v>
      </c>
      <c r="P502" s="8">
        <f t="shared" si="518"/>
        <v>9.8918918918918824E-2</v>
      </c>
      <c r="Q502" s="8">
        <f>(AVERAGE(P499:P501))*Q1239</f>
        <v>3.4514645073264204E-2</v>
      </c>
      <c r="R502" s="8">
        <f>P501/P1239</f>
        <v>2.7101991269764567</v>
      </c>
      <c r="S502" s="109">
        <f t="shared" si="504"/>
        <v>714.45916264578455</v>
      </c>
      <c r="T502" s="5">
        <f t="shared" si="505"/>
        <v>25</v>
      </c>
      <c r="U502" s="8">
        <f t="shared" si="516"/>
        <v>0.5</v>
      </c>
      <c r="V502" s="19">
        <f t="shared" si="506"/>
        <v>0</v>
      </c>
      <c r="W502" s="109">
        <f t="shared" si="507"/>
        <v>765.54083735421545</v>
      </c>
      <c r="X502" s="5">
        <f t="shared" si="508"/>
        <v>25</v>
      </c>
      <c r="Y502" s="8">
        <f t="shared" si="519"/>
        <v>0.5</v>
      </c>
      <c r="Z502" s="5">
        <f t="shared" si="509"/>
        <v>26.799999999999955</v>
      </c>
      <c r="AA502" s="5">
        <f>K502*AA1239</f>
        <v>9.6199999999999992</v>
      </c>
      <c r="AB502" s="5">
        <f t="shared" si="520"/>
        <v>26.072115601513513</v>
      </c>
      <c r="AC502" s="2">
        <f t="shared" si="560"/>
        <v>39769</v>
      </c>
      <c r="AD502" s="43">
        <f t="shared" si="524"/>
        <v>715</v>
      </c>
      <c r="AE502" s="235">
        <v>8.4</v>
      </c>
      <c r="AF502" s="131">
        <f>(AK501&gt;AF1239)*1</f>
        <v>0</v>
      </c>
      <c r="AG502" s="112">
        <f>MROUND((AD502*AG1239),5)</f>
        <v>700</v>
      </c>
      <c r="AH502" s="113">
        <f>MROUND((AE502*AH1239),0.1)</f>
        <v>1.5</v>
      </c>
      <c r="AI502" s="60">
        <f t="shared" si="525"/>
        <v>49.299999999999955</v>
      </c>
      <c r="AJ502" s="60">
        <f t="shared" si="510"/>
        <v>740</v>
      </c>
      <c r="AK502" s="133">
        <f t="shared" si="511"/>
        <v>791.8</v>
      </c>
      <c r="AL502" s="41">
        <f t="shared" si="521"/>
        <v>765</v>
      </c>
      <c r="AM502" s="56">
        <f t="shared" si="522"/>
        <v>9.7000000000000011</v>
      </c>
      <c r="AN502" s="82">
        <f t="shared" si="523"/>
        <v>1</v>
      </c>
      <c r="AO502" s="82">
        <f t="shared" si="526"/>
        <v>0</v>
      </c>
      <c r="AP502" s="33">
        <f t="shared" si="543"/>
        <v>0</v>
      </c>
      <c r="AQ502" s="29">
        <f t="shared" si="527"/>
        <v>0</v>
      </c>
      <c r="AR502" s="86">
        <f t="shared" si="528"/>
        <v>1</v>
      </c>
      <c r="AS502" s="33">
        <f t="shared" si="529"/>
        <v>0</v>
      </c>
      <c r="AT502" s="19">
        <f t="shared" si="530"/>
        <v>0</v>
      </c>
      <c r="AU502" s="18">
        <f t="shared" si="544"/>
        <v>1</v>
      </c>
      <c r="AV502" s="5">
        <f t="shared" si="545"/>
        <v>9.7000000000000011</v>
      </c>
      <c r="AW502" s="17">
        <f t="shared" si="531"/>
        <v>0</v>
      </c>
      <c r="AX502" s="17">
        <f t="shared" si="532"/>
        <v>1</v>
      </c>
      <c r="AY502" s="17">
        <f t="shared" si="546"/>
        <v>765</v>
      </c>
      <c r="AZ502" s="19">
        <f t="shared" si="547"/>
        <v>835</v>
      </c>
      <c r="BA502" s="19">
        <f t="shared" si="548"/>
        <v>0</v>
      </c>
      <c r="BB502" s="19">
        <f t="shared" si="549"/>
        <v>0</v>
      </c>
      <c r="BC502" s="19">
        <f t="shared" si="550"/>
        <v>765</v>
      </c>
      <c r="BD502" s="17">
        <f t="shared" si="551"/>
        <v>0</v>
      </c>
      <c r="BE502" s="17">
        <f t="shared" si="533"/>
        <v>0</v>
      </c>
      <c r="BF502" s="38">
        <f t="shared" si="534"/>
        <v>0</v>
      </c>
      <c r="BG502" s="38">
        <f t="shared" si="535"/>
        <v>0</v>
      </c>
      <c r="BH502" s="38">
        <f t="shared" si="552"/>
        <v>0</v>
      </c>
      <c r="BI502" s="38">
        <f t="shared" si="536"/>
        <v>-1.5</v>
      </c>
      <c r="BJ502" s="5">
        <f t="shared" si="537"/>
        <v>0</v>
      </c>
      <c r="BK502" s="5">
        <f t="shared" si="553"/>
        <v>-70</v>
      </c>
      <c r="BL502" s="22">
        <f t="shared" si="554"/>
        <v>-60.3</v>
      </c>
      <c r="BM502" s="5">
        <f t="shared" si="555"/>
        <v>-61.8</v>
      </c>
      <c r="BN502" s="66">
        <f t="shared" si="556"/>
        <v>-6180</v>
      </c>
      <c r="BO502" s="5">
        <f>AP502*BO1340</f>
        <v>0</v>
      </c>
      <c r="BP502" s="5">
        <f>AU502*BP1239</f>
        <v>-39</v>
      </c>
      <c r="BQ502" s="5">
        <f t="shared" si="513"/>
        <v>-39</v>
      </c>
      <c r="BR502" s="356">
        <f t="shared" si="495"/>
        <v>-6258</v>
      </c>
      <c r="BS502" s="5">
        <f t="shared" si="557"/>
        <v>791.8</v>
      </c>
      <c r="BT502" s="6"/>
      <c r="BU502" s="306">
        <v>39769</v>
      </c>
      <c r="BV502" s="38">
        <f t="shared" si="538"/>
        <v>791.8</v>
      </c>
      <c r="BW502" s="66">
        <f>BV27*BV502</f>
        <v>65233.152084363159</v>
      </c>
      <c r="BX502" s="66">
        <f t="shared" si="566"/>
        <v>4061.624649859943</v>
      </c>
      <c r="BY502" s="17">
        <f t="shared" si="561"/>
        <v>1</v>
      </c>
      <c r="BZ502" s="17">
        <f t="shared" si="567"/>
        <v>0</v>
      </c>
      <c r="CA502" s="66">
        <f t="shared" si="514"/>
        <v>-6258</v>
      </c>
      <c r="CB502" s="66">
        <f>N3+CE502</f>
        <v>68167</v>
      </c>
      <c r="CC502" s="66">
        <f>MAX(BW404:BW502)</f>
        <v>82344.702586917119</v>
      </c>
      <c r="CD502" s="66">
        <f t="shared" si="539"/>
        <v>-17111.550502553961</v>
      </c>
      <c r="CE502" s="66">
        <f t="shared" si="515"/>
        <v>18167</v>
      </c>
      <c r="CF502" s="66">
        <f>MAX(CE404:CE502)</f>
        <v>26051</v>
      </c>
      <c r="CG502" s="66">
        <f t="shared" si="540"/>
        <v>-7884</v>
      </c>
      <c r="CH502" s="370">
        <f t="shared" si="512"/>
        <v>39769</v>
      </c>
      <c r="CI502" s="17">
        <f t="shared" si="541"/>
        <v>0</v>
      </c>
      <c r="CJ502" s="17">
        <f t="shared" si="542"/>
        <v>1</v>
      </c>
      <c r="CK502" s="38">
        <f>MAX(BV38:BV502)</f>
        <v>999.5</v>
      </c>
      <c r="CL502" s="38">
        <f t="shared" si="562"/>
        <v>-207.70000000000005</v>
      </c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</row>
    <row r="503" spans="1:147" customFormat="1" x14ac:dyDescent="0.25">
      <c r="A503" s="3"/>
      <c r="B503" s="254">
        <f t="shared" si="558"/>
        <v>39755</v>
      </c>
      <c r="C503" s="5">
        <f t="shared" si="563"/>
        <v>59314</v>
      </c>
      <c r="D503" s="5">
        <v>0</v>
      </c>
      <c r="E503" s="66">
        <f t="shared" si="568"/>
        <v>0</v>
      </c>
      <c r="F503" s="66">
        <f t="shared" si="564"/>
        <v>1782.0000000000002</v>
      </c>
      <c r="G503" s="4">
        <f t="shared" si="565"/>
        <v>61096</v>
      </c>
      <c r="H503" s="8">
        <f t="shared" si="559"/>
        <v>3.0043497319351253E-2</v>
      </c>
      <c r="I503" s="3"/>
      <c r="J503" s="306">
        <v>39776</v>
      </c>
      <c r="K503" s="176">
        <v>802</v>
      </c>
      <c r="L503" s="176">
        <v>833.5</v>
      </c>
      <c r="M503" s="176">
        <v>786.2</v>
      </c>
      <c r="N503" s="178">
        <v>819</v>
      </c>
      <c r="O503" s="5">
        <f t="shared" si="517"/>
        <v>47.299999999999955</v>
      </c>
      <c r="P503" s="8">
        <f t="shared" si="518"/>
        <v>5.8977556109725632E-2</v>
      </c>
      <c r="Q503" s="8">
        <f>(AVERAGE(P500:P502))*Q1239</f>
        <v>3.4771353420844538E-2</v>
      </c>
      <c r="R503" s="8">
        <f>P502/P1239</f>
        <v>2.8052752206667257</v>
      </c>
      <c r="S503" s="109">
        <f t="shared" si="504"/>
        <v>774.11337455648265</v>
      </c>
      <c r="T503" s="5">
        <f t="shared" si="505"/>
        <v>27</v>
      </c>
      <c r="U503" s="8">
        <f t="shared" si="516"/>
        <v>0.50909090909090904</v>
      </c>
      <c r="V503" s="19">
        <f t="shared" si="506"/>
        <v>0</v>
      </c>
      <c r="W503" s="109">
        <f t="shared" si="507"/>
        <v>829.88662544351735</v>
      </c>
      <c r="X503" s="5">
        <f t="shared" si="508"/>
        <v>28</v>
      </c>
      <c r="Y503" s="8">
        <f t="shared" si="519"/>
        <v>0.49090909090909096</v>
      </c>
      <c r="Z503" s="5">
        <f t="shared" si="509"/>
        <v>0</v>
      </c>
      <c r="AA503" s="5">
        <f>K503*AA1239</f>
        <v>10.426</v>
      </c>
      <c r="AB503" s="5">
        <f t="shared" si="520"/>
        <v>29.247799450671284</v>
      </c>
      <c r="AC503" s="2">
        <f t="shared" si="560"/>
        <v>39776</v>
      </c>
      <c r="AD503" s="43">
        <f t="shared" si="524"/>
        <v>775</v>
      </c>
      <c r="AE503" s="235">
        <v>13</v>
      </c>
      <c r="AF503" s="131">
        <f>(AK502&gt;AF1239)*1</f>
        <v>0</v>
      </c>
      <c r="AG503" s="112">
        <f>MROUND((AD503*AG1239),5)</f>
        <v>760</v>
      </c>
      <c r="AH503" s="113">
        <f>MROUND((AE503*AH1239),0.1)</f>
        <v>2.3000000000000003</v>
      </c>
      <c r="AI503" s="60">
        <f t="shared" si="525"/>
        <v>27.200000000000045</v>
      </c>
      <c r="AJ503" s="60">
        <f t="shared" si="510"/>
        <v>802</v>
      </c>
      <c r="AK503" s="133">
        <f t="shared" si="511"/>
        <v>819</v>
      </c>
      <c r="AL503" s="41">
        <f t="shared" si="521"/>
        <v>830</v>
      </c>
      <c r="AM503" s="56">
        <f t="shared" si="522"/>
        <v>13</v>
      </c>
      <c r="AN503" s="82">
        <f t="shared" si="523"/>
        <v>1</v>
      </c>
      <c r="AO503" s="82">
        <f t="shared" si="526"/>
        <v>0</v>
      </c>
      <c r="AP503" s="33">
        <f t="shared" si="543"/>
        <v>1</v>
      </c>
      <c r="AQ503" s="29">
        <f t="shared" si="527"/>
        <v>13</v>
      </c>
      <c r="AR503" s="86">
        <f t="shared" si="528"/>
        <v>1</v>
      </c>
      <c r="AS503" s="33">
        <f t="shared" si="529"/>
        <v>0</v>
      </c>
      <c r="AT503" s="19">
        <f t="shared" si="530"/>
        <v>0</v>
      </c>
      <c r="AU503" s="18">
        <f t="shared" si="544"/>
        <v>0</v>
      </c>
      <c r="AV503" s="5">
        <f t="shared" si="545"/>
        <v>0</v>
      </c>
      <c r="AW503" s="17">
        <f t="shared" si="531"/>
        <v>0</v>
      </c>
      <c r="AX503" s="17">
        <f t="shared" si="532"/>
        <v>0</v>
      </c>
      <c r="AY503" s="17">
        <f t="shared" si="546"/>
        <v>0</v>
      </c>
      <c r="AZ503" s="19">
        <f t="shared" si="547"/>
        <v>0</v>
      </c>
      <c r="BA503" s="19">
        <f t="shared" si="548"/>
        <v>0</v>
      </c>
      <c r="BB503" s="19">
        <f t="shared" si="549"/>
        <v>0</v>
      </c>
      <c r="BC503" s="19">
        <f t="shared" si="550"/>
        <v>0</v>
      </c>
      <c r="BD503" s="17">
        <f t="shared" si="551"/>
        <v>0</v>
      </c>
      <c r="BE503" s="17">
        <f t="shared" si="533"/>
        <v>0</v>
      </c>
      <c r="BF503" s="38">
        <f t="shared" si="534"/>
        <v>0</v>
      </c>
      <c r="BG503" s="38">
        <f t="shared" si="535"/>
        <v>0</v>
      </c>
      <c r="BH503" s="38">
        <f t="shared" si="552"/>
        <v>0</v>
      </c>
      <c r="BI503" s="38">
        <f t="shared" si="536"/>
        <v>-2.3000000000000003</v>
      </c>
      <c r="BJ503" s="5">
        <f t="shared" si="537"/>
        <v>13</v>
      </c>
      <c r="BK503" s="5">
        <f t="shared" si="553"/>
        <v>0</v>
      </c>
      <c r="BL503" s="22">
        <f t="shared" si="554"/>
        <v>0</v>
      </c>
      <c r="BM503" s="5">
        <f t="shared" si="555"/>
        <v>10.7</v>
      </c>
      <c r="BN503" s="66">
        <f t="shared" si="556"/>
        <v>1070</v>
      </c>
      <c r="BO503" s="5">
        <f>AP503*BO1341</f>
        <v>0</v>
      </c>
      <c r="BP503" s="5">
        <f>AU503*BP1239</f>
        <v>0</v>
      </c>
      <c r="BQ503" s="5">
        <f t="shared" si="513"/>
        <v>-39</v>
      </c>
      <c r="BR503" s="356">
        <f t="shared" si="495"/>
        <v>1031</v>
      </c>
      <c r="BS503" s="5">
        <f t="shared" si="557"/>
        <v>819</v>
      </c>
      <c r="BT503" s="6"/>
      <c r="BU503" s="306">
        <v>39776</v>
      </c>
      <c r="BV503" s="38">
        <f t="shared" si="538"/>
        <v>819</v>
      </c>
      <c r="BW503" s="66">
        <f>BV27*BV503</f>
        <v>67474.048442906584</v>
      </c>
      <c r="BX503" s="66">
        <f t="shared" si="566"/>
        <v>2240.8963585434249</v>
      </c>
      <c r="BY503" s="17">
        <f t="shared" si="561"/>
        <v>1</v>
      </c>
      <c r="BZ503" s="17">
        <f t="shared" si="567"/>
        <v>0</v>
      </c>
      <c r="CA503" s="66">
        <f t="shared" si="514"/>
        <v>1031</v>
      </c>
      <c r="CB503" s="66">
        <f>N3+CE503</f>
        <v>69198</v>
      </c>
      <c r="CC503" s="66">
        <f>MAX(BW404:BW503)</f>
        <v>82344.702586917119</v>
      </c>
      <c r="CD503" s="66">
        <f t="shared" si="539"/>
        <v>-14870.654144010536</v>
      </c>
      <c r="CE503" s="66">
        <f t="shared" si="515"/>
        <v>19198</v>
      </c>
      <c r="CF503" s="66">
        <f>MAX(CE404:CE503)</f>
        <v>26051</v>
      </c>
      <c r="CG503" s="66">
        <f t="shared" si="540"/>
        <v>-6853</v>
      </c>
      <c r="CH503" s="370">
        <f t="shared" si="512"/>
        <v>39776</v>
      </c>
      <c r="CI503" s="17">
        <f t="shared" si="541"/>
        <v>1</v>
      </c>
      <c r="CJ503" s="17">
        <f t="shared" si="542"/>
        <v>0</v>
      </c>
      <c r="CK503" s="38">
        <f>MAX(BV38:BV503)</f>
        <v>999.5</v>
      </c>
      <c r="CL503" s="38">
        <f t="shared" si="562"/>
        <v>-180.5</v>
      </c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</row>
    <row r="504" spans="1:147" customFormat="1" x14ac:dyDescent="0.25">
      <c r="A504" s="3"/>
      <c r="B504" s="254">
        <f t="shared" si="558"/>
        <v>39762</v>
      </c>
      <c r="C504" s="5">
        <f t="shared" si="563"/>
        <v>61096</v>
      </c>
      <c r="D504" s="5">
        <v>0</v>
      </c>
      <c r="E504" s="66">
        <f t="shared" si="568"/>
        <v>0</v>
      </c>
      <c r="F504" s="66">
        <f t="shared" si="564"/>
        <v>962</v>
      </c>
      <c r="G504" s="4">
        <f t="shared" si="565"/>
        <v>62058</v>
      </c>
      <c r="H504" s="8">
        <f t="shared" si="559"/>
        <v>1.5745711666884904E-2</v>
      </c>
      <c r="I504" s="3"/>
      <c r="J504" s="306">
        <v>39783</v>
      </c>
      <c r="K504" s="176">
        <v>819</v>
      </c>
      <c r="L504" s="176">
        <v>820</v>
      </c>
      <c r="M504" s="176">
        <v>741.2</v>
      </c>
      <c r="N504" s="178">
        <v>752.2</v>
      </c>
      <c r="O504" s="5">
        <f t="shared" si="517"/>
        <v>78.799999999999955</v>
      </c>
      <c r="P504" s="8">
        <f t="shared" si="518"/>
        <v>9.6214896214896165E-2</v>
      </c>
      <c r="Q504" s="8">
        <f>(AVERAGE(P501:P503))*Q1239</f>
        <v>3.3795045909018856E-2</v>
      </c>
      <c r="R504" s="8">
        <f>P503/P1239</f>
        <v>1.6725645461785554</v>
      </c>
      <c r="S504" s="109">
        <f t="shared" si="504"/>
        <v>791.32185740051352</v>
      </c>
      <c r="T504" s="5">
        <f t="shared" si="505"/>
        <v>29</v>
      </c>
      <c r="U504" s="8">
        <f t="shared" si="516"/>
        <v>0.47272727272727272</v>
      </c>
      <c r="V504" s="19">
        <f t="shared" si="506"/>
        <v>37.799999999999955</v>
      </c>
      <c r="W504" s="109">
        <f t="shared" si="507"/>
        <v>846.67814259948648</v>
      </c>
      <c r="X504" s="5">
        <f t="shared" si="508"/>
        <v>26</v>
      </c>
      <c r="Y504" s="8">
        <f t="shared" si="519"/>
        <v>0.52727272727272734</v>
      </c>
      <c r="Z504" s="5">
        <f t="shared" si="509"/>
        <v>0</v>
      </c>
      <c r="AA504" s="5">
        <f>K504*AA1239</f>
        <v>10.647</v>
      </c>
      <c r="AB504" s="5">
        <f t="shared" si="520"/>
        <v>17.807794723163081</v>
      </c>
      <c r="AC504" s="2">
        <f t="shared" si="560"/>
        <v>39783</v>
      </c>
      <c r="AD504" s="43">
        <f t="shared" si="524"/>
        <v>790</v>
      </c>
      <c r="AE504" s="235">
        <v>14.8</v>
      </c>
      <c r="AF504" s="131">
        <f>(AK503&gt;AF1239)*1</f>
        <v>0</v>
      </c>
      <c r="AG504" s="112">
        <f>MROUND((AD504*AG1239),5)</f>
        <v>775</v>
      </c>
      <c r="AH504" s="113">
        <f>MROUND((AE504*AH1239),0.1)</f>
        <v>2.7</v>
      </c>
      <c r="AI504" s="60">
        <f t="shared" si="525"/>
        <v>-66.799999999999955</v>
      </c>
      <c r="AJ504" s="60">
        <f t="shared" si="510"/>
        <v>819</v>
      </c>
      <c r="AK504" s="133">
        <f t="shared" si="511"/>
        <v>752.2</v>
      </c>
      <c r="AL504" s="41">
        <f t="shared" si="521"/>
        <v>845</v>
      </c>
      <c r="AM504" s="56">
        <f t="shared" si="522"/>
        <v>14.4</v>
      </c>
      <c r="AN504" s="82">
        <f t="shared" si="523"/>
        <v>0</v>
      </c>
      <c r="AO504" s="82">
        <f t="shared" si="526"/>
        <v>1</v>
      </c>
      <c r="AP504" s="33">
        <f t="shared" si="543"/>
        <v>1</v>
      </c>
      <c r="AQ504" s="29">
        <f t="shared" si="527"/>
        <v>14.8</v>
      </c>
      <c r="AR504" s="86">
        <f t="shared" si="528"/>
        <v>0</v>
      </c>
      <c r="AS504" s="33">
        <f t="shared" si="529"/>
        <v>1</v>
      </c>
      <c r="AT504" s="19">
        <f t="shared" si="530"/>
        <v>790</v>
      </c>
      <c r="AU504" s="18">
        <f t="shared" si="544"/>
        <v>0</v>
      </c>
      <c r="AV504" s="5">
        <f t="shared" si="545"/>
        <v>0</v>
      </c>
      <c r="AW504" s="17">
        <f t="shared" si="531"/>
        <v>0</v>
      </c>
      <c r="AX504" s="17">
        <f t="shared" si="532"/>
        <v>0</v>
      </c>
      <c r="AY504" s="17">
        <f t="shared" si="546"/>
        <v>0</v>
      </c>
      <c r="AZ504" s="19">
        <f t="shared" si="547"/>
        <v>0</v>
      </c>
      <c r="BA504" s="19">
        <f t="shared" si="548"/>
        <v>790</v>
      </c>
      <c r="BB504" s="19">
        <f t="shared" si="549"/>
        <v>0</v>
      </c>
      <c r="BC504" s="19">
        <f t="shared" si="550"/>
        <v>0</v>
      </c>
      <c r="BD504" s="17">
        <f t="shared" si="551"/>
        <v>790</v>
      </c>
      <c r="BE504" s="17">
        <f t="shared" si="533"/>
        <v>0</v>
      </c>
      <c r="BF504" s="38">
        <f t="shared" si="534"/>
        <v>775</v>
      </c>
      <c r="BG504" s="38">
        <f t="shared" si="535"/>
        <v>0</v>
      </c>
      <c r="BH504" s="38">
        <f t="shared" si="552"/>
        <v>0</v>
      </c>
      <c r="BI504" s="38">
        <f t="shared" si="536"/>
        <v>-2.7</v>
      </c>
      <c r="BJ504" s="5">
        <f t="shared" si="537"/>
        <v>14.8</v>
      </c>
      <c r="BK504" s="5">
        <f t="shared" si="553"/>
        <v>0</v>
      </c>
      <c r="BL504" s="22">
        <f t="shared" si="554"/>
        <v>0</v>
      </c>
      <c r="BM504" s="5">
        <f t="shared" si="555"/>
        <v>12.100000000000001</v>
      </c>
      <c r="BN504" s="66">
        <f t="shared" si="556"/>
        <v>1210.0000000000002</v>
      </c>
      <c r="BO504" s="5">
        <f>AP504*BO1342</f>
        <v>0</v>
      </c>
      <c r="BP504" s="5">
        <f>AU504*BP1239</f>
        <v>0</v>
      </c>
      <c r="BQ504" s="5">
        <f t="shared" si="513"/>
        <v>-39</v>
      </c>
      <c r="BR504" s="356">
        <f t="shared" si="495"/>
        <v>1171.0000000000002</v>
      </c>
      <c r="BS504" s="5">
        <f t="shared" si="557"/>
        <v>752.2</v>
      </c>
      <c r="BT504" s="6"/>
      <c r="BU504" s="306">
        <v>39783</v>
      </c>
      <c r="BV504" s="38">
        <f t="shared" si="538"/>
        <v>752.2</v>
      </c>
      <c r="BW504" s="66">
        <f>BV27*BV504</f>
        <v>61970.67062118966</v>
      </c>
      <c r="BX504" s="66">
        <f t="shared" si="566"/>
        <v>-5503.3778217169238</v>
      </c>
      <c r="BY504" s="17">
        <f t="shared" si="561"/>
        <v>0</v>
      </c>
      <c r="BZ504" s="17">
        <f t="shared" si="567"/>
        <v>1</v>
      </c>
      <c r="CA504" s="66">
        <f t="shared" si="514"/>
        <v>1171</v>
      </c>
      <c r="CB504" s="66">
        <f>N3+CE504</f>
        <v>70369</v>
      </c>
      <c r="CC504" s="66">
        <f>MAX(BW404:BW504)</f>
        <v>82344.702586917119</v>
      </c>
      <c r="CD504" s="66">
        <f t="shared" si="539"/>
        <v>-20374.031965727459</v>
      </c>
      <c r="CE504" s="66">
        <f t="shared" si="515"/>
        <v>20369</v>
      </c>
      <c r="CF504" s="66">
        <f>MAX(CE404:CE504)</f>
        <v>26051</v>
      </c>
      <c r="CG504" s="66">
        <f t="shared" si="540"/>
        <v>-5682</v>
      </c>
      <c r="CH504" s="370">
        <f t="shared" si="512"/>
        <v>39783</v>
      </c>
      <c r="CI504" s="17">
        <f t="shared" si="541"/>
        <v>1</v>
      </c>
      <c r="CJ504" s="17">
        <f t="shared" si="542"/>
        <v>0</v>
      </c>
      <c r="CK504" s="38">
        <f>MAX(BV38:BV504)</f>
        <v>999.5</v>
      </c>
      <c r="CL504" s="38">
        <f t="shared" si="562"/>
        <v>-247.29999999999995</v>
      </c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</row>
    <row r="505" spans="1:147" customFormat="1" x14ac:dyDescent="0.25">
      <c r="A505" s="3"/>
      <c r="B505" s="254">
        <f t="shared" si="558"/>
        <v>39769</v>
      </c>
      <c r="C505" s="5">
        <f t="shared" si="563"/>
        <v>62058</v>
      </c>
      <c r="D505" s="5">
        <v>0</v>
      </c>
      <c r="E505" s="66">
        <f t="shared" si="568"/>
        <v>0</v>
      </c>
      <c r="F505" s="66">
        <f t="shared" si="564"/>
        <v>-6258</v>
      </c>
      <c r="G505" s="4">
        <f t="shared" si="565"/>
        <v>55800</v>
      </c>
      <c r="H505" s="8">
        <f t="shared" si="559"/>
        <v>-0.10084114860291984</v>
      </c>
      <c r="I505" s="3"/>
      <c r="J505" s="306">
        <v>39790</v>
      </c>
      <c r="K505" s="176">
        <v>755.2</v>
      </c>
      <c r="L505" s="176">
        <v>835.3</v>
      </c>
      <c r="M505" s="176">
        <v>754.1</v>
      </c>
      <c r="N505" s="178">
        <v>820.5</v>
      </c>
      <c r="O505" s="5">
        <f t="shared" si="517"/>
        <v>81.199999999999932</v>
      </c>
      <c r="P505" s="8">
        <f t="shared" si="518"/>
        <v>0.10752118644067787</v>
      </c>
      <c r="Q505" s="8">
        <f>(AVERAGE(P502:P504))*Q1239</f>
        <v>3.3881516165805418E-2</v>
      </c>
      <c r="R505" s="8">
        <f>P504/P1239</f>
        <v>2.7285909223482956</v>
      </c>
      <c r="S505" s="109">
        <f t="shared" si="504"/>
        <v>729.61267899158383</v>
      </c>
      <c r="T505" s="5">
        <f t="shared" si="505"/>
        <v>25.200000000000045</v>
      </c>
      <c r="U505" s="8">
        <f t="shared" si="516"/>
        <v>0.49599999999999911</v>
      </c>
      <c r="V505" s="19">
        <f t="shared" si="506"/>
        <v>0</v>
      </c>
      <c r="W505" s="109">
        <f t="shared" si="507"/>
        <v>780.78732100841626</v>
      </c>
      <c r="X505" s="5">
        <f t="shared" si="508"/>
        <v>24.799999999999955</v>
      </c>
      <c r="Y505" s="8">
        <f t="shared" si="519"/>
        <v>0.50400000000000089</v>
      </c>
      <c r="Z505" s="5">
        <f t="shared" si="509"/>
        <v>40.5</v>
      </c>
      <c r="AA505" s="5">
        <f>K505*AA1239</f>
        <v>9.8176000000000005</v>
      </c>
      <c r="AB505" s="5">
        <f t="shared" si="520"/>
        <v>26.788214239246628</v>
      </c>
      <c r="AC505" s="2">
        <f t="shared" si="560"/>
        <v>39790</v>
      </c>
      <c r="AD505" s="43">
        <f t="shared" si="524"/>
        <v>730</v>
      </c>
      <c r="AE505" s="235">
        <v>8.4</v>
      </c>
      <c r="AF505" s="131">
        <f>(AK504&gt;AF1239)*1</f>
        <v>0</v>
      </c>
      <c r="AG505" s="112">
        <f>MROUND((AD505*AG1239),5)</f>
        <v>715</v>
      </c>
      <c r="AH505" s="113">
        <f>MROUND((AE505*AH1239),0.1)</f>
        <v>1.5</v>
      </c>
      <c r="AI505" s="60">
        <f t="shared" si="525"/>
        <v>68.299999999999955</v>
      </c>
      <c r="AJ505" s="60">
        <f t="shared" si="510"/>
        <v>755.2</v>
      </c>
      <c r="AK505" s="133">
        <f t="shared" si="511"/>
        <v>820.5</v>
      </c>
      <c r="AL505" s="41">
        <f t="shared" si="521"/>
        <v>780</v>
      </c>
      <c r="AM505" s="56">
        <f t="shared" si="522"/>
        <v>9.4</v>
      </c>
      <c r="AN505" s="82">
        <f t="shared" si="523"/>
        <v>1</v>
      </c>
      <c r="AO505" s="82">
        <f t="shared" si="526"/>
        <v>0</v>
      </c>
      <c r="AP505" s="33">
        <f t="shared" si="543"/>
        <v>0</v>
      </c>
      <c r="AQ505" s="29">
        <f t="shared" si="527"/>
        <v>0</v>
      </c>
      <c r="AR505" s="86">
        <f t="shared" si="528"/>
        <v>1</v>
      </c>
      <c r="AS505" s="33">
        <f t="shared" si="529"/>
        <v>0</v>
      </c>
      <c r="AT505" s="19">
        <f t="shared" si="530"/>
        <v>0</v>
      </c>
      <c r="AU505" s="18">
        <f t="shared" si="544"/>
        <v>1</v>
      </c>
      <c r="AV505" s="5">
        <f t="shared" si="545"/>
        <v>9.4</v>
      </c>
      <c r="AW505" s="17">
        <f t="shared" si="531"/>
        <v>0</v>
      </c>
      <c r="AX505" s="17">
        <f t="shared" si="532"/>
        <v>1</v>
      </c>
      <c r="AY505" s="17">
        <f t="shared" si="546"/>
        <v>780</v>
      </c>
      <c r="AZ505" s="19">
        <f t="shared" si="547"/>
        <v>790</v>
      </c>
      <c r="BA505" s="19">
        <f t="shared" si="548"/>
        <v>0</v>
      </c>
      <c r="BB505" s="19">
        <f t="shared" si="549"/>
        <v>0</v>
      </c>
      <c r="BC505" s="19">
        <f t="shared" si="550"/>
        <v>780</v>
      </c>
      <c r="BD505" s="17">
        <f t="shared" si="551"/>
        <v>0</v>
      </c>
      <c r="BE505" s="17">
        <f t="shared" si="533"/>
        <v>0</v>
      </c>
      <c r="BF505" s="38">
        <f t="shared" si="534"/>
        <v>0</v>
      </c>
      <c r="BG505" s="38">
        <f t="shared" si="535"/>
        <v>0</v>
      </c>
      <c r="BH505" s="38">
        <f t="shared" si="552"/>
        <v>0</v>
      </c>
      <c r="BI505" s="38">
        <f t="shared" si="536"/>
        <v>-1.5</v>
      </c>
      <c r="BJ505" s="5">
        <f t="shared" si="537"/>
        <v>0</v>
      </c>
      <c r="BK505" s="5">
        <f t="shared" si="553"/>
        <v>-10</v>
      </c>
      <c r="BL505" s="22">
        <f t="shared" si="554"/>
        <v>-0.59999999999999964</v>
      </c>
      <c r="BM505" s="5">
        <f t="shared" si="555"/>
        <v>-2.0999999999999996</v>
      </c>
      <c r="BN505" s="66">
        <f t="shared" si="556"/>
        <v>-209.99999999999997</v>
      </c>
      <c r="BO505" s="5">
        <f>AP505*BO1343</f>
        <v>0</v>
      </c>
      <c r="BP505" s="5">
        <f>AU505*BP1239</f>
        <v>-39</v>
      </c>
      <c r="BQ505" s="5">
        <f t="shared" si="513"/>
        <v>-39</v>
      </c>
      <c r="BR505" s="356">
        <f t="shared" si="495"/>
        <v>-288</v>
      </c>
      <c r="BS505" s="5">
        <f t="shared" si="557"/>
        <v>820.5</v>
      </c>
      <c r="BT505" s="6"/>
      <c r="BU505" s="306">
        <v>39790</v>
      </c>
      <c r="BV505" s="38">
        <f t="shared" si="538"/>
        <v>820.5</v>
      </c>
      <c r="BW505" s="66">
        <f>BV27*BV505</f>
        <v>67597.627286208604</v>
      </c>
      <c r="BX505" s="66">
        <f t="shared" si="566"/>
        <v>5626.9566650189445</v>
      </c>
      <c r="BY505" s="17">
        <f t="shared" si="561"/>
        <v>1</v>
      </c>
      <c r="BZ505" s="17">
        <f t="shared" si="567"/>
        <v>0</v>
      </c>
      <c r="CA505" s="66">
        <f t="shared" si="514"/>
        <v>-288</v>
      </c>
      <c r="CB505" s="66">
        <f>N3+CE505</f>
        <v>70081</v>
      </c>
      <c r="CC505" s="66">
        <f>MAX(BW404:BW505)</f>
        <v>82344.702586917119</v>
      </c>
      <c r="CD505" s="66">
        <f t="shared" si="539"/>
        <v>-14747.075300708515</v>
      </c>
      <c r="CE505" s="66">
        <f t="shared" si="515"/>
        <v>20081</v>
      </c>
      <c r="CF505" s="66">
        <f>MAX(CE404:CE505)</f>
        <v>26051</v>
      </c>
      <c r="CG505" s="66">
        <f t="shared" si="540"/>
        <v>-5970</v>
      </c>
      <c r="CH505" s="370">
        <f t="shared" si="512"/>
        <v>39790</v>
      </c>
      <c r="CI505" s="17">
        <f t="shared" si="541"/>
        <v>0</v>
      </c>
      <c r="CJ505" s="17">
        <f t="shared" si="542"/>
        <v>1</v>
      </c>
      <c r="CK505" s="38">
        <f>MAX(BV38:BV505)</f>
        <v>999.5</v>
      </c>
      <c r="CL505" s="38">
        <f t="shared" si="562"/>
        <v>-179</v>
      </c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</row>
    <row r="506" spans="1:147" customFormat="1" x14ac:dyDescent="0.25">
      <c r="A506" s="3"/>
      <c r="B506" s="254">
        <f t="shared" si="558"/>
        <v>39776</v>
      </c>
      <c r="C506" s="5">
        <f t="shared" si="563"/>
        <v>55800</v>
      </c>
      <c r="D506" s="5">
        <v>0</v>
      </c>
      <c r="E506" s="66">
        <f t="shared" si="568"/>
        <v>0</v>
      </c>
      <c r="F506" s="66">
        <f t="shared" si="564"/>
        <v>1031</v>
      </c>
      <c r="G506" s="4">
        <f t="shared" si="565"/>
        <v>56831</v>
      </c>
      <c r="H506" s="8">
        <f t="shared" si="559"/>
        <v>1.8476702508960573E-2</v>
      </c>
      <c r="I506" s="3"/>
      <c r="J506" s="306">
        <v>39797</v>
      </c>
      <c r="K506" s="176">
        <v>825</v>
      </c>
      <c r="L506" s="176">
        <v>883.6</v>
      </c>
      <c r="M506" s="176">
        <v>821</v>
      </c>
      <c r="N506" s="178">
        <v>837.4</v>
      </c>
      <c r="O506" s="5">
        <f t="shared" si="517"/>
        <v>62.600000000000023</v>
      </c>
      <c r="P506" s="8">
        <f t="shared" si="518"/>
        <v>7.5878787878787907E-2</v>
      </c>
      <c r="Q506" s="8">
        <f>(AVERAGE(P503:P505))*Q1239</f>
        <v>3.5028485168706623E-2</v>
      </c>
      <c r="R506" s="8">
        <f>P505/P1239</f>
        <v>3.0492298471837924</v>
      </c>
      <c r="S506" s="109">
        <f t="shared" si="504"/>
        <v>796.10149973581701</v>
      </c>
      <c r="T506" s="5">
        <f t="shared" si="505"/>
        <v>30</v>
      </c>
      <c r="U506" s="8">
        <f t="shared" si="516"/>
        <v>0.5</v>
      </c>
      <c r="V506" s="19">
        <f t="shared" si="506"/>
        <v>0</v>
      </c>
      <c r="W506" s="109">
        <f t="shared" si="507"/>
        <v>853.89850026418299</v>
      </c>
      <c r="X506" s="5">
        <f t="shared" si="508"/>
        <v>30</v>
      </c>
      <c r="Y506" s="8">
        <f t="shared" si="519"/>
        <v>0.5</v>
      </c>
      <c r="Z506" s="5">
        <f t="shared" si="509"/>
        <v>0</v>
      </c>
      <c r="AA506" s="5">
        <f>K506*AA1239</f>
        <v>10.725</v>
      </c>
      <c r="AB506" s="5">
        <f t="shared" si="520"/>
        <v>32.702990111046169</v>
      </c>
      <c r="AC506" s="2">
        <f t="shared" si="560"/>
        <v>39797</v>
      </c>
      <c r="AD506" s="43">
        <f t="shared" si="524"/>
        <v>795</v>
      </c>
      <c r="AE506" s="235">
        <v>13.2</v>
      </c>
      <c r="AF506" s="131">
        <f>(AK505&gt;AF1239)*1</f>
        <v>0</v>
      </c>
      <c r="AG506" s="112">
        <f>MROUND((AD506*AG1239),5)</f>
        <v>780</v>
      </c>
      <c r="AH506" s="113">
        <f>MROUND((AE506*AH1239),0.1)</f>
        <v>2.4000000000000004</v>
      </c>
      <c r="AI506" s="60">
        <f t="shared" si="525"/>
        <v>16.899999999999977</v>
      </c>
      <c r="AJ506" s="60">
        <f t="shared" si="510"/>
        <v>825</v>
      </c>
      <c r="AK506" s="133">
        <f t="shared" si="511"/>
        <v>837.4</v>
      </c>
      <c r="AL506" s="41">
        <f t="shared" si="521"/>
        <v>855</v>
      </c>
      <c r="AM506" s="56">
        <f t="shared" si="522"/>
        <v>13.5</v>
      </c>
      <c r="AN506" s="82">
        <f t="shared" si="523"/>
        <v>1</v>
      </c>
      <c r="AO506" s="82">
        <f t="shared" si="526"/>
        <v>0</v>
      </c>
      <c r="AP506" s="33">
        <f t="shared" si="543"/>
        <v>1</v>
      </c>
      <c r="AQ506" s="29">
        <f t="shared" si="527"/>
        <v>13.2</v>
      </c>
      <c r="AR506" s="86">
        <f t="shared" si="528"/>
        <v>1</v>
      </c>
      <c r="AS506" s="33">
        <f t="shared" si="529"/>
        <v>0</v>
      </c>
      <c r="AT506" s="19">
        <f t="shared" si="530"/>
        <v>0</v>
      </c>
      <c r="AU506" s="18">
        <f t="shared" si="544"/>
        <v>0</v>
      </c>
      <c r="AV506" s="5">
        <f t="shared" si="545"/>
        <v>0</v>
      </c>
      <c r="AW506" s="17">
        <f t="shared" si="531"/>
        <v>0</v>
      </c>
      <c r="AX506" s="17">
        <f t="shared" si="532"/>
        <v>0</v>
      </c>
      <c r="AY506" s="17">
        <f t="shared" si="546"/>
        <v>0</v>
      </c>
      <c r="AZ506" s="19">
        <f t="shared" si="547"/>
        <v>0</v>
      </c>
      <c r="BA506" s="19">
        <f t="shared" si="548"/>
        <v>0</v>
      </c>
      <c r="BB506" s="19">
        <f t="shared" si="549"/>
        <v>0</v>
      </c>
      <c r="BC506" s="19">
        <f t="shared" si="550"/>
        <v>0</v>
      </c>
      <c r="BD506" s="17">
        <f t="shared" si="551"/>
        <v>0</v>
      </c>
      <c r="BE506" s="17">
        <f t="shared" si="533"/>
        <v>0</v>
      </c>
      <c r="BF506" s="38">
        <f t="shared" si="534"/>
        <v>0</v>
      </c>
      <c r="BG506" s="38">
        <f t="shared" si="535"/>
        <v>0</v>
      </c>
      <c r="BH506" s="38">
        <f t="shared" si="552"/>
        <v>0</v>
      </c>
      <c r="BI506" s="38">
        <f t="shared" si="536"/>
        <v>-2.4000000000000004</v>
      </c>
      <c r="BJ506" s="5">
        <f t="shared" si="537"/>
        <v>13.2</v>
      </c>
      <c r="BK506" s="5">
        <f t="shared" si="553"/>
        <v>0</v>
      </c>
      <c r="BL506" s="22">
        <f t="shared" si="554"/>
        <v>0</v>
      </c>
      <c r="BM506" s="5">
        <f t="shared" si="555"/>
        <v>10.799999999999999</v>
      </c>
      <c r="BN506" s="66">
        <f t="shared" si="556"/>
        <v>1080</v>
      </c>
      <c r="BO506" s="5">
        <f>AP506*BO1344</f>
        <v>0</v>
      </c>
      <c r="BP506" s="5">
        <f>AU506*BP1239</f>
        <v>0</v>
      </c>
      <c r="BQ506" s="5">
        <f t="shared" si="513"/>
        <v>-39</v>
      </c>
      <c r="BR506" s="356">
        <f t="shared" si="495"/>
        <v>1041</v>
      </c>
      <c r="BS506" s="5">
        <f t="shared" si="557"/>
        <v>837.4</v>
      </c>
      <c r="BT506" s="6"/>
      <c r="BU506" s="306">
        <v>39797</v>
      </c>
      <c r="BV506" s="38">
        <f t="shared" si="538"/>
        <v>837.4</v>
      </c>
      <c r="BW506" s="66">
        <f>BV27*BV506</f>
        <v>68989.948920744762</v>
      </c>
      <c r="BX506" s="66">
        <f t="shared" si="566"/>
        <v>1392.3216345361579</v>
      </c>
      <c r="BY506" s="17">
        <f t="shared" si="561"/>
        <v>1</v>
      </c>
      <c r="BZ506" s="17">
        <f t="shared" si="567"/>
        <v>0</v>
      </c>
      <c r="CA506" s="66">
        <f t="shared" si="514"/>
        <v>1041</v>
      </c>
      <c r="CB506" s="66">
        <f>N3+CE506</f>
        <v>71122</v>
      </c>
      <c r="CC506" s="66">
        <f>MAX(BW404:BW506)</f>
        <v>82344.702586917119</v>
      </c>
      <c r="CD506" s="66">
        <f t="shared" si="539"/>
        <v>-13354.753666172357</v>
      </c>
      <c r="CE506" s="66">
        <f t="shared" si="515"/>
        <v>21122</v>
      </c>
      <c r="CF506" s="66">
        <f>MAX(CE404:CE506)</f>
        <v>26051</v>
      </c>
      <c r="CG506" s="66">
        <f t="shared" si="540"/>
        <v>-4929</v>
      </c>
      <c r="CH506" s="370">
        <f t="shared" si="512"/>
        <v>39797</v>
      </c>
      <c r="CI506" s="17">
        <f t="shared" si="541"/>
        <v>1</v>
      </c>
      <c r="CJ506" s="17">
        <f t="shared" si="542"/>
        <v>0</v>
      </c>
      <c r="CK506" s="38">
        <f>MAX(BV38:BV506)</f>
        <v>999.5</v>
      </c>
      <c r="CL506" s="38">
        <f t="shared" si="562"/>
        <v>-162.10000000000002</v>
      </c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</row>
    <row r="507" spans="1:147" customFormat="1" x14ac:dyDescent="0.25">
      <c r="A507" s="3"/>
      <c r="B507" s="254">
        <f t="shared" si="558"/>
        <v>39783</v>
      </c>
      <c r="C507" s="5">
        <f t="shared" si="563"/>
        <v>56831</v>
      </c>
      <c r="D507" s="5">
        <v>0</v>
      </c>
      <c r="E507" s="66">
        <f t="shared" si="568"/>
        <v>0</v>
      </c>
      <c r="F507" s="66">
        <f t="shared" si="564"/>
        <v>1171.0000000000002</v>
      </c>
      <c r="G507" s="4">
        <f t="shared" si="565"/>
        <v>58002</v>
      </c>
      <c r="H507" s="8">
        <f t="shared" si="559"/>
        <v>2.060495152293643E-2</v>
      </c>
      <c r="I507" s="3"/>
      <c r="J507" s="306">
        <v>39804</v>
      </c>
      <c r="K507" s="176">
        <v>839.4</v>
      </c>
      <c r="L507" s="176">
        <v>874</v>
      </c>
      <c r="M507" s="176">
        <v>829.8</v>
      </c>
      <c r="N507" s="178">
        <v>871.2</v>
      </c>
      <c r="O507" s="5">
        <f t="shared" si="517"/>
        <v>44.200000000000045</v>
      </c>
      <c r="P507" s="8">
        <f t="shared" si="518"/>
        <v>5.2656659518703894E-2</v>
      </c>
      <c r="Q507" s="8">
        <f>(AVERAGE(P504:P506))*Q1239</f>
        <v>3.7281982737914929E-2</v>
      </c>
      <c r="R507" s="8">
        <f>P506/P1239</f>
        <v>2.151872318631654</v>
      </c>
      <c r="S507" s="109">
        <f t="shared" si="504"/>
        <v>808.1055036897942</v>
      </c>
      <c r="T507" s="5">
        <f t="shared" si="505"/>
        <v>29.399999999999977</v>
      </c>
      <c r="U507" s="8">
        <f t="shared" si="516"/>
        <v>0.51000000000000034</v>
      </c>
      <c r="V507" s="19">
        <f t="shared" si="506"/>
        <v>0</v>
      </c>
      <c r="W507" s="109">
        <f t="shared" si="507"/>
        <v>870.69449631020575</v>
      </c>
      <c r="X507" s="5">
        <f t="shared" si="508"/>
        <v>30.600000000000023</v>
      </c>
      <c r="Y507" s="8">
        <f t="shared" si="519"/>
        <v>0.48999999999999966</v>
      </c>
      <c r="Z507" s="5">
        <f t="shared" si="509"/>
        <v>1.2000000000000455</v>
      </c>
      <c r="AA507" s="5">
        <f>K507*AA1239</f>
        <v>10.912199999999999</v>
      </c>
      <c r="AB507" s="5">
        <f t="shared" si="520"/>
        <v>23.481661115372333</v>
      </c>
      <c r="AC507" s="2">
        <f t="shared" si="560"/>
        <v>39804</v>
      </c>
      <c r="AD507" s="43">
        <f t="shared" si="524"/>
        <v>810</v>
      </c>
      <c r="AE507" s="235">
        <v>16.3</v>
      </c>
      <c r="AF507" s="131">
        <f>(AK506&gt;AF1239)*1</f>
        <v>0</v>
      </c>
      <c r="AG507" s="112">
        <f>MROUND((AD507*AG1239),5)</f>
        <v>795</v>
      </c>
      <c r="AH507" s="113">
        <f>MROUND((AE507*AH1239),0.1)</f>
        <v>2.9000000000000004</v>
      </c>
      <c r="AI507" s="60">
        <f t="shared" si="525"/>
        <v>33.800000000000068</v>
      </c>
      <c r="AJ507" s="60">
        <f t="shared" si="510"/>
        <v>839.4</v>
      </c>
      <c r="AK507" s="133">
        <f t="shared" si="511"/>
        <v>871.2</v>
      </c>
      <c r="AL507" s="41">
        <f t="shared" si="521"/>
        <v>870</v>
      </c>
      <c r="AM507" s="56">
        <f t="shared" si="522"/>
        <v>16.400000000000002</v>
      </c>
      <c r="AN507" s="82">
        <f t="shared" si="523"/>
        <v>1</v>
      </c>
      <c r="AO507" s="82">
        <f t="shared" si="526"/>
        <v>0</v>
      </c>
      <c r="AP507" s="33">
        <f t="shared" si="543"/>
        <v>1</v>
      </c>
      <c r="AQ507" s="29">
        <f t="shared" si="527"/>
        <v>16.3</v>
      </c>
      <c r="AR507" s="86">
        <f t="shared" si="528"/>
        <v>1</v>
      </c>
      <c r="AS507" s="33">
        <f t="shared" si="529"/>
        <v>0</v>
      </c>
      <c r="AT507" s="19">
        <f t="shared" si="530"/>
        <v>0</v>
      </c>
      <c r="AU507" s="18">
        <f t="shared" si="544"/>
        <v>0</v>
      </c>
      <c r="AV507" s="5">
        <f t="shared" si="545"/>
        <v>0</v>
      </c>
      <c r="AW507" s="17">
        <f t="shared" si="531"/>
        <v>0</v>
      </c>
      <c r="AX507" s="17">
        <f t="shared" si="532"/>
        <v>0</v>
      </c>
      <c r="AY507" s="17">
        <f t="shared" si="546"/>
        <v>0</v>
      </c>
      <c r="AZ507" s="19">
        <f t="shared" si="547"/>
        <v>0</v>
      </c>
      <c r="BA507" s="19">
        <f t="shared" si="548"/>
        <v>0</v>
      </c>
      <c r="BB507" s="19">
        <f t="shared" si="549"/>
        <v>0</v>
      </c>
      <c r="BC507" s="19">
        <f t="shared" si="550"/>
        <v>0</v>
      </c>
      <c r="BD507" s="17">
        <f t="shared" si="551"/>
        <v>0</v>
      </c>
      <c r="BE507" s="17">
        <f t="shared" si="533"/>
        <v>0</v>
      </c>
      <c r="BF507" s="38">
        <f t="shared" si="534"/>
        <v>0</v>
      </c>
      <c r="BG507" s="38">
        <f t="shared" si="535"/>
        <v>0</v>
      </c>
      <c r="BH507" s="38">
        <f t="shared" si="552"/>
        <v>0</v>
      </c>
      <c r="BI507" s="38">
        <f t="shared" si="536"/>
        <v>-2.9000000000000004</v>
      </c>
      <c r="BJ507" s="5">
        <f t="shared" si="537"/>
        <v>16.3</v>
      </c>
      <c r="BK507" s="5">
        <f t="shared" si="553"/>
        <v>0</v>
      </c>
      <c r="BL507" s="22">
        <f t="shared" si="554"/>
        <v>0</v>
      </c>
      <c r="BM507" s="5">
        <f t="shared" si="555"/>
        <v>13.4</v>
      </c>
      <c r="BN507" s="66">
        <f t="shared" si="556"/>
        <v>1340</v>
      </c>
      <c r="BO507" s="5">
        <f>AP507*BO1345</f>
        <v>0</v>
      </c>
      <c r="BP507" s="5">
        <f>AU507*BP1239</f>
        <v>0</v>
      </c>
      <c r="BQ507" s="5">
        <f t="shared" si="513"/>
        <v>-39</v>
      </c>
      <c r="BR507" s="356">
        <f t="shared" si="495"/>
        <v>1301</v>
      </c>
      <c r="BS507" s="5">
        <f t="shared" si="557"/>
        <v>871.2</v>
      </c>
      <c r="BT507" s="6"/>
      <c r="BU507" s="306">
        <v>39804</v>
      </c>
      <c r="BV507" s="38">
        <f t="shared" si="538"/>
        <v>871.2</v>
      </c>
      <c r="BW507" s="66">
        <f>BV27*BV507</f>
        <v>71774.592189817107</v>
      </c>
      <c r="BX507" s="66">
        <f t="shared" si="566"/>
        <v>2784.643269072345</v>
      </c>
      <c r="BY507" s="17">
        <f t="shared" si="561"/>
        <v>1</v>
      </c>
      <c r="BZ507" s="17">
        <f t="shared" si="567"/>
        <v>0</v>
      </c>
      <c r="CA507" s="66">
        <f t="shared" si="514"/>
        <v>1301</v>
      </c>
      <c r="CB507" s="66">
        <f>N3+CE507</f>
        <v>72423</v>
      </c>
      <c r="CC507" s="66">
        <f>MAX(BW404:BW507)</f>
        <v>82344.702586917119</v>
      </c>
      <c r="CD507" s="66">
        <f t="shared" si="539"/>
        <v>-10570.110397100012</v>
      </c>
      <c r="CE507" s="66">
        <f t="shared" si="515"/>
        <v>22423</v>
      </c>
      <c r="CF507" s="66">
        <f>MAX(CE404:CE507)</f>
        <v>26051</v>
      </c>
      <c r="CG507" s="66">
        <f t="shared" si="540"/>
        <v>-3628</v>
      </c>
      <c r="CH507" s="370">
        <f t="shared" si="512"/>
        <v>39804</v>
      </c>
      <c r="CI507" s="17">
        <f t="shared" si="541"/>
        <v>1</v>
      </c>
      <c r="CJ507" s="17">
        <f t="shared" si="542"/>
        <v>0</v>
      </c>
      <c r="CK507" s="38">
        <f>MAX(BV38:BV507)</f>
        <v>999.5</v>
      </c>
      <c r="CL507" s="38">
        <f t="shared" si="562"/>
        <v>-128.29999999999995</v>
      </c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</row>
    <row r="508" spans="1:147" customFormat="1" x14ac:dyDescent="0.25">
      <c r="A508" s="3"/>
      <c r="B508" s="254">
        <f t="shared" si="558"/>
        <v>39790</v>
      </c>
      <c r="C508" s="5">
        <f t="shared" si="563"/>
        <v>58002</v>
      </c>
      <c r="D508" s="5">
        <v>0</v>
      </c>
      <c r="E508" s="66">
        <f t="shared" si="568"/>
        <v>0</v>
      </c>
      <c r="F508" s="66">
        <f t="shared" si="564"/>
        <v>-288</v>
      </c>
      <c r="G508" s="4">
        <f t="shared" si="565"/>
        <v>57714</v>
      </c>
      <c r="H508" s="8">
        <f t="shared" si="559"/>
        <v>-4.9653460225509462E-3</v>
      </c>
      <c r="I508" s="3"/>
      <c r="J508" s="306">
        <v>39811</v>
      </c>
      <c r="K508" s="176">
        <v>873</v>
      </c>
      <c r="L508" s="176">
        <v>892</v>
      </c>
      <c r="M508" s="176">
        <v>857.3</v>
      </c>
      <c r="N508" s="178">
        <v>879.5</v>
      </c>
      <c r="O508" s="5">
        <f t="shared" si="517"/>
        <v>34.700000000000045</v>
      </c>
      <c r="P508" s="8">
        <f t="shared" si="518"/>
        <v>3.9747995418098564E-2</v>
      </c>
      <c r="Q508" s="8">
        <f>(AVERAGE(P505:P507))*Q1239</f>
        <v>3.1474217845089289E-2</v>
      </c>
      <c r="R508" s="8">
        <f>P507/P1239</f>
        <v>1.4933080927823714</v>
      </c>
      <c r="S508" s="109">
        <f t="shared" si="504"/>
        <v>845.523007821237</v>
      </c>
      <c r="T508" s="5">
        <f t="shared" si="505"/>
        <v>28</v>
      </c>
      <c r="U508" s="8">
        <f t="shared" si="516"/>
        <v>0.49090909090909091</v>
      </c>
      <c r="V508" s="19">
        <f t="shared" si="506"/>
        <v>0</v>
      </c>
      <c r="W508" s="109">
        <f t="shared" si="507"/>
        <v>900.476992178763</v>
      </c>
      <c r="X508" s="5">
        <f t="shared" si="508"/>
        <v>27</v>
      </c>
      <c r="Y508" s="8">
        <f t="shared" si="519"/>
        <v>0.50909090909090904</v>
      </c>
      <c r="Z508" s="5">
        <f t="shared" si="509"/>
        <v>0</v>
      </c>
      <c r="AA508" s="5">
        <f>K508*AA1239</f>
        <v>11.349</v>
      </c>
      <c r="AB508" s="5">
        <f t="shared" si="520"/>
        <v>16.947553544987134</v>
      </c>
      <c r="AC508" s="2">
        <f t="shared" si="560"/>
        <v>39811</v>
      </c>
      <c r="AD508" s="43">
        <f t="shared" si="524"/>
        <v>845</v>
      </c>
      <c r="AE508" s="235">
        <v>11.9</v>
      </c>
      <c r="AF508" s="131">
        <f>(AK507&gt;AF1239)*1</f>
        <v>0</v>
      </c>
      <c r="AG508" s="112">
        <f>MROUND((AD508*AG1239),5)</f>
        <v>830</v>
      </c>
      <c r="AH508" s="113">
        <f>MROUND((AE508*AH1239),0.1)</f>
        <v>2.1</v>
      </c>
      <c r="AI508" s="60">
        <f t="shared" si="525"/>
        <v>8.2999999999999545</v>
      </c>
      <c r="AJ508" s="60">
        <f t="shared" si="510"/>
        <v>873</v>
      </c>
      <c r="AK508" s="133">
        <f t="shared" si="511"/>
        <v>879.5</v>
      </c>
      <c r="AL508" s="41">
        <f t="shared" si="521"/>
        <v>900</v>
      </c>
      <c r="AM508" s="56">
        <f t="shared" si="522"/>
        <v>11.5</v>
      </c>
      <c r="AN508" s="82">
        <f t="shared" si="523"/>
        <v>1</v>
      </c>
      <c r="AO508" s="82">
        <f t="shared" si="526"/>
        <v>0</v>
      </c>
      <c r="AP508" s="33">
        <f t="shared" si="543"/>
        <v>1</v>
      </c>
      <c r="AQ508" s="29">
        <f t="shared" si="527"/>
        <v>11.9</v>
      </c>
      <c r="AR508" s="86">
        <f t="shared" si="528"/>
        <v>1</v>
      </c>
      <c r="AS508" s="33">
        <f t="shared" si="529"/>
        <v>0</v>
      </c>
      <c r="AT508" s="19">
        <f t="shared" si="530"/>
        <v>0</v>
      </c>
      <c r="AU508" s="18">
        <f t="shared" si="544"/>
        <v>0</v>
      </c>
      <c r="AV508" s="5">
        <f t="shared" si="545"/>
        <v>0</v>
      </c>
      <c r="AW508" s="17">
        <f t="shared" si="531"/>
        <v>0</v>
      </c>
      <c r="AX508" s="17">
        <f t="shared" si="532"/>
        <v>0</v>
      </c>
      <c r="AY508" s="17">
        <f t="shared" si="546"/>
        <v>0</v>
      </c>
      <c r="AZ508" s="19">
        <f t="shared" si="547"/>
        <v>0</v>
      </c>
      <c r="BA508" s="19">
        <f t="shared" si="548"/>
        <v>0</v>
      </c>
      <c r="BB508" s="19">
        <f t="shared" si="549"/>
        <v>0</v>
      </c>
      <c r="BC508" s="19">
        <f t="shared" si="550"/>
        <v>0</v>
      </c>
      <c r="BD508" s="17">
        <f t="shared" si="551"/>
        <v>0</v>
      </c>
      <c r="BE508" s="17">
        <f t="shared" si="533"/>
        <v>0</v>
      </c>
      <c r="BF508" s="38">
        <f t="shared" si="534"/>
        <v>0</v>
      </c>
      <c r="BG508" s="38">
        <f t="shared" si="535"/>
        <v>0</v>
      </c>
      <c r="BH508" s="38">
        <f t="shared" si="552"/>
        <v>0</v>
      </c>
      <c r="BI508" s="38">
        <f t="shared" si="536"/>
        <v>-2.1</v>
      </c>
      <c r="BJ508" s="5">
        <f t="shared" si="537"/>
        <v>11.9</v>
      </c>
      <c r="BK508" s="5">
        <f t="shared" si="553"/>
        <v>0</v>
      </c>
      <c r="BL508" s="22">
        <f t="shared" si="554"/>
        <v>0</v>
      </c>
      <c r="BM508" s="5">
        <f t="shared" si="555"/>
        <v>9.8000000000000007</v>
      </c>
      <c r="BN508" s="66">
        <f t="shared" si="556"/>
        <v>980.00000000000011</v>
      </c>
      <c r="BO508" s="5">
        <f>AP508*BO1346</f>
        <v>0</v>
      </c>
      <c r="BP508" s="5">
        <f>AU508*BP1239</f>
        <v>0</v>
      </c>
      <c r="BQ508" s="5">
        <f t="shared" si="513"/>
        <v>-39</v>
      </c>
      <c r="BR508" s="356">
        <f t="shared" si="495"/>
        <v>941.00000000000011</v>
      </c>
      <c r="BS508" s="5">
        <f t="shared" si="557"/>
        <v>879.5</v>
      </c>
      <c r="BT508" s="6"/>
      <c r="BU508" s="306">
        <v>39811</v>
      </c>
      <c r="BV508" s="38">
        <f t="shared" si="538"/>
        <v>879.5</v>
      </c>
      <c r="BW508" s="66">
        <f>BV27*BV508</f>
        <v>72458.395122754984</v>
      </c>
      <c r="BX508" s="66">
        <f t="shared" si="566"/>
        <v>683.8029329378769</v>
      </c>
      <c r="BY508" s="17">
        <f t="shared" si="561"/>
        <v>1</v>
      </c>
      <c r="BZ508" s="17">
        <f t="shared" si="567"/>
        <v>0</v>
      </c>
      <c r="CA508" s="66">
        <f t="shared" si="514"/>
        <v>941</v>
      </c>
      <c r="CB508" s="66">
        <f>N3+CE508</f>
        <v>73364</v>
      </c>
      <c r="CC508" s="66">
        <f>MAX(BW404:BW508)</f>
        <v>82344.702586917119</v>
      </c>
      <c r="CD508" s="66">
        <f t="shared" si="539"/>
        <v>-9886.3074641621351</v>
      </c>
      <c r="CE508" s="66">
        <f t="shared" si="515"/>
        <v>23364</v>
      </c>
      <c r="CF508" s="66">
        <f>MAX(CE404:CE508)</f>
        <v>26051</v>
      </c>
      <c r="CG508" s="66">
        <f t="shared" si="540"/>
        <v>-2687</v>
      </c>
      <c r="CH508" s="370">
        <f t="shared" si="512"/>
        <v>39811</v>
      </c>
      <c r="CI508" s="17">
        <f t="shared" si="541"/>
        <v>1</v>
      </c>
      <c r="CJ508" s="17">
        <f t="shared" si="542"/>
        <v>0</v>
      </c>
      <c r="CK508" s="38">
        <f>MAX(BV38:BV508)</f>
        <v>999.5</v>
      </c>
      <c r="CL508" s="38">
        <f t="shared" si="562"/>
        <v>-120</v>
      </c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</row>
    <row r="509" spans="1:147" customFormat="1" x14ac:dyDescent="0.25">
      <c r="A509" s="3"/>
      <c r="B509" s="254">
        <f t="shared" si="558"/>
        <v>39797</v>
      </c>
      <c r="C509" s="5">
        <f t="shared" si="563"/>
        <v>57714</v>
      </c>
      <c r="D509" s="5">
        <v>0</v>
      </c>
      <c r="E509" s="66">
        <f t="shared" si="568"/>
        <v>0</v>
      </c>
      <c r="F509" s="66">
        <f t="shared" si="564"/>
        <v>1041</v>
      </c>
      <c r="G509" s="4">
        <f t="shared" si="565"/>
        <v>58755</v>
      </c>
      <c r="H509" s="8">
        <f t="shared" si="559"/>
        <v>1.8037218006029733E-2</v>
      </c>
      <c r="I509" s="3"/>
      <c r="J509" s="306">
        <v>39818</v>
      </c>
      <c r="K509" s="176">
        <v>880.7</v>
      </c>
      <c r="L509" s="176">
        <v>885.5</v>
      </c>
      <c r="M509" s="176">
        <v>836</v>
      </c>
      <c r="N509" s="178">
        <v>855</v>
      </c>
      <c r="O509" s="5">
        <f t="shared" si="517"/>
        <v>49.5</v>
      </c>
      <c r="P509" s="8">
        <f t="shared" si="518"/>
        <v>5.6205291245600086E-2</v>
      </c>
      <c r="Q509" s="8">
        <f>(AVERAGE(P506:P508))*Q1239</f>
        <v>2.2437792375412047E-2</v>
      </c>
      <c r="R509" s="8">
        <f>P508/P1239</f>
        <v>1.1272269029644708</v>
      </c>
      <c r="S509" s="109">
        <f t="shared" si="504"/>
        <v>860.93903625497467</v>
      </c>
      <c r="T509" s="5">
        <f t="shared" si="505"/>
        <v>20.700000000000045</v>
      </c>
      <c r="U509" s="8">
        <f t="shared" si="516"/>
        <v>0.48249999999999887</v>
      </c>
      <c r="V509" s="19">
        <f t="shared" si="506"/>
        <v>5</v>
      </c>
      <c r="W509" s="109">
        <f t="shared" si="507"/>
        <v>900.46096374502542</v>
      </c>
      <c r="X509" s="5">
        <f t="shared" si="508"/>
        <v>19.299999999999955</v>
      </c>
      <c r="Y509" s="8">
        <f t="shared" si="519"/>
        <v>0.51750000000000118</v>
      </c>
      <c r="Z509" s="5">
        <f t="shared" si="509"/>
        <v>0</v>
      </c>
      <c r="AA509" s="5">
        <f>K509*AA1239</f>
        <v>11.4491</v>
      </c>
      <c r="AB509" s="5">
        <f t="shared" si="520"/>
        <v>12.905733534730523</v>
      </c>
      <c r="AC509" s="2">
        <f t="shared" si="560"/>
        <v>39818</v>
      </c>
      <c r="AD509" s="43">
        <f t="shared" si="524"/>
        <v>860</v>
      </c>
      <c r="AE509" s="235">
        <v>8.3000000000000007</v>
      </c>
      <c r="AF509" s="131">
        <f>(AK508&gt;AF1239)*1</f>
        <v>0</v>
      </c>
      <c r="AG509" s="112">
        <f>MROUND((AD509*AG1239),5)</f>
        <v>845</v>
      </c>
      <c r="AH509" s="113">
        <f>MROUND((AE509*AH1239),0.1)</f>
        <v>1.5</v>
      </c>
      <c r="AI509" s="60">
        <f t="shared" si="525"/>
        <v>-24.5</v>
      </c>
      <c r="AJ509" s="60">
        <f t="shared" si="510"/>
        <v>880.7</v>
      </c>
      <c r="AK509" s="133">
        <f t="shared" si="511"/>
        <v>855</v>
      </c>
      <c r="AL509" s="41">
        <f t="shared" si="521"/>
        <v>900</v>
      </c>
      <c r="AM509" s="56">
        <f t="shared" si="522"/>
        <v>8.6</v>
      </c>
      <c r="AN509" s="82">
        <f t="shared" si="523"/>
        <v>0</v>
      </c>
      <c r="AO509" s="82">
        <f t="shared" si="526"/>
        <v>1</v>
      </c>
      <c r="AP509" s="33">
        <f t="shared" si="543"/>
        <v>1</v>
      </c>
      <c r="AQ509" s="29">
        <f t="shared" si="527"/>
        <v>8.3000000000000007</v>
      </c>
      <c r="AR509" s="86">
        <f t="shared" si="528"/>
        <v>0</v>
      </c>
      <c r="AS509" s="33">
        <f t="shared" si="529"/>
        <v>1</v>
      </c>
      <c r="AT509" s="19">
        <f t="shared" si="530"/>
        <v>860</v>
      </c>
      <c r="AU509" s="18">
        <f t="shared" si="544"/>
        <v>0</v>
      </c>
      <c r="AV509" s="5">
        <f t="shared" si="545"/>
        <v>0</v>
      </c>
      <c r="AW509" s="17">
        <f t="shared" si="531"/>
        <v>0</v>
      </c>
      <c r="AX509" s="17">
        <f t="shared" si="532"/>
        <v>0</v>
      </c>
      <c r="AY509" s="17">
        <f t="shared" si="546"/>
        <v>0</v>
      </c>
      <c r="AZ509" s="19">
        <f t="shared" si="547"/>
        <v>0</v>
      </c>
      <c r="BA509" s="19">
        <f t="shared" si="548"/>
        <v>860</v>
      </c>
      <c r="BB509" s="19">
        <f t="shared" si="549"/>
        <v>0</v>
      </c>
      <c r="BC509" s="19">
        <f t="shared" si="550"/>
        <v>0</v>
      </c>
      <c r="BD509" s="17">
        <f t="shared" si="551"/>
        <v>860</v>
      </c>
      <c r="BE509" s="17">
        <f t="shared" si="533"/>
        <v>0</v>
      </c>
      <c r="BF509" s="38">
        <f t="shared" si="534"/>
        <v>0</v>
      </c>
      <c r="BG509" s="38">
        <f t="shared" si="535"/>
        <v>0</v>
      </c>
      <c r="BH509" s="38">
        <f t="shared" si="552"/>
        <v>0</v>
      </c>
      <c r="BI509" s="38">
        <f t="shared" si="536"/>
        <v>-1.5</v>
      </c>
      <c r="BJ509" s="5">
        <f t="shared" si="537"/>
        <v>8.3000000000000007</v>
      </c>
      <c r="BK509" s="5">
        <f t="shared" si="553"/>
        <v>0</v>
      </c>
      <c r="BL509" s="22">
        <f t="shared" si="554"/>
        <v>0</v>
      </c>
      <c r="BM509" s="5">
        <f t="shared" si="555"/>
        <v>6.8000000000000007</v>
      </c>
      <c r="BN509" s="66">
        <f t="shared" si="556"/>
        <v>680.00000000000011</v>
      </c>
      <c r="BO509" s="5">
        <f>AP509*BO1347</f>
        <v>0</v>
      </c>
      <c r="BP509" s="5">
        <f>AU509*BP1239</f>
        <v>0</v>
      </c>
      <c r="BQ509" s="5">
        <f t="shared" si="513"/>
        <v>-39</v>
      </c>
      <c r="BR509" s="356">
        <f t="shared" si="495"/>
        <v>641.00000000000011</v>
      </c>
      <c r="BS509" s="5">
        <f t="shared" si="557"/>
        <v>855</v>
      </c>
      <c r="BT509" s="6"/>
      <c r="BU509" s="306">
        <v>39818</v>
      </c>
      <c r="BV509" s="38">
        <f t="shared" si="538"/>
        <v>855</v>
      </c>
      <c r="BW509" s="66">
        <f>BV27*BV509</f>
        <v>70439.940682155211</v>
      </c>
      <c r="BX509" s="66">
        <f t="shared" si="566"/>
        <v>-2018.4544405997731</v>
      </c>
      <c r="BY509" s="17">
        <f t="shared" si="561"/>
        <v>0</v>
      </c>
      <c r="BZ509" s="17">
        <f t="shared" si="567"/>
        <v>1</v>
      </c>
      <c r="CA509" s="66">
        <f t="shared" si="514"/>
        <v>641</v>
      </c>
      <c r="CB509" s="66">
        <f>N3+CE509</f>
        <v>74005</v>
      </c>
      <c r="CC509" s="66">
        <f>MAX(BW404:BW509)</f>
        <v>82344.702586917119</v>
      </c>
      <c r="CD509" s="66">
        <f t="shared" si="539"/>
        <v>-11904.761904761908</v>
      </c>
      <c r="CE509" s="66">
        <f t="shared" si="515"/>
        <v>24005</v>
      </c>
      <c r="CF509" s="66">
        <f>MAX(CE404:CE509)</f>
        <v>26051</v>
      </c>
      <c r="CG509" s="66">
        <f t="shared" si="540"/>
        <v>-2046</v>
      </c>
      <c r="CH509" s="370">
        <f t="shared" si="512"/>
        <v>39818</v>
      </c>
      <c r="CI509" s="17">
        <f t="shared" ref="CI509:CI540" si="569">(F515&gt;0)*1</f>
        <v>1</v>
      </c>
      <c r="CJ509" s="17">
        <f t="shared" ref="CJ509:CJ540" si="570">(F515&lt;1)*1</f>
        <v>0</v>
      </c>
      <c r="CK509" s="38">
        <f>MAX(BV38:BV509)</f>
        <v>999.5</v>
      </c>
      <c r="CL509" s="38">
        <f t="shared" si="562"/>
        <v>-144.5</v>
      </c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</row>
    <row r="510" spans="1:147" customFormat="1" x14ac:dyDescent="0.25">
      <c r="A510" s="3"/>
      <c r="B510" s="254">
        <f t="shared" si="558"/>
        <v>39804</v>
      </c>
      <c r="C510" s="5">
        <f t="shared" si="563"/>
        <v>58755</v>
      </c>
      <c r="D510" s="5">
        <v>0</v>
      </c>
      <c r="E510" s="66">
        <f t="shared" si="568"/>
        <v>0</v>
      </c>
      <c r="F510" s="66">
        <f t="shared" si="564"/>
        <v>1301</v>
      </c>
      <c r="G510" s="4">
        <f t="shared" si="565"/>
        <v>60056</v>
      </c>
      <c r="H510" s="8">
        <f t="shared" si="559"/>
        <v>2.2142796357756785E-2</v>
      </c>
      <c r="I510" s="3"/>
      <c r="J510" s="306">
        <v>39825</v>
      </c>
      <c r="K510" s="176">
        <v>856.1</v>
      </c>
      <c r="L510" s="176">
        <v>857.5</v>
      </c>
      <c r="M510" s="176">
        <v>801.5</v>
      </c>
      <c r="N510" s="178">
        <v>839.9</v>
      </c>
      <c r="O510" s="5">
        <f t="shared" si="517"/>
        <v>56</v>
      </c>
      <c r="P510" s="8">
        <f t="shared" si="518"/>
        <v>6.5412919051512669E-2</v>
      </c>
      <c r="Q510" s="8">
        <f>(AVERAGE(P507:P509))*Q1239</f>
        <v>1.9814659490987006E-2</v>
      </c>
      <c r="R510" s="8">
        <f>P509/P1239</f>
        <v>1.5939449452624659</v>
      </c>
      <c r="S510" s="109">
        <f t="shared" si="504"/>
        <v>839.13667000976602</v>
      </c>
      <c r="T510" s="5">
        <f t="shared" si="505"/>
        <v>16.100000000000023</v>
      </c>
      <c r="U510" s="8">
        <f t="shared" si="516"/>
        <v>0.53999999999999937</v>
      </c>
      <c r="V510" s="19">
        <f t="shared" si="506"/>
        <v>0.10000000000002274</v>
      </c>
      <c r="W510" s="109">
        <f t="shared" si="507"/>
        <v>873.06332999023402</v>
      </c>
      <c r="X510" s="5">
        <f t="shared" si="508"/>
        <v>18.899999999999977</v>
      </c>
      <c r="Y510" s="8">
        <f t="shared" si="519"/>
        <v>0.46000000000000063</v>
      </c>
      <c r="Z510" s="5">
        <f t="shared" si="509"/>
        <v>0</v>
      </c>
      <c r="AA510" s="5">
        <f>K510*AA1239</f>
        <v>11.129300000000001</v>
      </c>
      <c r="AB510" s="5">
        <f t="shared" si="520"/>
        <v>17.739491479309564</v>
      </c>
      <c r="AC510" s="2">
        <f t="shared" si="560"/>
        <v>39825</v>
      </c>
      <c r="AD510" s="43">
        <f t="shared" si="524"/>
        <v>840</v>
      </c>
      <c r="AE510" s="235">
        <v>6.2</v>
      </c>
      <c r="AF510" s="131">
        <f>(AK509&gt;AF1239)*1</f>
        <v>0</v>
      </c>
      <c r="AG510" s="112">
        <f>MROUND((AD510*AG1239),5)</f>
        <v>825</v>
      </c>
      <c r="AH510" s="113">
        <f>MROUND((AE510*AH1239),0.1)</f>
        <v>1.1000000000000001</v>
      </c>
      <c r="AI510" s="60">
        <f t="shared" si="525"/>
        <v>-15.100000000000023</v>
      </c>
      <c r="AJ510" s="60">
        <f t="shared" si="510"/>
        <v>856.1</v>
      </c>
      <c r="AK510" s="133">
        <f t="shared" si="511"/>
        <v>839.9</v>
      </c>
      <c r="AL510" s="41">
        <f t="shared" si="521"/>
        <v>875</v>
      </c>
      <c r="AM510" s="56">
        <f t="shared" si="522"/>
        <v>6.7</v>
      </c>
      <c r="AN510" s="82">
        <f t="shared" si="523"/>
        <v>0</v>
      </c>
      <c r="AO510" s="82">
        <f t="shared" si="526"/>
        <v>1</v>
      </c>
      <c r="AP510" s="33">
        <f t="shared" si="543"/>
        <v>0</v>
      </c>
      <c r="AQ510" s="29">
        <f t="shared" si="527"/>
        <v>0</v>
      </c>
      <c r="AR510" s="86">
        <f t="shared" si="528"/>
        <v>0</v>
      </c>
      <c r="AS510" s="33">
        <f t="shared" si="529"/>
        <v>0</v>
      </c>
      <c r="AT510" s="19">
        <f t="shared" si="530"/>
        <v>0</v>
      </c>
      <c r="AU510" s="18">
        <f t="shared" si="544"/>
        <v>1</v>
      </c>
      <c r="AV510" s="5">
        <f t="shared" si="545"/>
        <v>6.7</v>
      </c>
      <c r="AW510" s="17">
        <f t="shared" si="531"/>
        <v>1</v>
      </c>
      <c r="AX510" s="17">
        <f t="shared" si="532"/>
        <v>0</v>
      </c>
      <c r="AY510" s="17">
        <f t="shared" si="546"/>
        <v>0</v>
      </c>
      <c r="AZ510" s="19">
        <f t="shared" si="547"/>
        <v>860</v>
      </c>
      <c r="BA510" s="19">
        <f t="shared" si="548"/>
        <v>0</v>
      </c>
      <c r="BB510" s="19">
        <f t="shared" si="549"/>
        <v>0</v>
      </c>
      <c r="BC510" s="19">
        <f t="shared" si="550"/>
        <v>0</v>
      </c>
      <c r="BD510" s="17">
        <f t="shared" si="551"/>
        <v>860</v>
      </c>
      <c r="BE510" s="17">
        <f t="shared" si="533"/>
        <v>0</v>
      </c>
      <c r="BF510" s="38">
        <f t="shared" si="534"/>
        <v>0</v>
      </c>
      <c r="BG510" s="38">
        <f t="shared" si="535"/>
        <v>0</v>
      </c>
      <c r="BH510" s="38">
        <f t="shared" si="552"/>
        <v>0</v>
      </c>
      <c r="BI510" s="38">
        <f t="shared" si="536"/>
        <v>-1.1000000000000001</v>
      </c>
      <c r="BJ510" s="5">
        <f t="shared" si="537"/>
        <v>0</v>
      </c>
      <c r="BK510" s="5">
        <f t="shared" si="553"/>
        <v>0</v>
      </c>
      <c r="BL510" s="22">
        <f t="shared" si="554"/>
        <v>6.7</v>
      </c>
      <c r="BM510" s="5">
        <f t="shared" si="555"/>
        <v>5.6</v>
      </c>
      <c r="BN510" s="66">
        <f t="shared" si="556"/>
        <v>560</v>
      </c>
      <c r="BO510" s="5">
        <f>AP510*BO1348</f>
        <v>0</v>
      </c>
      <c r="BP510" s="5">
        <f>AU510*BP1239</f>
        <v>-39</v>
      </c>
      <c r="BQ510" s="5">
        <f t="shared" si="513"/>
        <v>-39</v>
      </c>
      <c r="BR510" s="356">
        <f t="shared" si="495"/>
        <v>482</v>
      </c>
      <c r="BS510" s="5">
        <f t="shared" si="557"/>
        <v>839.9</v>
      </c>
      <c r="BT510" s="6"/>
      <c r="BU510" s="306">
        <v>39825</v>
      </c>
      <c r="BV510" s="38">
        <f t="shared" si="538"/>
        <v>839.9</v>
      </c>
      <c r="BW510" s="66">
        <f>BV27*BV510</f>
        <v>69195.913659581478</v>
      </c>
      <c r="BX510" s="66">
        <f t="shared" si="566"/>
        <v>-1244.0270225737331</v>
      </c>
      <c r="BY510" s="17">
        <f t="shared" si="561"/>
        <v>0</v>
      </c>
      <c r="BZ510" s="17">
        <f t="shared" si="567"/>
        <v>1</v>
      </c>
      <c r="CA510" s="66">
        <f t="shared" si="514"/>
        <v>482</v>
      </c>
      <c r="CB510" s="66">
        <f>N3+CE510</f>
        <v>74487</v>
      </c>
      <c r="CC510" s="66">
        <f>MAX(BW404:BW510)</f>
        <v>82344.702586917119</v>
      </c>
      <c r="CD510" s="66">
        <f t="shared" si="539"/>
        <v>-13148.788927335641</v>
      </c>
      <c r="CE510" s="66">
        <f t="shared" si="515"/>
        <v>24487</v>
      </c>
      <c r="CF510" s="66">
        <f>MAX(CE404:CE510)</f>
        <v>26051</v>
      </c>
      <c r="CG510" s="66">
        <f t="shared" si="540"/>
        <v>-1564</v>
      </c>
      <c r="CH510" s="370">
        <f t="shared" si="512"/>
        <v>39825</v>
      </c>
      <c r="CI510" s="17">
        <f t="shared" si="569"/>
        <v>1</v>
      </c>
      <c r="CJ510" s="17">
        <f t="shared" si="570"/>
        <v>0</v>
      </c>
      <c r="CK510" s="38">
        <f>MAX(BV38:BV510)</f>
        <v>999.5</v>
      </c>
      <c r="CL510" s="38">
        <f t="shared" si="562"/>
        <v>-159.60000000000002</v>
      </c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</row>
    <row r="511" spans="1:147" customFormat="1" x14ac:dyDescent="0.25">
      <c r="A511" s="3"/>
      <c r="B511" s="254">
        <f t="shared" si="558"/>
        <v>39811</v>
      </c>
      <c r="C511" s="5">
        <f t="shared" si="563"/>
        <v>60056</v>
      </c>
      <c r="D511" s="5">
        <v>0</v>
      </c>
      <c r="E511" s="66">
        <f t="shared" si="568"/>
        <v>0</v>
      </c>
      <c r="F511" s="66">
        <f t="shared" si="564"/>
        <v>941.00000000000011</v>
      </c>
      <c r="G511" s="4">
        <f t="shared" si="565"/>
        <v>60997</v>
      </c>
      <c r="H511" s="8">
        <f t="shared" si="559"/>
        <v>1.5668709204742243E-2</v>
      </c>
      <c r="I511" s="3"/>
      <c r="J511" s="306">
        <v>39832</v>
      </c>
      <c r="K511" s="176">
        <v>844.1</v>
      </c>
      <c r="L511" s="176">
        <v>903.8</v>
      </c>
      <c r="M511" s="176">
        <v>823.6</v>
      </c>
      <c r="N511" s="178">
        <v>895.8</v>
      </c>
      <c r="O511" s="5">
        <f t="shared" si="517"/>
        <v>80.199999999999932</v>
      </c>
      <c r="P511" s="8">
        <f t="shared" si="518"/>
        <v>9.5012439284444888E-2</v>
      </c>
      <c r="Q511" s="8">
        <f>(AVERAGE(P508:P510))*Q1239</f>
        <v>2.151549409536151E-2</v>
      </c>
      <c r="R511" s="8">
        <f>P510/P1239</f>
        <v>1.8550671896960167</v>
      </c>
      <c r="S511" s="109">
        <f t="shared" si="504"/>
        <v>825.93877143410532</v>
      </c>
      <c r="T511" s="5">
        <f t="shared" si="505"/>
        <v>19.100000000000023</v>
      </c>
      <c r="U511" s="8">
        <f t="shared" si="516"/>
        <v>0.45428571428571363</v>
      </c>
      <c r="V511" s="19">
        <f t="shared" si="506"/>
        <v>0</v>
      </c>
      <c r="W511" s="109">
        <f t="shared" si="507"/>
        <v>862.26122856589473</v>
      </c>
      <c r="X511" s="5">
        <f t="shared" si="508"/>
        <v>15.899999999999977</v>
      </c>
      <c r="Y511" s="8">
        <f t="shared" si="519"/>
        <v>0.54571428571428637</v>
      </c>
      <c r="Z511" s="5">
        <f t="shared" si="509"/>
        <v>35.799999999999955</v>
      </c>
      <c r="AA511" s="5">
        <f>K511*AA1239</f>
        <v>10.9733</v>
      </c>
      <c r="AB511" s="5">
        <f t="shared" si="520"/>
        <v>20.356208792691302</v>
      </c>
      <c r="AC511" s="2">
        <f t="shared" si="560"/>
        <v>39832</v>
      </c>
      <c r="AD511" s="43">
        <f t="shared" si="524"/>
        <v>825</v>
      </c>
      <c r="AE511" s="235">
        <v>9.5</v>
      </c>
      <c r="AF511" s="131">
        <f>(AK510&gt;AF1239)*1</f>
        <v>0</v>
      </c>
      <c r="AG511" s="112">
        <f>MROUND((AD511*AG1239),5)</f>
        <v>810</v>
      </c>
      <c r="AH511" s="113">
        <f>MROUND((AE511*AH1239),0.1)</f>
        <v>1.7000000000000002</v>
      </c>
      <c r="AI511" s="60">
        <f t="shared" si="525"/>
        <v>55.899999999999977</v>
      </c>
      <c r="AJ511" s="60">
        <f t="shared" si="510"/>
        <v>844.1</v>
      </c>
      <c r="AK511" s="133">
        <f t="shared" si="511"/>
        <v>895.8</v>
      </c>
      <c r="AL511" s="41">
        <f t="shared" si="521"/>
        <v>860</v>
      </c>
      <c r="AM511" s="56">
        <f t="shared" si="522"/>
        <v>8.2000000000000011</v>
      </c>
      <c r="AN511" s="82">
        <f t="shared" si="523"/>
        <v>1</v>
      </c>
      <c r="AO511" s="82">
        <f t="shared" si="526"/>
        <v>0</v>
      </c>
      <c r="AP511" s="33">
        <f t="shared" si="543"/>
        <v>0</v>
      </c>
      <c r="AQ511" s="29">
        <f t="shared" si="527"/>
        <v>0</v>
      </c>
      <c r="AR511" s="86">
        <f t="shared" si="528"/>
        <v>1</v>
      </c>
      <c r="AS511" s="33">
        <f t="shared" si="529"/>
        <v>0</v>
      </c>
      <c r="AT511" s="19">
        <f t="shared" si="530"/>
        <v>0</v>
      </c>
      <c r="AU511" s="18">
        <f t="shared" si="544"/>
        <v>1</v>
      </c>
      <c r="AV511" s="5">
        <f t="shared" si="545"/>
        <v>8.2000000000000011</v>
      </c>
      <c r="AW511" s="17">
        <f t="shared" si="531"/>
        <v>0</v>
      </c>
      <c r="AX511" s="17">
        <f t="shared" si="532"/>
        <v>1</v>
      </c>
      <c r="AY511" s="17">
        <f t="shared" si="546"/>
        <v>860</v>
      </c>
      <c r="AZ511" s="19">
        <f t="shared" si="547"/>
        <v>860</v>
      </c>
      <c r="BA511" s="19">
        <f t="shared" si="548"/>
        <v>0</v>
      </c>
      <c r="BB511" s="19">
        <f t="shared" si="549"/>
        <v>0</v>
      </c>
      <c r="BC511" s="19">
        <f t="shared" si="550"/>
        <v>860</v>
      </c>
      <c r="BD511" s="17">
        <f t="shared" si="551"/>
        <v>0</v>
      </c>
      <c r="BE511" s="17">
        <f t="shared" si="533"/>
        <v>0</v>
      </c>
      <c r="BF511" s="38">
        <f t="shared" si="534"/>
        <v>0</v>
      </c>
      <c r="BG511" s="38">
        <f t="shared" si="535"/>
        <v>0</v>
      </c>
      <c r="BH511" s="38">
        <f t="shared" si="552"/>
        <v>0</v>
      </c>
      <c r="BI511" s="38">
        <f t="shared" si="536"/>
        <v>-1.7000000000000002</v>
      </c>
      <c r="BJ511" s="5">
        <f t="shared" si="537"/>
        <v>0</v>
      </c>
      <c r="BK511" s="5">
        <f t="shared" si="553"/>
        <v>0</v>
      </c>
      <c r="BL511" s="22">
        <f t="shared" si="554"/>
        <v>8.2000000000000011</v>
      </c>
      <c r="BM511" s="5">
        <f t="shared" si="555"/>
        <v>6.5000000000000009</v>
      </c>
      <c r="BN511" s="66">
        <f t="shared" si="556"/>
        <v>650.00000000000011</v>
      </c>
      <c r="BO511" s="5">
        <f>AP511*BO1349</f>
        <v>0</v>
      </c>
      <c r="BP511" s="5">
        <f>AU511*BP1239</f>
        <v>-39</v>
      </c>
      <c r="BQ511" s="5">
        <f t="shared" si="513"/>
        <v>-39</v>
      </c>
      <c r="BR511" s="356">
        <f t="shared" ref="BR511:BR574" si="571">BQ511+BP511+BO511+BN511</f>
        <v>572.00000000000011</v>
      </c>
      <c r="BS511" s="5">
        <f t="shared" si="557"/>
        <v>895.8</v>
      </c>
      <c r="BT511" s="6"/>
      <c r="BU511" s="306">
        <v>39832</v>
      </c>
      <c r="BV511" s="38">
        <f t="shared" si="538"/>
        <v>895.8</v>
      </c>
      <c r="BW511" s="66">
        <f>BV27*BV511</f>
        <v>73801.285219970334</v>
      </c>
      <c r="BX511" s="66">
        <f t="shared" si="566"/>
        <v>4605.3715603888559</v>
      </c>
      <c r="BY511" s="17">
        <f t="shared" si="561"/>
        <v>1</v>
      </c>
      <c r="BZ511" s="17">
        <f t="shared" si="567"/>
        <v>0</v>
      </c>
      <c r="CA511" s="66">
        <f t="shared" si="514"/>
        <v>572</v>
      </c>
      <c r="CB511" s="66">
        <f>N3+CE511</f>
        <v>75059</v>
      </c>
      <c r="CC511" s="66">
        <f>MAX(BW404:BW511)</f>
        <v>82344.702586917119</v>
      </c>
      <c r="CD511" s="66">
        <f t="shared" si="539"/>
        <v>-8543.4173669467855</v>
      </c>
      <c r="CE511" s="66">
        <f t="shared" si="515"/>
        <v>25059</v>
      </c>
      <c r="CF511" s="66">
        <f>MAX(CE404:CE511)</f>
        <v>26051</v>
      </c>
      <c r="CG511" s="66">
        <f t="shared" si="540"/>
        <v>-992</v>
      </c>
      <c r="CH511" s="370">
        <f t="shared" si="512"/>
        <v>39832</v>
      </c>
      <c r="CI511" s="17">
        <f t="shared" si="569"/>
        <v>1</v>
      </c>
      <c r="CJ511" s="17">
        <f t="shared" si="570"/>
        <v>0</v>
      </c>
      <c r="CK511" s="38">
        <f>MAX(BV38:BV511)</f>
        <v>999.5</v>
      </c>
      <c r="CL511" s="38">
        <f t="shared" si="562"/>
        <v>-103.70000000000005</v>
      </c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</row>
    <row r="512" spans="1:147" customFormat="1" x14ac:dyDescent="0.25">
      <c r="A512" s="3"/>
      <c r="B512" s="254"/>
      <c r="C512" s="5"/>
      <c r="D512" s="5"/>
      <c r="E512" s="66"/>
      <c r="F512" s="151" t="s">
        <v>94</v>
      </c>
      <c r="G512" s="29"/>
      <c r="H512" s="151" t="s">
        <v>94</v>
      </c>
      <c r="I512" s="3"/>
      <c r="J512" s="306">
        <v>39839</v>
      </c>
      <c r="K512" s="176">
        <v>898.9</v>
      </c>
      <c r="L512" s="176">
        <v>931.3</v>
      </c>
      <c r="M512" s="176">
        <v>875.7</v>
      </c>
      <c r="N512" s="178">
        <v>928.4</v>
      </c>
      <c r="O512" s="5">
        <f t="shared" si="517"/>
        <v>55.599999999999909</v>
      </c>
      <c r="P512" s="8">
        <f t="shared" si="518"/>
        <v>6.1853376348870739E-2</v>
      </c>
      <c r="Q512" s="8">
        <f>(AVERAGE(P509:P511))*Q1239</f>
        <v>2.8884086610874354E-2</v>
      </c>
      <c r="R512" s="8">
        <f>P511/P1239</f>
        <v>2.6944900378281273</v>
      </c>
      <c r="S512" s="109">
        <f t="shared" si="504"/>
        <v>872.93609454548505</v>
      </c>
      <c r="T512" s="5">
        <f t="shared" si="505"/>
        <v>23.899999999999977</v>
      </c>
      <c r="U512" s="8">
        <f t="shared" si="516"/>
        <v>0.52200000000000046</v>
      </c>
      <c r="V512" s="19">
        <f t="shared" si="506"/>
        <v>0</v>
      </c>
      <c r="W512" s="109">
        <f t="shared" si="507"/>
        <v>924.86390545451491</v>
      </c>
      <c r="X512" s="5">
        <f t="shared" si="508"/>
        <v>26.100000000000023</v>
      </c>
      <c r="Y512" s="8">
        <f t="shared" si="519"/>
        <v>0.47799999999999954</v>
      </c>
      <c r="Z512" s="5">
        <f t="shared" si="509"/>
        <v>3.3999999999999773</v>
      </c>
      <c r="AA512" s="5">
        <f>K512*AA1239</f>
        <v>11.685699999999999</v>
      </c>
      <c r="AB512" s="5">
        <f t="shared" si="520"/>
        <v>31.487002235048145</v>
      </c>
      <c r="AC512" s="2">
        <f t="shared" si="560"/>
        <v>39839</v>
      </c>
      <c r="AD512" s="43">
        <f t="shared" si="524"/>
        <v>875</v>
      </c>
      <c r="AE512" s="235">
        <v>9.1999999999999993</v>
      </c>
      <c r="AF512" s="131">
        <f>(AK511&gt;AF1239)*1</f>
        <v>0</v>
      </c>
      <c r="AG512" s="112">
        <f>MROUND((AD512*AG1239),5)</f>
        <v>860</v>
      </c>
      <c r="AH512" s="113">
        <f>MROUND((AE512*AH1239),0.1)</f>
        <v>1.7000000000000002</v>
      </c>
      <c r="AI512" s="60">
        <f t="shared" si="525"/>
        <v>32.600000000000023</v>
      </c>
      <c r="AJ512" s="60">
        <f t="shared" si="510"/>
        <v>898.9</v>
      </c>
      <c r="AK512" s="133">
        <f t="shared" si="511"/>
        <v>928.4</v>
      </c>
      <c r="AL512" s="41">
        <f t="shared" si="521"/>
        <v>925</v>
      </c>
      <c r="AM512" s="56">
        <f t="shared" si="522"/>
        <v>11.100000000000001</v>
      </c>
      <c r="AN512" s="82">
        <f t="shared" si="523"/>
        <v>1</v>
      </c>
      <c r="AO512" s="82">
        <f t="shared" si="526"/>
        <v>0</v>
      </c>
      <c r="AP512" s="33">
        <f t="shared" si="543"/>
        <v>1</v>
      </c>
      <c r="AQ512" s="29">
        <f t="shared" si="527"/>
        <v>9.1999999999999993</v>
      </c>
      <c r="AR512" s="86">
        <f t="shared" si="528"/>
        <v>1</v>
      </c>
      <c r="AS512" s="33">
        <f t="shared" si="529"/>
        <v>0</v>
      </c>
      <c r="AT512" s="19">
        <f t="shared" si="530"/>
        <v>0</v>
      </c>
      <c r="AU512" s="18">
        <f t="shared" si="544"/>
        <v>0</v>
      </c>
      <c r="AV512" s="5">
        <f t="shared" si="545"/>
        <v>0</v>
      </c>
      <c r="AW512" s="17">
        <f t="shared" si="531"/>
        <v>0</v>
      </c>
      <c r="AX512" s="17">
        <f t="shared" si="532"/>
        <v>0</v>
      </c>
      <c r="AY512" s="17">
        <f t="shared" si="546"/>
        <v>0</v>
      </c>
      <c r="AZ512" s="19">
        <f t="shared" si="547"/>
        <v>0</v>
      </c>
      <c r="BA512" s="19">
        <f t="shared" si="548"/>
        <v>0</v>
      </c>
      <c r="BB512" s="19">
        <f t="shared" si="549"/>
        <v>0</v>
      </c>
      <c r="BC512" s="19">
        <f t="shared" si="550"/>
        <v>0</v>
      </c>
      <c r="BD512" s="17">
        <f t="shared" si="551"/>
        <v>0</v>
      </c>
      <c r="BE512" s="17">
        <f t="shared" si="533"/>
        <v>0</v>
      </c>
      <c r="BF512" s="38">
        <f t="shared" si="534"/>
        <v>0</v>
      </c>
      <c r="BG512" s="38">
        <f t="shared" si="535"/>
        <v>0</v>
      </c>
      <c r="BH512" s="38">
        <f t="shared" si="552"/>
        <v>0</v>
      </c>
      <c r="BI512" s="38">
        <f t="shared" si="536"/>
        <v>-1.7000000000000002</v>
      </c>
      <c r="BJ512" s="5">
        <f t="shared" si="537"/>
        <v>9.1999999999999993</v>
      </c>
      <c r="BK512" s="5">
        <f t="shared" si="553"/>
        <v>0</v>
      </c>
      <c r="BL512" s="22">
        <f t="shared" si="554"/>
        <v>0</v>
      </c>
      <c r="BM512" s="5">
        <f t="shared" si="555"/>
        <v>7.4999999999999991</v>
      </c>
      <c r="BN512" s="66">
        <f t="shared" si="556"/>
        <v>749.99999999999989</v>
      </c>
      <c r="BO512" s="5">
        <f>AP512*BO1350</f>
        <v>0</v>
      </c>
      <c r="BP512" s="5">
        <f>AU512*BP1239</f>
        <v>0</v>
      </c>
      <c r="BQ512" s="5">
        <f t="shared" si="513"/>
        <v>-39</v>
      </c>
      <c r="BR512" s="356">
        <f t="shared" si="571"/>
        <v>710.99999999999989</v>
      </c>
      <c r="BS512" s="5">
        <f t="shared" si="557"/>
        <v>928.4</v>
      </c>
      <c r="BT512" s="6"/>
      <c r="BU512" s="306">
        <v>39839</v>
      </c>
      <c r="BV512" s="38">
        <f t="shared" si="538"/>
        <v>928.4</v>
      </c>
      <c r="BW512" s="66">
        <f>BV27*BV512</f>
        <v>76487.065414401062</v>
      </c>
      <c r="BX512" s="66">
        <f t="shared" si="566"/>
        <v>2685.7801944307284</v>
      </c>
      <c r="BY512" s="17">
        <f t="shared" si="561"/>
        <v>1</v>
      </c>
      <c r="BZ512" s="17">
        <f t="shared" si="567"/>
        <v>0</v>
      </c>
      <c r="CA512" s="66">
        <f t="shared" si="514"/>
        <v>711</v>
      </c>
      <c r="CB512" s="66">
        <f>N3+CE512</f>
        <v>75770</v>
      </c>
      <c r="CC512" s="66">
        <f>MAX(BW404:BW512)</f>
        <v>82344.702586917119</v>
      </c>
      <c r="CD512" s="66">
        <f t="shared" si="539"/>
        <v>-5857.637172516057</v>
      </c>
      <c r="CE512" s="66">
        <f t="shared" si="515"/>
        <v>25770</v>
      </c>
      <c r="CF512" s="66">
        <f>MAX(CE404:CE512)</f>
        <v>26051</v>
      </c>
      <c r="CG512" s="66">
        <f t="shared" si="540"/>
        <v>-281</v>
      </c>
      <c r="CH512" s="370">
        <f t="shared" si="512"/>
        <v>39839</v>
      </c>
      <c r="CI512" s="17">
        <f t="shared" si="569"/>
        <v>1</v>
      </c>
      <c r="CJ512" s="17">
        <f t="shared" si="570"/>
        <v>0</v>
      </c>
      <c r="CK512" s="38">
        <f>MAX(BV38:BV512)</f>
        <v>999.5</v>
      </c>
      <c r="CL512" s="38">
        <f t="shared" si="562"/>
        <v>-71.100000000000023</v>
      </c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</row>
    <row r="513" spans="1:147" customFormat="1" x14ac:dyDescent="0.25">
      <c r="A513" s="3"/>
      <c r="B513" s="254"/>
      <c r="C513" s="5"/>
      <c r="D513" s="5"/>
      <c r="E513" s="66"/>
      <c r="F513" s="72">
        <f>SUM(F460:F512)</f>
        <v>10997</v>
      </c>
      <c r="G513" s="29"/>
      <c r="H513" s="152">
        <f>F513/C460</f>
        <v>0.21994</v>
      </c>
      <c r="I513" s="3"/>
      <c r="J513" s="306">
        <v>39846</v>
      </c>
      <c r="K513" s="176">
        <v>927</v>
      </c>
      <c r="L513" s="176">
        <v>929</v>
      </c>
      <c r="M513" s="176">
        <v>890.3</v>
      </c>
      <c r="N513" s="178">
        <v>914.3</v>
      </c>
      <c r="O513" s="5">
        <f t="shared" si="517"/>
        <v>38.700000000000045</v>
      </c>
      <c r="P513" s="8">
        <f t="shared" si="518"/>
        <v>4.1747572815534033E-2</v>
      </c>
      <c r="Q513" s="8">
        <f>(AVERAGE(P510:P512))*Q1239</f>
        <v>2.9637164624643771E-2</v>
      </c>
      <c r="R513" s="8">
        <f>P512/P1239</f>
        <v>1.7541209091486998</v>
      </c>
      <c r="S513" s="109">
        <f t="shared" si="504"/>
        <v>899.52634839295524</v>
      </c>
      <c r="T513" s="5">
        <f t="shared" si="505"/>
        <v>27</v>
      </c>
      <c r="U513" s="8">
        <f t="shared" si="516"/>
        <v>0.50909090909090904</v>
      </c>
      <c r="V513" s="19">
        <f t="shared" si="506"/>
        <v>0</v>
      </c>
      <c r="W513" s="109">
        <f t="shared" si="507"/>
        <v>954.47365160704476</v>
      </c>
      <c r="X513" s="5">
        <f t="shared" si="508"/>
        <v>28</v>
      </c>
      <c r="Y513" s="8">
        <f t="shared" si="519"/>
        <v>0.49090909090909096</v>
      </c>
      <c r="Z513" s="5">
        <f t="shared" si="509"/>
        <v>0</v>
      </c>
      <c r="AA513" s="5">
        <f>K513*AA1239</f>
        <v>12.051</v>
      </c>
      <c r="AB513" s="5">
        <f t="shared" si="520"/>
        <v>21.138911076150983</v>
      </c>
      <c r="AC513" s="2">
        <f t="shared" si="560"/>
        <v>39846</v>
      </c>
      <c r="AD513" s="43">
        <f t="shared" si="524"/>
        <v>900</v>
      </c>
      <c r="AE513" s="235">
        <v>16.399999999999999</v>
      </c>
      <c r="AF513" s="131">
        <f>(AK512&gt;AF1239)*1</f>
        <v>0</v>
      </c>
      <c r="AG513" s="112">
        <f>MROUND((AD513*AG1239),5)</f>
        <v>885</v>
      </c>
      <c r="AH513" s="113">
        <f>MROUND((AE513*AH1239),0.1)</f>
        <v>3</v>
      </c>
      <c r="AI513" s="60">
        <f t="shared" si="525"/>
        <v>-14.100000000000023</v>
      </c>
      <c r="AJ513" s="60">
        <f t="shared" si="510"/>
        <v>927</v>
      </c>
      <c r="AK513" s="133">
        <f t="shared" si="511"/>
        <v>914.3</v>
      </c>
      <c r="AL513" s="41">
        <f t="shared" si="521"/>
        <v>955</v>
      </c>
      <c r="AM513" s="56">
        <f t="shared" si="522"/>
        <v>15.100000000000001</v>
      </c>
      <c r="AN513" s="82">
        <f t="shared" si="523"/>
        <v>0</v>
      </c>
      <c r="AO513" s="82">
        <f t="shared" si="526"/>
        <v>1</v>
      </c>
      <c r="AP513" s="33">
        <f t="shared" si="543"/>
        <v>1</v>
      </c>
      <c r="AQ513" s="29">
        <f t="shared" si="527"/>
        <v>16.399999999999999</v>
      </c>
      <c r="AR513" s="86">
        <f t="shared" si="528"/>
        <v>1</v>
      </c>
      <c r="AS513" s="33">
        <f t="shared" si="529"/>
        <v>0</v>
      </c>
      <c r="AT513" s="19">
        <f t="shared" si="530"/>
        <v>0</v>
      </c>
      <c r="AU513" s="18">
        <f t="shared" si="544"/>
        <v>0</v>
      </c>
      <c r="AV513" s="5">
        <f t="shared" si="545"/>
        <v>0</v>
      </c>
      <c r="AW513" s="17">
        <f t="shared" si="531"/>
        <v>0</v>
      </c>
      <c r="AX513" s="17">
        <f t="shared" si="532"/>
        <v>0</v>
      </c>
      <c r="AY513" s="17">
        <f t="shared" si="546"/>
        <v>0</v>
      </c>
      <c r="AZ513" s="19">
        <f t="shared" si="547"/>
        <v>0</v>
      </c>
      <c r="BA513" s="19">
        <f t="shared" si="548"/>
        <v>0</v>
      </c>
      <c r="BB513" s="19">
        <f t="shared" si="549"/>
        <v>0</v>
      </c>
      <c r="BC513" s="19">
        <f t="shared" si="550"/>
        <v>0</v>
      </c>
      <c r="BD513" s="17">
        <f t="shared" si="551"/>
        <v>0</v>
      </c>
      <c r="BE513" s="17">
        <f t="shared" si="533"/>
        <v>0</v>
      </c>
      <c r="BF513" s="38">
        <f t="shared" si="534"/>
        <v>0</v>
      </c>
      <c r="BG513" s="38">
        <f t="shared" si="535"/>
        <v>0</v>
      </c>
      <c r="BH513" s="38">
        <f t="shared" si="552"/>
        <v>0</v>
      </c>
      <c r="BI513" s="38">
        <f t="shared" si="536"/>
        <v>-3</v>
      </c>
      <c r="BJ513" s="5">
        <f t="shared" si="537"/>
        <v>16.399999999999999</v>
      </c>
      <c r="BK513" s="5">
        <f t="shared" si="553"/>
        <v>0</v>
      </c>
      <c r="BL513" s="22">
        <f t="shared" si="554"/>
        <v>0</v>
      </c>
      <c r="BM513" s="5">
        <f t="shared" si="555"/>
        <v>13.399999999999999</v>
      </c>
      <c r="BN513" s="66">
        <f t="shared" si="556"/>
        <v>1339.9999999999998</v>
      </c>
      <c r="BO513" s="5">
        <f>AP513*BO1351</f>
        <v>0</v>
      </c>
      <c r="BP513" s="5">
        <f>AU513*BP1239</f>
        <v>0</v>
      </c>
      <c r="BQ513" s="5">
        <f t="shared" si="513"/>
        <v>-39</v>
      </c>
      <c r="BR513" s="356">
        <f t="shared" si="571"/>
        <v>1300.9999999999998</v>
      </c>
      <c r="BS513" s="5">
        <f t="shared" si="557"/>
        <v>914.3</v>
      </c>
      <c r="BT513" s="6"/>
      <c r="BU513" s="306">
        <v>39846</v>
      </c>
      <c r="BV513" s="38">
        <f t="shared" si="538"/>
        <v>914.3</v>
      </c>
      <c r="BW513" s="66">
        <f>BV27*BV513</f>
        <v>75325.42428736201</v>
      </c>
      <c r="BX513" s="66">
        <f t="shared" si="566"/>
        <v>-1161.6411270390527</v>
      </c>
      <c r="BY513" s="17">
        <f t="shared" si="561"/>
        <v>0</v>
      </c>
      <c r="BZ513" s="17">
        <f t="shared" si="567"/>
        <v>1</v>
      </c>
      <c r="CA513" s="66">
        <f t="shared" si="514"/>
        <v>1301</v>
      </c>
      <c r="CB513" s="66">
        <f>N3+CE513</f>
        <v>77071</v>
      </c>
      <c r="CC513" s="66">
        <f>MAX(BW404:BW513)</f>
        <v>82344.702586917119</v>
      </c>
      <c r="CD513" s="66">
        <f t="shared" si="539"/>
        <v>-7019.2782995551097</v>
      </c>
      <c r="CE513" s="66">
        <f t="shared" si="515"/>
        <v>27071</v>
      </c>
      <c r="CF513" s="66">
        <f>MAX(CE404:CE513)</f>
        <v>27071</v>
      </c>
      <c r="CG513" s="66">
        <f t="shared" si="540"/>
        <v>0</v>
      </c>
      <c r="CH513" s="370">
        <f t="shared" si="512"/>
        <v>39846</v>
      </c>
      <c r="CI513" s="17">
        <f t="shared" si="569"/>
        <v>1</v>
      </c>
      <c r="CJ513" s="17">
        <f t="shared" si="570"/>
        <v>0</v>
      </c>
      <c r="CK513" s="38">
        <f>MAX(BV38:BV513)</f>
        <v>999.5</v>
      </c>
      <c r="CL513" s="38">
        <f t="shared" si="562"/>
        <v>-85.200000000000045</v>
      </c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</row>
    <row r="514" spans="1:147" customFormat="1" x14ac:dyDescent="0.25">
      <c r="A514" s="3"/>
      <c r="B514" s="254"/>
      <c r="C514" s="5"/>
      <c r="D514" s="5"/>
      <c r="E514" s="66"/>
      <c r="F514" s="66"/>
      <c r="G514" s="4"/>
      <c r="H514" s="8"/>
      <c r="I514" s="3"/>
      <c r="J514" s="306">
        <v>39853</v>
      </c>
      <c r="K514" s="176">
        <v>913.4</v>
      </c>
      <c r="L514" s="176">
        <v>954</v>
      </c>
      <c r="M514" s="176">
        <v>891.9</v>
      </c>
      <c r="N514" s="178">
        <v>942.2</v>
      </c>
      <c r="O514" s="5">
        <f t="shared" si="517"/>
        <v>62.100000000000023</v>
      </c>
      <c r="P514" s="8">
        <f t="shared" si="518"/>
        <v>6.7987738121305041E-2</v>
      </c>
      <c r="Q514" s="8">
        <f>(AVERAGE(P511:P513))*Q1239</f>
        <v>2.6481785126513294E-2</v>
      </c>
      <c r="R514" s="8">
        <f>P513/P1239</f>
        <v>1.1839335975597567</v>
      </c>
      <c r="S514" s="109">
        <f t="shared" si="504"/>
        <v>889.21153746544269</v>
      </c>
      <c r="T514" s="5">
        <f t="shared" si="505"/>
        <v>23.399999999999977</v>
      </c>
      <c r="U514" s="8">
        <f t="shared" si="516"/>
        <v>0.53200000000000047</v>
      </c>
      <c r="V514" s="19">
        <f t="shared" si="506"/>
        <v>0</v>
      </c>
      <c r="W514" s="109">
        <f t="shared" si="507"/>
        <v>937.58846253455727</v>
      </c>
      <c r="X514" s="5">
        <f t="shared" si="508"/>
        <v>26.600000000000023</v>
      </c>
      <c r="Y514" s="8">
        <f t="shared" si="519"/>
        <v>0.46799999999999953</v>
      </c>
      <c r="Z514" s="5">
        <f t="shared" si="509"/>
        <v>2.2000000000000455</v>
      </c>
      <c r="AA514" s="5">
        <f>K514*AA1239</f>
        <v>11.874199999999998</v>
      </c>
      <c r="AB514" s="5">
        <f t="shared" si="520"/>
        <v>14.05826432414406</v>
      </c>
      <c r="AC514" s="2">
        <f t="shared" si="560"/>
        <v>39853</v>
      </c>
      <c r="AD514" s="43">
        <f t="shared" si="524"/>
        <v>890</v>
      </c>
      <c r="AE514" s="235">
        <v>10.7</v>
      </c>
      <c r="AF514" s="131">
        <f>(AK513&gt;AF1239)*1</f>
        <v>0</v>
      </c>
      <c r="AG514" s="112">
        <f>MROUND((AD514*AG1239),5)</f>
        <v>875</v>
      </c>
      <c r="AH514" s="113">
        <f>MROUND((AE514*AH1239),0.1)</f>
        <v>1.9000000000000001</v>
      </c>
      <c r="AI514" s="60">
        <f t="shared" si="525"/>
        <v>27.900000000000091</v>
      </c>
      <c r="AJ514" s="60">
        <f t="shared" si="510"/>
        <v>913.4</v>
      </c>
      <c r="AK514" s="133">
        <f t="shared" si="511"/>
        <v>942.2</v>
      </c>
      <c r="AL514" s="41">
        <f t="shared" si="521"/>
        <v>940</v>
      </c>
      <c r="AM514" s="56">
        <f t="shared" si="522"/>
        <v>10.4</v>
      </c>
      <c r="AN514" s="82">
        <f t="shared" si="523"/>
        <v>1</v>
      </c>
      <c r="AO514" s="82">
        <f t="shared" si="526"/>
        <v>0</v>
      </c>
      <c r="AP514" s="33">
        <f t="shared" si="543"/>
        <v>1</v>
      </c>
      <c r="AQ514" s="29">
        <f t="shared" si="527"/>
        <v>10.7</v>
      </c>
      <c r="AR514" s="86">
        <f t="shared" si="528"/>
        <v>1</v>
      </c>
      <c r="AS514" s="33">
        <f t="shared" si="529"/>
        <v>0</v>
      </c>
      <c r="AT514" s="19">
        <f t="shared" si="530"/>
        <v>0</v>
      </c>
      <c r="AU514" s="18">
        <f t="shared" si="544"/>
        <v>0</v>
      </c>
      <c r="AV514" s="5">
        <f t="shared" si="545"/>
        <v>0</v>
      </c>
      <c r="AW514" s="17">
        <f t="shared" si="531"/>
        <v>0</v>
      </c>
      <c r="AX514" s="17">
        <f t="shared" si="532"/>
        <v>0</v>
      </c>
      <c r="AY514" s="17">
        <f t="shared" si="546"/>
        <v>0</v>
      </c>
      <c r="AZ514" s="19">
        <f t="shared" si="547"/>
        <v>0</v>
      </c>
      <c r="BA514" s="19">
        <f t="shared" si="548"/>
        <v>0</v>
      </c>
      <c r="BB514" s="19">
        <f t="shared" si="549"/>
        <v>0</v>
      </c>
      <c r="BC514" s="19">
        <f t="shared" si="550"/>
        <v>0</v>
      </c>
      <c r="BD514" s="17">
        <f t="shared" si="551"/>
        <v>0</v>
      </c>
      <c r="BE514" s="17">
        <f t="shared" si="533"/>
        <v>0</v>
      </c>
      <c r="BF514" s="38">
        <f t="shared" si="534"/>
        <v>0</v>
      </c>
      <c r="BG514" s="38">
        <f t="shared" si="535"/>
        <v>0</v>
      </c>
      <c r="BH514" s="38">
        <f t="shared" si="552"/>
        <v>0</v>
      </c>
      <c r="BI514" s="38">
        <f t="shared" si="536"/>
        <v>-1.9000000000000001</v>
      </c>
      <c r="BJ514" s="5">
        <f t="shared" si="537"/>
        <v>10.7</v>
      </c>
      <c r="BK514" s="5">
        <f t="shared" si="553"/>
        <v>0</v>
      </c>
      <c r="BL514" s="22">
        <f t="shared" si="554"/>
        <v>0</v>
      </c>
      <c r="BM514" s="5">
        <f t="shared" si="555"/>
        <v>8.7999999999999989</v>
      </c>
      <c r="BN514" s="66">
        <f t="shared" si="556"/>
        <v>879.99999999999989</v>
      </c>
      <c r="BO514" s="5">
        <f>AP514*BO1352</f>
        <v>0</v>
      </c>
      <c r="BP514" s="5">
        <f>AU514*BP1239</f>
        <v>0</v>
      </c>
      <c r="BQ514" s="5">
        <f t="shared" si="513"/>
        <v>-39</v>
      </c>
      <c r="BR514" s="356">
        <f t="shared" si="571"/>
        <v>840.99999999999989</v>
      </c>
      <c r="BS514" s="5">
        <f t="shared" si="557"/>
        <v>942.2</v>
      </c>
      <c r="BT514" s="6"/>
      <c r="BU514" s="306">
        <v>39853</v>
      </c>
      <c r="BV514" s="38">
        <f t="shared" si="538"/>
        <v>942.2</v>
      </c>
      <c r="BW514" s="66">
        <f>BV27*BV514</f>
        <v>77623.990772779711</v>
      </c>
      <c r="BX514" s="66">
        <f t="shared" si="566"/>
        <v>2298.5664854177012</v>
      </c>
      <c r="BY514" s="17">
        <f t="shared" si="561"/>
        <v>1</v>
      </c>
      <c r="BZ514" s="17">
        <f t="shared" si="567"/>
        <v>0</v>
      </c>
      <c r="CA514" s="66">
        <f t="shared" si="514"/>
        <v>841</v>
      </c>
      <c r="CB514" s="66">
        <f>N3+CE514</f>
        <v>77912</v>
      </c>
      <c r="CC514" s="66">
        <f>MAX(BW404:BW514)</f>
        <v>82344.702586917119</v>
      </c>
      <c r="CD514" s="66">
        <f t="shared" si="539"/>
        <v>-4720.7118141374085</v>
      </c>
      <c r="CE514" s="66">
        <f t="shared" si="515"/>
        <v>27912</v>
      </c>
      <c r="CF514" s="66">
        <f>MAX(CE404:CE514)</f>
        <v>27912</v>
      </c>
      <c r="CG514" s="66">
        <f t="shared" si="540"/>
        <v>0</v>
      </c>
      <c r="CH514" s="370">
        <f t="shared" si="512"/>
        <v>39853</v>
      </c>
      <c r="CI514" s="17">
        <f t="shared" si="569"/>
        <v>1</v>
      </c>
      <c r="CJ514" s="17">
        <f t="shared" si="570"/>
        <v>0</v>
      </c>
      <c r="CK514" s="38">
        <f>MAX(BV38:BV514)</f>
        <v>999.5</v>
      </c>
      <c r="CL514" s="38">
        <f t="shared" si="562"/>
        <v>-57.299999999999955</v>
      </c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</row>
    <row r="515" spans="1:147" customFormat="1" x14ac:dyDescent="0.25">
      <c r="A515" s="3"/>
      <c r="B515" s="254">
        <f t="shared" ref="B515:B546" si="572">J509</f>
        <v>39818</v>
      </c>
      <c r="C515" s="5">
        <f>E515+G511+D515</f>
        <v>50000</v>
      </c>
      <c r="D515" s="5">
        <v>0</v>
      </c>
      <c r="E515" s="66">
        <f>-F513</f>
        <v>-10997</v>
      </c>
      <c r="F515" s="66">
        <f t="shared" ref="F515:F546" si="573">BR509</f>
        <v>641.00000000000011</v>
      </c>
      <c r="G515" s="4">
        <f>C515+F515</f>
        <v>50641</v>
      </c>
      <c r="H515" s="8">
        <f t="shared" ref="H515:H546" si="574">F515/C515</f>
        <v>1.2820000000000002E-2</v>
      </c>
      <c r="I515" s="3"/>
      <c r="J515" s="306">
        <v>39860</v>
      </c>
      <c r="K515" s="176">
        <v>940.8</v>
      </c>
      <c r="L515" s="176">
        <v>1007.7</v>
      </c>
      <c r="M515" s="176">
        <v>937.3</v>
      </c>
      <c r="N515" s="178">
        <v>1002.2</v>
      </c>
      <c r="O515" s="5">
        <f t="shared" si="517"/>
        <v>70.400000000000091</v>
      </c>
      <c r="P515" s="8">
        <f t="shared" si="518"/>
        <v>7.4829931972789213E-2</v>
      </c>
      <c r="Q515" s="8">
        <f>(AVERAGE(P512:P514))*Q1239</f>
        <v>2.2878491638094644E-2</v>
      </c>
      <c r="R515" s="8">
        <f>P514/P1239</f>
        <v>1.9280873582656839</v>
      </c>
      <c r="S515" s="109">
        <f t="shared" si="504"/>
        <v>919.27591506688054</v>
      </c>
      <c r="T515" s="5">
        <f t="shared" si="505"/>
        <v>20.799999999999955</v>
      </c>
      <c r="U515" s="8">
        <f t="shared" si="516"/>
        <v>0.48000000000000115</v>
      </c>
      <c r="V515" s="19">
        <f t="shared" si="506"/>
        <v>0</v>
      </c>
      <c r="W515" s="109">
        <f t="shared" si="507"/>
        <v>962.32408493311937</v>
      </c>
      <c r="X515" s="5">
        <f t="shared" si="508"/>
        <v>19.200000000000045</v>
      </c>
      <c r="Y515" s="8">
        <f t="shared" si="519"/>
        <v>0.51999999999999891</v>
      </c>
      <c r="Z515" s="5">
        <f t="shared" si="509"/>
        <v>42.200000000000045</v>
      </c>
      <c r="AA515" s="5">
        <f>K515*AA1239</f>
        <v>12.230399999999999</v>
      </c>
      <c r="AB515" s="5">
        <f t="shared" si="520"/>
        <v>23.58127962653262</v>
      </c>
      <c r="AC515" s="2">
        <f t="shared" si="560"/>
        <v>39860</v>
      </c>
      <c r="AD515" s="43">
        <f t="shared" si="524"/>
        <v>920</v>
      </c>
      <c r="AE515" s="235">
        <v>7.4</v>
      </c>
      <c r="AF515" s="131">
        <f>(AK514&gt;AF1239)*1</f>
        <v>0</v>
      </c>
      <c r="AG515" s="112">
        <f>MROUND((AD515*AG1239),5)</f>
        <v>900</v>
      </c>
      <c r="AH515" s="113">
        <f>MROUND((AE515*AH1239),0.1)</f>
        <v>1.3</v>
      </c>
      <c r="AI515" s="60">
        <f t="shared" si="525"/>
        <v>60</v>
      </c>
      <c r="AJ515" s="60">
        <f t="shared" si="510"/>
        <v>940.8</v>
      </c>
      <c r="AK515" s="133">
        <f t="shared" si="511"/>
        <v>1002.2</v>
      </c>
      <c r="AL515" s="41">
        <f t="shared" si="521"/>
        <v>960</v>
      </c>
      <c r="AM515" s="56">
        <f t="shared" si="522"/>
        <v>6.6000000000000005</v>
      </c>
      <c r="AN515" s="82">
        <f t="shared" si="523"/>
        <v>1</v>
      </c>
      <c r="AO515" s="82">
        <f t="shared" si="526"/>
        <v>0</v>
      </c>
      <c r="AP515" s="33">
        <f t="shared" si="543"/>
        <v>1</v>
      </c>
      <c r="AQ515" s="29">
        <f t="shared" si="527"/>
        <v>7.4</v>
      </c>
      <c r="AR515" s="86">
        <f t="shared" si="528"/>
        <v>1</v>
      </c>
      <c r="AS515" s="33">
        <f t="shared" si="529"/>
        <v>0</v>
      </c>
      <c r="AT515" s="19">
        <f t="shared" si="530"/>
        <v>0</v>
      </c>
      <c r="AU515" s="18">
        <f t="shared" si="544"/>
        <v>0</v>
      </c>
      <c r="AV515" s="5">
        <f t="shared" si="545"/>
        <v>0</v>
      </c>
      <c r="AW515" s="17">
        <f t="shared" si="531"/>
        <v>0</v>
      </c>
      <c r="AX515" s="17">
        <f t="shared" si="532"/>
        <v>0</v>
      </c>
      <c r="AY515" s="17">
        <f t="shared" si="546"/>
        <v>0</v>
      </c>
      <c r="AZ515" s="19">
        <f t="shared" si="547"/>
        <v>0</v>
      </c>
      <c r="BA515" s="19">
        <f t="shared" si="548"/>
        <v>0</v>
      </c>
      <c r="BB515" s="19">
        <f t="shared" si="549"/>
        <v>0</v>
      </c>
      <c r="BC515" s="19">
        <f t="shared" si="550"/>
        <v>0</v>
      </c>
      <c r="BD515" s="17">
        <f t="shared" si="551"/>
        <v>0</v>
      </c>
      <c r="BE515" s="17">
        <f t="shared" si="533"/>
        <v>0</v>
      </c>
      <c r="BF515" s="38">
        <f t="shared" si="534"/>
        <v>0</v>
      </c>
      <c r="BG515" s="38">
        <f t="shared" si="535"/>
        <v>0</v>
      </c>
      <c r="BH515" s="38">
        <f t="shared" si="552"/>
        <v>0</v>
      </c>
      <c r="BI515" s="38">
        <f t="shared" si="536"/>
        <v>-1.3</v>
      </c>
      <c r="BJ515" s="5">
        <f t="shared" si="537"/>
        <v>7.4</v>
      </c>
      <c r="BK515" s="5">
        <f t="shared" si="553"/>
        <v>0</v>
      </c>
      <c r="BL515" s="22">
        <f t="shared" si="554"/>
        <v>0</v>
      </c>
      <c r="BM515" s="5">
        <f t="shared" si="555"/>
        <v>6.1000000000000005</v>
      </c>
      <c r="BN515" s="66">
        <f t="shared" si="556"/>
        <v>610</v>
      </c>
      <c r="BO515" s="5">
        <f>AP515*BO1353</f>
        <v>0</v>
      </c>
      <c r="BP515" s="5">
        <f>AU515*BP1239</f>
        <v>0</v>
      </c>
      <c r="BQ515" s="5">
        <f t="shared" si="513"/>
        <v>-39</v>
      </c>
      <c r="BR515" s="356">
        <f t="shared" si="571"/>
        <v>571</v>
      </c>
      <c r="BS515" s="5">
        <f t="shared" si="557"/>
        <v>1002.2</v>
      </c>
      <c r="BT515" s="6"/>
      <c r="BU515" s="306">
        <v>39860</v>
      </c>
      <c r="BV515" s="38">
        <f t="shared" si="538"/>
        <v>1002.2</v>
      </c>
      <c r="BW515" s="66">
        <f>BV27*BV515</f>
        <v>82567.144504860771</v>
      </c>
      <c r="BX515" s="66">
        <f t="shared" si="566"/>
        <v>4943.1537320810603</v>
      </c>
      <c r="BY515" s="17">
        <f t="shared" si="561"/>
        <v>1</v>
      </c>
      <c r="BZ515" s="17">
        <f t="shared" si="567"/>
        <v>0</v>
      </c>
      <c r="CA515" s="66">
        <f t="shared" si="514"/>
        <v>571</v>
      </c>
      <c r="CB515" s="66">
        <f>N3+CE515</f>
        <v>78483</v>
      </c>
      <c r="CC515" s="66">
        <f>MAX(BW404:BW515)</f>
        <v>82567.144504860771</v>
      </c>
      <c r="CD515" s="66">
        <f t="shared" si="539"/>
        <v>0</v>
      </c>
      <c r="CE515" s="66">
        <f t="shared" si="515"/>
        <v>28483</v>
      </c>
      <c r="CF515" s="66">
        <f>MAX(CE404:CE515)</f>
        <v>28483</v>
      </c>
      <c r="CG515" s="66">
        <f t="shared" si="540"/>
        <v>0</v>
      </c>
      <c r="CH515" s="370">
        <f t="shared" si="512"/>
        <v>39860</v>
      </c>
      <c r="CI515" s="17">
        <f t="shared" si="569"/>
        <v>1</v>
      </c>
      <c r="CJ515" s="17">
        <f t="shared" si="570"/>
        <v>0</v>
      </c>
      <c r="CK515" s="38">
        <f>MAX(BV38:BV515)</f>
        <v>1002.2</v>
      </c>
      <c r="CL515" s="38">
        <f t="shared" si="562"/>
        <v>0</v>
      </c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</row>
    <row r="516" spans="1:147" customFormat="1" x14ac:dyDescent="0.25">
      <c r="A516" s="3"/>
      <c r="B516" s="254">
        <f t="shared" si="572"/>
        <v>39825</v>
      </c>
      <c r="C516" s="5">
        <f t="shared" ref="C516:C547" si="575">G515</f>
        <v>50641</v>
      </c>
      <c r="D516" s="5">
        <v>0</v>
      </c>
      <c r="E516" s="66">
        <v>0</v>
      </c>
      <c r="F516" s="66">
        <f t="shared" si="573"/>
        <v>482</v>
      </c>
      <c r="G516" s="4">
        <f t="shared" ref="G516:G547" si="576">G515+F516</f>
        <v>51123</v>
      </c>
      <c r="H516" s="8">
        <f t="shared" si="574"/>
        <v>9.5179795027744325E-3</v>
      </c>
      <c r="I516" s="3"/>
      <c r="J516" s="306">
        <v>39867</v>
      </c>
      <c r="K516" s="176">
        <v>994.3</v>
      </c>
      <c r="L516" s="176">
        <v>999.6</v>
      </c>
      <c r="M516" s="176">
        <v>927</v>
      </c>
      <c r="N516" s="178">
        <v>942.5</v>
      </c>
      <c r="O516" s="5">
        <f t="shared" si="517"/>
        <v>72.600000000000023</v>
      </c>
      <c r="P516" s="8">
        <f t="shared" si="518"/>
        <v>7.3016192296087731E-2</v>
      </c>
      <c r="Q516" s="8">
        <f>(AVERAGE(P513:P515))*Q1239</f>
        <v>2.4608699054617104E-2</v>
      </c>
      <c r="R516" s="8">
        <f>P515/P1239</f>
        <v>2.1221274577364411</v>
      </c>
      <c r="S516" s="109">
        <f t="shared" si="504"/>
        <v>969.83157052999422</v>
      </c>
      <c r="T516" s="5">
        <f t="shared" si="505"/>
        <v>24.299999999999955</v>
      </c>
      <c r="U516" s="8">
        <f t="shared" si="516"/>
        <v>0.5140000000000009</v>
      </c>
      <c r="V516" s="19">
        <f t="shared" si="506"/>
        <v>27.5</v>
      </c>
      <c r="W516" s="109">
        <f t="shared" si="507"/>
        <v>1018.7684294700057</v>
      </c>
      <c r="X516" s="5">
        <f t="shared" si="508"/>
        <v>25.700000000000045</v>
      </c>
      <c r="Y516" s="8">
        <f t="shared" si="519"/>
        <v>0.4859999999999991</v>
      </c>
      <c r="Z516" s="5">
        <f t="shared" si="509"/>
        <v>0</v>
      </c>
      <c r="AA516" s="5">
        <f>K516*AA1239</f>
        <v>12.925899999999999</v>
      </c>
      <c r="AB516" s="5">
        <f t="shared" si="520"/>
        <v>27.430407305955459</v>
      </c>
      <c r="AC516" s="2">
        <f t="shared" si="560"/>
        <v>39867</v>
      </c>
      <c r="AD516" s="43">
        <f t="shared" si="524"/>
        <v>970</v>
      </c>
      <c r="AE516" s="235">
        <v>11.3</v>
      </c>
      <c r="AF516" s="131">
        <f>(AK515&gt;AF1239)*1</f>
        <v>0</v>
      </c>
      <c r="AG516" s="112">
        <f>MROUND((AD516*AG1239),5)</f>
        <v>950</v>
      </c>
      <c r="AH516" s="113">
        <f>MROUND((AE516*AH1239),0.1)</f>
        <v>2</v>
      </c>
      <c r="AI516" s="60">
        <f t="shared" si="525"/>
        <v>-59.700000000000045</v>
      </c>
      <c r="AJ516" s="60">
        <f t="shared" si="510"/>
        <v>994.3</v>
      </c>
      <c r="AK516" s="133">
        <f t="shared" si="511"/>
        <v>942.5</v>
      </c>
      <c r="AL516" s="41">
        <f t="shared" si="521"/>
        <v>1020</v>
      </c>
      <c r="AM516" s="56">
        <f t="shared" si="522"/>
        <v>12.3</v>
      </c>
      <c r="AN516" s="82">
        <f t="shared" si="523"/>
        <v>0</v>
      </c>
      <c r="AO516" s="82">
        <f t="shared" si="526"/>
        <v>1</v>
      </c>
      <c r="AP516" s="33">
        <f t="shared" si="543"/>
        <v>1</v>
      </c>
      <c r="AQ516" s="29">
        <f t="shared" si="527"/>
        <v>11.3</v>
      </c>
      <c r="AR516" s="86">
        <f t="shared" si="528"/>
        <v>0</v>
      </c>
      <c r="AS516" s="33">
        <f t="shared" si="529"/>
        <v>1</v>
      </c>
      <c r="AT516" s="19">
        <f t="shared" si="530"/>
        <v>970</v>
      </c>
      <c r="AU516" s="18">
        <f t="shared" si="544"/>
        <v>0</v>
      </c>
      <c r="AV516" s="5">
        <f t="shared" si="545"/>
        <v>0</v>
      </c>
      <c r="AW516" s="17">
        <f t="shared" si="531"/>
        <v>0</v>
      </c>
      <c r="AX516" s="17">
        <f t="shared" si="532"/>
        <v>0</v>
      </c>
      <c r="AY516" s="17">
        <f t="shared" si="546"/>
        <v>0</v>
      </c>
      <c r="AZ516" s="19">
        <f t="shared" si="547"/>
        <v>0</v>
      </c>
      <c r="BA516" s="19">
        <f t="shared" si="548"/>
        <v>970</v>
      </c>
      <c r="BB516" s="19">
        <f t="shared" si="549"/>
        <v>0</v>
      </c>
      <c r="BC516" s="19">
        <f t="shared" si="550"/>
        <v>0</v>
      </c>
      <c r="BD516" s="17">
        <f t="shared" si="551"/>
        <v>970</v>
      </c>
      <c r="BE516" s="17">
        <f t="shared" si="533"/>
        <v>0</v>
      </c>
      <c r="BF516" s="38">
        <f t="shared" si="534"/>
        <v>950</v>
      </c>
      <c r="BG516" s="38">
        <f t="shared" si="535"/>
        <v>0</v>
      </c>
      <c r="BH516" s="38">
        <f t="shared" si="552"/>
        <v>0</v>
      </c>
      <c r="BI516" s="38">
        <f t="shared" si="536"/>
        <v>-2</v>
      </c>
      <c r="BJ516" s="5">
        <f t="shared" si="537"/>
        <v>11.3</v>
      </c>
      <c r="BK516" s="5">
        <f t="shared" si="553"/>
        <v>0</v>
      </c>
      <c r="BL516" s="22">
        <f t="shared" si="554"/>
        <v>0</v>
      </c>
      <c r="BM516" s="5">
        <f t="shared" si="555"/>
        <v>9.3000000000000007</v>
      </c>
      <c r="BN516" s="66">
        <f t="shared" si="556"/>
        <v>930.00000000000011</v>
      </c>
      <c r="BO516" s="5">
        <f>AP516*BO1354</f>
        <v>0</v>
      </c>
      <c r="BP516" s="5">
        <f>AU516*BP1239</f>
        <v>0</v>
      </c>
      <c r="BQ516" s="5">
        <f t="shared" si="513"/>
        <v>-39</v>
      </c>
      <c r="BR516" s="356">
        <f t="shared" si="571"/>
        <v>891.00000000000011</v>
      </c>
      <c r="BS516" s="5">
        <f t="shared" si="557"/>
        <v>942.5</v>
      </c>
      <c r="BT516" s="6"/>
      <c r="BU516" s="306">
        <v>39867</v>
      </c>
      <c r="BV516" s="38">
        <f t="shared" si="538"/>
        <v>942.5</v>
      </c>
      <c r="BW516" s="66">
        <f>BV27*BV516</f>
        <v>77648.706541440115</v>
      </c>
      <c r="BX516" s="66">
        <f t="shared" si="566"/>
        <v>-4918.4379634206562</v>
      </c>
      <c r="BY516" s="17">
        <f t="shared" si="561"/>
        <v>0</v>
      </c>
      <c r="BZ516" s="17">
        <f t="shared" si="567"/>
        <v>1</v>
      </c>
      <c r="CA516" s="66">
        <f t="shared" si="514"/>
        <v>891</v>
      </c>
      <c r="CB516" s="66">
        <f>N3+CE516</f>
        <v>79374</v>
      </c>
      <c r="CC516" s="66">
        <f>MAX(BW404:BW516)</f>
        <v>82567.144504860771</v>
      </c>
      <c r="CD516" s="66">
        <f t="shared" si="539"/>
        <v>-4918.4379634206562</v>
      </c>
      <c r="CE516" s="66">
        <f t="shared" si="515"/>
        <v>29374</v>
      </c>
      <c r="CF516" s="66">
        <f>MAX(CE404:CE516)</f>
        <v>29374</v>
      </c>
      <c r="CG516" s="66">
        <f t="shared" si="540"/>
        <v>0</v>
      </c>
      <c r="CH516" s="370">
        <f t="shared" si="512"/>
        <v>39867</v>
      </c>
      <c r="CI516" s="17">
        <f t="shared" si="569"/>
        <v>1</v>
      </c>
      <c r="CJ516" s="17">
        <f t="shared" si="570"/>
        <v>0</v>
      </c>
      <c r="CK516" s="38">
        <f>MAX(BV38:BV516)</f>
        <v>1002.2</v>
      </c>
      <c r="CL516" s="38">
        <f t="shared" si="562"/>
        <v>-59.700000000000045</v>
      </c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</row>
    <row r="517" spans="1:147" customFormat="1" x14ac:dyDescent="0.25">
      <c r="A517" s="3"/>
      <c r="B517" s="254">
        <f t="shared" si="572"/>
        <v>39832</v>
      </c>
      <c r="C517" s="5">
        <f t="shared" si="575"/>
        <v>51123</v>
      </c>
      <c r="D517" s="5">
        <v>0</v>
      </c>
      <c r="E517" s="66">
        <f t="shared" ref="E517:E548" si="577">E516</f>
        <v>0</v>
      </c>
      <c r="F517" s="66">
        <f t="shared" si="573"/>
        <v>572.00000000000011</v>
      </c>
      <c r="G517" s="4">
        <f t="shared" si="576"/>
        <v>51695</v>
      </c>
      <c r="H517" s="8">
        <f t="shared" si="574"/>
        <v>1.1188701758504003E-2</v>
      </c>
      <c r="I517" s="3"/>
      <c r="J517" s="306">
        <v>39874</v>
      </c>
      <c r="K517" s="176">
        <v>940.3</v>
      </c>
      <c r="L517" s="176">
        <v>959.5</v>
      </c>
      <c r="M517" s="176">
        <v>900.4</v>
      </c>
      <c r="N517" s="178">
        <v>942.7</v>
      </c>
      <c r="O517" s="5">
        <f t="shared" si="517"/>
        <v>59.100000000000023</v>
      </c>
      <c r="P517" s="8">
        <f t="shared" si="518"/>
        <v>6.2852281186855291E-2</v>
      </c>
      <c r="Q517" s="8">
        <f>(AVERAGE(P514:P516))*Q1239</f>
        <v>2.877784831869093E-2</v>
      </c>
      <c r="R517" s="8">
        <f>P516/P1239</f>
        <v>2.070690998185551</v>
      </c>
      <c r="S517" s="109">
        <f t="shared" si="504"/>
        <v>913.24018922593484</v>
      </c>
      <c r="T517" s="5">
        <f t="shared" si="505"/>
        <v>25.299999999999955</v>
      </c>
      <c r="U517" s="8">
        <f t="shared" si="516"/>
        <v>0.49400000000000088</v>
      </c>
      <c r="V517" s="19">
        <f t="shared" si="506"/>
        <v>0</v>
      </c>
      <c r="W517" s="109">
        <f t="shared" si="507"/>
        <v>967.35981077406507</v>
      </c>
      <c r="X517" s="5">
        <f t="shared" si="508"/>
        <v>24.700000000000045</v>
      </c>
      <c r="Y517" s="8">
        <f t="shared" si="519"/>
        <v>0.50599999999999912</v>
      </c>
      <c r="Z517" s="5">
        <f t="shared" si="509"/>
        <v>0</v>
      </c>
      <c r="AA517" s="5">
        <f>K517*AA1239</f>
        <v>12.223899999999999</v>
      </c>
      <c r="AB517" s="5">
        <f t="shared" si="520"/>
        <v>25.311919692720355</v>
      </c>
      <c r="AC517" s="2">
        <f t="shared" si="560"/>
        <v>39874</v>
      </c>
      <c r="AD517" s="43">
        <f t="shared" si="524"/>
        <v>915</v>
      </c>
      <c r="AE517" s="235">
        <v>14</v>
      </c>
      <c r="AF517" s="131">
        <f>(AK516&gt;AF1239)*1</f>
        <v>0</v>
      </c>
      <c r="AG517" s="112">
        <f>MROUND((AD517*AG1239),5)</f>
        <v>895</v>
      </c>
      <c r="AH517" s="113">
        <f>MROUND((AE517*AH1239),0.1)</f>
        <v>2.5</v>
      </c>
      <c r="AI517" s="60">
        <f t="shared" si="525"/>
        <v>0.20000000000004547</v>
      </c>
      <c r="AJ517" s="60">
        <f t="shared" si="510"/>
        <v>940.3</v>
      </c>
      <c r="AK517" s="133">
        <f t="shared" si="511"/>
        <v>942.7</v>
      </c>
      <c r="AL517" s="41">
        <f t="shared" si="521"/>
        <v>965</v>
      </c>
      <c r="AM517" s="56">
        <f t="shared" si="522"/>
        <v>13.3</v>
      </c>
      <c r="AN517" s="82">
        <f t="shared" si="523"/>
        <v>1</v>
      </c>
      <c r="AO517" s="82">
        <f t="shared" si="526"/>
        <v>0</v>
      </c>
      <c r="AP517" s="33">
        <f t="shared" si="543"/>
        <v>0</v>
      </c>
      <c r="AQ517" s="29">
        <f t="shared" si="527"/>
        <v>0</v>
      </c>
      <c r="AR517" s="86">
        <f t="shared" si="528"/>
        <v>1</v>
      </c>
      <c r="AS517" s="33">
        <f t="shared" si="529"/>
        <v>0</v>
      </c>
      <c r="AT517" s="19">
        <f t="shared" si="530"/>
        <v>0</v>
      </c>
      <c r="AU517" s="18">
        <f t="shared" si="544"/>
        <v>1</v>
      </c>
      <c r="AV517" s="5">
        <f t="shared" si="545"/>
        <v>13.3</v>
      </c>
      <c r="AW517" s="17">
        <f t="shared" si="531"/>
        <v>1</v>
      </c>
      <c r="AX517" s="17">
        <f t="shared" si="532"/>
        <v>0</v>
      </c>
      <c r="AY517" s="17">
        <f t="shared" si="546"/>
        <v>0</v>
      </c>
      <c r="AZ517" s="19">
        <f t="shared" si="547"/>
        <v>970</v>
      </c>
      <c r="BA517" s="19">
        <f t="shared" si="548"/>
        <v>0</v>
      </c>
      <c r="BB517" s="19">
        <f t="shared" si="549"/>
        <v>0</v>
      </c>
      <c r="BC517" s="19">
        <f t="shared" si="550"/>
        <v>0</v>
      </c>
      <c r="BD517" s="17">
        <f t="shared" si="551"/>
        <v>970</v>
      </c>
      <c r="BE517" s="17">
        <f t="shared" si="533"/>
        <v>0</v>
      </c>
      <c r="BF517" s="38">
        <f t="shared" si="534"/>
        <v>0</v>
      </c>
      <c r="BG517" s="38">
        <f t="shared" si="535"/>
        <v>0</v>
      </c>
      <c r="BH517" s="38">
        <f t="shared" si="552"/>
        <v>0</v>
      </c>
      <c r="BI517" s="38">
        <f t="shared" si="536"/>
        <v>-2.5</v>
      </c>
      <c r="BJ517" s="5">
        <f t="shared" si="537"/>
        <v>0</v>
      </c>
      <c r="BK517" s="5">
        <f t="shared" si="553"/>
        <v>0</v>
      </c>
      <c r="BL517" s="22">
        <f t="shared" si="554"/>
        <v>13.3</v>
      </c>
      <c r="BM517" s="5">
        <f t="shared" si="555"/>
        <v>10.8</v>
      </c>
      <c r="BN517" s="66">
        <f t="shared" si="556"/>
        <v>1080</v>
      </c>
      <c r="BO517" s="5">
        <f>AP517*BO1355</f>
        <v>0</v>
      </c>
      <c r="BP517" s="5">
        <f>AU517*BP1239</f>
        <v>-39</v>
      </c>
      <c r="BQ517" s="5">
        <f t="shared" si="513"/>
        <v>-39</v>
      </c>
      <c r="BR517" s="356">
        <f t="shared" si="571"/>
        <v>1002</v>
      </c>
      <c r="BS517" s="5">
        <f t="shared" si="557"/>
        <v>942.7</v>
      </c>
      <c r="BT517" s="6"/>
      <c r="BU517" s="306">
        <v>39874</v>
      </c>
      <c r="BV517" s="38">
        <f t="shared" si="538"/>
        <v>942.7</v>
      </c>
      <c r="BW517" s="66">
        <f>BV27*BV517</f>
        <v>77665.183720547051</v>
      </c>
      <c r="BX517" s="66">
        <f t="shared" si="566"/>
        <v>16.477179106936092</v>
      </c>
      <c r="BY517" s="17">
        <f t="shared" si="561"/>
        <v>1</v>
      </c>
      <c r="BZ517" s="17">
        <f t="shared" si="567"/>
        <v>0</v>
      </c>
      <c r="CA517" s="66">
        <f t="shared" si="514"/>
        <v>1002</v>
      </c>
      <c r="CB517" s="66">
        <f>N3+CE517</f>
        <v>80376</v>
      </c>
      <c r="CC517" s="66">
        <f>MAX(BW404:BW517)</f>
        <v>82567.144504860771</v>
      </c>
      <c r="CD517" s="66">
        <f t="shared" si="539"/>
        <v>-4901.9607843137201</v>
      </c>
      <c r="CE517" s="66">
        <f t="shared" si="515"/>
        <v>30376</v>
      </c>
      <c r="CF517" s="66">
        <f>MAX(CE404:CE517)</f>
        <v>30376</v>
      </c>
      <c r="CG517" s="66">
        <f t="shared" si="540"/>
        <v>0</v>
      </c>
      <c r="CH517" s="370">
        <f t="shared" si="512"/>
        <v>39874</v>
      </c>
      <c r="CI517" s="17">
        <f t="shared" si="569"/>
        <v>1</v>
      </c>
      <c r="CJ517" s="17">
        <f t="shared" si="570"/>
        <v>0</v>
      </c>
      <c r="CK517" s="38">
        <f>MAX(BV38:BV517)</f>
        <v>1002.2</v>
      </c>
      <c r="CL517" s="38">
        <f t="shared" si="562"/>
        <v>-59.5</v>
      </c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</row>
    <row r="518" spans="1:147" customFormat="1" x14ac:dyDescent="0.25">
      <c r="A518" s="3"/>
      <c r="B518" s="254">
        <f t="shared" si="572"/>
        <v>39839</v>
      </c>
      <c r="C518" s="5">
        <f t="shared" si="575"/>
        <v>51695</v>
      </c>
      <c r="D518" s="5">
        <v>0</v>
      </c>
      <c r="E518" s="66">
        <f t="shared" si="577"/>
        <v>0</v>
      </c>
      <c r="F518" s="66">
        <f t="shared" si="573"/>
        <v>710.99999999999989</v>
      </c>
      <c r="G518" s="4">
        <f t="shared" si="576"/>
        <v>52406</v>
      </c>
      <c r="H518" s="8">
        <f t="shared" si="574"/>
        <v>1.3753747944675498E-2</v>
      </c>
      <c r="I518" s="3"/>
      <c r="J518" s="306">
        <v>39881</v>
      </c>
      <c r="K518" s="176">
        <v>941.2</v>
      </c>
      <c r="L518" s="176">
        <v>942.8</v>
      </c>
      <c r="M518" s="176">
        <v>891.1</v>
      </c>
      <c r="N518" s="178">
        <v>930.1</v>
      </c>
      <c r="O518" s="5">
        <f t="shared" si="517"/>
        <v>51.699999999999932</v>
      </c>
      <c r="P518" s="8">
        <f t="shared" si="518"/>
        <v>5.49298767530811E-2</v>
      </c>
      <c r="Q518" s="8">
        <f>(AVERAGE(P515:P517))*Q1239</f>
        <v>2.8093120727430965E-2</v>
      </c>
      <c r="R518" s="8">
        <f>P517/P1239</f>
        <v>1.7824491907395961</v>
      </c>
      <c r="S518" s="109">
        <f t="shared" si="504"/>
        <v>914.75875477134207</v>
      </c>
      <c r="T518" s="5">
        <f t="shared" si="505"/>
        <v>26.200000000000045</v>
      </c>
      <c r="U518" s="8">
        <f t="shared" si="516"/>
        <v>0.52363636363636279</v>
      </c>
      <c r="V518" s="19">
        <f t="shared" si="506"/>
        <v>0</v>
      </c>
      <c r="W518" s="109">
        <f t="shared" si="507"/>
        <v>967.64124522865802</v>
      </c>
      <c r="X518" s="5">
        <f t="shared" si="508"/>
        <v>28.799999999999955</v>
      </c>
      <c r="Y518" s="8">
        <f t="shared" si="519"/>
        <v>0.47636363636363721</v>
      </c>
      <c r="Z518" s="5">
        <f t="shared" si="509"/>
        <v>0</v>
      </c>
      <c r="AA518" s="5">
        <f>K518*AA1239</f>
        <v>12.2356</v>
      </c>
      <c r="AB518" s="5">
        <f t="shared" si="520"/>
        <v>21.8093353182134</v>
      </c>
      <c r="AC518" s="2">
        <f t="shared" si="560"/>
        <v>39881</v>
      </c>
      <c r="AD518" s="43">
        <f t="shared" si="524"/>
        <v>915</v>
      </c>
      <c r="AE518" s="235">
        <v>12.4</v>
      </c>
      <c r="AF518" s="131">
        <f>(AK517&gt;AF1239)*1</f>
        <v>0</v>
      </c>
      <c r="AG518" s="112">
        <f>MROUND((AD518*AG1239),5)</f>
        <v>895</v>
      </c>
      <c r="AH518" s="113">
        <f>MROUND((AE518*AH1239),0.1)</f>
        <v>2.2000000000000002</v>
      </c>
      <c r="AI518" s="60">
        <f t="shared" si="525"/>
        <v>-12.600000000000023</v>
      </c>
      <c r="AJ518" s="60">
        <f t="shared" si="510"/>
        <v>941.2</v>
      </c>
      <c r="AK518" s="133">
        <f t="shared" si="511"/>
        <v>930.1</v>
      </c>
      <c r="AL518" s="41">
        <f t="shared" si="521"/>
        <v>970</v>
      </c>
      <c r="AM518" s="56">
        <f t="shared" si="522"/>
        <v>12.8</v>
      </c>
      <c r="AN518" s="82">
        <f t="shared" si="523"/>
        <v>0</v>
      </c>
      <c r="AO518" s="82">
        <f t="shared" si="526"/>
        <v>1</v>
      </c>
      <c r="AP518" s="33">
        <f t="shared" si="543"/>
        <v>0</v>
      </c>
      <c r="AQ518" s="29">
        <f t="shared" si="527"/>
        <v>0</v>
      </c>
      <c r="AR518" s="86">
        <f t="shared" si="528"/>
        <v>1</v>
      </c>
      <c r="AS518" s="33">
        <f t="shared" si="529"/>
        <v>0</v>
      </c>
      <c r="AT518" s="19">
        <f t="shared" si="530"/>
        <v>0</v>
      </c>
      <c r="AU518" s="18">
        <f t="shared" si="544"/>
        <v>1</v>
      </c>
      <c r="AV518" s="5">
        <f t="shared" si="545"/>
        <v>12.8</v>
      </c>
      <c r="AW518" s="17">
        <f t="shared" si="531"/>
        <v>1</v>
      </c>
      <c r="AX518" s="17">
        <f t="shared" si="532"/>
        <v>0</v>
      </c>
      <c r="AY518" s="17">
        <f t="shared" si="546"/>
        <v>0</v>
      </c>
      <c r="AZ518" s="19">
        <f t="shared" si="547"/>
        <v>970</v>
      </c>
      <c r="BA518" s="19">
        <f t="shared" si="548"/>
        <v>0</v>
      </c>
      <c r="BB518" s="19">
        <f t="shared" si="549"/>
        <v>0</v>
      </c>
      <c r="BC518" s="19">
        <f t="shared" si="550"/>
        <v>0</v>
      </c>
      <c r="BD518" s="17">
        <f t="shared" si="551"/>
        <v>970</v>
      </c>
      <c r="BE518" s="17">
        <f t="shared" si="533"/>
        <v>0</v>
      </c>
      <c r="BF518" s="38">
        <f t="shared" si="534"/>
        <v>0</v>
      </c>
      <c r="BG518" s="38">
        <f t="shared" si="535"/>
        <v>0</v>
      </c>
      <c r="BH518" s="38">
        <f t="shared" si="552"/>
        <v>0</v>
      </c>
      <c r="BI518" s="38">
        <f t="shared" si="536"/>
        <v>-2.2000000000000002</v>
      </c>
      <c r="BJ518" s="5">
        <f t="shared" si="537"/>
        <v>0</v>
      </c>
      <c r="BK518" s="5">
        <f t="shared" si="553"/>
        <v>0</v>
      </c>
      <c r="BL518" s="22">
        <f t="shared" si="554"/>
        <v>12.8</v>
      </c>
      <c r="BM518" s="5">
        <f t="shared" si="555"/>
        <v>10.600000000000001</v>
      </c>
      <c r="BN518" s="66">
        <f t="shared" si="556"/>
        <v>1060.0000000000002</v>
      </c>
      <c r="BO518" s="5">
        <f>AP518*BO1356</f>
        <v>0</v>
      </c>
      <c r="BP518" s="5">
        <f>AU518*BP1239</f>
        <v>-39</v>
      </c>
      <c r="BQ518" s="5">
        <f t="shared" si="513"/>
        <v>-39</v>
      </c>
      <c r="BR518" s="356">
        <f t="shared" si="571"/>
        <v>982.00000000000023</v>
      </c>
      <c r="BS518" s="5">
        <f t="shared" si="557"/>
        <v>930.1</v>
      </c>
      <c r="BT518" s="6"/>
      <c r="BU518" s="306">
        <v>39881</v>
      </c>
      <c r="BV518" s="38">
        <f t="shared" si="538"/>
        <v>930.1</v>
      </c>
      <c r="BW518" s="66">
        <f>BV27*BV518</f>
        <v>76627.121436810019</v>
      </c>
      <c r="BX518" s="66">
        <f t="shared" si="566"/>
        <v>-1038.062283737032</v>
      </c>
      <c r="BY518" s="17">
        <f t="shared" si="561"/>
        <v>0</v>
      </c>
      <c r="BZ518" s="17">
        <f t="shared" si="567"/>
        <v>1</v>
      </c>
      <c r="CA518" s="66">
        <f t="shared" si="514"/>
        <v>982</v>
      </c>
      <c r="CB518" s="66">
        <f>N3+CE518</f>
        <v>81358</v>
      </c>
      <c r="CC518" s="66">
        <f>MAX(BW404:BW518)</f>
        <v>82567.144504860771</v>
      </c>
      <c r="CD518" s="66">
        <f t="shared" si="539"/>
        <v>-5940.023068050752</v>
      </c>
      <c r="CE518" s="66">
        <f t="shared" si="515"/>
        <v>31358</v>
      </c>
      <c r="CF518" s="66">
        <f>MAX(CE404:CE518)</f>
        <v>31358</v>
      </c>
      <c r="CG518" s="66">
        <f t="shared" si="540"/>
        <v>0</v>
      </c>
      <c r="CH518" s="370">
        <f t="shared" si="512"/>
        <v>39881</v>
      </c>
      <c r="CI518" s="17">
        <f t="shared" si="569"/>
        <v>1</v>
      </c>
      <c r="CJ518" s="17">
        <f t="shared" si="570"/>
        <v>0</v>
      </c>
      <c r="CK518" s="38">
        <f>MAX(BV38:BV518)</f>
        <v>1002.2</v>
      </c>
      <c r="CL518" s="38">
        <f t="shared" si="562"/>
        <v>-72.100000000000023</v>
      </c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</row>
    <row r="519" spans="1:147" customFormat="1" x14ac:dyDescent="0.25">
      <c r="A519" s="3"/>
      <c r="B519" s="254">
        <f t="shared" si="572"/>
        <v>39846</v>
      </c>
      <c r="C519" s="5">
        <f t="shared" si="575"/>
        <v>52406</v>
      </c>
      <c r="D519" s="5">
        <v>0</v>
      </c>
      <c r="E519" s="66">
        <f t="shared" si="577"/>
        <v>0</v>
      </c>
      <c r="F519" s="66">
        <f t="shared" si="573"/>
        <v>1300.9999999999998</v>
      </c>
      <c r="G519" s="4">
        <f t="shared" si="576"/>
        <v>53707</v>
      </c>
      <c r="H519" s="8">
        <f t="shared" si="574"/>
        <v>2.4825401671564322E-2</v>
      </c>
      <c r="I519" s="3"/>
      <c r="J519" s="306">
        <v>39888</v>
      </c>
      <c r="K519" s="176">
        <v>928.3</v>
      </c>
      <c r="L519" s="176">
        <v>967.8</v>
      </c>
      <c r="M519" s="176">
        <v>882.7</v>
      </c>
      <c r="N519" s="178">
        <v>956.2</v>
      </c>
      <c r="O519" s="5">
        <f t="shared" si="517"/>
        <v>85.099999999999909</v>
      </c>
      <c r="P519" s="8">
        <f t="shared" si="518"/>
        <v>9.1672950554777463E-2</v>
      </c>
      <c r="Q519" s="8">
        <f>(AVERAGE(P516:P518))*Q1239</f>
        <v>2.5439780031469877E-2</v>
      </c>
      <c r="R519" s="8">
        <f>P518/P1239</f>
        <v>1.5577750324586732</v>
      </c>
      <c r="S519" s="109">
        <f t="shared" si="504"/>
        <v>904.68425219678647</v>
      </c>
      <c r="T519" s="5">
        <f t="shared" si="505"/>
        <v>23.299999999999955</v>
      </c>
      <c r="U519" s="8">
        <f t="shared" si="516"/>
        <v>0.48222222222222322</v>
      </c>
      <c r="V519" s="19">
        <f t="shared" si="506"/>
        <v>0</v>
      </c>
      <c r="W519" s="109">
        <f t="shared" si="507"/>
        <v>951.91574780321343</v>
      </c>
      <c r="X519" s="5">
        <f t="shared" si="508"/>
        <v>21.700000000000045</v>
      </c>
      <c r="Y519" s="8">
        <f t="shared" si="519"/>
        <v>0.51777777777777678</v>
      </c>
      <c r="Z519" s="5">
        <f t="shared" si="509"/>
        <v>6.2000000000000455</v>
      </c>
      <c r="AA519" s="5">
        <f>K519*AA1239</f>
        <v>12.067899999999998</v>
      </c>
      <c r="AB519" s="5">
        <f t="shared" si="520"/>
        <v>18.79907331420802</v>
      </c>
      <c r="AC519" s="2">
        <f t="shared" si="560"/>
        <v>39888</v>
      </c>
      <c r="AD519" s="43">
        <f t="shared" si="524"/>
        <v>905</v>
      </c>
      <c r="AE519" s="235">
        <v>11.4</v>
      </c>
      <c r="AF519" s="131">
        <f>(AK518&gt;AF1239)*1</f>
        <v>0</v>
      </c>
      <c r="AG519" s="112">
        <f>MROUND((AD519*AG1239),5)</f>
        <v>890</v>
      </c>
      <c r="AH519" s="113">
        <f>MROUND((AE519*AH1239),0.1)</f>
        <v>2.1</v>
      </c>
      <c r="AI519" s="60">
        <f t="shared" si="525"/>
        <v>26.100000000000023</v>
      </c>
      <c r="AJ519" s="60">
        <f t="shared" si="510"/>
        <v>928.3</v>
      </c>
      <c r="AK519" s="133">
        <f t="shared" si="511"/>
        <v>956.2</v>
      </c>
      <c r="AL519" s="41">
        <f t="shared" si="521"/>
        <v>950</v>
      </c>
      <c r="AM519" s="56">
        <f t="shared" si="522"/>
        <v>10.4</v>
      </c>
      <c r="AN519" s="82">
        <f t="shared" si="523"/>
        <v>1</v>
      </c>
      <c r="AO519" s="82">
        <f t="shared" si="526"/>
        <v>0</v>
      </c>
      <c r="AP519" s="33">
        <f t="shared" si="543"/>
        <v>0</v>
      </c>
      <c r="AQ519" s="29">
        <f t="shared" si="527"/>
        <v>0</v>
      </c>
      <c r="AR519" s="86">
        <f t="shared" si="528"/>
        <v>1</v>
      </c>
      <c r="AS519" s="33">
        <f t="shared" si="529"/>
        <v>0</v>
      </c>
      <c r="AT519" s="19">
        <f t="shared" si="530"/>
        <v>0</v>
      </c>
      <c r="AU519" s="18">
        <f t="shared" si="544"/>
        <v>1</v>
      </c>
      <c r="AV519" s="5">
        <f t="shared" si="545"/>
        <v>10.4</v>
      </c>
      <c r="AW519" s="17">
        <f t="shared" si="531"/>
        <v>0</v>
      </c>
      <c r="AX519" s="17">
        <f t="shared" si="532"/>
        <v>1</v>
      </c>
      <c r="AY519" s="17">
        <f t="shared" si="546"/>
        <v>950</v>
      </c>
      <c r="AZ519" s="19">
        <f t="shared" si="547"/>
        <v>970</v>
      </c>
      <c r="BA519" s="19">
        <f t="shared" si="548"/>
        <v>0</v>
      </c>
      <c r="BB519" s="19">
        <f t="shared" si="549"/>
        <v>0</v>
      </c>
      <c r="BC519" s="19">
        <f t="shared" si="550"/>
        <v>950</v>
      </c>
      <c r="BD519" s="17">
        <f t="shared" si="551"/>
        <v>0</v>
      </c>
      <c r="BE519" s="17">
        <f t="shared" si="533"/>
        <v>0</v>
      </c>
      <c r="BF519" s="38">
        <f t="shared" si="534"/>
        <v>0</v>
      </c>
      <c r="BG519" s="38">
        <f t="shared" si="535"/>
        <v>0</v>
      </c>
      <c r="BH519" s="38">
        <f t="shared" si="552"/>
        <v>0</v>
      </c>
      <c r="BI519" s="38">
        <f t="shared" si="536"/>
        <v>-2.1</v>
      </c>
      <c r="BJ519" s="5">
        <f t="shared" si="537"/>
        <v>0</v>
      </c>
      <c r="BK519" s="5">
        <f t="shared" si="553"/>
        <v>-20</v>
      </c>
      <c r="BL519" s="22">
        <f t="shared" si="554"/>
        <v>-9.6</v>
      </c>
      <c r="BM519" s="5">
        <f t="shared" si="555"/>
        <v>-11.7</v>
      </c>
      <c r="BN519" s="66">
        <f t="shared" si="556"/>
        <v>-1170</v>
      </c>
      <c r="BO519" s="5">
        <f>AP519*BO1357</f>
        <v>0</v>
      </c>
      <c r="BP519" s="5">
        <f>AU519*BP1239</f>
        <v>-39</v>
      </c>
      <c r="BQ519" s="5">
        <f t="shared" si="513"/>
        <v>-39</v>
      </c>
      <c r="BR519" s="356">
        <f t="shared" si="571"/>
        <v>-1248</v>
      </c>
      <c r="BS519" s="5">
        <f t="shared" si="557"/>
        <v>956.2</v>
      </c>
      <c r="BT519" s="6"/>
      <c r="BU519" s="306">
        <v>39888</v>
      </c>
      <c r="BV519" s="38">
        <f t="shared" si="538"/>
        <v>956.2</v>
      </c>
      <c r="BW519" s="66">
        <f>BV27*BV519</f>
        <v>78777.393310265295</v>
      </c>
      <c r="BX519" s="66">
        <f t="shared" si="566"/>
        <v>2150.2718734552764</v>
      </c>
      <c r="BY519" s="17">
        <f t="shared" si="561"/>
        <v>1</v>
      </c>
      <c r="BZ519" s="17">
        <f t="shared" si="567"/>
        <v>0</v>
      </c>
      <c r="CA519" s="66">
        <f t="shared" si="514"/>
        <v>-1248</v>
      </c>
      <c r="CB519" s="66">
        <f>N3+CE519</f>
        <v>80110</v>
      </c>
      <c r="CC519" s="66">
        <f>MAX(BW404:BW519)</f>
        <v>82567.144504860771</v>
      </c>
      <c r="CD519" s="66">
        <f t="shared" si="539"/>
        <v>-3789.7511945954757</v>
      </c>
      <c r="CE519" s="66">
        <f t="shared" si="515"/>
        <v>30110</v>
      </c>
      <c r="CF519" s="66">
        <f>MAX(CE404:CE519)</f>
        <v>31358</v>
      </c>
      <c r="CG519" s="66">
        <f t="shared" si="540"/>
        <v>-1248</v>
      </c>
      <c r="CH519" s="370">
        <f t="shared" si="512"/>
        <v>39888</v>
      </c>
      <c r="CI519" s="17">
        <f t="shared" si="569"/>
        <v>0</v>
      </c>
      <c r="CJ519" s="17">
        <f t="shared" si="570"/>
        <v>1</v>
      </c>
      <c r="CK519" s="38">
        <f>MAX(BV38:BV519)</f>
        <v>1002.2</v>
      </c>
      <c r="CL519" s="38">
        <f t="shared" si="562"/>
        <v>-46</v>
      </c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</row>
    <row r="520" spans="1:147" customFormat="1" x14ac:dyDescent="0.25">
      <c r="A520" s="3"/>
      <c r="B520" s="254">
        <f t="shared" si="572"/>
        <v>39853</v>
      </c>
      <c r="C520" s="5">
        <f t="shared" si="575"/>
        <v>53707</v>
      </c>
      <c r="D520" s="5">
        <v>0</v>
      </c>
      <c r="E520" s="66">
        <f t="shared" si="577"/>
        <v>0</v>
      </c>
      <c r="F520" s="66">
        <f t="shared" si="573"/>
        <v>840.99999999999989</v>
      </c>
      <c r="G520" s="4">
        <f t="shared" si="576"/>
        <v>54548</v>
      </c>
      <c r="H520" s="8">
        <f t="shared" si="574"/>
        <v>1.5659038858994171E-2</v>
      </c>
      <c r="I520" s="3"/>
      <c r="J520" s="306">
        <v>39895</v>
      </c>
      <c r="K520" s="176">
        <v>950.5</v>
      </c>
      <c r="L520" s="176">
        <v>958.1</v>
      </c>
      <c r="M520" s="176">
        <v>916</v>
      </c>
      <c r="N520" s="178">
        <v>925.3</v>
      </c>
      <c r="O520" s="5">
        <f t="shared" si="517"/>
        <v>42.100000000000023</v>
      </c>
      <c r="P520" s="8">
        <f t="shared" si="518"/>
        <v>4.429247764334563E-2</v>
      </c>
      <c r="Q520" s="8">
        <f>(AVERAGE(P517:P519))*Q1239</f>
        <v>2.7927347799295184E-2</v>
      </c>
      <c r="R520" s="8">
        <f>P519/P1239</f>
        <v>2.599784342644472</v>
      </c>
      <c r="S520" s="109">
        <f t="shared" si="504"/>
        <v>923.95505591676988</v>
      </c>
      <c r="T520" s="5">
        <f t="shared" si="505"/>
        <v>25.5</v>
      </c>
      <c r="U520" s="8">
        <f t="shared" si="516"/>
        <v>0.49</v>
      </c>
      <c r="V520" s="19">
        <f t="shared" si="506"/>
        <v>0</v>
      </c>
      <c r="W520" s="109">
        <f t="shared" si="507"/>
        <v>977.04494408323012</v>
      </c>
      <c r="X520" s="5">
        <f t="shared" si="508"/>
        <v>24.5</v>
      </c>
      <c r="Y520" s="8">
        <f t="shared" si="519"/>
        <v>0.51</v>
      </c>
      <c r="Z520" s="5">
        <f t="shared" si="509"/>
        <v>0</v>
      </c>
      <c r="AA520" s="5">
        <f>K520*AA1239</f>
        <v>12.356499999999999</v>
      </c>
      <c r="AB520" s="5">
        <f t="shared" si="520"/>
        <v>32.124235229886416</v>
      </c>
      <c r="AC520" s="2">
        <f t="shared" si="560"/>
        <v>39895</v>
      </c>
      <c r="AD520" s="43">
        <f t="shared" si="524"/>
        <v>925</v>
      </c>
      <c r="AE520" s="235">
        <v>9</v>
      </c>
      <c r="AF520" s="131">
        <f>(AK519&gt;AF1239)*1</f>
        <v>0</v>
      </c>
      <c r="AG520" s="112">
        <f>MROUND((AD520*AG1239),5)</f>
        <v>905</v>
      </c>
      <c r="AH520" s="113">
        <f>MROUND((AE520*AH1239),0.1)</f>
        <v>1.6</v>
      </c>
      <c r="AI520" s="60">
        <f t="shared" si="525"/>
        <v>-30.900000000000091</v>
      </c>
      <c r="AJ520" s="60">
        <f t="shared" si="510"/>
        <v>950.5</v>
      </c>
      <c r="AK520" s="133">
        <f t="shared" si="511"/>
        <v>925.3</v>
      </c>
      <c r="AL520" s="41">
        <f t="shared" si="521"/>
        <v>975</v>
      </c>
      <c r="AM520" s="56">
        <f t="shared" si="522"/>
        <v>9.7000000000000011</v>
      </c>
      <c r="AN520" s="82">
        <f t="shared" si="523"/>
        <v>0</v>
      </c>
      <c r="AO520" s="82">
        <f t="shared" si="526"/>
        <v>1</v>
      </c>
      <c r="AP520" s="33">
        <f t="shared" si="543"/>
        <v>1</v>
      </c>
      <c r="AQ520" s="29">
        <f t="shared" si="527"/>
        <v>9</v>
      </c>
      <c r="AR520" s="86">
        <f t="shared" si="528"/>
        <v>1</v>
      </c>
      <c r="AS520" s="33">
        <f t="shared" si="529"/>
        <v>0</v>
      </c>
      <c r="AT520" s="19">
        <f t="shared" si="530"/>
        <v>0</v>
      </c>
      <c r="AU520" s="18">
        <f t="shared" si="544"/>
        <v>0</v>
      </c>
      <c r="AV520" s="5">
        <f t="shared" si="545"/>
        <v>0</v>
      </c>
      <c r="AW520" s="17">
        <f t="shared" si="531"/>
        <v>0</v>
      </c>
      <c r="AX520" s="17">
        <f t="shared" si="532"/>
        <v>0</v>
      </c>
      <c r="AY520" s="17">
        <f t="shared" si="546"/>
        <v>0</v>
      </c>
      <c r="AZ520" s="19">
        <f t="shared" si="547"/>
        <v>0</v>
      </c>
      <c r="BA520" s="19">
        <f t="shared" si="548"/>
        <v>0</v>
      </c>
      <c r="BB520" s="19">
        <f t="shared" si="549"/>
        <v>0</v>
      </c>
      <c r="BC520" s="19">
        <f t="shared" si="550"/>
        <v>0</v>
      </c>
      <c r="BD520" s="17">
        <f t="shared" si="551"/>
        <v>0</v>
      </c>
      <c r="BE520" s="17">
        <f t="shared" si="533"/>
        <v>0</v>
      </c>
      <c r="BF520" s="38">
        <f t="shared" si="534"/>
        <v>0</v>
      </c>
      <c r="BG520" s="38">
        <f t="shared" si="535"/>
        <v>0</v>
      </c>
      <c r="BH520" s="38">
        <f t="shared" si="552"/>
        <v>0</v>
      </c>
      <c r="BI520" s="38">
        <f t="shared" si="536"/>
        <v>-1.6</v>
      </c>
      <c r="BJ520" s="5">
        <f t="shared" si="537"/>
        <v>9</v>
      </c>
      <c r="BK520" s="5">
        <f t="shared" si="553"/>
        <v>0</v>
      </c>
      <c r="BL520" s="22">
        <f t="shared" si="554"/>
        <v>0</v>
      </c>
      <c r="BM520" s="5">
        <f t="shared" si="555"/>
        <v>7.4</v>
      </c>
      <c r="BN520" s="66">
        <f t="shared" si="556"/>
        <v>740</v>
      </c>
      <c r="BO520" s="5">
        <f>AP520*BO1358</f>
        <v>0</v>
      </c>
      <c r="BP520" s="5">
        <f>AU520*BP1239</f>
        <v>0</v>
      </c>
      <c r="BQ520" s="5">
        <f t="shared" si="513"/>
        <v>-39</v>
      </c>
      <c r="BR520" s="356">
        <f t="shared" si="571"/>
        <v>701</v>
      </c>
      <c r="BS520" s="5">
        <f t="shared" si="557"/>
        <v>925.3</v>
      </c>
      <c r="BT520" s="6"/>
      <c r="BU520" s="306">
        <v>39895</v>
      </c>
      <c r="BV520" s="38">
        <f t="shared" si="538"/>
        <v>925.3</v>
      </c>
      <c r="BW520" s="66">
        <f>BV27*BV520</f>
        <v>76231.669138243538</v>
      </c>
      <c r="BX520" s="66">
        <f t="shared" si="566"/>
        <v>-2545.7241720217571</v>
      </c>
      <c r="BY520" s="17">
        <f t="shared" si="561"/>
        <v>0</v>
      </c>
      <c r="BZ520" s="17">
        <f t="shared" si="567"/>
        <v>1</v>
      </c>
      <c r="CA520" s="66">
        <f t="shared" si="514"/>
        <v>701</v>
      </c>
      <c r="CB520" s="66">
        <f>N3+CE520</f>
        <v>80811</v>
      </c>
      <c r="CC520" s="66">
        <f>MAX(BW404:BW520)</f>
        <v>82567.144504860771</v>
      </c>
      <c r="CD520" s="66">
        <f t="shared" si="539"/>
        <v>-6335.4753666172328</v>
      </c>
      <c r="CE520" s="66">
        <f t="shared" si="515"/>
        <v>30811</v>
      </c>
      <c r="CF520" s="66">
        <f>MAX(CE404:CE520)</f>
        <v>31358</v>
      </c>
      <c r="CG520" s="66">
        <f t="shared" si="540"/>
        <v>-547</v>
      </c>
      <c r="CH520" s="370">
        <f t="shared" si="512"/>
        <v>39895</v>
      </c>
      <c r="CI520" s="17">
        <f t="shared" si="569"/>
        <v>1</v>
      </c>
      <c r="CJ520" s="17">
        <f t="shared" si="570"/>
        <v>0</v>
      </c>
      <c r="CK520" s="38">
        <f>MAX(BV38:BV520)</f>
        <v>1002.2</v>
      </c>
      <c r="CL520" s="38">
        <f t="shared" si="562"/>
        <v>-76.900000000000091</v>
      </c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</row>
    <row r="521" spans="1:147" customFormat="1" x14ac:dyDescent="0.25">
      <c r="A521" s="3"/>
      <c r="B521" s="254">
        <f t="shared" si="572"/>
        <v>39860</v>
      </c>
      <c r="C521" s="5">
        <f t="shared" si="575"/>
        <v>54548</v>
      </c>
      <c r="D521" s="5">
        <v>0</v>
      </c>
      <c r="E521" s="66">
        <f t="shared" si="577"/>
        <v>0</v>
      </c>
      <c r="F521" s="66">
        <f t="shared" si="573"/>
        <v>571</v>
      </c>
      <c r="G521" s="4">
        <f t="shared" si="576"/>
        <v>55119</v>
      </c>
      <c r="H521" s="8">
        <f t="shared" si="574"/>
        <v>1.0467844833907751E-2</v>
      </c>
      <c r="I521" s="3"/>
      <c r="J521" s="306">
        <v>39902</v>
      </c>
      <c r="K521" s="176">
        <v>926</v>
      </c>
      <c r="L521" s="176">
        <v>935.8</v>
      </c>
      <c r="M521" s="176">
        <v>892.5</v>
      </c>
      <c r="N521" s="178">
        <v>897.3</v>
      </c>
      <c r="O521" s="5">
        <f t="shared" si="517"/>
        <v>43.299999999999955</v>
      </c>
      <c r="P521" s="8">
        <f t="shared" si="518"/>
        <v>4.6760259179265608E-2</v>
      </c>
      <c r="Q521" s="8">
        <f>(AVERAGE(P518:P520))*Q1239</f>
        <v>2.5452707326827223E-2</v>
      </c>
      <c r="R521" s="8">
        <f>P520/P1239</f>
        <v>1.2561054179803455</v>
      </c>
      <c r="S521" s="109">
        <f t="shared" si="504"/>
        <v>902.43079301535795</v>
      </c>
      <c r="T521" s="5">
        <f t="shared" si="505"/>
        <v>26</v>
      </c>
      <c r="U521" s="8">
        <f t="shared" si="516"/>
        <v>0.48</v>
      </c>
      <c r="V521" s="19">
        <f t="shared" si="506"/>
        <v>2.7000000000000455</v>
      </c>
      <c r="W521" s="109">
        <f t="shared" si="507"/>
        <v>949.56920698464205</v>
      </c>
      <c r="X521" s="5">
        <f t="shared" si="508"/>
        <v>24</v>
      </c>
      <c r="Y521" s="8">
        <f t="shared" si="519"/>
        <v>0.52</v>
      </c>
      <c r="Z521" s="5">
        <f t="shared" si="509"/>
        <v>0</v>
      </c>
      <c r="AA521" s="5">
        <f>K521*AA1239</f>
        <v>12.038</v>
      </c>
      <c r="AB521" s="5">
        <f t="shared" si="520"/>
        <v>15.120997021647399</v>
      </c>
      <c r="AC521" s="2">
        <f t="shared" si="560"/>
        <v>39902</v>
      </c>
      <c r="AD521" s="43">
        <f t="shared" si="524"/>
        <v>900</v>
      </c>
      <c r="AE521" s="235">
        <v>15.7</v>
      </c>
      <c r="AF521" s="131">
        <f>(AK520&gt;AF1239)*1</f>
        <v>0</v>
      </c>
      <c r="AG521" s="112">
        <f>MROUND((AD521*AG1239),5)</f>
        <v>885</v>
      </c>
      <c r="AH521" s="113">
        <f>MROUND((AE521*AH1239),0.1)</f>
        <v>2.8000000000000003</v>
      </c>
      <c r="AI521" s="60">
        <f t="shared" si="525"/>
        <v>-28</v>
      </c>
      <c r="AJ521" s="60">
        <f t="shared" si="510"/>
        <v>926</v>
      </c>
      <c r="AK521" s="133">
        <f t="shared" si="511"/>
        <v>897.3</v>
      </c>
      <c r="AL521" s="41">
        <f t="shared" si="521"/>
        <v>950</v>
      </c>
      <c r="AM521" s="56">
        <f t="shared" si="522"/>
        <v>16.400000000000002</v>
      </c>
      <c r="AN521" s="82">
        <f t="shared" si="523"/>
        <v>0</v>
      </c>
      <c r="AO521" s="82">
        <f t="shared" si="526"/>
        <v>1</v>
      </c>
      <c r="AP521" s="33">
        <f t="shared" si="543"/>
        <v>1</v>
      </c>
      <c r="AQ521" s="29">
        <f t="shared" si="527"/>
        <v>15.7</v>
      </c>
      <c r="AR521" s="86">
        <f t="shared" si="528"/>
        <v>0</v>
      </c>
      <c r="AS521" s="33">
        <f t="shared" si="529"/>
        <v>1</v>
      </c>
      <c r="AT521" s="19">
        <f t="shared" si="530"/>
        <v>900</v>
      </c>
      <c r="AU521" s="18">
        <f t="shared" si="544"/>
        <v>0</v>
      </c>
      <c r="AV521" s="5">
        <f t="shared" si="545"/>
        <v>0</v>
      </c>
      <c r="AW521" s="17">
        <f t="shared" si="531"/>
        <v>0</v>
      </c>
      <c r="AX521" s="17">
        <f t="shared" si="532"/>
        <v>0</v>
      </c>
      <c r="AY521" s="17">
        <f t="shared" si="546"/>
        <v>0</v>
      </c>
      <c r="AZ521" s="19">
        <f t="shared" si="547"/>
        <v>0</v>
      </c>
      <c r="BA521" s="19">
        <f t="shared" si="548"/>
        <v>900</v>
      </c>
      <c r="BB521" s="19">
        <f t="shared" si="549"/>
        <v>0</v>
      </c>
      <c r="BC521" s="19">
        <f t="shared" si="550"/>
        <v>0</v>
      </c>
      <c r="BD521" s="17">
        <f t="shared" si="551"/>
        <v>900</v>
      </c>
      <c r="BE521" s="17">
        <f t="shared" si="533"/>
        <v>0</v>
      </c>
      <c r="BF521" s="38">
        <f t="shared" si="534"/>
        <v>0</v>
      </c>
      <c r="BG521" s="38">
        <f t="shared" si="535"/>
        <v>0</v>
      </c>
      <c r="BH521" s="38">
        <f t="shared" si="552"/>
        <v>0</v>
      </c>
      <c r="BI521" s="38">
        <f t="shared" si="536"/>
        <v>-2.8000000000000003</v>
      </c>
      <c r="BJ521" s="5">
        <f t="shared" si="537"/>
        <v>15.7</v>
      </c>
      <c r="BK521" s="5">
        <f t="shared" si="553"/>
        <v>0</v>
      </c>
      <c r="BL521" s="22">
        <f t="shared" si="554"/>
        <v>0</v>
      </c>
      <c r="BM521" s="5">
        <f t="shared" si="555"/>
        <v>12.899999999999999</v>
      </c>
      <c r="BN521" s="66">
        <f t="shared" si="556"/>
        <v>1289.9999999999998</v>
      </c>
      <c r="BO521" s="5">
        <f>AP521*BO1359</f>
        <v>0</v>
      </c>
      <c r="BP521" s="5">
        <f>AU521*BP1239</f>
        <v>0</v>
      </c>
      <c r="BQ521" s="5">
        <f t="shared" si="513"/>
        <v>-39</v>
      </c>
      <c r="BR521" s="356">
        <f t="shared" si="571"/>
        <v>1250.9999999999998</v>
      </c>
      <c r="BS521" s="5">
        <f t="shared" si="557"/>
        <v>897.3</v>
      </c>
      <c r="BT521" s="6"/>
      <c r="BU521" s="306">
        <v>39902</v>
      </c>
      <c r="BV521" s="38">
        <f t="shared" si="538"/>
        <v>897.3</v>
      </c>
      <c r="BW521" s="66">
        <f>BV27*BV521</f>
        <v>73924.864063272369</v>
      </c>
      <c r="BX521" s="66">
        <f t="shared" si="566"/>
        <v>-2306.8050749711692</v>
      </c>
      <c r="BY521" s="17">
        <f t="shared" si="561"/>
        <v>0</v>
      </c>
      <c r="BZ521" s="17">
        <f t="shared" si="567"/>
        <v>1</v>
      </c>
      <c r="CA521" s="66">
        <f t="shared" si="514"/>
        <v>1251</v>
      </c>
      <c r="CB521" s="66">
        <f>N3+CE521</f>
        <v>82062</v>
      </c>
      <c r="CC521" s="66">
        <f>MAX(BW404:BW521)</f>
        <v>82567.144504860771</v>
      </c>
      <c r="CD521" s="66">
        <f t="shared" si="539"/>
        <v>-8642.280441588402</v>
      </c>
      <c r="CE521" s="66">
        <f t="shared" si="515"/>
        <v>32062</v>
      </c>
      <c r="CF521" s="66">
        <f>MAX(CE404:CE521)</f>
        <v>32062</v>
      </c>
      <c r="CG521" s="66">
        <f t="shared" si="540"/>
        <v>0</v>
      </c>
      <c r="CH521" s="370">
        <f t="shared" si="512"/>
        <v>39902</v>
      </c>
      <c r="CI521" s="17">
        <f t="shared" si="569"/>
        <v>1</v>
      </c>
      <c r="CJ521" s="17">
        <f t="shared" si="570"/>
        <v>0</v>
      </c>
      <c r="CK521" s="38">
        <f>MAX(BV38:BV521)</f>
        <v>1002.2</v>
      </c>
      <c r="CL521" s="38">
        <f t="shared" si="562"/>
        <v>-104.90000000000009</v>
      </c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</row>
    <row r="522" spans="1:147" customFormat="1" x14ac:dyDescent="0.25">
      <c r="A522" s="3"/>
      <c r="B522" s="254">
        <f t="shared" si="572"/>
        <v>39867</v>
      </c>
      <c r="C522" s="5">
        <f t="shared" si="575"/>
        <v>55119</v>
      </c>
      <c r="D522" s="5">
        <v>0</v>
      </c>
      <c r="E522" s="66">
        <f t="shared" si="577"/>
        <v>0</v>
      </c>
      <c r="F522" s="66">
        <f t="shared" si="573"/>
        <v>891.00000000000011</v>
      </c>
      <c r="G522" s="4">
        <f t="shared" si="576"/>
        <v>56010</v>
      </c>
      <c r="H522" s="8">
        <f t="shared" si="574"/>
        <v>1.616502476460023E-2</v>
      </c>
      <c r="I522" s="3"/>
      <c r="J522" s="306">
        <v>39909</v>
      </c>
      <c r="K522" s="176">
        <v>898</v>
      </c>
      <c r="L522" s="176">
        <v>899.5</v>
      </c>
      <c r="M522" s="176">
        <v>865</v>
      </c>
      <c r="N522" s="178">
        <v>883.3</v>
      </c>
      <c r="O522" s="5">
        <f t="shared" si="517"/>
        <v>34.5</v>
      </c>
      <c r="P522" s="8">
        <f t="shared" si="518"/>
        <v>3.8418708240534519E-2</v>
      </c>
      <c r="Q522" s="8">
        <f>(AVERAGE(P519:P521))*Q1239</f>
        <v>2.4363424983651828E-2</v>
      </c>
      <c r="R522" s="8">
        <f>P521/P1239</f>
        <v>1.3260900727702913</v>
      </c>
      <c r="S522" s="109">
        <f t="shared" si="504"/>
        <v>876.12164436468061</v>
      </c>
      <c r="T522" s="5">
        <f t="shared" si="505"/>
        <v>23</v>
      </c>
      <c r="U522" s="8">
        <f t="shared" si="516"/>
        <v>0.48888888888888887</v>
      </c>
      <c r="V522" s="19">
        <f t="shared" si="506"/>
        <v>0</v>
      </c>
      <c r="W522" s="109">
        <f t="shared" si="507"/>
        <v>919.87835563531939</v>
      </c>
      <c r="X522" s="5">
        <f t="shared" si="508"/>
        <v>22</v>
      </c>
      <c r="Y522" s="8">
        <f t="shared" si="519"/>
        <v>0.51111111111111107</v>
      </c>
      <c r="Z522" s="5">
        <f t="shared" si="509"/>
        <v>0</v>
      </c>
      <c r="AA522" s="5">
        <f>K522*AA1239</f>
        <v>11.673999999999999</v>
      </c>
      <c r="AB522" s="5">
        <f t="shared" si="520"/>
        <v>15.480775509520381</v>
      </c>
      <c r="AC522" s="2">
        <f t="shared" si="560"/>
        <v>39909</v>
      </c>
      <c r="AD522" s="43">
        <f t="shared" si="524"/>
        <v>875</v>
      </c>
      <c r="AE522" s="235">
        <v>7.2</v>
      </c>
      <c r="AF522" s="131">
        <f>(AK521&gt;AF1239)*1</f>
        <v>0</v>
      </c>
      <c r="AG522" s="112">
        <f>MROUND((AD522*AG1239),5)</f>
        <v>860</v>
      </c>
      <c r="AH522" s="113">
        <f>MROUND((AE522*AH1239),0.1)</f>
        <v>1.3</v>
      </c>
      <c r="AI522" s="60">
        <f t="shared" si="525"/>
        <v>-14</v>
      </c>
      <c r="AJ522" s="60">
        <f t="shared" si="510"/>
        <v>898</v>
      </c>
      <c r="AK522" s="133">
        <f t="shared" si="511"/>
        <v>883.3</v>
      </c>
      <c r="AL522" s="41">
        <f t="shared" si="521"/>
        <v>920</v>
      </c>
      <c r="AM522" s="56">
        <f t="shared" si="522"/>
        <v>7.9</v>
      </c>
      <c r="AN522" s="82">
        <f t="shared" si="523"/>
        <v>0</v>
      </c>
      <c r="AO522" s="82">
        <f t="shared" si="526"/>
        <v>1</v>
      </c>
      <c r="AP522" s="33">
        <f t="shared" si="543"/>
        <v>0</v>
      </c>
      <c r="AQ522" s="29">
        <f t="shared" si="527"/>
        <v>0</v>
      </c>
      <c r="AR522" s="86">
        <f t="shared" si="528"/>
        <v>1</v>
      </c>
      <c r="AS522" s="33">
        <f t="shared" si="529"/>
        <v>0</v>
      </c>
      <c r="AT522" s="19">
        <f t="shared" si="530"/>
        <v>0</v>
      </c>
      <c r="AU522" s="18">
        <f t="shared" si="544"/>
        <v>1</v>
      </c>
      <c r="AV522" s="5">
        <f t="shared" si="545"/>
        <v>7.9</v>
      </c>
      <c r="AW522" s="17">
        <f t="shared" si="531"/>
        <v>1</v>
      </c>
      <c r="AX522" s="17">
        <f t="shared" si="532"/>
        <v>0</v>
      </c>
      <c r="AY522" s="17">
        <f t="shared" si="546"/>
        <v>0</v>
      </c>
      <c r="AZ522" s="19">
        <f t="shared" si="547"/>
        <v>900</v>
      </c>
      <c r="BA522" s="19">
        <f t="shared" si="548"/>
        <v>0</v>
      </c>
      <c r="BB522" s="19">
        <f t="shared" si="549"/>
        <v>0</v>
      </c>
      <c r="BC522" s="19">
        <f t="shared" si="550"/>
        <v>0</v>
      </c>
      <c r="BD522" s="17">
        <f t="shared" si="551"/>
        <v>900</v>
      </c>
      <c r="BE522" s="17">
        <f t="shared" si="533"/>
        <v>0</v>
      </c>
      <c r="BF522" s="38">
        <f t="shared" si="534"/>
        <v>0</v>
      </c>
      <c r="BG522" s="38">
        <f t="shared" si="535"/>
        <v>0</v>
      </c>
      <c r="BH522" s="38">
        <f t="shared" si="552"/>
        <v>0</v>
      </c>
      <c r="BI522" s="38">
        <f t="shared" si="536"/>
        <v>-1.3</v>
      </c>
      <c r="BJ522" s="5">
        <f t="shared" si="537"/>
        <v>0</v>
      </c>
      <c r="BK522" s="5">
        <f t="shared" si="553"/>
        <v>0</v>
      </c>
      <c r="BL522" s="22">
        <f t="shared" si="554"/>
        <v>7.9</v>
      </c>
      <c r="BM522" s="5">
        <f t="shared" si="555"/>
        <v>6.6000000000000005</v>
      </c>
      <c r="BN522" s="66">
        <f t="shared" si="556"/>
        <v>660</v>
      </c>
      <c r="BO522" s="5">
        <f>AP522*BO1360</f>
        <v>0</v>
      </c>
      <c r="BP522" s="5">
        <f>AU522*BP1239</f>
        <v>-39</v>
      </c>
      <c r="BQ522" s="5">
        <f t="shared" si="513"/>
        <v>-39</v>
      </c>
      <c r="BR522" s="356">
        <f t="shared" si="571"/>
        <v>582</v>
      </c>
      <c r="BS522" s="5">
        <f t="shared" si="557"/>
        <v>883.3</v>
      </c>
      <c r="BT522" s="6"/>
      <c r="BU522" s="306">
        <v>39909</v>
      </c>
      <c r="BV522" s="38">
        <f t="shared" si="538"/>
        <v>883.3</v>
      </c>
      <c r="BW522" s="66">
        <f>BV27*BV522</f>
        <v>72771.461525786784</v>
      </c>
      <c r="BX522" s="66">
        <f t="shared" si="566"/>
        <v>-1153.4025374855846</v>
      </c>
      <c r="BY522" s="17">
        <f t="shared" si="561"/>
        <v>0</v>
      </c>
      <c r="BZ522" s="17">
        <f t="shared" si="567"/>
        <v>1</v>
      </c>
      <c r="CA522" s="66">
        <f t="shared" si="514"/>
        <v>582</v>
      </c>
      <c r="CB522" s="66">
        <f>N3+CE522</f>
        <v>82644</v>
      </c>
      <c r="CC522" s="66">
        <f>MAX(BW404:BW522)</f>
        <v>82567.144504860771</v>
      </c>
      <c r="CD522" s="66">
        <f t="shared" si="539"/>
        <v>-9795.6829790739866</v>
      </c>
      <c r="CE522" s="66">
        <f t="shared" si="515"/>
        <v>32644</v>
      </c>
      <c r="CF522" s="66">
        <f>MAX(CE404:CE522)</f>
        <v>32644</v>
      </c>
      <c r="CG522" s="66">
        <f t="shared" si="540"/>
        <v>0</v>
      </c>
      <c r="CH522" s="370">
        <f t="shared" si="512"/>
        <v>39909</v>
      </c>
      <c r="CI522" s="17">
        <f t="shared" si="569"/>
        <v>1</v>
      </c>
      <c r="CJ522" s="17">
        <f t="shared" si="570"/>
        <v>0</v>
      </c>
      <c r="CK522" s="38">
        <f>MAX(BV38:BV522)</f>
        <v>1002.2</v>
      </c>
      <c r="CL522" s="38">
        <f t="shared" si="562"/>
        <v>-118.90000000000009</v>
      </c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</row>
    <row r="523" spans="1:147" customFormat="1" x14ac:dyDescent="0.25">
      <c r="A523" s="3"/>
      <c r="B523" s="254">
        <f t="shared" si="572"/>
        <v>39874</v>
      </c>
      <c r="C523" s="5">
        <f t="shared" si="575"/>
        <v>56010</v>
      </c>
      <c r="D523" s="5">
        <v>0</v>
      </c>
      <c r="E523" s="66">
        <f t="shared" si="577"/>
        <v>0</v>
      </c>
      <c r="F523" s="66">
        <f t="shared" si="573"/>
        <v>1002</v>
      </c>
      <c r="G523" s="4">
        <f t="shared" si="576"/>
        <v>57012</v>
      </c>
      <c r="H523" s="8">
        <f t="shared" si="574"/>
        <v>1.7889662560257098E-2</v>
      </c>
      <c r="I523" s="3"/>
      <c r="J523" s="306">
        <v>39916</v>
      </c>
      <c r="K523" s="176">
        <v>882.9</v>
      </c>
      <c r="L523" s="176">
        <v>902.1</v>
      </c>
      <c r="M523" s="176">
        <v>865.6</v>
      </c>
      <c r="N523" s="178">
        <v>867.9</v>
      </c>
      <c r="O523" s="5">
        <f t="shared" si="517"/>
        <v>36.5</v>
      </c>
      <c r="P523" s="8">
        <f t="shared" si="518"/>
        <v>4.1341035224827273E-2</v>
      </c>
      <c r="Q523" s="8">
        <f>(AVERAGE(P520:P522))*Q1239</f>
        <v>1.7262859341752767E-2</v>
      </c>
      <c r="R523" s="8">
        <f>P522/P1239</f>
        <v>1.0895291963869556</v>
      </c>
      <c r="S523" s="109">
        <f t="shared" si="504"/>
        <v>867.65862148716644</v>
      </c>
      <c r="T523" s="5">
        <f t="shared" si="505"/>
        <v>12.899999999999977</v>
      </c>
      <c r="U523" s="8">
        <f t="shared" si="516"/>
        <v>0.57000000000000073</v>
      </c>
      <c r="V523" s="19">
        <f t="shared" si="506"/>
        <v>2.1000000000000227</v>
      </c>
      <c r="W523" s="109">
        <f t="shared" si="507"/>
        <v>898.14137851283351</v>
      </c>
      <c r="X523" s="5">
        <f t="shared" si="508"/>
        <v>17.100000000000023</v>
      </c>
      <c r="Y523" s="8">
        <f t="shared" si="519"/>
        <v>0.42999999999999927</v>
      </c>
      <c r="Z523" s="5">
        <f t="shared" si="509"/>
        <v>0</v>
      </c>
      <c r="AA523" s="5">
        <f>K523*AA1239</f>
        <v>11.477699999999999</v>
      </c>
      <c r="AB523" s="5">
        <f t="shared" si="520"/>
        <v>12.505289257370558</v>
      </c>
      <c r="AC523" s="2">
        <f t="shared" si="560"/>
        <v>39916</v>
      </c>
      <c r="AD523" s="43">
        <f t="shared" si="524"/>
        <v>870</v>
      </c>
      <c r="AE523" s="235">
        <v>7.5</v>
      </c>
      <c r="AF523" s="131">
        <f>(AK522&gt;AF1239)*1</f>
        <v>0</v>
      </c>
      <c r="AG523" s="112">
        <f>MROUND((AD523*AG1239),5)</f>
        <v>855</v>
      </c>
      <c r="AH523" s="113">
        <f>MROUND((AE523*AH1239),0.1)</f>
        <v>1.4000000000000001</v>
      </c>
      <c r="AI523" s="60">
        <f t="shared" si="525"/>
        <v>-15.399999999999977</v>
      </c>
      <c r="AJ523" s="60">
        <f t="shared" si="510"/>
        <v>882.9</v>
      </c>
      <c r="AK523" s="133">
        <f t="shared" si="511"/>
        <v>867.9</v>
      </c>
      <c r="AL523" s="41">
        <f t="shared" si="521"/>
        <v>900</v>
      </c>
      <c r="AM523" s="56">
        <f t="shared" si="522"/>
        <v>7.9</v>
      </c>
      <c r="AN523" s="82">
        <f t="shared" si="523"/>
        <v>0</v>
      </c>
      <c r="AO523" s="82">
        <f t="shared" si="526"/>
        <v>1</v>
      </c>
      <c r="AP523" s="33">
        <f t="shared" si="543"/>
        <v>0</v>
      </c>
      <c r="AQ523" s="29">
        <f t="shared" si="527"/>
        <v>0</v>
      </c>
      <c r="AR523" s="86">
        <f t="shared" si="528"/>
        <v>0</v>
      </c>
      <c r="AS523" s="33">
        <f t="shared" si="529"/>
        <v>0</v>
      </c>
      <c r="AT523" s="19">
        <f t="shared" si="530"/>
        <v>0</v>
      </c>
      <c r="AU523" s="18">
        <f t="shared" si="544"/>
        <v>1</v>
      </c>
      <c r="AV523" s="5">
        <f t="shared" si="545"/>
        <v>7.9</v>
      </c>
      <c r="AW523" s="17">
        <f t="shared" si="531"/>
        <v>1</v>
      </c>
      <c r="AX523" s="17">
        <f t="shared" si="532"/>
        <v>0</v>
      </c>
      <c r="AY523" s="17">
        <f t="shared" si="546"/>
        <v>0</v>
      </c>
      <c r="AZ523" s="19">
        <f t="shared" si="547"/>
        <v>900</v>
      </c>
      <c r="BA523" s="19">
        <f t="shared" si="548"/>
        <v>0</v>
      </c>
      <c r="BB523" s="19">
        <f t="shared" si="549"/>
        <v>0</v>
      </c>
      <c r="BC523" s="19">
        <f t="shared" si="550"/>
        <v>0</v>
      </c>
      <c r="BD523" s="17">
        <f t="shared" si="551"/>
        <v>900</v>
      </c>
      <c r="BE523" s="17">
        <f t="shared" si="533"/>
        <v>0</v>
      </c>
      <c r="BF523" s="38">
        <f t="shared" si="534"/>
        <v>0</v>
      </c>
      <c r="BG523" s="38">
        <f t="shared" si="535"/>
        <v>0</v>
      </c>
      <c r="BH523" s="38">
        <f t="shared" si="552"/>
        <v>0</v>
      </c>
      <c r="BI523" s="38">
        <f t="shared" si="536"/>
        <v>-1.4000000000000001</v>
      </c>
      <c r="BJ523" s="5">
        <f t="shared" si="537"/>
        <v>0</v>
      </c>
      <c r="BK523" s="5">
        <f t="shared" si="553"/>
        <v>0</v>
      </c>
      <c r="BL523" s="22">
        <f t="shared" si="554"/>
        <v>7.9</v>
      </c>
      <c r="BM523" s="5">
        <f t="shared" si="555"/>
        <v>6.5</v>
      </c>
      <c r="BN523" s="66">
        <f t="shared" si="556"/>
        <v>650</v>
      </c>
      <c r="BO523" s="5">
        <f>AP523*BO1361</f>
        <v>0</v>
      </c>
      <c r="BP523" s="5">
        <f>AU523*BP1239</f>
        <v>-39</v>
      </c>
      <c r="BQ523" s="5">
        <f t="shared" si="513"/>
        <v>-39</v>
      </c>
      <c r="BR523" s="356">
        <f t="shared" si="571"/>
        <v>572</v>
      </c>
      <c r="BS523" s="5">
        <f t="shared" si="557"/>
        <v>867.9</v>
      </c>
      <c r="BT523" s="6"/>
      <c r="BU523" s="306">
        <v>39916</v>
      </c>
      <c r="BV523" s="38">
        <f t="shared" si="538"/>
        <v>867.9</v>
      </c>
      <c r="BW523" s="66">
        <f>BV27*BV523</f>
        <v>71502.718734552647</v>
      </c>
      <c r="BX523" s="66">
        <f t="shared" si="566"/>
        <v>-1268.7427912341373</v>
      </c>
      <c r="BY523" s="17">
        <f t="shared" si="561"/>
        <v>0</v>
      </c>
      <c r="BZ523" s="17">
        <f t="shared" si="567"/>
        <v>1</v>
      </c>
      <c r="CA523" s="66">
        <f t="shared" si="514"/>
        <v>572</v>
      </c>
      <c r="CB523" s="66">
        <f>N3+CE523</f>
        <v>83216</v>
      </c>
      <c r="CC523" s="66">
        <f>MAX(BW404:BW523)</f>
        <v>82567.144504860771</v>
      </c>
      <c r="CD523" s="66">
        <f t="shared" si="539"/>
        <v>-11064.425770308124</v>
      </c>
      <c r="CE523" s="66">
        <f t="shared" si="515"/>
        <v>33216</v>
      </c>
      <c r="CF523" s="66">
        <f>MAX(CE404:CE523)</f>
        <v>33216</v>
      </c>
      <c r="CG523" s="66">
        <f t="shared" si="540"/>
        <v>0</v>
      </c>
      <c r="CH523" s="370">
        <f t="shared" si="512"/>
        <v>39916</v>
      </c>
      <c r="CI523" s="17">
        <f t="shared" si="569"/>
        <v>1</v>
      </c>
      <c r="CJ523" s="17">
        <f t="shared" si="570"/>
        <v>0</v>
      </c>
      <c r="CK523" s="38">
        <f>MAX(BV38:BV523)</f>
        <v>1002.2</v>
      </c>
      <c r="CL523" s="38">
        <f t="shared" si="562"/>
        <v>-134.30000000000007</v>
      </c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</row>
    <row r="524" spans="1:147" customFormat="1" x14ac:dyDescent="0.25">
      <c r="A524" s="3"/>
      <c r="B524" s="254">
        <f t="shared" si="572"/>
        <v>39881</v>
      </c>
      <c r="C524" s="5">
        <f t="shared" si="575"/>
        <v>57012</v>
      </c>
      <c r="D524" s="5">
        <v>0</v>
      </c>
      <c r="E524" s="66">
        <f t="shared" si="577"/>
        <v>0</v>
      </c>
      <c r="F524" s="66">
        <f t="shared" si="573"/>
        <v>982.00000000000023</v>
      </c>
      <c r="G524" s="4">
        <f t="shared" si="576"/>
        <v>57994</v>
      </c>
      <c r="H524" s="8">
        <f t="shared" si="574"/>
        <v>1.7224443976706662E-2</v>
      </c>
      <c r="I524" s="3"/>
      <c r="J524" s="306">
        <v>39923</v>
      </c>
      <c r="K524" s="176">
        <v>870.2</v>
      </c>
      <c r="L524" s="176">
        <v>915.4</v>
      </c>
      <c r="M524" s="176">
        <v>865.6</v>
      </c>
      <c r="N524" s="178">
        <v>914.1</v>
      </c>
      <c r="O524" s="5">
        <f t="shared" si="517"/>
        <v>49.799999999999955</v>
      </c>
      <c r="P524" s="8">
        <f t="shared" si="518"/>
        <v>5.7228223396920193E-2</v>
      </c>
      <c r="Q524" s="8">
        <f>(AVERAGE(P521:P523))*Q1239</f>
        <v>1.6869333685950321E-2</v>
      </c>
      <c r="R524" s="8">
        <f>P523/P1239</f>
        <v>1.1724044599393382</v>
      </c>
      <c r="S524" s="109">
        <f t="shared" si="504"/>
        <v>855.52030582648604</v>
      </c>
      <c r="T524" s="5">
        <f t="shared" si="505"/>
        <v>15.200000000000045</v>
      </c>
      <c r="U524" s="8">
        <f t="shared" si="516"/>
        <v>0.49333333333333179</v>
      </c>
      <c r="V524" s="19">
        <f t="shared" si="506"/>
        <v>0</v>
      </c>
      <c r="W524" s="109">
        <f t="shared" si="507"/>
        <v>884.87969417351405</v>
      </c>
      <c r="X524" s="5">
        <f t="shared" si="508"/>
        <v>14.799999999999955</v>
      </c>
      <c r="Y524" s="8">
        <f t="shared" si="519"/>
        <v>0.50666666666666815</v>
      </c>
      <c r="Z524" s="5">
        <f t="shared" si="509"/>
        <v>29.100000000000023</v>
      </c>
      <c r="AA524" s="5">
        <f>K524*AA1239</f>
        <v>11.3126</v>
      </c>
      <c r="AB524" s="5">
        <f t="shared" si="520"/>
        <v>13.262942693509757</v>
      </c>
      <c r="AC524" s="2">
        <f t="shared" si="560"/>
        <v>39923</v>
      </c>
      <c r="AD524" s="43">
        <f t="shared" si="524"/>
        <v>855</v>
      </c>
      <c r="AE524" s="235">
        <v>7.1</v>
      </c>
      <c r="AF524" s="131">
        <f>(AK523&gt;AF1239)*1</f>
        <v>0</v>
      </c>
      <c r="AG524" s="112">
        <f>MROUND((AD524*AG1239),5)</f>
        <v>840</v>
      </c>
      <c r="AH524" s="113">
        <f>MROUND((AE524*AH1239),0.1)</f>
        <v>1.3</v>
      </c>
      <c r="AI524" s="60">
        <f t="shared" si="525"/>
        <v>46.200000000000045</v>
      </c>
      <c r="AJ524" s="60">
        <f t="shared" si="510"/>
        <v>870.2</v>
      </c>
      <c r="AK524" s="133">
        <f t="shared" si="511"/>
        <v>914.1</v>
      </c>
      <c r="AL524" s="41">
        <f t="shared" si="521"/>
        <v>885</v>
      </c>
      <c r="AM524" s="56">
        <f t="shared" si="522"/>
        <v>5.4</v>
      </c>
      <c r="AN524" s="82">
        <f t="shared" si="523"/>
        <v>1</v>
      </c>
      <c r="AO524" s="82">
        <f t="shared" si="526"/>
        <v>0</v>
      </c>
      <c r="AP524" s="33">
        <f t="shared" si="543"/>
        <v>0</v>
      </c>
      <c r="AQ524" s="29">
        <f t="shared" si="527"/>
        <v>0</v>
      </c>
      <c r="AR524" s="86">
        <f t="shared" si="528"/>
        <v>1</v>
      </c>
      <c r="AS524" s="33">
        <f t="shared" si="529"/>
        <v>0</v>
      </c>
      <c r="AT524" s="19">
        <f t="shared" si="530"/>
        <v>0</v>
      </c>
      <c r="AU524" s="18">
        <f t="shared" si="544"/>
        <v>1</v>
      </c>
      <c r="AV524" s="5">
        <f t="shared" si="545"/>
        <v>5.4</v>
      </c>
      <c r="AW524" s="17">
        <f t="shared" si="531"/>
        <v>0</v>
      </c>
      <c r="AX524" s="17">
        <f t="shared" si="532"/>
        <v>1</v>
      </c>
      <c r="AY524" s="17">
        <f t="shared" si="546"/>
        <v>885</v>
      </c>
      <c r="AZ524" s="19">
        <f t="shared" si="547"/>
        <v>900</v>
      </c>
      <c r="BA524" s="19">
        <f t="shared" si="548"/>
        <v>0</v>
      </c>
      <c r="BB524" s="19">
        <f t="shared" si="549"/>
        <v>0</v>
      </c>
      <c r="BC524" s="19">
        <f t="shared" si="550"/>
        <v>885</v>
      </c>
      <c r="BD524" s="17">
        <f t="shared" si="551"/>
        <v>0</v>
      </c>
      <c r="BE524" s="17">
        <f t="shared" si="533"/>
        <v>0</v>
      </c>
      <c r="BF524" s="38">
        <f t="shared" si="534"/>
        <v>0</v>
      </c>
      <c r="BG524" s="38">
        <f t="shared" si="535"/>
        <v>0</v>
      </c>
      <c r="BH524" s="38">
        <f t="shared" si="552"/>
        <v>0</v>
      </c>
      <c r="BI524" s="38">
        <f t="shared" si="536"/>
        <v>-1.3</v>
      </c>
      <c r="BJ524" s="5">
        <f t="shared" si="537"/>
        <v>0</v>
      </c>
      <c r="BK524" s="5">
        <f t="shared" si="553"/>
        <v>-15</v>
      </c>
      <c r="BL524" s="22">
        <f t="shared" si="554"/>
        <v>-9.6</v>
      </c>
      <c r="BM524" s="5">
        <f t="shared" si="555"/>
        <v>-10.9</v>
      </c>
      <c r="BN524" s="66">
        <f t="shared" si="556"/>
        <v>-1090</v>
      </c>
      <c r="BO524" s="5">
        <f>AP524*BO1362</f>
        <v>0</v>
      </c>
      <c r="BP524" s="5">
        <f>AU524*BP1239</f>
        <v>-39</v>
      </c>
      <c r="BQ524" s="5">
        <f t="shared" si="513"/>
        <v>-39</v>
      </c>
      <c r="BR524" s="356">
        <f t="shared" si="571"/>
        <v>-1168</v>
      </c>
      <c r="BS524" s="5">
        <f t="shared" si="557"/>
        <v>914.1</v>
      </c>
      <c r="BT524" s="6"/>
      <c r="BU524" s="306">
        <v>39923</v>
      </c>
      <c r="BV524" s="38">
        <f t="shared" si="538"/>
        <v>914.1</v>
      </c>
      <c r="BW524" s="66">
        <f>BV27*BV524</f>
        <v>75308.947108255074</v>
      </c>
      <c r="BX524" s="66">
        <f t="shared" si="566"/>
        <v>3806.2283737024263</v>
      </c>
      <c r="BY524" s="17">
        <f t="shared" si="561"/>
        <v>1</v>
      </c>
      <c r="BZ524" s="17">
        <f t="shared" si="567"/>
        <v>0</v>
      </c>
      <c r="CA524" s="66">
        <f t="shared" si="514"/>
        <v>-1168</v>
      </c>
      <c r="CB524" s="66">
        <f>N3+CE524</f>
        <v>82048</v>
      </c>
      <c r="CC524" s="66">
        <f>MAX(BW404:BW524)</f>
        <v>82567.144504860771</v>
      </c>
      <c r="CD524" s="66">
        <f t="shared" si="539"/>
        <v>-7258.1973966056976</v>
      </c>
      <c r="CE524" s="66">
        <f t="shared" si="515"/>
        <v>32048</v>
      </c>
      <c r="CF524" s="66">
        <f>MAX(CE404:CE524)</f>
        <v>33216</v>
      </c>
      <c r="CG524" s="66">
        <f t="shared" si="540"/>
        <v>-1168</v>
      </c>
      <c r="CH524" s="370">
        <f t="shared" si="512"/>
        <v>39923</v>
      </c>
      <c r="CI524" s="17">
        <f t="shared" si="569"/>
        <v>0</v>
      </c>
      <c r="CJ524" s="17">
        <f t="shared" si="570"/>
        <v>1</v>
      </c>
      <c r="CK524" s="38">
        <f>MAX(BV38:BV524)</f>
        <v>1002.2</v>
      </c>
      <c r="CL524" s="38">
        <f t="shared" si="562"/>
        <v>-88.100000000000023</v>
      </c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</row>
    <row r="525" spans="1:147" customFormat="1" x14ac:dyDescent="0.25">
      <c r="A525" s="3"/>
      <c r="B525" s="254">
        <f t="shared" si="572"/>
        <v>39888</v>
      </c>
      <c r="C525" s="5">
        <f t="shared" si="575"/>
        <v>57994</v>
      </c>
      <c r="D525" s="5">
        <v>0</v>
      </c>
      <c r="E525" s="66">
        <f t="shared" si="577"/>
        <v>0</v>
      </c>
      <c r="F525" s="66">
        <f t="shared" si="573"/>
        <v>-1248</v>
      </c>
      <c r="G525" s="4">
        <f t="shared" si="576"/>
        <v>56746</v>
      </c>
      <c r="H525" s="8">
        <f t="shared" si="574"/>
        <v>-2.1519467531123909E-2</v>
      </c>
      <c r="I525" s="3"/>
      <c r="J525" s="306">
        <v>39930</v>
      </c>
      <c r="K525" s="176">
        <v>915</v>
      </c>
      <c r="L525" s="176">
        <v>919.7</v>
      </c>
      <c r="M525" s="176">
        <v>880.1</v>
      </c>
      <c r="N525" s="178">
        <v>888.2</v>
      </c>
      <c r="O525" s="5">
        <f t="shared" si="517"/>
        <v>39.600000000000023</v>
      </c>
      <c r="P525" s="8">
        <f t="shared" si="518"/>
        <v>4.3278688524590186E-2</v>
      </c>
      <c r="Q525" s="8">
        <f>(AVERAGE(P522:P524))*Q1239</f>
        <v>1.8265062248304265E-2</v>
      </c>
      <c r="R525" s="8">
        <f>P524/P1239</f>
        <v>1.6229546255934222</v>
      </c>
      <c r="S525" s="109">
        <f t="shared" si="504"/>
        <v>898.28746804280161</v>
      </c>
      <c r="T525" s="5">
        <f t="shared" si="505"/>
        <v>15</v>
      </c>
      <c r="U525" s="8">
        <f t="shared" si="516"/>
        <v>0.5</v>
      </c>
      <c r="V525" s="19">
        <f t="shared" si="506"/>
        <v>11.799999999999955</v>
      </c>
      <c r="W525" s="109">
        <f t="shared" si="507"/>
        <v>931.71253195719839</v>
      </c>
      <c r="X525" s="5">
        <f t="shared" si="508"/>
        <v>15</v>
      </c>
      <c r="Y525" s="8">
        <f t="shared" si="519"/>
        <v>0.5</v>
      </c>
      <c r="Z525" s="5">
        <f t="shared" si="509"/>
        <v>0</v>
      </c>
      <c r="AA525" s="5">
        <f>K525*AA1239</f>
        <v>11.895</v>
      </c>
      <c r="AB525" s="5">
        <f t="shared" si="520"/>
        <v>19.305045271433755</v>
      </c>
      <c r="AC525" s="2">
        <f t="shared" si="560"/>
        <v>39930</v>
      </c>
      <c r="AD525" s="43">
        <f t="shared" si="524"/>
        <v>900</v>
      </c>
      <c r="AE525" s="235">
        <v>6.5</v>
      </c>
      <c r="AF525" s="131">
        <f>(AK524&gt;AF1239)*1</f>
        <v>0</v>
      </c>
      <c r="AG525" s="112">
        <f>MROUND((AD525*AG1239),5)</f>
        <v>885</v>
      </c>
      <c r="AH525" s="113">
        <f>MROUND((AE525*AH1239),0.1)</f>
        <v>1.2000000000000002</v>
      </c>
      <c r="AI525" s="60">
        <f t="shared" si="525"/>
        <v>-25.899999999999977</v>
      </c>
      <c r="AJ525" s="60">
        <f t="shared" si="510"/>
        <v>915</v>
      </c>
      <c r="AK525" s="133">
        <f t="shared" si="511"/>
        <v>888.2</v>
      </c>
      <c r="AL525" s="41">
        <f t="shared" si="521"/>
        <v>930</v>
      </c>
      <c r="AM525" s="56">
        <f t="shared" si="522"/>
        <v>6.7</v>
      </c>
      <c r="AN525" s="82">
        <f t="shared" si="523"/>
        <v>0</v>
      </c>
      <c r="AO525" s="82">
        <f t="shared" si="526"/>
        <v>1</v>
      </c>
      <c r="AP525" s="33">
        <f t="shared" si="543"/>
        <v>1</v>
      </c>
      <c r="AQ525" s="29">
        <f t="shared" si="527"/>
        <v>6.5</v>
      </c>
      <c r="AR525" s="86">
        <f t="shared" si="528"/>
        <v>0</v>
      </c>
      <c r="AS525" s="33">
        <f t="shared" si="529"/>
        <v>1</v>
      </c>
      <c r="AT525" s="19">
        <f t="shared" si="530"/>
        <v>900</v>
      </c>
      <c r="AU525" s="18">
        <f t="shared" si="544"/>
        <v>0</v>
      </c>
      <c r="AV525" s="5">
        <f t="shared" si="545"/>
        <v>0</v>
      </c>
      <c r="AW525" s="17">
        <f t="shared" si="531"/>
        <v>0</v>
      </c>
      <c r="AX525" s="17">
        <f t="shared" si="532"/>
        <v>0</v>
      </c>
      <c r="AY525" s="17">
        <f t="shared" si="546"/>
        <v>0</v>
      </c>
      <c r="AZ525" s="19">
        <f t="shared" si="547"/>
        <v>0</v>
      </c>
      <c r="BA525" s="19">
        <f t="shared" si="548"/>
        <v>900</v>
      </c>
      <c r="BB525" s="19">
        <f t="shared" si="549"/>
        <v>0</v>
      </c>
      <c r="BC525" s="19">
        <f t="shared" si="550"/>
        <v>0</v>
      </c>
      <c r="BD525" s="17">
        <f t="shared" si="551"/>
        <v>900</v>
      </c>
      <c r="BE525" s="17">
        <f t="shared" si="533"/>
        <v>0</v>
      </c>
      <c r="BF525" s="38">
        <f t="shared" si="534"/>
        <v>0</v>
      </c>
      <c r="BG525" s="38">
        <f t="shared" si="535"/>
        <v>0</v>
      </c>
      <c r="BH525" s="38">
        <f t="shared" si="552"/>
        <v>0</v>
      </c>
      <c r="BI525" s="38">
        <f t="shared" si="536"/>
        <v>-1.2000000000000002</v>
      </c>
      <c r="BJ525" s="5">
        <f t="shared" si="537"/>
        <v>6.5</v>
      </c>
      <c r="BK525" s="5">
        <f t="shared" si="553"/>
        <v>0</v>
      </c>
      <c r="BL525" s="22">
        <f t="shared" si="554"/>
        <v>0</v>
      </c>
      <c r="BM525" s="5">
        <f t="shared" si="555"/>
        <v>5.3</v>
      </c>
      <c r="BN525" s="66">
        <f t="shared" si="556"/>
        <v>530</v>
      </c>
      <c r="BO525" s="5">
        <f>AP525*BO1363</f>
        <v>0</v>
      </c>
      <c r="BP525" s="5">
        <f>AU525*BP1239</f>
        <v>0</v>
      </c>
      <c r="BQ525" s="5">
        <f t="shared" si="513"/>
        <v>-39</v>
      </c>
      <c r="BR525" s="356">
        <f t="shared" si="571"/>
        <v>491</v>
      </c>
      <c r="BS525" s="5">
        <f t="shared" si="557"/>
        <v>888.2</v>
      </c>
      <c r="BT525" s="6"/>
      <c r="BU525" s="306">
        <v>39930</v>
      </c>
      <c r="BV525" s="38">
        <f t="shared" si="538"/>
        <v>888.2</v>
      </c>
      <c r="BW525" s="66">
        <f>BV27*BV525</f>
        <v>73175.152413906748</v>
      </c>
      <c r="BX525" s="66">
        <f t="shared" si="566"/>
        <v>-2133.7946943483257</v>
      </c>
      <c r="BY525" s="17">
        <f t="shared" si="561"/>
        <v>0</v>
      </c>
      <c r="BZ525" s="17">
        <f t="shared" si="567"/>
        <v>1</v>
      </c>
      <c r="CA525" s="66">
        <f t="shared" si="514"/>
        <v>491</v>
      </c>
      <c r="CB525" s="66">
        <f>N3+CE525</f>
        <v>82539</v>
      </c>
      <c r="CC525" s="66">
        <f>MAX(BW404:BW525)</f>
        <v>82567.144504860771</v>
      </c>
      <c r="CD525" s="66">
        <f t="shared" si="539"/>
        <v>-9391.9920909540233</v>
      </c>
      <c r="CE525" s="66">
        <f t="shared" si="515"/>
        <v>32539</v>
      </c>
      <c r="CF525" s="66">
        <f>MAX(CE404:CE525)</f>
        <v>33216</v>
      </c>
      <c r="CG525" s="66">
        <f t="shared" si="540"/>
        <v>-677</v>
      </c>
      <c r="CH525" s="370">
        <f t="shared" si="512"/>
        <v>39930</v>
      </c>
      <c r="CI525" s="17">
        <f t="shared" si="569"/>
        <v>1</v>
      </c>
      <c r="CJ525" s="17">
        <f t="shared" si="570"/>
        <v>0</v>
      </c>
      <c r="CK525" s="38">
        <f>MAX(BV38:BV525)</f>
        <v>1002.2</v>
      </c>
      <c r="CL525" s="38">
        <f t="shared" si="562"/>
        <v>-114</v>
      </c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</row>
    <row r="526" spans="1:147" customFormat="1" x14ac:dyDescent="0.25">
      <c r="A526" s="3"/>
      <c r="B526" s="254">
        <f t="shared" si="572"/>
        <v>39895</v>
      </c>
      <c r="C526" s="5">
        <f t="shared" si="575"/>
        <v>56746</v>
      </c>
      <c r="D526" s="5">
        <v>0</v>
      </c>
      <c r="E526" s="66">
        <f t="shared" si="577"/>
        <v>0</v>
      </c>
      <c r="F526" s="66">
        <f t="shared" si="573"/>
        <v>701</v>
      </c>
      <c r="G526" s="4">
        <f t="shared" si="576"/>
        <v>57447</v>
      </c>
      <c r="H526" s="8">
        <f t="shared" si="574"/>
        <v>1.235329362422021E-2</v>
      </c>
      <c r="I526" s="3"/>
      <c r="J526" s="306">
        <v>39937</v>
      </c>
      <c r="K526" s="176">
        <v>887.5</v>
      </c>
      <c r="L526" s="176">
        <v>926.5</v>
      </c>
      <c r="M526" s="176">
        <v>885.6</v>
      </c>
      <c r="N526" s="178">
        <v>914.9</v>
      </c>
      <c r="O526" s="5">
        <f t="shared" si="517"/>
        <v>40.899999999999977</v>
      </c>
      <c r="P526" s="8">
        <f t="shared" si="518"/>
        <v>4.6084507042253496E-2</v>
      </c>
      <c r="Q526" s="8">
        <f>(AVERAGE(P523:P525))*Q1239</f>
        <v>1.8913059619511688E-2</v>
      </c>
      <c r="R526" s="8">
        <f>P525/P1239</f>
        <v>1.2273550280154357</v>
      </c>
      <c r="S526" s="109">
        <f t="shared" si="504"/>
        <v>870.7146595876834</v>
      </c>
      <c r="T526" s="5">
        <f t="shared" si="505"/>
        <v>17.5</v>
      </c>
      <c r="U526" s="8">
        <f t="shared" si="516"/>
        <v>0.5</v>
      </c>
      <c r="V526" s="19">
        <f t="shared" si="506"/>
        <v>0</v>
      </c>
      <c r="W526" s="109">
        <f t="shared" si="507"/>
        <v>904.2853404123166</v>
      </c>
      <c r="X526" s="5">
        <f t="shared" si="508"/>
        <v>17.5</v>
      </c>
      <c r="Y526" s="8">
        <f t="shared" si="519"/>
        <v>0.5</v>
      </c>
      <c r="Z526" s="5">
        <f t="shared" si="509"/>
        <v>9.8999999999999773</v>
      </c>
      <c r="AA526" s="5">
        <f>K526*AA1239</f>
        <v>11.5375</v>
      </c>
      <c r="AB526" s="5">
        <f t="shared" si="520"/>
        <v>14.160608635728089</v>
      </c>
      <c r="AC526" s="2">
        <f t="shared" si="560"/>
        <v>39937</v>
      </c>
      <c r="AD526" s="43">
        <f t="shared" si="524"/>
        <v>870</v>
      </c>
      <c r="AE526" s="235">
        <v>9.6</v>
      </c>
      <c r="AF526" s="131">
        <f>(AK525&gt;AF1239)*1</f>
        <v>0</v>
      </c>
      <c r="AG526" s="112">
        <f>MROUND((AD526*AG1239),5)</f>
        <v>855</v>
      </c>
      <c r="AH526" s="113">
        <f>MROUND((AE526*AH1239),0.1)</f>
        <v>1.7000000000000002</v>
      </c>
      <c r="AI526" s="60">
        <f t="shared" si="525"/>
        <v>26.699999999999932</v>
      </c>
      <c r="AJ526" s="60">
        <f t="shared" si="510"/>
        <v>887.5</v>
      </c>
      <c r="AK526" s="133">
        <f t="shared" si="511"/>
        <v>914.9</v>
      </c>
      <c r="AL526" s="41">
        <f t="shared" si="521"/>
        <v>905</v>
      </c>
      <c r="AM526" s="56">
        <f t="shared" si="522"/>
        <v>9.7000000000000011</v>
      </c>
      <c r="AN526" s="82">
        <f t="shared" si="523"/>
        <v>1</v>
      </c>
      <c r="AO526" s="82">
        <f t="shared" si="526"/>
        <v>0</v>
      </c>
      <c r="AP526" s="33">
        <f t="shared" si="543"/>
        <v>0</v>
      </c>
      <c r="AQ526" s="29">
        <f t="shared" si="527"/>
        <v>0</v>
      </c>
      <c r="AR526" s="86">
        <f t="shared" si="528"/>
        <v>1</v>
      </c>
      <c r="AS526" s="33">
        <f t="shared" si="529"/>
        <v>0</v>
      </c>
      <c r="AT526" s="19">
        <f t="shared" si="530"/>
        <v>0</v>
      </c>
      <c r="AU526" s="18">
        <f t="shared" si="544"/>
        <v>1</v>
      </c>
      <c r="AV526" s="5">
        <f t="shared" si="545"/>
        <v>9.7000000000000011</v>
      </c>
      <c r="AW526" s="17">
        <f t="shared" si="531"/>
        <v>0</v>
      </c>
      <c r="AX526" s="17">
        <f t="shared" si="532"/>
        <v>1</v>
      </c>
      <c r="AY526" s="17">
        <f t="shared" si="546"/>
        <v>905</v>
      </c>
      <c r="AZ526" s="19">
        <f t="shared" si="547"/>
        <v>900</v>
      </c>
      <c r="BA526" s="19">
        <f t="shared" si="548"/>
        <v>0</v>
      </c>
      <c r="BB526" s="19">
        <f t="shared" si="549"/>
        <v>0</v>
      </c>
      <c r="BC526" s="19">
        <f t="shared" si="550"/>
        <v>905</v>
      </c>
      <c r="BD526" s="17">
        <f t="shared" si="551"/>
        <v>0</v>
      </c>
      <c r="BE526" s="17">
        <f t="shared" si="533"/>
        <v>0</v>
      </c>
      <c r="BF526" s="38">
        <f t="shared" si="534"/>
        <v>0</v>
      </c>
      <c r="BG526" s="38">
        <f t="shared" si="535"/>
        <v>0</v>
      </c>
      <c r="BH526" s="38">
        <f t="shared" si="552"/>
        <v>0</v>
      </c>
      <c r="BI526" s="38">
        <f t="shared" si="536"/>
        <v>-1.7000000000000002</v>
      </c>
      <c r="BJ526" s="5">
        <f t="shared" si="537"/>
        <v>0</v>
      </c>
      <c r="BK526" s="5">
        <f t="shared" si="553"/>
        <v>5</v>
      </c>
      <c r="BL526" s="22">
        <f t="shared" si="554"/>
        <v>14.700000000000001</v>
      </c>
      <c r="BM526" s="5">
        <f t="shared" si="555"/>
        <v>13</v>
      </c>
      <c r="BN526" s="66">
        <f t="shared" si="556"/>
        <v>1300</v>
      </c>
      <c r="BO526" s="5">
        <f>AP526*BO1364</f>
        <v>0</v>
      </c>
      <c r="BP526" s="5">
        <f>AU526*BP1239</f>
        <v>-39</v>
      </c>
      <c r="BQ526" s="5">
        <f t="shared" si="513"/>
        <v>-39</v>
      </c>
      <c r="BR526" s="356">
        <f t="shared" si="571"/>
        <v>1222</v>
      </c>
      <c r="BS526" s="5">
        <f t="shared" si="557"/>
        <v>914.9</v>
      </c>
      <c r="BT526" s="6"/>
      <c r="BU526" s="306">
        <v>39937</v>
      </c>
      <c r="BV526" s="38">
        <f t="shared" si="538"/>
        <v>914.9</v>
      </c>
      <c r="BW526" s="66">
        <f>BV27*BV526</f>
        <v>75374.855824682818</v>
      </c>
      <c r="BX526" s="66">
        <f t="shared" si="566"/>
        <v>2199.7034107760701</v>
      </c>
      <c r="BY526" s="17">
        <f t="shared" si="561"/>
        <v>1</v>
      </c>
      <c r="BZ526" s="17">
        <f t="shared" si="567"/>
        <v>0</v>
      </c>
      <c r="CA526" s="66">
        <f t="shared" si="514"/>
        <v>1222</v>
      </c>
      <c r="CB526" s="66">
        <f>N3+CE526</f>
        <v>83761</v>
      </c>
      <c r="CC526" s="66">
        <f>MAX(BW404:BW526)</f>
        <v>82567.144504860771</v>
      </c>
      <c r="CD526" s="66">
        <f t="shared" si="539"/>
        <v>-7192.2886801779532</v>
      </c>
      <c r="CE526" s="66">
        <f t="shared" si="515"/>
        <v>33761</v>
      </c>
      <c r="CF526" s="66">
        <f>MAX(CE404:CE526)</f>
        <v>33761</v>
      </c>
      <c r="CG526" s="66">
        <f t="shared" si="540"/>
        <v>0</v>
      </c>
      <c r="CH526" s="370">
        <f t="shared" si="512"/>
        <v>39937</v>
      </c>
      <c r="CI526" s="17">
        <f t="shared" si="569"/>
        <v>1</v>
      </c>
      <c r="CJ526" s="17">
        <f t="shared" si="570"/>
        <v>0</v>
      </c>
      <c r="CK526" s="38">
        <f>MAX(BV38:BV526)</f>
        <v>1002.2</v>
      </c>
      <c r="CL526" s="38">
        <f t="shared" si="562"/>
        <v>-87.300000000000068</v>
      </c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</row>
    <row r="527" spans="1:147" customFormat="1" x14ac:dyDescent="0.25">
      <c r="A527" s="3"/>
      <c r="B527" s="254">
        <f t="shared" si="572"/>
        <v>39902</v>
      </c>
      <c r="C527" s="5">
        <f t="shared" si="575"/>
        <v>57447</v>
      </c>
      <c r="D527" s="5">
        <v>0</v>
      </c>
      <c r="E527" s="66">
        <f t="shared" si="577"/>
        <v>0</v>
      </c>
      <c r="F527" s="66">
        <f t="shared" si="573"/>
        <v>1250.9999999999998</v>
      </c>
      <c r="G527" s="4">
        <f t="shared" si="576"/>
        <v>58698</v>
      </c>
      <c r="H527" s="8">
        <f t="shared" si="574"/>
        <v>2.1776594078019736E-2</v>
      </c>
      <c r="I527" s="3"/>
      <c r="J527" s="306">
        <v>39944</v>
      </c>
      <c r="K527" s="176">
        <v>917</v>
      </c>
      <c r="L527" s="176">
        <v>934.8</v>
      </c>
      <c r="M527" s="176">
        <v>908.8</v>
      </c>
      <c r="N527" s="178">
        <v>931.3</v>
      </c>
      <c r="O527" s="5">
        <f t="shared" si="517"/>
        <v>26</v>
      </c>
      <c r="P527" s="8">
        <f t="shared" si="518"/>
        <v>2.8353326063249727E-2</v>
      </c>
      <c r="Q527" s="8">
        <f>(AVERAGE(P524:P526))*Q1239</f>
        <v>1.9545522528501849E-2</v>
      </c>
      <c r="R527" s="8">
        <f>P526/P1239</f>
        <v>1.3069261883891197</v>
      </c>
      <c r="S527" s="109">
        <f t="shared" si="504"/>
        <v>899.07675584136382</v>
      </c>
      <c r="T527" s="5">
        <f t="shared" si="505"/>
        <v>17</v>
      </c>
      <c r="U527" s="8">
        <f t="shared" si="516"/>
        <v>0.51428571428571423</v>
      </c>
      <c r="V527" s="19">
        <f t="shared" si="506"/>
        <v>0</v>
      </c>
      <c r="W527" s="109">
        <f t="shared" si="507"/>
        <v>934.92324415863618</v>
      </c>
      <c r="X527" s="5">
        <f t="shared" si="508"/>
        <v>18</v>
      </c>
      <c r="Y527" s="8">
        <f t="shared" si="519"/>
        <v>0.48571428571428577</v>
      </c>
      <c r="Z527" s="5">
        <f t="shared" si="509"/>
        <v>0</v>
      </c>
      <c r="AA527" s="5">
        <f>K527*AA1239</f>
        <v>11.920999999999999</v>
      </c>
      <c r="AB527" s="5">
        <f t="shared" si="520"/>
        <v>15.579867091786694</v>
      </c>
      <c r="AC527" s="2">
        <f t="shared" si="560"/>
        <v>39944</v>
      </c>
      <c r="AD527" s="43">
        <f t="shared" si="524"/>
        <v>900</v>
      </c>
      <c r="AE527" s="235">
        <v>7</v>
      </c>
      <c r="AF527" s="131">
        <f>(AK526&gt;AF1239)*1</f>
        <v>0</v>
      </c>
      <c r="AG527" s="112">
        <f>MROUND((AD527*AG1239),5)</f>
        <v>885</v>
      </c>
      <c r="AH527" s="113">
        <f>MROUND((AE527*AH1239),0.1)</f>
        <v>1.3</v>
      </c>
      <c r="AI527" s="60">
        <f t="shared" si="525"/>
        <v>16.399999999999977</v>
      </c>
      <c r="AJ527" s="60">
        <f t="shared" si="510"/>
        <v>917</v>
      </c>
      <c r="AK527" s="133">
        <f t="shared" si="511"/>
        <v>931.3</v>
      </c>
      <c r="AL527" s="41">
        <f t="shared" si="521"/>
        <v>935</v>
      </c>
      <c r="AM527" s="56">
        <f t="shared" si="522"/>
        <v>7.1000000000000005</v>
      </c>
      <c r="AN527" s="82">
        <f t="shared" si="523"/>
        <v>1</v>
      </c>
      <c r="AO527" s="82">
        <f t="shared" si="526"/>
        <v>0</v>
      </c>
      <c r="AP527" s="33">
        <f t="shared" si="543"/>
        <v>1</v>
      </c>
      <c r="AQ527" s="29">
        <f t="shared" si="527"/>
        <v>7</v>
      </c>
      <c r="AR527" s="86">
        <f t="shared" si="528"/>
        <v>1</v>
      </c>
      <c r="AS527" s="33">
        <f t="shared" si="529"/>
        <v>0</v>
      </c>
      <c r="AT527" s="19">
        <f t="shared" si="530"/>
        <v>0</v>
      </c>
      <c r="AU527" s="18">
        <f t="shared" si="544"/>
        <v>0</v>
      </c>
      <c r="AV527" s="5">
        <f t="shared" si="545"/>
        <v>0</v>
      </c>
      <c r="AW527" s="17">
        <f t="shared" si="531"/>
        <v>0</v>
      </c>
      <c r="AX527" s="17">
        <f t="shared" si="532"/>
        <v>0</v>
      </c>
      <c r="AY527" s="17">
        <f t="shared" si="546"/>
        <v>0</v>
      </c>
      <c r="AZ527" s="19">
        <f t="shared" si="547"/>
        <v>0</v>
      </c>
      <c r="BA527" s="19">
        <f t="shared" si="548"/>
        <v>0</v>
      </c>
      <c r="BB527" s="19">
        <f t="shared" si="549"/>
        <v>0</v>
      </c>
      <c r="BC527" s="19">
        <f t="shared" si="550"/>
        <v>0</v>
      </c>
      <c r="BD527" s="17">
        <f t="shared" si="551"/>
        <v>0</v>
      </c>
      <c r="BE527" s="17">
        <f t="shared" si="533"/>
        <v>0</v>
      </c>
      <c r="BF527" s="38">
        <f t="shared" si="534"/>
        <v>0</v>
      </c>
      <c r="BG527" s="38">
        <f t="shared" si="535"/>
        <v>0</v>
      </c>
      <c r="BH527" s="38">
        <f t="shared" si="552"/>
        <v>0</v>
      </c>
      <c r="BI527" s="38">
        <f t="shared" si="536"/>
        <v>-1.3</v>
      </c>
      <c r="BJ527" s="5">
        <f t="shared" si="537"/>
        <v>7</v>
      </c>
      <c r="BK527" s="5">
        <f t="shared" si="553"/>
        <v>0</v>
      </c>
      <c r="BL527" s="22">
        <f t="shared" si="554"/>
        <v>0</v>
      </c>
      <c r="BM527" s="5">
        <f t="shared" si="555"/>
        <v>5.7</v>
      </c>
      <c r="BN527" s="66">
        <f t="shared" si="556"/>
        <v>570</v>
      </c>
      <c r="BO527" s="5">
        <f>AP527*BO1365</f>
        <v>0</v>
      </c>
      <c r="BP527" s="5">
        <f>AU527*BP1239</f>
        <v>0</v>
      </c>
      <c r="BQ527" s="5">
        <f t="shared" si="513"/>
        <v>-39</v>
      </c>
      <c r="BR527" s="356">
        <f t="shared" si="571"/>
        <v>531</v>
      </c>
      <c r="BS527" s="5">
        <f t="shared" si="557"/>
        <v>931.3</v>
      </c>
      <c r="BT527" s="6"/>
      <c r="BU527" s="306">
        <v>39944</v>
      </c>
      <c r="BV527" s="38">
        <f t="shared" si="538"/>
        <v>931.3</v>
      </c>
      <c r="BW527" s="66">
        <f>BV27*BV527</f>
        <v>76725.984511451636</v>
      </c>
      <c r="BX527" s="66">
        <f t="shared" si="566"/>
        <v>1351.1286867688177</v>
      </c>
      <c r="BY527" s="17">
        <f t="shared" si="561"/>
        <v>1</v>
      </c>
      <c r="BZ527" s="17">
        <f t="shared" si="567"/>
        <v>0</v>
      </c>
      <c r="CA527" s="66">
        <f t="shared" si="514"/>
        <v>531</v>
      </c>
      <c r="CB527" s="66">
        <f>N3+CE527</f>
        <v>84292</v>
      </c>
      <c r="CC527" s="66">
        <f>MAX(BW404:BW527)</f>
        <v>82567.144504860771</v>
      </c>
      <c r="CD527" s="66">
        <f t="shared" si="539"/>
        <v>-5841.1599934091355</v>
      </c>
      <c r="CE527" s="66">
        <f t="shared" si="515"/>
        <v>34292</v>
      </c>
      <c r="CF527" s="66">
        <f>MAX(CE404:CE527)</f>
        <v>34292</v>
      </c>
      <c r="CG527" s="66">
        <f t="shared" si="540"/>
        <v>0</v>
      </c>
      <c r="CH527" s="370">
        <f t="shared" si="512"/>
        <v>39944</v>
      </c>
      <c r="CI527" s="17">
        <f t="shared" si="569"/>
        <v>1</v>
      </c>
      <c r="CJ527" s="17">
        <f t="shared" si="570"/>
        <v>0</v>
      </c>
      <c r="CK527" s="38">
        <f>MAX(BV38:BV527)</f>
        <v>1002.2</v>
      </c>
      <c r="CL527" s="38">
        <f t="shared" si="562"/>
        <v>-70.900000000000091</v>
      </c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</row>
    <row r="528" spans="1:147" customFormat="1" x14ac:dyDescent="0.25">
      <c r="A528" s="3"/>
      <c r="B528" s="254">
        <f t="shared" si="572"/>
        <v>39909</v>
      </c>
      <c r="C528" s="5">
        <f t="shared" si="575"/>
        <v>58698</v>
      </c>
      <c r="D528" s="5">
        <v>0</v>
      </c>
      <c r="E528" s="66">
        <f t="shared" si="577"/>
        <v>0</v>
      </c>
      <c r="F528" s="66">
        <f t="shared" si="573"/>
        <v>582</v>
      </c>
      <c r="G528" s="4">
        <f t="shared" si="576"/>
        <v>59280</v>
      </c>
      <c r="H528" s="8">
        <f t="shared" si="574"/>
        <v>9.9151589491975872E-3</v>
      </c>
      <c r="I528" s="3"/>
      <c r="J528" s="306">
        <v>39951</v>
      </c>
      <c r="K528" s="176">
        <v>930.5</v>
      </c>
      <c r="L528" s="176">
        <v>963.1</v>
      </c>
      <c r="M528" s="176">
        <v>915.2</v>
      </c>
      <c r="N528" s="178">
        <v>958.9</v>
      </c>
      <c r="O528" s="5">
        <f t="shared" si="517"/>
        <v>47.899999999999977</v>
      </c>
      <c r="P528" s="8">
        <f t="shared" si="518"/>
        <v>5.1477700161203628E-2</v>
      </c>
      <c r="Q528" s="8">
        <f>(AVERAGE(P525:P527))*Q1239</f>
        <v>1.5695536217345787E-2</v>
      </c>
      <c r="R528" s="8">
        <f>P527/P1239</f>
        <v>0.80408160438868514</v>
      </c>
      <c r="S528" s="109">
        <f t="shared" si="504"/>
        <v>915.89530354975977</v>
      </c>
      <c r="T528" s="5">
        <f t="shared" si="505"/>
        <v>15.5</v>
      </c>
      <c r="U528" s="8">
        <f t="shared" si="516"/>
        <v>0.48333333333333334</v>
      </c>
      <c r="V528" s="19">
        <f t="shared" si="506"/>
        <v>0</v>
      </c>
      <c r="W528" s="109">
        <f t="shared" si="507"/>
        <v>945.10469645024023</v>
      </c>
      <c r="X528" s="5">
        <f t="shared" si="508"/>
        <v>14.5</v>
      </c>
      <c r="Y528" s="8">
        <f t="shared" si="519"/>
        <v>0.51666666666666661</v>
      </c>
      <c r="Z528" s="5">
        <f t="shared" si="509"/>
        <v>13.899999999999977</v>
      </c>
      <c r="AA528" s="5">
        <f>K528*AA1239</f>
        <v>12.096499999999999</v>
      </c>
      <c r="AB528" s="5">
        <f t="shared" si="520"/>
        <v>9.726573127487729</v>
      </c>
      <c r="AC528" s="2">
        <f t="shared" si="560"/>
        <v>39951</v>
      </c>
      <c r="AD528" s="43">
        <f t="shared" si="524"/>
        <v>915</v>
      </c>
      <c r="AE528" s="235">
        <v>8</v>
      </c>
      <c r="AF528" s="131">
        <f>(AK527&gt;AF1239)*1</f>
        <v>0</v>
      </c>
      <c r="AG528" s="112">
        <f>MROUND((AD528*AG1239),5)</f>
        <v>895</v>
      </c>
      <c r="AH528" s="113">
        <f>MROUND((AE528*AH1239),0.1)</f>
        <v>1.4000000000000001</v>
      </c>
      <c r="AI528" s="60">
        <f t="shared" si="525"/>
        <v>27.600000000000023</v>
      </c>
      <c r="AJ528" s="60">
        <f t="shared" si="510"/>
        <v>930.5</v>
      </c>
      <c r="AK528" s="133">
        <f t="shared" si="511"/>
        <v>958.9</v>
      </c>
      <c r="AL528" s="41">
        <f t="shared" si="521"/>
        <v>945</v>
      </c>
      <c r="AM528" s="56">
        <f t="shared" si="522"/>
        <v>7.6000000000000005</v>
      </c>
      <c r="AN528" s="82">
        <f t="shared" si="523"/>
        <v>1</v>
      </c>
      <c r="AO528" s="82">
        <f t="shared" si="526"/>
        <v>0</v>
      </c>
      <c r="AP528" s="33">
        <f t="shared" si="543"/>
        <v>1</v>
      </c>
      <c r="AQ528" s="29">
        <f t="shared" si="527"/>
        <v>8</v>
      </c>
      <c r="AR528" s="86">
        <f t="shared" si="528"/>
        <v>1</v>
      </c>
      <c r="AS528" s="33">
        <f t="shared" si="529"/>
        <v>0</v>
      </c>
      <c r="AT528" s="19">
        <f t="shared" si="530"/>
        <v>0</v>
      </c>
      <c r="AU528" s="18">
        <f t="shared" si="544"/>
        <v>0</v>
      </c>
      <c r="AV528" s="5">
        <f t="shared" si="545"/>
        <v>0</v>
      </c>
      <c r="AW528" s="17">
        <f t="shared" si="531"/>
        <v>0</v>
      </c>
      <c r="AX528" s="17">
        <f t="shared" si="532"/>
        <v>0</v>
      </c>
      <c r="AY528" s="17">
        <f t="shared" si="546"/>
        <v>0</v>
      </c>
      <c r="AZ528" s="19">
        <f t="shared" si="547"/>
        <v>0</v>
      </c>
      <c r="BA528" s="19">
        <f t="shared" si="548"/>
        <v>0</v>
      </c>
      <c r="BB528" s="19">
        <f t="shared" si="549"/>
        <v>0</v>
      </c>
      <c r="BC528" s="19">
        <f t="shared" si="550"/>
        <v>0</v>
      </c>
      <c r="BD528" s="17">
        <f t="shared" si="551"/>
        <v>0</v>
      </c>
      <c r="BE528" s="17">
        <f t="shared" si="533"/>
        <v>0</v>
      </c>
      <c r="BF528" s="38">
        <f t="shared" si="534"/>
        <v>0</v>
      </c>
      <c r="BG528" s="38">
        <f t="shared" si="535"/>
        <v>0</v>
      </c>
      <c r="BH528" s="38">
        <f t="shared" si="552"/>
        <v>0</v>
      </c>
      <c r="BI528" s="38">
        <f t="shared" si="536"/>
        <v>-1.4000000000000001</v>
      </c>
      <c r="BJ528" s="5">
        <f t="shared" si="537"/>
        <v>8</v>
      </c>
      <c r="BK528" s="5">
        <f t="shared" si="553"/>
        <v>0</v>
      </c>
      <c r="BL528" s="22">
        <f t="shared" si="554"/>
        <v>0</v>
      </c>
      <c r="BM528" s="5">
        <f t="shared" si="555"/>
        <v>6.6</v>
      </c>
      <c r="BN528" s="66">
        <f t="shared" si="556"/>
        <v>660</v>
      </c>
      <c r="BO528" s="5">
        <f>AP528*BO1366</f>
        <v>0</v>
      </c>
      <c r="BP528" s="5">
        <f>AU528*BP1239</f>
        <v>0</v>
      </c>
      <c r="BQ528" s="5">
        <f t="shared" si="513"/>
        <v>-39</v>
      </c>
      <c r="BR528" s="356">
        <f t="shared" si="571"/>
        <v>621</v>
      </c>
      <c r="BS528" s="5">
        <f t="shared" si="557"/>
        <v>958.9</v>
      </c>
      <c r="BT528" s="6"/>
      <c r="BU528" s="306">
        <v>39951</v>
      </c>
      <c r="BV528" s="38">
        <f t="shared" si="538"/>
        <v>958.9</v>
      </c>
      <c r="BW528" s="66">
        <f>BV27*BV528</f>
        <v>78999.835228208933</v>
      </c>
      <c r="BX528" s="66">
        <f t="shared" si="566"/>
        <v>2273.8507167572971</v>
      </c>
      <c r="BY528" s="17">
        <f t="shared" si="561"/>
        <v>1</v>
      </c>
      <c r="BZ528" s="17">
        <f t="shared" si="567"/>
        <v>0</v>
      </c>
      <c r="CA528" s="66">
        <f t="shared" si="514"/>
        <v>621</v>
      </c>
      <c r="CB528" s="66">
        <f>N3+CE528</f>
        <v>84913</v>
      </c>
      <c r="CC528" s="66">
        <f>MAX(BW404:BW528)</f>
        <v>82567.144504860771</v>
      </c>
      <c r="CD528" s="66">
        <f t="shared" si="539"/>
        <v>-3567.3092766518384</v>
      </c>
      <c r="CE528" s="66">
        <f t="shared" si="515"/>
        <v>34913</v>
      </c>
      <c r="CF528" s="66">
        <f>MAX(CE404:CE528)</f>
        <v>34913</v>
      </c>
      <c r="CG528" s="66">
        <f t="shared" si="540"/>
        <v>0</v>
      </c>
      <c r="CH528" s="370">
        <f t="shared" si="512"/>
        <v>39951</v>
      </c>
      <c r="CI528" s="17">
        <f t="shared" si="569"/>
        <v>1</v>
      </c>
      <c r="CJ528" s="17">
        <f t="shared" si="570"/>
        <v>0</v>
      </c>
      <c r="CK528" s="38">
        <f>MAX(BV38:BV528)</f>
        <v>1002.2</v>
      </c>
      <c r="CL528" s="38">
        <f t="shared" si="562"/>
        <v>-43.300000000000068</v>
      </c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</row>
    <row r="529" spans="1:147" customFormat="1" x14ac:dyDescent="0.25">
      <c r="A529" s="3"/>
      <c r="B529" s="254">
        <f t="shared" si="572"/>
        <v>39916</v>
      </c>
      <c r="C529" s="5">
        <f t="shared" si="575"/>
        <v>59280</v>
      </c>
      <c r="D529" s="5">
        <v>0</v>
      </c>
      <c r="E529" s="66">
        <f t="shared" si="577"/>
        <v>0</v>
      </c>
      <c r="F529" s="66">
        <f t="shared" si="573"/>
        <v>572</v>
      </c>
      <c r="G529" s="4">
        <f t="shared" si="576"/>
        <v>59852</v>
      </c>
      <c r="H529" s="8">
        <f t="shared" si="574"/>
        <v>9.6491228070175444E-3</v>
      </c>
      <c r="I529" s="3"/>
      <c r="J529" s="306">
        <v>39958</v>
      </c>
      <c r="K529" s="176">
        <v>957.6</v>
      </c>
      <c r="L529" s="176">
        <v>982</v>
      </c>
      <c r="M529" s="176">
        <v>936.6</v>
      </c>
      <c r="N529" s="178">
        <v>980.3</v>
      </c>
      <c r="O529" s="5">
        <f t="shared" si="517"/>
        <v>45.399999999999977</v>
      </c>
      <c r="P529" s="8">
        <f t="shared" si="518"/>
        <v>4.7410192147034229E-2</v>
      </c>
      <c r="Q529" s="8">
        <f>(AVERAGE(P526:P528))*Q1239</f>
        <v>1.6788737768894248E-2</v>
      </c>
      <c r="R529" s="8">
        <f>P528/P1239</f>
        <v>1.4598735839147647</v>
      </c>
      <c r="S529" s="109">
        <f t="shared" si="504"/>
        <v>941.52310471250689</v>
      </c>
      <c r="T529" s="5">
        <f t="shared" si="505"/>
        <v>17.600000000000023</v>
      </c>
      <c r="U529" s="8">
        <f t="shared" si="516"/>
        <v>0.4971428571428565</v>
      </c>
      <c r="V529" s="19">
        <f t="shared" si="506"/>
        <v>0</v>
      </c>
      <c r="W529" s="109">
        <f t="shared" si="507"/>
        <v>973.67689528749315</v>
      </c>
      <c r="X529" s="5">
        <f t="shared" si="508"/>
        <v>17.399999999999977</v>
      </c>
      <c r="Y529" s="8">
        <f t="shared" si="519"/>
        <v>0.50285714285714356</v>
      </c>
      <c r="Z529" s="5">
        <f t="shared" si="509"/>
        <v>5.2999999999999545</v>
      </c>
      <c r="AA529" s="5">
        <f>K529*AA1239</f>
        <v>12.4488</v>
      </c>
      <c r="AB529" s="5">
        <f t="shared" si="520"/>
        <v>18.173674271438124</v>
      </c>
      <c r="AC529" s="2">
        <f t="shared" si="560"/>
        <v>39958</v>
      </c>
      <c r="AD529" s="43">
        <f t="shared" si="524"/>
        <v>940</v>
      </c>
      <c r="AE529" s="235">
        <v>4.7</v>
      </c>
      <c r="AF529" s="131">
        <f>(AK528&gt;AF1239)*1</f>
        <v>0</v>
      </c>
      <c r="AG529" s="112">
        <f>MROUND((AD529*AG1239),5)</f>
        <v>920</v>
      </c>
      <c r="AH529" s="113">
        <f>MROUND((AE529*AH1239),0.1)</f>
        <v>0.8</v>
      </c>
      <c r="AI529" s="60">
        <f t="shared" si="525"/>
        <v>21.399999999999977</v>
      </c>
      <c r="AJ529" s="60">
        <f t="shared" si="510"/>
        <v>957.6</v>
      </c>
      <c r="AK529" s="133">
        <f t="shared" si="511"/>
        <v>980.3</v>
      </c>
      <c r="AL529" s="41">
        <f t="shared" si="521"/>
        <v>975</v>
      </c>
      <c r="AM529" s="56">
        <f t="shared" si="522"/>
        <v>5</v>
      </c>
      <c r="AN529" s="82">
        <f t="shared" si="523"/>
        <v>1</v>
      </c>
      <c r="AO529" s="82">
        <f t="shared" si="526"/>
        <v>0</v>
      </c>
      <c r="AP529" s="33">
        <f t="shared" si="543"/>
        <v>1</v>
      </c>
      <c r="AQ529" s="29">
        <f t="shared" si="527"/>
        <v>4.7</v>
      </c>
      <c r="AR529" s="86">
        <f t="shared" si="528"/>
        <v>1</v>
      </c>
      <c r="AS529" s="33">
        <f t="shared" si="529"/>
        <v>0</v>
      </c>
      <c r="AT529" s="19">
        <f t="shared" si="530"/>
        <v>0</v>
      </c>
      <c r="AU529" s="18">
        <f t="shared" si="544"/>
        <v>0</v>
      </c>
      <c r="AV529" s="5">
        <f t="shared" si="545"/>
        <v>0</v>
      </c>
      <c r="AW529" s="17">
        <f t="shared" si="531"/>
        <v>0</v>
      </c>
      <c r="AX529" s="17">
        <f t="shared" si="532"/>
        <v>0</v>
      </c>
      <c r="AY529" s="17">
        <f t="shared" si="546"/>
        <v>0</v>
      </c>
      <c r="AZ529" s="19">
        <f t="shared" si="547"/>
        <v>0</v>
      </c>
      <c r="BA529" s="19">
        <f t="shared" si="548"/>
        <v>0</v>
      </c>
      <c r="BB529" s="19">
        <f t="shared" si="549"/>
        <v>0</v>
      </c>
      <c r="BC529" s="19">
        <f t="shared" si="550"/>
        <v>0</v>
      </c>
      <c r="BD529" s="17">
        <f t="shared" si="551"/>
        <v>0</v>
      </c>
      <c r="BE529" s="17">
        <f t="shared" si="533"/>
        <v>0</v>
      </c>
      <c r="BF529" s="38">
        <f t="shared" si="534"/>
        <v>0</v>
      </c>
      <c r="BG529" s="38">
        <f t="shared" si="535"/>
        <v>0</v>
      </c>
      <c r="BH529" s="38">
        <f t="shared" si="552"/>
        <v>0</v>
      </c>
      <c r="BI529" s="38">
        <f t="shared" si="536"/>
        <v>-0.8</v>
      </c>
      <c r="BJ529" s="5">
        <f t="shared" si="537"/>
        <v>4.7</v>
      </c>
      <c r="BK529" s="5">
        <f t="shared" si="553"/>
        <v>0</v>
      </c>
      <c r="BL529" s="22">
        <f t="shared" si="554"/>
        <v>0</v>
      </c>
      <c r="BM529" s="5">
        <f t="shared" si="555"/>
        <v>3.9000000000000004</v>
      </c>
      <c r="BN529" s="66">
        <f t="shared" si="556"/>
        <v>390.00000000000006</v>
      </c>
      <c r="BO529" s="5">
        <f>AP529*BO1367</f>
        <v>0</v>
      </c>
      <c r="BP529" s="5">
        <f>AU529*BP1239</f>
        <v>0</v>
      </c>
      <c r="BQ529" s="5">
        <f t="shared" si="513"/>
        <v>-39</v>
      </c>
      <c r="BR529" s="356">
        <f t="shared" si="571"/>
        <v>351.00000000000006</v>
      </c>
      <c r="BS529" s="5">
        <f t="shared" si="557"/>
        <v>980.3</v>
      </c>
      <c r="BT529" s="6"/>
      <c r="BU529" s="306">
        <v>39958</v>
      </c>
      <c r="BV529" s="38">
        <f t="shared" si="538"/>
        <v>980.3</v>
      </c>
      <c r="BW529" s="66">
        <f>BV27*BV529</f>
        <v>80762.893392651182</v>
      </c>
      <c r="BX529" s="66">
        <f t="shared" si="566"/>
        <v>1763.0581644422491</v>
      </c>
      <c r="BY529" s="17">
        <f t="shared" si="561"/>
        <v>1</v>
      </c>
      <c r="BZ529" s="17">
        <f t="shared" si="567"/>
        <v>0</v>
      </c>
      <c r="CA529" s="66">
        <f t="shared" si="514"/>
        <v>351</v>
      </c>
      <c r="CB529" s="66">
        <f>N3+CE529</f>
        <v>85264</v>
      </c>
      <c r="CC529" s="66">
        <f>MAX(BW404:BW529)</f>
        <v>82567.144504860771</v>
      </c>
      <c r="CD529" s="66">
        <f t="shared" si="539"/>
        <v>-1804.2511122095893</v>
      </c>
      <c r="CE529" s="66">
        <f t="shared" si="515"/>
        <v>35264</v>
      </c>
      <c r="CF529" s="66">
        <f>MAX(CE404:CE529)</f>
        <v>35264</v>
      </c>
      <c r="CG529" s="66">
        <f t="shared" si="540"/>
        <v>0</v>
      </c>
      <c r="CH529" s="370">
        <f t="shared" si="512"/>
        <v>39958</v>
      </c>
      <c r="CI529" s="17">
        <f t="shared" si="569"/>
        <v>1</v>
      </c>
      <c r="CJ529" s="17">
        <f t="shared" si="570"/>
        <v>0</v>
      </c>
      <c r="CK529" s="38">
        <f>MAX(BV38:BV529)</f>
        <v>1002.2</v>
      </c>
      <c r="CL529" s="38">
        <f t="shared" si="562"/>
        <v>-21.900000000000091</v>
      </c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</row>
    <row r="530" spans="1:147" customFormat="1" x14ac:dyDescent="0.25">
      <c r="A530" s="3"/>
      <c r="B530" s="254">
        <f t="shared" si="572"/>
        <v>39923</v>
      </c>
      <c r="C530" s="5">
        <f t="shared" si="575"/>
        <v>59852</v>
      </c>
      <c r="D530" s="5">
        <v>0</v>
      </c>
      <c r="E530" s="66">
        <f t="shared" si="577"/>
        <v>0</v>
      </c>
      <c r="F530" s="66">
        <f t="shared" si="573"/>
        <v>-1168</v>
      </c>
      <c r="G530" s="4">
        <f t="shared" si="576"/>
        <v>58684</v>
      </c>
      <c r="H530" s="8">
        <f t="shared" si="574"/>
        <v>-1.9514803181180245E-2</v>
      </c>
      <c r="I530" s="3"/>
      <c r="J530" s="306">
        <v>39965</v>
      </c>
      <c r="K530" s="176">
        <v>981</v>
      </c>
      <c r="L530" s="176">
        <v>992.1</v>
      </c>
      <c r="M530" s="176">
        <v>953.8</v>
      </c>
      <c r="N530" s="178">
        <v>962.6</v>
      </c>
      <c r="O530" s="5">
        <f t="shared" si="517"/>
        <v>38.300000000000068</v>
      </c>
      <c r="P530" s="8">
        <f t="shared" si="518"/>
        <v>3.904179408766572E-2</v>
      </c>
      <c r="Q530" s="8">
        <f>(AVERAGE(P527:P529))*Q1239</f>
        <v>1.6965495782865013E-2</v>
      </c>
      <c r="R530" s="8">
        <f>P529/P1239</f>
        <v>1.344521742561084</v>
      </c>
      <c r="S530" s="109">
        <f t="shared" si="504"/>
        <v>964.35684863700942</v>
      </c>
      <c r="T530" s="5">
        <f t="shared" si="505"/>
        <v>16</v>
      </c>
      <c r="U530" s="8">
        <f t="shared" si="516"/>
        <v>0.54285714285714282</v>
      </c>
      <c r="V530" s="19">
        <f t="shared" si="506"/>
        <v>2.3999999999999773</v>
      </c>
      <c r="W530" s="109">
        <f t="shared" si="507"/>
        <v>997.64315136299058</v>
      </c>
      <c r="X530" s="5">
        <f t="shared" si="508"/>
        <v>19</v>
      </c>
      <c r="Y530" s="8">
        <f t="shared" si="519"/>
        <v>0.45714285714285718</v>
      </c>
      <c r="Z530" s="5">
        <f t="shared" si="509"/>
        <v>0</v>
      </c>
      <c r="AA530" s="5">
        <f>K530*AA1239</f>
        <v>12.753</v>
      </c>
      <c r="AB530" s="5">
        <f t="shared" si="520"/>
        <v>17.146685782881505</v>
      </c>
      <c r="AC530" s="2">
        <f t="shared" si="560"/>
        <v>39965</v>
      </c>
      <c r="AD530" s="43">
        <f t="shared" si="524"/>
        <v>965</v>
      </c>
      <c r="AE530" s="235">
        <v>9</v>
      </c>
      <c r="AF530" s="131">
        <f>(AK529&gt;AF1239)*1</f>
        <v>0</v>
      </c>
      <c r="AG530" s="112">
        <f>MROUND((AD530*AG1239),5)</f>
        <v>945</v>
      </c>
      <c r="AH530" s="113">
        <f>MROUND((AE530*AH1239),0.1)</f>
        <v>1.6</v>
      </c>
      <c r="AI530" s="60">
        <f t="shared" si="525"/>
        <v>-17.699999999999932</v>
      </c>
      <c r="AJ530" s="60">
        <f t="shared" si="510"/>
        <v>981</v>
      </c>
      <c r="AK530" s="133">
        <f t="shared" si="511"/>
        <v>962.6</v>
      </c>
      <c r="AL530" s="41">
        <f t="shared" si="521"/>
        <v>1000</v>
      </c>
      <c r="AM530" s="56">
        <f t="shared" si="522"/>
        <v>9.1</v>
      </c>
      <c r="AN530" s="82">
        <f t="shared" si="523"/>
        <v>0</v>
      </c>
      <c r="AO530" s="82">
        <f t="shared" si="526"/>
        <v>1</v>
      </c>
      <c r="AP530" s="33">
        <f t="shared" si="543"/>
        <v>1</v>
      </c>
      <c r="AQ530" s="29">
        <f t="shared" si="527"/>
        <v>9</v>
      </c>
      <c r="AR530" s="86">
        <f t="shared" si="528"/>
        <v>0</v>
      </c>
      <c r="AS530" s="33">
        <f t="shared" si="529"/>
        <v>1</v>
      </c>
      <c r="AT530" s="19">
        <f t="shared" si="530"/>
        <v>965</v>
      </c>
      <c r="AU530" s="18">
        <f t="shared" si="544"/>
        <v>0</v>
      </c>
      <c r="AV530" s="5">
        <f t="shared" si="545"/>
        <v>0</v>
      </c>
      <c r="AW530" s="17">
        <f t="shared" si="531"/>
        <v>0</v>
      </c>
      <c r="AX530" s="17">
        <f t="shared" si="532"/>
        <v>0</v>
      </c>
      <c r="AY530" s="17">
        <f t="shared" si="546"/>
        <v>0</v>
      </c>
      <c r="AZ530" s="19">
        <f t="shared" si="547"/>
        <v>0</v>
      </c>
      <c r="BA530" s="19">
        <f t="shared" si="548"/>
        <v>965</v>
      </c>
      <c r="BB530" s="19">
        <f t="shared" si="549"/>
        <v>0</v>
      </c>
      <c r="BC530" s="19">
        <f t="shared" si="550"/>
        <v>0</v>
      </c>
      <c r="BD530" s="17">
        <f t="shared" si="551"/>
        <v>965</v>
      </c>
      <c r="BE530" s="17">
        <f t="shared" si="533"/>
        <v>0</v>
      </c>
      <c r="BF530" s="38">
        <f t="shared" si="534"/>
        <v>0</v>
      </c>
      <c r="BG530" s="38">
        <f t="shared" si="535"/>
        <v>0</v>
      </c>
      <c r="BH530" s="38">
        <f t="shared" si="552"/>
        <v>0</v>
      </c>
      <c r="BI530" s="38">
        <f t="shared" si="536"/>
        <v>-1.6</v>
      </c>
      <c r="BJ530" s="5">
        <f t="shared" si="537"/>
        <v>9</v>
      </c>
      <c r="BK530" s="5">
        <f t="shared" si="553"/>
        <v>0</v>
      </c>
      <c r="BL530" s="22">
        <f t="shared" si="554"/>
        <v>0</v>
      </c>
      <c r="BM530" s="5">
        <f t="shared" si="555"/>
        <v>7.4</v>
      </c>
      <c r="BN530" s="66">
        <f t="shared" si="556"/>
        <v>740</v>
      </c>
      <c r="BO530" s="5">
        <f>AP530*BO1368</f>
        <v>0</v>
      </c>
      <c r="BP530" s="5">
        <f>AU530*BP1239</f>
        <v>0</v>
      </c>
      <c r="BQ530" s="5">
        <f t="shared" si="513"/>
        <v>-39</v>
      </c>
      <c r="BR530" s="356">
        <f t="shared" si="571"/>
        <v>701</v>
      </c>
      <c r="BS530" s="5">
        <f t="shared" si="557"/>
        <v>962.6</v>
      </c>
      <c r="BT530" s="6"/>
      <c r="BU530" s="306">
        <v>39965</v>
      </c>
      <c r="BV530" s="38">
        <f t="shared" si="538"/>
        <v>962.6</v>
      </c>
      <c r="BW530" s="66">
        <f>BV27*BV530</f>
        <v>79304.663041687265</v>
      </c>
      <c r="BX530" s="66">
        <f t="shared" si="566"/>
        <v>-1458.2303509639169</v>
      </c>
      <c r="BY530" s="17">
        <f t="shared" si="561"/>
        <v>0</v>
      </c>
      <c r="BZ530" s="17">
        <f t="shared" si="567"/>
        <v>1</v>
      </c>
      <c r="CA530" s="66">
        <f t="shared" si="514"/>
        <v>701</v>
      </c>
      <c r="CB530" s="66">
        <f>N3+CE530</f>
        <v>85965</v>
      </c>
      <c r="CC530" s="66">
        <f>MAX(BW404:BW530)</f>
        <v>82567.144504860771</v>
      </c>
      <c r="CD530" s="66">
        <f t="shared" si="539"/>
        <v>-3262.4814631735062</v>
      </c>
      <c r="CE530" s="66">
        <f t="shared" si="515"/>
        <v>35965</v>
      </c>
      <c r="CF530" s="66">
        <f>MAX(CE404:CE530)</f>
        <v>35965</v>
      </c>
      <c r="CG530" s="66">
        <f t="shared" si="540"/>
        <v>0</v>
      </c>
      <c r="CH530" s="370">
        <f t="shared" si="512"/>
        <v>39965</v>
      </c>
      <c r="CI530" s="17">
        <f t="shared" si="569"/>
        <v>1</v>
      </c>
      <c r="CJ530" s="17">
        <f t="shared" si="570"/>
        <v>0</v>
      </c>
      <c r="CK530" s="38">
        <f>MAX(BV38:BV530)</f>
        <v>1002.2</v>
      </c>
      <c r="CL530" s="38">
        <f t="shared" si="562"/>
        <v>-39.600000000000023</v>
      </c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</row>
    <row r="531" spans="1:147" customFormat="1" x14ac:dyDescent="0.25">
      <c r="A531" s="3"/>
      <c r="B531" s="254">
        <f t="shared" si="572"/>
        <v>39930</v>
      </c>
      <c r="C531" s="5">
        <f t="shared" si="575"/>
        <v>58684</v>
      </c>
      <c r="D531" s="5">
        <v>0</v>
      </c>
      <c r="E531" s="66">
        <f t="shared" si="577"/>
        <v>0</v>
      </c>
      <c r="F531" s="66">
        <f t="shared" si="573"/>
        <v>491</v>
      </c>
      <c r="G531" s="4">
        <f t="shared" si="576"/>
        <v>59175</v>
      </c>
      <c r="H531" s="8">
        <f t="shared" si="574"/>
        <v>8.3668461590893604E-3</v>
      </c>
      <c r="I531" s="3"/>
      <c r="J531" s="306">
        <v>39972</v>
      </c>
      <c r="K531" s="176">
        <v>950.9</v>
      </c>
      <c r="L531" s="176">
        <v>966.7</v>
      </c>
      <c r="M531" s="176">
        <v>936.2</v>
      </c>
      <c r="N531" s="178">
        <v>940.7</v>
      </c>
      <c r="O531" s="5">
        <f t="shared" si="517"/>
        <v>30.5</v>
      </c>
      <c r="P531" s="8">
        <f t="shared" si="518"/>
        <v>3.2074876432853089E-2</v>
      </c>
      <c r="Q531" s="8">
        <f>(AVERAGE(P528:P530))*Q1239</f>
        <v>1.8390624852787144E-2</v>
      </c>
      <c r="R531" s="8">
        <f>P530/P1239</f>
        <v>1.1071994995646319</v>
      </c>
      <c r="S531" s="109">
        <f t="shared" si="504"/>
        <v>933.41235482748471</v>
      </c>
      <c r="T531" s="5">
        <f t="shared" si="505"/>
        <v>15.899999999999977</v>
      </c>
      <c r="U531" s="8">
        <f t="shared" si="516"/>
        <v>0.54571428571428637</v>
      </c>
      <c r="V531" s="19">
        <f t="shared" si="506"/>
        <v>0</v>
      </c>
      <c r="W531" s="109">
        <f t="shared" si="507"/>
        <v>968.38764517251525</v>
      </c>
      <c r="X531" s="5">
        <f t="shared" si="508"/>
        <v>19.100000000000023</v>
      </c>
      <c r="Y531" s="8">
        <f t="shared" si="519"/>
        <v>0.45428571428571363</v>
      </c>
      <c r="Z531" s="5">
        <f t="shared" si="509"/>
        <v>0</v>
      </c>
      <c r="AA531" s="5">
        <f>K531*AA1239</f>
        <v>12.361699999999999</v>
      </c>
      <c r="AB531" s="5">
        <f t="shared" si="520"/>
        <v>13.686868053768109</v>
      </c>
      <c r="AC531" s="2">
        <f t="shared" si="560"/>
        <v>39972</v>
      </c>
      <c r="AD531" s="43">
        <f t="shared" si="524"/>
        <v>935</v>
      </c>
      <c r="AE531" s="235">
        <v>9.3000000000000007</v>
      </c>
      <c r="AF531" s="131">
        <f>(AK530&gt;AF1239)*1</f>
        <v>0</v>
      </c>
      <c r="AG531" s="112">
        <f>MROUND((AD531*AG1239),5)</f>
        <v>915</v>
      </c>
      <c r="AH531" s="113">
        <f>MROUND((AE531*AH1239),0.1)</f>
        <v>1.7000000000000002</v>
      </c>
      <c r="AI531" s="60">
        <f t="shared" si="525"/>
        <v>-21.899999999999977</v>
      </c>
      <c r="AJ531" s="60">
        <f t="shared" si="510"/>
        <v>950.9</v>
      </c>
      <c r="AK531" s="133">
        <f t="shared" si="511"/>
        <v>940.7</v>
      </c>
      <c r="AL531" s="41">
        <f t="shared" si="521"/>
        <v>970</v>
      </c>
      <c r="AM531" s="56">
        <f t="shared" si="522"/>
        <v>7.8000000000000007</v>
      </c>
      <c r="AN531" s="82">
        <f t="shared" si="523"/>
        <v>0</v>
      </c>
      <c r="AO531" s="82">
        <f t="shared" si="526"/>
        <v>1</v>
      </c>
      <c r="AP531" s="33">
        <f t="shared" si="543"/>
        <v>0</v>
      </c>
      <c r="AQ531" s="29">
        <f t="shared" si="527"/>
        <v>0</v>
      </c>
      <c r="AR531" s="86">
        <f t="shared" si="528"/>
        <v>1</v>
      </c>
      <c r="AS531" s="33">
        <f t="shared" si="529"/>
        <v>0</v>
      </c>
      <c r="AT531" s="19">
        <f t="shared" si="530"/>
        <v>0</v>
      </c>
      <c r="AU531" s="18">
        <f t="shared" si="544"/>
        <v>1</v>
      </c>
      <c r="AV531" s="5">
        <f t="shared" si="545"/>
        <v>7.8000000000000007</v>
      </c>
      <c r="AW531" s="17">
        <f t="shared" si="531"/>
        <v>1</v>
      </c>
      <c r="AX531" s="17">
        <f t="shared" si="532"/>
        <v>0</v>
      </c>
      <c r="AY531" s="17">
        <f t="shared" si="546"/>
        <v>0</v>
      </c>
      <c r="AZ531" s="19">
        <f t="shared" si="547"/>
        <v>965</v>
      </c>
      <c r="BA531" s="19">
        <f t="shared" si="548"/>
        <v>0</v>
      </c>
      <c r="BB531" s="19">
        <f t="shared" si="549"/>
        <v>0</v>
      </c>
      <c r="BC531" s="19">
        <f t="shared" si="550"/>
        <v>0</v>
      </c>
      <c r="BD531" s="17">
        <f t="shared" si="551"/>
        <v>965</v>
      </c>
      <c r="BE531" s="17">
        <f t="shared" si="533"/>
        <v>0</v>
      </c>
      <c r="BF531" s="38">
        <f t="shared" si="534"/>
        <v>0</v>
      </c>
      <c r="BG531" s="38">
        <f t="shared" si="535"/>
        <v>0</v>
      </c>
      <c r="BH531" s="38">
        <f t="shared" si="552"/>
        <v>0</v>
      </c>
      <c r="BI531" s="38">
        <f t="shared" si="536"/>
        <v>-1.7000000000000002</v>
      </c>
      <c r="BJ531" s="5">
        <f t="shared" si="537"/>
        <v>0</v>
      </c>
      <c r="BK531" s="5">
        <f t="shared" si="553"/>
        <v>0</v>
      </c>
      <c r="BL531" s="22">
        <f t="shared" si="554"/>
        <v>7.8000000000000007</v>
      </c>
      <c r="BM531" s="5">
        <f t="shared" si="555"/>
        <v>6.1000000000000005</v>
      </c>
      <c r="BN531" s="66">
        <f t="shared" si="556"/>
        <v>610</v>
      </c>
      <c r="BO531" s="5">
        <f>AP531*BO1369</f>
        <v>0</v>
      </c>
      <c r="BP531" s="5">
        <f>AU531*BP1239</f>
        <v>-39</v>
      </c>
      <c r="BQ531" s="5">
        <f t="shared" si="513"/>
        <v>-39</v>
      </c>
      <c r="BR531" s="356">
        <f t="shared" si="571"/>
        <v>532</v>
      </c>
      <c r="BS531" s="5">
        <f t="shared" si="557"/>
        <v>940.7</v>
      </c>
      <c r="BT531" s="6"/>
      <c r="BU531" s="306">
        <v>39972</v>
      </c>
      <c r="BV531" s="38">
        <f t="shared" si="538"/>
        <v>940.7</v>
      </c>
      <c r="BW531" s="66">
        <f>BV27*BV531</f>
        <v>77500.411929477676</v>
      </c>
      <c r="BX531" s="66">
        <f t="shared" si="566"/>
        <v>-1804.2511122095893</v>
      </c>
      <c r="BY531" s="17">
        <f t="shared" si="561"/>
        <v>0</v>
      </c>
      <c r="BZ531" s="17">
        <f t="shared" si="567"/>
        <v>1</v>
      </c>
      <c r="CA531" s="66">
        <f t="shared" si="514"/>
        <v>532</v>
      </c>
      <c r="CB531" s="66">
        <f>N3+CE531</f>
        <v>86497</v>
      </c>
      <c r="CC531" s="66">
        <f>MAX(BW404:BW531)</f>
        <v>82567.144504860771</v>
      </c>
      <c r="CD531" s="66">
        <f t="shared" si="539"/>
        <v>-5066.7325753830955</v>
      </c>
      <c r="CE531" s="66">
        <f t="shared" si="515"/>
        <v>36497</v>
      </c>
      <c r="CF531" s="66">
        <f>MAX(CE404:CE531)</f>
        <v>36497</v>
      </c>
      <c r="CG531" s="66">
        <f t="shared" si="540"/>
        <v>0</v>
      </c>
      <c r="CH531" s="370">
        <f t="shared" si="512"/>
        <v>39972</v>
      </c>
      <c r="CI531" s="17">
        <f t="shared" si="569"/>
        <v>1</v>
      </c>
      <c r="CJ531" s="17">
        <f t="shared" si="570"/>
        <v>0</v>
      </c>
      <c r="CK531" s="38">
        <f>MAX(BV38:BV531)</f>
        <v>1002.2</v>
      </c>
      <c r="CL531" s="38">
        <f t="shared" si="562"/>
        <v>-61.5</v>
      </c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</row>
    <row r="532" spans="1:147" customFormat="1" x14ac:dyDescent="0.25">
      <c r="A532" s="3"/>
      <c r="B532" s="254">
        <f t="shared" si="572"/>
        <v>39937</v>
      </c>
      <c r="C532" s="5">
        <f t="shared" si="575"/>
        <v>59175</v>
      </c>
      <c r="D532" s="5">
        <v>0</v>
      </c>
      <c r="E532" s="66">
        <f t="shared" si="577"/>
        <v>0</v>
      </c>
      <c r="F532" s="66">
        <f t="shared" si="573"/>
        <v>1222</v>
      </c>
      <c r="G532" s="4">
        <f t="shared" si="576"/>
        <v>60397</v>
      </c>
      <c r="H532" s="8">
        <f t="shared" si="574"/>
        <v>2.0650612589776088E-2</v>
      </c>
      <c r="I532" s="3"/>
      <c r="J532" s="306">
        <v>39979</v>
      </c>
      <c r="K532" s="176">
        <v>940.3</v>
      </c>
      <c r="L532" s="176">
        <v>944</v>
      </c>
      <c r="M532" s="176">
        <v>926.5</v>
      </c>
      <c r="N532" s="178">
        <v>936.2</v>
      </c>
      <c r="O532" s="5">
        <f t="shared" si="517"/>
        <v>17.5</v>
      </c>
      <c r="P532" s="8">
        <f t="shared" si="518"/>
        <v>1.8611081569711797E-2</v>
      </c>
      <c r="Q532" s="8">
        <f>(AVERAGE(P529:P531))*Q1239</f>
        <v>1.5803581689007071E-2</v>
      </c>
      <c r="R532" s="8">
        <f>P531/P1239</f>
        <v>0.90962231539128691</v>
      </c>
      <c r="S532" s="109">
        <f t="shared" ref="S532:S595" si="578">(-Q532*K532)+K532</f>
        <v>925.43989213782663</v>
      </c>
      <c r="T532" s="5">
        <f t="shared" ref="T532:T595" si="579">MAX(1,(K532-AD532))</f>
        <v>15.299999999999955</v>
      </c>
      <c r="U532" s="8">
        <f t="shared" si="516"/>
        <v>0.49000000000000149</v>
      </c>
      <c r="V532" s="19">
        <f t="shared" ref="V532:V595" si="580">MAX(0,(AD532-N532))</f>
        <v>0</v>
      </c>
      <c r="W532" s="109">
        <f t="shared" ref="W532:W595" si="581">(Q532*K532)+K532</f>
        <v>955.16010786217328</v>
      </c>
      <c r="X532" s="5">
        <f t="shared" ref="X532:X595" si="582">MAX(1,(AL532-K532))</f>
        <v>14.700000000000045</v>
      </c>
      <c r="Y532" s="8">
        <f t="shared" si="519"/>
        <v>0.50999999999999845</v>
      </c>
      <c r="Z532" s="5">
        <f t="shared" ref="Z532:Z595" si="583">MAX(0,(N532-AL532))</f>
        <v>0</v>
      </c>
      <c r="AA532" s="5">
        <f>K532*AA1239</f>
        <v>12.223899999999999</v>
      </c>
      <c r="AB532" s="5">
        <f t="shared" si="520"/>
        <v>11.119132221111551</v>
      </c>
      <c r="AC532" s="2">
        <f t="shared" si="560"/>
        <v>39979</v>
      </c>
      <c r="AD532" s="43">
        <f t="shared" si="524"/>
        <v>925</v>
      </c>
      <c r="AE532" s="235">
        <v>7.4</v>
      </c>
      <c r="AF532" s="131">
        <f>(AK531&gt;AF1239)*1</f>
        <v>0</v>
      </c>
      <c r="AG532" s="112">
        <f>MROUND((AD532*AG1239),5)</f>
        <v>905</v>
      </c>
      <c r="AH532" s="113">
        <f>MROUND((AE532*AH1239),0.1)</f>
        <v>1.3</v>
      </c>
      <c r="AI532" s="60">
        <f t="shared" si="525"/>
        <v>-4.5</v>
      </c>
      <c r="AJ532" s="60">
        <f t="shared" ref="AJ532:AJ595" si="584">K532</f>
        <v>940.3</v>
      </c>
      <c r="AK532" s="133">
        <f t="shared" ref="AK532:AK595" si="585">N532</f>
        <v>936.2</v>
      </c>
      <c r="AL532" s="41">
        <f t="shared" si="521"/>
        <v>955</v>
      </c>
      <c r="AM532" s="56">
        <f t="shared" si="522"/>
        <v>6.2</v>
      </c>
      <c r="AN532" s="82">
        <f t="shared" si="523"/>
        <v>0</v>
      </c>
      <c r="AO532" s="82">
        <f t="shared" si="526"/>
        <v>1</v>
      </c>
      <c r="AP532" s="33">
        <f t="shared" si="543"/>
        <v>0</v>
      </c>
      <c r="AQ532" s="29">
        <f t="shared" si="527"/>
        <v>0</v>
      </c>
      <c r="AR532" s="86">
        <f t="shared" si="528"/>
        <v>1</v>
      </c>
      <c r="AS532" s="33">
        <f t="shared" si="529"/>
        <v>0</v>
      </c>
      <c r="AT532" s="19">
        <f t="shared" si="530"/>
        <v>0</v>
      </c>
      <c r="AU532" s="18">
        <f t="shared" si="544"/>
        <v>1</v>
      </c>
      <c r="AV532" s="5">
        <f t="shared" si="545"/>
        <v>6.2</v>
      </c>
      <c r="AW532" s="17">
        <f t="shared" si="531"/>
        <v>1</v>
      </c>
      <c r="AX532" s="17">
        <f t="shared" si="532"/>
        <v>0</v>
      </c>
      <c r="AY532" s="17">
        <f t="shared" si="546"/>
        <v>0</v>
      </c>
      <c r="AZ532" s="19">
        <f t="shared" si="547"/>
        <v>965</v>
      </c>
      <c r="BA532" s="19">
        <f t="shared" si="548"/>
        <v>0</v>
      </c>
      <c r="BB532" s="19">
        <f t="shared" si="549"/>
        <v>0</v>
      </c>
      <c r="BC532" s="19">
        <f t="shared" si="550"/>
        <v>0</v>
      </c>
      <c r="BD532" s="17">
        <f t="shared" si="551"/>
        <v>965</v>
      </c>
      <c r="BE532" s="17">
        <f t="shared" si="533"/>
        <v>0</v>
      </c>
      <c r="BF532" s="38">
        <f t="shared" si="534"/>
        <v>0</v>
      </c>
      <c r="BG532" s="38">
        <f t="shared" si="535"/>
        <v>0</v>
      </c>
      <c r="BH532" s="38">
        <f t="shared" si="552"/>
        <v>0</v>
      </c>
      <c r="BI532" s="38">
        <f t="shared" si="536"/>
        <v>-1.3</v>
      </c>
      <c r="BJ532" s="5">
        <f t="shared" si="537"/>
        <v>0</v>
      </c>
      <c r="BK532" s="5">
        <f t="shared" si="553"/>
        <v>0</v>
      </c>
      <c r="BL532" s="22">
        <f t="shared" si="554"/>
        <v>6.2</v>
      </c>
      <c r="BM532" s="5">
        <f t="shared" si="555"/>
        <v>4.9000000000000004</v>
      </c>
      <c r="BN532" s="66">
        <f t="shared" si="556"/>
        <v>490.00000000000006</v>
      </c>
      <c r="BO532" s="5">
        <f>AP532*BO1370</f>
        <v>0</v>
      </c>
      <c r="BP532" s="5">
        <f>AU532*BP1239</f>
        <v>-39</v>
      </c>
      <c r="BQ532" s="5">
        <f t="shared" si="513"/>
        <v>-39</v>
      </c>
      <c r="BR532" s="356">
        <f t="shared" si="571"/>
        <v>412.00000000000006</v>
      </c>
      <c r="BS532" s="5">
        <f t="shared" si="557"/>
        <v>936.2</v>
      </c>
      <c r="BT532" s="6"/>
      <c r="BU532" s="306">
        <v>39979</v>
      </c>
      <c r="BV532" s="38">
        <f t="shared" si="538"/>
        <v>936.2</v>
      </c>
      <c r="BW532" s="66">
        <f>BV27*BV532</f>
        <v>77129.675399571599</v>
      </c>
      <c r="BX532" s="66">
        <f t="shared" si="566"/>
        <v>-370.73652990607661</v>
      </c>
      <c r="BY532" s="17">
        <f t="shared" si="561"/>
        <v>0</v>
      </c>
      <c r="BZ532" s="17">
        <f t="shared" si="567"/>
        <v>1</v>
      </c>
      <c r="CA532" s="66">
        <f t="shared" si="514"/>
        <v>412</v>
      </c>
      <c r="CB532" s="66">
        <f>N3+CE532</f>
        <v>86909</v>
      </c>
      <c r="CC532" s="66">
        <f>MAX(BW404:BW532)</f>
        <v>82567.144504860771</v>
      </c>
      <c r="CD532" s="66">
        <f t="shared" si="539"/>
        <v>-5437.4691052891721</v>
      </c>
      <c r="CE532" s="66">
        <f t="shared" si="515"/>
        <v>36909</v>
      </c>
      <c r="CF532" s="66">
        <f>MAX(CE404:CE532)</f>
        <v>36909</v>
      </c>
      <c r="CG532" s="66">
        <f t="shared" si="540"/>
        <v>0</v>
      </c>
      <c r="CH532" s="370">
        <f t="shared" ref="CH532:CH595" si="586">BU532</f>
        <v>39979</v>
      </c>
      <c r="CI532" s="17">
        <f t="shared" si="569"/>
        <v>1</v>
      </c>
      <c r="CJ532" s="17">
        <f t="shared" si="570"/>
        <v>0</v>
      </c>
      <c r="CK532" s="38">
        <f>MAX(BV38:BV532)</f>
        <v>1002.2</v>
      </c>
      <c r="CL532" s="38">
        <f t="shared" si="562"/>
        <v>-66</v>
      </c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</row>
    <row r="533" spans="1:147" customFormat="1" x14ac:dyDescent="0.25">
      <c r="A533" s="3"/>
      <c r="B533" s="254">
        <f t="shared" si="572"/>
        <v>39944</v>
      </c>
      <c r="C533" s="5">
        <f t="shared" si="575"/>
        <v>60397</v>
      </c>
      <c r="D533" s="5">
        <v>0</v>
      </c>
      <c r="E533" s="66">
        <f t="shared" si="577"/>
        <v>0</v>
      </c>
      <c r="F533" s="66">
        <f t="shared" si="573"/>
        <v>531</v>
      </c>
      <c r="G533" s="4">
        <f t="shared" si="576"/>
        <v>60928</v>
      </c>
      <c r="H533" s="8">
        <f t="shared" si="574"/>
        <v>8.7918274086461242E-3</v>
      </c>
      <c r="I533" s="3"/>
      <c r="J533" s="306">
        <v>39986</v>
      </c>
      <c r="K533" s="176">
        <v>935.1</v>
      </c>
      <c r="L533" s="176">
        <v>949</v>
      </c>
      <c r="M533" s="176">
        <v>913.2</v>
      </c>
      <c r="N533" s="178">
        <v>941</v>
      </c>
      <c r="O533" s="5">
        <f t="shared" si="517"/>
        <v>35.799999999999955</v>
      </c>
      <c r="P533" s="8">
        <f t="shared" si="518"/>
        <v>3.828467543578222E-2</v>
      </c>
      <c r="Q533" s="8">
        <f>(AVERAGE(P530:P532))*Q1239</f>
        <v>1.1963700278697415E-2</v>
      </c>
      <c r="R533" s="8">
        <f>P532/P1239</f>
        <v>0.52779798372153841</v>
      </c>
      <c r="S533" s="109">
        <f t="shared" si="578"/>
        <v>923.91274386939006</v>
      </c>
      <c r="T533" s="5">
        <f t="shared" si="579"/>
        <v>10.100000000000023</v>
      </c>
      <c r="U533" s="8">
        <f t="shared" si="516"/>
        <v>0.49499999999999889</v>
      </c>
      <c r="V533" s="19">
        <f t="shared" si="580"/>
        <v>0</v>
      </c>
      <c r="W533" s="109">
        <f t="shared" si="581"/>
        <v>946.28725613060999</v>
      </c>
      <c r="X533" s="5">
        <f t="shared" si="582"/>
        <v>9.8999999999999773</v>
      </c>
      <c r="Y533" s="8">
        <f t="shared" si="519"/>
        <v>0.50500000000000111</v>
      </c>
      <c r="Z533" s="5">
        <f t="shared" si="583"/>
        <v>0</v>
      </c>
      <c r="AA533" s="5">
        <f>K533*AA1239</f>
        <v>12.1563</v>
      </c>
      <c r="AB533" s="5">
        <f t="shared" si="520"/>
        <v>6.4160706295141372</v>
      </c>
      <c r="AC533" s="2">
        <f t="shared" si="560"/>
        <v>39986</v>
      </c>
      <c r="AD533" s="43">
        <f t="shared" si="524"/>
        <v>925</v>
      </c>
      <c r="AE533" s="235">
        <v>5.4</v>
      </c>
      <c r="AF533" s="131">
        <f>(AK532&gt;AF1239)*1</f>
        <v>0</v>
      </c>
      <c r="AG533" s="112">
        <f>MROUND((AD533*AG1239),5)</f>
        <v>905</v>
      </c>
      <c r="AH533" s="113">
        <f>MROUND((AE533*AH1239),0.1)</f>
        <v>1</v>
      </c>
      <c r="AI533" s="60">
        <f t="shared" si="525"/>
        <v>4.7999999999999545</v>
      </c>
      <c r="AJ533" s="60">
        <f t="shared" si="584"/>
        <v>935.1</v>
      </c>
      <c r="AK533" s="133">
        <f t="shared" si="585"/>
        <v>941</v>
      </c>
      <c r="AL533" s="41">
        <f t="shared" si="521"/>
        <v>945</v>
      </c>
      <c r="AM533" s="56">
        <f t="shared" si="522"/>
        <v>5.7</v>
      </c>
      <c r="AN533" s="82">
        <f t="shared" si="523"/>
        <v>1</v>
      </c>
      <c r="AO533" s="82">
        <f t="shared" si="526"/>
        <v>0</v>
      </c>
      <c r="AP533" s="33">
        <f t="shared" si="543"/>
        <v>0</v>
      </c>
      <c r="AQ533" s="29">
        <f t="shared" si="527"/>
        <v>0</v>
      </c>
      <c r="AR533" s="86">
        <f t="shared" si="528"/>
        <v>1</v>
      </c>
      <c r="AS533" s="33">
        <f t="shared" si="529"/>
        <v>0</v>
      </c>
      <c r="AT533" s="19">
        <f t="shared" si="530"/>
        <v>0</v>
      </c>
      <c r="AU533" s="18">
        <f t="shared" si="544"/>
        <v>1</v>
      </c>
      <c r="AV533" s="5">
        <f t="shared" si="545"/>
        <v>5.7</v>
      </c>
      <c r="AW533" s="17">
        <f t="shared" si="531"/>
        <v>1</v>
      </c>
      <c r="AX533" s="17">
        <f t="shared" si="532"/>
        <v>0</v>
      </c>
      <c r="AY533" s="17">
        <f t="shared" si="546"/>
        <v>0</v>
      </c>
      <c r="AZ533" s="19">
        <f t="shared" si="547"/>
        <v>965</v>
      </c>
      <c r="BA533" s="19">
        <f t="shared" si="548"/>
        <v>0</v>
      </c>
      <c r="BB533" s="19">
        <f t="shared" si="549"/>
        <v>0</v>
      </c>
      <c r="BC533" s="19">
        <f t="shared" si="550"/>
        <v>0</v>
      </c>
      <c r="BD533" s="17">
        <f t="shared" si="551"/>
        <v>965</v>
      </c>
      <c r="BE533" s="17">
        <f t="shared" si="533"/>
        <v>0</v>
      </c>
      <c r="BF533" s="38">
        <f t="shared" si="534"/>
        <v>0</v>
      </c>
      <c r="BG533" s="38">
        <f t="shared" si="535"/>
        <v>0</v>
      </c>
      <c r="BH533" s="38">
        <f t="shared" si="552"/>
        <v>0</v>
      </c>
      <c r="BI533" s="38">
        <f t="shared" si="536"/>
        <v>-1</v>
      </c>
      <c r="BJ533" s="5">
        <f t="shared" si="537"/>
        <v>0</v>
      </c>
      <c r="BK533" s="5">
        <f t="shared" si="553"/>
        <v>0</v>
      </c>
      <c r="BL533" s="22">
        <f t="shared" si="554"/>
        <v>5.7</v>
      </c>
      <c r="BM533" s="5">
        <f t="shared" si="555"/>
        <v>4.7</v>
      </c>
      <c r="BN533" s="66">
        <f t="shared" si="556"/>
        <v>470</v>
      </c>
      <c r="BO533" s="5">
        <f>AP533*BO1371</f>
        <v>0</v>
      </c>
      <c r="BP533" s="5">
        <f>AU533*BP1239</f>
        <v>-39</v>
      </c>
      <c r="BQ533" s="5">
        <f t="shared" ref="BQ533:BQ596" si="587">BQ532</f>
        <v>-39</v>
      </c>
      <c r="BR533" s="356">
        <f t="shared" si="571"/>
        <v>392</v>
      </c>
      <c r="BS533" s="5">
        <f t="shared" si="557"/>
        <v>941</v>
      </c>
      <c r="BT533" s="6"/>
      <c r="BU533" s="306">
        <v>39986</v>
      </c>
      <c r="BV533" s="38">
        <f t="shared" si="538"/>
        <v>941</v>
      </c>
      <c r="BW533" s="66">
        <f>BV27*BV533</f>
        <v>77525.12769813808</v>
      </c>
      <c r="BX533" s="66">
        <f t="shared" si="566"/>
        <v>395.45229856648075</v>
      </c>
      <c r="BY533" s="17">
        <f t="shared" si="561"/>
        <v>1</v>
      </c>
      <c r="BZ533" s="17">
        <f t="shared" si="567"/>
        <v>0</v>
      </c>
      <c r="CA533" s="66">
        <f t="shared" ref="CA533:CA596" si="588">CB533-CB532</f>
        <v>392</v>
      </c>
      <c r="CB533" s="66">
        <f>N3+CE533</f>
        <v>87301</v>
      </c>
      <c r="CC533" s="66">
        <f>MAX(BW404:BW533)</f>
        <v>82567.144504860771</v>
      </c>
      <c r="CD533" s="66">
        <f t="shared" si="539"/>
        <v>-5042.0168067226914</v>
      </c>
      <c r="CE533" s="66">
        <f t="shared" ref="CE533:CE596" si="589">CE532+BR533</f>
        <v>37301</v>
      </c>
      <c r="CF533" s="66">
        <f>MAX(CE404:CE533)</f>
        <v>37301</v>
      </c>
      <c r="CG533" s="66">
        <f t="shared" si="540"/>
        <v>0</v>
      </c>
      <c r="CH533" s="370">
        <f t="shared" si="586"/>
        <v>39986</v>
      </c>
      <c r="CI533" s="17">
        <f t="shared" si="569"/>
        <v>1</v>
      </c>
      <c r="CJ533" s="17">
        <f t="shared" si="570"/>
        <v>0</v>
      </c>
      <c r="CK533" s="38">
        <f>MAX(BV38:BV533)</f>
        <v>1002.2</v>
      </c>
      <c r="CL533" s="38">
        <f t="shared" si="562"/>
        <v>-61.200000000000045</v>
      </c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</row>
    <row r="534" spans="1:147" customFormat="1" x14ac:dyDescent="0.25">
      <c r="A534" s="3"/>
      <c r="B534" s="254">
        <f t="shared" si="572"/>
        <v>39951</v>
      </c>
      <c r="C534" s="5">
        <f t="shared" si="575"/>
        <v>60928</v>
      </c>
      <c r="D534" s="5">
        <v>0</v>
      </c>
      <c r="E534" s="66">
        <f t="shared" si="577"/>
        <v>0</v>
      </c>
      <c r="F534" s="66">
        <f t="shared" si="573"/>
        <v>621</v>
      </c>
      <c r="G534" s="4">
        <f t="shared" si="576"/>
        <v>61549</v>
      </c>
      <c r="H534" s="8">
        <f t="shared" si="574"/>
        <v>1.0192358193277311E-2</v>
      </c>
      <c r="I534" s="3"/>
      <c r="J534" s="306">
        <v>39993</v>
      </c>
      <c r="K534" s="176">
        <v>940.7</v>
      </c>
      <c r="L534" s="176">
        <v>947</v>
      </c>
      <c r="M534" s="176">
        <v>922.7</v>
      </c>
      <c r="N534" s="178">
        <v>931</v>
      </c>
      <c r="O534" s="5">
        <f t="shared" si="517"/>
        <v>24.299999999999955</v>
      </c>
      <c r="P534" s="8">
        <f t="shared" si="518"/>
        <v>2.5831827362602269E-2</v>
      </c>
      <c r="Q534" s="8">
        <f>(AVERAGE(P531:P533))*Q1239</f>
        <v>1.1862751125112947E-2</v>
      </c>
      <c r="R534" s="8">
        <f>P533/P1239</f>
        <v>1.0857281145510704</v>
      </c>
      <c r="S534" s="109">
        <f t="shared" si="578"/>
        <v>929.54071001660634</v>
      </c>
      <c r="T534" s="5">
        <f t="shared" si="579"/>
        <v>10.700000000000045</v>
      </c>
      <c r="U534" s="8">
        <f t="shared" si="516"/>
        <v>0.46499999999999775</v>
      </c>
      <c r="V534" s="19">
        <f t="shared" si="580"/>
        <v>0</v>
      </c>
      <c r="W534" s="109">
        <f t="shared" si="581"/>
        <v>951.85928998339375</v>
      </c>
      <c r="X534" s="5">
        <f t="shared" si="582"/>
        <v>9.2999999999999545</v>
      </c>
      <c r="Y534" s="8">
        <f t="shared" si="519"/>
        <v>0.53500000000000225</v>
      </c>
      <c r="Z534" s="5">
        <f t="shared" si="583"/>
        <v>0</v>
      </c>
      <c r="AA534" s="5">
        <f>K534*AA1239</f>
        <v>12.229100000000001</v>
      </c>
      <c r="AB534" s="5">
        <f t="shared" si="520"/>
        <v>13.277477685656496</v>
      </c>
      <c r="AC534" s="2">
        <f t="shared" si="560"/>
        <v>39993</v>
      </c>
      <c r="AD534" s="43">
        <f t="shared" si="524"/>
        <v>930</v>
      </c>
      <c r="AE534" s="235">
        <v>3.2</v>
      </c>
      <c r="AF534" s="131">
        <f>(AK533&gt;AF1239)*1</f>
        <v>0</v>
      </c>
      <c r="AG534" s="112">
        <f>MROUND((AD534*AG1239),5)</f>
        <v>910</v>
      </c>
      <c r="AH534" s="113">
        <f>MROUND((AE534*AH1239),0.1)</f>
        <v>0.60000000000000009</v>
      </c>
      <c r="AI534" s="60">
        <f t="shared" si="525"/>
        <v>-10</v>
      </c>
      <c r="AJ534" s="60">
        <f t="shared" si="584"/>
        <v>940.7</v>
      </c>
      <c r="AK534" s="133">
        <f t="shared" si="585"/>
        <v>931</v>
      </c>
      <c r="AL534" s="41">
        <f t="shared" si="521"/>
        <v>950</v>
      </c>
      <c r="AM534" s="56">
        <f t="shared" si="522"/>
        <v>3.2</v>
      </c>
      <c r="AN534" s="82">
        <f t="shared" si="523"/>
        <v>0</v>
      </c>
      <c r="AO534" s="82">
        <f t="shared" si="526"/>
        <v>1</v>
      </c>
      <c r="AP534" s="33">
        <f t="shared" si="543"/>
        <v>0</v>
      </c>
      <c r="AQ534" s="29">
        <f t="shared" si="527"/>
        <v>0</v>
      </c>
      <c r="AR534" s="86">
        <f t="shared" si="528"/>
        <v>1</v>
      </c>
      <c r="AS534" s="33">
        <f t="shared" si="529"/>
        <v>0</v>
      </c>
      <c r="AT534" s="19">
        <f t="shared" si="530"/>
        <v>0</v>
      </c>
      <c r="AU534" s="18">
        <f t="shared" si="544"/>
        <v>1</v>
      </c>
      <c r="AV534" s="5">
        <f t="shared" si="545"/>
        <v>3.2</v>
      </c>
      <c r="AW534" s="17">
        <f t="shared" si="531"/>
        <v>1</v>
      </c>
      <c r="AX534" s="17">
        <f t="shared" si="532"/>
        <v>0</v>
      </c>
      <c r="AY534" s="17">
        <f t="shared" si="546"/>
        <v>0</v>
      </c>
      <c r="AZ534" s="19">
        <f t="shared" si="547"/>
        <v>965</v>
      </c>
      <c r="BA534" s="19">
        <f t="shared" si="548"/>
        <v>0</v>
      </c>
      <c r="BB534" s="19">
        <f t="shared" si="549"/>
        <v>0</v>
      </c>
      <c r="BC534" s="19">
        <f t="shared" si="550"/>
        <v>0</v>
      </c>
      <c r="BD534" s="17">
        <f t="shared" si="551"/>
        <v>965</v>
      </c>
      <c r="BE534" s="17">
        <f t="shared" si="533"/>
        <v>0</v>
      </c>
      <c r="BF534" s="38">
        <f t="shared" si="534"/>
        <v>0</v>
      </c>
      <c r="BG534" s="38">
        <f t="shared" si="535"/>
        <v>0</v>
      </c>
      <c r="BH534" s="38">
        <f t="shared" si="552"/>
        <v>0</v>
      </c>
      <c r="BI534" s="38">
        <f t="shared" si="536"/>
        <v>-0.60000000000000009</v>
      </c>
      <c r="BJ534" s="5">
        <f t="shared" si="537"/>
        <v>0</v>
      </c>
      <c r="BK534" s="5">
        <f t="shared" si="553"/>
        <v>0</v>
      </c>
      <c r="BL534" s="22">
        <f t="shared" si="554"/>
        <v>3.2</v>
      </c>
      <c r="BM534" s="5">
        <f t="shared" si="555"/>
        <v>2.6</v>
      </c>
      <c r="BN534" s="66">
        <f t="shared" si="556"/>
        <v>260</v>
      </c>
      <c r="BO534" s="5">
        <f>AP534*BO1372</f>
        <v>0</v>
      </c>
      <c r="BP534" s="5">
        <f>AU534*BP1239</f>
        <v>-39</v>
      </c>
      <c r="BQ534" s="5">
        <f t="shared" si="587"/>
        <v>-39</v>
      </c>
      <c r="BR534" s="356">
        <f t="shared" si="571"/>
        <v>182</v>
      </c>
      <c r="BS534" s="5">
        <f t="shared" si="557"/>
        <v>931</v>
      </c>
      <c r="BT534" s="6"/>
      <c r="BU534" s="306">
        <v>39993</v>
      </c>
      <c r="BV534" s="38">
        <f t="shared" si="538"/>
        <v>931</v>
      </c>
      <c r="BW534" s="66">
        <f>BV27*BV534</f>
        <v>76701.268742791231</v>
      </c>
      <c r="BX534" s="66">
        <f t="shared" si="566"/>
        <v>-823.85895534684823</v>
      </c>
      <c r="BY534" s="17">
        <f t="shared" si="561"/>
        <v>0</v>
      </c>
      <c r="BZ534" s="17">
        <f t="shared" si="567"/>
        <v>1</v>
      </c>
      <c r="CA534" s="66">
        <f t="shared" si="588"/>
        <v>182</v>
      </c>
      <c r="CB534" s="66">
        <f>N3+CE534</f>
        <v>87483</v>
      </c>
      <c r="CC534" s="66">
        <f>MAX(BW404:BW534)</f>
        <v>82567.144504860771</v>
      </c>
      <c r="CD534" s="66">
        <f t="shared" si="539"/>
        <v>-5865.8757620695396</v>
      </c>
      <c r="CE534" s="66">
        <f t="shared" si="589"/>
        <v>37483</v>
      </c>
      <c r="CF534" s="66">
        <f>MAX(CE404:CE534)</f>
        <v>37483</v>
      </c>
      <c r="CG534" s="66">
        <f t="shared" si="540"/>
        <v>0</v>
      </c>
      <c r="CH534" s="370">
        <f t="shared" si="586"/>
        <v>39993</v>
      </c>
      <c r="CI534" s="17">
        <f t="shared" si="569"/>
        <v>1</v>
      </c>
      <c r="CJ534" s="17">
        <f t="shared" si="570"/>
        <v>0</v>
      </c>
      <c r="CK534" s="38">
        <f>MAX(BV38:BV534)</f>
        <v>1002.2</v>
      </c>
      <c r="CL534" s="38">
        <f t="shared" si="562"/>
        <v>-71.200000000000045</v>
      </c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</row>
    <row r="535" spans="1:147" customFormat="1" x14ac:dyDescent="0.25">
      <c r="A535" s="3"/>
      <c r="B535" s="254">
        <f t="shared" si="572"/>
        <v>39958</v>
      </c>
      <c r="C535" s="5">
        <f t="shared" si="575"/>
        <v>61549</v>
      </c>
      <c r="D535" s="5">
        <v>0</v>
      </c>
      <c r="E535" s="66">
        <f t="shared" si="577"/>
        <v>0</v>
      </c>
      <c r="F535" s="66">
        <f t="shared" si="573"/>
        <v>351.00000000000006</v>
      </c>
      <c r="G535" s="4">
        <f t="shared" si="576"/>
        <v>61900</v>
      </c>
      <c r="H535" s="8">
        <f t="shared" si="574"/>
        <v>5.7027734000552411E-3</v>
      </c>
      <c r="I535" s="3"/>
      <c r="J535" s="306">
        <v>40000</v>
      </c>
      <c r="K535" s="176">
        <v>932</v>
      </c>
      <c r="L535" s="176">
        <v>934.3</v>
      </c>
      <c r="M535" s="176">
        <v>904.8</v>
      </c>
      <c r="N535" s="178">
        <v>912.5</v>
      </c>
      <c r="O535" s="5">
        <f t="shared" si="517"/>
        <v>29.5</v>
      </c>
      <c r="P535" s="8">
        <f t="shared" si="518"/>
        <v>3.165236051502146E-2</v>
      </c>
      <c r="Q535" s="8">
        <f>(AVERAGE(P532:P534))*Q1239</f>
        <v>1.1030344582412838E-2</v>
      </c>
      <c r="R535" s="8">
        <f>P534/P1239</f>
        <v>0.73257356627852732</v>
      </c>
      <c r="S535" s="109">
        <f t="shared" si="578"/>
        <v>921.71971884919128</v>
      </c>
      <c r="T535" s="5">
        <f t="shared" si="579"/>
        <v>12</v>
      </c>
      <c r="U535" s="8">
        <f t="shared" si="516"/>
        <v>0.4</v>
      </c>
      <c r="V535" s="19">
        <f t="shared" si="580"/>
        <v>7.5</v>
      </c>
      <c r="W535" s="109">
        <f t="shared" si="581"/>
        <v>942.28028115080872</v>
      </c>
      <c r="X535" s="5">
        <f t="shared" si="582"/>
        <v>8</v>
      </c>
      <c r="Y535" s="8">
        <f t="shared" si="519"/>
        <v>0.6</v>
      </c>
      <c r="Z535" s="5">
        <f t="shared" si="583"/>
        <v>0</v>
      </c>
      <c r="AA535" s="5">
        <f>K535*AA1239</f>
        <v>12.116</v>
      </c>
      <c r="AB535" s="5">
        <f t="shared" si="520"/>
        <v>8.8758613290306361</v>
      </c>
      <c r="AC535" s="2">
        <f t="shared" si="560"/>
        <v>40000</v>
      </c>
      <c r="AD535" s="43">
        <f t="shared" si="524"/>
        <v>920</v>
      </c>
      <c r="AE535" s="235">
        <v>6.1</v>
      </c>
      <c r="AF535" s="131">
        <f>(AK534&gt;AF1239)*1</f>
        <v>0</v>
      </c>
      <c r="AG535" s="112">
        <f>MROUND((AD535*AG1239),5)</f>
        <v>900</v>
      </c>
      <c r="AH535" s="113">
        <f>MROUND((AE535*AH1239),0.1)</f>
        <v>1.1000000000000001</v>
      </c>
      <c r="AI535" s="60">
        <f t="shared" si="525"/>
        <v>-18.5</v>
      </c>
      <c r="AJ535" s="60">
        <f t="shared" si="584"/>
        <v>932</v>
      </c>
      <c r="AK535" s="133">
        <f t="shared" si="585"/>
        <v>912.5</v>
      </c>
      <c r="AL535" s="41">
        <f t="shared" si="521"/>
        <v>940</v>
      </c>
      <c r="AM535" s="56">
        <f t="shared" si="522"/>
        <v>7.1000000000000005</v>
      </c>
      <c r="AN535" s="82">
        <f t="shared" si="523"/>
        <v>0</v>
      </c>
      <c r="AO535" s="82">
        <f t="shared" si="526"/>
        <v>1</v>
      </c>
      <c r="AP535" s="33">
        <f t="shared" si="543"/>
        <v>0</v>
      </c>
      <c r="AQ535" s="29">
        <f t="shared" si="527"/>
        <v>0</v>
      </c>
      <c r="AR535" s="86">
        <f t="shared" si="528"/>
        <v>0</v>
      </c>
      <c r="AS535" s="33">
        <f t="shared" si="529"/>
        <v>0</v>
      </c>
      <c r="AT535" s="19">
        <f t="shared" si="530"/>
        <v>0</v>
      </c>
      <c r="AU535" s="18">
        <f t="shared" si="544"/>
        <v>1</v>
      </c>
      <c r="AV535" s="5">
        <f t="shared" si="545"/>
        <v>7.1000000000000005</v>
      </c>
      <c r="AW535" s="17">
        <f t="shared" si="531"/>
        <v>1</v>
      </c>
      <c r="AX535" s="17">
        <f t="shared" si="532"/>
        <v>0</v>
      </c>
      <c r="AY535" s="17">
        <f t="shared" si="546"/>
        <v>0</v>
      </c>
      <c r="AZ535" s="19">
        <f t="shared" si="547"/>
        <v>965</v>
      </c>
      <c r="BA535" s="19">
        <f t="shared" si="548"/>
        <v>0</v>
      </c>
      <c r="BB535" s="19">
        <f t="shared" si="549"/>
        <v>0</v>
      </c>
      <c r="BC535" s="19">
        <f t="shared" si="550"/>
        <v>0</v>
      </c>
      <c r="BD535" s="17">
        <f t="shared" si="551"/>
        <v>965</v>
      </c>
      <c r="BE535" s="17">
        <f t="shared" si="533"/>
        <v>0</v>
      </c>
      <c r="BF535" s="38">
        <f t="shared" si="534"/>
        <v>0</v>
      </c>
      <c r="BG535" s="38">
        <f t="shared" si="535"/>
        <v>0</v>
      </c>
      <c r="BH535" s="38">
        <f t="shared" si="552"/>
        <v>0</v>
      </c>
      <c r="BI535" s="38">
        <f t="shared" si="536"/>
        <v>-1.1000000000000001</v>
      </c>
      <c r="BJ535" s="5">
        <f t="shared" si="537"/>
        <v>0</v>
      </c>
      <c r="BK535" s="5">
        <f t="shared" si="553"/>
        <v>0</v>
      </c>
      <c r="BL535" s="22">
        <f t="shared" si="554"/>
        <v>7.1000000000000005</v>
      </c>
      <c r="BM535" s="5">
        <f t="shared" si="555"/>
        <v>6</v>
      </c>
      <c r="BN535" s="66">
        <f t="shared" si="556"/>
        <v>600</v>
      </c>
      <c r="BO535" s="5">
        <f>AP535*BO1373</f>
        <v>0</v>
      </c>
      <c r="BP535" s="5">
        <f>AU535*BP1239</f>
        <v>-39</v>
      </c>
      <c r="BQ535" s="5">
        <f t="shared" si="587"/>
        <v>-39</v>
      </c>
      <c r="BR535" s="356">
        <f t="shared" si="571"/>
        <v>522</v>
      </c>
      <c r="BS535" s="5">
        <f t="shared" si="557"/>
        <v>912.5</v>
      </c>
      <c r="BT535" s="6"/>
      <c r="BU535" s="306">
        <v>40000</v>
      </c>
      <c r="BV535" s="38">
        <f t="shared" si="538"/>
        <v>912.5</v>
      </c>
      <c r="BW535" s="66">
        <f>BV27*BV535</f>
        <v>75177.12967539957</v>
      </c>
      <c r="BX535" s="66">
        <f t="shared" si="566"/>
        <v>-1524.1390673916612</v>
      </c>
      <c r="BY535" s="17">
        <f t="shared" si="561"/>
        <v>0</v>
      </c>
      <c r="BZ535" s="17">
        <f t="shared" si="567"/>
        <v>1</v>
      </c>
      <c r="CA535" s="66">
        <f t="shared" si="588"/>
        <v>522</v>
      </c>
      <c r="CB535" s="66">
        <f>N3+CE535</f>
        <v>88005</v>
      </c>
      <c r="CC535" s="66">
        <f>MAX(BW404:BW535)</f>
        <v>82567.144504860771</v>
      </c>
      <c r="CD535" s="66">
        <f t="shared" si="539"/>
        <v>-7390.0148294612009</v>
      </c>
      <c r="CE535" s="66">
        <f t="shared" si="589"/>
        <v>38005</v>
      </c>
      <c r="CF535" s="66">
        <f>MAX(CE404:CE535)</f>
        <v>38005</v>
      </c>
      <c r="CG535" s="66">
        <f t="shared" si="540"/>
        <v>0</v>
      </c>
      <c r="CH535" s="370">
        <f t="shared" si="586"/>
        <v>40000</v>
      </c>
      <c r="CI535" s="17">
        <f t="shared" si="569"/>
        <v>1</v>
      </c>
      <c r="CJ535" s="17">
        <f t="shared" si="570"/>
        <v>0</v>
      </c>
      <c r="CK535" s="38">
        <f>MAX(BV38:BV535)</f>
        <v>1002.2</v>
      </c>
      <c r="CL535" s="38">
        <f t="shared" si="562"/>
        <v>-89.700000000000045</v>
      </c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</row>
    <row r="536" spans="1:147" customFormat="1" x14ac:dyDescent="0.25">
      <c r="A536" s="3"/>
      <c r="B536" s="254">
        <f t="shared" si="572"/>
        <v>39965</v>
      </c>
      <c r="C536" s="5">
        <f t="shared" si="575"/>
        <v>61900</v>
      </c>
      <c r="D536" s="5">
        <v>0</v>
      </c>
      <c r="E536" s="66">
        <f t="shared" si="577"/>
        <v>0</v>
      </c>
      <c r="F536" s="66">
        <f t="shared" si="573"/>
        <v>701</v>
      </c>
      <c r="G536" s="4">
        <f t="shared" si="576"/>
        <v>62601</v>
      </c>
      <c r="H536" s="8">
        <f t="shared" si="574"/>
        <v>1.1324717285945073E-2</v>
      </c>
      <c r="I536" s="3"/>
      <c r="J536" s="306">
        <v>40007</v>
      </c>
      <c r="K536" s="176">
        <v>912.3</v>
      </c>
      <c r="L536" s="176">
        <v>942.3</v>
      </c>
      <c r="M536" s="176">
        <v>907.4</v>
      </c>
      <c r="N536" s="178">
        <v>937.5</v>
      </c>
      <c r="O536" s="5">
        <f t="shared" si="517"/>
        <v>34.899999999999977</v>
      </c>
      <c r="P536" s="8">
        <f t="shared" si="518"/>
        <v>3.8254959991230929E-2</v>
      </c>
      <c r="Q536" s="8">
        <f>(AVERAGE(P533:P535))*Q1239</f>
        <v>1.2769181775120795E-2</v>
      </c>
      <c r="R536" s="8">
        <f>P535/P1239</f>
        <v>0.89764004296469613</v>
      </c>
      <c r="S536" s="109">
        <f t="shared" si="578"/>
        <v>900.65067546655723</v>
      </c>
      <c r="T536" s="5">
        <f t="shared" si="579"/>
        <v>12.299999999999955</v>
      </c>
      <c r="U536" s="8">
        <f t="shared" si="516"/>
        <v>0.50800000000000178</v>
      </c>
      <c r="V536" s="19">
        <f t="shared" si="580"/>
        <v>0</v>
      </c>
      <c r="W536" s="109">
        <f t="shared" si="581"/>
        <v>923.94932453344268</v>
      </c>
      <c r="X536" s="5">
        <f t="shared" si="582"/>
        <v>12.700000000000045</v>
      </c>
      <c r="Y536" s="8">
        <f t="shared" si="519"/>
        <v>0.49199999999999822</v>
      </c>
      <c r="Z536" s="5">
        <f t="shared" si="583"/>
        <v>12.5</v>
      </c>
      <c r="AA536" s="5">
        <f>K536*AA1239</f>
        <v>11.8599</v>
      </c>
      <c r="AB536" s="5">
        <f t="shared" si="520"/>
        <v>10.645921145556999</v>
      </c>
      <c r="AC536" s="2">
        <f t="shared" si="560"/>
        <v>40007</v>
      </c>
      <c r="AD536" s="43">
        <f t="shared" si="524"/>
        <v>900</v>
      </c>
      <c r="AE536" s="235">
        <v>3.5</v>
      </c>
      <c r="AF536" s="131">
        <f>(AK535&gt;AF1239)*1</f>
        <v>0</v>
      </c>
      <c r="AG536" s="112">
        <f>MROUND((AD536*AG1239),5)</f>
        <v>885</v>
      </c>
      <c r="AH536" s="113">
        <f>MROUND((AE536*AH1239),0.1)</f>
        <v>0.60000000000000009</v>
      </c>
      <c r="AI536" s="60">
        <f t="shared" si="525"/>
        <v>25</v>
      </c>
      <c r="AJ536" s="60">
        <f t="shared" si="584"/>
        <v>912.3</v>
      </c>
      <c r="AK536" s="133">
        <f t="shared" si="585"/>
        <v>937.5</v>
      </c>
      <c r="AL536" s="41">
        <f t="shared" si="521"/>
        <v>925</v>
      </c>
      <c r="AM536" s="56">
        <f t="shared" si="522"/>
        <v>5.3000000000000007</v>
      </c>
      <c r="AN536" s="82">
        <f t="shared" si="523"/>
        <v>1</v>
      </c>
      <c r="AO536" s="82">
        <f t="shared" si="526"/>
        <v>0</v>
      </c>
      <c r="AP536" s="33">
        <f t="shared" si="543"/>
        <v>0</v>
      </c>
      <c r="AQ536" s="29">
        <f t="shared" si="527"/>
        <v>0</v>
      </c>
      <c r="AR536" s="86">
        <f t="shared" si="528"/>
        <v>1</v>
      </c>
      <c r="AS536" s="33">
        <f t="shared" si="529"/>
        <v>0</v>
      </c>
      <c r="AT536" s="19">
        <f t="shared" si="530"/>
        <v>0</v>
      </c>
      <c r="AU536" s="18">
        <f t="shared" si="544"/>
        <v>1</v>
      </c>
      <c r="AV536" s="5">
        <f t="shared" si="545"/>
        <v>5.3000000000000007</v>
      </c>
      <c r="AW536" s="17">
        <f t="shared" si="531"/>
        <v>0</v>
      </c>
      <c r="AX536" s="17">
        <f t="shared" si="532"/>
        <v>1</v>
      </c>
      <c r="AY536" s="17">
        <f t="shared" si="546"/>
        <v>925</v>
      </c>
      <c r="AZ536" s="19">
        <f t="shared" si="547"/>
        <v>965</v>
      </c>
      <c r="BA536" s="19">
        <f t="shared" si="548"/>
        <v>0</v>
      </c>
      <c r="BB536" s="19">
        <f t="shared" si="549"/>
        <v>0</v>
      </c>
      <c r="BC536" s="19">
        <f t="shared" si="550"/>
        <v>925</v>
      </c>
      <c r="BD536" s="17">
        <f t="shared" si="551"/>
        <v>0</v>
      </c>
      <c r="BE536" s="17">
        <f t="shared" si="533"/>
        <v>0</v>
      </c>
      <c r="BF536" s="38">
        <f t="shared" si="534"/>
        <v>0</v>
      </c>
      <c r="BG536" s="38">
        <f t="shared" si="535"/>
        <v>0</v>
      </c>
      <c r="BH536" s="38">
        <f t="shared" si="552"/>
        <v>0</v>
      </c>
      <c r="BI536" s="38">
        <f t="shared" si="536"/>
        <v>-0.60000000000000009</v>
      </c>
      <c r="BJ536" s="5">
        <f t="shared" si="537"/>
        <v>0</v>
      </c>
      <c r="BK536" s="5">
        <f t="shared" si="553"/>
        <v>-40</v>
      </c>
      <c r="BL536" s="22">
        <f t="shared" si="554"/>
        <v>-34.700000000000003</v>
      </c>
      <c r="BM536" s="5">
        <f t="shared" si="555"/>
        <v>-35.300000000000004</v>
      </c>
      <c r="BN536" s="66">
        <f t="shared" si="556"/>
        <v>-3530.0000000000005</v>
      </c>
      <c r="BO536" s="5">
        <f>AP536*BO1374</f>
        <v>0</v>
      </c>
      <c r="BP536" s="5">
        <f>AU536*BP1239</f>
        <v>-39</v>
      </c>
      <c r="BQ536" s="5">
        <f t="shared" si="587"/>
        <v>-39</v>
      </c>
      <c r="BR536" s="356">
        <f t="shared" si="571"/>
        <v>-3608.0000000000005</v>
      </c>
      <c r="BS536" s="5">
        <f t="shared" si="557"/>
        <v>937.5</v>
      </c>
      <c r="BT536" s="6"/>
      <c r="BU536" s="306">
        <v>40007</v>
      </c>
      <c r="BV536" s="38">
        <f t="shared" si="538"/>
        <v>937.5</v>
      </c>
      <c r="BW536" s="66">
        <f>BV27*BV536</f>
        <v>77236.777063766684</v>
      </c>
      <c r="BX536" s="66">
        <f t="shared" si="566"/>
        <v>2059.6473883671133</v>
      </c>
      <c r="BY536" s="17">
        <f t="shared" si="561"/>
        <v>1</v>
      </c>
      <c r="BZ536" s="17">
        <f t="shared" si="567"/>
        <v>0</v>
      </c>
      <c r="CA536" s="66">
        <f t="shared" si="588"/>
        <v>-3608</v>
      </c>
      <c r="CB536" s="66">
        <f>N3+CE536</f>
        <v>84397</v>
      </c>
      <c r="CC536" s="66">
        <f>MAX(BW404:BW536)</f>
        <v>82567.144504860771</v>
      </c>
      <c r="CD536" s="66">
        <f t="shared" si="539"/>
        <v>-5330.3674410940876</v>
      </c>
      <c r="CE536" s="66">
        <f t="shared" si="589"/>
        <v>34397</v>
      </c>
      <c r="CF536" s="66">
        <f>MAX(CE404:CE536)</f>
        <v>38005</v>
      </c>
      <c r="CG536" s="66">
        <f t="shared" si="540"/>
        <v>-3608</v>
      </c>
      <c r="CH536" s="370">
        <f t="shared" si="586"/>
        <v>40007</v>
      </c>
      <c r="CI536" s="17">
        <f t="shared" si="569"/>
        <v>0</v>
      </c>
      <c r="CJ536" s="17">
        <f t="shared" si="570"/>
        <v>1</v>
      </c>
      <c r="CK536" s="38">
        <f>MAX(BV38:BV536)</f>
        <v>1002.2</v>
      </c>
      <c r="CL536" s="38">
        <f t="shared" si="562"/>
        <v>-64.700000000000045</v>
      </c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</row>
    <row r="537" spans="1:147" customFormat="1" x14ac:dyDescent="0.25">
      <c r="A537" s="3"/>
      <c r="B537" s="254">
        <f t="shared" si="572"/>
        <v>39972</v>
      </c>
      <c r="C537" s="5">
        <f t="shared" si="575"/>
        <v>62601</v>
      </c>
      <c r="D537" s="5">
        <v>0</v>
      </c>
      <c r="E537" s="66">
        <f t="shared" si="577"/>
        <v>0</v>
      </c>
      <c r="F537" s="66">
        <f t="shared" si="573"/>
        <v>532</v>
      </c>
      <c r="G537" s="4">
        <f t="shared" si="576"/>
        <v>63133</v>
      </c>
      <c r="H537" s="8">
        <f t="shared" si="574"/>
        <v>8.4982668008498265E-3</v>
      </c>
      <c r="I537" s="3"/>
      <c r="J537" s="306">
        <v>40014</v>
      </c>
      <c r="K537" s="176">
        <v>938.5</v>
      </c>
      <c r="L537" s="176">
        <v>957.5</v>
      </c>
      <c r="M537" s="176">
        <v>937</v>
      </c>
      <c r="N537" s="178">
        <v>953.1</v>
      </c>
      <c r="O537" s="5">
        <f t="shared" si="517"/>
        <v>20.5</v>
      </c>
      <c r="P537" s="8">
        <f t="shared" si="518"/>
        <v>2.1843367075119871E-2</v>
      </c>
      <c r="Q537" s="8">
        <f>(AVERAGE(P534:P536))*Q1239</f>
        <v>1.2765219715847287E-2</v>
      </c>
      <c r="R537" s="8">
        <f>P536/P1239</f>
        <v>1.0848854041658189</v>
      </c>
      <c r="S537" s="109">
        <f t="shared" si="578"/>
        <v>926.51984129667733</v>
      </c>
      <c r="T537" s="5">
        <f t="shared" si="579"/>
        <v>13.5</v>
      </c>
      <c r="U537" s="8">
        <f t="shared" si="516"/>
        <v>0.46</v>
      </c>
      <c r="V537" s="19">
        <f t="shared" si="580"/>
        <v>0</v>
      </c>
      <c r="W537" s="109">
        <f t="shared" si="581"/>
        <v>950.48015870332267</v>
      </c>
      <c r="X537" s="5">
        <f t="shared" si="582"/>
        <v>11.5</v>
      </c>
      <c r="Y537" s="8">
        <f t="shared" si="519"/>
        <v>0.54</v>
      </c>
      <c r="Z537" s="5">
        <f t="shared" si="583"/>
        <v>3.1000000000000227</v>
      </c>
      <c r="AA537" s="5">
        <f>K537*AA1239</f>
        <v>12.2005</v>
      </c>
      <c r="AB537" s="5">
        <f t="shared" si="520"/>
        <v>13.236144373525073</v>
      </c>
      <c r="AC537" s="2">
        <f t="shared" si="560"/>
        <v>40014</v>
      </c>
      <c r="AD537" s="43">
        <f t="shared" si="524"/>
        <v>925</v>
      </c>
      <c r="AE537" s="235">
        <v>5.4</v>
      </c>
      <c r="AF537" s="131">
        <f>(AK536&gt;AF1239)*1</f>
        <v>0</v>
      </c>
      <c r="AG537" s="112">
        <f>MROUND((AD537*AG1239),5)</f>
        <v>905</v>
      </c>
      <c r="AH537" s="113">
        <f>MROUND((AE537*AH1239),0.1)</f>
        <v>1</v>
      </c>
      <c r="AI537" s="60">
        <f t="shared" si="525"/>
        <v>15.600000000000023</v>
      </c>
      <c r="AJ537" s="60">
        <f t="shared" si="584"/>
        <v>938.5</v>
      </c>
      <c r="AK537" s="133">
        <f t="shared" si="585"/>
        <v>953.1</v>
      </c>
      <c r="AL537" s="41">
        <f t="shared" si="521"/>
        <v>950</v>
      </c>
      <c r="AM537" s="56">
        <f t="shared" si="522"/>
        <v>5.2</v>
      </c>
      <c r="AN537" s="82">
        <f t="shared" si="523"/>
        <v>1</v>
      </c>
      <c r="AO537" s="82">
        <f t="shared" si="526"/>
        <v>0</v>
      </c>
      <c r="AP537" s="33">
        <f t="shared" si="543"/>
        <v>1</v>
      </c>
      <c r="AQ537" s="29">
        <f t="shared" si="527"/>
        <v>5.4</v>
      </c>
      <c r="AR537" s="86">
        <f t="shared" si="528"/>
        <v>1</v>
      </c>
      <c r="AS537" s="33">
        <f t="shared" si="529"/>
        <v>0</v>
      </c>
      <c r="AT537" s="19">
        <f t="shared" si="530"/>
        <v>0</v>
      </c>
      <c r="AU537" s="18">
        <f t="shared" si="544"/>
        <v>0</v>
      </c>
      <c r="AV537" s="5">
        <f t="shared" si="545"/>
        <v>0</v>
      </c>
      <c r="AW537" s="17">
        <f t="shared" si="531"/>
        <v>0</v>
      </c>
      <c r="AX537" s="17">
        <f t="shared" si="532"/>
        <v>0</v>
      </c>
      <c r="AY537" s="17">
        <f t="shared" si="546"/>
        <v>0</v>
      </c>
      <c r="AZ537" s="19">
        <f t="shared" si="547"/>
        <v>0</v>
      </c>
      <c r="BA537" s="19">
        <f t="shared" si="548"/>
        <v>0</v>
      </c>
      <c r="BB537" s="19">
        <f t="shared" si="549"/>
        <v>0</v>
      </c>
      <c r="BC537" s="19">
        <f t="shared" si="550"/>
        <v>0</v>
      </c>
      <c r="BD537" s="17">
        <f t="shared" si="551"/>
        <v>0</v>
      </c>
      <c r="BE537" s="17">
        <f t="shared" si="533"/>
        <v>0</v>
      </c>
      <c r="BF537" s="38">
        <f t="shared" si="534"/>
        <v>0</v>
      </c>
      <c r="BG537" s="38">
        <f t="shared" si="535"/>
        <v>0</v>
      </c>
      <c r="BH537" s="38">
        <f t="shared" si="552"/>
        <v>0</v>
      </c>
      <c r="BI537" s="38">
        <f t="shared" si="536"/>
        <v>-1</v>
      </c>
      <c r="BJ537" s="5">
        <f t="shared" si="537"/>
        <v>5.4</v>
      </c>
      <c r="BK537" s="5">
        <f t="shared" si="553"/>
        <v>0</v>
      </c>
      <c r="BL537" s="22">
        <f t="shared" si="554"/>
        <v>0</v>
      </c>
      <c r="BM537" s="5">
        <f t="shared" si="555"/>
        <v>4.4000000000000004</v>
      </c>
      <c r="BN537" s="66">
        <f t="shared" si="556"/>
        <v>440.00000000000006</v>
      </c>
      <c r="BO537" s="5">
        <f>AP537*BO1375</f>
        <v>0</v>
      </c>
      <c r="BP537" s="5">
        <f>AU537*BP1239</f>
        <v>0</v>
      </c>
      <c r="BQ537" s="5">
        <f t="shared" si="587"/>
        <v>-39</v>
      </c>
      <c r="BR537" s="356">
        <f t="shared" si="571"/>
        <v>401.00000000000006</v>
      </c>
      <c r="BS537" s="5">
        <f t="shared" si="557"/>
        <v>953.1</v>
      </c>
      <c r="BT537" s="6"/>
      <c r="BU537" s="306">
        <v>40014</v>
      </c>
      <c r="BV537" s="38">
        <f t="shared" si="538"/>
        <v>953.1</v>
      </c>
      <c r="BW537" s="66">
        <f>BV27*BV537</f>
        <v>78521.997034107771</v>
      </c>
      <c r="BX537" s="66">
        <f t="shared" si="566"/>
        <v>1285.2199703410879</v>
      </c>
      <c r="BY537" s="17">
        <f t="shared" si="561"/>
        <v>1</v>
      </c>
      <c r="BZ537" s="17">
        <f t="shared" si="567"/>
        <v>0</v>
      </c>
      <c r="CA537" s="66">
        <f t="shared" si="588"/>
        <v>401</v>
      </c>
      <c r="CB537" s="66">
        <f>N3+CE537</f>
        <v>84798</v>
      </c>
      <c r="CC537" s="66">
        <f>MAX(BW404:BW537)</f>
        <v>82567.144504860771</v>
      </c>
      <c r="CD537" s="66">
        <f t="shared" si="539"/>
        <v>-4045.1474707529997</v>
      </c>
      <c r="CE537" s="66">
        <f t="shared" si="589"/>
        <v>34798</v>
      </c>
      <c r="CF537" s="66">
        <f>MAX(CE404:CE537)</f>
        <v>38005</v>
      </c>
      <c r="CG537" s="66">
        <f t="shared" si="540"/>
        <v>-3207</v>
      </c>
      <c r="CH537" s="370">
        <f t="shared" si="586"/>
        <v>40014</v>
      </c>
      <c r="CI537" s="17">
        <f t="shared" si="569"/>
        <v>1</v>
      </c>
      <c r="CJ537" s="17">
        <f t="shared" si="570"/>
        <v>0</v>
      </c>
      <c r="CK537" s="38">
        <f>MAX(BV38:BV537)</f>
        <v>1002.2</v>
      </c>
      <c r="CL537" s="38">
        <f t="shared" si="562"/>
        <v>-49.100000000000023</v>
      </c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</row>
    <row r="538" spans="1:147" customFormat="1" x14ac:dyDescent="0.25">
      <c r="A538" s="3"/>
      <c r="B538" s="254">
        <f t="shared" si="572"/>
        <v>39979</v>
      </c>
      <c r="C538" s="5">
        <f t="shared" si="575"/>
        <v>63133</v>
      </c>
      <c r="D538" s="5">
        <v>0</v>
      </c>
      <c r="E538" s="66">
        <f t="shared" si="577"/>
        <v>0</v>
      </c>
      <c r="F538" s="66">
        <f t="shared" si="573"/>
        <v>412.00000000000006</v>
      </c>
      <c r="G538" s="4">
        <f t="shared" si="576"/>
        <v>63545</v>
      </c>
      <c r="H538" s="8">
        <f t="shared" si="574"/>
        <v>6.525905627801626E-3</v>
      </c>
      <c r="I538" s="3"/>
      <c r="J538" s="306">
        <v>40021</v>
      </c>
      <c r="K538" s="176">
        <v>951.4</v>
      </c>
      <c r="L538" s="176">
        <v>960</v>
      </c>
      <c r="M538" s="176">
        <v>927.6</v>
      </c>
      <c r="N538" s="178">
        <v>955.8</v>
      </c>
      <c r="O538" s="5">
        <f t="shared" si="517"/>
        <v>32.399999999999977</v>
      </c>
      <c r="P538" s="8">
        <f t="shared" si="518"/>
        <v>3.4055076729030881E-2</v>
      </c>
      <c r="Q538" s="8">
        <f>(AVERAGE(P535:P537))*Q1239</f>
        <v>1.2233425010849636E-2</v>
      </c>
      <c r="R538" s="8">
        <f>P537/P1239</f>
        <v>0.61946346625550985</v>
      </c>
      <c r="S538" s="109">
        <f t="shared" si="578"/>
        <v>939.76111944467766</v>
      </c>
      <c r="T538" s="5">
        <f t="shared" si="579"/>
        <v>11.399999999999977</v>
      </c>
      <c r="U538" s="8">
        <f t="shared" si="516"/>
        <v>0.54400000000000093</v>
      </c>
      <c r="V538" s="19">
        <f t="shared" si="580"/>
        <v>0</v>
      </c>
      <c r="W538" s="109">
        <f t="shared" si="581"/>
        <v>963.03888055532229</v>
      </c>
      <c r="X538" s="5">
        <f t="shared" si="582"/>
        <v>13.600000000000023</v>
      </c>
      <c r="Y538" s="8">
        <f t="shared" si="519"/>
        <v>0.45599999999999907</v>
      </c>
      <c r="Z538" s="5">
        <f t="shared" si="583"/>
        <v>0</v>
      </c>
      <c r="AA538" s="5">
        <f>K538*AA1239</f>
        <v>12.3682</v>
      </c>
      <c r="AB538" s="5">
        <f t="shared" si="520"/>
        <v>7.6616480433413967</v>
      </c>
      <c r="AC538" s="2">
        <f t="shared" si="560"/>
        <v>40021</v>
      </c>
      <c r="AD538" s="43">
        <f t="shared" si="524"/>
        <v>940</v>
      </c>
      <c r="AE538" s="235">
        <v>6.1</v>
      </c>
      <c r="AF538" s="131">
        <f>(AK537&gt;AF1239)*1</f>
        <v>0</v>
      </c>
      <c r="AG538" s="112">
        <f>MROUND((AD538*AG1239),5)</f>
        <v>920</v>
      </c>
      <c r="AH538" s="113">
        <f>MROUND((AE538*AH1239),0.1)</f>
        <v>1.1000000000000001</v>
      </c>
      <c r="AI538" s="60">
        <f t="shared" si="525"/>
        <v>2.6999999999999318</v>
      </c>
      <c r="AJ538" s="60">
        <f t="shared" si="584"/>
        <v>951.4</v>
      </c>
      <c r="AK538" s="133">
        <f t="shared" si="585"/>
        <v>955.8</v>
      </c>
      <c r="AL538" s="41">
        <f t="shared" si="521"/>
        <v>965</v>
      </c>
      <c r="AM538" s="56">
        <f t="shared" si="522"/>
        <v>7.1000000000000005</v>
      </c>
      <c r="AN538" s="82">
        <f t="shared" si="523"/>
        <v>1</v>
      </c>
      <c r="AO538" s="82">
        <f t="shared" si="526"/>
        <v>0</v>
      </c>
      <c r="AP538" s="33">
        <f t="shared" si="543"/>
        <v>1</v>
      </c>
      <c r="AQ538" s="29">
        <f t="shared" si="527"/>
        <v>6.1</v>
      </c>
      <c r="AR538" s="86">
        <f t="shared" si="528"/>
        <v>1</v>
      </c>
      <c r="AS538" s="33">
        <f t="shared" si="529"/>
        <v>0</v>
      </c>
      <c r="AT538" s="19">
        <f t="shared" si="530"/>
        <v>0</v>
      </c>
      <c r="AU538" s="18">
        <f t="shared" si="544"/>
        <v>0</v>
      </c>
      <c r="AV538" s="5">
        <f t="shared" si="545"/>
        <v>0</v>
      </c>
      <c r="AW538" s="17">
        <f t="shared" si="531"/>
        <v>0</v>
      </c>
      <c r="AX538" s="17">
        <f t="shared" si="532"/>
        <v>0</v>
      </c>
      <c r="AY538" s="17">
        <f t="shared" si="546"/>
        <v>0</v>
      </c>
      <c r="AZ538" s="19">
        <f t="shared" si="547"/>
        <v>0</v>
      </c>
      <c r="BA538" s="19">
        <f t="shared" si="548"/>
        <v>0</v>
      </c>
      <c r="BB538" s="19">
        <f t="shared" si="549"/>
        <v>0</v>
      </c>
      <c r="BC538" s="19">
        <f t="shared" si="550"/>
        <v>0</v>
      </c>
      <c r="BD538" s="17">
        <f t="shared" si="551"/>
        <v>0</v>
      </c>
      <c r="BE538" s="17">
        <f t="shared" si="533"/>
        <v>0</v>
      </c>
      <c r="BF538" s="38">
        <f t="shared" si="534"/>
        <v>0</v>
      </c>
      <c r="BG538" s="38">
        <f t="shared" si="535"/>
        <v>0</v>
      </c>
      <c r="BH538" s="38">
        <f t="shared" si="552"/>
        <v>0</v>
      </c>
      <c r="BI538" s="38">
        <f t="shared" si="536"/>
        <v>-1.1000000000000001</v>
      </c>
      <c r="BJ538" s="5">
        <f t="shared" si="537"/>
        <v>6.1</v>
      </c>
      <c r="BK538" s="5">
        <f t="shared" si="553"/>
        <v>0</v>
      </c>
      <c r="BL538" s="22">
        <f t="shared" si="554"/>
        <v>0</v>
      </c>
      <c r="BM538" s="5">
        <f t="shared" si="555"/>
        <v>5</v>
      </c>
      <c r="BN538" s="66">
        <f t="shared" si="556"/>
        <v>500</v>
      </c>
      <c r="BO538" s="5">
        <f>AP538*BO1376</f>
        <v>0</v>
      </c>
      <c r="BP538" s="5">
        <f>AU538*BP1239</f>
        <v>0</v>
      </c>
      <c r="BQ538" s="5">
        <f t="shared" si="587"/>
        <v>-39</v>
      </c>
      <c r="BR538" s="356">
        <f t="shared" si="571"/>
        <v>461</v>
      </c>
      <c r="BS538" s="5">
        <f t="shared" si="557"/>
        <v>955.8</v>
      </c>
      <c r="BT538" s="6"/>
      <c r="BU538" s="306">
        <v>40021</v>
      </c>
      <c r="BV538" s="38">
        <f t="shared" si="538"/>
        <v>955.8</v>
      </c>
      <c r="BW538" s="66">
        <f>BV27*BV538</f>
        <v>78744.438952051409</v>
      </c>
      <c r="BX538" s="66">
        <f t="shared" si="566"/>
        <v>222.44191794363724</v>
      </c>
      <c r="BY538" s="17">
        <f t="shared" si="561"/>
        <v>1</v>
      </c>
      <c r="BZ538" s="17">
        <f t="shared" si="567"/>
        <v>0</v>
      </c>
      <c r="CA538" s="66">
        <f t="shared" si="588"/>
        <v>461</v>
      </c>
      <c r="CB538" s="66">
        <f>N3+CE538</f>
        <v>85259</v>
      </c>
      <c r="CC538" s="66">
        <f>MAX(BW404:BW538)</f>
        <v>82567.144504860771</v>
      </c>
      <c r="CD538" s="66">
        <f t="shared" si="539"/>
        <v>-3822.7055528093624</v>
      </c>
      <c r="CE538" s="66">
        <f t="shared" si="589"/>
        <v>35259</v>
      </c>
      <c r="CF538" s="66">
        <f>MAX(CE404:CE538)</f>
        <v>38005</v>
      </c>
      <c r="CG538" s="66">
        <f t="shared" si="540"/>
        <v>-2746</v>
      </c>
      <c r="CH538" s="370">
        <f t="shared" si="586"/>
        <v>40021</v>
      </c>
      <c r="CI538" s="17">
        <f t="shared" si="569"/>
        <v>1</v>
      </c>
      <c r="CJ538" s="17">
        <f t="shared" si="570"/>
        <v>0</v>
      </c>
      <c r="CK538" s="38">
        <f>MAX(BV38:BV538)</f>
        <v>1002.2</v>
      </c>
      <c r="CL538" s="38">
        <f t="shared" si="562"/>
        <v>-46.400000000000091</v>
      </c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</row>
    <row r="539" spans="1:147" customFormat="1" x14ac:dyDescent="0.25">
      <c r="A539" s="3"/>
      <c r="B539" s="254">
        <f t="shared" si="572"/>
        <v>39986</v>
      </c>
      <c r="C539" s="5">
        <f t="shared" si="575"/>
        <v>63545</v>
      </c>
      <c r="D539" s="5">
        <v>0</v>
      </c>
      <c r="E539" s="66">
        <f t="shared" si="577"/>
        <v>0</v>
      </c>
      <c r="F539" s="66">
        <f t="shared" si="573"/>
        <v>392</v>
      </c>
      <c r="G539" s="4">
        <f t="shared" si="576"/>
        <v>63937</v>
      </c>
      <c r="H539" s="8">
        <f t="shared" si="574"/>
        <v>6.1688567157132737E-3</v>
      </c>
      <c r="I539" s="3"/>
      <c r="J539" s="306">
        <v>40028</v>
      </c>
      <c r="K539" s="176">
        <v>954.5</v>
      </c>
      <c r="L539" s="176">
        <v>974.3</v>
      </c>
      <c r="M539" s="176">
        <v>953.1</v>
      </c>
      <c r="N539" s="178">
        <v>959.5</v>
      </c>
      <c r="O539" s="5">
        <f t="shared" si="517"/>
        <v>21.199999999999932</v>
      </c>
      <c r="P539" s="8">
        <f t="shared" si="518"/>
        <v>2.2210581456259749E-2</v>
      </c>
      <c r="Q539" s="8">
        <f>(AVERAGE(P536:P538))*Q1239</f>
        <v>1.2553787172717558E-2</v>
      </c>
      <c r="R539" s="8">
        <f>P538/P1239</f>
        <v>0.9657794881903321</v>
      </c>
      <c r="S539" s="109">
        <f t="shared" si="578"/>
        <v>942.51741014364109</v>
      </c>
      <c r="T539" s="5">
        <f t="shared" si="579"/>
        <v>9.5</v>
      </c>
      <c r="U539" s="8">
        <f t="shared" si="516"/>
        <v>0.52500000000000002</v>
      </c>
      <c r="V539" s="19">
        <f t="shared" si="580"/>
        <v>0</v>
      </c>
      <c r="W539" s="109">
        <f t="shared" si="581"/>
        <v>966.48258985635891</v>
      </c>
      <c r="X539" s="5">
        <f t="shared" si="582"/>
        <v>10.5</v>
      </c>
      <c r="Y539" s="8">
        <f t="shared" si="519"/>
        <v>0.47499999999999998</v>
      </c>
      <c r="Z539" s="5">
        <f t="shared" si="583"/>
        <v>0</v>
      </c>
      <c r="AA539" s="5">
        <f>K539*AA1239</f>
        <v>12.4085</v>
      </c>
      <c r="AB539" s="5">
        <f t="shared" si="520"/>
        <v>11.983874779209735</v>
      </c>
      <c r="AC539" s="2">
        <f t="shared" si="560"/>
        <v>40028</v>
      </c>
      <c r="AD539" s="43">
        <f t="shared" si="524"/>
        <v>945</v>
      </c>
      <c r="AE539" s="235">
        <v>4.0999999999999996</v>
      </c>
      <c r="AF539" s="131">
        <f>(AK538&gt;AF1239)*1</f>
        <v>0</v>
      </c>
      <c r="AG539" s="112">
        <f>MROUND((AD539*AG1239),5)</f>
        <v>925</v>
      </c>
      <c r="AH539" s="113">
        <f>MROUND((AE539*AH1239),0.1)</f>
        <v>0.70000000000000007</v>
      </c>
      <c r="AI539" s="60">
        <f t="shared" si="525"/>
        <v>3.7000000000000455</v>
      </c>
      <c r="AJ539" s="60">
        <f t="shared" si="584"/>
        <v>954.5</v>
      </c>
      <c r="AK539" s="133">
        <f t="shared" si="585"/>
        <v>959.5</v>
      </c>
      <c r="AL539" s="41">
        <f t="shared" si="521"/>
        <v>965</v>
      </c>
      <c r="AM539" s="56">
        <f t="shared" si="522"/>
        <v>3.5</v>
      </c>
      <c r="AN539" s="82">
        <f t="shared" si="523"/>
        <v>1</v>
      </c>
      <c r="AO539" s="82">
        <f t="shared" si="526"/>
        <v>0</v>
      </c>
      <c r="AP539" s="33">
        <f t="shared" si="543"/>
        <v>1</v>
      </c>
      <c r="AQ539" s="29">
        <f t="shared" si="527"/>
        <v>4.0999999999999996</v>
      </c>
      <c r="AR539" s="86">
        <f t="shared" si="528"/>
        <v>1</v>
      </c>
      <c r="AS539" s="33">
        <f t="shared" si="529"/>
        <v>0</v>
      </c>
      <c r="AT539" s="19">
        <f t="shared" si="530"/>
        <v>0</v>
      </c>
      <c r="AU539" s="18">
        <f t="shared" si="544"/>
        <v>0</v>
      </c>
      <c r="AV539" s="5">
        <f t="shared" si="545"/>
        <v>0</v>
      </c>
      <c r="AW539" s="17">
        <f t="shared" si="531"/>
        <v>0</v>
      </c>
      <c r="AX539" s="17">
        <f t="shared" si="532"/>
        <v>0</v>
      </c>
      <c r="AY539" s="17">
        <f t="shared" si="546"/>
        <v>0</v>
      </c>
      <c r="AZ539" s="19">
        <f t="shared" si="547"/>
        <v>0</v>
      </c>
      <c r="BA539" s="19">
        <f t="shared" si="548"/>
        <v>0</v>
      </c>
      <c r="BB539" s="19">
        <f t="shared" si="549"/>
        <v>0</v>
      </c>
      <c r="BC539" s="19">
        <f t="shared" si="550"/>
        <v>0</v>
      </c>
      <c r="BD539" s="17">
        <f t="shared" si="551"/>
        <v>0</v>
      </c>
      <c r="BE539" s="17">
        <f t="shared" si="533"/>
        <v>0</v>
      </c>
      <c r="BF539" s="38">
        <f t="shared" si="534"/>
        <v>0</v>
      </c>
      <c r="BG539" s="38">
        <f t="shared" si="535"/>
        <v>0</v>
      </c>
      <c r="BH539" s="38">
        <f t="shared" si="552"/>
        <v>0</v>
      </c>
      <c r="BI539" s="38">
        <f t="shared" si="536"/>
        <v>-0.70000000000000007</v>
      </c>
      <c r="BJ539" s="5">
        <f t="shared" si="537"/>
        <v>4.0999999999999996</v>
      </c>
      <c r="BK539" s="5">
        <f t="shared" si="553"/>
        <v>0</v>
      </c>
      <c r="BL539" s="22">
        <f t="shared" si="554"/>
        <v>0</v>
      </c>
      <c r="BM539" s="5">
        <f t="shared" si="555"/>
        <v>3.3999999999999995</v>
      </c>
      <c r="BN539" s="66">
        <f t="shared" si="556"/>
        <v>339.99999999999994</v>
      </c>
      <c r="BO539" s="5">
        <f>AP539*BO1377</f>
        <v>0</v>
      </c>
      <c r="BP539" s="5">
        <f>AU539*BP1239</f>
        <v>0</v>
      </c>
      <c r="BQ539" s="5">
        <f t="shared" si="587"/>
        <v>-39</v>
      </c>
      <c r="BR539" s="356">
        <f t="shared" si="571"/>
        <v>300.99999999999994</v>
      </c>
      <c r="BS539" s="5">
        <f t="shared" si="557"/>
        <v>959.5</v>
      </c>
      <c r="BT539" s="6"/>
      <c r="BU539" s="306">
        <v>40028</v>
      </c>
      <c r="BV539" s="38">
        <f t="shared" si="538"/>
        <v>959.5</v>
      </c>
      <c r="BW539" s="66">
        <f>BV27*BV539</f>
        <v>79049.266765529741</v>
      </c>
      <c r="BX539" s="66">
        <f t="shared" si="566"/>
        <v>304.82781347833225</v>
      </c>
      <c r="BY539" s="17">
        <f t="shared" si="561"/>
        <v>1</v>
      </c>
      <c r="BZ539" s="17">
        <f t="shared" si="567"/>
        <v>0</v>
      </c>
      <c r="CA539" s="66">
        <f t="shared" si="588"/>
        <v>301</v>
      </c>
      <c r="CB539" s="66">
        <f>N3+CE539</f>
        <v>85560</v>
      </c>
      <c r="CC539" s="66">
        <f>MAX(BW404:BW539)</f>
        <v>82567.144504860771</v>
      </c>
      <c r="CD539" s="66">
        <f t="shared" si="539"/>
        <v>-3517.8777393310302</v>
      </c>
      <c r="CE539" s="66">
        <f t="shared" si="589"/>
        <v>35560</v>
      </c>
      <c r="CF539" s="66">
        <f>MAX(CE404:CE539)</f>
        <v>38005</v>
      </c>
      <c r="CG539" s="66">
        <f t="shared" si="540"/>
        <v>-2445</v>
      </c>
      <c r="CH539" s="370">
        <f t="shared" si="586"/>
        <v>40028</v>
      </c>
      <c r="CI539" s="17">
        <f t="shared" si="569"/>
        <v>1</v>
      </c>
      <c r="CJ539" s="17">
        <f t="shared" si="570"/>
        <v>0</v>
      </c>
      <c r="CK539" s="38">
        <f>MAX(BV38:BV539)</f>
        <v>1002.2</v>
      </c>
      <c r="CL539" s="38">
        <f t="shared" si="562"/>
        <v>-42.700000000000045</v>
      </c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</row>
    <row r="540" spans="1:147" customFormat="1" x14ac:dyDescent="0.25">
      <c r="A540" s="3"/>
      <c r="B540" s="254">
        <f t="shared" si="572"/>
        <v>39993</v>
      </c>
      <c r="C540" s="5">
        <f t="shared" si="575"/>
        <v>63937</v>
      </c>
      <c r="D540" s="5">
        <v>0</v>
      </c>
      <c r="E540" s="66">
        <f t="shared" si="577"/>
        <v>0</v>
      </c>
      <c r="F540" s="66">
        <f t="shared" si="573"/>
        <v>182</v>
      </c>
      <c r="G540" s="4">
        <f t="shared" si="576"/>
        <v>64119</v>
      </c>
      <c r="H540" s="8">
        <f t="shared" si="574"/>
        <v>2.8465520746985312E-3</v>
      </c>
      <c r="I540" s="3"/>
      <c r="J540" s="306">
        <v>40035</v>
      </c>
      <c r="K540" s="176">
        <v>956.6</v>
      </c>
      <c r="L540" s="176">
        <v>963.1</v>
      </c>
      <c r="M540" s="176">
        <v>942.1</v>
      </c>
      <c r="N540" s="178">
        <v>948.7</v>
      </c>
      <c r="O540" s="5">
        <f t="shared" si="517"/>
        <v>21</v>
      </c>
      <c r="P540" s="8">
        <f t="shared" si="518"/>
        <v>2.195274932051014E-2</v>
      </c>
      <c r="Q540" s="8">
        <f>(AVERAGE(P537:P539))*Q1239</f>
        <v>1.0414536701388068E-2</v>
      </c>
      <c r="R540" s="8">
        <f>P539/P1239</f>
        <v>0.62987742361920229</v>
      </c>
      <c r="S540" s="109">
        <f t="shared" si="578"/>
        <v>946.63745419145221</v>
      </c>
      <c r="T540" s="5">
        <f t="shared" si="579"/>
        <v>11.600000000000023</v>
      </c>
      <c r="U540" s="8">
        <f t="shared" si="516"/>
        <v>0.41999999999999887</v>
      </c>
      <c r="V540" s="19">
        <f t="shared" si="580"/>
        <v>0</v>
      </c>
      <c r="W540" s="109">
        <f t="shared" si="581"/>
        <v>966.56254580854784</v>
      </c>
      <c r="X540" s="5">
        <f t="shared" si="582"/>
        <v>8.3999999999999773</v>
      </c>
      <c r="Y540" s="8">
        <f t="shared" si="519"/>
        <v>0.58000000000000118</v>
      </c>
      <c r="Z540" s="5">
        <f t="shared" si="583"/>
        <v>0</v>
      </c>
      <c r="AA540" s="5">
        <f>K540*AA1239</f>
        <v>12.4358</v>
      </c>
      <c r="AB540" s="5">
        <f t="shared" si="520"/>
        <v>7.8330296646436759</v>
      </c>
      <c r="AC540" s="2">
        <f t="shared" si="560"/>
        <v>40035</v>
      </c>
      <c r="AD540" s="43">
        <f t="shared" si="524"/>
        <v>945</v>
      </c>
      <c r="AE540" s="235">
        <v>6.3</v>
      </c>
      <c r="AF540" s="131">
        <f>(AK539&gt;AF1239)*1</f>
        <v>0</v>
      </c>
      <c r="AG540" s="112">
        <f>MROUND((AD540*AG1239),5)</f>
        <v>925</v>
      </c>
      <c r="AH540" s="113">
        <f>MROUND((AE540*AH1239),0.1)</f>
        <v>1.1000000000000001</v>
      </c>
      <c r="AI540" s="60">
        <f t="shared" si="525"/>
        <v>-10.799999999999955</v>
      </c>
      <c r="AJ540" s="60">
        <f t="shared" si="584"/>
        <v>956.6</v>
      </c>
      <c r="AK540" s="133">
        <f t="shared" si="585"/>
        <v>948.7</v>
      </c>
      <c r="AL540" s="41">
        <f t="shared" si="521"/>
        <v>965</v>
      </c>
      <c r="AM540" s="56">
        <f t="shared" si="522"/>
        <v>5.7</v>
      </c>
      <c r="AN540" s="82">
        <f t="shared" si="523"/>
        <v>0</v>
      </c>
      <c r="AO540" s="82">
        <f t="shared" si="526"/>
        <v>1</v>
      </c>
      <c r="AP540" s="33">
        <f t="shared" si="543"/>
        <v>1</v>
      </c>
      <c r="AQ540" s="29">
        <f t="shared" si="527"/>
        <v>6.3</v>
      </c>
      <c r="AR540" s="86">
        <f t="shared" si="528"/>
        <v>1</v>
      </c>
      <c r="AS540" s="33">
        <f t="shared" si="529"/>
        <v>0</v>
      </c>
      <c r="AT540" s="19">
        <f t="shared" si="530"/>
        <v>0</v>
      </c>
      <c r="AU540" s="18">
        <f t="shared" si="544"/>
        <v>0</v>
      </c>
      <c r="AV540" s="5">
        <f t="shared" si="545"/>
        <v>0</v>
      </c>
      <c r="AW540" s="17">
        <f t="shared" si="531"/>
        <v>0</v>
      </c>
      <c r="AX540" s="17">
        <f t="shared" si="532"/>
        <v>0</v>
      </c>
      <c r="AY540" s="17">
        <f t="shared" si="546"/>
        <v>0</v>
      </c>
      <c r="AZ540" s="19">
        <f t="shared" si="547"/>
        <v>0</v>
      </c>
      <c r="BA540" s="19">
        <f t="shared" si="548"/>
        <v>0</v>
      </c>
      <c r="BB540" s="19">
        <f t="shared" si="549"/>
        <v>0</v>
      </c>
      <c r="BC540" s="19">
        <f t="shared" si="550"/>
        <v>0</v>
      </c>
      <c r="BD540" s="17">
        <f t="shared" si="551"/>
        <v>0</v>
      </c>
      <c r="BE540" s="17">
        <f t="shared" si="533"/>
        <v>0</v>
      </c>
      <c r="BF540" s="38">
        <f t="shared" si="534"/>
        <v>0</v>
      </c>
      <c r="BG540" s="38">
        <f t="shared" si="535"/>
        <v>0</v>
      </c>
      <c r="BH540" s="38">
        <f t="shared" si="552"/>
        <v>0</v>
      </c>
      <c r="BI540" s="38">
        <f t="shared" si="536"/>
        <v>-1.1000000000000001</v>
      </c>
      <c r="BJ540" s="5">
        <f t="shared" si="537"/>
        <v>6.3</v>
      </c>
      <c r="BK540" s="5">
        <f t="shared" si="553"/>
        <v>0</v>
      </c>
      <c r="BL540" s="22">
        <f t="shared" si="554"/>
        <v>0</v>
      </c>
      <c r="BM540" s="5">
        <f t="shared" si="555"/>
        <v>5.1999999999999993</v>
      </c>
      <c r="BN540" s="66">
        <f t="shared" si="556"/>
        <v>519.99999999999989</v>
      </c>
      <c r="BO540" s="5">
        <f>AP540*BO1378</f>
        <v>0</v>
      </c>
      <c r="BP540" s="5">
        <f>AU540*BP1239</f>
        <v>0</v>
      </c>
      <c r="BQ540" s="5">
        <f t="shared" si="587"/>
        <v>-39</v>
      </c>
      <c r="BR540" s="356">
        <f t="shared" si="571"/>
        <v>480.99999999999989</v>
      </c>
      <c r="BS540" s="5">
        <f t="shared" si="557"/>
        <v>948.7</v>
      </c>
      <c r="BT540" s="6"/>
      <c r="BU540" s="306">
        <v>40035</v>
      </c>
      <c r="BV540" s="38">
        <f t="shared" si="538"/>
        <v>948.7</v>
      </c>
      <c r="BW540" s="66">
        <f>BV27*BV540</f>
        <v>78159.499093755163</v>
      </c>
      <c r="BX540" s="66">
        <f t="shared" si="566"/>
        <v>-889.76767177457805</v>
      </c>
      <c r="BY540" s="17">
        <f t="shared" si="561"/>
        <v>0</v>
      </c>
      <c r="BZ540" s="17">
        <f t="shared" si="567"/>
        <v>1</v>
      </c>
      <c r="CA540" s="66">
        <f t="shared" si="588"/>
        <v>481</v>
      </c>
      <c r="CB540" s="66">
        <f>N3+CE540</f>
        <v>86041</v>
      </c>
      <c r="CC540" s="66">
        <f>MAX(BW404:BW540)</f>
        <v>82567.144504860771</v>
      </c>
      <c r="CD540" s="66">
        <f t="shared" si="539"/>
        <v>-4407.6454111056082</v>
      </c>
      <c r="CE540" s="66">
        <f t="shared" si="589"/>
        <v>36041</v>
      </c>
      <c r="CF540" s="66">
        <f>MAX(CE404:CE540)</f>
        <v>38005</v>
      </c>
      <c r="CG540" s="66">
        <f t="shared" si="540"/>
        <v>-1964</v>
      </c>
      <c r="CH540" s="370">
        <f t="shared" si="586"/>
        <v>40035</v>
      </c>
      <c r="CI540" s="17">
        <f t="shared" si="569"/>
        <v>1</v>
      </c>
      <c r="CJ540" s="17">
        <f t="shared" si="570"/>
        <v>0</v>
      </c>
      <c r="CK540" s="38">
        <f>MAX(BV38:BV540)</f>
        <v>1002.2</v>
      </c>
      <c r="CL540" s="38">
        <f t="shared" si="562"/>
        <v>-53.5</v>
      </c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</row>
    <row r="541" spans="1:147" customFormat="1" x14ac:dyDescent="0.25">
      <c r="A541" s="3"/>
      <c r="B541" s="254">
        <f t="shared" si="572"/>
        <v>40000</v>
      </c>
      <c r="C541" s="5">
        <f t="shared" si="575"/>
        <v>64119</v>
      </c>
      <c r="D541" s="5">
        <v>0</v>
      </c>
      <c r="E541" s="66">
        <f t="shared" si="577"/>
        <v>0</v>
      </c>
      <c r="F541" s="66">
        <f t="shared" si="573"/>
        <v>522</v>
      </c>
      <c r="G541" s="4">
        <f t="shared" si="576"/>
        <v>64641</v>
      </c>
      <c r="H541" s="8">
        <f t="shared" si="574"/>
        <v>8.1411126187245584E-3</v>
      </c>
      <c r="I541" s="3"/>
      <c r="J541" s="306">
        <v>40042</v>
      </c>
      <c r="K541" s="176">
        <v>949.2</v>
      </c>
      <c r="L541" s="176">
        <v>959.9</v>
      </c>
      <c r="M541" s="176">
        <v>931.3</v>
      </c>
      <c r="N541" s="178">
        <v>954.7</v>
      </c>
      <c r="O541" s="5">
        <f t="shared" si="517"/>
        <v>28.600000000000023</v>
      </c>
      <c r="P541" s="8">
        <f t="shared" si="518"/>
        <v>3.0130636325326612E-2</v>
      </c>
      <c r="Q541" s="8">
        <f>(AVERAGE(P538:P540))*Q1239</f>
        <v>1.0429121000773436E-2</v>
      </c>
      <c r="R541" s="8">
        <f>P540/P1239</f>
        <v>0.62256547450557698</v>
      </c>
      <c r="S541" s="109">
        <f t="shared" si="578"/>
        <v>939.30067834606587</v>
      </c>
      <c r="T541" s="5">
        <f t="shared" si="579"/>
        <v>9.2000000000000455</v>
      </c>
      <c r="U541" s="8">
        <f t="shared" ref="U541:U604" si="590">((T541+X541)-T541)/(T541+X541)</f>
        <v>0.5399999999999977</v>
      </c>
      <c r="V541" s="19">
        <f t="shared" si="580"/>
        <v>0</v>
      </c>
      <c r="W541" s="109">
        <f t="shared" si="581"/>
        <v>959.09932165393423</v>
      </c>
      <c r="X541" s="5">
        <f t="shared" si="582"/>
        <v>10.799999999999955</v>
      </c>
      <c r="Y541" s="8">
        <f t="shared" si="519"/>
        <v>0.4600000000000023</v>
      </c>
      <c r="Z541" s="5">
        <f t="shared" si="583"/>
        <v>0</v>
      </c>
      <c r="AA541" s="5">
        <f>K541*AA1239</f>
        <v>12.339600000000001</v>
      </c>
      <c r="AB541" s="5">
        <f t="shared" si="520"/>
        <v>7.6822089292090183</v>
      </c>
      <c r="AC541" s="2">
        <f t="shared" si="560"/>
        <v>40042</v>
      </c>
      <c r="AD541" s="43">
        <f t="shared" si="524"/>
        <v>940</v>
      </c>
      <c r="AE541" s="235">
        <v>3.3</v>
      </c>
      <c r="AF541" s="131">
        <f>(AK540&gt;AF1239)*1</f>
        <v>0</v>
      </c>
      <c r="AG541" s="112">
        <f>MROUND((AD541*AG1239),5)</f>
        <v>920</v>
      </c>
      <c r="AH541" s="113">
        <f>MROUND((AE541*AH1239),0.1)</f>
        <v>0.60000000000000009</v>
      </c>
      <c r="AI541" s="60">
        <f t="shared" si="525"/>
        <v>6</v>
      </c>
      <c r="AJ541" s="60">
        <f t="shared" si="584"/>
        <v>949.2</v>
      </c>
      <c r="AK541" s="133">
        <f t="shared" si="585"/>
        <v>954.7</v>
      </c>
      <c r="AL541" s="41">
        <f t="shared" si="521"/>
        <v>960</v>
      </c>
      <c r="AM541" s="56">
        <f t="shared" si="522"/>
        <v>4.5</v>
      </c>
      <c r="AN541" s="82">
        <f t="shared" si="523"/>
        <v>1</v>
      </c>
      <c r="AO541" s="82">
        <f t="shared" si="526"/>
        <v>0</v>
      </c>
      <c r="AP541" s="33">
        <f t="shared" si="543"/>
        <v>1</v>
      </c>
      <c r="AQ541" s="29">
        <f t="shared" si="527"/>
        <v>3.3</v>
      </c>
      <c r="AR541" s="86">
        <f t="shared" si="528"/>
        <v>1</v>
      </c>
      <c r="AS541" s="33">
        <f t="shared" si="529"/>
        <v>0</v>
      </c>
      <c r="AT541" s="19">
        <f t="shared" si="530"/>
        <v>0</v>
      </c>
      <c r="AU541" s="18">
        <f t="shared" si="544"/>
        <v>0</v>
      </c>
      <c r="AV541" s="5">
        <f t="shared" si="545"/>
        <v>0</v>
      </c>
      <c r="AW541" s="17">
        <f t="shared" si="531"/>
        <v>0</v>
      </c>
      <c r="AX541" s="17">
        <f t="shared" si="532"/>
        <v>0</v>
      </c>
      <c r="AY541" s="17">
        <f t="shared" si="546"/>
        <v>0</v>
      </c>
      <c r="AZ541" s="19">
        <f t="shared" si="547"/>
        <v>0</v>
      </c>
      <c r="BA541" s="19">
        <f t="shared" si="548"/>
        <v>0</v>
      </c>
      <c r="BB541" s="19">
        <f t="shared" si="549"/>
        <v>0</v>
      </c>
      <c r="BC541" s="19">
        <f t="shared" si="550"/>
        <v>0</v>
      </c>
      <c r="BD541" s="17">
        <f t="shared" si="551"/>
        <v>0</v>
      </c>
      <c r="BE541" s="17">
        <f t="shared" si="533"/>
        <v>0</v>
      </c>
      <c r="BF541" s="38">
        <f t="shared" si="534"/>
        <v>0</v>
      </c>
      <c r="BG541" s="38">
        <f t="shared" si="535"/>
        <v>0</v>
      </c>
      <c r="BH541" s="38">
        <f t="shared" si="552"/>
        <v>0</v>
      </c>
      <c r="BI541" s="38">
        <f t="shared" si="536"/>
        <v>-0.60000000000000009</v>
      </c>
      <c r="BJ541" s="5">
        <f t="shared" si="537"/>
        <v>3.3</v>
      </c>
      <c r="BK541" s="5">
        <f t="shared" si="553"/>
        <v>0</v>
      </c>
      <c r="BL541" s="22">
        <f t="shared" si="554"/>
        <v>0</v>
      </c>
      <c r="BM541" s="5">
        <f t="shared" si="555"/>
        <v>2.6999999999999997</v>
      </c>
      <c r="BN541" s="66">
        <f t="shared" si="556"/>
        <v>270</v>
      </c>
      <c r="BO541" s="5">
        <f>AP541*BO1379</f>
        <v>0</v>
      </c>
      <c r="BP541" s="5">
        <f>AU541*BP1239</f>
        <v>0</v>
      </c>
      <c r="BQ541" s="5">
        <f t="shared" si="587"/>
        <v>-39</v>
      </c>
      <c r="BR541" s="356">
        <f t="shared" si="571"/>
        <v>231</v>
      </c>
      <c r="BS541" s="5">
        <f t="shared" si="557"/>
        <v>954.7</v>
      </c>
      <c r="BT541" s="6"/>
      <c r="BU541" s="306">
        <v>40042</v>
      </c>
      <c r="BV541" s="38">
        <f t="shared" si="538"/>
        <v>954.7</v>
      </c>
      <c r="BW541" s="66">
        <f>BV27*BV541</f>
        <v>78653.81446696326</v>
      </c>
      <c r="BX541" s="66">
        <f t="shared" si="566"/>
        <v>494.3153732080973</v>
      </c>
      <c r="BY541" s="17">
        <f t="shared" si="561"/>
        <v>1</v>
      </c>
      <c r="BZ541" s="17">
        <f t="shared" si="567"/>
        <v>0</v>
      </c>
      <c r="CA541" s="66">
        <f t="shared" si="588"/>
        <v>231</v>
      </c>
      <c r="CB541" s="66">
        <f>N3+CE541</f>
        <v>86272</v>
      </c>
      <c r="CC541" s="66">
        <f>MAX(BW404:BW541)</f>
        <v>82567.144504860771</v>
      </c>
      <c r="CD541" s="66">
        <f t="shared" si="539"/>
        <v>-3913.3300378975109</v>
      </c>
      <c r="CE541" s="66">
        <f t="shared" si="589"/>
        <v>36272</v>
      </c>
      <c r="CF541" s="66">
        <f>MAX(CE404:CE541)</f>
        <v>38005</v>
      </c>
      <c r="CG541" s="66">
        <f t="shared" si="540"/>
        <v>-1733</v>
      </c>
      <c r="CH541" s="370">
        <f t="shared" si="586"/>
        <v>40042</v>
      </c>
      <c r="CI541" s="17">
        <f t="shared" ref="CI541:CI560" si="591">(F547&gt;0)*1</f>
        <v>1</v>
      </c>
      <c r="CJ541" s="17">
        <f t="shared" ref="CJ541:CJ560" si="592">(F547&lt;1)*1</f>
        <v>0</v>
      </c>
      <c r="CK541" s="38">
        <f>MAX(BV38:BV541)</f>
        <v>1002.2</v>
      </c>
      <c r="CL541" s="38">
        <f t="shared" si="562"/>
        <v>-47.5</v>
      </c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</row>
    <row r="542" spans="1:147" customFormat="1" x14ac:dyDescent="0.25">
      <c r="A542" s="3"/>
      <c r="B542" s="254">
        <f t="shared" si="572"/>
        <v>40007</v>
      </c>
      <c r="C542" s="5">
        <f t="shared" si="575"/>
        <v>64641</v>
      </c>
      <c r="D542" s="5">
        <v>0</v>
      </c>
      <c r="E542" s="66">
        <f>E541</f>
        <v>0</v>
      </c>
      <c r="F542" s="66">
        <f t="shared" si="573"/>
        <v>-3608.0000000000005</v>
      </c>
      <c r="G542" s="4">
        <f t="shared" si="576"/>
        <v>61033</v>
      </c>
      <c r="H542" s="8">
        <f t="shared" si="574"/>
        <v>-5.5815968193561369E-2</v>
      </c>
      <c r="I542" s="3"/>
      <c r="J542" s="306">
        <v>40049</v>
      </c>
      <c r="K542" s="176">
        <v>954.8</v>
      </c>
      <c r="L542" s="176">
        <v>964.6</v>
      </c>
      <c r="M542" s="176">
        <v>935.7</v>
      </c>
      <c r="N542" s="178">
        <v>958.8</v>
      </c>
      <c r="O542" s="5">
        <f t="shared" ref="O542:O605" si="593">L542-M542</f>
        <v>28.899999999999977</v>
      </c>
      <c r="P542" s="8">
        <f t="shared" ref="P542:P605" si="594">O542/K542</f>
        <v>3.0268118977796375E-2</v>
      </c>
      <c r="Q542" s="8">
        <f>(AVERAGE(P539:P541))*Q1239</f>
        <v>9.9058622802795336E-3</v>
      </c>
      <c r="R542" s="8">
        <f>P541/P1239</f>
        <v>0.854484949796531</v>
      </c>
      <c r="S542" s="109">
        <f t="shared" si="578"/>
        <v>945.34188269478909</v>
      </c>
      <c r="T542" s="5">
        <f t="shared" si="579"/>
        <v>9.7999999999999545</v>
      </c>
      <c r="U542" s="8">
        <f t="shared" si="590"/>
        <v>0.51000000000000223</v>
      </c>
      <c r="V542" s="19">
        <f t="shared" si="580"/>
        <v>0</v>
      </c>
      <c r="W542" s="109">
        <f t="shared" si="581"/>
        <v>964.25811730521082</v>
      </c>
      <c r="X542" s="5">
        <f t="shared" si="582"/>
        <v>10.200000000000045</v>
      </c>
      <c r="Y542" s="8">
        <f t="shared" si="519"/>
        <v>0.48999999999999777</v>
      </c>
      <c r="Z542" s="5">
        <f t="shared" si="583"/>
        <v>0</v>
      </c>
      <c r="AA542" s="5">
        <f>K542*AA1239</f>
        <v>12.412399999999998</v>
      </c>
      <c r="AB542" s="5">
        <f t="shared" si="520"/>
        <v>10.60620899085446</v>
      </c>
      <c r="AC542" s="2">
        <f t="shared" si="560"/>
        <v>40049</v>
      </c>
      <c r="AD542" s="43">
        <f t="shared" si="524"/>
        <v>945</v>
      </c>
      <c r="AE542" s="235">
        <v>4.0999999999999996</v>
      </c>
      <c r="AF542" s="131">
        <f>(AK541&gt;AF1239)*1</f>
        <v>0</v>
      </c>
      <c r="AG542" s="112">
        <f>MROUND((AD542*AG1239),5)</f>
        <v>925</v>
      </c>
      <c r="AH542" s="113">
        <f>MROUND((AE542*AH1239),0.1)</f>
        <v>0.70000000000000007</v>
      </c>
      <c r="AI542" s="60">
        <f t="shared" si="525"/>
        <v>4.0999999999999091</v>
      </c>
      <c r="AJ542" s="60">
        <f t="shared" si="584"/>
        <v>954.8</v>
      </c>
      <c r="AK542" s="133">
        <f t="shared" si="585"/>
        <v>958.8</v>
      </c>
      <c r="AL542" s="41">
        <f t="shared" si="521"/>
        <v>965</v>
      </c>
      <c r="AM542" s="56">
        <f t="shared" si="522"/>
        <v>3.5</v>
      </c>
      <c r="AN542" s="82">
        <f t="shared" si="523"/>
        <v>1</v>
      </c>
      <c r="AO542" s="82">
        <f t="shared" si="526"/>
        <v>0</v>
      </c>
      <c r="AP542" s="33">
        <f t="shared" si="543"/>
        <v>1</v>
      </c>
      <c r="AQ542" s="29">
        <f t="shared" si="527"/>
        <v>4.0999999999999996</v>
      </c>
      <c r="AR542" s="86">
        <f t="shared" si="528"/>
        <v>1</v>
      </c>
      <c r="AS542" s="33">
        <f t="shared" si="529"/>
        <v>0</v>
      </c>
      <c r="AT542" s="19">
        <f t="shared" si="530"/>
        <v>0</v>
      </c>
      <c r="AU542" s="18">
        <f t="shared" si="544"/>
        <v>0</v>
      </c>
      <c r="AV542" s="5">
        <f t="shared" si="545"/>
        <v>0</v>
      </c>
      <c r="AW542" s="17">
        <f t="shared" si="531"/>
        <v>0</v>
      </c>
      <c r="AX542" s="17">
        <f t="shared" si="532"/>
        <v>0</v>
      </c>
      <c r="AY542" s="17">
        <f t="shared" si="546"/>
        <v>0</v>
      </c>
      <c r="AZ542" s="19">
        <f t="shared" si="547"/>
        <v>0</v>
      </c>
      <c r="BA542" s="19">
        <f t="shared" si="548"/>
        <v>0</v>
      </c>
      <c r="BB542" s="19">
        <f t="shared" si="549"/>
        <v>0</v>
      </c>
      <c r="BC542" s="19">
        <f t="shared" si="550"/>
        <v>0</v>
      </c>
      <c r="BD542" s="17">
        <f t="shared" si="551"/>
        <v>0</v>
      </c>
      <c r="BE542" s="17">
        <f t="shared" si="533"/>
        <v>0</v>
      </c>
      <c r="BF542" s="38">
        <f t="shared" si="534"/>
        <v>0</v>
      </c>
      <c r="BG542" s="38">
        <f t="shared" si="535"/>
        <v>0</v>
      </c>
      <c r="BH542" s="38">
        <f t="shared" si="552"/>
        <v>0</v>
      </c>
      <c r="BI542" s="38">
        <f t="shared" si="536"/>
        <v>-0.70000000000000007</v>
      </c>
      <c r="BJ542" s="5">
        <f t="shared" si="537"/>
        <v>4.0999999999999996</v>
      </c>
      <c r="BK542" s="5">
        <f t="shared" si="553"/>
        <v>0</v>
      </c>
      <c r="BL542" s="22">
        <f t="shared" si="554"/>
        <v>0</v>
      </c>
      <c r="BM542" s="5">
        <f t="shared" si="555"/>
        <v>3.3999999999999995</v>
      </c>
      <c r="BN542" s="66">
        <f t="shared" si="556"/>
        <v>339.99999999999994</v>
      </c>
      <c r="BO542" s="5">
        <f>AP542*BO1380</f>
        <v>0</v>
      </c>
      <c r="BP542" s="5">
        <f>AU542*BP1239</f>
        <v>0</v>
      </c>
      <c r="BQ542" s="5">
        <f t="shared" si="587"/>
        <v>-39</v>
      </c>
      <c r="BR542" s="356">
        <f t="shared" si="571"/>
        <v>300.99999999999994</v>
      </c>
      <c r="BS542" s="5">
        <f t="shared" si="557"/>
        <v>958.8</v>
      </c>
      <c r="BT542" s="6"/>
      <c r="BU542" s="306">
        <v>40049</v>
      </c>
      <c r="BV542" s="38">
        <f t="shared" si="538"/>
        <v>958.8</v>
      </c>
      <c r="BW542" s="66">
        <f>BV27*BV542</f>
        <v>78991.596638655465</v>
      </c>
      <c r="BX542" s="66">
        <f t="shared" si="566"/>
        <v>337.78217169220443</v>
      </c>
      <c r="BY542" s="17">
        <f t="shared" si="561"/>
        <v>1</v>
      </c>
      <c r="BZ542" s="17">
        <f t="shared" si="567"/>
        <v>0</v>
      </c>
      <c r="CA542" s="66">
        <f t="shared" si="588"/>
        <v>301</v>
      </c>
      <c r="CB542" s="66">
        <f>N3+CE542</f>
        <v>86573</v>
      </c>
      <c r="CC542" s="66">
        <f>MAX(BW404:BW542)</f>
        <v>82567.144504860771</v>
      </c>
      <c r="CD542" s="66">
        <f t="shared" si="539"/>
        <v>-3575.5478662053065</v>
      </c>
      <c r="CE542" s="66">
        <f t="shared" si="589"/>
        <v>36573</v>
      </c>
      <c r="CF542" s="66">
        <f>MAX(CE404:CE542)</f>
        <v>38005</v>
      </c>
      <c r="CG542" s="66">
        <f t="shared" si="540"/>
        <v>-1432</v>
      </c>
      <c r="CH542" s="370">
        <f t="shared" si="586"/>
        <v>40049</v>
      </c>
      <c r="CI542" s="17">
        <f t="shared" si="591"/>
        <v>1</v>
      </c>
      <c r="CJ542" s="17">
        <f t="shared" si="592"/>
        <v>0</v>
      </c>
      <c r="CK542" s="38">
        <f>MAX(BV38:BV542)</f>
        <v>1002.2</v>
      </c>
      <c r="CL542" s="38">
        <f t="shared" si="562"/>
        <v>-43.400000000000091</v>
      </c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</row>
    <row r="543" spans="1:147" customFormat="1" x14ac:dyDescent="0.25">
      <c r="A543" s="3"/>
      <c r="B543" s="254">
        <f t="shared" si="572"/>
        <v>40014</v>
      </c>
      <c r="C543" s="5">
        <f t="shared" si="575"/>
        <v>61033</v>
      </c>
      <c r="D543" s="5">
        <v>0</v>
      </c>
      <c r="E543" s="66">
        <f t="shared" si="577"/>
        <v>0</v>
      </c>
      <c r="F543" s="66">
        <f t="shared" si="573"/>
        <v>401.00000000000006</v>
      </c>
      <c r="G543" s="4">
        <f t="shared" si="576"/>
        <v>61434</v>
      </c>
      <c r="H543" s="8">
        <f t="shared" si="574"/>
        <v>6.5702161125948269E-3</v>
      </c>
      <c r="I543" s="3"/>
      <c r="J543" s="306">
        <v>40056</v>
      </c>
      <c r="K543" s="176">
        <v>957.4</v>
      </c>
      <c r="L543" s="176">
        <v>999.5</v>
      </c>
      <c r="M543" s="176">
        <v>944.3</v>
      </c>
      <c r="N543" s="178">
        <v>996.7</v>
      </c>
      <c r="O543" s="5">
        <f t="shared" si="593"/>
        <v>55.200000000000045</v>
      </c>
      <c r="P543" s="8">
        <f t="shared" si="594"/>
        <v>5.7656152078546109E-2</v>
      </c>
      <c r="Q543" s="8">
        <f>(AVERAGE(P540:P542))*Q1239</f>
        <v>1.098020061648442E-2</v>
      </c>
      <c r="R543" s="8">
        <f>P542/P1239</f>
        <v>0.85838386703561942</v>
      </c>
      <c r="S543" s="109">
        <f t="shared" si="578"/>
        <v>946.88755592977782</v>
      </c>
      <c r="T543" s="5">
        <f t="shared" si="579"/>
        <v>12.399999999999977</v>
      </c>
      <c r="U543" s="8">
        <f t="shared" si="590"/>
        <v>0.50400000000000089</v>
      </c>
      <c r="V543" s="19">
        <f t="shared" si="580"/>
        <v>0</v>
      </c>
      <c r="W543" s="109">
        <f t="shared" si="581"/>
        <v>967.91244407022214</v>
      </c>
      <c r="X543" s="5">
        <f t="shared" si="582"/>
        <v>12.600000000000023</v>
      </c>
      <c r="Y543" s="8">
        <f t="shared" ref="Y543:Y606" si="595">100%-U543</f>
        <v>0.49599999999999911</v>
      </c>
      <c r="Z543" s="5">
        <f t="shared" si="583"/>
        <v>26.700000000000045</v>
      </c>
      <c r="AA543" s="5">
        <f>K543*AA1239</f>
        <v>12.446199999999999</v>
      </c>
      <c r="AB543" s="5">
        <f t="shared" ref="AB543:AB606" si="596">AA543*R543</f>
        <v>10.683617285898725</v>
      </c>
      <c r="AC543" s="2">
        <f t="shared" si="560"/>
        <v>40056</v>
      </c>
      <c r="AD543" s="43">
        <f t="shared" si="524"/>
        <v>945</v>
      </c>
      <c r="AE543" s="235">
        <v>5.4</v>
      </c>
      <c r="AF543" s="131">
        <f>(AK542&gt;AF1239)*1</f>
        <v>0</v>
      </c>
      <c r="AG543" s="112">
        <f>MROUND((AD543*AG1239),5)</f>
        <v>925</v>
      </c>
      <c r="AH543" s="113">
        <f>MROUND((AE543*AH1239),0.1)</f>
        <v>1</v>
      </c>
      <c r="AI543" s="60">
        <f t="shared" si="525"/>
        <v>37.900000000000091</v>
      </c>
      <c r="AJ543" s="60">
        <f t="shared" si="584"/>
        <v>957.4</v>
      </c>
      <c r="AK543" s="133">
        <f t="shared" si="585"/>
        <v>996.7</v>
      </c>
      <c r="AL543" s="41">
        <f t="shared" ref="AL543:AL606" si="597">MROUND(W543,5)</f>
        <v>970</v>
      </c>
      <c r="AM543" s="56">
        <f t="shared" si="522"/>
        <v>5.2</v>
      </c>
      <c r="AN543" s="82">
        <f t="shared" si="523"/>
        <v>1</v>
      </c>
      <c r="AO543" s="82">
        <f t="shared" si="526"/>
        <v>0</v>
      </c>
      <c r="AP543" s="33">
        <f t="shared" si="543"/>
        <v>1</v>
      </c>
      <c r="AQ543" s="29">
        <f t="shared" si="527"/>
        <v>5.4</v>
      </c>
      <c r="AR543" s="86">
        <f t="shared" si="528"/>
        <v>1</v>
      </c>
      <c r="AS543" s="33">
        <f t="shared" si="529"/>
        <v>0</v>
      </c>
      <c r="AT543" s="19">
        <f t="shared" si="530"/>
        <v>0</v>
      </c>
      <c r="AU543" s="18">
        <f t="shared" si="544"/>
        <v>0</v>
      </c>
      <c r="AV543" s="5">
        <f t="shared" si="545"/>
        <v>0</v>
      </c>
      <c r="AW543" s="17">
        <f t="shared" si="531"/>
        <v>0</v>
      </c>
      <c r="AX543" s="17">
        <f t="shared" si="532"/>
        <v>0</v>
      </c>
      <c r="AY543" s="17">
        <f t="shared" si="546"/>
        <v>0</v>
      </c>
      <c r="AZ543" s="19">
        <f t="shared" si="547"/>
        <v>0</v>
      </c>
      <c r="BA543" s="19">
        <f t="shared" si="548"/>
        <v>0</v>
      </c>
      <c r="BB543" s="19">
        <f t="shared" si="549"/>
        <v>0</v>
      </c>
      <c r="BC543" s="19">
        <f t="shared" si="550"/>
        <v>0</v>
      </c>
      <c r="BD543" s="17">
        <f t="shared" si="551"/>
        <v>0</v>
      </c>
      <c r="BE543" s="17">
        <f t="shared" si="533"/>
        <v>0</v>
      </c>
      <c r="BF543" s="38">
        <f t="shared" si="534"/>
        <v>0</v>
      </c>
      <c r="BG543" s="38">
        <f t="shared" si="535"/>
        <v>0</v>
      </c>
      <c r="BH543" s="38">
        <f t="shared" si="552"/>
        <v>0</v>
      </c>
      <c r="BI543" s="38">
        <f t="shared" si="536"/>
        <v>-1</v>
      </c>
      <c r="BJ543" s="5">
        <f t="shared" si="537"/>
        <v>5.4</v>
      </c>
      <c r="BK543" s="5">
        <f t="shared" si="553"/>
        <v>0</v>
      </c>
      <c r="BL543" s="22">
        <f t="shared" si="554"/>
        <v>0</v>
      </c>
      <c r="BM543" s="5">
        <f t="shared" si="555"/>
        <v>4.4000000000000004</v>
      </c>
      <c r="BN543" s="66">
        <f t="shared" si="556"/>
        <v>440.00000000000006</v>
      </c>
      <c r="BO543" s="5">
        <f>AP543*BO1381</f>
        <v>0</v>
      </c>
      <c r="BP543" s="5">
        <f>AU543*BP1239</f>
        <v>0</v>
      </c>
      <c r="BQ543" s="5">
        <f t="shared" si="587"/>
        <v>-39</v>
      </c>
      <c r="BR543" s="356">
        <f t="shared" si="571"/>
        <v>401.00000000000006</v>
      </c>
      <c r="BS543" s="5">
        <f t="shared" si="557"/>
        <v>996.7</v>
      </c>
      <c r="BT543" s="6"/>
      <c r="BU543" s="306">
        <v>40056</v>
      </c>
      <c r="BV543" s="38">
        <f t="shared" si="538"/>
        <v>996.7</v>
      </c>
      <c r="BW543" s="66">
        <f>BV27*BV543</f>
        <v>82114.022079420014</v>
      </c>
      <c r="BX543" s="66">
        <f t="shared" si="566"/>
        <v>3122.4254407645494</v>
      </c>
      <c r="BY543" s="17">
        <f t="shared" si="561"/>
        <v>1</v>
      </c>
      <c r="BZ543" s="17">
        <f t="shared" si="567"/>
        <v>0</v>
      </c>
      <c r="CA543" s="66">
        <f t="shared" si="588"/>
        <v>401</v>
      </c>
      <c r="CB543" s="66">
        <f>N3+CE543</f>
        <v>86974</v>
      </c>
      <c r="CC543" s="66">
        <f>MAX(BW404:BW543)</f>
        <v>82567.144504860771</v>
      </c>
      <c r="CD543" s="66">
        <f t="shared" si="539"/>
        <v>-453.12242544075707</v>
      </c>
      <c r="CE543" s="66">
        <f t="shared" si="589"/>
        <v>36974</v>
      </c>
      <c r="CF543" s="66">
        <f>MAX(CE404:CE543)</f>
        <v>38005</v>
      </c>
      <c r="CG543" s="66">
        <f t="shared" si="540"/>
        <v>-1031</v>
      </c>
      <c r="CH543" s="370">
        <f t="shared" si="586"/>
        <v>40056</v>
      </c>
      <c r="CI543" s="17">
        <f t="shared" si="591"/>
        <v>1</v>
      </c>
      <c r="CJ543" s="17">
        <f t="shared" si="592"/>
        <v>0</v>
      </c>
      <c r="CK543" s="38">
        <f>MAX(BV38:BV543)</f>
        <v>1002.2</v>
      </c>
      <c r="CL543" s="38">
        <f t="shared" si="562"/>
        <v>-5.5</v>
      </c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</row>
    <row r="544" spans="1:147" customFormat="1" x14ac:dyDescent="0.25">
      <c r="A544" s="3"/>
      <c r="B544" s="254">
        <f t="shared" si="572"/>
        <v>40021</v>
      </c>
      <c r="C544" s="5">
        <f t="shared" si="575"/>
        <v>61434</v>
      </c>
      <c r="D544" s="5">
        <v>0</v>
      </c>
      <c r="E544" s="66">
        <f t="shared" si="577"/>
        <v>0</v>
      </c>
      <c r="F544" s="66">
        <f t="shared" si="573"/>
        <v>461</v>
      </c>
      <c r="G544" s="4">
        <f t="shared" si="576"/>
        <v>61895</v>
      </c>
      <c r="H544" s="8">
        <f t="shared" si="574"/>
        <v>7.5039880196633782E-3</v>
      </c>
      <c r="I544" s="3"/>
      <c r="J544" s="306">
        <v>40063</v>
      </c>
      <c r="K544" s="176">
        <v>994.9</v>
      </c>
      <c r="L544" s="176">
        <v>1013.7</v>
      </c>
      <c r="M544" s="176">
        <v>983.2</v>
      </c>
      <c r="N544" s="178">
        <v>1006.4</v>
      </c>
      <c r="O544" s="5">
        <f t="shared" si="593"/>
        <v>30.5</v>
      </c>
      <c r="P544" s="8">
        <f t="shared" si="594"/>
        <v>3.0656347371595137E-2</v>
      </c>
      <c r="Q544" s="8">
        <f>(AVERAGE(P541:P543))*Q1239</f>
        <v>1.5740654317555881E-2</v>
      </c>
      <c r="R544" s="8">
        <f>P543/P1239</f>
        <v>1.6350904004269677</v>
      </c>
      <c r="S544" s="109">
        <f t="shared" si="578"/>
        <v>979.23962301946358</v>
      </c>
      <c r="T544" s="5">
        <f t="shared" si="579"/>
        <v>14.899999999999977</v>
      </c>
      <c r="U544" s="8">
        <f t="shared" si="590"/>
        <v>0.50333333333333408</v>
      </c>
      <c r="V544" s="19">
        <f t="shared" si="580"/>
        <v>0</v>
      </c>
      <c r="W544" s="109">
        <f t="shared" si="581"/>
        <v>1010.5603769805364</v>
      </c>
      <c r="X544" s="5">
        <f t="shared" si="582"/>
        <v>15.100000000000023</v>
      </c>
      <c r="Y544" s="8">
        <f t="shared" si="595"/>
        <v>0.49666666666666592</v>
      </c>
      <c r="Z544" s="5">
        <f t="shared" si="583"/>
        <v>0</v>
      </c>
      <c r="AA544" s="5">
        <f>K544*AA1239</f>
        <v>12.9337</v>
      </c>
      <c r="AB544" s="5">
        <f t="shared" si="596"/>
        <v>21.147768712002271</v>
      </c>
      <c r="AC544" s="2">
        <f t="shared" si="560"/>
        <v>40063</v>
      </c>
      <c r="AD544" s="43">
        <f t="shared" si="524"/>
        <v>980</v>
      </c>
      <c r="AE544" s="235">
        <v>5.4</v>
      </c>
      <c r="AF544" s="131">
        <f>(AK543&gt;AF1239)*1</f>
        <v>0</v>
      </c>
      <c r="AG544" s="112">
        <f>MROUND((AD544*AG1239),5)</f>
        <v>960</v>
      </c>
      <c r="AH544" s="113">
        <f>MROUND((AE544*AH1239),0.1)</f>
        <v>1</v>
      </c>
      <c r="AI544" s="60">
        <f t="shared" si="525"/>
        <v>9.6999999999999318</v>
      </c>
      <c r="AJ544" s="60">
        <f t="shared" si="584"/>
        <v>994.9</v>
      </c>
      <c r="AK544" s="133">
        <f t="shared" si="585"/>
        <v>1006.4</v>
      </c>
      <c r="AL544" s="41">
        <f t="shared" si="597"/>
        <v>1010</v>
      </c>
      <c r="AM544" s="56">
        <f t="shared" si="522"/>
        <v>5.3000000000000007</v>
      </c>
      <c r="AN544" s="82">
        <f t="shared" si="523"/>
        <v>1</v>
      </c>
      <c r="AO544" s="82">
        <f t="shared" si="526"/>
        <v>0</v>
      </c>
      <c r="AP544" s="33">
        <f t="shared" si="543"/>
        <v>1</v>
      </c>
      <c r="AQ544" s="29">
        <f t="shared" si="527"/>
        <v>5.4</v>
      </c>
      <c r="AR544" s="86">
        <f t="shared" si="528"/>
        <v>1</v>
      </c>
      <c r="AS544" s="33">
        <f t="shared" si="529"/>
        <v>0</v>
      </c>
      <c r="AT544" s="19">
        <f t="shared" si="530"/>
        <v>0</v>
      </c>
      <c r="AU544" s="18">
        <f t="shared" si="544"/>
        <v>0</v>
      </c>
      <c r="AV544" s="5">
        <f t="shared" si="545"/>
        <v>0</v>
      </c>
      <c r="AW544" s="17">
        <f t="shared" si="531"/>
        <v>0</v>
      </c>
      <c r="AX544" s="17">
        <f t="shared" si="532"/>
        <v>0</v>
      </c>
      <c r="AY544" s="17">
        <f t="shared" si="546"/>
        <v>0</v>
      </c>
      <c r="AZ544" s="19">
        <f t="shared" si="547"/>
        <v>0</v>
      </c>
      <c r="BA544" s="19">
        <f t="shared" si="548"/>
        <v>0</v>
      </c>
      <c r="BB544" s="19">
        <f t="shared" si="549"/>
        <v>0</v>
      </c>
      <c r="BC544" s="19">
        <f t="shared" si="550"/>
        <v>0</v>
      </c>
      <c r="BD544" s="17">
        <f t="shared" si="551"/>
        <v>0</v>
      </c>
      <c r="BE544" s="17">
        <f t="shared" si="533"/>
        <v>0</v>
      </c>
      <c r="BF544" s="38">
        <f t="shared" si="534"/>
        <v>0</v>
      </c>
      <c r="BG544" s="38">
        <f t="shared" si="535"/>
        <v>0</v>
      </c>
      <c r="BH544" s="38">
        <f t="shared" si="552"/>
        <v>0</v>
      </c>
      <c r="BI544" s="38">
        <f t="shared" si="536"/>
        <v>-1</v>
      </c>
      <c r="BJ544" s="5">
        <f t="shared" si="537"/>
        <v>5.4</v>
      </c>
      <c r="BK544" s="5">
        <f t="shared" si="553"/>
        <v>0</v>
      </c>
      <c r="BL544" s="22">
        <f t="shared" si="554"/>
        <v>0</v>
      </c>
      <c r="BM544" s="5">
        <f t="shared" si="555"/>
        <v>4.4000000000000004</v>
      </c>
      <c r="BN544" s="66">
        <f t="shared" si="556"/>
        <v>440.00000000000006</v>
      </c>
      <c r="BO544" s="5">
        <f>AP544*BO1382</f>
        <v>0</v>
      </c>
      <c r="BP544" s="5">
        <f>AU544*BP1239</f>
        <v>0</v>
      </c>
      <c r="BQ544" s="5">
        <f t="shared" si="587"/>
        <v>-39</v>
      </c>
      <c r="BR544" s="356">
        <f t="shared" si="571"/>
        <v>401.00000000000006</v>
      </c>
      <c r="BS544" s="5">
        <f t="shared" si="557"/>
        <v>1006.4</v>
      </c>
      <c r="BT544" s="6"/>
      <c r="BU544" s="306">
        <v>40063</v>
      </c>
      <c r="BV544" s="38">
        <f t="shared" si="538"/>
        <v>1006.4</v>
      </c>
      <c r="BW544" s="66">
        <f>BV27*BV544</f>
        <v>82913.165266106444</v>
      </c>
      <c r="BX544" s="66">
        <f t="shared" si="566"/>
        <v>799.14318668642954</v>
      </c>
      <c r="BY544" s="17">
        <f t="shared" si="561"/>
        <v>1</v>
      </c>
      <c r="BZ544" s="17">
        <f t="shared" si="567"/>
        <v>0</v>
      </c>
      <c r="CA544" s="66">
        <f t="shared" si="588"/>
        <v>401</v>
      </c>
      <c r="CB544" s="66">
        <f>N3+CE544</f>
        <v>87375</v>
      </c>
      <c r="CC544" s="66">
        <f>MAX(BW404:BW544)</f>
        <v>82913.165266106444</v>
      </c>
      <c r="CD544" s="66">
        <f t="shared" si="539"/>
        <v>0</v>
      </c>
      <c r="CE544" s="66">
        <f t="shared" si="589"/>
        <v>37375</v>
      </c>
      <c r="CF544" s="66">
        <f>MAX(CE404:CE544)</f>
        <v>38005</v>
      </c>
      <c r="CG544" s="66">
        <f t="shared" si="540"/>
        <v>-630</v>
      </c>
      <c r="CH544" s="370">
        <f t="shared" si="586"/>
        <v>40063</v>
      </c>
      <c r="CI544" s="17">
        <f t="shared" si="591"/>
        <v>1</v>
      </c>
      <c r="CJ544" s="17">
        <f t="shared" si="592"/>
        <v>0</v>
      </c>
      <c r="CK544" s="38">
        <f>MAX(BV38:BV544)</f>
        <v>1006.4</v>
      </c>
      <c r="CL544" s="38">
        <f t="shared" si="562"/>
        <v>0</v>
      </c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</row>
    <row r="545" spans="1:147" customFormat="1" x14ac:dyDescent="0.25">
      <c r="A545" s="3"/>
      <c r="B545" s="254">
        <f t="shared" si="572"/>
        <v>40028</v>
      </c>
      <c r="C545" s="5">
        <f t="shared" si="575"/>
        <v>61895</v>
      </c>
      <c r="D545" s="5">
        <v>0</v>
      </c>
      <c r="E545" s="66">
        <f t="shared" si="577"/>
        <v>0</v>
      </c>
      <c r="F545" s="66">
        <f t="shared" si="573"/>
        <v>300.99999999999994</v>
      </c>
      <c r="G545" s="4">
        <f t="shared" si="576"/>
        <v>62196</v>
      </c>
      <c r="H545" s="8">
        <f t="shared" si="574"/>
        <v>4.863074561757815E-3</v>
      </c>
      <c r="I545" s="3"/>
      <c r="J545" s="306">
        <v>40070</v>
      </c>
      <c r="K545" s="176">
        <v>1007.7</v>
      </c>
      <c r="L545" s="176">
        <v>1025.8</v>
      </c>
      <c r="M545" s="176">
        <v>993</v>
      </c>
      <c r="N545" s="178">
        <v>1010.3</v>
      </c>
      <c r="O545" s="5">
        <f t="shared" si="593"/>
        <v>32.799999999999955</v>
      </c>
      <c r="P545" s="8">
        <f t="shared" si="594"/>
        <v>3.2549369852138486E-2</v>
      </c>
      <c r="Q545" s="8">
        <f>(AVERAGE(P542:P544))*Q1239</f>
        <v>1.5810749123725019E-2</v>
      </c>
      <c r="R545" s="8">
        <f>P544/P1239</f>
        <v>0.86939376792197676</v>
      </c>
      <c r="S545" s="109">
        <f t="shared" si="578"/>
        <v>991.7675081080223</v>
      </c>
      <c r="T545" s="5">
        <f t="shared" si="579"/>
        <v>17.700000000000045</v>
      </c>
      <c r="U545" s="8">
        <f t="shared" si="590"/>
        <v>0.494285714285713</v>
      </c>
      <c r="V545" s="19">
        <f t="shared" si="580"/>
        <v>0</v>
      </c>
      <c r="W545" s="109">
        <f t="shared" si="581"/>
        <v>1023.6324918919778</v>
      </c>
      <c r="X545" s="5">
        <f t="shared" si="582"/>
        <v>17.299999999999955</v>
      </c>
      <c r="Y545" s="8">
        <f t="shared" si="595"/>
        <v>0.505714285714287</v>
      </c>
      <c r="Z545" s="5">
        <f t="shared" si="583"/>
        <v>0</v>
      </c>
      <c r="AA545" s="5">
        <f>K545*AA1239</f>
        <v>13.100099999999999</v>
      </c>
      <c r="AB545" s="5">
        <f t="shared" si="596"/>
        <v>11.389145299154688</v>
      </c>
      <c r="AC545" s="2">
        <f t="shared" si="560"/>
        <v>40070</v>
      </c>
      <c r="AD545" s="43">
        <f t="shared" si="524"/>
        <v>990</v>
      </c>
      <c r="AE545" s="235">
        <v>10.6</v>
      </c>
      <c r="AF545" s="131">
        <f>(AK544&gt;AF1239)*1</f>
        <v>0</v>
      </c>
      <c r="AG545" s="112">
        <f>MROUND((AD545*AG1239),5)</f>
        <v>970</v>
      </c>
      <c r="AH545" s="113">
        <f>MROUND((AE545*AH1239),0.1)</f>
        <v>1.9000000000000001</v>
      </c>
      <c r="AI545" s="60">
        <f t="shared" si="525"/>
        <v>3.8999999999999773</v>
      </c>
      <c r="AJ545" s="60">
        <f t="shared" si="584"/>
        <v>1007.7</v>
      </c>
      <c r="AK545" s="133">
        <f t="shared" si="585"/>
        <v>1010.3</v>
      </c>
      <c r="AL545" s="41">
        <f t="shared" si="597"/>
        <v>1025</v>
      </c>
      <c r="AM545" s="56">
        <f t="shared" si="522"/>
        <v>10.5</v>
      </c>
      <c r="AN545" s="82">
        <f t="shared" si="523"/>
        <v>1</v>
      </c>
      <c r="AO545" s="82">
        <f t="shared" si="526"/>
        <v>0</v>
      </c>
      <c r="AP545" s="33">
        <f t="shared" si="543"/>
        <v>1</v>
      </c>
      <c r="AQ545" s="29">
        <f t="shared" si="527"/>
        <v>10.6</v>
      </c>
      <c r="AR545" s="86">
        <f t="shared" si="528"/>
        <v>1</v>
      </c>
      <c r="AS545" s="33">
        <f t="shared" si="529"/>
        <v>0</v>
      </c>
      <c r="AT545" s="19">
        <f t="shared" si="530"/>
        <v>0</v>
      </c>
      <c r="AU545" s="18">
        <f t="shared" si="544"/>
        <v>0</v>
      </c>
      <c r="AV545" s="5">
        <f t="shared" si="545"/>
        <v>0</v>
      </c>
      <c r="AW545" s="17">
        <f t="shared" si="531"/>
        <v>0</v>
      </c>
      <c r="AX545" s="17">
        <f t="shared" si="532"/>
        <v>0</v>
      </c>
      <c r="AY545" s="17">
        <f t="shared" si="546"/>
        <v>0</v>
      </c>
      <c r="AZ545" s="19">
        <f t="shared" si="547"/>
        <v>0</v>
      </c>
      <c r="BA545" s="19">
        <f t="shared" si="548"/>
        <v>0</v>
      </c>
      <c r="BB545" s="19">
        <f t="shared" si="549"/>
        <v>0</v>
      </c>
      <c r="BC545" s="19">
        <f t="shared" si="550"/>
        <v>0</v>
      </c>
      <c r="BD545" s="17">
        <f t="shared" si="551"/>
        <v>0</v>
      </c>
      <c r="BE545" s="17">
        <f t="shared" si="533"/>
        <v>0</v>
      </c>
      <c r="BF545" s="38">
        <f t="shared" si="534"/>
        <v>0</v>
      </c>
      <c r="BG545" s="38">
        <f t="shared" si="535"/>
        <v>0</v>
      </c>
      <c r="BH545" s="38">
        <f t="shared" si="552"/>
        <v>0</v>
      </c>
      <c r="BI545" s="38">
        <f t="shared" si="536"/>
        <v>-1.9000000000000001</v>
      </c>
      <c r="BJ545" s="5">
        <f t="shared" si="537"/>
        <v>10.6</v>
      </c>
      <c r="BK545" s="5">
        <f t="shared" si="553"/>
        <v>0</v>
      </c>
      <c r="BL545" s="22">
        <f t="shared" si="554"/>
        <v>0</v>
      </c>
      <c r="BM545" s="5">
        <f t="shared" si="555"/>
        <v>8.6999999999999993</v>
      </c>
      <c r="BN545" s="66">
        <f t="shared" si="556"/>
        <v>869.99999999999989</v>
      </c>
      <c r="BO545" s="5">
        <f>AP545*BO1383</f>
        <v>0</v>
      </c>
      <c r="BP545" s="5">
        <f>AU545*BP1239</f>
        <v>0</v>
      </c>
      <c r="BQ545" s="5">
        <f t="shared" si="587"/>
        <v>-39</v>
      </c>
      <c r="BR545" s="356">
        <f t="shared" si="571"/>
        <v>830.99999999999989</v>
      </c>
      <c r="BS545" s="5">
        <f t="shared" si="557"/>
        <v>1010.3</v>
      </c>
      <c r="BT545" s="6"/>
      <c r="BU545" s="306">
        <v>40070</v>
      </c>
      <c r="BV545" s="38">
        <f t="shared" si="538"/>
        <v>1010.3</v>
      </c>
      <c r="BW545" s="66">
        <f>BV27*BV545</f>
        <v>83234.470258691712</v>
      </c>
      <c r="BX545" s="66">
        <f t="shared" si="566"/>
        <v>321.30499258526834</v>
      </c>
      <c r="BY545" s="17">
        <f t="shared" si="561"/>
        <v>1</v>
      </c>
      <c r="BZ545" s="17">
        <f t="shared" si="567"/>
        <v>0</v>
      </c>
      <c r="CA545" s="66">
        <f t="shared" si="588"/>
        <v>831</v>
      </c>
      <c r="CB545" s="66">
        <f>N3+CE545</f>
        <v>88206</v>
      </c>
      <c r="CC545" s="66">
        <f>MAX(BW404:BW545)</f>
        <v>83234.470258691712</v>
      </c>
      <c r="CD545" s="66">
        <f t="shared" si="539"/>
        <v>0</v>
      </c>
      <c r="CE545" s="66">
        <f t="shared" si="589"/>
        <v>38206</v>
      </c>
      <c r="CF545" s="66">
        <f>MAX(CE404:CE545)</f>
        <v>38206</v>
      </c>
      <c r="CG545" s="66">
        <f t="shared" si="540"/>
        <v>0</v>
      </c>
      <c r="CH545" s="370">
        <f t="shared" si="586"/>
        <v>40070</v>
      </c>
      <c r="CI545" s="17">
        <f t="shared" si="591"/>
        <v>1</v>
      </c>
      <c r="CJ545" s="17">
        <f t="shared" si="592"/>
        <v>0</v>
      </c>
      <c r="CK545" s="38">
        <f>MAX(BV38:BV545)</f>
        <v>1010.3</v>
      </c>
      <c r="CL545" s="38">
        <f t="shared" si="562"/>
        <v>0</v>
      </c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</row>
    <row r="546" spans="1:147" customFormat="1" x14ac:dyDescent="0.25">
      <c r="A546" s="3"/>
      <c r="B546" s="254">
        <f t="shared" si="572"/>
        <v>40035</v>
      </c>
      <c r="C546" s="5">
        <f t="shared" si="575"/>
        <v>62196</v>
      </c>
      <c r="D546" s="5">
        <v>0</v>
      </c>
      <c r="E546" s="66">
        <f t="shared" si="577"/>
        <v>0</v>
      </c>
      <c r="F546" s="66">
        <f t="shared" si="573"/>
        <v>480.99999999999989</v>
      </c>
      <c r="G546" s="4">
        <f t="shared" si="576"/>
        <v>62677</v>
      </c>
      <c r="H546" s="8">
        <f t="shared" si="574"/>
        <v>7.7336163097305273E-3</v>
      </c>
      <c r="I546" s="3"/>
      <c r="J546" s="306">
        <v>40077</v>
      </c>
      <c r="K546" s="176">
        <v>1006.8</v>
      </c>
      <c r="L546" s="176">
        <v>1021.5</v>
      </c>
      <c r="M546" s="176">
        <v>985.5</v>
      </c>
      <c r="N546" s="178">
        <v>991.6</v>
      </c>
      <c r="O546" s="5">
        <f t="shared" si="593"/>
        <v>36</v>
      </c>
      <c r="P546" s="8">
        <f t="shared" si="594"/>
        <v>3.5756853396901073E-2</v>
      </c>
      <c r="Q546" s="8">
        <f>(AVERAGE(P543:P545))*Q1239</f>
        <v>1.6114915906970631E-2</v>
      </c>
      <c r="R546" s="8">
        <f>P545/P1239</f>
        <v>0.923078635436412</v>
      </c>
      <c r="S546" s="109">
        <f t="shared" si="578"/>
        <v>990.57550266486192</v>
      </c>
      <c r="T546" s="5">
        <f t="shared" si="579"/>
        <v>16.799999999999955</v>
      </c>
      <c r="U546" s="8">
        <f t="shared" si="590"/>
        <v>0.52000000000000135</v>
      </c>
      <c r="V546" s="19">
        <f t="shared" si="580"/>
        <v>0</v>
      </c>
      <c r="W546" s="109">
        <f t="shared" si="581"/>
        <v>1023.024497335138</v>
      </c>
      <c r="X546" s="5">
        <f t="shared" si="582"/>
        <v>18.200000000000045</v>
      </c>
      <c r="Y546" s="8">
        <f t="shared" si="595"/>
        <v>0.47999999999999865</v>
      </c>
      <c r="Z546" s="5">
        <f t="shared" si="583"/>
        <v>0</v>
      </c>
      <c r="AA546" s="5">
        <f>K546*AA1239</f>
        <v>13.088399999999998</v>
      </c>
      <c r="AB546" s="5">
        <f t="shared" si="596"/>
        <v>12.081622412045933</v>
      </c>
      <c r="AC546" s="2">
        <f t="shared" si="560"/>
        <v>40077</v>
      </c>
      <c r="AD546" s="43">
        <f t="shared" si="524"/>
        <v>990</v>
      </c>
      <c r="AE546" s="235">
        <v>5.6</v>
      </c>
      <c r="AF546" s="131">
        <f>(AK545&gt;AF1239)*1</f>
        <v>0</v>
      </c>
      <c r="AG546" s="112">
        <f>MROUND((AD546*AG1239),5)</f>
        <v>970</v>
      </c>
      <c r="AH546" s="113">
        <f>MROUND((AE546*AH1239),0.1)</f>
        <v>1</v>
      </c>
      <c r="AI546" s="60">
        <f t="shared" si="525"/>
        <v>-18.699999999999932</v>
      </c>
      <c r="AJ546" s="60">
        <f t="shared" si="584"/>
        <v>1006.8</v>
      </c>
      <c r="AK546" s="133">
        <f t="shared" si="585"/>
        <v>991.6</v>
      </c>
      <c r="AL546" s="41">
        <f t="shared" si="597"/>
        <v>1025</v>
      </c>
      <c r="AM546" s="56">
        <f t="shared" si="522"/>
        <v>5.8000000000000007</v>
      </c>
      <c r="AN546" s="82">
        <f t="shared" si="523"/>
        <v>0</v>
      </c>
      <c r="AO546" s="82">
        <f t="shared" si="526"/>
        <v>1</v>
      </c>
      <c r="AP546" s="33">
        <f t="shared" si="543"/>
        <v>1</v>
      </c>
      <c r="AQ546" s="29">
        <f t="shared" si="527"/>
        <v>5.6</v>
      </c>
      <c r="AR546" s="86">
        <f t="shared" si="528"/>
        <v>1</v>
      </c>
      <c r="AS546" s="33">
        <f t="shared" si="529"/>
        <v>0</v>
      </c>
      <c r="AT546" s="19">
        <f t="shared" si="530"/>
        <v>0</v>
      </c>
      <c r="AU546" s="18">
        <f t="shared" si="544"/>
        <v>0</v>
      </c>
      <c r="AV546" s="5">
        <f t="shared" si="545"/>
        <v>0</v>
      </c>
      <c r="AW546" s="17">
        <f t="shared" si="531"/>
        <v>0</v>
      </c>
      <c r="AX546" s="17">
        <f t="shared" si="532"/>
        <v>0</v>
      </c>
      <c r="AY546" s="17">
        <f t="shared" si="546"/>
        <v>0</v>
      </c>
      <c r="AZ546" s="19">
        <f t="shared" si="547"/>
        <v>0</v>
      </c>
      <c r="BA546" s="19">
        <f t="shared" si="548"/>
        <v>0</v>
      </c>
      <c r="BB546" s="19">
        <f t="shared" si="549"/>
        <v>0</v>
      </c>
      <c r="BC546" s="19">
        <f t="shared" si="550"/>
        <v>0</v>
      </c>
      <c r="BD546" s="17">
        <f t="shared" si="551"/>
        <v>0</v>
      </c>
      <c r="BE546" s="17">
        <f t="shared" si="533"/>
        <v>0</v>
      </c>
      <c r="BF546" s="38">
        <f t="shared" si="534"/>
        <v>0</v>
      </c>
      <c r="BG546" s="38">
        <f t="shared" si="535"/>
        <v>0</v>
      </c>
      <c r="BH546" s="38">
        <f t="shared" si="552"/>
        <v>0</v>
      </c>
      <c r="BI546" s="38">
        <f t="shared" si="536"/>
        <v>-1</v>
      </c>
      <c r="BJ546" s="5">
        <f t="shared" si="537"/>
        <v>5.6</v>
      </c>
      <c r="BK546" s="5">
        <f t="shared" si="553"/>
        <v>0</v>
      </c>
      <c r="BL546" s="22">
        <f t="shared" si="554"/>
        <v>0</v>
      </c>
      <c r="BM546" s="5">
        <f t="shared" si="555"/>
        <v>4.5999999999999996</v>
      </c>
      <c r="BN546" s="66">
        <f t="shared" si="556"/>
        <v>459.99999999999994</v>
      </c>
      <c r="BO546" s="5">
        <f>AP546*BO1384</f>
        <v>0</v>
      </c>
      <c r="BP546" s="5">
        <f>AU546*BP1239</f>
        <v>0</v>
      </c>
      <c r="BQ546" s="5">
        <f t="shared" si="587"/>
        <v>-39</v>
      </c>
      <c r="BR546" s="356">
        <f t="shared" si="571"/>
        <v>420.99999999999994</v>
      </c>
      <c r="BS546" s="5">
        <f t="shared" si="557"/>
        <v>991.6</v>
      </c>
      <c r="BT546" s="6"/>
      <c r="BU546" s="306">
        <v>40077</v>
      </c>
      <c r="BV546" s="38">
        <f t="shared" si="538"/>
        <v>991.6</v>
      </c>
      <c r="BW546" s="66">
        <f>BV27*BV546</f>
        <v>81693.854012193115</v>
      </c>
      <c r="BX546" s="66">
        <f t="shared" si="566"/>
        <v>-1540.6162464985973</v>
      </c>
      <c r="BY546" s="17">
        <f t="shared" si="561"/>
        <v>0</v>
      </c>
      <c r="BZ546" s="17">
        <f t="shared" si="567"/>
        <v>1</v>
      </c>
      <c r="CA546" s="66">
        <f t="shared" si="588"/>
        <v>421</v>
      </c>
      <c r="CB546" s="66">
        <f>N3+CE546</f>
        <v>88627</v>
      </c>
      <c r="CC546" s="66">
        <f>MAX(BW404:BW546)</f>
        <v>83234.470258691712</v>
      </c>
      <c r="CD546" s="66">
        <f t="shared" si="539"/>
        <v>-1540.6162464985973</v>
      </c>
      <c r="CE546" s="66">
        <f t="shared" si="589"/>
        <v>38627</v>
      </c>
      <c r="CF546" s="66">
        <f>MAX(CE404:CE546)</f>
        <v>38627</v>
      </c>
      <c r="CG546" s="66">
        <f t="shared" si="540"/>
        <v>0</v>
      </c>
      <c r="CH546" s="370">
        <f t="shared" si="586"/>
        <v>40077</v>
      </c>
      <c r="CI546" s="17">
        <f t="shared" si="591"/>
        <v>1</v>
      </c>
      <c r="CJ546" s="17">
        <f t="shared" si="592"/>
        <v>0</v>
      </c>
      <c r="CK546" s="38">
        <f>MAX(BV38:BV546)</f>
        <v>1010.3</v>
      </c>
      <c r="CL546" s="38">
        <f t="shared" si="562"/>
        <v>-18.699999999999932</v>
      </c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</row>
    <row r="547" spans="1:147" customFormat="1" x14ac:dyDescent="0.25">
      <c r="A547" s="3"/>
      <c r="B547" s="254">
        <f t="shared" ref="B547:B566" si="598">J541</f>
        <v>40042</v>
      </c>
      <c r="C547" s="5">
        <f t="shared" si="575"/>
        <v>62677</v>
      </c>
      <c r="D547" s="5">
        <v>0</v>
      </c>
      <c r="E547" s="66">
        <f t="shared" si="577"/>
        <v>0</v>
      </c>
      <c r="F547" s="66">
        <f t="shared" ref="F547:F566" si="599">BR541</f>
        <v>231</v>
      </c>
      <c r="G547" s="4">
        <f t="shared" si="576"/>
        <v>62908</v>
      </c>
      <c r="H547" s="8">
        <f t="shared" ref="H547:H566" si="600">F547/C547</f>
        <v>3.685562487036712E-3</v>
      </c>
      <c r="I547" s="3"/>
      <c r="J547" s="306">
        <v>40084</v>
      </c>
      <c r="K547" s="176">
        <v>993.1</v>
      </c>
      <c r="L547" s="176">
        <v>1011.1</v>
      </c>
      <c r="M547" s="176">
        <v>986.1</v>
      </c>
      <c r="N547" s="178">
        <v>1004.3</v>
      </c>
      <c r="O547" s="5">
        <f t="shared" si="593"/>
        <v>25</v>
      </c>
      <c r="P547" s="8">
        <f t="shared" si="594"/>
        <v>2.5173698519786528E-2</v>
      </c>
      <c r="Q547" s="8">
        <f>(AVERAGE(P544:P546))*Q1239</f>
        <v>1.3195009416084627E-2</v>
      </c>
      <c r="R547" s="8">
        <f>P546/P1239</f>
        <v>1.0140407507441427</v>
      </c>
      <c r="S547" s="109">
        <f t="shared" si="578"/>
        <v>979.99603614888633</v>
      </c>
      <c r="T547" s="5">
        <f t="shared" si="579"/>
        <v>13.100000000000023</v>
      </c>
      <c r="U547" s="8">
        <f t="shared" si="590"/>
        <v>0.47599999999999909</v>
      </c>
      <c r="V547" s="19">
        <f t="shared" si="580"/>
        <v>0</v>
      </c>
      <c r="W547" s="109">
        <f t="shared" si="581"/>
        <v>1006.2039638511137</v>
      </c>
      <c r="X547" s="5">
        <f t="shared" si="582"/>
        <v>11.899999999999977</v>
      </c>
      <c r="Y547" s="8">
        <f t="shared" si="595"/>
        <v>0.52400000000000091</v>
      </c>
      <c r="Z547" s="5">
        <f t="shared" si="583"/>
        <v>0</v>
      </c>
      <c r="AA547" s="5">
        <f>K547*AA1239</f>
        <v>12.910299999999999</v>
      </c>
      <c r="AB547" s="5">
        <f t="shared" si="596"/>
        <v>13.091570304332105</v>
      </c>
      <c r="AC547" s="2">
        <f t="shared" si="560"/>
        <v>40084</v>
      </c>
      <c r="AD547" s="43">
        <f t="shared" si="524"/>
        <v>980</v>
      </c>
      <c r="AE547" s="235">
        <v>6.3</v>
      </c>
      <c r="AF547" s="131">
        <f>(AK546&gt;AF1239)*1</f>
        <v>0</v>
      </c>
      <c r="AG547" s="112">
        <f>MROUND((AD547*AG1239),5)</f>
        <v>960</v>
      </c>
      <c r="AH547" s="113">
        <f>MROUND((AE547*AH1239),0.1)</f>
        <v>1.1000000000000001</v>
      </c>
      <c r="AI547" s="60">
        <f t="shared" si="525"/>
        <v>12.699999999999932</v>
      </c>
      <c r="AJ547" s="60">
        <f t="shared" si="584"/>
        <v>993.1</v>
      </c>
      <c r="AK547" s="133">
        <f t="shared" si="585"/>
        <v>1004.3</v>
      </c>
      <c r="AL547" s="41">
        <f t="shared" si="597"/>
        <v>1005</v>
      </c>
      <c r="AM547" s="56">
        <f t="shared" si="522"/>
        <v>5.8000000000000007</v>
      </c>
      <c r="AN547" s="82">
        <f t="shared" si="523"/>
        <v>1</v>
      </c>
      <c r="AO547" s="82">
        <f t="shared" si="526"/>
        <v>0</v>
      </c>
      <c r="AP547" s="33">
        <f t="shared" si="543"/>
        <v>1</v>
      </c>
      <c r="AQ547" s="29">
        <f t="shared" si="527"/>
        <v>6.3</v>
      </c>
      <c r="AR547" s="86">
        <f t="shared" si="528"/>
        <v>1</v>
      </c>
      <c r="AS547" s="33">
        <f t="shared" si="529"/>
        <v>0</v>
      </c>
      <c r="AT547" s="19">
        <f t="shared" si="530"/>
        <v>0</v>
      </c>
      <c r="AU547" s="18">
        <f t="shared" si="544"/>
        <v>0</v>
      </c>
      <c r="AV547" s="5">
        <f t="shared" si="545"/>
        <v>0</v>
      </c>
      <c r="AW547" s="17">
        <f t="shared" si="531"/>
        <v>0</v>
      </c>
      <c r="AX547" s="17">
        <f t="shared" si="532"/>
        <v>0</v>
      </c>
      <c r="AY547" s="17">
        <f t="shared" si="546"/>
        <v>0</v>
      </c>
      <c r="AZ547" s="19">
        <f t="shared" si="547"/>
        <v>0</v>
      </c>
      <c r="BA547" s="19">
        <f t="shared" si="548"/>
        <v>0</v>
      </c>
      <c r="BB547" s="19">
        <f t="shared" si="549"/>
        <v>0</v>
      </c>
      <c r="BC547" s="19">
        <f t="shared" si="550"/>
        <v>0</v>
      </c>
      <c r="BD547" s="17">
        <f t="shared" si="551"/>
        <v>0</v>
      </c>
      <c r="BE547" s="17">
        <f t="shared" si="533"/>
        <v>0</v>
      </c>
      <c r="BF547" s="38">
        <f t="shared" si="534"/>
        <v>0</v>
      </c>
      <c r="BG547" s="38">
        <f t="shared" si="535"/>
        <v>0</v>
      </c>
      <c r="BH547" s="38">
        <f t="shared" si="552"/>
        <v>0</v>
      </c>
      <c r="BI547" s="38">
        <f t="shared" si="536"/>
        <v>-1.1000000000000001</v>
      </c>
      <c r="BJ547" s="5">
        <f t="shared" si="537"/>
        <v>6.3</v>
      </c>
      <c r="BK547" s="5">
        <f t="shared" si="553"/>
        <v>0</v>
      </c>
      <c r="BL547" s="22">
        <f t="shared" si="554"/>
        <v>0</v>
      </c>
      <c r="BM547" s="5">
        <f t="shared" si="555"/>
        <v>5.1999999999999993</v>
      </c>
      <c r="BN547" s="66">
        <f t="shared" si="556"/>
        <v>519.99999999999989</v>
      </c>
      <c r="BO547" s="5">
        <f>AP547*BO1385</f>
        <v>0</v>
      </c>
      <c r="BP547" s="5">
        <f>AU547*BP1239</f>
        <v>0</v>
      </c>
      <c r="BQ547" s="5">
        <f t="shared" si="587"/>
        <v>-39</v>
      </c>
      <c r="BR547" s="356">
        <f t="shared" si="571"/>
        <v>480.99999999999989</v>
      </c>
      <c r="BS547" s="5">
        <f t="shared" si="557"/>
        <v>1004.3</v>
      </c>
      <c r="BT547" s="6"/>
      <c r="BU547" s="306">
        <v>40084</v>
      </c>
      <c r="BV547" s="38">
        <f t="shared" si="538"/>
        <v>1004.3</v>
      </c>
      <c r="BW547" s="66">
        <f>BV27*BV547</f>
        <v>82740.1548854836</v>
      </c>
      <c r="BX547" s="66">
        <f t="shared" si="566"/>
        <v>1046.3008732904855</v>
      </c>
      <c r="BY547" s="17">
        <f t="shared" si="561"/>
        <v>1</v>
      </c>
      <c r="BZ547" s="17">
        <f t="shared" si="567"/>
        <v>0</v>
      </c>
      <c r="CA547" s="66">
        <f t="shared" si="588"/>
        <v>481</v>
      </c>
      <c r="CB547" s="66">
        <f>N3+CE547</f>
        <v>89108</v>
      </c>
      <c r="CC547" s="66">
        <f>MAX(BW404:BW547)</f>
        <v>83234.470258691712</v>
      </c>
      <c r="CD547" s="66">
        <f t="shared" si="539"/>
        <v>-494.31537320811185</v>
      </c>
      <c r="CE547" s="66">
        <f t="shared" si="589"/>
        <v>39108</v>
      </c>
      <c r="CF547" s="66">
        <f>MAX(CE404:CE547)</f>
        <v>39108</v>
      </c>
      <c r="CG547" s="66">
        <f t="shared" si="540"/>
        <v>0</v>
      </c>
      <c r="CH547" s="370">
        <f t="shared" si="586"/>
        <v>40084</v>
      </c>
      <c r="CI547" s="17">
        <f t="shared" si="591"/>
        <v>1</v>
      </c>
      <c r="CJ547" s="17">
        <f t="shared" si="592"/>
        <v>0</v>
      </c>
      <c r="CK547" s="38">
        <f>MAX(BV38:BV547)</f>
        <v>1010.3</v>
      </c>
      <c r="CL547" s="38">
        <f t="shared" si="562"/>
        <v>-6</v>
      </c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</row>
    <row r="548" spans="1:147" customFormat="1" x14ac:dyDescent="0.25">
      <c r="A548" s="3"/>
      <c r="B548" s="254">
        <f t="shared" si="598"/>
        <v>40049</v>
      </c>
      <c r="C548" s="5">
        <f t="shared" ref="C548:C566" si="601">G547</f>
        <v>62908</v>
      </c>
      <c r="D548" s="5">
        <v>0</v>
      </c>
      <c r="E548" s="66">
        <f t="shared" si="577"/>
        <v>0</v>
      </c>
      <c r="F548" s="66">
        <f t="shared" si="599"/>
        <v>300.99999999999994</v>
      </c>
      <c r="G548" s="4">
        <f t="shared" ref="G548:G566" si="602">G547+F548</f>
        <v>63209</v>
      </c>
      <c r="H548" s="8">
        <f t="shared" si="600"/>
        <v>4.7847650537292544E-3</v>
      </c>
      <c r="I548" s="3"/>
      <c r="J548" s="306">
        <v>40091</v>
      </c>
      <c r="K548" s="176">
        <v>1004</v>
      </c>
      <c r="L548" s="176">
        <v>1062.7</v>
      </c>
      <c r="M548" s="176">
        <v>1001.6</v>
      </c>
      <c r="N548" s="178">
        <v>1048.5999999999999</v>
      </c>
      <c r="O548" s="5">
        <f t="shared" si="593"/>
        <v>61.100000000000023</v>
      </c>
      <c r="P548" s="8">
        <f t="shared" si="594"/>
        <v>6.0856573705179308E-2</v>
      </c>
      <c r="Q548" s="8">
        <f>(AVERAGE(P545:P547))*Q1239</f>
        <v>1.2463989569176813E-2</v>
      </c>
      <c r="R548" s="8">
        <f>P547/P1239</f>
        <v>0.71390946688344215</v>
      </c>
      <c r="S548" s="109">
        <f t="shared" si="578"/>
        <v>991.48615447254645</v>
      </c>
      <c r="T548" s="5">
        <f t="shared" si="579"/>
        <v>14</v>
      </c>
      <c r="U548" s="8">
        <f t="shared" si="590"/>
        <v>0.44</v>
      </c>
      <c r="V548" s="19">
        <f t="shared" si="580"/>
        <v>0</v>
      </c>
      <c r="W548" s="109">
        <f t="shared" si="581"/>
        <v>1016.5138455274536</v>
      </c>
      <c r="X548" s="5">
        <f t="shared" si="582"/>
        <v>11</v>
      </c>
      <c r="Y548" s="8">
        <f t="shared" si="595"/>
        <v>0.56000000000000005</v>
      </c>
      <c r="Z548" s="5">
        <f t="shared" si="583"/>
        <v>33.599999999999909</v>
      </c>
      <c r="AA548" s="5">
        <f>K548*AA1239</f>
        <v>13.052</v>
      </c>
      <c r="AB548" s="5">
        <f t="shared" si="596"/>
        <v>9.3179463617626865</v>
      </c>
      <c r="AC548" s="2">
        <f t="shared" si="560"/>
        <v>40091</v>
      </c>
      <c r="AD548" s="43">
        <f t="shared" si="524"/>
        <v>990</v>
      </c>
      <c r="AE548" s="235">
        <v>6.2</v>
      </c>
      <c r="AF548" s="131">
        <f>(AK547&gt;AF1239)*1</f>
        <v>0</v>
      </c>
      <c r="AG548" s="112">
        <f>MROUND((AD548*AG1239),5)</f>
        <v>970</v>
      </c>
      <c r="AH548" s="113">
        <f>MROUND((AE548*AH1239),0.1)</f>
        <v>1.1000000000000001</v>
      </c>
      <c r="AI548" s="60">
        <f t="shared" si="525"/>
        <v>44.299999999999955</v>
      </c>
      <c r="AJ548" s="60">
        <f t="shared" si="584"/>
        <v>1004</v>
      </c>
      <c r="AK548" s="133">
        <f t="shared" si="585"/>
        <v>1048.5999999999999</v>
      </c>
      <c r="AL548" s="41">
        <f t="shared" si="597"/>
        <v>1015</v>
      </c>
      <c r="AM548" s="56">
        <f t="shared" si="522"/>
        <v>6.9</v>
      </c>
      <c r="AN548" s="82">
        <f t="shared" si="523"/>
        <v>1</v>
      </c>
      <c r="AO548" s="82">
        <f t="shared" si="526"/>
        <v>0</v>
      </c>
      <c r="AP548" s="33">
        <f t="shared" si="543"/>
        <v>1</v>
      </c>
      <c r="AQ548" s="29">
        <f t="shared" si="527"/>
        <v>6.2</v>
      </c>
      <c r="AR548" s="86">
        <f t="shared" si="528"/>
        <v>1</v>
      </c>
      <c r="AS548" s="33">
        <f t="shared" si="529"/>
        <v>0</v>
      </c>
      <c r="AT548" s="19">
        <f t="shared" si="530"/>
        <v>0</v>
      </c>
      <c r="AU548" s="18">
        <f t="shared" si="544"/>
        <v>0</v>
      </c>
      <c r="AV548" s="5">
        <f t="shared" si="545"/>
        <v>0</v>
      </c>
      <c r="AW548" s="17">
        <f t="shared" si="531"/>
        <v>0</v>
      </c>
      <c r="AX548" s="17">
        <f t="shared" si="532"/>
        <v>0</v>
      </c>
      <c r="AY548" s="17">
        <f t="shared" si="546"/>
        <v>0</v>
      </c>
      <c r="AZ548" s="19">
        <f t="shared" si="547"/>
        <v>0</v>
      </c>
      <c r="BA548" s="19">
        <f t="shared" si="548"/>
        <v>0</v>
      </c>
      <c r="BB548" s="19">
        <f t="shared" si="549"/>
        <v>0</v>
      </c>
      <c r="BC548" s="19">
        <f t="shared" si="550"/>
        <v>0</v>
      </c>
      <c r="BD548" s="17">
        <f t="shared" si="551"/>
        <v>0</v>
      </c>
      <c r="BE548" s="17">
        <f t="shared" si="533"/>
        <v>0</v>
      </c>
      <c r="BF548" s="38">
        <f t="shared" si="534"/>
        <v>0</v>
      </c>
      <c r="BG548" s="38">
        <f t="shared" si="535"/>
        <v>0</v>
      </c>
      <c r="BH548" s="38">
        <f t="shared" si="552"/>
        <v>0</v>
      </c>
      <c r="BI548" s="38">
        <f t="shared" si="536"/>
        <v>-1.1000000000000001</v>
      </c>
      <c r="BJ548" s="5">
        <f t="shared" si="537"/>
        <v>6.2</v>
      </c>
      <c r="BK548" s="5">
        <f t="shared" si="553"/>
        <v>0</v>
      </c>
      <c r="BL548" s="22">
        <f t="shared" si="554"/>
        <v>0</v>
      </c>
      <c r="BM548" s="5">
        <f t="shared" si="555"/>
        <v>5.0999999999999996</v>
      </c>
      <c r="BN548" s="66">
        <f t="shared" si="556"/>
        <v>509.99999999999994</v>
      </c>
      <c r="BO548" s="5">
        <f>AP548*BO1386</f>
        <v>0</v>
      </c>
      <c r="BP548" s="5">
        <f>AU548*BP1239</f>
        <v>0</v>
      </c>
      <c r="BQ548" s="5">
        <f t="shared" si="587"/>
        <v>-39</v>
      </c>
      <c r="BR548" s="356">
        <f t="shared" si="571"/>
        <v>470.99999999999994</v>
      </c>
      <c r="BS548" s="5">
        <f t="shared" si="557"/>
        <v>1048.5999999999999</v>
      </c>
      <c r="BT548" s="6"/>
      <c r="BU548" s="306">
        <v>40091</v>
      </c>
      <c r="BV548" s="38">
        <f t="shared" si="538"/>
        <v>1048.5999999999999</v>
      </c>
      <c r="BW548" s="66">
        <f>BV27*BV548</f>
        <v>86389.850057670119</v>
      </c>
      <c r="BX548" s="66">
        <f t="shared" si="566"/>
        <v>3649.6951721865189</v>
      </c>
      <c r="BY548" s="17">
        <f t="shared" si="561"/>
        <v>1</v>
      </c>
      <c r="BZ548" s="17">
        <f t="shared" si="567"/>
        <v>0</v>
      </c>
      <c r="CA548" s="66">
        <f t="shared" si="588"/>
        <v>471</v>
      </c>
      <c r="CB548" s="66">
        <f>N3+CE548</f>
        <v>89579</v>
      </c>
      <c r="CC548" s="66">
        <f>MAX(BW404:BW548)</f>
        <v>86389.850057670119</v>
      </c>
      <c r="CD548" s="66">
        <f t="shared" si="539"/>
        <v>0</v>
      </c>
      <c r="CE548" s="66">
        <f t="shared" si="589"/>
        <v>39579</v>
      </c>
      <c r="CF548" s="66">
        <f>MAX(CE404:CE548)</f>
        <v>39579</v>
      </c>
      <c r="CG548" s="66">
        <f t="shared" si="540"/>
        <v>0</v>
      </c>
      <c r="CH548" s="370">
        <f t="shared" si="586"/>
        <v>40091</v>
      </c>
      <c r="CI548" s="17">
        <f t="shared" si="591"/>
        <v>1</v>
      </c>
      <c r="CJ548" s="17">
        <f t="shared" si="592"/>
        <v>0</v>
      </c>
      <c r="CK548" s="38">
        <f>MAX(BV38:BV548)</f>
        <v>1048.5999999999999</v>
      </c>
      <c r="CL548" s="38">
        <f t="shared" si="562"/>
        <v>0</v>
      </c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</row>
    <row r="549" spans="1:147" customFormat="1" x14ac:dyDescent="0.25">
      <c r="A549" s="3"/>
      <c r="B549" s="254">
        <f t="shared" si="598"/>
        <v>40056</v>
      </c>
      <c r="C549" s="5">
        <f t="shared" si="601"/>
        <v>63209</v>
      </c>
      <c r="D549" s="5">
        <v>0</v>
      </c>
      <c r="E549" s="66">
        <f t="shared" ref="E549:E566" si="603">E548</f>
        <v>0</v>
      </c>
      <c r="F549" s="66">
        <f t="shared" si="599"/>
        <v>401.00000000000006</v>
      </c>
      <c r="G549" s="4">
        <f t="shared" si="602"/>
        <v>63610</v>
      </c>
      <c r="H549" s="8">
        <f t="shared" si="600"/>
        <v>6.34403328639909E-3</v>
      </c>
      <c r="I549" s="3"/>
      <c r="J549" s="306">
        <v>40098</v>
      </c>
      <c r="K549" s="176">
        <v>1050</v>
      </c>
      <c r="L549" s="176">
        <v>1072</v>
      </c>
      <c r="M549" s="176">
        <v>1043.7</v>
      </c>
      <c r="N549" s="178">
        <v>1051.5</v>
      </c>
      <c r="O549" s="5">
        <f t="shared" si="593"/>
        <v>28.299999999999955</v>
      </c>
      <c r="P549" s="8">
        <f t="shared" si="594"/>
        <v>2.6952380952380908E-2</v>
      </c>
      <c r="Q549" s="8">
        <f>(AVERAGE(P546:P548))*Q1239</f>
        <v>1.6238283416248923E-2</v>
      </c>
      <c r="R549" s="8">
        <f>P548/P1239</f>
        <v>1.7258522443997986</v>
      </c>
      <c r="S549" s="109">
        <f t="shared" si="578"/>
        <v>1032.9498024129387</v>
      </c>
      <c r="T549" s="5">
        <f t="shared" si="579"/>
        <v>15</v>
      </c>
      <c r="U549" s="8">
        <f t="shared" si="590"/>
        <v>0.5</v>
      </c>
      <c r="V549" s="19">
        <f t="shared" si="580"/>
        <v>0</v>
      </c>
      <c r="W549" s="109">
        <f t="shared" si="581"/>
        <v>1067.0501975870613</v>
      </c>
      <c r="X549" s="5">
        <f t="shared" si="582"/>
        <v>15</v>
      </c>
      <c r="Y549" s="8">
        <f t="shared" si="595"/>
        <v>0.5</v>
      </c>
      <c r="Z549" s="5">
        <f t="shared" si="583"/>
        <v>0</v>
      </c>
      <c r="AA549" s="5">
        <f>K549*AA1239</f>
        <v>13.649999999999999</v>
      </c>
      <c r="AB549" s="5">
        <f t="shared" si="596"/>
        <v>23.557883136057249</v>
      </c>
      <c r="AC549" s="2">
        <f t="shared" si="560"/>
        <v>40098</v>
      </c>
      <c r="AD549" s="43">
        <f t="shared" si="524"/>
        <v>1035</v>
      </c>
      <c r="AE549" s="235">
        <v>4.0999999999999996</v>
      </c>
      <c r="AF549" s="131">
        <f>(AK548&gt;AF1239)*1</f>
        <v>0</v>
      </c>
      <c r="AG549" s="112">
        <f>MROUND((AD549*AG1239),5)</f>
        <v>1015</v>
      </c>
      <c r="AH549" s="113">
        <f>MROUND((AE549*AH1239),0.1)</f>
        <v>0.70000000000000007</v>
      </c>
      <c r="AI549" s="60">
        <f t="shared" si="525"/>
        <v>2.9000000000000909</v>
      </c>
      <c r="AJ549" s="60">
        <f t="shared" si="584"/>
        <v>1050</v>
      </c>
      <c r="AK549" s="133">
        <f t="shared" si="585"/>
        <v>1051.5</v>
      </c>
      <c r="AL549" s="41">
        <f t="shared" si="597"/>
        <v>1065</v>
      </c>
      <c r="AM549" s="56">
        <f t="shared" si="522"/>
        <v>5.2</v>
      </c>
      <c r="AN549" s="82">
        <f t="shared" si="523"/>
        <v>1</v>
      </c>
      <c r="AO549" s="82">
        <f t="shared" si="526"/>
        <v>0</v>
      </c>
      <c r="AP549" s="33">
        <f t="shared" si="543"/>
        <v>1</v>
      </c>
      <c r="AQ549" s="29">
        <f t="shared" si="527"/>
        <v>4.0999999999999996</v>
      </c>
      <c r="AR549" s="86">
        <f t="shared" si="528"/>
        <v>1</v>
      </c>
      <c r="AS549" s="33">
        <f t="shared" si="529"/>
        <v>0</v>
      </c>
      <c r="AT549" s="19">
        <f t="shared" si="530"/>
        <v>0</v>
      </c>
      <c r="AU549" s="18">
        <f t="shared" si="544"/>
        <v>0</v>
      </c>
      <c r="AV549" s="5">
        <f t="shared" si="545"/>
        <v>0</v>
      </c>
      <c r="AW549" s="17">
        <f t="shared" si="531"/>
        <v>0</v>
      </c>
      <c r="AX549" s="17">
        <f t="shared" si="532"/>
        <v>0</v>
      </c>
      <c r="AY549" s="17">
        <f t="shared" si="546"/>
        <v>0</v>
      </c>
      <c r="AZ549" s="19">
        <f t="shared" si="547"/>
        <v>0</v>
      </c>
      <c r="BA549" s="19">
        <f t="shared" si="548"/>
        <v>0</v>
      </c>
      <c r="BB549" s="19">
        <f t="shared" si="549"/>
        <v>0</v>
      </c>
      <c r="BC549" s="19">
        <f t="shared" si="550"/>
        <v>0</v>
      </c>
      <c r="BD549" s="17">
        <f t="shared" si="551"/>
        <v>0</v>
      </c>
      <c r="BE549" s="17">
        <f t="shared" si="533"/>
        <v>0</v>
      </c>
      <c r="BF549" s="38">
        <f t="shared" si="534"/>
        <v>0</v>
      </c>
      <c r="BG549" s="38">
        <f t="shared" si="535"/>
        <v>0</v>
      </c>
      <c r="BH549" s="38">
        <f t="shared" si="552"/>
        <v>0</v>
      </c>
      <c r="BI549" s="38">
        <f t="shared" si="536"/>
        <v>-0.70000000000000007</v>
      </c>
      <c r="BJ549" s="5">
        <f t="shared" si="537"/>
        <v>4.0999999999999996</v>
      </c>
      <c r="BK549" s="5">
        <f t="shared" si="553"/>
        <v>0</v>
      </c>
      <c r="BL549" s="22">
        <f t="shared" si="554"/>
        <v>0</v>
      </c>
      <c r="BM549" s="5">
        <f t="shared" si="555"/>
        <v>3.3999999999999995</v>
      </c>
      <c r="BN549" s="66">
        <f t="shared" si="556"/>
        <v>339.99999999999994</v>
      </c>
      <c r="BO549" s="5">
        <f>AP549*BO1387</f>
        <v>0</v>
      </c>
      <c r="BP549" s="5">
        <f>AU549*BP1239</f>
        <v>0</v>
      </c>
      <c r="BQ549" s="5">
        <f t="shared" si="587"/>
        <v>-39</v>
      </c>
      <c r="BR549" s="356">
        <f t="shared" si="571"/>
        <v>300.99999999999994</v>
      </c>
      <c r="BS549" s="5">
        <f t="shared" si="557"/>
        <v>1051.5</v>
      </c>
      <c r="BT549" s="6"/>
      <c r="BU549" s="306">
        <v>40098</v>
      </c>
      <c r="BV549" s="38">
        <f t="shared" si="538"/>
        <v>1051.5</v>
      </c>
      <c r="BW549" s="66">
        <f>BV27*BV549</f>
        <v>86628.769154720721</v>
      </c>
      <c r="BX549" s="66">
        <f t="shared" si="566"/>
        <v>238.91909705060243</v>
      </c>
      <c r="BY549" s="17">
        <f t="shared" si="561"/>
        <v>1</v>
      </c>
      <c r="BZ549" s="17">
        <f t="shared" si="567"/>
        <v>0</v>
      </c>
      <c r="CA549" s="66">
        <f t="shared" si="588"/>
        <v>301</v>
      </c>
      <c r="CB549" s="66">
        <f>N3+CE549</f>
        <v>89880</v>
      </c>
      <c r="CC549" s="66">
        <f>MAX(BW404:BW549)</f>
        <v>86628.769154720721</v>
      </c>
      <c r="CD549" s="66">
        <f t="shared" si="539"/>
        <v>0</v>
      </c>
      <c r="CE549" s="66">
        <f t="shared" si="589"/>
        <v>39880</v>
      </c>
      <c r="CF549" s="66">
        <f>MAX(CE404:CE549)</f>
        <v>39880</v>
      </c>
      <c r="CG549" s="66">
        <f t="shared" si="540"/>
        <v>0</v>
      </c>
      <c r="CH549" s="370">
        <f t="shared" si="586"/>
        <v>40098</v>
      </c>
      <c r="CI549" s="17">
        <f t="shared" si="591"/>
        <v>1</v>
      </c>
      <c r="CJ549" s="17">
        <f t="shared" si="592"/>
        <v>0</v>
      </c>
      <c r="CK549" s="38">
        <f>MAX(BV38:BV549)</f>
        <v>1051.5</v>
      </c>
      <c r="CL549" s="38">
        <f t="shared" si="562"/>
        <v>0</v>
      </c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</row>
    <row r="550" spans="1:147" customFormat="1" x14ac:dyDescent="0.25">
      <c r="A550" s="3"/>
      <c r="B550" s="254">
        <f t="shared" si="598"/>
        <v>40063</v>
      </c>
      <c r="C550" s="5">
        <f t="shared" si="601"/>
        <v>63610</v>
      </c>
      <c r="D550" s="5">
        <v>0</v>
      </c>
      <c r="E550" s="66">
        <f t="shared" si="603"/>
        <v>0</v>
      </c>
      <c r="F550" s="66">
        <f t="shared" si="599"/>
        <v>401.00000000000006</v>
      </c>
      <c r="G550" s="4">
        <f t="shared" si="602"/>
        <v>64011</v>
      </c>
      <c r="H550" s="8">
        <f t="shared" si="600"/>
        <v>6.3040402452444596E-3</v>
      </c>
      <c r="I550" s="3"/>
      <c r="J550" s="306">
        <v>40105</v>
      </c>
      <c r="K550" s="176">
        <v>1053.5</v>
      </c>
      <c r="L550" s="176">
        <v>1069</v>
      </c>
      <c r="M550" s="176">
        <v>1048.0999999999999</v>
      </c>
      <c r="N550" s="178">
        <v>1056.4000000000001</v>
      </c>
      <c r="O550" s="5">
        <f t="shared" si="593"/>
        <v>20.900000000000091</v>
      </c>
      <c r="P550" s="8">
        <f t="shared" si="594"/>
        <v>1.9838633127669758E-2</v>
      </c>
      <c r="Q550" s="8">
        <f>(AVERAGE(P547:P549))*Q1239</f>
        <v>1.5064353756979568E-2</v>
      </c>
      <c r="R550" s="8">
        <f>P549/P1239</f>
        <v>0.76435172614106861</v>
      </c>
      <c r="S550" s="109">
        <f t="shared" si="578"/>
        <v>1037.6297033170219</v>
      </c>
      <c r="T550" s="5">
        <f t="shared" si="579"/>
        <v>13.5</v>
      </c>
      <c r="U550" s="8">
        <f t="shared" si="590"/>
        <v>0.55000000000000004</v>
      </c>
      <c r="V550" s="19">
        <f t="shared" si="580"/>
        <v>0</v>
      </c>
      <c r="W550" s="109">
        <f t="shared" si="581"/>
        <v>1069.3702966829781</v>
      </c>
      <c r="X550" s="5">
        <f t="shared" si="582"/>
        <v>16.5</v>
      </c>
      <c r="Y550" s="8">
        <f t="shared" si="595"/>
        <v>0.44999999999999996</v>
      </c>
      <c r="Z550" s="5">
        <f t="shared" si="583"/>
        <v>0</v>
      </c>
      <c r="AA550" s="5">
        <f>K550*AA1239</f>
        <v>13.695499999999999</v>
      </c>
      <c r="AB550" s="5">
        <f t="shared" si="596"/>
        <v>10.468179065365005</v>
      </c>
      <c r="AC550" s="2">
        <f t="shared" si="560"/>
        <v>40105</v>
      </c>
      <c r="AD550" s="43">
        <f t="shared" si="524"/>
        <v>1040</v>
      </c>
      <c r="AE550" s="235">
        <v>11.7</v>
      </c>
      <c r="AF550" s="131">
        <f>(AK549&gt;AF1239)*1</f>
        <v>0</v>
      </c>
      <c r="AG550" s="112">
        <f>MROUND((AD550*AG1239),5)</f>
        <v>1020</v>
      </c>
      <c r="AH550" s="113">
        <f>MROUND((AE550*AH1239),0.1)</f>
        <v>2.1</v>
      </c>
      <c r="AI550" s="60">
        <f t="shared" si="525"/>
        <v>4.9000000000000909</v>
      </c>
      <c r="AJ550" s="60">
        <f t="shared" si="584"/>
        <v>1053.5</v>
      </c>
      <c r="AK550" s="133">
        <f t="shared" si="585"/>
        <v>1056.4000000000001</v>
      </c>
      <c r="AL550" s="41">
        <f t="shared" si="597"/>
        <v>1070</v>
      </c>
      <c r="AM550" s="56">
        <f t="shared" ref="AM550:AM613" si="604">MROUND((AB549*Y549),0.1)</f>
        <v>11.8</v>
      </c>
      <c r="AN550" s="82">
        <f t="shared" ref="AN550:AN613" si="605">(AI550&gt;0)*1</f>
        <v>1</v>
      </c>
      <c r="AO550" s="82">
        <f t="shared" si="526"/>
        <v>0</v>
      </c>
      <c r="AP550" s="33">
        <f t="shared" si="543"/>
        <v>1</v>
      </c>
      <c r="AQ550" s="29">
        <f t="shared" si="527"/>
        <v>11.7</v>
      </c>
      <c r="AR550" s="86">
        <f t="shared" si="528"/>
        <v>1</v>
      </c>
      <c r="AS550" s="33">
        <f t="shared" si="529"/>
        <v>0</v>
      </c>
      <c r="AT550" s="19">
        <f t="shared" si="530"/>
        <v>0</v>
      </c>
      <c r="AU550" s="18">
        <f t="shared" si="544"/>
        <v>0</v>
      </c>
      <c r="AV550" s="5">
        <f t="shared" si="545"/>
        <v>0</v>
      </c>
      <c r="AW550" s="17">
        <f t="shared" si="531"/>
        <v>0</v>
      </c>
      <c r="AX550" s="17">
        <f t="shared" si="532"/>
        <v>0</v>
      </c>
      <c r="AY550" s="17">
        <f t="shared" si="546"/>
        <v>0</v>
      </c>
      <c r="AZ550" s="19">
        <f t="shared" si="547"/>
        <v>0</v>
      </c>
      <c r="BA550" s="19">
        <f t="shared" si="548"/>
        <v>0</v>
      </c>
      <c r="BB550" s="19">
        <f t="shared" si="549"/>
        <v>0</v>
      </c>
      <c r="BC550" s="19">
        <f t="shared" si="550"/>
        <v>0</v>
      </c>
      <c r="BD550" s="17">
        <f t="shared" si="551"/>
        <v>0</v>
      </c>
      <c r="BE550" s="17">
        <f t="shared" si="533"/>
        <v>0</v>
      </c>
      <c r="BF550" s="38">
        <f t="shared" si="534"/>
        <v>0</v>
      </c>
      <c r="BG550" s="38">
        <f t="shared" si="535"/>
        <v>0</v>
      </c>
      <c r="BH550" s="38">
        <f t="shared" si="552"/>
        <v>0</v>
      </c>
      <c r="BI550" s="38">
        <f t="shared" si="536"/>
        <v>-2.1</v>
      </c>
      <c r="BJ550" s="5">
        <f t="shared" si="537"/>
        <v>11.7</v>
      </c>
      <c r="BK550" s="5">
        <f t="shared" si="553"/>
        <v>0</v>
      </c>
      <c r="BL550" s="22">
        <f t="shared" si="554"/>
        <v>0</v>
      </c>
      <c r="BM550" s="5">
        <f t="shared" si="555"/>
        <v>9.6</v>
      </c>
      <c r="BN550" s="66">
        <f t="shared" si="556"/>
        <v>960</v>
      </c>
      <c r="BO550" s="5">
        <f>AP550*BO1388</f>
        <v>0</v>
      </c>
      <c r="BP550" s="5">
        <f>AU550*BP1239</f>
        <v>0</v>
      </c>
      <c r="BQ550" s="5">
        <f t="shared" si="587"/>
        <v>-39</v>
      </c>
      <c r="BR550" s="356">
        <f t="shared" si="571"/>
        <v>921</v>
      </c>
      <c r="BS550" s="5">
        <f t="shared" si="557"/>
        <v>1056.4000000000001</v>
      </c>
      <c r="BT550" s="6"/>
      <c r="BU550" s="306">
        <v>40105</v>
      </c>
      <c r="BV550" s="38">
        <f t="shared" si="538"/>
        <v>1056.4000000000001</v>
      </c>
      <c r="BW550" s="66">
        <f>BV27*BV550</f>
        <v>87032.46004284067</v>
      </c>
      <c r="BX550" s="66">
        <f t="shared" si="566"/>
        <v>403.6908881199488</v>
      </c>
      <c r="BY550" s="17">
        <f t="shared" si="561"/>
        <v>1</v>
      </c>
      <c r="BZ550" s="17">
        <f t="shared" si="567"/>
        <v>0</v>
      </c>
      <c r="CA550" s="66">
        <f t="shared" si="588"/>
        <v>921</v>
      </c>
      <c r="CB550" s="66">
        <f>N3+CE550</f>
        <v>90801</v>
      </c>
      <c r="CC550" s="66">
        <f>MAX(BW404:BW550)</f>
        <v>87032.46004284067</v>
      </c>
      <c r="CD550" s="66">
        <f t="shared" si="539"/>
        <v>0</v>
      </c>
      <c r="CE550" s="66">
        <f t="shared" si="589"/>
        <v>40801</v>
      </c>
      <c r="CF550" s="66">
        <f>MAX(CE404:CE550)</f>
        <v>40801</v>
      </c>
      <c r="CG550" s="66">
        <f t="shared" si="540"/>
        <v>0</v>
      </c>
      <c r="CH550" s="370">
        <f t="shared" si="586"/>
        <v>40105</v>
      </c>
      <c r="CI550" s="17">
        <f t="shared" si="591"/>
        <v>1</v>
      </c>
      <c r="CJ550" s="17">
        <f t="shared" si="592"/>
        <v>0</v>
      </c>
      <c r="CK550" s="38">
        <f>MAX(BV38:BV550)</f>
        <v>1056.4000000000001</v>
      </c>
      <c r="CL550" s="38">
        <f t="shared" si="562"/>
        <v>0</v>
      </c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</row>
    <row r="551" spans="1:147" customFormat="1" x14ac:dyDescent="0.25">
      <c r="A551" s="3"/>
      <c r="B551" s="254">
        <f t="shared" si="598"/>
        <v>40070</v>
      </c>
      <c r="C551" s="5">
        <f t="shared" si="601"/>
        <v>64011</v>
      </c>
      <c r="D551" s="5">
        <v>0</v>
      </c>
      <c r="E551" s="66">
        <f t="shared" si="603"/>
        <v>0</v>
      </c>
      <c r="F551" s="66">
        <f t="shared" si="599"/>
        <v>830.99999999999989</v>
      </c>
      <c r="G551" s="4">
        <f t="shared" si="602"/>
        <v>64842</v>
      </c>
      <c r="H551" s="8">
        <f t="shared" si="600"/>
        <v>1.2982143694052583E-2</v>
      </c>
      <c r="I551" s="3"/>
      <c r="J551" s="306">
        <v>40112</v>
      </c>
      <c r="K551" s="176">
        <v>1055.5</v>
      </c>
      <c r="L551" s="176">
        <v>1060.8</v>
      </c>
      <c r="M551" s="176">
        <v>1026.9000000000001</v>
      </c>
      <c r="N551" s="178">
        <v>1040.4000000000001</v>
      </c>
      <c r="O551" s="5">
        <f t="shared" si="593"/>
        <v>33.899999999999864</v>
      </c>
      <c r="P551" s="8">
        <f t="shared" si="594"/>
        <v>3.2117479867361312E-2</v>
      </c>
      <c r="Q551" s="8">
        <f>(AVERAGE(P548:P550))*Q1239</f>
        <v>1.4353011704697331E-2</v>
      </c>
      <c r="R551" s="8">
        <f>P550/P1239</f>
        <v>0.56261053530687211</v>
      </c>
      <c r="S551" s="109">
        <f t="shared" si="578"/>
        <v>1040.350396145692</v>
      </c>
      <c r="T551" s="5">
        <f t="shared" si="579"/>
        <v>15.5</v>
      </c>
      <c r="U551" s="8">
        <f t="shared" si="590"/>
        <v>0.48333333333333334</v>
      </c>
      <c r="V551" s="19">
        <f t="shared" si="580"/>
        <v>0</v>
      </c>
      <c r="W551" s="109">
        <f t="shared" si="581"/>
        <v>1070.649603854308</v>
      </c>
      <c r="X551" s="5">
        <f t="shared" si="582"/>
        <v>14.5</v>
      </c>
      <c r="Y551" s="8">
        <f t="shared" si="595"/>
        <v>0.51666666666666661</v>
      </c>
      <c r="Z551" s="5">
        <f t="shared" si="583"/>
        <v>0</v>
      </c>
      <c r="AA551" s="5">
        <f>K551*AA1239</f>
        <v>13.721499999999999</v>
      </c>
      <c r="AB551" s="5">
        <f t="shared" si="596"/>
        <v>7.719860460213245</v>
      </c>
      <c r="AC551" s="2">
        <f t="shared" si="560"/>
        <v>40112</v>
      </c>
      <c r="AD551" s="43">
        <f t="shared" ref="AD551:AD614" si="606">MROUND(S551,5)</f>
        <v>1040</v>
      </c>
      <c r="AE551" s="235">
        <v>5.7</v>
      </c>
      <c r="AF551" s="131">
        <f>(AK550&gt;AF1239)*1</f>
        <v>0</v>
      </c>
      <c r="AG551" s="112">
        <f>MROUND((AD551*AG1239),5)</f>
        <v>1020</v>
      </c>
      <c r="AH551" s="113">
        <f>MROUND((AE551*AH1239),0.1)</f>
        <v>1</v>
      </c>
      <c r="AI551" s="60">
        <f t="shared" ref="AI551:AI614" si="607">AK551-AK550</f>
        <v>-16</v>
      </c>
      <c r="AJ551" s="60">
        <f t="shared" si="584"/>
        <v>1055.5</v>
      </c>
      <c r="AK551" s="133">
        <f t="shared" si="585"/>
        <v>1040.4000000000001</v>
      </c>
      <c r="AL551" s="41">
        <f t="shared" si="597"/>
        <v>1070</v>
      </c>
      <c r="AM551" s="56">
        <f t="shared" si="604"/>
        <v>4.7</v>
      </c>
      <c r="AN551" s="82">
        <f t="shared" si="605"/>
        <v>0</v>
      </c>
      <c r="AO551" s="82">
        <f t="shared" ref="AO551:AO614" si="608">(AI551&lt;0)*1</f>
        <v>1</v>
      </c>
      <c r="AP551" s="33">
        <f t="shared" si="543"/>
        <v>1</v>
      </c>
      <c r="AQ551" s="29">
        <f t="shared" ref="AQ551:AQ614" si="609">AP551*AE551</f>
        <v>5.7</v>
      </c>
      <c r="AR551" s="86">
        <f t="shared" ref="AR551:AR614" si="610">(AK551&gt;AD551)*1</f>
        <v>1</v>
      </c>
      <c r="AS551" s="33">
        <f t="shared" ref="AS551:AS614" si="611">(AD551&gt;AK551)*AP551</f>
        <v>0</v>
      </c>
      <c r="AT551" s="19">
        <f t="shared" ref="AT551:AT614" si="612">AS551*AD551</f>
        <v>0</v>
      </c>
      <c r="AU551" s="18">
        <f t="shared" si="544"/>
        <v>0</v>
      </c>
      <c r="AV551" s="5">
        <f t="shared" si="545"/>
        <v>0</v>
      </c>
      <c r="AW551" s="17">
        <f t="shared" ref="AW551:AW614" si="613">(AK551&lt;AL551)*AU551</f>
        <v>0</v>
      </c>
      <c r="AX551" s="17">
        <f t="shared" ref="AX551:AX614" si="614">(AK551&gt;AL551)*AU551</f>
        <v>0</v>
      </c>
      <c r="AY551" s="17">
        <f t="shared" si="546"/>
        <v>0</v>
      </c>
      <c r="AZ551" s="19">
        <f t="shared" si="547"/>
        <v>0</v>
      </c>
      <c r="BA551" s="19">
        <f t="shared" si="548"/>
        <v>0</v>
      </c>
      <c r="BB551" s="19">
        <f t="shared" si="549"/>
        <v>0</v>
      </c>
      <c r="BC551" s="19">
        <f t="shared" si="550"/>
        <v>0</v>
      </c>
      <c r="BD551" s="17">
        <f t="shared" si="551"/>
        <v>0</v>
      </c>
      <c r="BE551" s="17">
        <f t="shared" ref="BE551:BE614" si="615">(AG551&gt;AK551)*AF551</f>
        <v>0</v>
      </c>
      <c r="BF551" s="38">
        <f t="shared" ref="BF551:BF614" si="616">(AG551&gt;AK551)*AG551</f>
        <v>0</v>
      </c>
      <c r="BG551" s="38">
        <f t="shared" ref="BG551:BG614" si="617">((AG551-BD551)*(BD551&gt;0)*BE551)</f>
        <v>0</v>
      </c>
      <c r="BH551" s="38">
        <f t="shared" si="552"/>
        <v>0</v>
      </c>
      <c r="BI551" s="38">
        <f t="shared" ref="BI551:BI614" si="618">((BG551+BH551)*BE551)-AH551</f>
        <v>-1</v>
      </c>
      <c r="BJ551" s="5">
        <f t="shared" ref="BJ551:BJ614" si="619">AP551*AE551</f>
        <v>5.7</v>
      </c>
      <c r="BK551" s="5">
        <f t="shared" si="553"/>
        <v>0</v>
      </c>
      <c r="BL551" s="22">
        <f t="shared" si="554"/>
        <v>0</v>
      </c>
      <c r="BM551" s="5">
        <f t="shared" si="555"/>
        <v>4.7</v>
      </c>
      <c r="BN551" s="66">
        <f t="shared" si="556"/>
        <v>470</v>
      </c>
      <c r="BO551" s="5">
        <f>AP551*BO1389</f>
        <v>0</v>
      </c>
      <c r="BP551" s="5">
        <f>AU551*BP1239</f>
        <v>0</v>
      </c>
      <c r="BQ551" s="5">
        <f t="shared" si="587"/>
        <v>-39</v>
      </c>
      <c r="BR551" s="356">
        <f t="shared" si="571"/>
        <v>431</v>
      </c>
      <c r="BS551" s="5">
        <f t="shared" si="557"/>
        <v>1040.4000000000001</v>
      </c>
      <c r="BT551" s="6"/>
      <c r="BU551" s="306">
        <v>40112</v>
      </c>
      <c r="BV551" s="38">
        <f t="shared" ref="BV551:BV614" si="620">AK551</f>
        <v>1040.4000000000001</v>
      </c>
      <c r="BW551" s="66">
        <f>BV27*BV551</f>
        <v>85714.285714285725</v>
      </c>
      <c r="BX551" s="66">
        <f t="shared" si="566"/>
        <v>-1318.1743285549455</v>
      </c>
      <c r="BY551" s="17">
        <f t="shared" si="561"/>
        <v>0</v>
      </c>
      <c r="BZ551" s="17">
        <f t="shared" si="567"/>
        <v>1</v>
      </c>
      <c r="CA551" s="66">
        <f t="shared" si="588"/>
        <v>431</v>
      </c>
      <c r="CB551" s="66">
        <f>N3+CE551</f>
        <v>91232</v>
      </c>
      <c r="CC551" s="66">
        <f>MAX(BW404:BW551)</f>
        <v>87032.46004284067</v>
      </c>
      <c r="CD551" s="66">
        <f t="shared" si="539"/>
        <v>-1318.1743285549455</v>
      </c>
      <c r="CE551" s="66">
        <f t="shared" si="589"/>
        <v>41232</v>
      </c>
      <c r="CF551" s="66">
        <f>MAX(CE404:CE551)</f>
        <v>41232</v>
      </c>
      <c r="CG551" s="66">
        <f t="shared" si="540"/>
        <v>0</v>
      </c>
      <c r="CH551" s="370">
        <f t="shared" si="586"/>
        <v>40112</v>
      </c>
      <c r="CI551" s="17">
        <f t="shared" si="591"/>
        <v>1</v>
      </c>
      <c r="CJ551" s="17">
        <f t="shared" si="592"/>
        <v>0</v>
      </c>
      <c r="CK551" s="38">
        <f>MAX(BV38:BV551)</f>
        <v>1056.4000000000001</v>
      </c>
      <c r="CL551" s="38">
        <f t="shared" si="562"/>
        <v>-16</v>
      </c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</row>
    <row r="552" spans="1:147" customFormat="1" x14ac:dyDescent="0.25">
      <c r="A552" s="3"/>
      <c r="B552" s="254">
        <f t="shared" si="598"/>
        <v>40077</v>
      </c>
      <c r="C552" s="5">
        <f t="shared" si="601"/>
        <v>64842</v>
      </c>
      <c r="D552" s="5">
        <v>0</v>
      </c>
      <c r="E552" s="66">
        <f t="shared" si="603"/>
        <v>0</v>
      </c>
      <c r="F552" s="66">
        <f t="shared" si="599"/>
        <v>420.99999999999994</v>
      </c>
      <c r="G552" s="4">
        <f t="shared" si="602"/>
        <v>65263</v>
      </c>
      <c r="H552" s="8">
        <f t="shared" si="600"/>
        <v>6.4927053453008848E-3</v>
      </c>
      <c r="I552" s="3"/>
      <c r="J552" s="306">
        <v>40119</v>
      </c>
      <c r="K552" s="176">
        <v>1043.4000000000001</v>
      </c>
      <c r="L552" s="176">
        <v>1101.9000000000001</v>
      </c>
      <c r="M552" s="176">
        <v>1042.2</v>
      </c>
      <c r="N552" s="178">
        <v>1095.7</v>
      </c>
      <c r="O552" s="5">
        <f t="shared" si="593"/>
        <v>59.700000000000045</v>
      </c>
      <c r="P552" s="8">
        <f t="shared" si="594"/>
        <v>5.7216791259344486E-2</v>
      </c>
      <c r="Q552" s="8">
        <f>(AVERAGE(P549:P551))*Q1239</f>
        <v>1.0521132526321598E-2</v>
      </c>
      <c r="R552" s="8">
        <f>P551/P1239</f>
        <v>0.91083052066129366</v>
      </c>
      <c r="S552" s="109">
        <f t="shared" si="578"/>
        <v>1032.4222503220362</v>
      </c>
      <c r="T552" s="5">
        <f t="shared" si="579"/>
        <v>13.400000000000091</v>
      </c>
      <c r="U552" s="8">
        <f t="shared" si="590"/>
        <v>0.46399999999999636</v>
      </c>
      <c r="V552" s="19">
        <f t="shared" si="580"/>
        <v>0</v>
      </c>
      <c r="W552" s="109">
        <f t="shared" si="581"/>
        <v>1054.3777496779639</v>
      </c>
      <c r="X552" s="5">
        <f t="shared" si="582"/>
        <v>11.599999999999909</v>
      </c>
      <c r="Y552" s="8">
        <f t="shared" si="595"/>
        <v>0.53600000000000358</v>
      </c>
      <c r="Z552" s="5">
        <f t="shared" si="583"/>
        <v>40.700000000000045</v>
      </c>
      <c r="AA552" s="5">
        <f>K552*AA1239</f>
        <v>13.564200000000001</v>
      </c>
      <c r="AB552" s="5">
        <f t="shared" si="596"/>
        <v>12.35468734835392</v>
      </c>
      <c r="AC552" s="2">
        <f t="shared" si="560"/>
        <v>40119</v>
      </c>
      <c r="AD552" s="43">
        <f t="shared" si="606"/>
        <v>1030</v>
      </c>
      <c r="AE552" s="235">
        <v>3.7</v>
      </c>
      <c r="AF552" s="131">
        <f>(AK551&gt;AF1239)*1</f>
        <v>0</v>
      </c>
      <c r="AG552" s="112">
        <f>MROUND((AD552*AG1239),5)</f>
        <v>1010</v>
      </c>
      <c r="AH552" s="113">
        <f>MROUND((AE552*AH1239),0.1)</f>
        <v>0.70000000000000007</v>
      </c>
      <c r="AI552" s="60">
        <f t="shared" si="607"/>
        <v>55.299999999999955</v>
      </c>
      <c r="AJ552" s="60">
        <f t="shared" si="584"/>
        <v>1043.4000000000001</v>
      </c>
      <c r="AK552" s="133">
        <f t="shared" si="585"/>
        <v>1095.7</v>
      </c>
      <c r="AL552" s="41">
        <f t="shared" si="597"/>
        <v>1055</v>
      </c>
      <c r="AM552" s="56">
        <f t="shared" si="604"/>
        <v>4</v>
      </c>
      <c r="AN552" s="82">
        <f t="shared" si="605"/>
        <v>1</v>
      </c>
      <c r="AO552" s="82">
        <f t="shared" si="608"/>
        <v>0</v>
      </c>
      <c r="AP552" s="33">
        <f t="shared" si="543"/>
        <v>1</v>
      </c>
      <c r="AQ552" s="29">
        <f t="shared" si="609"/>
        <v>3.7</v>
      </c>
      <c r="AR552" s="86">
        <f t="shared" si="610"/>
        <v>1</v>
      </c>
      <c r="AS552" s="33">
        <f t="shared" si="611"/>
        <v>0</v>
      </c>
      <c r="AT552" s="19">
        <f t="shared" si="612"/>
        <v>0</v>
      </c>
      <c r="AU552" s="18">
        <f t="shared" si="544"/>
        <v>0</v>
      </c>
      <c r="AV552" s="5">
        <f t="shared" si="545"/>
        <v>0</v>
      </c>
      <c r="AW552" s="17">
        <f t="shared" si="613"/>
        <v>0</v>
      </c>
      <c r="AX552" s="17">
        <f t="shared" si="614"/>
        <v>0</v>
      </c>
      <c r="AY552" s="17">
        <f t="shared" si="546"/>
        <v>0</v>
      </c>
      <c r="AZ552" s="19">
        <f t="shared" si="547"/>
        <v>0</v>
      </c>
      <c r="BA552" s="19">
        <f t="shared" si="548"/>
        <v>0</v>
      </c>
      <c r="BB552" s="19">
        <f t="shared" si="549"/>
        <v>0</v>
      </c>
      <c r="BC552" s="19">
        <f t="shared" si="550"/>
        <v>0</v>
      </c>
      <c r="BD552" s="17">
        <f t="shared" si="551"/>
        <v>0</v>
      </c>
      <c r="BE552" s="17">
        <f t="shared" si="615"/>
        <v>0</v>
      </c>
      <c r="BF552" s="38">
        <f t="shared" si="616"/>
        <v>0</v>
      </c>
      <c r="BG552" s="38">
        <f t="shared" si="617"/>
        <v>0</v>
      </c>
      <c r="BH552" s="38">
        <f t="shared" si="552"/>
        <v>0</v>
      </c>
      <c r="BI552" s="38">
        <f t="shared" si="618"/>
        <v>-0.70000000000000007</v>
      </c>
      <c r="BJ552" s="5">
        <f t="shared" si="619"/>
        <v>3.7</v>
      </c>
      <c r="BK552" s="5">
        <f t="shared" si="553"/>
        <v>0</v>
      </c>
      <c r="BL552" s="22">
        <f t="shared" si="554"/>
        <v>0</v>
      </c>
      <c r="BM552" s="5">
        <f t="shared" si="555"/>
        <v>3</v>
      </c>
      <c r="BN552" s="66">
        <f t="shared" si="556"/>
        <v>300</v>
      </c>
      <c r="BO552" s="5">
        <f>AP552*BO1390</f>
        <v>0</v>
      </c>
      <c r="BP552" s="5">
        <f>AU552*BP1239</f>
        <v>0</v>
      </c>
      <c r="BQ552" s="5">
        <f t="shared" si="587"/>
        <v>-39</v>
      </c>
      <c r="BR552" s="356">
        <f t="shared" si="571"/>
        <v>261</v>
      </c>
      <c r="BS552" s="5">
        <f t="shared" si="557"/>
        <v>1095.7</v>
      </c>
      <c r="BT552" s="6"/>
      <c r="BU552" s="306">
        <v>40119</v>
      </c>
      <c r="BV552" s="38">
        <f t="shared" si="620"/>
        <v>1095.7</v>
      </c>
      <c r="BW552" s="66">
        <f>BV27*BV552</f>
        <v>90270.225737353772</v>
      </c>
      <c r="BX552" s="66">
        <f t="shared" si="566"/>
        <v>4555.9400230680476</v>
      </c>
      <c r="BY552" s="17">
        <f t="shared" si="561"/>
        <v>1</v>
      </c>
      <c r="BZ552" s="17">
        <f t="shared" si="567"/>
        <v>0</v>
      </c>
      <c r="CA552" s="66">
        <f t="shared" si="588"/>
        <v>261</v>
      </c>
      <c r="CB552" s="66">
        <f>N3+CE552</f>
        <v>91493</v>
      </c>
      <c r="CC552" s="66">
        <f>MAX(BW404:BW552)</f>
        <v>90270.225737353772</v>
      </c>
      <c r="CD552" s="66">
        <f t="shared" ref="CD552:CD615" si="621">BW552-CC552</f>
        <v>0</v>
      </c>
      <c r="CE552" s="66">
        <f t="shared" si="589"/>
        <v>41493</v>
      </c>
      <c r="CF552" s="66">
        <f>MAX(CE404:CE552)</f>
        <v>41493</v>
      </c>
      <c r="CG552" s="66">
        <f t="shared" ref="CG552:CG615" si="622">CE552-CF552</f>
        <v>0</v>
      </c>
      <c r="CH552" s="370">
        <f t="shared" si="586"/>
        <v>40119</v>
      </c>
      <c r="CI552" s="17">
        <f t="shared" si="591"/>
        <v>1</v>
      </c>
      <c r="CJ552" s="17">
        <f t="shared" si="592"/>
        <v>0</v>
      </c>
      <c r="CK552" s="38">
        <f>MAX(BV38:BV552)</f>
        <v>1095.7</v>
      </c>
      <c r="CL552" s="38">
        <f t="shared" si="562"/>
        <v>0</v>
      </c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</row>
    <row r="553" spans="1:147" customFormat="1" x14ac:dyDescent="0.25">
      <c r="A553" s="3"/>
      <c r="B553" s="254">
        <f t="shared" si="598"/>
        <v>40084</v>
      </c>
      <c r="C553" s="5">
        <f t="shared" si="601"/>
        <v>65263</v>
      </c>
      <c r="D553" s="5">
        <v>0</v>
      </c>
      <c r="E553" s="66">
        <f t="shared" si="603"/>
        <v>0</v>
      </c>
      <c r="F553" s="66">
        <f t="shared" si="599"/>
        <v>480.99999999999989</v>
      </c>
      <c r="G553" s="4">
        <f t="shared" si="602"/>
        <v>65744</v>
      </c>
      <c r="H553" s="8">
        <f t="shared" si="600"/>
        <v>7.3701791214010985E-3</v>
      </c>
      <c r="I553" s="3"/>
      <c r="J553" s="306">
        <v>40126</v>
      </c>
      <c r="K553" s="176">
        <v>1098</v>
      </c>
      <c r="L553" s="176">
        <v>1123.4000000000001</v>
      </c>
      <c r="M553" s="176">
        <v>1096</v>
      </c>
      <c r="N553" s="178">
        <v>1116.7</v>
      </c>
      <c r="O553" s="5">
        <f t="shared" si="593"/>
        <v>27.400000000000091</v>
      </c>
      <c r="P553" s="8">
        <f t="shared" si="594"/>
        <v>2.4954462659380776E-2</v>
      </c>
      <c r="Q553" s="8">
        <f>(AVERAGE(P550:P552))*Q1239</f>
        <v>1.4556387233916744E-2</v>
      </c>
      <c r="R553" s="8">
        <f>P552/P1239</f>
        <v>1.6226304177208444</v>
      </c>
      <c r="S553" s="109">
        <f t="shared" si="578"/>
        <v>1082.0170868171595</v>
      </c>
      <c r="T553" s="5">
        <f t="shared" si="579"/>
        <v>18</v>
      </c>
      <c r="U553" s="8">
        <f t="shared" si="590"/>
        <v>0.48571428571428571</v>
      </c>
      <c r="V553" s="19">
        <f t="shared" si="580"/>
        <v>0</v>
      </c>
      <c r="W553" s="109">
        <f t="shared" si="581"/>
        <v>1113.9829131828405</v>
      </c>
      <c r="X553" s="5">
        <f t="shared" si="582"/>
        <v>17</v>
      </c>
      <c r="Y553" s="8">
        <f t="shared" si="595"/>
        <v>0.51428571428571423</v>
      </c>
      <c r="Z553" s="5">
        <f t="shared" si="583"/>
        <v>1.7000000000000455</v>
      </c>
      <c r="AA553" s="5">
        <f>K553*AA1239</f>
        <v>14.273999999999999</v>
      </c>
      <c r="AB553" s="5">
        <f t="shared" si="596"/>
        <v>23.161426582547332</v>
      </c>
      <c r="AC553" s="2">
        <f t="shared" si="560"/>
        <v>40126</v>
      </c>
      <c r="AD553" s="43">
        <f t="shared" si="606"/>
        <v>1080</v>
      </c>
      <c r="AE553" s="235">
        <v>5.7</v>
      </c>
      <c r="AF553" s="131">
        <f>(AK552&gt;AF1239)*1</f>
        <v>0</v>
      </c>
      <c r="AG553" s="112">
        <f>MROUND((AD553*AG1239),5)</f>
        <v>1060</v>
      </c>
      <c r="AH553" s="113">
        <f>MROUND((AE553*AH1239),0.1)</f>
        <v>1</v>
      </c>
      <c r="AI553" s="60">
        <f t="shared" si="607"/>
        <v>21</v>
      </c>
      <c r="AJ553" s="60">
        <f t="shared" si="584"/>
        <v>1098</v>
      </c>
      <c r="AK553" s="133">
        <f t="shared" si="585"/>
        <v>1116.7</v>
      </c>
      <c r="AL553" s="41">
        <f t="shared" si="597"/>
        <v>1115</v>
      </c>
      <c r="AM553" s="56">
        <f t="shared" si="604"/>
        <v>6.6000000000000005</v>
      </c>
      <c r="AN553" s="82">
        <f t="shared" si="605"/>
        <v>1</v>
      </c>
      <c r="AO553" s="82">
        <f t="shared" si="608"/>
        <v>0</v>
      </c>
      <c r="AP553" s="33">
        <f t="shared" si="543"/>
        <v>1</v>
      </c>
      <c r="AQ553" s="29">
        <f t="shared" si="609"/>
        <v>5.7</v>
      </c>
      <c r="AR553" s="86">
        <f t="shared" si="610"/>
        <v>1</v>
      </c>
      <c r="AS553" s="33">
        <f t="shared" si="611"/>
        <v>0</v>
      </c>
      <c r="AT553" s="19">
        <f t="shared" si="612"/>
        <v>0</v>
      </c>
      <c r="AU553" s="18">
        <f t="shared" si="544"/>
        <v>0</v>
      </c>
      <c r="AV553" s="5">
        <f t="shared" si="545"/>
        <v>0</v>
      </c>
      <c r="AW553" s="17">
        <f t="shared" si="613"/>
        <v>0</v>
      </c>
      <c r="AX553" s="17">
        <f t="shared" si="614"/>
        <v>0</v>
      </c>
      <c r="AY553" s="17">
        <f t="shared" si="546"/>
        <v>0</v>
      </c>
      <c r="AZ553" s="19">
        <f t="shared" si="547"/>
        <v>0</v>
      </c>
      <c r="BA553" s="19">
        <f t="shared" si="548"/>
        <v>0</v>
      </c>
      <c r="BB553" s="19">
        <f t="shared" si="549"/>
        <v>0</v>
      </c>
      <c r="BC553" s="19">
        <f t="shared" si="550"/>
        <v>0</v>
      </c>
      <c r="BD553" s="17">
        <f t="shared" si="551"/>
        <v>0</v>
      </c>
      <c r="BE553" s="17">
        <f t="shared" si="615"/>
        <v>0</v>
      </c>
      <c r="BF553" s="38">
        <f t="shared" si="616"/>
        <v>0</v>
      </c>
      <c r="BG553" s="38">
        <f t="shared" si="617"/>
        <v>0</v>
      </c>
      <c r="BH553" s="38">
        <f t="shared" si="552"/>
        <v>0</v>
      </c>
      <c r="BI553" s="38">
        <f t="shared" si="618"/>
        <v>-1</v>
      </c>
      <c r="BJ553" s="5">
        <f t="shared" si="619"/>
        <v>5.7</v>
      </c>
      <c r="BK553" s="5">
        <f t="shared" si="553"/>
        <v>0</v>
      </c>
      <c r="BL553" s="22">
        <f t="shared" si="554"/>
        <v>0</v>
      </c>
      <c r="BM553" s="5">
        <f t="shared" si="555"/>
        <v>4.7</v>
      </c>
      <c r="BN553" s="66">
        <f t="shared" si="556"/>
        <v>470</v>
      </c>
      <c r="BO553" s="5">
        <f>AP553*BO1391</f>
        <v>0</v>
      </c>
      <c r="BP553" s="5">
        <f>AU553*BP1239</f>
        <v>0</v>
      </c>
      <c r="BQ553" s="5">
        <f t="shared" si="587"/>
        <v>-39</v>
      </c>
      <c r="BR553" s="356">
        <f t="shared" si="571"/>
        <v>431</v>
      </c>
      <c r="BS553" s="5">
        <f t="shared" si="557"/>
        <v>1116.7</v>
      </c>
      <c r="BT553" s="6"/>
      <c r="BU553" s="306">
        <v>40126</v>
      </c>
      <c r="BV553" s="38">
        <f t="shared" si="620"/>
        <v>1116.7</v>
      </c>
      <c r="BW553" s="66">
        <f>BV27*BV553</f>
        <v>92000.329543582149</v>
      </c>
      <c r="BX553" s="66">
        <f t="shared" si="566"/>
        <v>1730.1038062283769</v>
      </c>
      <c r="BY553" s="17">
        <f t="shared" si="561"/>
        <v>1</v>
      </c>
      <c r="BZ553" s="17">
        <f t="shared" si="567"/>
        <v>0</v>
      </c>
      <c r="CA553" s="66">
        <f t="shared" si="588"/>
        <v>431</v>
      </c>
      <c r="CB553" s="66">
        <f>N3+CE553</f>
        <v>91924</v>
      </c>
      <c r="CC553" s="66">
        <f>MAX(BW404:BW553)</f>
        <v>92000.329543582149</v>
      </c>
      <c r="CD553" s="66">
        <f t="shared" si="621"/>
        <v>0</v>
      </c>
      <c r="CE553" s="66">
        <f t="shared" si="589"/>
        <v>41924</v>
      </c>
      <c r="CF553" s="66">
        <f>MAX(CE404:CE553)</f>
        <v>41924</v>
      </c>
      <c r="CG553" s="66">
        <f t="shared" si="622"/>
        <v>0</v>
      </c>
      <c r="CH553" s="370">
        <f t="shared" si="586"/>
        <v>40126</v>
      </c>
      <c r="CI553" s="17">
        <f t="shared" si="591"/>
        <v>1</v>
      </c>
      <c r="CJ553" s="17">
        <f t="shared" si="592"/>
        <v>0</v>
      </c>
      <c r="CK553" s="38">
        <f>MAX(BV38:BV553)</f>
        <v>1116.7</v>
      </c>
      <c r="CL553" s="38">
        <f t="shared" si="562"/>
        <v>0</v>
      </c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</row>
    <row r="554" spans="1:147" customFormat="1" x14ac:dyDescent="0.25">
      <c r="A554" s="3"/>
      <c r="B554" s="254">
        <f t="shared" si="598"/>
        <v>40091</v>
      </c>
      <c r="C554" s="5">
        <f t="shared" si="601"/>
        <v>65744</v>
      </c>
      <c r="D554" s="5">
        <v>0</v>
      </c>
      <c r="E554" s="66">
        <f t="shared" si="603"/>
        <v>0</v>
      </c>
      <c r="F554" s="66">
        <f t="shared" si="599"/>
        <v>470.99999999999994</v>
      </c>
      <c r="G554" s="4">
        <f t="shared" si="602"/>
        <v>66215</v>
      </c>
      <c r="H554" s="8">
        <f t="shared" si="600"/>
        <v>7.164151861766852E-3</v>
      </c>
      <c r="I554" s="3"/>
      <c r="J554" s="306">
        <v>40133</v>
      </c>
      <c r="K554" s="176">
        <v>1119.5999999999999</v>
      </c>
      <c r="L554" s="176">
        <v>1153.4000000000001</v>
      </c>
      <c r="M554" s="176">
        <v>1119.5</v>
      </c>
      <c r="N554" s="178">
        <v>1146.8</v>
      </c>
      <c r="O554" s="5">
        <f t="shared" si="593"/>
        <v>33.900000000000091</v>
      </c>
      <c r="P554" s="8">
        <f t="shared" si="594"/>
        <v>3.0278670953912196E-2</v>
      </c>
      <c r="Q554" s="8">
        <f>(AVERAGE(P551:P553))*Q1239</f>
        <v>1.523849783814488E-2</v>
      </c>
      <c r="R554" s="8">
        <f>P553/P1239</f>
        <v>0.7076920826519999</v>
      </c>
      <c r="S554" s="109">
        <f t="shared" si="578"/>
        <v>1102.5389778204128</v>
      </c>
      <c r="T554" s="5">
        <f t="shared" si="579"/>
        <v>14.599999999999909</v>
      </c>
      <c r="U554" s="8">
        <f t="shared" si="590"/>
        <v>0.51333333333333642</v>
      </c>
      <c r="V554" s="19">
        <f t="shared" si="580"/>
        <v>0</v>
      </c>
      <c r="W554" s="109">
        <f t="shared" si="581"/>
        <v>1136.661022179587</v>
      </c>
      <c r="X554" s="5">
        <f t="shared" si="582"/>
        <v>15.400000000000091</v>
      </c>
      <c r="Y554" s="8">
        <f t="shared" si="595"/>
        <v>0.48666666666666358</v>
      </c>
      <c r="Z554" s="5">
        <f t="shared" si="583"/>
        <v>11.799999999999955</v>
      </c>
      <c r="AA554" s="5">
        <f>K554*AA1239</f>
        <v>14.554799999999998</v>
      </c>
      <c r="AB554" s="5">
        <f t="shared" si="596"/>
        <v>10.300316724583327</v>
      </c>
      <c r="AC554" s="2">
        <f t="shared" si="560"/>
        <v>40133</v>
      </c>
      <c r="AD554" s="43">
        <f t="shared" si="606"/>
        <v>1105</v>
      </c>
      <c r="AE554" s="235">
        <v>11.2</v>
      </c>
      <c r="AF554" s="131">
        <f>(AK553&gt;AF1239)*1</f>
        <v>0</v>
      </c>
      <c r="AG554" s="112">
        <f>MROUND((AD554*AG1239),5)</f>
        <v>1085</v>
      </c>
      <c r="AH554" s="113">
        <f>MROUND((AE554*AH1239),0.1)</f>
        <v>2</v>
      </c>
      <c r="AI554" s="60">
        <f t="shared" si="607"/>
        <v>30.099999999999909</v>
      </c>
      <c r="AJ554" s="60">
        <f t="shared" si="584"/>
        <v>1119.5999999999999</v>
      </c>
      <c r="AK554" s="133">
        <f t="shared" si="585"/>
        <v>1146.8</v>
      </c>
      <c r="AL554" s="41">
        <f t="shared" si="597"/>
        <v>1135</v>
      </c>
      <c r="AM554" s="56">
        <f t="shared" si="604"/>
        <v>11.9</v>
      </c>
      <c r="AN554" s="82">
        <f t="shared" si="605"/>
        <v>1</v>
      </c>
      <c r="AO554" s="82">
        <f t="shared" si="608"/>
        <v>0</v>
      </c>
      <c r="AP554" s="33">
        <f t="shared" ref="AP554:AP617" si="623">(BD553=0)*1</f>
        <v>1</v>
      </c>
      <c r="AQ554" s="29">
        <f t="shared" si="609"/>
        <v>11.2</v>
      </c>
      <c r="AR554" s="86">
        <f t="shared" si="610"/>
        <v>1</v>
      </c>
      <c r="AS554" s="33">
        <f t="shared" si="611"/>
        <v>0</v>
      </c>
      <c r="AT554" s="19">
        <f t="shared" si="612"/>
        <v>0</v>
      </c>
      <c r="AU554" s="18">
        <f t="shared" ref="AU554:AU617" si="624">(BD553&gt;0)*1</f>
        <v>0</v>
      </c>
      <c r="AV554" s="5">
        <f t="shared" ref="AV554:AV617" si="625">AU554*AM554</f>
        <v>0</v>
      </c>
      <c r="AW554" s="17">
        <f t="shared" si="613"/>
        <v>0</v>
      </c>
      <c r="AX554" s="17">
        <f t="shared" si="614"/>
        <v>0</v>
      </c>
      <c r="AY554" s="17">
        <f t="shared" ref="AY554:AY617" si="626">AX554*AL554</f>
        <v>0</v>
      </c>
      <c r="AZ554" s="19">
        <f t="shared" ref="AZ554:AZ617" si="627">BD553-(BE553*BD553)</f>
        <v>0</v>
      </c>
      <c r="BA554" s="19">
        <f t="shared" ref="BA554:BA617" si="628">AT554*AS554</f>
        <v>0</v>
      </c>
      <c r="BB554" s="19">
        <f t="shared" ref="BB554:BB617" si="629">BE554*BF554</f>
        <v>0</v>
      </c>
      <c r="BC554" s="19">
        <f t="shared" ref="BC554:BC617" si="630">AY554*AX554</f>
        <v>0</v>
      </c>
      <c r="BD554" s="17">
        <f t="shared" ref="BD554:BD617" si="631">((BB554+BC554)=0)*(MAX(BA554,AZ554))</f>
        <v>0</v>
      </c>
      <c r="BE554" s="17">
        <f t="shared" si="615"/>
        <v>0</v>
      </c>
      <c r="BF554" s="38">
        <f t="shared" si="616"/>
        <v>0</v>
      </c>
      <c r="BG554" s="38">
        <f t="shared" si="617"/>
        <v>0</v>
      </c>
      <c r="BH554" s="38">
        <f t="shared" ref="BH554:BH617" si="632">BB554-(MAX(BD553,AZ554,BB554,AT554))*BE554</f>
        <v>0</v>
      </c>
      <c r="BI554" s="38">
        <f t="shared" si="618"/>
        <v>-2</v>
      </c>
      <c r="BJ554" s="5">
        <f t="shared" si="619"/>
        <v>11.2</v>
      </c>
      <c r="BK554" s="5">
        <f t="shared" ref="BK554:BK617" si="633">BC554-AZ554*AX554</f>
        <v>0</v>
      </c>
      <c r="BL554" s="22">
        <f t="shared" ref="BL554:BL617" si="634">AU554*AM554+BK554</f>
        <v>0</v>
      </c>
      <c r="BM554" s="5">
        <f t="shared" ref="BM554:BM617" si="635">BL554+BJ554+BI554</f>
        <v>9.1999999999999993</v>
      </c>
      <c r="BN554" s="66">
        <f t="shared" ref="BN554:BN617" si="636">BM554*100</f>
        <v>919.99999999999989</v>
      </c>
      <c r="BO554" s="5">
        <f>AP554*BO1392</f>
        <v>0</v>
      </c>
      <c r="BP554" s="5">
        <f>AU554*BP1239</f>
        <v>0</v>
      </c>
      <c r="BQ554" s="5">
        <f t="shared" si="587"/>
        <v>-39</v>
      </c>
      <c r="BR554" s="356">
        <f t="shared" si="571"/>
        <v>880.99999999999989</v>
      </c>
      <c r="BS554" s="5">
        <f t="shared" ref="BS554:BS617" si="637">AK554</f>
        <v>1146.8</v>
      </c>
      <c r="BT554" s="6"/>
      <c r="BU554" s="306">
        <v>40133</v>
      </c>
      <c r="BV554" s="38">
        <f t="shared" si="620"/>
        <v>1146.8</v>
      </c>
      <c r="BW554" s="66">
        <f>BV27*BV554</f>
        <v>94480.144999176147</v>
      </c>
      <c r="BX554" s="66">
        <f t="shared" si="566"/>
        <v>2479.8154555939982</v>
      </c>
      <c r="BY554" s="17">
        <f t="shared" si="561"/>
        <v>1</v>
      </c>
      <c r="BZ554" s="17">
        <f t="shared" si="567"/>
        <v>0</v>
      </c>
      <c r="CA554" s="66">
        <f t="shared" si="588"/>
        <v>881</v>
      </c>
      <c r="CB554" s="66">
        <f>N3+CE554</f>
        <v>92805</v>
      </c>
      <c r="CC554" s="66">
        <f>MAX(BW404:BW554)</f>
        <v>94480.144999176147</v>
      </c>
      <c r="CD554" s="66">
        <f t="shared" si="621"/>
        <v>0</v>
      </c>
      <c r="CE554" s="66">
        <f t="shared" si="589"/>
        <v>42805</v>
      </c>
      <c r="CF554" s="66">
        <f>MAX(CE404:CE554)</f>
        <v>42805</v>
      </c>
      <c r="CG554" s="66">
        <f t="shared" si="622"/>
        <v>0</v>
      </c>
      <c r="CH554" s="370">
        <f t="shared" si="586"/>
        <v>40133</v>
      </c>
      <c r="CI554" s="17">
        <f t="shared" si="591"/>
        <v>1</v>
      </c>
      <c r="CJ554" s="17">
        <f t="shared" si="592"/>
        <v>0</v>
      </c>
      <c r="CK554" s="38">
        <f>MAX(BV38:BV554)</f>
        <v>1146.8</v>
      </c>
      <c r="CL554" s="38">
        <f t="shared" si="562"/>
        <v>0</v>
      </c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</row>
    <row r="555" spans="1:147" customFormat="1" x14ac:dyDescent="0.25">
      <c r="A555" s="3"/>
      <c r="B555" s="254">
        <f t="shared" si="598"/>
        <v>40098</v>
      </c>
      <c r="C555" s="5">
        <f t="shared" si="601"/>
        <v>66215</v>
      </c>
      <c r="D555" s="5">
        <v>0</v>
      </c>
      <c r="E555" s="66">
        <f t="shared" si="603"/>
        <v>0</v>
      </c>
      <c r="F555" s="66">
        <f t="shared" si="599"/>
        <v>300.99999999999994</v>
      </c>
      <c r="G555" s="4">
        <f t="shared" si="602"/>
        <v>66516</v>
      </c>
      <c r="H555" s="8">
        <f t="shared" si="600"/>
        <v>4.5457977799592229E-3</v>
      </c>
      <c r="I555" s="3"/>
      <c r="J555" s="306">
        <v>40140</v>
      </c>
      <c r="K555" s="176">
        <v>1152</v>
      </c>
      <c r="L555" s="176">
        <v>1196.8</v>
      </c>
      <c r="M555" s="176">
        <v>1135.8</v>
      </c>
      <c r="N555" s="178">
        <v>1175.5</v>
      </c>
      <c r="O555" s="5">
        <f t="shared" si="593"/>
        <v>61</v>
      </c>
      <c r="P555" s="8">
        <f t="shared" si="594"/>
        <v>5.2951388888888888E-2</v>
      </c>
      <c r="Q555" s="8">
        <f>(AVERAGE(P552:P554))*Q1239</f>
        <v>1.4993323316351663E-2</v>
      </c>
      <c r="R555" s="8">
        <f>P554/P1239</f>
        <v>0.85868311411039844</v>
      </c>
      <c r="S555" s="109">
        <f t="shared" si="578"/>
        <v>1134.7276915395628</v>
      </c>
      <c r="T555" s="5">
        <f t="shared" si="579"/>
        <v>17</v>
      </c>
      <c r="U555" s="8">
        <f t="shared" si="590"/>
        <v>0.51428571428571423</v>
      </c>
      <c r="V555" s="19">
        <f t="shared" si="580"/>
        <v>0</v>
      </c>
      <c r="W555" s="109">
        <f t="shared" si="581"/>
        <v>1169.2723084604372</v>
      </c>
      <c r="X555" s="5">
        <f t="shared" si="582"/>
        <v>18</v>
      </c>
      <c r="Y555" s="8">
        <f t="shared" si="595"/>
        <v>0.48571428571428577</v>
      </c>
      <c r="Z555" s="5">
        <f t="shared" si="583"/>
        <v>5.5</v>
      </c>
      <c r="AA555" s="5">
        <f>K555*AA1239</f>
        <v>14.975999999999999</v>
      </c>
      <c r="AB555" s="5">
        <f t="shared" si="596"/>
        <v>12.859638316917327</v>
      </c>
      <c r="AC555" s="2">
        <f t="shared" si="560"/>
        <v>40140</v>
      </c>
      <c r="AD555" s="43">
        <f t="shared" si="606"/>
        <v>1135</v>
      </c>
      <c r="AE555" s="235">
        <v>5.3</v>
      </c>
      <c r="AF555" s="131">
        <f>(AK554&gt;AF1239)*1</f>
        <v>0</v>
      </c>
      <c r="AG555" s="112">
        <f>MROUND((AD555*AG1239),5)</f>
        <v>1115</v>
      </c>
      <c r="AH555" s="113">
        <f>MROUND((AE555*AH1239),0.1)</f>
        <v>1</v>
      </c>
      <c r="AI555" s="60">
        <f t="shared" si="607"/>
        <v>28.700000000000045</v>
      </c>
      <c r="AJ555" s="60">
        <f t="shared" si="584"/>
        <v>1152</v>
      </c>
      <c r="AK555" s="133">
        <f t="shared" si="585"/>
        <v>1175.5</v>
      </c>
      <c r="AL555" s="41">
        <f t="shared" si="597"/>
        <v>1170</v>
      </c>
      <c r="AM555" s="56">
        <f t="shared" si="604"/>
        <v>5</v>
      </c>
      <c r="AN555" s="82">
        <f t="shared" si="605"/>
        <v>1</v>
      </c>
      <c r="AO555" s="82">
        <f t="shared" si="608"/>
        <v>0</v>
      </c>
      <c r="AP555" s="33">
        <f t="shared" si="623"/>
        <v>1</v>
      </c>
      <c r="AQ555" s="29">
        <f t="shared" si="609"/>
        <v>5.3</v>
      </c>
      <c r="AR555" s="86">
        <f t="shared" si="610"/>
        <v>1</v>
      </c>
      <c r="AS555" s="33">
        <f t="shared" si="611"/>
        <v>0</v>
      </c>
      <c r="AT555" s="19">
        <f t="shared" si="612"/>
        <v>0</v>
      </c>
      <c r="AU555" s="18">
        <f t="shared" si="624"/>
        <v>0</v>
      </c>
      <c r="AV555" s="5">
        <f t="shared" si="625"/>
        <v>0</v>
      </c>
      <c r="AW555" s="17">
        <f t="shared" si="613"/>
        <v>0</v>
      </c>
      <c r="AX555" s="17">
        <f t="shared" si="614"/>
        <v>0</v>
      </c>
      <c r="AY555" s="17">
        <f t="shared" si="626"/>
        <v>0</v>
      </c>
      <c r="AZ555" s="19">
        <f t="shared" si="627"/>
        <v>0</v>
      </c>
      <c r="BA555" s="19">
        <f t="shared" si="628"/>
        <v>0</v>
      </c>
      <c r="BB555" s="19">
        <f t="shared" si="629"/>
        <v>0</v>
      </c>
      <c r="BC555" s="19">
        <f t="shared" si="630"/>
        <v>0</v>
      </c>
      <c r="BD555" s="17">
        <f t="shared" si="631"/>
        <v>0</v>
      </c>
      <c r="BE555" s="17">
        <f t="shared" si="615"/>
        <v>0</v>
      </c>
      <c r="BF555" s="38">
        <f t="shared" si="616"/>
        <v>0</v>
      </c>
      <c r="BG555" s="38">
        <f t="shared" si="617"/>
        <v>0</v>
      </c>
      <c r="BH555" s="38">
        <f t="shared" si="632"/>
        <v>0</v>
      </c>
      <c r="BI555" s="38">
        <f t="shared" si="618"/>
        <v>-1</v>
      </c>
      <c r="BJ555" s="5">
        <f t="shared" si="619"/>
        <v>5.3</v>
      </c>
      <c r="BK555" s="5">
        <f t="shared" si="633"/>
        <v>0</v>
      </c>
      <c r="BL555" s="22">
        <f t="shared" si="634"/>
        <v>0</v>
      </c>
      <c r="BM555" s="5">
        <f t="shared" si="635"/>
        <v>4.3</v>
      </c>
      <c r="BN555" s="66">
        <f t="shared" si="636"/>
        <v>430</v>
      </c>
      <c r="BO555" s="5">
        <f>AP555*BO1393</f>
        <v>0</v>
      </c>
      <c r="BP555" s="5">
        <f>AU555*BP1239</f>
        <v>0</v>
      </c>
      <c r="BQ555" s="5">
        <f t="shared" si="587"/>
        <v>-39</v>
      </c>
      <c r="BR555" s="356">
        <f t="shared" si="571"/>
        <v>391</v>
      </c>
      <c r="BS555" s="5">
        <f t="shared" si="637"/>
        <v>1175.5</v>
      </c>
      <c r="BT555" s="6"/>
      <c r="BU555" s="306">
        <v>40140</v>
      </c>
      <c r="BV555" s="38">
        <f t="shared" si="620"/>
        <v>1175.5</v>
      </c>
      <c r="BW555" s="66">
        <f>BV27*BV555</f>
        <v>96844.620201021593</v>
      </c>
      <c r="BX555" s="66">
        <f t="shared" si="566"/>
        <v>2364.4752018454456</v>
      </c>
      <c r="BY555" s="17">
        <f t="shared" si="561"/>
        <v>1</v>
      </c>
      <c r="BZ555" s="17">
        <f t="shared" si="567"/>
        <v>0</v>
      </c>
      <c r="CA555" s="66">
        <f t="shared" si="588"/>
        <v>391</v>
      </c>
      <c r="CB555" s="66">
        <f>N3+CE555</f>
        <v>93196</v>
      </c>
      <c r="CC555" s="66">
        <f>MAX(BW404:BW555)</f>
        <v>96844.620201021593</v>
      </c>
      <c r="CD555" s="66">
        <f t="shared" si="621"/>
        <v>0</v>
      </c>
      <c r="CE555" s="66">
        <f t="shared" si="589"/>
        <v>43196</v>
      </c>
      <c r="CF555" s="66">
        <f>MAX(CE404:CE555)</f>
        <v>43196</v>
      </c>
      <c r="CG555" s="66">
        <f t="shared" si="622"/>
        <v>0</v>
      </c>
      <c r="CH555" s="370">
        <f t="shared" si="586"/>
        <v>40140</v>
      </c>
      <c r="CI555" s="17">
        <f t="shared" si="591"/>
        <v>1</v>
      </c>
      <c r="CJ555" s="17">
        <f t="shared" si="592"/>
        <v>0</v>
      </c>
      <c r="CK555" s="38">
        <f>MAX(BV38:BV555)</f>
        <v>1175.5</v>
      </c>
      <c r="CL555" s="38">
        <f t="shared" si="562"/>
        <v>0</v>
      </c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</row>
    <row r="556" spans="1:147" customFormat="1" x14ac:dyDescent="0.25">
      <c r="A556" s="3"/>
      <c r="B556" s="254">
        <f t="shared" si="598"/>
        <v>40105</v>
      </c>
      <c r="C556" s="5">
        <f t="shared" si="601"/>
        <v>66516</v>
      </c>
      <c r="D556" s="5">
        <v>0</v>
      </c>
      <c r="E556" s="66">
        <f t="shared" si="603"/>
        <v>0</v>
      </c>
      <c r="F556" s="66">
        <f t="shared" si="599"/>
        <v>921</v>
      </c>
      <c r="G556" s="4">
        <f t="shared" si="602"/>
        <v>67437</v>
      </c>
      <c r="H556" s="8">
        <f t="shared" si="600"/>
        <v>1.3846292621324193E-2</v>
      </c>
      <c r="I556" s="3"/>
      <c r="J556" s="306">
        <v>40147</v>
      </c>
      <c r="K556" s="176">
        <v>1182</v>
      </c>
      <c r="L556" s="176">
        <v>1227.5</v>
      </c>
      <c r="M556" s="176">
        <v>1147.4000000000001</v>
      </c>
      <c r="N556" s="178">
        <v>1169.5</v>
      </c>
      <c r="O556" s="5">
        <f t="shared" si="593"/>
        <v>80.099999999999909</v>
      </c>
      <c r="P556" s="8">
        <f t="shared" si="594"/>
        <v>6.7766497461928851E-2</v>
      </c>
      <c r="Q556" s="8">
        <f>(AVERAGE(P553:P555))*Q1239</f>
        <v>1.4424603000290914E-2</v>
      </c>
      <c r="R556" s="8">
        <f>P555/P1239</f>
        <v>1.5016664230999559</v>
      </c>
      <c r="S556" s="109">
        <f t="shared" si="578"/>
        <v>1164.9501192536561</v>
      </c>
      <c r="T556" s="5">
        <f t="shared" si="579"/>
        <v>17</v>
      </c>
      <c r="U556" s="8">
        <f t="shared" si="590"/>
        <v>0.51428571428571423</v>
      </c>
      <c r="V556" s="19">
        <f t="shared" si="580"/>
        <v>0</v>
      </c>
      <c r="W556" s="109">
        <f t="shared" si="581"/>
        <v>1199.0498807463439</v>
      </c>
      <c r="X556" s="5">
        <f t="shared" si="582"/>
        <v>18</v>
      </c>
      <c r="Y556" s="8">
        <f t="shared" si="595"/>
        <v>0.48571428571428577</v>
      </c>
      <c r="Z556" s="5">
        <f t="shared" si="583"/>
        <v>0</v>
      </c>
      <c r="AA556" s="5">
        <f>K556*AA1239</f>
        <v>15.366</v>
      </c>
      <c r="AB556" s="5">
        <f t="shared" si="596"/>
        <v>23.074606257353921</v>
      </c>
      <c r="AC556" s="2">
        <f t="shared" ref="AC556:AC619" si="638">J556</f>
        <v>40147</v>
      </c>
      <c r="AD556" s="43">
        <f t="shared" si="606"/>
        <v>1165</v>
      </c>
      <c r="AE556" s="235">
        <v>6.6</v>
      </c>
      <c r="AF556" s="131">
        <f>(AK555&gt;AF1239)*1</f>
        <v>0</v>
      </c>
      <c r="AG556" s="112">
        <f>MROUND((AD556*AG1239),5)</f>
        <v>1145</v>
      </c>
      <c r="AH556" s="113">
        <f>MROUND((AE556*AH1239),0.1)</f>
        <v>1.2000000000000002</v>
      </c>
      <c r="AI556" s="60">
        <f t="shared" si="607"/>
        <v>-6</v>
      </c>
      <c r="AJ556" s="60">
        <f t="shared" si="584"/>
        <v>1182</v>
      </c>
      <c r="AK556" s="133">
        <f t="shared" si="585"/>
        <v>1169.5</v>
      </c>
      <c r="AL556" s="41">
        <f t="shared" si="597"/>
        <v>1200</v>
      </c>
      <c r="AM556" s="56">
        <f t="shared" si="604"/>
        <v>6.2</v>
      </c>
      <c r="AN556" s="82">
        <f t="shared" si="605"/>
        <v>0</v>
      </c>
      <c r="AO556" s="82">
        <f t="shared" si="608"/>
        <v>1</v>
      </c>
      <c r="AP556" s="33">
        <f t="shared" si="623"/>
        <v>1</v>
      </c>
      <c r="AQ556" s="29">
        <f t="shared" si="609"/>
        <v>6.6</v>
      </c>
      <c r="AR556" s="86">
        <f t="shared" si="610"/>
        <v>1</v>
      </c>
      <c r="AS556" s="33">
        <f t="shared" si="611"/>
        <v>0</v>
      </c>
      <c r="AT556" s="19">
        <f t="shared" si="612"/>
        <v>0</v>
      </c>
      <c r="AU556" s="18">
        <f t="shared" si="624"/>
        <v>0</v>
      </c>
      <c r="AV556" s="5">
        <f t="shared" si="625"/>
        <v>0</v>
      </c>
      <c r="AW556" s="17">
        <f t="shared" si="613"/>
        <v>0</v>
      </c>
      <c r="AX556" s="17">
        <f t="shared" si="614"/>
        <v>0</v>
      </c>
      <c r="AY556" s="17">
        <f t="shared" si="626"/>
        <v>0</v>
      </c>
      <c r="AZ556" s="19">
        <f t="shared" si="627"/>
        <v>0</v>
      </c>
      <c r="BA556" s="19">
        <f t="shared" si="628"/>
        <v>0</v>
      </c>
      <c r="BB556" s="19">
        <f t="shared" si="629"/>
        <v>0</v>
      </c>
      <c r="BC556" s="19">
        <f t="shared" si="630"/>
        <v>0</v>
      </c>
      <c r="BD556" s="17">
        <f t="shared" si="631"/>
        <v>0</v>
      </c>
      <c r="BE556" s="17">
        <f t="shared" si="615"/>
        <v>0</v>
      </c>
      <c r="BF556" s="38">
        <f t="shared" si="616"/>
        <v>0</v>
      </c>
      <c r="BG556" s="38">
        <f t="shared" si="617"/>
        <v>0</v>
      </c>
      <c r="BH556" s="38">
        <f t="shared" si="632"/>
        <v>0</v>
      </c>
      <c r="BI556" s="38">
        <f t="shared" si="618"/>
        <v>-1.2000000000000002</v>
      </c>
      <c r="BJ556" s="5">
        <f t="shared" si="619"/>
        <v>6.6</v>
      </c>
      <c r="BK556" s="5">
        <f t="shared" si="633"/>
        <v>0</v>
      </c>
      <c r="BL556" s="22">
        <f t="shared" si="634"/>
        <v>0</v>
      </c>
      <c r="BM556" s="5">
        <f t="shared" si="635"/>
        <v>5.3999999999999995</v>
      </c>
      <c r="BN556" s="66">
        <f t="shared" si="636"/>
        <v>540</v>
      </c>
      <c r="BO556" s="5">
        <f>AP556*BO1394</f>
        <v>0</v>
      </c>
      <c r="BP556" s="5">
        <f>AU556*BP1239</f>
        <v>0</v>
      </c>
      <c r="BQ556" s="5">
        <f t="shared" si="587"/>
        <v>-39</v>
      </c>
      <c r="BR556" s="356">
        <f t="shared" si="571"/>
        <v>501</v>
      </c>
      <c r="BS556" s="5">
        <f t="shared" si="637"/>
        <v>1169.5</v>
      </c>
      <c r="BT556" s="6"/>
      <c r="BU556" s="306">
        <v>40147</v>
      </c>
      <c r="BV556" s="38">
        <f t="shared" si="620"/>
        <v>1169.5</v>
      </c>
      <c r="BW556" s="66">
        <f>BV27*BV556</f>
        <v>96350.304827813481</v>
      </c>
      <c r="BX556" s="66">
        <f t="shared" si="566"/>
        <v>-494.31537320811185</v>
      </c>
      <c r="BY556" s="17">
        <f t="shared" ref="BY556:BY619" si="639">((BV556-BV555)&gt;0)*1</f>
        <v>0</v>
      </c>
      <c r="BZ556" s="17">
        <f t="shared" si="567"/>
        <v>1</v>
      </c>
      <c r="CA556" s="66">
        <f t="shared" si="588"/>
        <v>501</v>
      </c>
      <c r="CB556" s="66">
        <f>N3+CE556</f>
        <v>93697</v>
      </c>
      <c r="CC556" s="66">
        <f>MAX(BW404:BW556)</f>
        <v>96844.620201021593</v>
      </c>
      <c r="CD556" s="66">
        <f t="shared" si="621"/>
        <v>-494.31537320811185</v>
      </c>
      <c r="CE556" s="66">
        <f t="shared" si="589"/>
        <v>43697</v>
      </c>
      <c r="CF556" s="66">
        <f>MAX(CE404:CE556)</f>
        <v>43697</v>
      </c>
      <c r="CG556" s="66">
        <f t="shared" si="622"/>
        <v>0</v>
      </c>
      <c r="CH556" s="370">
        <f t="shared" si="586"/>
        <v>40147</v>
      </c>
      <c r="CI556" s="17">
        <f t="shared" si="591"/>
        <v>1</v>
      </c>
      <c r="CJ556" s="17">
        <f t="shared" si="592"/>
        <v>0</v>
      </c>
      <c r="CK556" s="38">
        <f>MAX(BV38:BV556)</f>
        <v>1175.5</v>
      </c>
      <c r="CL556" s="38">
        <f t="shared" ref="CL556:CL619" si="640">BV556-CK556</f>
        <v>-6</v>
      </c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</row>
    <row r="557" spans="1:147" customFormat="1" x14ac:dyDescent="0.25">
      <c r="A557" s="3"/>
      <c r="B557" s="254">
        <f t="shared" si="598"/>
        <v>40112</v>
      </c>
      <c r="C557" s="5">
        <f t="shared" si="601"/>
        <v>67437</v>
      </c>
      <c r="D557" s="5">
        <v>0</v>
      </c>
      <c r="E557" s="66">
        <f t="shared" si="603"/>
        <v>0</v>
      </c>
      <c r="F557" s="66">
        <f t="shared" si="599"/>
        <v>431</v>
      </c>
      <c r="G557" s="4">
        <f t="shared" si="602"/>
        <v>67868</v>
      </c>
      <c r="H557" s="8">
        <f t="shared" si="600"/>
        <v>6.3911502587600281E-3</v>
      </c>
      <c r="I557" s="3"/>
      <c r="J557" s="306">
        <v>40154</v>
      </c>
      <c r="K557" s="176">
        <v>1160.3</v>
      </c>
      <c r="L557" s="176">
        <v>1170.2</v>
      </c>
      <c r="M557" s="176">
        <v>1110.2</v>
      </c>
      <c r="N557" s="178">
        <v>1119.9000000000001</v>
      </c>
      <c r="O557" s="5">
        <f t="shared" si="593"/>
        <v>60</v>
      </c>
      <c r="P557" s="8">
        <f t="shared" si="594"/>
        <v>5.1710764457467896E-2</v>
      </c>
      <c r="Q557" s="8">
        <f>(AVERAGE(P554:P556))*Q1239</f>
        <v>2.0132874307297325E-2</v>
      </c>
      <c r="R557" s="8">
        <f>P556/P1239</f>
        <v>1.9218131192592838</v>
      </c>
      <c r="S557" s="109">
        <f t="shared" si="578"/>
        <v>1136.9398259412428</v>
      </c>
      <c r="T557" s="5">
        <f t="shared" si="579"/>
        <v>25.299999999999955</v>
      </c>
      <c r="U557" s="8">
        <f t="shared" si="590"/>
        <v>0.49400000000000088</v>
      </c>
      <c r="V557" s="19">
        <f t="shared" si="580"/>
        <v>15.099999999999909</v>
      </c>
      <c r="W557" s="109">
        <f t="shared" si="581"/>
        <v>1183.6601740587571</v>
      </c>
      <c r="X557" s="5">
        <f t="shared" si="582"/>
        <v>24.700000000000045</v>
      </c>
      <c r="Y557" s="8">
        <f t="shared" si="595"/>
        <v>0.50599999999999912</v>
      </c>
      <c r="Z557" s="5">
        <f t="shared" si="583"/>
        <v>0</v>
      </c>
      <c r="AA557" s="5">
        <f>K557*AA1239</f>
        <v>15.083899999999998</v>
      </c>
      <c r="AB557" s="5">
        <f t="shared" si="596"/>
        <v>28.988436909595105</v>
      </c>
      <c r="AC557" s="2">
        <f t="shared" si="638"/>
        <v>40154</v>
      </c>
      <c r="AD557" s="43">
        <f t="shared" si="606"/>
        <v>1135</v>
      </c>
      <c r="AE557" s="235">
        <v>11.8</v>
      </c>
      <c r="AF557" s="131">
        <f>(AK556&gt;AF1239)*1</f>
        <v>0</v>
      </c>
      <c r="AG557" s="112">
        <f>MROUND((AD557*AG1239),5)</f>
        <v>1115</v>
      </c>
      <c r="AH557" s="113">
        <f>MROUND((AE557*AH1239),0.1)</f>
        <v>2.1</v>
      </c>
      <c r="AI557" s="60">
        <f t="shared" si="607"/>
        <v>-49.599999999999909</v>
      </c>
      <c r="AJ557" s="60">
        <f t="shared" si="584"/>
        <v>1160.3</v>
      </c>
      <c r="AK557" s="133">
        <f t="shared" si="585"/>
        <v>1119.9000000000001</v>
      </c>
      <c r="AL557" s="41">
        <f t="shared" si="597"/>
        <v>1185</v>
      </c>
      <c r="AM557" s="56">
        <f t="shared" si="604"/>
        <v>11.200000000000001</v>
      </c>
      <c r="AN557" s="82">
        <f t="shared" si="605"/>
        <v>0</v>
      </c>
      <c r="AO557" s="82">
        <f t="shared" si="608"/>
        <v>1</v>
      </c>
      <c r="AP557" s="33">
        <f t="shared" si="623"/>
        <v>1</v>
      </c>
      <c r="AQ557" s="29">
        <f t="shared" si="609"/>
        <v>11.8</v>
      </c>
      <c r="AR557" s="86">
        <f t="shared" si="610"/>
        <v>0</v>
      </c>
      <c r="AS557" s="33">
        <f t="shared" si="611"/>
        <v>1</v>
      </c>
      <c r="AT557" s="19">
        <f t="shared" si="612"/>
        <v>1135</v>
      </c>
      <c r="AU557" s="18">
        <f t="shared" si="624"/>
        <v>0</v>
      </c>
      <c r="AV557" s="5">
        <f t="shared" si="625"/>
        <v>0</v>
      </c>
      <c r="AW557" s="17">
        <f t="shared" si="613"/>
        <v>0</v>
      </c>
      <c r="AX557" s="17">
        <f t="shared" si="614"/>
        <v>0</v>
      </c>
      <c r="AY557" s="17">
        <f t="shared" si="626"/>
        <v>0</v>
      </c>
      <c r="AZ557" s="19">
        <f t="shared" si="627"/>
        <v>0</v>
      </c>
      <c r="BA557" s="19">
        <f t="shared" si="628"/>
        <v>1135</v>
      </c>
      <c r="BB557" s="19">
        <f t="shared" si="629"/>
        <v>0</v>
      </c>
      <c r="BC557" s="19">
        <f t="shared" si="630"/>
        <v>0</v>
      </c>
      <c r="BD557" s="17">
        <f t="shared" si="631"/>
        <v>1135</v>
      </c>
      <c r="BE557" s="17">
        <f t="shared" si="615"/>
        <v>0</v>
      </c>
      <c r="BF557" s="38">
        <f t="shared" si="616"/>
        <v>0</v>
      </c>
      <c r="BG557" s="38">
        <f t="shared" si="617"/>
        <v>0</v>
      </c>
      <c r="BH557" s="38">
        <f t="shared" si="632"/>
        <v>0</v>
      </c>
      <c r="BI557" s="38">
        <f t="shared" si="618"/>
        <v>-2.1</v>
      </c>
      <c r="BJ557" s="5">
        <f t="shared" si="619"/>
        <v>11.8</v>
      </c>
      <c r="BK557" s="5">
        <f t="shared" si="633"/>
        <v>0</v>
      </c>
      <c r="BL557" s="22">
        <f t="shared" si="634"/>
        <v>0</v>
      </c>
      <c r="BM557" s="5">
        <f t="shared" si="635"/>
        <v>9.7000000000000011</v>
      </c>
      <c r="BN557" s="66">
        <f t="shared" si="636"/>
        <v>970.00000000000011</v>
      </c>
      <c r="BO557" s="5">
        <f>AP557*BO1395</f>
        <v>0</v>
      </c>
      <c r="BP557" s="5">
        <f>AU557*BP1239</f>
        <v>0</v>
      </c>
      <c r="BQ557" s="5">
        <f t="shared" si="587"/>
        <v>-39</v>
      </c>
      <c r="BR557" s="356">
        <f t="shared" si="571"/>
        <v>931.00000000000011</v>
      </c>
      <c r="BS557" s="5">
        <f t="shared" si="637"/>
        <v>1119.9000000000001</v>
      </c>
      <c r="BT557" s="6"/>
      <c r="BU557" s="306">
        <v>40154</v>
      </c>
      <c r="BV557" s="38">
        <f t="shared" si="620"/>
        <v>1119.9000000000001</v>
      </c>
      <c r="BW557" s="66">
        <f>BV27*BV557</f>
        <v>92263.964409293141</v>
      </c>
      <c r="BX557" s="66">
        <f t="shared" ref="BX557:BX620" si="641">BW557-BW556</f>
        <v>-4086.3404185203399</v>
      </c>
      <c r="BY557" s="17">
        <f t="shared" si="639"/>
        <v>0</v>
      </c>
      <c r="BZ557" s="17">
        <f t="shared" ref="BZ557:BZ620" si="642">((BV557-BV556)&lt;0)*1</f>
        <v>1</v>
      </c>
      <c r="CA557" s="66">
        <f t="shared" si="588"/>
        <v>931</v>
      </c>
      <c r="CB557" s="66">
        <f>N3+CE557</f>
        <v>94628</v>
      </c>
      <c r="CC557" s="66">
        <f>MAX(BW404:BW557)</f>
        <v>96844.620201021593</v>
      </c>
      <c r="CD557" s="66">
        <f t="shared" si="621"/>
        <v>-4580.6557917284517</v>
      </c>
      <c r="CE557" s="66">
        <f t="shared" si="589"/>
        <v>44628</v>
      </c>
      <c r="CF557" s="66">
        <f>MAX(CE404:CE557)</f>
        <v>44628</v>
      </c>
      <c r="CG557" s="66">
        <f t="shared" si="622"/>
        <v>0</v>
      </c>
      <c r="CH557" s="370">
        <f t="shared" si="586"/>
        <v>40154</v>
      </c>
      <c r="CI557" s="17">
        <f t="shared" si="591"/>
        <v>1</v>
      </c>
      <c r="CJ557" s="17">
        <f t="shared" si="592"/>
        <v>0</v>
      </c>
      <c r="CK557" s="38">
        <f>MAX(BV38:BV557)</f>
        <v>1175.5</v>
      </c>
      <c r="CL557" s="38">
        <f t="shared" si="640"/>
        <v>-55.599999999999909</v>
      </c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</row>
    <row r="558" spans="1:147" customFormat="1" x14ac:dyDescent="0.25">
      <c r="A558" s="3"/>
      <c r="B558" s="254">
        <f t="shared" si="598"/>
        <v>40119</v>
      </c>
      <c r="C558" s="5">
        <f t="shared" si="601"/>
        <v>67868</v>
      </c>
      <c r="D558" s="5">
        <v>0</v>
      </c>
      <c r="E558" s="66">
        <f t="shared" si="603"/>
        <v>0</v>
      </c>
      <c r="F558" s="66">
        <f t="shared" si="599"/>
        <v>261</v>
      </c>
      <c r="G558" s="4">
        <f t="shared" si="602"/>
        <v>68129</v>
      </c>
      <c r="H558" s="8">
        <f t="shared" si="600"/>
        <v>3.8457004773973006E-3</v>
      </c>
      <c r="I558" s="3"/>
      <c r="J558" s="306">
        <v>40161</v>
      </c>
      <c r="K558" s="176">
        <v>1114.5999999999999</v>
      </c>
      <c r="L558" s="176">
        <v>1142.9000000000001</v>
      </c>
      <c r="M558" s="176">
        <v>1095.7</v>
      </c>
      <c r="N558" s="178">
        <v>1111.5</v>
      </c>
      <c r="O558" s="5">
        <f t="shared" si="593"/>
        <v>47.200000000000045</v>
      </c>
      <c r="P558" s="8">
        <f t="shared" si="594"/>
        <v>4.2347030324780231E-2</v>
      </c>
      <c r="Q558" s="8">
        <f>(AVERAGE(P555:P557))*Q1239</f>
        <v>2.2990486774438084E-2</v>
      </c>
      <c r="R558" s="8">
        <f>P557/P1239</f>
        <v>1.4664831334557196</v>
      </c>
      <c r="S558" s="109">
        <f t="shared" si="578"/>
        <v>1088.9748034412112</v>
      </c>
      <c r="T558" s="5">
        <f t="shared" si="579"/>
        <v>24.599999999999909</v>
      </c>
      <c r="U558" s="8">
        <f t="shared" si="590"/>
        <v>0.50800000000000178</v>
      </c>
      <c r="V558" s="19">
        <f t="shared" si="580"/>
        <v>0</v>
      </c>
      <c r="W558" s="109">
        <f t="shared" si="581"/>
        <v>1140.2251965587886</v>
      </c>
      <c r="X558" s="5">
        <f t="shared" si="582"/>
        <v>25.400000000000091</v>
      </c>
      <c r="Y558" s="8">
        <f t="shared" si="595"/>
        <v>0.49199999999999822</v>
      </c>
      <c r="Z558" s="5">
        <f t="shared" si="583"/>
        <v>0</v>
      </c>
      <c r="AA558" s="5">
        <f>K558*AA1239</f>
        <v>14.489799999999999</v>
      </c>
      <c r="AB558" s="5">
        <f t="shared" si="596"/>
        <v>21.249047307146682</v>
      </c>
      <c r="AC558" s="2">
        <f t="shared" si="638"/>
        <v>40161</v>
      </c>
      <c r="AD558" s="43">
        <f t="shared" si="606"/>
        <v>1090</v>
      </c>
      <c r="AE558" s="235">
        <v>14.3</v>
      </c>
      <c r="AF558" s="131">
        <f>(AK557&gt;AF1239)*1</f>
        <v>0</v>
      </c>
      <c r="AG558" s="112">
        <f>MROUND((AD558*AG1239),5)</f>
        <v>1070</v>
      </c>
      <c r="AH558" s="113">
        <f>MROUND((AE558*AH1239),0.1)</f>
        <v>2.6</v>
      </c>
      <c r="AI558" s="60">
        <f t="shared" si="607"/>
        <v>-8.4000000000000909</v>
      </c>
      <c r="AJ558" s="60">
        <f t="shared" si="584"/>
        <v>1114.5999999999999</v>
      </c>
      <c r="AK558" s="133">
        <f t="shared" si="585"/>
        <v>1111.5</v>
      </c>
      <c r="AL558" s="41">
        <f t="shared" si="597"/>
        <v>1140</v>
      </c>
      <c r="AM558" s="56">
        <f t="shared" si="604"/>
        <v>14.700000000000001</v>
      </c>
      <c r="AN558" s="82">
        <f t="shared" si="605"/>
        <v>0</v>
      </c>
      <c r="AO558" s="82">
        <f t="shared" si="608"/>
        <v>1</v>
      </c>
      <c r="AP558" s="33">
        <f t="shared" si="623"/>
        <v>0</v>
      </c>
      <c r="AQ558" s="29">
        <f t="shared" si="609"/>
        <v>0</v>
      </c>
      <c r="AR558" s="86">
        <f t="shared" si="610"/>
        <v>1</v>
      </c>
      <c r="AS558" s="33">
        <f t="shared" si="611"/>
        <v>0</v>
      </c>
      <c r="AT558" s="19">
        <f t="shared" si="612"/>
        <v>0</v>
      </c>
      <c r="AU558" s="18">
        <f t="shared" si="624"/>
        <v>1</v>
      </c>
      <c r="AV558" s="5">
        <f t="shared" si="625"/>
        <v>14.700000000000001</v>
      </c>
      <c r="AW558" s="17">
        <f t="shared" si="613"/>
        <v>1</v>
      </c>
      <c r="AX558" s="17">
        <f t="shared" si="614"/>
        <v>0</v>
      </c>
      <c r="AY558" s="17">
        <f t="shared" si="626"/>
        <v>0</v>
      </c>
      <c r="AZ558" s="19">
        <f t="shared" si="627"/>
        <v>1135</v>
      </c>
      <c r="BA558" s="19">
        <f t="shared" si="628"/>
        <v>0</v>
      </c>
      <c r="BB558" s="19">
        <f t="shared" si="629"/>
        <v>0</v>
      </c>
      <c r="BC558" s="19">
        <f t="shared" si="630"/>
        <v>0</v>
      </c>
      <c r="BD558" s="17">
        <f t="shared" si="631"/>
        <v>1135</v>
      </c>
      <c r="BE558" s="17">
        <f t="shared" si="615"/>
        <v>0</v>
      </c>
      <c r="BF558" s="38">
        <f t="shared" si="616"/>
        <v>0</v>
      </c>
      <c r="BG558" s="38">
        <f t="shared" si="617"/>
        <v>0</v>
      </c>
      <c r="BH558" s="38">
        <f t="shared" si="632"/>
        <v>0</v>
      </c>
      <c r="BI558" s="38">
        <f t="shared" si="618"/>
        <v>-2.6</v>
      </c>
      <c r="BJ558" s="5">
        <f t="shared" si="619"/>
        <v>0</v>
      </c>
      <c r="BK558" s="5">
        <f t="shared" si="633"/>
        <v>0</v>
      </c>
      <c r="BL558" s="22">
        <f t="shared" si="634"/>
        <v>14.700000000000001</v>
      </c>
      <c r="BM558" s="5">
        <f t="shared" si="635"/>
        <v>12.100000000000001</v>
      </c>
      <c r="BN558" s="66">
        <f t="shared" si="636"/>
        <v>1210.0000000000002</v>
      </c>
      <c r="BO558" s="5">
        <f>AP558*BO1396</f>
        <v>0</v>
      </c>
      <c r="BP558" s="5">
        <f>AU558*BP1239</f>
        <v>-39</v>
      </c>
      <c r="BQ558" s="5">
        <f t="shared" si="587"/>
        <v>-39</v>
      </c>
      <c r="BR558" s="356">
        <f t="shared" si="571"/>
        <v>1132.0000000000002</v>
      </c>
      <c r="BS558" s="5">
        <f t="shared" si="637"/>
        <v>1111.5</v>
      </c>
      <c r="BT558" s="6"/>
      <c r="BU558" s="306">
        <v>40161</v>
      </c>
      <c r="BV558" s="38">
        <f t="shared" si="620"/>
        <v>1111.5</v>
      </c>
      <c r="BW558" s="66">
        <f>BV27*BV558</f>
        <v>91571.922886801782</v>
      </c>
      <c r="BX558" s="66">
        <f t="shared" si="641"/>
        <v>-692.0415224913595</v>
      </c>
      <c r="BY558" s="17">
        <f t="shared" si="639"/>
        <v>0</v>
      </c>
      <c r="BZ558" s="17">
        <f t="shared" si="642"/>
        <v>1</v>
      </c>
      <c r="CA558" s="66">
        <f t="shared" si="588"/>
        <v>1132</v>
      </c>
      <c r="CB558" s="66">
        <f>N3+CE558</f>
        <v>95760</v>
      </c>
      <c r="CC558" s="66">
        <f>MAX(BW404:BW558)</f>
        <v>96844.620201021593</v>
      </c>
      <c r="CD558" s="66">
        <f t="shared" si="621"/>
        <v>-5272.6973142198112</v>
      </c>
      <c r="CE558" s="66">
        <f t="shared" si="589"/>
        <v>45760</v>
      </c>
      <c r="CF558" s="66">
        <f>MAX(CE404:CE558)</f>
        <v>45760</v>
      </c>
      <c r="CG558" s="66">
        <f t="shared" si="622"/>
        <v>0</v>
      </c>
      <c r="CH558" s="370">
        <f t="shared" si="586"/>
        <v>40161</v>
      </c>
      <c r="CI558" s="17">
        <f t="shared" si="591"/>
        <v>1</v>
      </c>
      <c r="CJ558" s="17">
        <f t="shared" si="592"/>
        <v>0</v>
      </c>
      <c r="CK558" s="38">
        <f>MAX(BV38:BV558)</f>
        <v>1175.5</v>
      </c>
      <c r="CL558" s="38">
        <f t="shared" si="640"/>
        <v>-64</v>
      </c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</row>
    <row r="559" spans="1:147" customFormat="1" x14ac:dyDescent="0.25">
      <c r="A559" s="3"/>
      <c r="B559" s="254">
        <f t="shared" si="598"/>
        <v>40126</v>
      </c>
      <c r="C559" s="5">
        <f t="shared" si="601"/>
        <v>68129</v>
      </c>
      <c r="D559" s="5">
        <v>0</v>
      </c>
      <c r="E559" s="66">
        <f t="shared" si="603"/>
        <v>0</v>
      </c>
      <c r="F559" s="66">
        <f t="shared" si="599"/>
        <v>431</v>
      </c>
      <c r="G559" s="4">
        <f t="shared" si="602"/>
        <v>68560</v>
      </c>
      <c r="H559" s="8">
        <f t="shared" si="600"/>
        <v>6.3262340559820341E-3</v>
      </c>
      <c r="I559" s="3"/>
      <c r="J559" s="306">
        <v>40168</v>
      </c>
      <c r="K559" s="176">
        <v>1111.9000000000001</v>
      </c>
      <c r="L559" s="176">
        <v>1120.8</v>
      </c>
      <c r="M559" s="176">
        <v>1075.2</v>
      </c>
      <c r="N559" s="178">
        <v>1104.8</v>
      </c>
      <c r="O559" s="5">
        <f t="shared" si="593"/>
        <v>45.599999999999909</v>
      </c>
      <c r="P559" s="8">
        <f t="shared" si="594"/>
        <v>4.1010882273585667E-2</v>
      </c>
      <c r="Q559" s="8">
        <f>(AVERAGE(P556:P558))*Q1239</f>
        <v>2.1576572299223599E-2</v>
      </c>
      <c r="R559" s="8">
        <f>P558/P1239</f>
        <v>1.2009338166776926</v>
      </c>
      <c r="S559" s="109">
        <f t="shared" si="578"/>
        <v>1087.9090092604933</v>
      </c>
      <c r="T559" s="5">
        <f t="shared" si="579"/>
        <v>21.900000000000091</v>
      </c>
      <c r="U559" s="8">
        <f t="shared" si="590"/>
        <v>0.51333333333333131</v>
      </c>
      <c r="V559" s="19">
        <f t="shared" si="580"/>
        <v>0</v>
      </c>
      <c r="W559" s="109">
        <f t="shared" si="581"/>
        <v>1135.8909907395068</v>
      </c>
      <c r="X559" s="5">
        <f t="shared" si="582"/>
        <v>23.099999999999909</v>
      </c>
      <c r="Y559" s="8">
        <f t="shared" si="595"/>
        <v>0.48666666666666869</v>
      </c>
      <c r="Z559" s="5">
        <f t="shared" si="583"/>
        <v>0</v>
      </c>
      <c r="AA559" s="5">
        <f>K559*AA1239</f>
        <v>14.454700000000001</v>
      </c>
      <c r="AB559" s="5">
        <f t="shared" si="596"/>
        <v>17.359138039931043</v>
      </c>
      <c r="AC559" s="2">
        <f t="shared" si="638"/>
        <v>40168</v>
      </c>
      <c r="AD559" s="43">
        <f t="shared" si="606"/>
        <v>1090</v>
      </c>
      <c r="AE559" s="235">
        <v>10.7</v>
      </c>
      <c r="AF559" s="131">
        <f>(AK558&gt;AF1239)*1</f>
        <v>0</v>
      </c>
      <c r="AG559" s="112">
        <f>MROUND((AD559*AG1239),5)</f>
        <v>1070</v>
      </c>
      <c r="AH559" s="113">
        <f>MROUND((AE559*AH1239),0.1)</f>
        <v>1.9000000000000001</v>
      </c>
      <c r="AI559" s="60">
        <f t="shared" si="607"/>
        <v>-6.7000000000000455</v>
      </c>
      <c r="AJ559" s="60">
        <f t="shared" si="584"/>
        <v>1111.9000000000001</v>
      </c>
      <c r="AK559" s="133">
        <f t="shared" si="585"/>
        <v>1104.8</v>
      </c>
      <c r="AL559" s="41">
        <f t="shared" si="597"/>
        <v>1135</v>
      </c>
      <c r="AM559" s="56">
        <f t="shared" si="604"/>
        <v>10.5</v>
      </c>
      <c r="AN559" s="82">
        <f t="shared" si="605"/>
        <v>0</v>
      </c>
      <c r="AO559" s="82">
        <f t="shared" si="608"/>
        <v>1</v>
      </c>
      <c r="AP559" s="33">
        <f t="shared" si="623"/>
        <v>0</v>
      </c>
      <c r="AQ559" s="29">
        <f t="shared" si="609"/>
        <v>0</v>
      </c>
      <c r="AR559" s="86">
        <f t="shared" si="610"/>
        <v>1</v>
      </c>
      <c r="AS559" s="33">
        <f t="shared" si="611"/>
        <v>0</v>
      </c>
      <c r="AT559" s="19">
        <f t="shared" si="612"/>
        <v>0</v>
      </c>
      <c r="AU559" s="18">
        <f t="shared" si="624"/>
        <v>1</v>
      </c>
      <c r="AV559" s="5">
        <f t="shared" si="625"/>
        <v>10.5</v>
      </c>
      <c r="AW559" s="17">
        <f t="shared" si="613"/>
        <v>1</v>
      </c>
      <c r="AX559" s="17">
        <f t="shared" si="614"/>
        <v>0</v>
      </c>
      <c r="AY559" s="17">
        <f t="shared" si="626"/>
        <v>0</v>
      </c>
      <c r="AZ559" s="19">
        <f t="shared" si="627"/>
        <v>1135</v>
      </c>
      <c r="BA559" s="19">
        <f t="shared" si="628"/>
        <v>0</v>
      </c>
      <c r="BB559" s="19">
        <f t="shared" si="629"/>
        <v>0</v>
      </c>
      <c r="BC559" s="19">
        <f t="shared" si="630"/>
        <v>0</v>
      </c>
      <c r="BD559" s="17">
        <f t="shared" si="631"/>
        <v>1135</v>
      </c>
      <c r="BE559" s="17">
        <f t="shared" si="615"/>
        <v>0</v>
      </c>
      <c r="BF559" s="38">
        <f t="shared" si="616"/>
        <v>0</v>
      </c>
      <c r="BG559" s="38">
        <f t="shared" si="617"/>
        <v>0</v>
      </c>
      <c r="BH559" s="38">
        <f t="shared" si="632"/>
        <v>0</v>
      </c>
      <c r="BI559" s="38">
        <f t="shared" si="618"/>
        <v>-1.9000000000000001</v>
      </c>
      <c r="BJ559" s="5">
        <f t="shared" si="619"/>
        <v>0</v>
      </c>
      <c r="BK559" s="5">
        <f t="shared" si="633"/>
        <v>0</v>
      </c>
      <c r="BL559" s="22">
        <f t="shared" si="634"/>
        <v>10.5</v>
      </c>
      <c r="BM559" s="5">
        <f t="shared" si="635"/>
        <v>8.6</v>
      </c>
      <c r="BN559" s="66">
        <f t="shared" si="636"/>
        <v>860</v>
      </c>
      <c r="BO559" s="5">
        <f>AP559*BO1397</f>
        <v>0</v>
      </c>
      <c r="BP559" s="5">
        <f>AU559*BP1239</f>
        <v>-39</v>
      </c>
      <c r="BQ559" s="5">
        <f t="shared" si="587"/>
        <v>-39</v>
      </c>
      <c r="BR559" s="356">
        <f t="shared" si="571"/>
        <v>782</v>
      </c>
      <c r="BS559" s="5">
        <f t="shared" si="637"/>
        <v>1104.8</v>
      </c>
      <c r="BT559" s="6"/>
      <c r="BU559" s="306">
        <v>40168</v>
      </c>
      <c r="BV559" s="38">
        <f t="shared" si="620"/>
        <v>1104.8</v>
      </c>
      <c r="BW559" s="66">
        <f>BV27*BV559</f>
        <v>91019.937386719394</v>
      </c>
      <c r="BX559" s="66">
        <f t="shared" si="641"/>
        <v>-551.98550008238817</v>
      </c>
      <c r="BY559" s="17">
        <f t="shared" si="639"/>
        <v>0</v>
      </c>
      <c r="BZ559" s="17">
        <f t="shared" si="642"/>
        <v>1</v>
      </c>
      <c r="CA559" s="66">
        <f t="shared" si="588"/>
        <v>782</v>
      </c>
      <c r="CB559" s="66">
        <f>N3+CE559</f>
        <v>96542</v>
      </c>
      <c r="CC559" s="66">
        <f>MAX(BW404:BW559)</f>
        <v>96844.620201021593</v>
      </c>
      <c r="CD559" s="66">
        <f t="shared" si="621"/>
        <v>-5824.6828143021994</v>
      </c>
      <c r="CE559" s="66">
        <f t="shared" si="589"/>
        <v>46542</v>
      </c>
      <c r="CF559" s="66">
        <f>MAX(CE404:CE559)</f>
        <v>46542</v>
      </c>
      <c r="CG559" s="66">
        <f t="shared" si="622"/>
        <v>0</v>
      </c>
      <c r="CH559" s="370">
        <f t="shared" si="586"/>
        <v>40168</v>
      </c>
      <c r="CI559" s="17">
        <f t="shared" si="591"/>
        <v>1</v>
      </c>
      <c r="CJ559" s="17">
        <f t="shared" si="592"/>
        <v>0</v>
      </c>
      <c r="CK559" s="38">
        <f>MAX(BV38:BV559)</f>
        <v>1175.5</v>
      </c>
      <c r="CL559" s="38">
        <f t="shared" si="640"/>
        <v>-70.700000000000045</v>
      </c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</row>
    <row r="560" spans="1:147" customFormat="1" x14ac:dyDescent="0.25">
      <c r="A560" s="3"/>
      <c r="B560" s="254">
        <f t="shared" si="598"/>
        <v>40133</v>
      </c>
      <c r="C560" s="5">
        <f t="shared" si="601"/>
        <v>68560</v>
      </c>
      <c r="D560" s="5">
        <v>0</v>
      </c>
      <c r="E560" s="66">
        <f t="shared" si="603"/>
        <v>0</v>
      </c>
      <c r="F560" s="66">
        <f t="shared" si="599"/>
        <v>880.99999999999989</v>
      </c>
      <c r="G560" s="4">
        <f t="shared" si="602"/>
        <v>69441</v>
      </c>
      <c r="H560" s="8">
        <f t="shared" si="600"/>
        <v>1.2850058343057174E-2</v>
      </c>
      <c r="I560" s="3"/>
      <c r="J560" s="306">
        <v>40175</v>
      </c>
      <c r="K560" s="176">
        <v>1108</v>
      </c>
      <c r="L560" s="176">
        <v>1114.5</v>
      </c>
      <c r="M560" s="176">
        <v>1086.5999999999999</v>
      </c>
      <c r="N560" s="178">
        <v>1096.2</v>
      </c>
      <c r="O560" s="5">
        <f t="shared" si="593"/>
        <v>27.900000000000091</v>
      </c>
      <c r="P560" s="8">
        <f t="shared" si="594"/>
        <v>2.5180505415162539E-2</v>
      </c>
      <c r="Q560" s="8">
        <f>(AVERAGE(P557:P559))*Q1239</f>
        <v>1.8009156940777839E-2</v>
      </c>
      <c r="R560" s="8">
        <f>P559/P1239</f>
        <v>1.163041540254508</v>
      </c>
      <c r="S560" s="109">
        <f t="shared" si="578"/>
        <v>1088.0458541096182</v>
      </c>
      <c r="T560" s="5">
        <f t="shared" si="579"/>
        <v>18</v>
      </c>
      <c r="U560" s="8">
        <f t="shared" si="590"/>
        <v>0.55000000000000004</v>
      </c>
      <c r="V560" s="19">
        <f t="shared" si="580"/>
        <v>0</v>
      </c>
      <c r="W560" s="109">
        <f t="shared" si="581"/>
        <v>1127.9541458903818</v>
      </c>
      <c r="X560" s="5">
        <f t="shared" si="582"/>
        <v>22</v>
      </c>
      <c r="Y560" s="8">
        <f t="shared" si="595"/>
        <v>0.44999999999999996</v>
      </c>
      <c r="Z560" s="5">
        <f t="shared" si="583"/>
        <v>0</v>
      </c>
      <c r="AA560" s="5">
        <f>K560*AA1239</f>
        <v>14.404</v>
      </c>
      <c r="AB560" s="5">
        <f t="shared" si="596"/>
        <v>16.752450345825935</v>
      </c>
      <c r="AC560" s="2">
        <f t="shared" si="638"/>
        <v>40175</v>
      </c>
      <c r="AD560" s="43">
        <f t="shared" si="606"/>
        <v>1090</v>
      </c>
      <c r="AE560" s="235">
        <v>8.9</v>
      </c>
      <c r="AF560" s="131">
        <f>(AK559&gt;AF1239)*1</f>
        <v>0</v>
      </c>
      <c r="AG560" s="112">
        <f>MROUND((AD560*AG1239),5)</f>
        <v>1070</v>
      </c>
      <c r="AH560" s="113">
        <f>MROUND((AE560*AH1239),0.1)</f>
        <v>1.6</v>
      </c>
      <c r="AI560" s="60">
        <f t="shared" si="607"/>
        <v>-8.5999999999999091</v>
      </c>
      <c r="AJ560" s="60">
        <f t="shared" si="584"/>
        <v>1108</v>
      </c>
      <c r="AK560" s="133">
        <f t="shared" si="585"/>
        <v>1096.2</v>
      </c>
      <c r="AL560" s="41">
        <f t="shared" si="597"/>
        <v>1130</v>
      </c>
      <c r="AM560" s="56">
        <f t="shared" si="604"/>
        <v>8.4</v>
      </c>
      <c r="AN560" s="82">
        <f t="shared" si="605"/>
        <v>0</v>
      </c>
      <c r="AO560" s="82">
        <f t="shared" si="608"/>
        <v>1</v>
      </c>
      <c r="AP560" s="33">
        <f t="shared" si="623"/>
        <v>0</v>
      </c>
      <c r="AQ560" s="29">
        <f t="shared" si="609"/>
        <v>0</v>
      </c>
      <c r="AR560" s="86">
        <f t="shared" si="610"/>
        <v>1</v>
      </c>
      <c r="AS560" s="33">
        <f t="shared" si="611"/>
        <v>0</v>
      </c>
      <c r="AT560" s="19">
        <f t="shared" si="612"/>
        <v>0</v>
      </c>
      <c r="AU560" s="18">
        <f t="shared" si="624"/>
        <v>1</v>
      </c>
      <c r="AV560" s="5">
        <f t="shared" si="625"/>
        <v>8.4</v>
      </c>
      <c r="AW560" s="17">
        <f t="shared" si="613"/>
        <v>1</v>
      </c>
      <c r="AX560" s="17">
        <f t="shared" si="614"/>
        <v>0</v>
      </c>
      <c r="AY560" s="17">
        <f t="shared" si="626"/>
        <v>0</v>
      </c>
      <c r="AZ560" s="19">
        <f t="shared" si="627"/>
        <v>1135</v>
      </c>
      <c r="BA560" s="19">
        <f t="shared" si="628"/>
        <v>0</v>
      </c>
      <c r="BB560" s="19">
        <f t="shared" si="629"/>
        <v>0</v>
      </c>
      <c r="BC560" s="19">
        <f t="shared" si="630"/>
        <v>0</v>
      </c>
      <c r="BD560" s="17">
        <f t="shared" si="631"/>
        <v>1135</v>
      </c>
      <c r="BE560" s="17">
        <f t="shared" si="615"/>
        <v>0</v>
      </c>
      <c r="BF560" s="38">
        <f t="shared" si="616"/>
        <v>0</v>
      </c>
      <c r="BG560" s="38">
        <f t="shared" si="617"/>
        <v>0</v>
      </c>
      <c r="BH560" s="38">
        <f t="shared" si="632"/>
        <v>0</v>
      </c>
      <c r="BI560" s="38">
        <f t="shared" si="618"/>
        <v>-1.6</v>
      </c>
      <c r="BJ560" s="5">
        <f t="shared" si="619"/>
        <v>0</v>
      </c>
      <c r="BK560" s="5">
        <f t="shared" si="633"/>
        <v>0</v>
      </c>
      <c r="BL560" s="22">
        <f t="shared" si="634"/>
        <v>8.4</v>
      </c>
      <c r="BM560" s="5">
        <f t="shared" si="635"/>
        <v>6.8000000000000007</v>
      </c>
      <c r="BN560" s="66">
        <f t="shared" si="636"/>
        <v>680.00000000000011</v>
      </c>
      <c r="BO560" s="5">
        <f>AP560*BO1398</f>
        <v>0</v>
      </c>
      <c r="BP560" s="5">
        <f>AU560*BP1239</f>
        <v>-39</v>
      </c>
      <c r="BQ560" s="5">
        <f t="shared" si="587"/>
        <v>-39</v>
      </c>
      <c r="BR560" s="356">
        <f t="shared" si="571"/>
        <v>602.00000000000011</v>
      </c>
      <c r="BS560" s="5">
        <f t="shared" si="637"/>
        <v>1096.2</v>
      </c>
      <c r="BT560" s="6"/>
      <c r="BU560" s="306">
        <v>40175</v>
      </c>
      <c r="BV560" s="38">
        <f t="shared" si="620"/>
        <v>1096.2</v>
      </c>
      <c r="BW560" s="66">
        <f>BV27*BV560</f>
        <v>90311.418685121113</v>
      </c>
      <c r="BX560" s="66">
        <f t="shared" si="641"/>
        <v>-708.51870159828104</v>
      </c>
      <c r="BY560" s="17">
        <f t="shared" si="639"/>
        <v>0</v>
      </c>
      <c r="BZ560" s="17">
        <f t="shared" si="642"/>
        <v>1</v>
      </c>
      <c r="CA560" s="66">
        <f t="shared" si="588"/>
        <v>602</v>
      </c>
      <c r="CB560" s="66">
        <f>N3+CE560</f>
        <v>97144</v>
      </c>
      <c r="CC560" s="66">
        <f>MAX(BW404:BW560)</f>
        <v>96844.620201021593</v>
      </c>
      <c r="CD560" s="66">
        <f t="shared" si="621"/>
        <v>-6533.2015159004804</v>
      </c>
      <c r="CE560" s="66">
        <f t="shared" si="589"/>
        <v>47144</v>
      </c>
      <c r="CF560" s="66">
        <f>MAX(CE404:CE560)</f>
        <v>47144</v>
      </c>
      <c r="CG560" s="66">
        <f t="shared" si="622"/>
        <v>0</v>
      </c>
      <c r="CH560" s="370">
        <f t="shared" si="586"/>
        <v>40175</v>
      </c>
      <c r="CI560" s="17">
        <f t="shared" si="591"/>
        <v>1</v>
      </c>
      <c r="CJ560" s="17">
        <f t="shared" si="592"/>
        <v>0</v>
      </c>
      <c r="CK560" s="38">
        <f>MAX(BV38:BV560)</f>
        <v>1175.5</v>
      </c>
      <c r="CL560" s="38">
        <f t="shared" si="640"/>
        <v>-79.299999999999955</v>
      </c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</row>
    <row r="561" spans="1:147" customFormat="1" x14ac:dyDescent="0.25">
      <c r="A561" s="3"/>
      <c r="B561" s="254">
        <f t="shared" si="598"/>
        <v>40140</v>
      </c>
      <c r="C561" s="5">
        <f t="shared" si="601"/>
        <v>69441</v>
      </c>
      <c r="D561" s="5">
        <v>0</v>
      </c>
      <c r="E561" s="66">
        <f t="shared" si="603"/>
        <v>0</v>
      </c>
      <c r="F561" s="66">
        <f t="shared" si="599"/>
        <v>391</v>
      </c>
      <c r="G561" s="4">
        <f t="shared" si="602"/>
        <v>69832</v>
      </c>
      <c r="H561" s="8">
        <f t="shared" si="600"/>
        <v>5.6306792816923721E-3</v>
      </c>
      <c r="I561" s="3"/>
      <c r="J561" s="306">
        <v>40182</v>
      </c>
      <c r="K561" s="176">
        <v>1099</v>
      </c>
      <c r="L561" s="176">
        <v>1141</v>
      </c>
      <c r="M561" s="176">
        <v>1093.8</v>
      </c>
      <c r="N561" s="178">
        <v>1138.9000000000001</v>
      </c>
      <c r="O561" s="5">
        <f t="shared" si="593"/>
        <v>47.200000000000045</v>
      </c>
      <c r="P561" s="8">
        <f t="shared" si="594"/>
        <v>4.2948134667879931E-2</v>
      </c>
      <c r="Q561" s="8">
        <f>(AVERAGE(P558:P560))*Q1239</f>
        <v>1.4471789068470457E-2</v>
      </c>
      <c r="R561" s="8">
        <f>P560/P1239</f>
        <v>0.71410250594145741</v>
      </c>
      <c r="S561" s="109">
        <f t="shared" si="578"/>
        <v>1083.0955038137511</v>
      </c>
      <c r="T561" s="5">
        <f t="shared" si="579"/>
        <v>14</v>
      </c>
      <c r="U561" s="8">
        <f t="shared" si="590"/>
        <v>0.53333333333333333</v>
      </c>
      <c r="V561" s="19">
        <f t="shared" si="580"/>
        <v>0</v>
      </c>
      <c r="W561" s="109">
        <f t="shared" si="581"/>
        <v>1114.9044961862489</v>
      </c>
      <c r="X561" s="5">
        <f t="shared" si="582"/>
        <v>16</v>
      </c>
      <c r="Y561" s="8">
        <f t="shared" si="595"/>
        <v>0.46666666666666667</v>
      </c>
      <c r="Z561" s="5">
        <f t="shared" si="583"/>
        <v>23.900000000000091</v>
      </c>
      <c r="AA561" s="5">
        <f>K561*AA1239</f>
        <v>14.286999999999999</v>
      </c>
      <c r="AB561" s="5">
        <f t="shared" si="596"/>
        <v>10.202382502385602</v>
      </c>
      <c r="AC561" s="2">
        <f t="shared" si="638"/>
        <v>40182</v>
      </c>
      <c r="AD561" s="43">
        <f t="shared" si="606"/>
        <v>1085</v>
      </c>
      <c r="AE561" s="235">
        <v>9.1999999999999993</v>
      </c>
      <c r="AF561" s="131">
        <f>(AK560&gt;AF1239)*1</f>
        <v>0</v>
      </c>
      <c r="AG561" s="112">
        <f>MROUND((AD561*AG1239),5)</f>
        <v>1065</v>
      </c>
      <c r="AH561" s="113">
        <f>MROUND((AE561*AH1239),0.1)</f>
        <v>1.7000000000000002</v>
      </c>
      <c r="AI561" s="60">
        <f t="shared" si="607"/>
        <v>42.700000000000045</v>
      </c>
      <c r="AJ561" s="60">
        <f t="shared" si="584"/>
        <v>1099</v>
      </c>
      <c r="AK561" s="133">
        <f t="shared" si="585"/>
        <v>1138.9000000000001</v>
      </c>
      <c r="AL561" s="41">
        <f t="shared" si="597"/>
        <v>1115</v>
      </c>
      <c r="AM561" s="56">
        <f t="shared" si="604"/>
        <v>7.5</v>
      </c>
      <c r="AN561" s="82">
        <f t="shared" si="605"/>
        <v>1</v>
      </c>
      <c r="AO561" s="82">
        <f t="shared" si="608"/>
        <v>0</v>
      </c>
      <c r="AP561" s="33">
        <f t="shared" si="623"/>
        <v>0</v>
      </c>
      <c r="AQ561" s="29">
        <f t="shared" si="609"/>
        <v>0</v>
      </c>
      <c r="AR561" s="86">
        <f t="shared" si="610"/>
        <v>1</v>
      </c>
      <c r="AS561" s="33">
        <f t="shared" si="611"/>
        <v>0</v>
      </c>
      <c r="AT561" s="19">
        <f t="shared" si="612"/>
        <v>0</v>
      </c>
      <c r="AU561" s="18">
        <f t="shared" si="624"/>
        <v>1</v>
      </c>
      <c r="AV561" s="5">
        <f t="shared" si="625"/>
        <v>7.5</v>
      </c>
      <c r="AW561" s="17">
        <f t="shared" si="613"/>
        <v>0</v>
      </c>
      <c r="AX561" s="17">
        <f t="shared" si="614"/>
        <v>1</v>
      </c>
      <c r="AY561" s="17">
        <f t="shared" si="626"/>
        <v>1115</v>
      </c>
      <c r="AZ561" s="19">
        <f t="shared" si="627"/>
        <v>1135</v>
      </c>
      <c r="BA561" s="19">
        <f t="shared" si="628"/>
        <v>0</v>
      </c>
      <c r="BB561" s="19">
        <f t="shared" si="629"/>
        <v>0</v>
      </c>
      <c r="BC561" s="19">
        <f t="shared" si="630"/>
        <v>1115</v>
      </c>
      <c r="BD561" s="17">
        <f t="shared" si="631"/>
        <v>0</v>
      </c>
      <c r="BE561" s="17">
        <f t="shared" si="615"/>
        <v>0</v>
      </c>
      <c r="BF561" s="38">
        <f t="shared" si="616"/>
        <v>0</v>
      </c>
      <c r="BG561" s="38">
        <f t="shared" si="617"/>
        <v>0</v>
      </c>
      <c r="BH561" s="38">
        <f t="shared" si="632"/>
        <v>0</v>
      </c>
      <c r="BI561" s="38">
        <f t="shared" si="618"/>
        <v>-1.7000000000000002</v>
      </c>
      <c r="BJ561" s="5">
        <f t="shared" si="619"/>
        <v>0</v>
      </c>
      <c r="BK561" s="5">
        <f t="shared" si="633"/>
        <v>-20</v>
      </c>
      <c r="BL561" s="22">
        <f t="shared" si="634"/>
        <v>-12.5</v>
      </c>
      <c r="BM561" s="5">
        <f t="shared" si="635"/>
        <v>-14.2</v>
      </c>
      <c r="BN561" s="66">
        <f t="shared" si="636"/>
        <v>-1420</v>
      </c>
      <c r="BO561" s="5">
        <f>AP561*BO1399</f>
        <v>0</v>
      </c>
      <c r="BP561" s="5">
        <f>AU561*BP1239</f>
        <v>-39</v>
      </c>
      <c r="BQ561" s="5">
        <f t="shared" si="587"/>
        <v>-39</v>
      </c>
      <c r="BR561" s="356">
        <f t="shared" si="571"/>
        <v>-1498</v>
      </c>
      <c r="BS561" s="5">
        <f t="shared" si="637"/>
        <v>1138.9000000000001</v>
      </c>
      <c r="BT561" s="6"/>
      <c r="BU561" s="306">
        <v>40182</v>
      </c>
      <c r="BV561" s="38">
        <f t="shared" si="620"/>
        <v>1138.9000000000001</v>
      </c>
      <c r="BW561" s="66">
        <f>BV27*BV561</f>
        <v>93829.296424452143</v>
      </c>
      <c r="BX561" s="66">
        <f t="shared" si="641"/>
        <v>3517.8777393310302</v>
      </c>
      <c r="BY561" s="17">
        <f t="shared" si="639"/>
        <v>1</v>
      </c>
      <c r="BZ561" s="17">
        <f t="shared" si="642"/>
        <v>0</v>
      </c>
      <c r="CA561" s="66">
        <f t="shared" si="588"/>
        <v>-1498</v>
      </c>
      <c r="CB561" s="66">
        <f>N3+CE561</f>
        <v>95646</v>
      </c>
      <c r="CC561" s="66">
        <f>MAX(BW404:BW561)</f>
        <v>96844.620201021593</v>
      </c>
      <c r="CD561" s="66">
        <f t="shared" si="621"/>
        <v>-3015.3237765694503</v>
      </c>
      <c r="CE561" s="66">
        <f t="shared" si="589"/>
        <v>45646</v>
      </c>
      <c r="CF561" s="66">
        <f>MAX(CE404:CE561)</f>
        <v>47144</v>
      </c>
      <c r="CG561" s="66">
        <f t="shared" si="622"/>
        <v>-1498</v>
      </c>
      <c r="CH561" s="370">
        <f t="shared" si="586"/>
        <v>40182</v>
      </c>
      <c r="CI561" s="17">
        <f t="shared" ref="CI561:CI592" si="643">(F570&gt;0)*1</f>
        <v>0</v>
      </c>
      <c r="CJ561" s="17">
        <f t="shared" ref="CJ561:CJ592" si="644">(F570&lt;1)*1</f>
        <v>1</v>
      </c>
      <c r="CK561" s="38">
        <f>MAX(BV38:BV561)</f>
        <v>1175.5</v>
      </c>
      <c r="CL561" s="38">
        <f t="shared" si="640"/>
        <v>-36.599999999999909</v>
      </c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</row>
    <row r="562" spans="1:147" customFormat="1" x14ac:dyDescent="0.25">
      <c r="A562" s="3"/>
      <c r="B562" s="254">
        <f t="shared" si="598"/>
        <v>40147</v>
      </c>
      <c r="C562" s="5">
        <f t="shared" si="601"/>
        <v>69832</v>
      </c>
      <c r="D562" s="5">
        <v>0</v>
      </c>
      <c r="E562" s="66">
        <f t="shared" si="603"/>
        <v>0</v>
      </c>
      <c r="F562" s="66">
        <f t="shared" si="599"/>
        <v>501</v>
      </c>
      <c r="G562" s="4">
        <f t="shared" si="602"/>
        <v>70333</v>
      </c>
      <c r="H562" s="8">
        <f t="shared" si="600"/>
        <v>7.1743613243212285E-3</v>
      </c>
      <c r="I562" s="3"/>
      <c r="J562" s="306">
        <v>40189</v>
      </c>
      <c r="K562" s="176">
        <v>1139</v>
      </c>
      <c r="L562" s="176">
        <v>1163</v>
      </c>
      <c r="M562" s="176">
        <v>1118.5</v>
      </c>
      <c r="N562" s="178">
        <v>1130.5</v>
      </c>
      <c r="O562" s="5">
        <f t="shared" si="593"/>
        <v>44.5</v>
      </c>
      <c r="P562" s="8">
        <f t="shared" si="594"/>
        <v>3.9069359086918352E-2</v>
      </c>
      <c r="Q562" s="8">
        <f>(AVERAGE(P559:P561))*Q1239</f>
        <v>1.4551936314217084E-2</v>
      </c>
      <c r="R562" s="8">
        <f>P561/P1239</f>
        <v>1.2179807389162476</v>
      </c>
      <c r="S562" s="109">
        <f t="shared" si="578"/>
        <v>1122.4253445381069</v>
      </c>
      <c r="T562" s="5">
        <f t="shared" si="579"/>
        <v>19</v>
      </c>
      <c r="U562" s="8">
        <f t="shared" si="590"/>
        <v>0.45714285714285713</v>
      </c>
      <c r="V562" s="19">
        <f t="shared" si="580"/>
        <v>0</v>
      </c>
      <c r="W562" s="109">
        <f t="shared" si="581"/>
        <v>1155.5746554618931</v>
      </c>
      <c r="X562" s="5">
        <f t="shared" si="582"/>
        <v>16</v>
      </c>
      <c r="Y562" s="8">
        <f t="shared" si="595"/>
        <v>0.54285714285714293</v>
      </c>
      <c r="Z562" s="5">
        <f t="shared" si="583"/>
        <v>0</v>
      </c>
      <c r="AA562" s="5">
        <f>K562*AA1239</f>
        <v>14.806999999999999</v>
      </c>
      <c r="AB562" s="5">
        <f t="shared" si="596"/>
        <v>18.034640801132877</v>
      </c>
      <c r="AC562" s="2">
        <f t="shared" si="638"/>
        <v>40189</v>
      </c>
      <c r="AD562" s="43">
        <f t="shared" si="606"/>
        <v>1120</v>
      </c>
      <c r="AE562" s="235">
        <v>5.4</v>
      </c>
      <c r="AF562" s="131">
        <f>(AK561&gt;AF1239)*1</f>
        <v>0</v>
      </c>
      <c r="AG562" s="112">
        <f>MROUND((AD562*AG1239),5)</f>
        <v>1100</v>
      </c>
      <c r="AH562" s="113">
        <f>MROUND((AE562*AH1239),0.1)</f>
        <v>1</v>
      </c>
      <c r="AI562" s="60">
        <f t="shared" si="607"/>
        <v>-8.4000000000000909</v>
      </c>
      <c r="AJ562" s="60">
        <f t="shared" si="584"/>
        <v>1139</v>
      </c>
      <c r="AK562" s="133">
        <f t="shared" si="585"/>
        <v>1130.5</v>
      </c>
      <c r="AL562" s="41">
        <f t="shared" si="597"/>
        <v>1155</v>
      </c>
      <c r="AM562" s="56">
        <f t="shared" si="604"/>
        <v>4.8000000000000007</v>
      </c>
      <c r="AN562" s="82">
        <f t="shared" si="605"/>
        <v>0</v>
      </c>
      <c r="AO562" s="82">
        <f t="shared" si="608"/>
        <v>1</v>
      </c>
      <c r="AP562" s="33">
        <f t="shared" si="623"/>
        <v>1</v>
      </c>
      <c r="AQ562" s="29">
        <f t="shared" si="609"/>
        <v>5.4</v>
      </c>
      <c r="AR562" s="86">
        <f t="shared" si="610"/>
        <v>1</v>
      </c>
      <c r="AS562" s="33">
        <f t="shared" si="611"/>
        <v>0</v>
      </c>
      <c r="AT562" s="19">
        <f t="shared" si="612"/>
        <v>0</v>
      </c>
      <c r="AU562" s="18">
        <f t="shared" si="624"/>
        <v>0</v>
      </c>
      <c r="AV562" s="5">
        <f t="shared" si="625"/>
        <v>0</v>
      </c>
      <c r="AW562" s="17">
        <f t="shared" si="613"/>
        <v>0</v>
      </c>
      <c r="AX562" s="17">
        <f t="shared" si="614"/>
        <v>0</v>
      </c>
      <c r="AY562" s="17">
        <f t="shared" si="626"/>
        <v>0</v>
      </c>
      <c r="AZ562" s="19">
        <f t="shared" si="627"/>
        <v>0</v>
      </c>
      <c r="BA562" s="19">
        <f t="shared" si="628"/>
        <v>0</v>
      </c>
      <c r="BB562" s="19">
        <f t="shared" si="629"/>
        <v>0</v>
      </c>
      <c r="BC562" s="19">
        <f t="shared" si="630"/>
        <v>0</v>
      </c>
      <c r="BD562" s="17">
        <f t="shared" si="631"/>
        <v>0</v>
      </c>
      <c r="BE562" s="17">
        <f t="shared" si="615"/>
        <v>0</v>
      </c>
      <c r="BF562" s="38">
        <f t="shared" si="616"/>
        <v>0</v>
      </c>
      <c r="BG562" s="38">
        <f t="shared" si="617"/>
        <v>0</v>
      </c>
      <c r="BH562" s="38">
        <f t="shared" si="632"/>
        <v>0</v>
      </c>
      <c r="BI562" s="38">
        <f t="shared" si="618"/>
        <v>-1</v>
      </c>
      <c r="BJ562" s="5">
        <f t="shared" si="619"/>
        <v>5.4</v>
      </c>
      <c r="BK562" s="5">
        <f t="shared" si="633"/>
        <v>0</v>
      </c>
      <c r="BL562" s="22">
        <f t="shared" si="634"/>
        <v>0</v>
      </c>
      <c r="BM562" s="5">
        <f t="shared" si="635"/>
        <v>4.4000000000000004</v>
      </c>
      <c r="BN562" s="66">
        <f t="shared" si="636"/>
        <v>440.00000000000006</v>
      </c>
      <c r="BO562" s="5">
        <f>AP562*BO1400</f>
        <v>0</v>
      </c>
      <c r="BP562" s="5">
        <f>AU562*BP1239</f>
        <v>0</v>
      </c>
      <c r="BQ562" s="5">
        <f t="shared" si="587"/>
        <v>-39</v>
      </c>
      <c r="BR562" s="356">
        <f t="shared" si="571"/>
        <v>401.00000000000006</v>
      </c>
      <c r="BS562" s="5">
        <f t="shared" si="637"/>
        <v>1130.5</v>
      </c>
      <c r="BT562" s="6"/>
      <c r="BU562" s="306">
        <v>40189</v>
      </c>
      <c r="BV562" s="38">
        <f t="shared" si="620"/>
        <v>1130.5</v>
      </c>
      <c r="BW562" s="66">
        <f>BV27*BV562</f>
        <v>93137.254901960783</v>
      </c>
      <c r="BX562" s="66">
        <f t="shared" si="641"/>
        <v>-692.0415224913595</v>
      </c>
      <c r="BY562" s="17">
        <f t="shared" si="639"/>
        <v>0</v>
      </c>
      <c r="BZ562" s="17">
        <f t="shared" si="642"/>
        <v>1</v>
      </c>
      <c r="CA562" s="66">
        <f t="shared" si="588"/>
        <v>401</v>
      </c>
      <c r="CB562" s="66">
        <f>N3+CE562</f>
        <v>96047</v>
      </c>
      <c r="CC562" s="66">
        <f>MAX(BW404:BW562)</f>
        <v>96844.620201021593</v>
      </c>
      <c r="CD562" s="66">
        <f t="shared" si="621"/>
        <v>-3707.3652990608098</v>
      </c>
      <c r="CE562" s="66">
        <f t="shared" si="589"/>
        <v>46047</v>
      </c>
      <c r="CF562" s="66">
        <f>MAX(CE404:CE562)</f>
        <v>47144</v>
      </c>
      <c r="CG562" s="66">
        <f t="shared" si="622"/>
        <v>-1097</v>
      </c>
      <c r="CH562" s="370">
        <f t="shared" si="586"/>
        <v>40189</v>
      </c>
      <c r="CI562" s="17">
        <f t="shared" si="643"/>
        <v>1</v>
      </c>
      <c r="CJ562" s="17">
        <f t="shared" si="644"/>
        <v>0</v>
      </c>
      <c r="CK562" s="38">
        <f>MAX(BV38:BV562)</f>
        <v>1175.5</v>
      </c>
      <c r="CL562" s="38">
        <f t="shared" si="640"/>
        <v>-45</v>
      </c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</row>
    <row r="563" spans="1:147" customFormat="1" x14ac:dyDescent="0.25">
      <c r="A563" s="3"/>
      <c r="B563" s="254">
        <f t="shared" si="598"/>
        <v>40154</v>
      </c>
      <c r="C563" s="5">
        <f t="shared" si="601"/>
        <v>70333</v>
      </c>
      <c r="D563" s="5">
        <v>0</v>
      </c>
      <c r="E563" s="66">
        <f t="shared" si="603"/>
        <v>0</v>
      </c>
      <c r="F563" s="66">
        <f t="shared" si="599"/>
        <v>931.00000000000011</v>
      </c>
      <c r="G563" s="4">
        <f t="shared" si="602"/>
        <v>71264</v>
      </c>
      <c r="H563" s="8">
        <f t="shared" si="600"/>
        <v>1.32370295593818E-2</v>
      </c>
      <c r="I563" s="3"/>
      <c r="J563" s="306">
        <v>40196</v>
      </c>
      <c r="K563" s="176">
        <v>1130.7</v>
      </c>
      <c r="L563" s="176">
        <v>1141.7</v>
      </c>
      <c r="M563" s="176">
        <v>1081.9000000000001</v>
      </c>
      <c r="N563" s="178">
        <v>1089.7</v>
      </c>
      <c r="O563" s="5">
        <f t="shared" si="593"/>
        <v>59.799999999999955</v>
      </c>
      <c r="P563" s="8">
        <f t="shared" si="594"/>
        <v>5.2887591757318435E-2</v>
      </c>
      <c r="Q563" s="8">
        <f>(AVERAGE(P560:P562))*Q1239</f>
        <v>1.4293066555994775E-2</v>
      </c>
      <c r="R563" s="8">
        <f>P562/P1239</f>
        <v>1.1079812247412333</v>
      </c>
      <c r="S563" s="109">
        <f t="shared" si="578"/>
        <v>1114.5388296451367</v>
      </c>
      <c r="T563" s="5">
        <f t="shared" si="579"/>
        <v>15.700000000000045</v>
      </c>
      <c r="U563" s="8">
        <f t="shared" si="590"/>
        <v>0.47666666666666513</v>
      </c>
      <c r="V563" s="19">
        <f t="shared" si="580"/>
        <v>25.299999999999955</v>
      </c>
      <c r="W563" s="109">
        <f t="shared" si="581"/>
        <v>1146.8611703548634</v>
      </c>
      <c r="X563" s="5">
        <f t="shared" si="582"/>
        <v>14.299999999999955</v>
      </c>
      <c r="Y563" s="8">
        <f t="shared" si="595"/>
        <v>0.52333333333333487</v>
      </c>
      <c r="Z563" s="5">
        <f t="shared" si="583"/>
        <v>0</v>
      </c>
      <c r="AA563" s="5">
        <f>K563*AA1239</f>
        <v>14.6991</v>
      </c>
      <c r="AB563" s="5">
        <f t="shared" si="596"/>
        <v>16.28632682059386</v>
      </c>
      <c r="AC563" s="2">
        <f t="shared" si="638"/>
        <v>40196</v>
      </c>
      <c r="AD563" s="43">
        <f t="shared" si="606"/>
        <v>1115</v>
      </c>
      <c r="AE563" s="235">
        <v>8.1999999999999993</v>
      </c>
      <c r="AF563" s="131">
        <f>(AK562&gt;AF1239)*1</f>
        <v>0</v>
      </c>
      <c r="AG563" s="112">
        <f>MROUND((AD563*AG1239),5)</f>
        <v>1095</v>
      </c>
      <c r="AH563" s="113">
        <f>MROUND((AE563*AH1239),0.1)</f>
        <v>1.5</v>
      </c>
      <c r="AI563" s="60">
        <f t="shared" si="607"/>
        <v>-40.799999999999955</v>
      </c>
      <c r="AJ563" s="60">
        <f t="shared" si="584"/>
        <v>1130.7</v>
      </c>
      <c r="AK563" s="133">
        <f t="shared" si="585"/>
        <v>1089.7</v>
      </c>
      <c r="AL563" s="41">
        <f t="shared" si="597"/>
        <v>1145</v>
      </c>
      <c r="AM563" s="56">
        <f t="shared" si="604"/>
        <v>9.8000000000000007</v>
      </c>
      <c r="AN563" s="82">
        <f t="shared" si="605"/>
        <v>0</v>
      </c>
      <c r="AO563" s="82">
        <f t="shared" si="608"/>
        <v>1</v>
      </c>
      <c r="AP563" s="33">
        <f t="shared" si="623"/>
        <v>1</v>
      </c>
      <c r="AQ563" s="29">
        <f t="shared" si="609"/>
        <v>8.1999999999999993</v>
      </c>
      <c r="AR563" s="86">
        <f t="shared" si="610"/>
        <v>0</v>
      </c>
      <c r="AS563" s="33">
        <f t="shared" si="611"/>
        <v>1</v>
      </c>
      <c r="AT563" s="19">
        <f t="shared" si="612"/>
        <v>1115</v>
      </c>
      <c r="AU563" s="18">
        <f t="shared" si="624"/>
        <v>0</v>
      </c>
      <c r="AV563" s="5">
        <f t="shared" si="625"/>
        <v>0</v>
      </c>
      <c r="AW563" s="17">
        <f t="shared" si="613"/>
        <v>0</v>
      </c>
      <c r="AX563" s="17">
        <f t="shared" si="614"/>
        <v>0</v>
      </c>
      <c r="AY563" s="17">
        <f t="shared" si="626"/>
        <v>0</v>
      </c>
      <c r="AZ563" s="19">
        <f t="shared" si="627"/>
        <v>0</v>
      </c>
      <c r="BA563" s="19">
        <f t="shared" si="628"/>
        <v>1115</v>
      </c>
      <c r="BB563" s="19">
        <f t="shared" si="629"/>
        <v>0</v>
      </c>
      <c r="BC563" s="19">
        <f t="shared" si="630"/>
        <v>0</v>
      </c>
      <c r="BD563" s="17">
        <f t="shared" si="631"/>
        <v>1115</v>
      </c>
      <c r="BE563" s="17">
        <f t="shared" si="615"/>
        <v>0</v>
      </c>
      <c r="BF563" s="38">
        <f t="shared" si="616"/>
        <v>1095</v>
      </c>
      <c r="BG563" s="38">
        <f t="shared" si="617"/>
        <v>0</v>
      </c>
      <c r="BH563" s="38">
        <f t="shared" si="632"/>
        <v>0</v>
      </c>
      <c r="BI563" s="38">
        <f t="shared" si="618"/>
        <v>-1.5</v>
      </c>
      <c r="BJ563" s="5">
        <f t="shared" si="619"/>
        <v>8.1999999999999993</v>
      </c>
      <c r="BK563" s="5">
        <f t="shared" si="633"/>
        <v>0</v>
      </c>
      <c r="BL563" s="22">
        <f t="shared" si="634"/>
        <v>0</v>
      </c>
      <c r="BM563" s="5">
        <f t="shared" si="635"/>
        <v>6.6999999999999993</v>
      </c>
      <c r="BN563" s="66">
        <f t="shared" si="636"/>
        <v>669.99999999999989</v>
      </c>
      <c r="BO563" s="5">
        <f>AP563*BO1401</f>
        <v>0</v>
      </c>
      <c r="BP563" s="5">
        <f>AU563*BP1239</f>
        <v>0</v>
      </c>
      <c r="BQ563" s="5">
        <f t="shared" si="587"/>
        <v>-39</v>
      </c>
      <c r="BR563" s="356">
        <f t="shared" si="571"/>
        <v>630.99999999999989</v>
      </c>
      <c r="BS563" s="5">
        <f t="shared" si="637"/>
        <v>1089.7</v>
      </c>
      <c r="BT563" s="6"/>
      <c r="BU563" s="306">
        <v>40196</v>
      </c>
      <c r="BV563" s="38">
        <f t="shared" si="620"/>
        <v>1089.7</v>
      </c>
      <c r="BW563" s="66">
        <f>BV27*BV563</f>
        <v>89775.91036414566</v>
      </c>
      <c r="BX563" s="66">
        <f t="shared" si="641"/>
        <v>-3361.3445378151227</v>
      </c>
      <c r="BY563" s="17">
        <f t="shared" si="639"/>
        <v>0</v>
      </c>
      <c r="BZ563" s="17">
        <f t="shared" si="642"/>
        <v>1</v>
      </c>
      <c r="CA563" s="66">
        <f t="shared" si="588"/>
        <v>631</v>
      </c>
      <c r="CB563" s="66">
        <f>N3+CE563</f>
        <v>96678</v>
      </c>
      <c r="CC563" s="66">
        <f>MAX(BW404:BW563)</f>
        <v>96844.620201021593</v>
      </c>
      <c r="CD563" s="66">
        <f t="shared" si="621"/>
        <v>-7068.7098368759325</v>
      </c>
      <c r="CE563" s="66">
        <f t="shared" si="589"/>
        <v>46678</v>
      </c>
      <c r="CF563" s="66">
        <f>MAX(CE404:CE563)</f>
        <v>47144</v>
      </c>
      <c r="CG563" s="66">
        <f t="shared" si="622"/>
        <v>-466</v>
      </c>
      <c r="CH563" s="370">
        <f t="shared" si="586"/>
        <v>40196</v>
      </c>
      <c r="CI563" s="17">
        <f t="shared" si="643"/>
        <v>1</v>
      </c>
      <c r="CJ563" s="17">
        <f t="shared" si="644"/>
        <v>0</v>
      </c>
      <c r="CK563" s="38">
        <f>MAX(BV38:BV563)</f>
        <v>1175.5</v>
      </c>
      <c r="CL563" s="38">
        <f t="shared" si="640"/>
        <v>-85.799999999999955</v>
      </c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</row>
    <row r="564" spans="1:147" customFormat="1" x14ac:dyDescent="0.25">
      <c r="A564" s="3"/>
      <c r="B564" s="254">
        <f t="shared" si="598"/>
        <v>40161</v>
      </c>
      <c r="C564" s="5">
        <f t="shared" si="601"/>
        <v>71264</v>
      </c>
      <c r="D564" s="5">
        <v>0</v>
      </c>
      <c r="E564" s="66">
        <f t="shared" si="603"/>
        <v>0</v>
      </c>
      <c r="F564" s="66">
        <f t="shared" si="599"/>
        <v>1132.0000000000002</v>
      </c>
      <c r="G564" s="4">
        <f t="shared" si="602"/>
        <v>72396</v>
      </c>
      <c r="H564" s="8">
        <f t="shared" si="600"/>
        <v>1.5884598114054786E-2</v>
      </c>
      <c r="I564" s="3"/>
      <c r="J564" s="306">
        <v>40203</v>
      </c>
      <c r="K564" s="176">
        <v>1093.5</v>
      </c>
      <c r="L564" s="176">
        <v>1104</v>
      </c>
      <c r="M564" s="176">
        <v>1074.4000000000001</v>
      </c>
      <c r="N564" s="178">
        <v>1083.8</v>
      </c>
      <c r="O564" s="5">
        <f t="shared" si="593"/>
        <v>29.599999999999909</v>
      </c>
      <c r="P564" s="8">
        <f t="shared" si="594"/>
        <v>2.7069044352994887E-2</v>
      </c>
      <c r="Q564" s="8">
        <f>(AVERAGE(P561:P563))*Q1239</f>
        <v>1.7987344734948896E-2</v>
      </c>
      <c r="R564" s="8">
        <f>P563/P1239</f>
        <v>1.4998571785762576</v>
      </c>
      <c r="S564" s="109">
        <f t="shared" si="578"/>
        <v>1073.8308385323335</v>
      </c>
      <c r="T564" s="5">
        <f t="shared" si="579"/>
        <v>18.5</v>
      </c>
      <c r="U564" s="8">
        <f t="shared" si="590"/>
        <v>0.53749999999999998</v>
      </c>
      <c r="V564" s="19">
        <f t="shared" si="580"/>
        <v>0</v>
      </c>
      <c r="W564" s="109">
        <f t="shared" si="581"/>
        <v>1113.1691614676665</v>
      </c>
      <c r="X564" s="5">
        <f t="shared" si="582"/>
        <v>21.5</v>
      </c>
      <c r="Y564" s="8">
        <f t="shared" si="595"/>
        <v>0.46250000000000002</v>
      </c>
      <c r="Z564" s="5">
        <f t="shared" si="583"/>
        <v>0</v>
      </c>
      <c r="AA564" s="5">
        <f>K564*AA1239</f>
        <v>14.215499999999999</v>
      </c>
      <c r="AB564" s="5">
        <f t="shared" si="596"/>
        <v>21.321219722050788</v>
      </c>
      <c r="AC564" s="2">
        <f t="shared" si="638"/>
        <v>40203</v>
      </c>
      <c r="AD564" s="43">
        <f t="shared" si="606"/>
        <v>1075</v>
      </c>
      <c r="AE564" s="235">
        <v>7.7</v>
      </c>
      <c r="AF564" s="131">
        <f>(AK563&gt;AF1239)*1</f>
        <v>0</v>
      </c>
      <c r="AG564" s="112">
        <f>MROUND((AD564*AG1239),5)</f>
        <v>1055</v>
      </c>
      <c r="AH564" s="113">
        <f>MROUND((AE564*AH1239),0.1)</f>
        <v>1.4000000000000001</v>
      </c>
      <c r="AI564" s="60">
        <f t="shared" si="607"/>
        <v>-5.9000000000000909</v>
      </c>
      <c r="AJ564" s="60">
        <f t="shared" si="584"/>
        <v>1093.5</v>
      </c>
      <c r="AK564" s="133">
        <f t="shared" si="585"/>
        <v>1083.8</v>
      </c>
      <c r="AL564" s="41">
        <f t="shared" si="597"/>
        <v>1115</v>
      </c>
      <c r="AM564" s="56">
        <f t="shared" si="604"/>
        <v>8.5</v>
      </c>
      <c r="AN564" s="82">
        <f t="shared" si="605"/>
        <v>0</v>
      </c>
      <c r="AO564" s="82">
        <f t="shared" si="608"/>
        <v>1</v>
      </c>
      <c r="AP564" s="33">
        <f t="shared" si="623"/>
        <v>0</v>
      </c>
      <c r="AQ564" s="29">
        <f t="shared" si="609"/>
        <v>0</v>
      </c>
      <c r="AR564" s="86">
        <f t="shared" si="610"/>
        <v>1</v>
      </c>
      <c r="AS564" s="33">
        <f t="shared" si="611"/>
        <v>0</v>
      </c>
      <c r="AT564" s="19">
        <f t="shared" si="612"/>
        <v>0</v>
      </c>
      <c r="AU564" s="18">
        <f t="shared" si="624"/>
        <v>1</v>
      </c>
      <c r="AV564" s="5">
        <f t="shared" si="625"/>
        <v>8.5</v>
      </c>
      <c r="AW564" s="17">
        <f t="shared" si="613"/>
        <v>1</v>
      </c>
      <c r="AX564" s="17">
        <f t="shared" si="614"/>
        <v>0</v>
      </c>
      <c r="AY564" s="17">
        <f t="shared" si="626"/>
        <v>0</v>
      </c>
      <c r="AZ564" s="19">
        <f t="shared" si="627"/>
        <v>1115</v>
      </c>
      <c r="BA564" s="19">
        <f t="shared" si="628"/>
        <v>0</v>
      </c>
      <c r="BB564" s="19">
        <f t="shared" si="629"/>
        <v>0</v>
      </c>
      <c r="BC564" s="19">
        <f t="shared" si="630"/>
        <v>0</v>
      </c>
      <c r="BD564" s="17">
        <f t="shared" si="631"/>
        <v>1115</v>
      </c>
      <c r="BE564" s="17">
        <f t="shared" si="615"/>
        <v>0</v>
      </c>
      <c r="BF564" s="38">
        <f t="shared" si="616"/>
        <v>0</v>
      </c>
      <c r="BG564" s="38">
        <f t="shared" si="617"/>
        <v>0</v>
      </c>
      <c r="BH564" s="38">
        <f t="shared" si="632"/>
        <v>0</v>
      </c>
      <c r="BI564" s="38">
        <f t="shared" si="618"/>
        <v>-1.4000000000000001</v>
      </c>
      <c r="BJ564" s="5">
        <f t="shared" si="619"/>
        <v>0</v>
      </c>
      <c r="BK564" s="5">
        <f t="shared" si="633"/>
        <v>0</v>
      </c>
      <c r="BL564" s="22">
        <f t="shared" si="634"/>
        <v>8.5</v>
      </c>
      <c r="BM564" s="5">
        <f t="shared" si="635"/>
        <v>7.1</v>
      </c>
      <c r="BN564" s="66">
        <f t="shared" si="636"/>
        <v>710</v>
      </c>
      <c r="BO564" s="5">
        <f>AP564*BO1402</f>
        <v>0</v>
      </c>
      <c r="BP564" s="5">
        <f>AU564*BP1239</f>
        <v>-39</v>
      </c>
      <c r="BQ564" s="5">
        <f t="shared" si="587"/>
        <v>-39</v>
      </c>
      <c r="BR564" s="356">
        <f t="shared" si="571"/>
        <v>632</v>
      </c>
      <c r="BS564" s="5">
        <f t="shared" si="637"/>
        <v>1083.8</v>
      </c>
      <c r="BT564" s="6"/>
      <c r="BU564" s="306">
        <v>40203</v>
      </c>
      <c r="BV564" s="38">
        <f t="shared" si="620"/>
        <v>1083.8</v>
      </c>
      <c r="BW564" s="66">
        <f>BV27*BV564</f>
        <v>89289.833580491017</v>
      </c>
      <c r="BX564" s="66">
        <f t="shared" si="641"/>
        <v>-486.0767836546438</v>
      </c>
      <c r="BY564" s="17">
        <f t="shared" si="639"/>
        <v>0</v>
      </c>
      <c r="BZ564" s="17">
        <f t="shared" si="642"/>
        <v>1</v>
      </c>
      <c r="CA564" s="66">
        <f t="shared" si="588"/>
        <v>632</v>
      </c>
      <c r="CB564" s="66">
        <f>N3+CE564</f>
        <v>97310</v>
      </c>
      <c r="CC564" s="66">
        <f>MAX(BW404:BW564)</f>
        <v>96844.620201021593</v>
      </c>
      <c r="CD564" s="66">
        <f t="shared" si="621"/>
        <v>-7554.7866205305763</v>
      </c>
      <c r="CE564" s="66">
        <f t="shared" si="589"/>
        <v>47310</v>
      </c>
      <c r="CF564" s="66">
        <f>MAX(CE404:CE564)</f>
        <v>47310</v>
      </c>
      <c r="CG564" s="66">
        <f t="shared" si="622"/>
        <v>0</v>
      </c>
      <c r="CH564" s="370">
        <f t="shared" si="586"/>
        <v>40203</v>
      </c>
      <c r="CI564" s="17">
        <f t="shared" si="643"/>
        <v>1</v>
      </c>
      <c r="CJ564" s="17">
        <f t="shared" si="644"/>
        <v>0</v>
      </c>
      <c r="CK564" s="38">
        <f>MAX(BV38:BV564)</f>
        <v>1175.5</v>
      </c>
      <c r="CL564" s="38">
        <f t="shared" si="640"/>
        <v>-91.700000000000045</v>
      </c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</row>
    <row r="565" spans="1:147" customFormat="1" x14ac:dyDescent="0.25">
      <c r="A565" s="3"/>
      <c r="B565" s="254">
        <f t="shared" si="598"/>
        <v>40168</v>
      </c>
      <c r="C565" s="5">
        <f t="shared" si="601"/>
        <v>72396</v>
      </c>
      <c r="D565" s="5">
        <v>0</v>
      </c>
      <c r="E565" s="66">
        <f t="shared" si="603"/>
        <v>0</v>
      </c>
      <c r="F565" s="66">
        <f t="shared" si="599"/>
        <v>782</v>
      </c>
      <c r="G565" s="4">
        <f t="shared" si="602"/>
        <v>73178</v>
      </c>
      <c r="H565" s="8">
        <f t="shared" si="600"/>
        <v>1.0801701751477983E-2</v>
      </c>
      <c r="I565" s="3"/>
      <c r="J565" s="306">
        <v>40210</v>
      </c>
      <c r="K565" s="176">
        <v>1081.9000000000001</v>
      </c>
      <c r="L565" s="176">
        <v>1126.4000000000001</v>
      </c>
      <c r="M565" s="176">
        <v>1044.5</v>
      </c>
      <c r="N565" s="178">
        <v>1052.8</v>
      </c>
      <c r="O565" s="5">
        <f t="shared" si="593"/>
        <v>81.900000000000091</v>
      </c>
      <c r="P565" s="8">
        <f t="shared" si="594"/>
        <v>7.5700157130973361E-2</v>
      </c>
      <c r="Q565" s="8">
        <f>(AVERAGE(P562:P564))*Q1239</f>
        <v>1.5870132692964223E-2</v>
      </c>
      <c r="R565" s="8">
        <f>P564/P1239</f>
        <v>0.76766022314526017</v>
      </c>
      <c r="S565" s="109">
        <f t="shared" si="578"/>
        <v>1064.730103439482</v>
      </c>
      <c r="T565" s="5">
        <f t="shared" si="579"/>
        <v>16.900000000000091</v>
      </c>
      <c r="U565" s="8">
        <f t="shared" si="590"/>
        <v>0.51714285714285457</v>
      </c>
      <c r="V565" s="19">
        <f t="shared" si="580"/>
        <v>12.200000000000045</v>
      </c>
      <c r="W565" s="109">
        <f t="shared" si="581"/>
        <v>1099.0698965605181</v>
      </c>
      <c r="X565" s="5">
        <f t="shared" si="582"/>
        <v>18.099999999999909</v>
      </c>
      <c r="Y565" s="8">
        <f t="shared" si="595"/>
        <v>0.48285714285714543</v>
      </c>
      <c r="Z565" s="5">
        <f t="shared" si="583"/>
        <v>0</v>
      </c>
      <c r="AA565" s="5">
        <f>K565*AA1239</f>
        <v>14.0647</v>
      </c>
      <c r="AB565" s="5">
        <f t="shared" si="596"/>
        <v>10.796910740471141</v>
      </c>
      <c r="AC565" s="2">
        <f t="shared" si="638"/>
        <v>40210</v>
      </c>
      <c r="AD565" s="43">
        <f t="shared" si="606"/>
        <v>1065</v>
      </c>
      <c r="AE565" s="235">
        <v>11.4</v>
      </c>
      <c r="AF565" s="131">
        <f>(AK564&gt;AF1239)*1</f>
        <v>0</v>
      </c>
      <c r="AG565" s="112">
        <f>MROUND((AD565*AG1239),5)</f>
        <v>1045</v>
      </c>
      <c r="AH565" s="113">
        <f>MROUND((AE565*AH1239),0.1)</f>
        <v>2.1</v>
      </c>
      <c r="AI565" s="60">
        <f t="shared" si="607"/>
        <v>-31</v>
      </c>
      <c r="AJ565" s="60">
        <f t="shared" si="584"/>
        <v>1081.9000000000001</v>
      </c>
      <c r="AK565" s="133">
        <f t="shared" si="585"/>
        <v>1052.8</v>
      </c>
      <c r="AL565" s="41">
        <f t="shared" si="597"/>
        <v>1100</v>
      </c>
      <c r="AM565" s="56">
        <f t="shared" si="604"/>
        <v>9.9</v>
      </c>
      <c r="AN565" s="82">
        <f t="shared" si="605"/>
        <v>0</v>
      </c>
      <c r="AO565" s="82">
        <f t="shared" si="608"/>
        <v>1</v>
      </c>
      <c r="AP565" s="33">
        <f t="shared" si="623"/>
        <v>0</v>
      </c>
      <c r="AQ565" s="29">
        <f t="shared" si="609"/>
        <v>0</v>
      </c>
      <c r="AR565" s="86">
        <f t="shared" si="610"/>
        <v>0</v>
      </c>
      <c r="AS565" s="33">
        <f t="shared" si="611"/>
        <v>0</v>
      </c>
      <c r="AT565" s="19">
        <f t="shared" si="612"/>
        <v>0</v>
      </c>
      <c r="AU565" s="18">
        <f t="shared" si="624"/>
        <v>1</v>
      </c>
      <c r="AV565" s="5">
        <f t="shared" si="625"/>
        <v>9.9</v>
      </c>
      <c r="AW565" s="17">
        <f t="shared" si="613"/>
        <v>1</v>
      </c>
      <c r="AX565" s="17">
        <f t="shared" si="614"/>
        <v>0</v>
      </c>
      <c r="AY565" s="17">
        <f t="shared" si="626"/>
        <v>0</v>
      </c>
      <c r="AZ565" s="19">
        <f t="shared" si="627"/>
        <v>1115</v>
      </c>
      <c r="BA565" s="19">
        <f t="shared" si="628"/>
        <v>0</v>
      </c>
      <c r="BB565" s="19">
        <f t="shared" si="629"/>
        <v>0</v>
      </c>
      <c r="BC565" s="19">
        <f t="shared" si="630"/>
        <v>0</v>
      </c>
      <c r="BD565" s="17">
        <f t="shared" si="631"/>
        <v>1115</v>
      </c>
      <c r="BE565" s="17">
        <f t="shared" si="615"/>
        <v>0</v>
      </c>
      <c r="BF565" s="38">
        <f t="shared" si="616"/>
        <v>0</v>
      </c>
      <c r="BG565" s="38">
        <f t="shared" si="617"/>
        <v>0</v>
      </c>
      <c r="BH565" s="38">
        <f t="shared" si="632"/>
        <v>0</v>
      </c>
      <c r="BI565" s="38">
        <f t="shared" si="618"/>
        <v>-2.1</v>
      </c>
      <c r="BJ565" s="5">
        <f t="shared" si="619"/>
        <v>0</v>
      </c>
      <c r="BK565" s="5">
        <f t="shared" si="633"/>
        <v>0</v>
      </c>
      <c r="BL565" s="22">
        <f t="shared" si="634"/>
        <v>9.9</v>
      </c>
      <c r="BM565" s="5">
        <f t="shared" si="635"/>
        <v>7.8000000000000007</v>
      </c>
      <c r="BN565" s="66">
        <f t="shared" si="636"/>
        <v>780.00000000000011</v>
      </c>
      <c r="BO565" s="5">
        <f>AP565*BO1403</f>
        <v>0</v>
      </c>
      <c r="BP565" s="5">
        <f>AU565*BP1239</f>
        <v>-39</v>
      </c>
      <c r="BQ565" s="5">
        <f t="shared" si="587"/>
        <v>-39</v>
      </c>
      <c r="BR565" s="356">
        <f t="shared" si="571"/>
        <v>702.00000000000011</v>
      </c>
      <c r="BS565" s="5">
        <f t="shared" si="637"/>
        <v>1052.8</v>
      </c>
      <c r="BT565" s="6"/>
      <c r="BU565" s="306">
        <v>40210</v>
      </c>
      <c r="BV565" s="38">
        <f t="shared" si="620"/>
        <v>1052.8</v>
      </c>
      <c r="BW565" s="66">
        <f>BV27*BV565</f>
        <v>86735.870818915806</v>
      </c>
      <c r="BX565" s="66">
        <f t="shared" si="641"/>
        <v>-2553.9627615752106</v>
      </c>
      <c r="BY565" s="17">
        <f t="shared" si="639"/>
        <v>0</v>
      </c>
      <c r="BZ565" s="17">
        <f t="shared" si="642"/>
        <v>1</v>
      </c>
      <c r="CA565" s="66">
        <f t="shared" si="588"/>
        <v>702</v>
      </c>
      <c r="CB565" s="66">
        <f>N3+CE565</f>
        <v>98012</v>
      </c>
      <c r="CC565" s="66">
        <f>MAX(BW404:BW565)</f>
        <v>96844.620201021593</v>
      </c>
      <c r="CD565" s="66">
        <f t="shared" si="621"/>
        <v>-10108.749382105787</v>
      </c>
      <c r="CE565" s="66">
        <f t="shared" si="589"/>
        <v>48012</v>
      </c>
      <c r="CF565" s="66">
        <f>MAX(CE404:CE565)</f>
        <v>48012</v>
      </c>
      <c r="CG565" s="66">
        <f t="shared" si="622"/>
        <v>0</v>
      </c>
      <c r="CH565" s="370">
        <f t="shared" si="586"/>
        <v>40210</v>
      </c>
      <c r="CI565" s="17">
        <f t="shared" si="643"/>
        <v>1</v>
      </c>
      <c r="CJ565" s="17">
        <f t="shared" si="644"/>
        <v>0</v>
      </c>
      <c r="CK565" s="38">
        <f>MAX(BV38:BV565)</f>
        <v>1175.5</v>
      </c>
      <c r="CL565" s="38">
        <f t="shared" si="640"/>
        <v>-122.70000000000005</v>
      </c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</row>
    <row r="566" spans="1:147" customFormat="1" x14ac:dyDescent="0.25">
      <c r="A566" s="3"/>
      <c r="B566" s="254">
        <f t="shared" si="598"/>
        <v>40175</v>
      </c>
      <c r="C566" s="5">
        <f t="shared" si="601"/>
        <v>73178</v>
      </c>
      <c r="D566" s="5">
        <v>0</v>
      </c>
      <c r="E566" s="66">
        <f t="shared" si="603"/>
        <v>0</v>
      </c>
      <c r="F566" s="66">
        <f t="shared" si="599"/>
        <v>602.00000000000011</v>
      </c>
      <c r="G566" s="4">
        <f t="shared" si="602"/>
        <v>73780</v>
      </c>
      <c r="H566" s="8">
        <f t="shared" si="600"/>
        <v>8.2265161660608401E-3</v>
      </c>
      <c r="I566" s="3"/>
      <c r="J566" s="306">
        <v>40217</v>
      </c>
      <c r="K566" s="176">
        <v>1068.3</v>
      </c>
      <c r="L566" s="176">
        <v>1098.4000000000001</v>
      </c>
      <c r="M566" s="176">
        <v>1061.8</v>
      </c>
      <c r="N566" s="178">
        <v>1090</v>
      </c>
      <c r="O566" s="5">
        <f t="shared" si="593"/>
        <v>36.600000000000136</v>
      </c>
      <c r="P566" s="8">
        <f t="shared" si="594"/>
        <v>3.4260039314799345E-2</v>
      </c>
      <c r="Q566" s="8">
        <f>(AVERAGE(P563:P565))*Q1239</f>
        <v>2.0754239098838223E-2</v>
      </c>
      <c r="R566" s="8">
        <f>P565/P1239</f>
        <v>2.1468064685802188</v>
      </c>
      <c r="S566" s="109">
        <f t="shared" si="578"/>
        <v>1046.1282463707112</v>
      </c>
      <c r="T566" s="5">
        <f t="shared" si="579"/>
        <v>23.299999999999955</v>
      </c>
      <c r="U566" s="8">
        <f t="shared" si="590"/>
        <v>0.48222222222222322</v>
      </c>
      <c r="V566" s="19">
        <f t="shared" si="580"/>
        <v>0</v>
      </c>
      <c r="W566" s="109">
        <f t="shared" si="581"/>
        <v>1090.4717536292887</v>
      </c>
      <c r="X566" s="5">
        <f t="shared" si="582"/>
        <v>21.700000000000045</v>
      </c>
      <c r="Y566" s="8">
        <f t="shared" si="595"/>
        <v>0.51777777777777678</v>
      </c>
      <c r="Z566" s="5">
        <f t="shared" si="583"/>
        <v>0</v>
      </c>
      <c r="AA566" s="5">
        <f>K566*AA1239</f>
        <v>13.887899999999998</v>
      </c>
      <c r="AB566" s="5">
        <f t="shared" si="596"/>
        <v>29.814633554995218</v>
      </c>
      <c r="AC566" s="2">
        <f t="shared" si="638"/>
        <v>40217</v>
      </c>
      <c r="AD566" s="43">
        <f t="shared" si="606"/>
        <v>1045</v>
      </c>
      <c r="AE566" s="235">
        <v>5.6</v>
      </c>
      <c r="AF566" s="131">
        <f>(AK565&gt;AF1239)*1</f>
        <v>0</v>
      </c>
      <c r="AG566" s="112">
        <f>MROUND((AD566*AG1239),5)</f>
        <v>1025</v>
      </c>
      <c r="AH566" s="113">
        <f>MROUND((AE566*AH1239),0.1)</f>
        <v>1</v>
      </c>
      <c r="AI566" s="60">
        <f t="shared" si="607"/>
        <v>37.200000000000045</v>
      </c>
      <c r="AJ566" s="60">
        <f t="shared" si="584"/>
        <v>1068.3</v>
      </c>
      <c r="AK566" s="133">
        <f t="shared" si="585"/>
        <v>1090</v>
      </c>
      <c r="AL566" s="41">
        <f t="shared" si="597"/>
        <v>1090</v>
      </c>
      <c r="AM566" s="56">
        <f t="shared" si="604"/>
        <v>5.2</v>
      </c>
      <c r="AN566" s="82">
        <f t="shared" si="605"/>
        <v>1</v>
      </c>
      <c r="AO566" s="82">
        <f t="shared" si="608"/>
        <v>0</v>
      </c>
      <c r="AP566" s="33">
        <f t="shared" si="623"/>
        <v>0</v>
      </c>
      <c r="AQ566" s="29">
        <f t="shared" si="609"/>
        <v>0</v>
      </c>
      <c r="AR566" s="86">
        <f t="shared" si="610"/>
        <v>1</v>
      </c>
      <c r="AS566" s="33">
        <f t="shared" si="611"/>
        <v>0</v>
      </c>
      <c r="AT566" s="19">
        <f t="shared" si="612"/>
        <v>0</v>
      </c>
      <c r="AU566" s="18">
        <f t="shared" si="624"/>
        <v>1</v>
      </c>
      <c r="AV566" s="5">
        <f t="shared" si="625"/>
        <v>5.2</v>
      </c>
      <c r="AW566" s="17">
        <f t="shared" si="613"/>
        <v>0</v>
      </c>
      <c r="AX566" s="17">
        <f t="shared" si="614"/>
        <v>0</v>
      </c>
      <c r="AY566" s="17">
        <f t="shared" si="626"/>
        <v>0</v>
      </c>
      <c r="AZ566" s="19">
        <f t="shared" si="627"/>
        <v>1115</v>
      </c>
      <c r="BA566" s="19">
        <f t="shared" si="628"/>
        <v>0</v>
      </c>
      <c r="BB566" s="19">
        <f t="shared" si="629"/>
        <v>0</v>
      </c>
      <c r="BC566" s="19">
        <f t="shared" si="630"/>
        <v>0</v>
      </c>
      <c r="BD566" s="17">
        <f t="shared" si="631"/>
        <v>1115</v>
      </c>
      <c r="BE566" s="17">
        <f t="shared" si="615"/>
        <v>0</v>
      </c>
      <c r="BF566" s="38">
        <f t="shared" si="616"/>
        <v>0</v>
      </c>
      <c r="BG566" s="38">
        <f t="shared" si="617"/>
        <v>0</v>
      </c>
      <c r="BH566" s="38">
        <f t="shared" si="632"/>
        <v>0</v>
      </c>
      <c r="BI566" s="38">
        <f t="shared" si="618"/>
        <v>-1</v>
      </c>
      <c r="BJ566" s="5">
        <f t="shared" si="619"/>
        <v>0</v>
      </c>
      <c r="BK566" s="5">
        <f t="shared" si="633"/>
        <v>0</v>
      </c>
      <c r="BL566" s="22">
        <f t="shared" si="634"/>
        <v>5.2</v>
      </c>
      <c r="BM566" s="5">
        <f t="shared" si="635"/>
        <v>4.2</v>
      </c>
      <c r="BN566" s="66">
        <f t="shared" si="636"/>
        <v>420</v>
      </c>
      <c r="BO566" s="5">
        <f>AP566*BO1404</f>
        <v>0</v>
      </c>
      <c r="BP566" s="5">
        <f>AU566*BP1239</f>
        <v>-39</v>
      </c>
      <c r="BQ566" s="5">
        <f t="shared" si="587"/>
        <v>-39</v>
      </c>
      <c r="BR566" s="356">
        <f t="shared" si="571"/>
        <v>342</v>
      </c>
      <c r="BS566" s="5">
        <f t="shared" si="637"/>
        <v>1090</v>
      </c>
      <c r="BT566" s="6"/>
      <c r="BU566" s="306">
        <v>40217</v>
      </c>
      <c r="BV566" s="38">
        <f t="shared" si="620"/>
        <v>1090</v>
      </c>
      <c r="BW566" s="66">
        <f>BV27*BV566</f>
        <v>89800.626132806065</v>
      </c>
      <c r="BX566" s="66">
        <f t="shared" si="641"/>
        <v>3064.7553138902585</v>
      </c>
      <c r="BY566" s="17">
        <f t="shared" si="639"/>
        <v>1</v>
      </c>
      <c r="BZ566" s="17">
        <f t="shared" si="642"/>
        <v>0</v>
      </c>
      <c r="CA566" s="66">
        <f t="shared" si="588"/>
        <v>342</v>
      </c>
      <c r="CB566" s="66">
        <f>N3+CE566</f>
        <v>98354</v>
      </c>
      <c r="CC566" s="66">
        <f>MAX(BW404:BW566)</f>
        <v>96844.620201021593</v>
      </c>
      <c r="CD566" s="66">
        <f t="shared" si="621"/>
        <v>-7043.9940682155284</v>
      </c>
      <c r="CE566" s="66">
        <f t="shared" si="589"/>
        <v>48354</v>
      </c>
      <c r="CF566" s="66">
        <f>MAX(CE404:CE566)</f>
        <v>48354</v>
      </c>
      <c r="CG566" s="66">
        <f t="shared" si="622"/>
        <v>0</v>
      </c>
      <c r="CH566" s="370">
        <f t="shared" si="586"/>
        <v>40217</v>
      </c>
      <c r="CI566" s="17">
        <f t="shared" si="643"/>
        <v>1</v>
      </c>
      <c r="CJ566" s="17">
        <f t="shared" si="644"/>
        <v>0</v>
      </c>
      <c r="CK566" s="38">
        <f>MAX(BV38:BV566)</f>
        <v>1175.5</v>
      </c>
      <c r="CL566" s="38">
        <f t="shared" si="640"/>
        <v>-85.5</v>
      </c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</row>
    <row r="567" spans="1:147" customFormat="1" x14ac:dyDescent="0.25">
      <c r="A567" s="3"/>
      <c r="B567" s="254"/>
      <c r="C567" s="5"/>
      <c r="D567" s="5"/>
      <c r="E567" s="66"/>
      <c r="F567" s="151" t="s">
        <v>94</v>
      </c>
      <c r="G567" s="29"/>
      <c r="H567" s="151" t="s">
        <v>94</v>
      </c>
      <c r="I567" s="3"/>
      <c r="J567" s="306">
        <v>40224</v>
      </c>
      <c r="K567" s="176">
        <v>1093.7</v>
      </c>
      <c r="L567" s="176">
        <v>1128.7</v>
      </c>
      <c r="M567" s="176">
        <v>1092</v>
      </c>
      <c r="N567" s="178">
        <v>1122.0999999999999</v>
      </c>
      <c r="O567" s="5">
        <f t="shared" si="593"/>
        <v>36.700000000000045</v>
      </c>
      <c r="P567" s="8">
        <f t="shared" si="594"/>
        <v>3.3555819694614651E-2</v>
      </c>
      <c r="Q567" s="8">
        <f>(AVERAGE(P564:P566))*Q1239</f>
        <v>1.8270565439835681E-2</v>
      </c>
      <c r="R567" s="8">
        <f>P566/P1239</f>
        <v>0.9715920917782398</v>
      </c>
      <c r="S567" s="109">
        <f t="shared" si="578"/>
        <v>1073.7174825784518</v>
      </c>
      <c r="T567" s="5">
        <f t="shared" si="579"/>
        <v>18.700000000000045</v>
      </c>
      <c r="U567" s="8">
        <f t="shared" si="590"/>
        <v>0.53249999999999886</v>
      </c>
      <c r="V567" s="19">
        <f t="shared" si="580"/>
        <v>0</v>
      </c>
      <c r="W567" s="109">
        <f t="shared" si="581"/>
        <v>1113.6825174215483</v>
      </c>
      <c r="X567" s="5">
        <f t="shared" si="582"/>
        <v>21.299999999999955</v>
      </c>
      <c r="Y567" s="8">
        <f t="shared" si="595"/>
        <v>0.46750000000000114</v>
      </c>
      <c r="Z567" s="5">
        <f t="shared" si="583"/>
        <v>7.0999999999999091</v>
      </c>
      <c r="AA567" s="5">
        <f>K567*AA1239</f>
        <v>14.2181</v>
      </c>
      <c r="AB567" s="5">
        <f t="shared" si="596"/>
        <v>13.814193520112191</v>
      </c>
      <c r="AC567" s="2">
        <f t="shared" si="638"/>
        <v>40224</v>
      </c>
      <c r="AD567" s="43">
        <f t="shared" si="606"/>
        <v>1075</v>
      </c>
      <c r="AE567" s="235">
        <v>14.3</v>
      </c>
      <c r="AF567" s="131">
        <f>(AK566&gt;AF1239)*1</f>
        <v>0</v>
      </c>
      <c r="AG567" s="112">
        <f>MROUND((AD567*AG1239),5)</f>
        <v>1055</v>
      </c>
      <c r="AH567" s="113">
        <f>MROUND((AE567*AH1239),0.1)</f>
        <v>2.6</v>
      </c>
      <c r="AI567" s="60">
        <f t="shared" si="607"/>
        <v>32.099999999999909</v>
      </c>
      <c r="AJ567" s="60">
        <f t="shared" si="584"/>
        <v>1093.7</v>
      </c>
      <c r="AK567" s="133">
        <f t="shared" si="585"/>
        <v>1122.0999999999999</v>
      </c>
      <c r="AL567" s="41">
        <f t="shared" si="597"/>
        <v>1115</v>
      </c>
      <c r="AM567" s="56">
        <f t="shared" si="604"/>
        <v>15.4</v>
      </c>
      <c r="AN567" s="82">
        <f t="shared" si="605"/>
        <v>1</v>
      </c>
      <c r="AO567" s="82">
        <f t="shared" si="608"/>
        <v>0</v>
      </c>
      <c r="AP567" s="33">
        <f t="shared" si="623"/>
        <v>0</v>
      </c>
      <c r="AQ567" s="29">
        <f t="shared" si="609"/>
        <v>0</v>
      </c>
      <c r="AR567" s="86">
        <f t="shared" si="610"/>
        <v>1</v>
      </c>
      <c r="AS567" s="33">
        <f t="shared" si="611"/>
        <v>0</v>
      </c>
      <c r="AT567" s="19">
        <f t="shared" si="612"/>
        <v>0</v>
      </c>
      <c r="AU567" s="18">
        <f t="shared" si="624"/>
        <v>1</v>
      </c>
      <c r="AV567" s="5">
        <f t="shared" si="625"/>
        <v>15.4</v>
      </c>
      <c r="AW567" s="17">
        <f t="shared" si="613"/>
        <v>0</v>
      </c>
      <c r="AX567" s="17">
        <f t="shared" si="614"/>
        <v>1</v>
      </c>
      <c r="AY567" s="17">
        <f t="shared" si="626"/>
        <v>1115</v>
      </c>
      <c r="AZ567" s="19">
        <f t="shared" si="627"/>
        <v>1115</v>
      </c>
      <c r="BA567" s="19">
        <f t="shared" si="628"/>
        <v>0</v>
      </c>
      <c r="BB567" s="19">
        <f t="shared" si="629"/>
        <v>0</v>
      </c>
      <c r="BC567" s="19">
        <f t="shared" si="630"/>
        <v>1115</v>
      </c>
      <c r="BD567" s="17">
        <f t="shared" si="631"/>
        <v>0</v>
      </c>
      <c r="BE567" s="17">
        <f t="shared" si="615"/>
        <v>0</v>
      </c>
      <c r="BF567" s="38">
        <f t="shared" si="616"/>
        <v>0</v>
      </c>
      <c r="BG567" s="38">
        <f t="shared" si="617"/>
        <v>0</v>
      </c>
      <c r="BH567" s="38">
        <f t="shared" si="632"/>
        <v>0</v>
      </c>
      <c r="BI567" s="38">
        <f t="shared" si="618"/>
        <v>-2.6</v>
      </c>
      <c r="BJ567" s="5">
        <f t="shared" si="619"/>
        <v>0</v>
      </c>
      <c r="BK567" s="5">
        <f t="shared" si="633"/>
        <v>0</v>
      </c>
      <c r="BL567" s="22">
        <f t="shared" si="634"/>
        <v>15.4</v>
      </c>
      <c r="BM567" s="5">
        <f t="shared" si="635"/>
        <v>12.8</v>
      </c>
      <c r="BN567" s="66">
        <f t="shared" si="636"/>
        <v>1280</v>
      </c>
      <c r="BO567" s="5">
        <f>AP567*BO1405</f>
        <v>0</v>
      </c>
      <c r="BP567" s="5">
        <f>AU567*BP1239</f>
        <v>-39</v>
      </c>
      <c r="BQ567" s="5">
        <f t="shared" si="587"/>
        <v>-39</v>
      </c>
      <c r="BR567" s="356">
        <f t="shared" si="571"/>
        <v>1202</v>
      </c>
      <c r="BS567" s="5">
        <f t="shared" si="637"/>
        <v>1122.0999999999999</v>
      </c>
      <c r="BT567" s="6"/>
      <c r="BU567" s="306">
        <v>40224</v>
      </c>
      <c r="BV567" s="38">
        <f t="shared" si="620"/>
        <v>1122.0999999999999</v>
      </c>
      <c r="BW567" s="66">
        <f>BV27*BV567</f>
        <v>92445.213379469438</v>
      </c>
      <c r="BX567" s="66">
        <f t="shared" si="641"/>
        <v>2644.5872466633737</v>
      </c>
      <c r="BY567" s="17">
        <f t="shared" si="639"/>
        <v>1</v>
      </c>
      <c r="BZ567" s="17">
        <f t="shared" si="642"/>
        <v>0</v>
      </c>
      <c r="CA567" s="66">
        <f t="shared" si="588"/>
        <v>1202</v>
      </c>
      <c r="CB567" s="66">
        <f>N3+CE567</f>
        <v>99556</v>
      </c>
      <c r="CC567" s="66">
        <f>MAX(BW404:BW567)</f>
        <v>96844.620201021593</v>
      </c>
      <c r="CD567" s="66">
        <f t="shared" si="621"/>
        <v>-4399.4068215521547</v>
      </c>
      <c r="CE567" s="66">
        <f t="shared" si="589"/>
        <v>49556</v>
      </c>
      <c r="CF567" s="66">
        <f>MAX(CE404:CE567)</f>
        <v>49556</v>
      </c>
      <c r="CG567" s="66">
        <f t="shared" si="622"/>
        <v>0</v>
      </c>
      <c r="CH567" s="370">
        <f t="shared" si="586"/>
        <v>40224</v>
      </c>
      <c r="CI567" s="17">
        <f t="shared" si="643"/>
        <v>1</v>
      </c>
      <c r="CJ567" s="17">
        <f t="shared" si="644"/>
        <v>0</v>
      </c>
      <c r="CK567" s="38">
        <f>MAX(BV38:BV567)</f>
        <v>1175.5</v>
      </c>
      <c r="CL567" s="38">
        <f t="shared" si="640"/>
        <v>-53.400000000000091</v>
      </c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</row>
    <row r="568" spans="1:147" customFormat="1" x14ac:dyDescent="0.25">
      <c r="A568" s="3"/>
      <c r="B568" s="254"/>
      <c r="C568" s="5"/>
      <c r="D568" s="5"/>
      <c r="E568" s="66"/>
      <c r="F568" s="72">
        <f>SUM(F515:F567)</f>
        <v>23780</v>
      </c>
      <c r="G568" s="29"/>
      <c r="H568" s="152">
        <f>F568/C515</f>
        <v>0.47560000000000002</v>
      </c>
      <c r="I568" s="3"/>
      <c r="J568" s="306">
        <v>40231</v>
      </c>
      <c r="K568" s="176">
        <v>1122.0999999999999</v>
      </c>
      <c r="L568" s="176">
        <v>1131.5</v>
      </c>
      <c r="M568" s="176">
        <v>1088.5</v>
      </c>
      <c r="N568" s="178">
        <v>1118.9000000000001</v>
      </c>
      <c r="O568" s="5">
        <f t="shared" si="593"/>
        <v>43</v>
      </c>
      <c r="P568" s="8">
        <f t="shared" si="594"/>
        <v>3.8321005257998399E-2</v>
      </c>
      <c r="Q568" s="8">
        <f>(AVERAGE(P565:P567))*Q1239</f>
        <v>1.9135468818718318E-2</v>
      </c>
      <c r="R568" s="8">
        <f>P567/P1239</f>
        <v>0.95162088837244085</v>
      </c>
      <c r="S568" s="109">
        <f t="shared" si="578"/>
        <v>1100.628090438516</v>
      </c>
      <c r="T568" s="5">
        <f t="shared" si="579"/>
        <v>22.099999999999909</v>
      </c>
      <c r="U568" s="8">
        <f t="shared" si="590"/>
        <v>0.50888888888889094</v>
      </c>
      <c r="V568" s="19">
        <f t="shared" si="580"/>
        <v>0</v>
      </c>
      <c r="W568" s="109">
        <f t="shared" si="581"/>
        <v>1143.5719095614838</v>
      </c>
      <c r="X568" s="5">
        <f t="shared" si="582"/>
        <v>22.900000000000091</v>
      </c>
      <c r="Y568" s="8">
        <f t="shared" si="595"/>
        <v>0.49111111111110906</v>
      </c>
      <c r="Z568" s="5">
        <f t="shared" si="583"/>
        <v>0</v>
      </c>
      <c r="AA568" s="5">
        <f>K568*AA1239</f>
        <v>14.587299999999997</v>
      </c>
      <c r="AB568" s="5">
        <f t="shared" si="596"/>
        <v>13.881579384955304</v>
      </c>
      <c r="AC568" s="2">
        <f t="shared" si="638"/>
        <v>40231</v>
      </c>
      <c r="AD568" s="43">
        <f t="shared" si="606"/>
        <v>1100</v>
      </c>
      <c r="AE568" s="235">
        <v>7.3</v>
      </c>
      <c r="AF568" s="131">
        <f>(AK567&gt;AF1239)*1</f>
        <v>0</v>
      </c>
      <c r="AG568" s="112">
        <f>MROUND((AD568*AG1239),5)</f>
        <v>1080</v>
      </c>
      <c r="AH568" s="113">
        <f>MROUND((AE568*AH1239),0.1)</f>
        <v>1.3</v>
      </c>
      <c r="AI568" s="60">
        <f t="shared" si="607"/>
        <v>-3.1999999999998181</v>
      </c>
      <c r="AJ568" s="60">
        <f t="shared" si="584"/>
        <v>1122.0999999999999</v>
      </c>
      <c r="AK568" s="133">
        <f t="shared" si="585"/>
        <v>1118.9000000000001</v>
      </c>
      <c r="AL568" s="41">
        <f t="shared" si="597"/>
        <v>1145</v>
      </c>
      <c r="AM568" s="56">
        <f t="shared" si="604"/>
        <v>6.5</v>
      </c>
      <c r="AN568" s="82">
        <f t="shared" si="605"/>
        <v>0</v>
      </c>
      <c r="AO568" s="82">
        <f t="shared" si="608"/>
        <v>1</v>
      </c>
      <c r="AP568" s="33">
        <f t="shared" si="623"/>
        <v>1</v>
      </c>
      <c r="AQ568" s="29">
        <f t="shared" si="609"/>
        <v>7.3</v>
      </c>
      <c r="AR568" s="86">
        <f t="shared" si="610"/>
        <v>1</v>
      </c>
      <c r="AS568" s="33">
        <f t="shared" si="611"/>
        <v>0</v>
      </c>
      <c r="AT568" s="19">
        <f t="shared" si="612"/>
        <v>0</v>
      </c>
      <c r="AU568" s="18">
        <f t="shared" si="624"/>
        <v>0</v>
      </c>
      <c r="AV568" s="5">
        <f t="shared" si="625"/>
        <v>0</v>
      </c>
      <c r="AW568" s="17">
        <f t="shared" si="613"/>
        <v>0</v>
      </c>
      <c r="AX568" s="17">
        <f t="shared" si="614"/>
        <v>0</v>
      </c>
      <c r="AY568" s="17">
        <f t="shared" si="626"/>
        <v>0</v>
      </c>
      <c r="AZ568" s="19">
        <f t="shared" si="627"/>
        <v>0</v>
      </c>
      <c r="BA568" s="19">
        <f t="shared" si="628"/>
        <v>0</v>
      </c>
      <c r="BB568" s="19">
        <f t="shared" si="629"/>
        <v>0</v>
      </c>
      <c r="BC568" s="19">
        <f t="shared" si="630"/>
        <v>0</v>
      </c>
      <c r="BD568" s="17">
        <f t="shared" si="631"/>
        <v>0</v>
      </c>
      <c r="BE568" s="17">
        <f t="shared" si="615"/>
        <v>0</v>
      </c>
      <c r="BF568" s="38">
        <f t="shared" si="616"/>
        <v>0</v>
      </c>
      <c r="BG568" s="38">
        <f t="shared" si="617"/>
        <v>0</v>
      </c>
      <c r="BH568" s="38">
        <f t="shared" si="632"/>
        <v>0</v>
      </c>
      <c r="BI568" s="38">
        <f t="shared" si="618"/>
        <v>-1.3</v>
      </c>
      <c r="BJ568" s="5">
        <f t="shared" si="619"/>
        <v>7.3</v>
      </c>
      <c r="BK568" s="5">
        <f t="shared" si="633"/>
        <v>0</v>
      </c>
      <c r="BL568" s="22">
        <f t="shared" si="634"/>
        <v>0</v>
      </c>
      <c r="BM568" s="5">
        <f t="shared" si="635"/>
        <v>6</v>
      </c>
      <c r="BN568" s="66">
        <f t="shared" si="636"/>
        <v>600</v>
      </c>
      <c r="BO568" s="5">
        <f>AP568*BO1406</f>
        <v>0</v>
      </c>
      <c r="BP568" s="5">
        <f>AU568*BP1239</f>
        <v>0</v>
      </c>
      <c r="BQ568" s="5">
        <f t="shared" si="587"/>
        <v>-39</v>
      </c>
      <c r="BR568" s="356">
        <f t="shared" si="571"/>
        <v>561</v>
      </c>
      <c r="BS568" s="5">
        <f t="shared" si="637"/>
        <v>1118.9000000000001</v>
      </c>
      <c r="BT568" s="6"/>
      <c r="BU568" s="306">
        <v>40231</v>
      </c>
      <c r="BV568" s="38">
        <f t="shared" si="620"/>
        <v>1118.9000000000001</v>
      </c>
      <c r="BW568" s="66">
        <f>BV27*BV568</f>
        <v>92181.578513758461</v>
      </c>
      <c r="BX568" s="66">
        <f t="shared" si="641"/>
        <v>-263.63486571097746</v>
      </c>
      <c r="BY568" s="17">
        <f t="shared" si="639"/>
        <v>0</v>
      </c>
      <c r="BZ568" s="17">
        <f t="shared" si="642"/>
        <v>1</v>
      </c>
      <c r="CA568" s="66">
        <f t="shared" si="588"/>
        <v>561</v>
      </c>
      <c r="CB568" s="66">
        <f>N3+CE568</f>
        <v>100117</v>
      </c>
      <c r="CC568" s="66">
        <f>MAX(BW404:BW568)</f>
        <v>96844.620201021593</v>
      </c>
      <c r="CD568" s="66">
        <f t="shared" si="621"/>
        <v>-4663.0416872631322</v>
      </c>
      <c r="CE568" s="66">
        <f t="shared" si="589"/>
        <v>50117</v>
      </c>
      <c r="CF568" s="66">
        <f>MAX(CE404:CE568)</f>
        <v>50117</v>
      </c>
      <c r="CG568" s="66">
        <f t="shared" si="622"/>
        <v>0</v>
      </c>
      <c r="CH568" s="370">
        <f t="shared" si="586"/>
        <v>40231</v>
      </c>
      <c r="CI568" s="17">
        <f t="shared" si="643"/>
        <v>1</v>
      </c>
      <c r="CJ568" s="17">
        <f t="shared" si="644"/>
        <v>0</v>
      </c>
      <c r="CK568" s="38">
        <f>MAX(BV38:BV568)</f>
        <v>1175.5</v>
      </c>
      <c r="CL568" s="38">
        <f t="shared" si="640"/>
        <v>-56.599999999999909</v>
      </c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</row>
    <row r="569" spans="1:147" customFormat="1" x14ac:dyDescent="0.25">
      <c r="A569" s="3"/>
      <c r="B569" s="254"/>
      <c r="C569" s="5"/>
      <c r="D569" s="5"/>
      <c r="E569" s="66"/>
      <c r="F569" s="66"/>
      <c r="G569" s="4"/>
      <c r="H569" s="8"/>
      <c r="I569" s="3"/>
      <c r="J569" s="306">
        <v>40238</v>
      </c>
      <c r="K569" s="176">
        <v>1119</v>
      </c>
      <c r="L569" s="176">
        <v>1145.8</v>
      </c>
      <c r="M569" s="176">
        <v>1112.0999999999999</v>
      </c>
      <c r="N569" s="178">
        <v>1135.2</v>
      </c>
      <c r="O569" s="5">
        <f t="shared" si="593"/>
        <v>33.700000000000045</v>
      </c>
      <c r="P569" s="8">
        <f t="shared" si="594"/>
        <v>3.0116175156389674E-2</v>
      </c>
      <c r="Q569" s="8">
        <f>(AVERAGE(P566:P568))*Q1239</f>
        <v>1.4151581902321653E-2</v>
      </c>
      <c r="R569" s="8">
        <f>P568/P1239</f>
        <v>1.0867584043191765</v>
      </c>
      <c r="S569" s="109">
        <f t="shared" si="578"/>
        <v>1103.1643798513021</v>
      </c>
      <c r="T569" s="5">
        <f t="shared" si="579"/>
        <v>14</v>
      </c>
      <c r="U569" s="8">
        <f t="shared" si="590"/>
        <v>0.53333333333333333</v>
      </c>
      <c r="V569" s="19">
        <f t="shared" si="580"/>
        <v>0</v>
      </c>
      <c r="W569" s="109">
        <f t="shared" si="581"/>
        <v>1134.8356201486979</v>
      </c>
      <c r="X569" s="5">
        <f t="shared" si="582"/>
        <v>16</v>
      </c>
      <c r="Y569" s="8">
        <f t="shared" si="595"/>
        <v>0.46666666666666667</v>
      </c>
      <c r="Z569" s="5">
        <f t="shared" si="583"/>
        <v>0.20000000000004547</v>
      </c>
      <c r="AA569" s="5">
        <f>K569*AA1239</f>
        <v>14.546999999999999</v>
      </c>
      <c r="AB569" s="5">
        <f t="shared" si="596"/>
        <v>15.80907450763106</v>
      </c>
      <c r="AC569" s="2">
        <f t="shared" si="638"/>
        <v>40238</v>
      </c>
      <c r="AD569" s="43">
        <f t="shared" si="606"/>
        <v>1105</v>
      </c>
      <c r="AE569" s="235">
        <v>7</v>
      </c>
      <c r="AF569" s="131">
        <f>(AK568&gt;AF1239)*1</f>
        <v>0</v>
      </c>
      <c r="AG569" s="112">
        <f>MROUND((AD569*AG1239),5)</f>
        <v>1085</v>
      </c>
      <c r="AH569" s="113">
        <f>MROUND((AE569*AH1239),0.1)</f>
        <v>1.3</v>
      </c>
      <c r="AI569" s="60">
        <f t="shared" si="607"/>
        <v>16.299999999999955</v>
      </c>
      <c r="AJ569" s="60">
        <f t="shared" si="584"/>
        <v>1119</v>
      </c>
      <c r="AK569" s="133">
        <f t="shared" si="585"/>
        <v>1135.2</v>
      </c>
      <c r="AL569" s="41">
        <f t="shared" si="597"/>
        <v>1135</v>
      </c>
      <c r="AM569" s="56">
        <f t="shared" si="604"/>
        <v>6.8000000000000007</v>
      </c>
      <c r="AN569" s="82">
        <f t="shared" si="605"/>
        <v>1</v>
      </c>
      <c r="AO569" s="82">
        <f t="shared" si="608"/>
        <v>0</v>
      </c>
      <c r="AP569" s="33">
        <f t="shared" si="623"/>
        <v>1</v>
      </c>
      <c r="AQ569" s="29">
        <f t="shared" si="609"/>
        <v>7</v>
      </c>
      <c r="AR569" s="86">
        <f t="shared" si="610"/>
        <v>1</v>
      </c>
      <c r="AS569" s="33">
        <f t="shared" si="611"/>
        <v>0</v>
      </c>
      <c r="AT569" s="19">
        <f t="shared" si="612"/>
        <v>0</v>
      </c>
      <c r="AU569" s="18">
        <f t="shared" si="624"/>
        <v>0</v>
      </c>
      <c r="AV569" s="5">
        <f t="shared" si="625"/>
        <v>0</v>
      </c>
      <c r="AW569" s="17">
        <f t="shared" si="613"/>
        <v>0</v>
      </c>
      <c r="AX569" s="17">
        <f t="shared" si="614"/>
        <v>0</v>
      </c>
      <c r="AY569" s="17">
        <f t="shared" si="626"/>
        <v>0</v>
      </c>
      <c r="AZ569" s="19">
        <f t="shared" si="627"/>
        <v>0</v>
      </c>
      <c r="BA569" s="19">
        <f t="shared" si="628"/>
        <v>0</v>
      </c>
      <c r="BB569" s="19">
        <f t="shared" si="629"/>
        <v>0</v>
      </c>
      <c r="BC569" s="19">
        <f t="shared" si="630"/>
        <v>0</v>
      </c>
      <c r="BD569" s="17">
        <f t="shared" si="631"/>
        <v>0</v>
      </c>
      <c r="BE569" s="17">
        <f t="shared" si="615"/>
        <v>0</v>
      </c>
      <c r="BF569" s="38">
        <f t="shared" si="616"/>
        <v>0</v>
      </c>
      <c r="BG569" s="38">
        <f t="shared" si="617"/>
        <v>0</v>
      </c>
      <c r="BH569" s="38">
        <f t="shared" si="632"/>
        <v>0</v>
      </c>
      <c r="BI569" s="38">
        <f t="shared" si="618"/>
        <v>-1.3</v>
      </c>
      <c r="BJ569" s="5">
        <f t="shared" si="619"/>
        <v>7</v>
      </c>
      <c r="BK569" s="5">
        <f t="shared" si="633"/>
        <v>0</v>
      </c>
      <c r="BL569" s="22">
        <f t="shared" si="634"/>
        <v>0</v>
      </c>
      <c r="BM569" s="5">
        <f t="shared" si="635"/>
        <v>5.7</v>
      </c>
      <c r="BN569" s="66">
        <f t="shared" si="636"/>
        <v>570</v>
      </c>
      <c r="BO569" s="5">
        <f>AP569*BO1407</f>
        <v>0</v>
      </c>
      <c r="BP569" s="5">
        <f>AU569*BP1239</f>
        <v>0</v>
      </c>
      <c r="BQ569" s="5">
        <f t="shared" si="587"/>
        <v>-39</v>
      </c>
      <c r="BR569" s="356">
        <f t="shared" si="571"/>
        <v>531</v>
      </c>
      <c r="BS569" s="5">
        <f t="shared" si="637"/>
        <v>1135.2</v>
      </c>
      <c r="BT569" s="6"/>
      <c r="BU569" s="306">
        <v>40238</v>
      </c>
      <c r="BV569" s="38">
        <f t="shared" si="620"/>
        <v>1135.2</v>
      </c>
      <c r="BW569" s="66">
        <f>BV27*BV569</f>
        <v>93524.46861097381</v>
      </c>
      <c r="BX569" s="66">
        <f t="shared" si="641"/>
        <v>1342.8900972153497</v>
      </c>
      <c r="BY569" s="17">
        <f t="shared" si="639"/>
        <v>1</v>
      </c>
      <c r="BZ569" s="17">
        <f t="shared" si="642"/>
        <v>0</v>
      </c>
      <c r="CA569" s="66">
        <f t="shared" si="588"/>
        <v>531</v>
      </c>
      <c r="CB569" s="66">
        <f>N3+CE569</f>
        <v>100648</v>
      </c>
      <c r="CC569" s="66">
        <f>MAX(BW404:BW569)</f>
        <v>96844.620201021593</v>
      </c>
      <c r="CD569" s="66">
        <f t="shared" si="621"/>
        <v>-3320.1515900477825</v>
      </c>
      <c r="CE569" s="66">
        <f t="shared" si="589"/>
        <v>50648</v>
      </c>
      <c r="CF569" s="66">
        <f>MAX(CE404:CE569)</f>
        <v>50648</v>
      </c>
      <c r="CG569" s="66">
        <f t="shared" si="622"/>
        <v>0</v>
      </c>
      <c r="CH569" s="370">
        <f t="shared" si="586"/>
        <v>40238</v>
      </c>
      <c r="CI569" s="17">
        <f t="shared" si="643"/>
        <v>1</v>
      </c>
      <c r="CJ569" s="17">
        <f t="shared" si="644"/>
        <v>0</v>
      </c>
      <c r="CK569" s="38">
        <f>MAX(BV38:BV569)</f>
        <v>1175.5</v>
      </c>
      <c r="CL569" s="38">
        <f t="shared" si="640"/>
        <v>-40.299999999999955</v>
      </c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</row>
    <row r="570" spans="1:147" customFormat="1" x14ac:dyDescent="0.25">
      <c r="A570" s="3"/>
      <c r="B570" s="254">
        <f t="shared" ref="B570:B601" si="645">J561</f>
        <v>40182</v>
      </c>
      <c r="C570" s="5">
        <f>E570+G566+D570</f>
        <v>50000</v>
      </c>
      <c r="D570" s="5">
        <v>0</v>
      </c>
      <c r="E570" s="66">
        <f>-F568</f>
        <v>-23780</v>
      </c>
      <c r="F570" s="66">
        <f t="shared" ref="F570:F601" si="646">BR561</f>
        <v>-1498</v>
      </c>
      <c r="G570" s="4">
        <f>F570+C570</f>
        <v>48502</v>
      </c>
      <c r="H570" s="8">
        <f t="shared" ref="H570:H601" si="647">F570/C570</f>
        <v>-2.9960000000000001E-2</v>
      </c>
      <c r="I570" s="3"/>
      <c r="J570" s="306">
        <v>40245</v>
      </c>
      <c r="K570" s="176">
        <v>1136</v>
      </c>
      <c r="L570" s="176">
        <v>1138</v>
      </c>
      <c r="M570" s="176">
        <v>1097.3</v>
      </c>
      <c r="N570" s="178">
        <v>1101.7</v>
      </c>
      <c r="O570" s="5">
        <f t="shared" si="593"/>
        <v>40.700000000000045</v>
      </c>
      <c r="P570" s="8">
        <f t="shared" si="594"/>
        <v>3.5827464788732437E-2</v>
      </c>
      <c r="Q570" s="8">
        <f>(AVERAGE(P567:P569))*Q1239</f>
        <v>1.3599066681200365E-2</v>
      </c>
      <c r="R570" s="8">
        <f>P569/P1239</f>
        <v>0.85407484059473193</v>
      </c>
      <c r="S570" s="109">
        <f t="shared" si="578"/>
        <v>1120.5514602501564</v>
      </c>
      <c r="T570" s="5">
        <f t="shared" si="579"/>
        <v>16</v>
      </c>
      <c r="U570" s="8">
        <f t="shared" si="590"/>
        <v>0.46666666666666667</v>
      </c>
      <c r="V570" s="19">
        <f t="shared" si="580"/>
        <v>18.299999999999955</v>
      </c>
      <c r="W570" s="109">
        <f t="shared" si="581"/>
        <v>1151.4485397498436</v>
      </c>
      <c r="X570" s="5">
        <f t="shared" si="582"/>
        <v>14</v>
      </c>
      <c r="Y570" s="8">
        <f t="shared" si="595"/>
        <v>0.53333333333333333</v>
      </c>
      <c r="Z570" s="5">
        <f t="shared" si="583"/>
        <v>0</v>
      </c>
      <c r="AA570" s="5">
        <f>K570*AA1239</f>
        <v>14.767999999999999</v>
      </c>
      <c r="AB570" s="5">
        <f t="shared" si="596"/>
        <v>12.612977245903</v>
      </c>
      <c r="AC570" s="2">
        <f t="shared" si="638"/>
        <v>40245</v>
      </c>
      <c r="AD570" s="43">
        <f t="shared" si="606"/>
        <v>1120</v>
      </c>
      <c r="AE570" s="235">
        <v>8.4</v>
      </c>
      <c r="AF570" s="131">
        <f>(AK569&gt;AF1239)*1</f>
        <v>0</v>
      </c>
      <c r="AG570" s="112">
        <f>MROUND((AD570*AG1239),5)</f>
        <v>1100</v>
      </c>
      <c r="AH570" s="113">
        <f>MROUND((AE570*AH1239),0.1)</f>
        <v>1.5</v>
      </c>
      <c r="AI570" s="60">
        <f t="shared" si="607"/>
        <v>-33.5</v>
      </c>
      <c r="AJ570" s="60">
        <f t="shared" si="584"/>
        <v>1136</v>
      </c>
      <c r="AK570" s="133">
        <f t="shared" si="585"/>
        <v>1101.7</v>
      </c>
      <c r="AL570" s="41">
        <f t="shared" si="597"/>
        <v>1150</v>
      </c>
      <c r="AM570" s="56">
        <f t="shared" si="604"/>
        <v>7.4</v>
      </c>
      <c r="AN570" s="82">
        <f t="shared" si="605"/>
        <v>0</v>
      </c>
      <c r="AO570" s="82">
        <f t="shared" si="608"/>
        <v>1</v>
      </c>
      <c r="AP570" s="33">
        <f t="shared" si="623"/>
        <v>1</v>
      </c>
      <c r="AQ570" s="29">
        <f t="shared" si="609"/>
        <v>8.4</v>
      </c>
      <c r="AR570" s="86">
        <f t="shared" si="610"/>
        <v>0</v>
      </c>
      <c r="AS570" s="33">
        <f t="shared" si="611"/>
        <v>1</v>
      </c>
      <c r="AT570" s="19">
        <f t="shared" si="612"/>
        <v>1120</v>
      </c>
      <c r="AU570" s="18">
        <f t="shared" si="624"/>
        <v>0</v>
      </c>
      <c r="AV570" s="5">
        <f t="shared" si="625"/>
        <v>0</v>
      </c>
      <c r="AW570" s="17">
        <f t="shared" si="613"/>
        <v>0</v>
      </c>
      <c r="AX570" s="17">
        <f t="shared" si="614"/>
        <v>0</v>
      </c>
      <c r="AY570" s="17">
        <f t="shared" si="626"/>
        <v>0</v>
      </c>
      <c r="AZ570" s="19">
        <f t="shared" si="627"/>
        <v>0</v>
      </c>
      <c r="BA570" s="19">
        <f t="shared" si="628"/>
        <v>1120</v>
      </c>
      <c r="BB570" s="19">
        <f t="shared" si="629"/>
        <v>0</v>
      </c>
      <c r="BC570" s="19">
        <f t="shared" si="630"/>
        <v>0</v>
      </c>
      <c r="BD570" s="17">
        <f t="shared" si="631"/>
        <v>1120</v>
      </c>
      <c r="BE570" s="17">
        <f t="shared" si="615"/>
        <v>0</v>
      </c>
      <c r="BF570" s="38">
        <f t="shared" si="616"/>
        <v>0</v>
      </c>
      <c r="BG570" s="38">
        <f t="shared" si="617"/>
        <v>0</v>
      </c>
      <c r="BH570" s="38">
        <f t="shared" si="632"/>
        <v>0</v>
      </c>
      <c r="BI570" s="38">
        <f t="shared" si="618"/>
        <v>-1.5</v>
      </c>
      <c r="BJ570" s="5">
        <f t="shared" si="619"/>
        <v>8.4</v>
      </c>
      <c r="BK570" s="5">
        <f t="shared" si="633"/>
        <v>0</v>
      </c>
      <c r="BL570" s="22">
        <f t="shared" si="634"/>
        <v>0</v>
      </c>
      <c r="BM570" s="5">
        <f t="shared" si="635"/>
        <v>6.9</v>
      </c>
      <c r="BN570" s="66">
        <f t="shared" si="636"/>
        <v>690</v>
      </c>
      <c r="BO570" s="5">
        <f>AP570*BO1408</f>
        <v>0</v>
      </c>
      <c r="BP570" s="5">
        <f>AU570*BP1239</f>
        <v>0</v>
      </c>
      <c r="BQ570" s="5">
        <f t="shared" si="587"/>
        <v>-39</v>
      </c>
      <c r="BR570" s="356">
        <f t="shared" si="571"/>
        <v>651</v>
      </c>
      <c r="BS570" s="5">
        <f t="shared" si="637"/>
        <v>1101.7</v>
      </c>
      <c r="BT570" s="6"/>
      <c r="BU570" s="306">
        <v>40245</v>
      </c>
      <c r="BV570" s="38">
        <f t="shared" si="620"/>
        <v>1101.7</v>
      </c>
      <c r="BW570" s="66">
        <f>BV27*BV570</f>
        <v>90764.541110561884</v>
      </c>
      <c r="BX570" s="66">
        <f t="shared" si="641"/>
        <v>-2759.9275004119263</v>
      </c>
      <c r="BY570" s="17">
        <f t="shared" si="639"/>
        <v>0</v>
      </c>
      <c r="BZ570" s="17">
        <f t="shared" si="642"/>
        <v>1</v>
      </c>
      <c r="CA570" s="66">
        <f t="shared" si="588"/>
        <v>651</v>
      </c>
      <c r="CB570" s="66">
        <f>N3+CE570</f>
        <v>101299</v>
      </c>
      <c r="CC570" s="66">
        <f>MAX(BW404:BW570)</f>
        <v>96844.620201021593</v>
      </c>
      <c r="CD570" s="66">
        <f t="shared" si="621"/>
        <v>-6080.0790904597088</v>
      </c>
      <c r="CE570" s="66">
        <f t="shared" si="589"/>
        <v>51299</v>
      </c>
      <c r="CF570" s="66">
        <f>MAX(CE404:CE570)</f>
        <v>51299</v>
      </c>
      <c r="CG570" s="66">
        <f t="shared" si="622"/>
        <v>0</v>
      </c>
      <c r="CH570" s="370">
        <f t="shared" si="586"/>
        <v>40245</v>
      </c>
      <c r="CI570" s="17">
        <f t="shared" si="643"/>
        <v>1</v>
      </c>
      <c r="CJ570" s="17">
        <f t="shared" si="644"/>
        <v>0</v>
      </c>
      <c r="CK570" s="38">
        <f>MAX(BV38:BV570)</f>
        <v>1175.5</v>
      </c>
      <c r="CL570" s="38">
        <f t="shared" si="640"/>
        <v>-73.799999999999955</v>
      </c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</row>
    <row r="571" spans="1:147" customFormat="1" x14ac:dyDescent="0.25">
      <c r="A571" s="3"/>
      <c r="B571" s="254">
        <f t="shared" si="645"/>
        <v>40189</v>
      </c>
      <c r="C571" s="5">
        <f t="shared" ref="C571:C602" si="648">G570</f>
        <v>48502</v>
      </c>
      <c r="D571" s="5">
        <v>0</v>
      </c>
      <c r="E571" s="66">
        <v>0</v>
      </c>
      <c r="F571" s="66">
        <f t="shared" si="646"/>
        <v>401.00000000000006</v>
      </c>
      <c r="G571" s="4">
        <f t="shared" ref="G571:G602" si="649">G570+F571</f>
        <v>48903</v>
      </c>
      <c r="H571" s="8">
        <f t="shared" si="647"/>
        <v>8.267700301018515E-3</v>
      </c>
      <c r="I571" s="3"/>
      <c r="J571" s="306">
        <v>40252</v>
      </c>
      <c r="K571" s="176">
        <v>1101.7</v>
      </c>
      <c r="L571" s="176">
        <v>1133.9000000000001</v>
      </c>
      <c r="M571" s="176">
        <v>1101</v>
      </c>
      <c r="N571" s="178">
        <v>1107.5999999999999</v>
      </c>
      <c r="O571" s="5">
        <f t="shared" si="593"/>
        <v>32.900000000000091</v>
      </c>
      <c r="P571" s="8">
        <f t="shared" si="594"/>
        <v>2.9862939094127339E-2</v>
      </c>
      <c r="Q571" s="8">
        <f>(AVERAGE(P568:P570))*Q1239</f>
        <v>1.39019526937494E-2</v>
      </c>
      <c r="R571" s="8">
        <f>P570/P1239</f>
        <v>1.0160432431891286</v>
      </c>
      <c r="S571" s="109">
        <f t="shared" si="578"/>
        <v>1086.3842187172963</v>
      </c>
      <c r="T571" s="5">
        <f t="shared" si="579"/>
        <v>16.700000000000045</v>
      </c>
      <c r="U571" s="8">
        <f t="shared" si="590"/>
        <v>0.4433333333333318</v>
      </c>
      <c r="V571" s="19">
        <f t="shared" si="580"/>
        <v>0</v>
      </c>
      <c r="W571" s="109">
        <f t="shared" si="581"/>
        <v>1117.0157812827038</v>
      </c>
      <c r="X571" s="5">
        <f t="shared" si="582"/>
        <v>13.299999999999955</v>
      </c>
      <c r="Y571" s="8">
        <f t="shared" si="595"/>
        <v>0.5566666666666682</v>
      </c>
      <c r="Z571" s="5">
        <f t="shared" si="583"/>
        <v>0</v>
      </c>
      <c r="AA571" s="5">
        <f>K571*AA1239</f>
        <v>14.322100000000001</v>
      </c>
      <c r="AB571" s="5">
        <f t="shared" si="596"/>
        <v>14.55187293327902</v>
      </c>
      <c r="AC571" s="2">
        <f t="shared" si="638"/>
        <v>40252</v>
      </c>
      <c r="AD571" s="43">
        <f t="shared" si="606"/>
        <v>1085</v>
      </c>
      <c r="AE571" s="235">
        <v>5.9</v>
      </c>
      <c r="AF571" s="131">
        <f>(AK570&gt;AF1239)*1</f>
        <v>0</v>
      </c>
      <c r="AG571" s="112">
        <f>MROUND((AD571*AG1239),5)</f>
        <v>1065</v>
      </c>
      <c r="AH571" s="113">
        <f>MROUND((AE571*AH1239),0.1)</f>
        <v>1.1000000000000001</v>
      </c>
      <c r="AI571" s="60">
        <f t="shared" si="607"/>
        <v>5.8999999999998636</v>
      </c>
      <c r="AJ571" s="60">
        <f t="shared" si="584"/>
        <v>1101.7</v>
      </c>
      <c r="AK571" s="133">
        <f t="shared" si="585"/>
        <v>1107.5999999999999</v>
      </c>
      <c r="AL571" s="41">
        <f t="shared" si="597"/>
        <v>1115</v>
      </c>
      <c r="AM571" s="56">
        <f t="shared" si="604"/>
        <v>6.7</v>
      </c>
      <c r="AN571" s="82">
        <f t="shared" si="605"/>
        <v>1</v>
      </c>
      <c r="AO571" s="82">
        <f t="shared" si="608"/>
        <v>0</v>
      </c>
      <c r="AP571" s="33">
        <f t="shared" si="623"/>
        <v>0</v>
      </c>
      <c r="AQ571" s="29">
        <f t="shared" si="609"/>
        <v>0</v>
      </c>
      <c r="AR571" s="86">
        <f t="shared" si="610"/>
        <v>1</v>
      </c>
      <c r="AS571" s="33">
        <f t="shared" si="611"/>
        <v>0</v>
      </c>
      <c r="AT571" s="19">
        <f t="shared" si="612"/>
        <v>0</v>
      </c>
      <c r="AU571" s="18">
        <f t="shared" si="624"/>
        <v>1</v>
      </c>
      <c r="AV571" s="5">
        <f t="shared" si="625"/>
        <v>6.7</v>
      </c>
      <c r="AW571" s="17">
        <f t="shared" si="613"/>
        <v>1</v>
      </c>
      <c r="AX571" s="17">
        <f t="shared" si="614"/>
        <v>0</v>
      </c>
      <c r="AY571" s="17">
        <f t="shared" si="626"/>
        <v>0</v>
      </c>
      <c r="AZ571" s="19">
        <f t="shared" si="627"/>
        <v>1120</v>
      </c>
      <c r="BA571" s="19">
        <f t="shared" si="628"/>
        <v>0</v>
      </c>
      <c r="BB571" s="19">
        <f t="shared" si="629"/>
        <v>0</v>
      </c>
      <c r="BC571" s="19">
        <f t="shared" si="630"/>
        <v>0</v>
      </c>
      <c r="BD571" s="17">
        <f t="shared" si="631"/>
        <v>1120</v>
      </c>
      <c r="BE571" s="17">
        <f t="shared" si="615"/>
        <v>0</v>
      </c>
      <c r="BF571" s="38">
        <f t="shared" si="616"/>
        <v>0</v>
      </c>
      <c r="BG571" s="38">
        <f t="shared" si="617"/>
        <v>0</v>
      </c>
      <c r="BH571" s="38">
        <f t="shared" si="632"/>
        <v>0</v>
      </c>
      <c r="BI571" s="38">
        <f t="shared" si="618"/>
        <v>-1.1000000000000001</v>
      </c>
      <c r="BJ571" s="5">
        <f t="shared" si="619"/>
        <v>0</v>
      </c>
      <c r="BK571" s="5">
        <f t="shared" si="633"/>
        <v>0</v>
      </c>
      <c r="BL571" s="22">
        <f t="shared" si="634"/>
        <v>6.7</v>
      </c>
      <c r="BM571" s="5">
        <f t="shared" si="635"/>
        <v>5.6</v>
      </c>
      <c r="BN571" s="66">
        <f t="shared" si="636"/>
        <v>560</v>
      </c>
      <c r="BO571" s="5">
        <f>AP571*BO1409</f>
        <v>0</v>
      </c>
      <c r="BP571" s="5">
        <f>AU571*BP1239</f>
        <v>-39</v>
      </c>
      <c r="BQ571" s="5">
        <f t="shared" si="587"/>
        <v>-39</v>
      </c>
      <c r="BR571" s="356">
        <f t="shared" si="571"/>
        <v>482</v>
      </c>
      <c r="BS571" s="5">
        <f t="shared" si="637"/>
        <v>1107.5999999999999</v>
      </c>
      <c r="BT571" s="6"/>
      <c r="BU571" s="306">
        <v>40252</v>
      </c>
      <c r="BV571" s="38">
        <f t="shared" si="620"/>
        <v>1107.5999999999999</v>
      </c>
      <c r="BW571" s="66">
        <f>BV27*BV571</f>
        <v>91250.617894216513</v>
      </c>
      <c r="BX571" s="66">
        <f t="shared" si="641"/>
        <v>486.07678365462925</v>
      </c>
      <c r="BY571" s="17">
        <f t="shared" si="639"/>
        <v>1</v>
      </c>
      <c r="BZ571" s="17">
        <f t="shared" si="642"/>
        <v>0</v>
      </c>
      <c r="CA571" s="66">
        <f t="shared" si="588"/>
        <v>482</v>
      </c>
      <c r="CB571" s="66">
        <f>N3+CE571</f>
        <v>101781</v>
      </c>
      <c r="CC571" s="66">
        <f>MAX(BW404:BW571)</f>
        <v>96844.620201021593</v>
      </c>
      <c r="CD571" s="66">
        <f t="shared" si="621"/>
        <v>-5594.0023068050796</v>
      </c>
      <c r="CE571" s="66">
        <f t="shared" si="589"/>
        <v>51781</v>
      </c>
      <c r="CF571" s="66">
        <f>MAX(CE404:CE571)</f>
        <v>51781</v>
      </c>
      <c r="CG571" s="66">
        <f t="shared" si="622"/>
        <v>0</v>
      </c>
      <c r="CH571" s="370">
        <f t="shared" si="586"/>
        <v>40252</v>
      </c>
      <c r="CI571" s="17">
        <f t="shared" si="643"/>
        <v>1</v>
      </c>
      <c r="CJ571" s="17">
        <f t="shared" si="644"/>
        <v>0</v>
      </c>
      <c r="CK571" s="38">
        <f>MAX(BV38:BV571)</f>
        <v>1175.5</v>
      </c>
      <c r="CL571" s="38">
        <f t="shared" si="640"/>
        <v>-67.900000000000091</v>
      </c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</row>
    <row r="572" spans="1:147" customFormat="1" x14ac:dyDescent="0.25">
      <c r="A572" s="3"/>
      <c r="B572" s="254">
        <f t="shared" si="645"/>
        <v>40196</v>
      </c>
      <c r="C572" s="5">
        <f t="shared" si="648"/>
        <v>48903</v>
      </c>
      <c r="D572" s="5">
        <v>0</v>
      </c>
      <c r="E572" s="66">
        <f t="shared" ref="E572:E603" si="650">E571</f>
        <v>0</v>
      </c>
      <c r="F572" s="66">
        <f t="shared" si="646"/>
        <v>630.99999999999989</v>
      </c>
      <c r="G572" s="4">
        <f t="shared" si="649"/>
        <v>49534</v>
      </c>
      <c r="H572" s="8">
        <f t="shared" si="647"/>
        <v>1.2903093879721078E-2</v>
      </c>
      <c r="I572" s="3"/>
      <c r="J572" s="306">
        <v>40259</v>
      </c>
      <c r="K572" s="176">
        <v>1108</v>
      </c>
      <c r="L572" s="176">
        <v>1109.8</v>
      </c>
      <c r="M572" s="176">
        <v>1084.8</v>
      </c>
      <c r="N572" s="178">
        <v>1104.3</v>
      </c>
      <c r="O572" s="5">
        <f t="shared" si="593"/>
        <v>25</v>
      </c>
      <c r="P572" s="8">
        <f t="shared" si="594"/>
        <v>2.2563176895306861E-2</v>
      </c>
      <c r="Q572" s="8">
        <f>(AVERAGE(P569:P571))*Q1239</f>
        <v>1.2774210538566595E-2</v>
      </c>
      <c r="R572" s="8">
        <f>P571/P1239</f>
        <v>0.846893233090246</v>
      </c>
      <c r="S572" s="109">
        <f t="shared" si="578"/>
        <v>1093.8461747232682</v>
      </c>
      <c r="T572" s="5">
        <f t="shared" si="579"/>
        <v>13</v>
      </c>
      <c r="U572" s="8">
        <f t="shared" si="590"/>
        <v>0.48</v>
      </c>
      <c r="V572" s="19">
        <f t="shared" si="580"/>
        <v>0</v>
      </c>
      <c r="W572" s="109">
        <f t="shared" si="581"/>
        <v>1122.1538252767318</v>
      </c>
      <c r="X572" s="5">
        <f t="shared" si="582"/>
        <v>12</v>
      </c>
      <c r="Y572" s="8">
        <f t="shared" si="595"/>
        <v>0.52</v>
      </c>
      <c r="Z572" s="5">
        <f t="shared" si="583"/>
        <v>0</v>
      </c>
      <c r="AA572" s="5">
        <f>K572*AA1239</f>
        <v>14.404</v>
      </c>
      <c r="AB572" s="5">
        <f t="shared" si="596"/>
        <v>12.198650129431904</v>
      </c>
      <c r="AC572" s="2">
        <f t="shared" si="638"/>
        <v>40259</v>
      </c>
      <c r="AD572" s="43">
        <f t="shared" si="606"/>
        <v>1095</v>
      </c>
      <c r="AE572" s="235">
        <v>6.4</v>
      </c>
      <c r="AF572" s="131">
        <f>(AK571&gt;AF1239)*1</f>
        <v>0</v>
      </c>
      <c r="AG572" s="112">
        <f>MROUND((AD572*AG1239),5)</f>
        <v>1075</v>
      </c>
      <c r="AH572" s="113">
        <f>MROUND((AE572*AH1239),0.1)</f>
        <v>1.2000000000000002</v>
      </c>
      <c r="AI572" s="60">
        <f t="shared" si="607"/>
        <v>-3.2999999999999545</v>
      </c>
      <c r="AJ572" s="60">
        <f t="shared" si="584"/>
        <v>1108</v>
      </c>
      <c r="AK572" s="133">
        <f t="shared" si="585"/>
        <v>1104.3</v>
      </c>
      <c r="AL572" s="41">
        <f t="shared" si="597"/>
        <v>1120</v>
      </c>
      <c r="AM572" s="56">
        <f t="shared" si="604"/>
        <v>8.1</v>
      </c>
      <c r="AN572" s="82">
        <f t="shared" si="605"/>
        <v>0</v>
      </c>
      <c r="AO572" s="82">
        <f t="shared" si="608"/>
        <v>1</v>
      </c>
      <c r="AP572" s="33">
        <f t="shared" si="623"/>
        <v>0</v>
      </c>
      <c r="AQ572" s="29">
        <f t="shared" si="609"/>
        <v>0</v>
      </c>
      <c r="AR572" s="86">
        <f t="shared" si="610"/>
        <v>1</v>
      </c>
      <c r="AS572" s="33">
        <f t="shared" si="611"/>
        <v>0</v>
      </c>
      <c r="AT572" s="19">
        <f t="shared" si="612"/>
        <v>0</v>
      </c>
      <c r="AU572" s="18">
        <f t="shared" si="624"/>
        <v>1</v>
      </c>
      <c r="AV572" s="5">
        <f t="shared" si="625"/>
        <v>8.1</v>
      </c>
      <c r="AW572" s="17">
        <f t="shared" si="613"/>
        <v>1</v>
      </c>
      <c r="AX572" s="17">
        <f t="shared" si="614"/>
        <v>0</v>
      </c>
      <c r="AY572" s="17">
        <f t="shared" si="626"/>
        <v>0</v>
      </c>
      <c r="AZ572" s="19">
        <f t="shared" si="627"/>
        <v>1120</v>
      </c>
      <c r="BA572" s="19">
        <f t="shared" si="628"/>
        <v>0</v>
      </c>
      <c r="BB572" s="19">
        <f t="shared" si="629"/>
        <v>0</v>
      </c>
      <c r="BC572" s="19">
        <f t="shared" si="630"/>
        <v>0</v>
      </c>
      <c r="BD572" s="17">
        <f t="shared" si="631"/>
        <v>1120</v>
      </c>
      <c r="BE572" s="17">
        <f t="shared" si="615"/>
        <v>0</v>
      </c>
      <c r="BF572" s="38">
        <f t="shared" si="616"/>
        <v>0</v>
      </c>
      <c r="BG572" s="38">
        <f t="shared" si="617"/>
        <v>0</v>
      </c>
      <c r="BH572" s="38">
        <f t="shared" si="632"/>
        <v>0</v>
      </c>
      <c r="BI572" s="38">
        <f t="shared" si="618"/>
        <v>-1.2000000000000002</v>
      </c>
      <c r="BJ572" s="5">
        <f t="shared" si="619"/>
        <v>0</v>
      </c>
      <c r="BK572" s="5">
        <f t="shared" si="633"/>
        <v>0</v>
      </c>
      <c r="BL572" s="22">
        <f t="shared" si="634"/>
        <v>8.1</v>
      </c>
      <c r="BM572" s="5">
        <f t="shared" si="635"/>
        <v>6.8999999999999995</v>
      </c>
      <c r="BN572" s="66">
        <f t="shared" si="636"/>
        <v>690</v>
      </c>
      <c r="BO572" s="5">
        <f>AP572*BO1410</f>
        <v>0</v>
      </c>
      <c r="BP572" s="5">
        <f>AU572*BP1239</f>
        <v>-39</v>
      </c>
      <c r="BQ572" s="5">
        <f t="shared" si="587"/>
        <v>-39</v>
      </c>
      <c r="BR572" s="356">
        <f t="shared" si="571"/>
        <v>612</v>
      </c>
      <c r="BS572" s="5">
        <f t="shared" si="637"/>
        <v>1104.3</v>
      </c>
      <c r="BT572" s="6"/>
      <c r="BU572" s="306">
        <v>40259</v>
      </c>
      <c r="BV572" s="38">
        <f t="shared" si="620"/>
        <v>1104.3</v>
      </c>
      <c r="BW572" s="66">
        <f>BV27*BV572</f>
        <v>90978.744438952053</v>
      </c>
      <c r="BX572" s="66">
        <f t="shared" si="641"/>
        <v>-271.87345526446006</v>
      </c>
      <c r="BY572" s="17">
        <f t="shared" si="639"/>
        <v>0</v>
      </c>
      <c r="BZ572" s="17">
        <f t="shared" si="642"/>
        <v>1</v>
      </c>
      <c r="CA572" s="66">
        <f t="shared" si="588"/>
        <v>612</v>
      </c>
      <c r="CB572" s="66">
        <f>N3+CE572</f>
        <v>102393</v>
      </c>
      <c r="CC572" s="66">
        <f>MAX(BW404:BW572)</f>
        <v>96844.620201021593</v>
      </c>
      <c r="CD572" s="66">
        <f t="shared" si="621"/>
        <v>-5865.8757620695396</v>
      </c>
      <c r="CE572" s="66">
        <f t="shared" si="589"/>
        <v>52393</v>
      </c>
      <c r="CF572" s="66">
        <f>MAX(CE404:CE572)</f>
        <v>52393</v>
      </c>
      <c r="CG572" s="66">
        <f t="shared" si="622"/>
        <v>0</v>
      </c>
      <c r="CH572" s="370">
        <f t="shared" si="586"/>
        <v>40259</v>
      </c>
      <c r="CI572" s="17">
        <f t="shared" si="643"/>
        <v>1</v>
      </c>
      <c r="CJ572" s="17">
        <f t="shared" si="644"/>
        <v>0</v>
      </c>
      <c r="CK572" s="38">
        <f>MAX(BV38:BV572)</f>
        <v>1175.5</v>
      </c>
      <c r="CL572" s="38">
        <f t="shared" si="640"/>
        <v>-71.200000000000045</v>
      </c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</row>
    <row r="573" spans="1:147" customFormat="1" x14ac:dyDescent="0.25">
      <c r="A573" s="3"/>
      <c r="B573" s="254">
        <f t="shared" si="645"/>
        <v>40203</v>
      </c>
      <c r="C573" s="5">
        <f t="shared" si="648"/>
        <v>49534</v>
      </c>
      <c r="D573" s="5">
        <v>0</v>
      </c>
      <c r="E573" s="66">
        <f t="shared" si="650"/>
        <v>0</v>
      </c>
      <c r="F573" s="66">
        <f t="shared" si="646"/>
        <v>632</v>
      </c>
      <c r="G573" s="4">
        <f t="shared" si="649"/>
        <v>50166</v>
      </c>
      <c r="H573" s="8">
        <f t="shared" si="647"/>
        <v>1.2758913069810635E-2</v>
      </c>
      <c r="I573" s="3"/>
      <c r="J573" s="306">
        <v>40266</v>
      </c>
      <c r="K573" s="176">
        <v>1111</v>
      </c>
      <c r="L573" s="176">
        <v>1129.0999999999999</v>
      </c>
      <c r="M573" s="176">
        <v>1102.4000000000001</v>
      </c>
      <c r="N573" s="178">
        <v>1126.0999999999999</v>
      </c>
      <c r="O573" s="5">
        <f t="shared" si="593"/>
        <v>26.699999999999818</v>
      </c>
      <c r="P573" s="8">
        <f t="shared" si="594"/>
        <v>2.4032403240323869E-2</v>
      </c>
      <c r="Q573" s="8">
        <f>(AVERAGE(P570:P572))*Q1239</f>
        <v>1.1767144103755553E-2</v>
      </c>
      <c r="R573" s="8">
        <f>P572/P1239</f>
        <v>0.63987679743857984</v>
      </c>
      <c r="S573" s="109">
        <f t="shared" si="578"/>
        <v>1097.9267029007276</v>
      </c>
      <c r="T573" s="5">
        <f t="shared" si="579"/>
        <v>11</v>
      </c>
      <c r="U573" s="8">
        <f t="shared" si="590"/>
        <v>0.56000000000000005</v>
      </c>
      <c r="V573" s="19">
        <f t="shared" si="580"/>
        <v>0</v>
      </c>
      <c r="W573" s="109">
        <f t="shared" si="581"/>
        <v>1124.0732970992724</v>
      </c>
      <c r="X573" s="5">
        <f t="shared" si="582"/>
        <v>14</v>
      </c>
      <c r="Y573" s="8">
        <f t="shared" si="595"/>
        <v>0.43999999999999995</v>
      </c>
      <c r="Z573" s="5">
        <f t="shared" si="583"/>
        <v>1.0999999999999091</v>
      </c>
      <c r="AA573" s="5">
        <f>K573*AA1239</f>
        <v>14.443</v>
      </c>
      <c r="AB573" s="5">
        <f t="shared" si="596"/>
        <v>9.2417405854054078</v>
      </c>
      <c r="AC573" s="2">
        <f t="shared" si="638"/>
        <v>40266</v>
      </c>
      <c r="AD573" s="43">
        <f t="shared" si="606"/>
        <v>1100</v>
      </c>
      <c r="AE573" s="235">
        <v>5.8</v>
      </c>
      <c r="AF573" s="131">
        <f>(AK572&gt;AF1239)*1</f>
        <v>0</v>
      </c>
      <c r="AG573" s="112">
        <f>MROUND((AD573*AG1239),5)</f>
        <v>1080</v>
      </c>
      <c r="AH573" s="113">
        <f>MROUND((AE573*AH1239),0.1)</f>
        <v>1</v>
      </c>
      <c r="AI573" s="60">
        <f t="shared" si="607"/>
        <v>21.799999999999955</v>
      </c>
      <c r="AJ573" s="60">
        <f t="shared" si="584"/>
        <v>1111</v>
      </c>
      <c r="AK573" s="133">
        <f t="shared" si="585"/>
        <v>1126.0999999999999</v>
      </c>
      <c r="AL573" s="41">
        <f t="shared" si="597"/>
        <v>1125</v>
      </c>
      <c r="AM573" s="56">
        <f t="shared" si="604"/>
        <v>6.3000000000000007</v>
      </c>
      <c r="AN573" s="82">
        <f t="shared" si="605"/>
        <v>1</v>
      </c>
      <c r="AO573" s="82">
        <f t="shared" si="608"/>
        <v>0</v>
      </c>
      <c r="AP573" s="33">
        <f t="shared" si="623"/>
        <v>0</v>
      </c>
      <c r="AQ573" s="29">
        <f t="shared" si="609"/>
        <v>0</v>
      </c>
      <c r="AR573" s="86">
        <f t="shared" si="610"/>
        <v>1</v>
      </c>
      <c r="AS573" s="33">
        <f t="shared" si="611"/>
        <v>0</v>
      </c>
      <c r="AT573" s="19">
        <f t="shared" si="612"/>
        <v>0</v>
      </c>
      <c r="AU573" s="18">
        <f t="shared" si="624"/>
        <v>1</v>
      </c>
      <c r="AV573" s="5">
        <f t="shared" si="625"/>
        <v>6.3000000000000007</v>
      </c>
      <c r="AW573" s="17">
        <f t="shared" si="613"/>
        <v>0</v>
      </c>
      <c r="AX573" s="17">
        <f t="shared" si="614"/>
        <v>1</v>
      </c>
      <c r="AY573" s="17">
        <f t="shared" si="626"/>
        <v>1125</v>
      </c>
      <c r="AZ573" s="19">
        <f t="shared" si="627"/>
        <v>1120</v>
      </c>
      <c r="BA573" s="19">
        <f t="shared" si="628"/>
        <v>0</v>
      </c>
      <c r="BB573" s="19">
        <f t="shared" si="629"/>
        <v>0</v>
      </c>
      <c r="BC573" s="19">
        <f t="shared" si="630"/>
        <v>1125</v>
      </c>
      <c r="BD573" s="17">
        <f t="shared" si="631"/>
        <v>0</v>
      </c>
      <c r="BE573" s="17">
        <f t="shared" si="615"/>
        <v>0</v>
      </c>
      <c r="BF573" s="38">
        <f t="shared" si="616"/>
        <v>0</v>
      </c>
      <c r="BG573" s="38">
        <f t="shared" si="617"/>
        <v>0</v>
      </c>
      <c r="BH573" s="38">
        <f t="shared" si="632"/>
        <v>0</v>
      </c>
      <c r="BI573" s="38">
        <f t="shared" si="618"/>
        <v>-1</v>
      </c>
      <c r="BJ573" s="5">
        <f t="shared" si="619"/>
        <v>0</v>
      </c>
      <c r="BK573" s="5">
        <f t="shared" si="633"/>
        <v>5</v>
      </c>
      <c r="BL573" s="22">
        <f t="shared" si="634"/>
        <v>11.3</v>
      </c>
      <c r="BM573" s="5">
        <f t="shared" si="635"/>
        <v>10.3</v>
      </c>
      <c r="BN573" s="66">
        <f t="shared" si="636"/>
        <v>1030</v>
      </c>
      <c r="BO573" s="5">
        <f>AP573*BO1411</f>
        <v>0</v>
      </c>
      <c r="BP573" s="5">
        <f>AU573*BP1239</f>
        <v>-39</v>
      </c>
      <c r="BQ573" s="5">
        <f t="shared" si="587"/>
        <v>-39</v>
      </c>
      <c r="BR573" s="356">
        <f t="shared" si="571"/>
        <v>952</v>
      </c>
      <c r="BS573" s="5">
        <f t="shared" si="637"/>
        <v>1126.0999999999999</v>
      </c>
      <c r="BT573" s="6"/>
      <c r="BU573" s="306">
        <v>40266</v>
      </c>
      <c r="BV573" s="38">
        <f t="shared" si="620"/>
        <v>1126.0999999999999</v>
      </c>
      <c r="BW573" s="66">
        <f>BV27*BV573</f>
        <v>92774.756961608175</v>
      </c>
      <c r="BX573" s="66">
        <f t="shared" si="641"/>
        <v>1796.0125226561213</v>
      </c>
      <c r="BY573" s="17">
        <f t="shared" si="639"/>
        <v>1</v>
      </c>
      <c r="BZ573" s="17">
        <f t="shared" si="642"/>
        <v>0</v>
      </c>
      <c r="CA573" s="66">
        <f t="shared" si="588"/>
        <v>952</v>
      </c>
      <c r="CB573" s="66">
        <f>N3+CE573</f>
        <v>103345</v>
      </c>
      <c r="CC573" s="66">
        <f>MAX(BW404:BW573)</f>
        <v>96844.620201021593</v>
      </c>
      <c r="CD573" s="66">
        <f t="shared" si="621"/>
        <v>-4069.8632394134183</v>
      </c>
      <c r="CE573" s="66">
        <f t="shared" si="589"/>
        <v>53345</v>
      </c>
      <c r="CF573" s="66">
        <f>MAX(CE404:CE573)</f>
        <v>53345</v>
      </c>
      <c r="CG573" s="66">
        <f t="shared" si="622"/>
        <v>0</v>
      </c>
      <c r="CH573" s="370">
        <f t="shared" si="586"/>
        <v>40266</v>
      </c>
      <c r="CI573" s="17">
        <f t="shared" si="643"/>
        <v>1</v>
      </c>
      <c r="CJ573" s="17">
        <f t="shared" si="644"/>
        <v>0</v>
      </c>
      <c r="CK573" s="38">
        <f>MAX(BV38:BV573)</f>
        <v>1175.5</v>
      </c>
      <c r="CL573" s="38">
        <f t="shared" si="640"/>
        <v>-49.400000000000091</v>
      </c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</row>
    <row r="574" spans="1:147" customFormat="1" x14ac:dyDescent="0.25">
      <c r="A574" s="3"/>
      <c r="B574" s="254">
        <f t="shared" si="645"/>
        <v>40210</v>
      </c>
      <c r="C574" s="5">
        <f t="shared" si="648"/>
        <v>50166</v>
      </c>
      <c r="D574" s="5">
        <v>0</v>
      </c>
      <c r="E574" s="66">
        <f t="shared" si="650"/>
        <v>0</v>
      </c>
      <c r="F574" s="66">
        <f t="shared" si="646"/>
        <v>702.00000000000011</v>
      </c>
      <c r="G574" s="4">
        <f t="shared" si="649"/>
        <v>50868</v>
      </c>
      <c r="H574" s="8">
        <f t="shared" si="647"/>
        <v>1.3993541442411198E-2</v>
      </c>
      <c r="I574" s="3"/>
      <c r="J574" s="306">
        <v>40273</v>
      </c>
      <c r="K574" s="176">
        <v>1122</v>
      </c>
      <c r="L574" s="176">
        <v>1165.8</v>
      </c>
      <c r="M574" s="176">
        <v>1120.8</v>
      </c>
      <c r="N574" s="178">
        <v>1161.9000000000001</v>
      </c>
      <c r="O574" s="5">
        <f t="shared" si="593"/>
        <v>45</v>
      </c>
      <c r="P574" s="8">
        <f t="shared" si="594"/>
        <v>4.0106951871657755E-2</v>
      </c>
      <c r="Q574" s="8">
        <f>(AVERAGE(P571:P573))*Q1239</f>
        <v>1.0194469230634409E-2</v>
      </c>
      <c r="R574" s="8">
        <f>P573/P1239</f>
        <v>0.68154308639797812</v>
      </c>
      <c r="S574" s="109">
        <f t="shared" si="578"/>
        <v>1110.5618055232283</v>
      </c>
      <c r="T574" s="5">
        <f t="shared" si="579"/>
        <v>12</v>
      </c>
      <c r="U574" s="8">
        <f t="shared" si="590"/>
        <v>0.52</v>
      </c>
      <c r="V574" s="19">
        <f t="shared" si="580"/>
        <v>0</v>
      </c>
      <c r="W574" s="109">
        <f t="shared" si="581"/>
        <v>1133.4381944767717</v>
      </c>
      <c r="X574" s="5">
        <f t="shared" si="582"/>
        <v>13</v>
      </c>
      <c r="Y574" s="8">
        <f t="shared" si="595"/>
        <v>0.48</v>
      </c>
      <c r="Z574" s="5">
        <f t="shared" si="583"/>
        <v>26.900000000000091</v>
      </c>
      <c r="AA574" s="5">
        <f>K574*AA1239</f>
        <v>14.585999999999999</v>
      </c>
      <c r="AB574" s="5">
        <f t="shared" si="596"/>
        <v>9.9409874582009081</v>
      </c>
      <c r="AC574" s="2">
        <f t="shared" si="638"/>
        <v>40273</v>
      </c>
      <c r="AD574" s="43">
        <f t="shared" si="606"/>
        <v>1110</v>
      </c>
      <c r="AE574" s="235">
        <v>5.2</v>
      </c>
      <c r="AF574" s="131">
        <f>(AK573&gt;AF1239)*1</f>
        <v>0</v>
      </c>
      <c r="AG574" s="112">
        <f>MROUND((AD574*AG1239),5)</f>
        <v>1090</v>
      </c>
      <c r="AH574" s="113">
        <f>MROUND((AE574*AH1239),0.1)</f>
        <v>0.9</v>
      </c>
      <c r="AI574" s="60">
        <f t="shared" si="607"/>
        <v>35.800000000000182</v>
      </c>
      <c r="AJ574" s="60">
        <f t="shared" si="584"/>
        <v>1122</v>
      </c>
      <c r="AK574" s="133">
        <f t="shared" si="585"/>
        <v>1161.9000000000001</v>
      </c>
      <c r="AL574" s="41">
        <f t="shared" si="597"/>
        <v>1135</v>
      </c>
      <c r="AM574" s="56">
        <f t="shared" si="604"/>
        <v>4.1000000000000005</v>
      </c>
      <c r="AN574" s="82">
        <f t="shared" si="605"/>
        <v>1</v>
      </c>
      <c r="AO574" s="82">
        <f t="shared" si="608"/>
        <v>0</v>
      </c>
      <c r="AP574" s="33">
        <f t="shared" si="623"/>
        <v>1</v>
      </c>
      <c r="AQ574" s="29">
        <f t="shared" si="609"/>
        <v>5.2</v>
      </c>
      <c r="AR574" s="86">
        <f t="shared" si="610"/>
        <v>1</v>
      </c>
      <c r="AS574" s="33">
        <f t="shared" si="611"/>
        <v>0</v>
      </c>
      <c r="AT574" s="19">
        <f t="shared" si="612"/>
        <v>0</v>
      </c>
      <c r="AU574" s="18">
        <f t="shared" si="624"/>
        <v>0</v>
      </c>
      <c r="AV574" s="5">
        <f t="shared" si="625"/>
        <v>0</v>
      </c>
      <c r="AW574" s="17">
        <f t="shared" si="613"/>
        <v>0</v>
      </c>
      <c r="AX574" s="17">
        <f t="shared" si="614"/>
        <v>0</v>
      </c>
      <c r="AY574" s="17">
        <f t="shared" si="626"/>
        <v>0</v>
      </c>
      <c r="AZ574" s="19">
        <f t="shared" si="627"/>
        <v>0</v>
      </c>
      <c r="BA574" s="19">
        <f t="shared" si="628"/>
        <v>0</v>
      </c>
      <c r="BB574" s="19">
        <f t="shared" si="629"/>
        <v>0</v>
      </c>
      <c r="BC574" s="19">
        <f t="shared" si="630"/>
        <v>0</v>
      </c>
      <c r="BD574" s="17">
        <f t="shared" si="631"/>
        <v>0</v>
      </c>
      <c r="BE574" s="17">
        <f t="shared" si="615"/>
        <v>0</v>
      </c>
      <c r="BF574" s="38">
        <f t="shared" si="616"/>
        <v>0</v>
      </c>
      <c r="BG574" s="38">
        <f t="shared" si="617"/>
        <v>0</v>
      </c>
      <c r="BH574" s="38">
        <f t="shared" si="632"/>
        <v>0</v>
      </c>
      <c r="BI574" s="38">
        <f t="shared" si="618"/>
        <v>-0.9</v>
      </c>
      <c r="BJ574" s="5">
        <f t="shared" si="619"/>
        <v>5.2</v>
      </c>
      <c r="BK574" s="5">
        <f t="shared" si="633"/>
        <v>0</v>
      </c>
      <c r="BL574" s="22">
        <f t="shared" si="634"/>
        <v>0</v>
      </c>
      <c r="BM574" s="5">
        <f t="shared" si="635"/>
        <v>4.3</v>
      </c>
      <c r="BN574" s="66">
        <f t="shared" si="636"/>
        <v>430</v>
      </c>
      <c r="BO574" s="5">
        <f>AP574*BO1412</f>
        <v>0</v>
      </c>
      <c r="BP574" s="5">
        <f>AU574*BP1239</f>
        <v>0</v>
      </c>
      <c r="BQ574" s="5">
        <f t="shared" si="587"/>
        <v>-39</v>
      </c>
      <c r="BR574" s="356">
        <f t="shared" si="571"/>
        <v>391</v>
      </c>
      <c r="BS574" s="5">
        <f t="shared" si="637"/>
        <v>1161.9000000000001</v>
      </c>
      <c r="BT574" s="6"/>
      <c r="BU574" s="306">
        <v>40273</v>
      </c>
      <c r="BV574" s="38">
        <f t="shared" si="620"/>
        <v>1161.9000000000001</v>
      </c>
      <c r="BW574" s="66">
        <f>BV27*BV574</f>
        <v>95724.172021749881</v>
      </c>
      <c r="BX574" s="66">
        <f t="shared" si="641"/>
        <v>2949.4150601417059</v>
      </c>
      <c r="BY574" s="17">
        <f t="shared" si="639"/>
        <v>1</v>
      </c>
      <c r="BZ574" s="17">
        <f t="shared" si="642"/>
        <v>0</v>
      </c>
      <c r="CA574" s="66">
        <f t="shared" si="588"/>
        <v>391</v>
      </c>
      <c r="CB574" s="66">
        <f>N3+CE574</f>
        <v>103736</v>
      </c>
      <c r="CC574" s="66">
        <f>MAX(BW404:BW574)</f>
        <v>96844.620201021593</v>
      </c>
      <c r="CD574" s="66">
        <f t="shared" si="621"/>
        <v>-1120.4481792717124</v>
      </c>
      <c r="CE574" s="66">
        <f t="shared" si="589"/>
        <v>53736</v>
      </c>
      <c r="CF574" s="66">
        <f>MAX(CE404:CE574)</f>
        <v>53736</v>
      </c>
      <c r="CG574" s="66">
        <f t="shared" si="622"/>
        <v>0</v>
      </c>
      <c r="CH574" s="370">
        <f t="shared" si="586"/>
        <v>40273</v>
      </c>
      <c r="CI574" s="17">
        <f t="shared" si="643"/>
        <v>1</v>
      </c>
      <c r="CJ574" s="17">
        <f t="shared" si="644"/>
        <v>0</v>
      </c>
      <c r="CK574" s="38">
        <f>MAX(BV38:BV574)</f>
        <v>1175.5</v>
      </c>
      <c r="CL574" s="38">
        <f t="shared" si="640"/>
        <v>-13.599999999999909</v>
      </c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</row>
    <row r="575" spans="1:147" customFormat="1" x14ac:dyDescent="0.25">
      <c r="A575" s="3"/>
      <c r="B575" s="254">
        <f t="shared" si="645"/>
        <v>40217</v>
      </c>
      <c r="C575" s="5">
        <f t="shared" si="648"/>
        <v>50868</v>
      </c>
      <c r="D575" s="5">
        <v>0</v>
      </c>
      <c r="E575" s="66">
        <f t="shared" si="650"/>
        <v>0</v>
      </c>
      <c r="F575" s="66">
        <f t="shared" si="646"/>
        <v>342</v>
      </c>
      <c r="G575" s="4">
        <f t="shared" si="649"/>
        <v>51210</v>
      </c>
      <c r="H575" s="8">
        <f t="shared" si="647"/>
        <v>6.7232837933474876E-3</v>
      </c>
      <c r="I575" s="3"/>
      <c r="J575" s="306">
        <v>40280</v>
      </c>
      <c r="K575" s="176">
        <v>1161.9000000000001</v>
      </c>
      <c r="L575" s="176">
        <v>1170.7</v>
      </c>
      <c r="M575" s="176">
        <v>1130</v>
      </c>
      <c r="N575" s="178">
        <v>1136.9000000000001</v>
      </c>
      <c r="O575" s="5">
        <f t="shared" si="593"/>
        <v>40.700000000000045</v>
      </c>
      <c r="P575" s="8">
        <f t="shared" si="594"/>
        <v>3.5028832085377437E-2</v>
      </c>
      <c r="Q575" s="8">
        <f>(AVERAGE(P572:P574))*Q1239</f>
        <v>1.1560337600971797E-2</v>
      </c>
      <c r="R575" s="8">
        <f>P574/P1239</f>
        <v>1.1374066709549944</v>
      </c>
      <c r="S575" s="109">
        <f t="shared" si="578"/>
        <v>1148.4680437414308</v>
      </c>
      <c r="T575" s="5">
        <f t="shared" si="579"/>
        <v>11.900000000000091</v>
      </c>
      <c r="U575" s="8">
        <f t="shared" si="590"/>
        <v>0.52399999999999636</v>
      </c>
      <c r="V575" s="19">
        <f t="shared" si="580"/>
        <v>13.099999999999909</v>
      </c>
      <c r="W575" s="109">
        <f t="shared" si="581"/>
        <v>1175.3319562585693</v>
      </c>
      <c r="X575" s="5">
        <f t="shared" si="582"/>
        <v>13.099999999999909</v>
      </c>
      <c r="Y575" s="8">
        <f t="shared" si="595"/>
        <v>0.47600000000000364</v>
      </c>
      <c r="Z575" s="5">
        <f t="shared" si="583"/>
        <v>0</v>
      </c>
      <c r="AA575" s="5">
        <f>K575*AA1239</f>
        <v>15.104700000000001</v>
      </c>
      <c r="AB575" s="5">
        <f t="shared" si="596"/>
        <v>17.180186542773903</v>
      </c>
      <c r="AC575" s="2">
        <f t="shared" si="638"/>
        <v>40280</v>
      </c>
      <c r="AD575" s="43">
        <f t="shared" si="606"/>
        <v>1150</v>
      </c>
      <c r="AE575" s="235">
        <v>5.0999999999999996</v>
      </c>
      <c r="AF575" s="131">
        <f>(AK574&gt;AF1239)*1</f>
        <v>0</v>
      </c>
      <c r="AG575" s="112">
        <f>MROUND((AD575*AG1239),5)</f>
        <v>1130</v>
      </c>
      <c r="AH575" s="113">
        <f>MROUND((AE575*AH1239),0.1)</f>
        <v>0.9</v>
      </c>
      <c r="AI575" s="60">
        <f t="shared" si="607"/>
        <v>-25</v>
      </c>
      <c r="AJ575" s="60">
        <f t="shared" si="584"/>
        <v>1161.9000000000001</v>
      </c>
      <c r="AK575" s="133">
        <f t="shared" si="585"/>
        <v>1136.9000000000001</v>
      </c>
      <c r="AL575" s="41">
        <f t="shared" si="597"/>
        <v>1175</v>
      </c>
      <c r="AM575" s="56">
        <f t="shared" si="604"/>
        <v>4.8000000000000007</v>
      </c>
      <c r="AN575" s="82">
        <f t="shared" si="605"/>
        <v>0</v>
      </c>
      <c r="AO575" s="82">
        <f t="shared" si="608"/>
        <v>1</v>
      </c>
      <c r="AP575" s="33">
        <f t="shared" si="623"/>
        <v>1</v>
      </c>
      <c r="AQ575" s="29">
        <f t="shared" si="609"/>
        <v>5.0999999999999996</v>
      </c>
      <c r="AR575" s="86">
        <f t="shared" si="610"/>
        <v>0</v>
      </c>
      <c r="AS575" s="33">
        <f t="shared" si="611"/>
        <v>1</v>
      </c>
      <c r="AT575" s="19">
        <f t="shared" si="612"/>
        <v>1150</v>
      </c>
      <c r="AU575" s="18">
        <f t="shared" si="624"/>
        <v>0</v>
      </c>
      <c r="AV575" s="5">
        <f t="shared" si="625"/>
        <v>0</v>
      </c>
      <c r="AW575" s="17">
        <f t="shared" si="613"/>
        <v>0</v>
      </c>
      <c r="AX575" s="17">
        <f t="shared" si="614"/>
        <v>0</v>
      </c>
      <c r="AY575" s="17">
        <f t="shared" si="626"/>
        <v>0</v>
      </c>
      <c r="AZ575" s="19">
        <f t="shared" si="627"/>
        <v>0</v>
      </c>
      <c r="BA575" s="19">
        <f t="shared" si="628"/>
        <v>1150</v>
      </c>
      <c r="BB575" s="19">
        <f t="shared" si="629"/>
        <v>0</v>
      </c>
      <c r="BC575" s="19">
        <f t="shared" si="630"/>
        <v>0</v>
      </c>
      <c r="BD575" s="17">
        <f t="shared" si="631"/>
        <v>1150</v>
      </c>
      <c r="BE575" s="17">
        <f t="shared" si="615"/>
        <v>0</v>
      </c>
      <c r="BF575" s="38">
        <f t="shared" si="616"/>
        <v>0</v>
      </c>
      <c r="BG575" s="38">
        <f t="shared" si="617"/>
        <v>0</v>
      </c>
      <c r="BH575" s="38">
        <f t="shared" si="632"/>
        <v>0</v>
      </c>
      <c r="BI575" s="38">
        <f t="shared" si="618"/>
        <v>-0.9</v>
      </c>
      <c r="BJ575" s="5">
        <f t="shared" si="619"/>
        <v>5.0999999999999996</v>
      </c>
      <c r="BK575" s="5">
        <f t="shared" si="633"/>
        <v>0</v>
      </c>
      <c r="BL575" s="22">
        <f t="shared" si="634"/>
        <v>0</v>
      </c>
      <c r="BM575" s="5">
        <f t="shared" si="635"/>
        <v>4.1999999999999993</v>
      </c>
      <c r="BN575" s="66">
        <f t="shared" si="636"/>
        <v>419.99999999999994</v>
      </c>
      <c r="BO575" s="5">
        <f>AP575*BO1413</f>
        <v>0</v>
      </c>
      <c r="BP575" s="5">
        <f>AU575*BP1239</f>
        <v>0</v>
      </c>
      <c r="BQ575" s="5">
        <f t="shared" si="587"/>
        <v>-39</v>
      </c>
      <c r="BR575" s="356">
        <f t="shared" ref="BR575:BR638" si="651">BQ575+BP575+BO575+BN575</f>
        <v>380.99999999999994</v>
      </c>
      <c r="BS575" s="5">
        <f t="shared" si="637"/>
        <v>1136.9000000000001</v>
      </c>
      <c r="BT575" s="6"/>
      <c r="BU575" s="306">
        <v>40280</v>
      </c>
      <c r="BV575" s="38">
        <f t="shared" si="620"/>
        <v>1136.9000000000001</v>
      </c>
      <c r="BW575" s="66">
        <f>BV27*BV575</f>
        <v>93664.524633382782</v>
      </c>
      <c r="BX575" s="66">
        <f t="shared" si="641"/>
        <v>-2059.6473883670988</v>
      </c>
      <c r="BY575" s="17">
        <f t="shared" si="639"/>
        <v>0</v>
      </c>
      <c r="BZ575" s="17">
        <f t="shared" si="642"/>
        <v>1</v>
      </c>
      <c r="CA575" s="66">
        <f t="shared" si="588"/>
        <v>381</v>
      </c>
      <c r="CB575" s="66">
        <f>N3+CE575</f>
        <v>104117</v>
      </c>
      <c r="CC575" s="66">
        <f>MAX(BW404:BW575)</f>
        <v>96844.620201021593</v>
      </c>
      <c r="CD575" s="66">
        <f t="shared" si="621"/>
        <v>-3180.0955676388112</v>
      </c>
      <c r="CE575" s="66">
        <f t="shared" si="589"/>
        <v>54117</v>
      </c>
      <c r="CF575" s="66">
        <f>MAX(CE404:CE575)</f>
        <v>54117</v>
      </c>
      <c r="CG575" s="66">
        <f t="shared" si="622"/>
        <v>0</v>
      </c>
      <c r="CH575" s="370">
        <f t="shared" si="586"/>
        <v>40280</v>
      </c>
      <c r="CI575" s="17">
        <f t="shared" si="643"/>
        <v>1</v>
      </c>
      <c r="CJ575" s="17">
        <f t="shared" si="644"/>
        <v>0</v>
      </c>
      <c r="CK575" s="38">
        <f>MAX(BV38:BV575)</f>
        <v>1175.5</v>
      </c>
      <c r="CL575" s="38">
        <f t="shared" si="640"/>
        <v>-38.599999999999909</v>
      </c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</row>
    <row r="576" spans="1:147" customFormat="1" x14ac:dyDescent="0.25">
      <c r="A576" s="3"/>
      <c r="B576" s="254">
        <f t="shared" si="645"/>
        <v>40224</v>
      </c>
      <c r="C576" s="5">
        <f t="shared" si="648"/>
        <v>51210</v>
      </c>
      <c r="D576" s="5">
        <v>0</v>
      </c>
      <c r="E576" s="66">
        <f t="shared" si="650"/>
        <v>0</v>
      </c>
      <c r="F576" s="66">
        <f t="shared" si="646"/>
        <v>1202</v>
      </c>
      <c r="G576" s="4">
        <f t="shared" si="649"/>
        <v>52412</v>
      </c>
      <c r="H576" s="8">
        <f t="shared" si="647"/>
        <v>2.3471978129271626E-2</v>
      </c>
      <c r="I576" s="3"/>
      <c r="J576" s="306">
        <v>40287</v>
      </c>
      <c r="K576" s="176">
        <v>1137</v>
      </c>
      <c r="L576" s="176">
        <v>1157.9000000000001</v>
      </c>
      <c r="M576" s="176">
        <v>1124.3</v>
      </c>
      <c r="N576" s="178">
        <v>1153.7</v>
      </c>
      <c r="O576" s="5">
        <f t="shared" si="593"/>
        <v>33.600000000000136</v>
      </c>
      <c r="P576" s="8">
        <f t="shared" si="594"/>
        <v>2.9551451187335213E-2</v>
      </c>
      <c r="Q576" s="8">
        <f>(AVERAGE(P573:P575))*Q1239</f>
        <v>1.3222424959647875E-2</v>
      </c>
      <c r="R576" s="8">
        <f>P575/P1239</f>
        <v>0.99339454708912134</v>
      </c>
      <c r="S576" s="109">
        <f t="shared" si="578"/>
        <v>1121.9661028208805</v>
      </c>
      <c r="T576" s="5">
        <f t="shared" si="579"/>
        <v>17</v>
      </c>
      <c r="U576" s="8">
        <f t="shared" si="590"/>
        <v>0.43333333333333335</v>
      </c>
      <c r="V576" s="19">
        <f t="shared" si="580"/>
        <v>0</v>
      </c>
      <c r="W576" s="109">
        <f t="shared" si="581"/>
        <v>1152.0338971791195</v>
      </c>
      <c r="X576" s="5">
        <f t="shared" si="582"/>
        <v>13</v>
      </c>
      <c r="Y576" s="8">
        <f t="shared" si="595"/>
        <v>0.56666666666666665</v>
      </c>
      <c r="Z576" s="5">
        <f t="shared" si="583"/>
        <v>3.7000000000000455</v>
      </c>
      <c r="AA576" s="5">
        <f>K576*AA1239</f>
        <v>14.780999999999999</v>
      </c>
      <c r="AB576" s="5">
        <f t="shared" si="596"/>
        <v>14.683364800524302</v>
      </c>
      <c r="AC576" s="2">
        <f t="shared" si="638"/>
        <v>40287</v>
      </c>
      <c r="AD576" s="43">
        <f t="shared" si="606"/>
        <v>1120</v>
      </c>
      <c r="AE576" s="235">
        <v>9</v>
      </c>
      <c r="AF576" s="131">
        <f>(AK575&gt;AF1239)*1</f>
        <v>0</v>
      </c>
      <c r="AG576" s="112">
        <f>MROUND((AD576*AG1239),5)</f>
        <v>1100</v>
      </c>
      <c r="AH576" s="113">
        <f>MROUND((AE576*AH1239),0.1)</f>
        <v>1.6</v>
      </c>
      <c r="AI576" s="60">
        <f t="shared" si="607"/>
        <v>16.799999999999955</v>
      </c>
      <c r="AJ576" s="60">
        <f t="shared" si="584"/>
        <v>1137</v>
      </c>
      <c r="AK576" s="133">
        <f t="shared" si="585"/>
        <v>1153.7</v>
      </c>
      <c r="AL576" s="41">
        <f t="shared" si="597"/>
        <v>1150</v>
      </c>
      <c r="AM576" s="56">
        <f t="shared" si="604"/>
        <v>8.2000000000000011</v>
      </c>
      <c r="AN576" s="82">
        <f t="shared" si="605"/>
        <v>1</v>
      </c>
      <c r="AO576" s="82">
        <f t="shared" si="608"/>
        <v>0</v>
      </c>
      <c r="AP576" s="33">
        <f t="shared" si="623"/>
        <v>0</v>
      </c>
      <c r="AQ576" s="29">
        <f t="shared" si="609"/>
        <v>0</v>
      </c>
      <c r="AR576" s="86">
        <f t="shared" si="610"/>
        <v>1</v>
      </c>
      <c r="AS576" s="33">
        <f t="shared" si="611"/>
        <v>0</v>
      </c>
      <c r="AT576" s="19">
        <f t="shared" si="612"/>
        <v>0</v>
      </c>
      <c r="AU576" s="18">
        <f t="shared" si="624"/>
        <v>1</v>
      </c>
      <c r="AV576" s="5">
        <f t="shared" si="625"/>
        <v>8.2000000000000011</v>
      </c>
      <c r="AW576" s="17">
        <f t="shared" si="613"/>
        <v>0</v>
      </c>
      <c r="AX576" s="17">
        <f t="shared" si="614"/>
        <v>1</v>
      </c>
      <c r="AY576" s="17">
        <f t="shared" si="626"/>
        <v>1150</v>
      </c>
      <c r="AZ576" s="19">
        <f t="shared" si="627"/>
        <v>1150</v>
      </c>
      <c r="BA576" s="19">
        <f t="shared" si="628"/>
        <v>0</v>
      </c>
      <c r="BB576" s="19">
        <f t="shared" si="629"/>
        <v>0</v>
      </c>
      <c r="BC576" s="19">
        <f t="shared" si="630"/>
        <v>1150</v>
      </c>
      <c r="BD576" s="17">
        <f t="shared" si="631"/>
        <v>0</v>
      </c>
      <c r="BE576" s="17">
        <f t="shared" si="615"/>
        <v>0</v>
      </c>
      <c r="BF576" s="38">
        <f t="shared" si="616"/>
        <v>0</v>
      </c>
      <c r="BG576" s="38">
        <f t="shared" si="617"/>
        <v>0</v>
      </c>
      <c r="BH576" s="38">
        <f t="shared" si="632"/>
        <v>0</v>
      </c>
      <c r="BI576" s="38">
        <f t="shared" si="618"/>
        <v>-1.6</v>
      </c>
      <c r="BJ576" s="5">
        <f t="shared" si="619"/>
        <v>0</v>
      </c>
      <c r="BK576" s="5">
        <f t="shared" si="633"/>
        <v>0</v>
      </c>
      <c r="BL576" s="22">
        <f t="shared" si="634"/>
        <v>8.2000000000000011</v>
      </c>
      <c r="BM576" s="5">
        <f t="shared" si="635"/>
        <v>6.6000000000000014</v>
      </c>
      <c r="BN576" s="66">
        <f t="shared" si="636"/>
        <v>660.00000000000011</v>
      </c>
      <c r="BO576" s="5">
        <f>AP576*BO1414</f>
        <v>0</v>
      </c>
      <c r="BP576" s="5">
        <f>AU576*BP1239</f>
        <v>-39</v>
      </c>
      <c r="BQ576" s="5">
        <f t="shared" si="587"/>
        <v>-39</v>
      </c>
      <c r="BR576" s="356">
        <f t="shared" si="651"/>
        <v>582.00000000000011</v>
      </c>
      <c r="BS576" s="5">
        <f t="shared" si="637"/>
        <v>1153.7</v>
      </c>
      <c r="BT576" s="6"/>
      <c r="BU576" s="306">
        <v>40287</v>
      </c>
      <c r="BV576" s="38">
        <f t="shared" si="620"/>
        <v>1153.7</v>
      </c>
      <c r="BW576" s="66">
        <f>BV27*BV576</f>
        <v>95048.607678365472</v>
      </c>
      <c r="BX576" s="66">
        <f t="shared" si="641"/>
        <v>1384.0830449826899</v>
      </c>
      <c r="BY576" s="17">
        <f t="shared" si="639"/>
        <v>1</v>
      </c>
      <c r="BZ576" s="17">
        <f t="shared" si="642"/>
        <v>0</v>
      </c>
      <c r="CA576" s="66">
        <f t="shared" si="588"/>
        <v>582</v>
      </c>
      <c r="CB576" s="66">
        <f>N3+CE576</f>
        <v>104699</v>
      </c>
      <c r="CC576" s="66">
        <f>MAX(BW404:BW576)</f>
        <v>96844.620201021593</v>
      </c>
      <c r="CD576" s="66">
        <f t="shared" si="621"/>
        <v>-1796.0125226561213</v>
      </c>
      <c r="CE576" s="66">
        <f t="shared" si="589"/>
        <v>54699</v>
      </c>
      <c r="CF576" s="66">
        <f>MAX(CE404:CE576)</f>
        <v>54699</v>
      </c>
      <c r="CG576" s="66">
        <f t="shared" si="622"/>
        <v>0</v>
      </c>
      <c r="CH576" s="370">
        <f t="shared" si="586"/>
        <v>40287</v>
      </c>
      <c r="CI576" s="17">
        <f t="shared" si="643"/>
        <v>1</v>
      </c>
      <c r="CJ576" s="17">
        <f t="shared" si="644"/>
        <v>0</v>
      </c>
      <c r="CK576" s="38">
        <f>MAX(BV38:BV576)</f>
        <v>1175.5</v>
      </c>
      <c r="CL576" s="38">
        <f t="shared" si="640"/>
        <v>-21.799999999999955</v>
      </c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</row>
    <row r="577" spans="1:147" customFormat="1" x14ac:dyDescent="0.25">
      <c r="A577" s="3"/>
      <c r="B577" s="254">
        <f t="shared" si="645"/>
        <v>40231</v>
      </c>
      <c r="C577" s="5">
        <f t="shared" si="648"/>
        <v>52412</v>
      </c>
      <c r="D577" s="5">
        <v>0</v>
      </c>
      <c r="E577" s="66">
        <f t="shared" si="650"/>
        <v>0</v>
      </c>
      <c r="F577" s="66">
        <f t="shared" si="646"/>
        <v>561</v>
      </c>
      <c r="G577" s="4">
        <f t="shared" si="649"/>
        <v>52973</v>
      </c>
      <c r="H577" s="8">
        <f t="shared" si="647"/>
        <v>1.0703655651377547E-2</v>
      </c>
      <c r="I577" s="3"/>
      <c r="J577" s="306">
        <v>40294</v>
      </c>
      <c r="K577" s="176">
        <v>1158.5</v>
      </c>
      <c r="L577" s="176">
        <v>1182.5</v>
      </c>
      <c r="M577" s="176">
        <v>1146.5999999999999</v>
      </c>
      <c r="N577" s="178">
        <v>1180.7</v>
      </c>
      <c r="O577" s="5">
        <f t="shared" si="593"/>
        <v>35.900000000000091</v>
      </c>
      <c r="P577" s="8">
        <f t="shared" si="594"/>
        <v>3.0988347000431671E-2</v>
      </c>
      <c r="Q577" s="8">
        <f>(AVERAGE(P574:P576))*Q1239</f>
        <v>1.3958298019249386E-2</v>
      </c>
      <c r="R577" s="8">
        <f>P576/P1239</f>
        <v>0.83805964174077385</v>
      </c>
      <c r="S577" s="109">
        <f t="shared" si="578"/>
        <v>1142.3293117446997</v>
      </c>
      <c r="T577" s="5">
        <f t="shared" si="579"/>
        <v>18.5</v>
      </c>
      <c r="U577" s="8">
        <f t="shared" si="590"/>
        <v>0.47142857142857142</v>
      </c>
      <c r="V577" s="19">
        <f t="shared" si="580"/>
        <v>0</v>
      </c>
      <c r="W577" s="109">
        <f t="shared" si="581"/>
        <v>1174.6706882553003</v>
      </c>
      <c r="X577" s="5">
        <f t="shared" si="582"/>
        <v>16.5</v>
      </c>
      <c r="Y577" s="8">
        <f t="shared" si="595"/>
        <v>0.52857142857142858</v>
      </c>
      <c r="Z577" s="5">
        <f t="shared" si="583"/>
        <v>5.7000000000000455</v>
      </c>
      <c r="AA577" s="5">
        <f>K577*AA1239</f>
        <v>15.060499999999999</v>
      </c>
      <c r="AB577" s="5">
        <f t="shared" si="596"/>
        <v>12.621597234436924</v>
      </c>
      <c r="AC577" s="2">
        <f t="shared" si="638"/>
        <v>40294</v>
      </c>
      <c r="AD577" s="43">
        <f t="shared" si="606"/>
        <v>1140</v>
      </c>
      <c r="AE577" s="235">
        <v>6.3</v>
      </c>
      <c r="AF577" s="131">
        <f>(AK576&gt;AF1239)*1</f>
        <v>0</v>
      </c>
      <c r="AG577" s="112">
        <f>MROUND((AD577*AG1239),5)</f>
        <v>1120</v>
      </c>
      <c r="AH577" s="113">
        <f>MROUND((AE577*AH1239),0.1)</f>
        <v>1.1000000000000001</v>
      </c>
      <c r="AI577" s="60">
        <f t="shared" si="607"/>
        <v>27</v>
      </c>
      <c r="AJ577" s="60">
        <f t="shared" si="584"/>
        <v>1158.5</v>
      </c>
      <c r="AK577" s="133">
        <f t="shared" si="585"/>
        <v>1180.7</v>
      </c>
      <c r="AL577" s="41">
        <f t="shared" si="597"/>
        <v>1175</v>
      </c>
      <c r="AM577" s="56">
        <f t="shared" si="604"/>
        <v>8.3000000000000007</v>
      </c>
      <c r="AN577" s="82">
        <f t="shared" si="605"/>
        <v>1</v>
      </c>
      <c r="AO577" s="82">
        <f t="shared" si="608"/>
        <v>0</v>
      </c>
      <c r="AP577" s="33">
        <f t="shared" si="623"/>
        <v>1</v>
      </c>
      <c r="AQ577" s="29">
        <f t="shared" si="609"/>
        <v>6.3</v>
      </c>
      <c r="AR577" s="86">
        <f t="shared" si="610"/>
        <v>1</v>
      </c>
      <c r="AS577" s="33">
        <f t="shared" si="611"/>
        <v>0</v>
      </c>
      <c r="AT577" s="19">
        <f t="shared" si="612"/>
        <v>0</v>
      </c>
      <c r="AU577" s="18">
        <f t="shared" si="624"/>
        <v>0</v>
      </c>
      <c r="AV577" s="5">
        <f t="shared" si="625"/>
        <v>0</v>
      </c>
      <c r="AW577" s="17">
        <f t="shared" si="613"/>
        <v>0</v>
      </c>
      <c r="AX577" s="17">
        <f t="shared" si="614"/>
        <v>0</v>
      </c>
      <c r="AY577" s="17">
        <f t="shared" si="626"/>
        <v>0</v>
      </c>
      <c r="AZ577" s="19">
        <f t="shared" si="627"/>
        <v>0</v>
      </c>
      <c r="BA577" s="19">
        <f t="shared" si="628"/>
        <v>0</v>
      </c>
      <c r="BB577" s="19">
        <f t="shared" si="629"/>
        <v>0</v>
      </c>
      <c r="BC577" s="19">
        <f t="shared" si="630"/>
        <v>0</v>
      </c>
      <c r="BD577" s="17">
        <f t="shared" si="631"/>
        <v>0</v>
      </c>
      <c r="BE577" s="17">
        <f t="shared" si="615"/>
        <v>0</v>
      </c>
      <c r="BF577" s="38">
        <f t="shared" si="616"/>
        <v>0</v>
      </c>
      <c r="BG577" s="38">
        <f t="shared" si="617"/>
        <v>0</v>
      </c>
      <c r="BH577" s="38">
        <f t="shared" si="632"/>
        <v>0</v>
      </c>
      <c r="BI577" s="38">
        <f t="shared" si="618"/>
        <v>-1.1000000000000001</v>
      </c>
      <c r="BJ577" s="5">
        <f t="shared" si="619"/>
        <v>6.3</v>
      </c>
      <c r="BK577" s="5">
        <f t="shared" si="633"/>
        <v>0</v>
      </c>
      <c r="BL577" s="22">
        <f t="shared" si="634"/>
        <v>0</v>
      </c>
      <c r="BM577" s="5">
        <f t="shared" si="635"/>
        <v>5.1999999999999993</v>
      </c>
      <c r="BN577" s="66">
        <f t="shared" si="636"/>
        <v>519.99999999999989</v>
      </c>
      <c r="BO577" s="5">
        <f>AP577*BO1415</f>
        <v>0</v>
      </c>
      <c r="BP577" s="5">
        <f>AU577*BP1239</f>
        <v>0</v>
      </c>
      <c r="BQ577" s="5">
        <f t="shared" si="587"/>
        <v>-39</v>
      </c>
      <c r="BR577" s="356">
        <f t="shared" si="651"/>
        <v>480.99999999999989</v>
      </c>
      <c r="BS577" s="5">
        <f t="shared" si="637"/>
        <v>1180.7</v>
      </c>
      <c r="BT577" s="6"/>
      <c r="BU577" s="306">
        <v>40294</v>
      </c>
      <c r="BV577" s="38">
        <f t="shared" si="620"/>
        <v>1180.7</v>
      </c>
      <c r="BW577" s="66">
        <f>BV27*BV577</f>
        <v>97273.026857801946</v>
      </c>
      <c r="BX577" s="66">
        <f t="shared" si="641"/>
        <v>2224.4191794364742</v>
      </c>
      <c r="BY577" s="17">
        <f t="shared" si="639"/>
        <v>1</v>
      </c>
      <c r="BZ577" s="17">
        <f t="shared" si="642"/>
        <v>0</v>
      </c>
      <c r="CA577" s="66">
        <f t="shared" si="588"/>
        <v>481</v>
      </c>
      <c r="CB577" s="66">
        <f>N3+CE577</f>
        <v>105180</v>
      </c>
      <c r="CC577" s="66">
        <f>MAX(BW404:BW577)</f>
        <v>97273.026857801946</v>
      </c>
      <c r="CD577" s="66">
        <f t="shared" si="621"/>
        <v>0</v>
      </c>
      <c r="CE577" s="66">
        <f t="shared" si="589"/>
        <v>55180</v>
      </c>
      <c r="CF577" s="66">
        <f>MAX(CE404:CE577)</f>
        <v>55180</v>
      </c>
      <c r="CG577" s="66">
        <f t="shared" si="622"/>
        <v>0</v>
      </c>
      <c r="CH577" s="370">
        <f t="shared" si="586"/>
        <v>40294</v>
      </c>
      <c r="CI577" s="17">
        <f t="shared" si="643"/>
        <v>1</v>
      </c>
      <c r="CJ577" s="17">
        <f t="shared" si="644"/>
        <v>0</v>
      </c>
      <c r="CK577" s="38">
        <f>MAX(BV38:BV577)</f>
        <v>1180.7</v>
      </c>
      <c r="CL577" s="38">
        <f t="shared" si="640"/>
        <v>0</v>
      </c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</row>
    <row r="578" spans="1:147" customFormat="1" x14ac:dyDescent="0.25">
      <c r="A578" s="3"/>
      <c r="B578" s="254">
        <f t="shared" si="645"/>
        <v>40238</v>
      </c>
      <c r="C578" s="5">
        <f t="shared" si="648"/>
        <v>52973</v>
      </c>
      <c r="D578" s="5">
        <v>0</v>
      </c>
      <c r="E578" s="66">
        <f t="shared" si="650"/>
        <v>0</v>
      </c>
      <c r="F578" s="66">
        <f t="shared" si="646"/>
        <v>531</v>
      </c>
      <c r="G578" s="4">
        <f t="shared" si="649"/>
        <v>53504</v>
      </c>
      <c r="H578" s="8">
        <f t="shared" si="647"/>
        <v>1.0023974477564042E-2</v>
      </c>
      <c r="I578" s="3"/>
      <c r="J578" s="306">
        <v>40301</v>
      </c>
      <c r="K578" s="176">
        <v>1181</v>
      </c>
      <c r="L578" s="176">
        <v>1214.9000000000001</v>
      </c>
      <c r="M578" s="176">
        <v>1156.2</v>
      </c>
      <c r="N578" s="178">
        <v>1210.4000000000001</v>
      </c>
      <c r="O578" s="5">
        <f t="shared" si="593"/>
        <v>58.700000000000045</v>
      </c>
      <c r="P578" s="8">
        <f t="shared" si="594"/>
        <v>4.9703640982218494E-2</v>
      </c>
      <c r="Q578" s="8">
        <f>(AVERAGE(P575:P577))*Q1239</f>
        <v>1.2742484036419241E-2</v>
      </c>
      <c r="R578" s="8">
        <f>P577/P1239</f>
        <v>0.87880905816396859</v>
      </c>
      <c r="S578" s="109">
        <f t="shared" si="578"/>
        <v>1165.9511263529889</v>
      </c>
      <c r="T578" s="5">
        <f t="shared" si="579"/>
        <v>16</v>
      </c>
      <c r="U578" s="8">
        <f t="shared" si="590"/>
        <v>0.46666666666666667</v>
      </c>
      <c r="V578" s="19">
        <f t="shared" si="580"/>
        <v>0</v>
      </c>
      <c r="W578" s="109">
        <f t="shared" si="581"/>
        <v>1196.0488736470111</v>
      </c>
      <c r="X578" s="5">
        <f t="shared" si="582"/>
        <v>14</v>
      </c>
      <c r="Y578" s="8">
        <f t="shared" si="595"/>
        <v>0.53333333333333333</v>
      </c>
      <c r="Z578" s="5">
        <f t="shared" si="583"/>
        <v>15.400000000000091</v>
      </c>
      <c r="AA578" s="5">
        <f>K578*AA1239</f>
        <v>15.353</v>
      </c>
      <c r="AB578" s="5">
        <f t="shared" si="596"/>
        <v>13.492355469991409</v>
      </c>
      <c r="AC578" s="2">
        <f t="shared" si="638"/>
        <v>40301</v>
      </c>
      <c r="AD578" s="43">
        <f t="shared" si="606"/>
        <v>1165</v>
      </c>
      <c r="AE578" s="235">
        <v>5.9</v>
      </c>
      <c r="AF578" s="131">
        <f>(AK577&gt;AF1239)*1</f>
        <v>0</v>
      </c>
      <c r="AG578" s="112">
        <f>MROUND((AD578*AG1239),5)</f>
        <v>1145</v>
      </c>
      <c r="AH578" s="113">
        <f>MROUND((AE578*AH1239),0.1)</f>
        <v>1.1000000000000001</v>
      </c>
      <c r="AI578" s="60">
        <f t="shared" si="607"/>
        <v>29.700000000000045</v>
      </c>
      <c r="AJ578" s="60">
        <f t="shared" si="584"/>
        <v>1181</v>
      </c>
      <c r="AK578" s="133">
        <f t="shared" si="585"/>
        <v>1210.4000000000001</v>
      </c>
      <c r="AL578" s="41">
        <f t="shared" si="597"/>
        <v>1195</v>
      </c>
      <c r="AM578" s="56">
        <f t="shared" si="604"/>
        <v>6.7</v>
      </c>
      <c r="AN578" s="82">
        <f t="shared" si="605"/>
        <v>1</v>
      </c>
      <c r="AO578" s="82">
        <f t="shared" si="608"/>
        <v>0</v>
      </c>
      <c r="AP578" s="33">
        <f t="shared" si="623"/>
        <v>1</v>
      </c>
      <c r="AQ578" s="29">
        <f t="shared" si="609"/>
        <v>5.9</v>
      </c>
      <c r="AR578" s="86">
        <f t="shared" si="610"/>
        <v>1</v>
      </c>
      <c r="AS578" s="33">
        <f t="shared" si="611"/>
        <v>0</v>
      </c>
      <c r="AT578" s="19">
        <f t="shared" si="612"/>
        <v>0</v>
      </c>
      <c r="AU578" s="18">
        <f t="shared" si="624"/>
        <v>0</v>
      </c>
      <c r="AV578" s="5">
        <f t="shared" si="625"/>
        <v>0</v>
      </c>
      <c r="AW578" s="17">
        <f t="shared" si="613"/>
        <v>0</v>
      </c>
      <c r="AX578" s="17">
        <f t="shared" si="614"/>
        <v>0</v>
      </c>
      <c r="AY578" s="17">
        <f t="shared" si="626"/>
        <v>0</v>
      </c>
      <c r="AZ578" s="19">
        <f t="shared" si="627"/>
        <v>0</v>
      </c>
      <c r="BA578" s="19">
        <f t="shared" si="628"/>
        <v>0</v>
      </c>
      <c r="BB578" s="19">
        <f t="shared" si="629"/>
        <v>0</v>
      </c>
      <c r="BC578" s="19">
        <f t="shared" si="630"/>
        <v>0</v>
      </c>
      <c r="BD578" s="17">
        <f t="shared" si="631"/>
        <v>0</v>
      </c>
      <c r="BE578" s="17">
        <f t="shared" si="615"/>
        <v>0</v>
      </c>
      <c r="BF578" s="38">
        <f t="shared" si="616"/>
        <v>0</v>
      </c>
      <c r="BG578" s="38">
        <f t="shared" si="617"/>
        <v>0</v>
      </c>
      <c r="BH578" s="38">
        <f t="shared" si="632"/>
        <v>0</v>
      </c>
      <c r="BI578" s="38">
        <f t="shared" si="618"/>
        <v>-1.1000000000000001</v>
      </c>
      <c r="BJ578" s="5">
        <f t="shared" si="619"/>
        <v>5.9</v>
      </c>
      <c r="BK578" s="5">
        <f t="shared" si="633"/>
        <v>0</v>
      </c>
      <c r="BL578" s="22">
        <f t="shared" si="634"/>
        <v>0</v>
      </c>
      <c r="BM578" s="5">
        <f t="shared" si="635"/>
        <v>4.8000000000000007</v>
      </c>
      <c r="BN578" s="66">
        <f t="shared" si="636"/>
        <v>480.00000000000006</v>
      </c>
      <c r="BO578" s="5">
        <f>AP578*BO1416</f>
        <v>0</v>
      </c>
      <c r="BP578" s="5">
        <f>AU578*BP1239</f>
        <v>0</v>
      </c>
      <c r="BQ578" s="5">
        <f t="shared" si="587"/>
        <v>-39</v>
      </c>
      <c r="BR578" s="356">
        <f t="shared" si="651"/>
        <v>441.00000000000006</v>
      </c>
      <c r="BS578" s="5">
        <f t="shared" si="637"/>
        <v>1210.4000000000001</v>
      </c>
      <c r="BT578" s="6"/>
      <c r="BU578" s="306">
        <v>40301</v>
      </c>
      <c r="BV578" s="38">
        <f t="shared" si="620"/>
        <v>1210.4000000000001</v>
      </c>
      <c r="BW578" s="66">
        <f>BV27*BV578</f>
        <v>99719.887955182086</v>
      </c>
      <c r="BX578" s="66">
        <f t="shared" si="641"/>
        <v>2446.8610973801406</v>
      </c>
      <c r="BY578" s="17">
        <f t="shared" si="639"/>
        <v>1</v>
      </c>
      <c r="BZ578" s="17">
        <f t="shared" si="642"/>
        <v>0</v>
      </c>
      <c r="CA578" s="66">
        <f t="shared" si="588"/>
        <v>441</v>
      </c>
      <c r="CB578" s="66">
        <f>N3+CE578</f>
        <v>105621</v>
      </c>
      <c r="CC578" s="66">
        <f>MAX(BW404:BW578)</f>
        <v>99719.887955182086</v>
      </c>
      <c r="CD578" s="66">
        <f t="shared" si="621"/>
        <v>0</v>
      </c>
      <c r="CE578" s="66">
        <f t="shared" si="589"/>
        <v>55621</v>
      </c>
      <c r="CF578" s="66">
        <f>MAX(CE404:CE578)</f>
        <v>55621</v>
      </c>
      <c r="CG578" s="66">
        <f t="shared" si="622"/>
        <v>0</v>
      </c>
      <c r="CH578" s="370">
        <f t="shared" si="586"/>
        <v>40301</v>
      </c>
      <c r="CI578" s="17">
        <f t="shared" si="643"/>
        <v>1</v>
      </c>
      <c r="CJ578" s="17">
        <f t="shared" si="644"/>
        <v>0</v>
      </c>
      <c r="CK578" s="38">
        <f>MAX(BV38:BV578)</f>
        <v>1210.4000000000001</v>
      </c>
      <c r="CL578" s="38">
        <f t="shared" si="640"/>
        <v>0</v>
      </c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</row>
    <row r="579" spans="1:147" customFormat="1" x14ac:dyDescent="0.25">
      <c r="A579" s="3"/>
      <c r="B579" s="254">
        <f t="shared" si="645"/>
        <v>40245</v>
      </c>
      <c r="C579" s="5">
        <f t="shared" si="648"/>
        <v>53504</v>
      </c>
      <c r="D579" s="5">
        <v>0</v>
      </c>
      <c r="E579" s="66">
        <f t="shared" si="650"/>
        <v>0</v>
      </c>
      <c r="F579" s="66">
        <f t="shared" si="646"/>
        <v>651</v>
      </c>
      <c r="G579" s="4">
        <f t="shared" si="649"/>
        <v>54155</v>
      </c>
      <c r="H579" s="8">
        <f t="shared" si="647"/>
        <v>1.2167314593301436E-2</v>
      </c>
      <c r="I579" s="3"/>
      <c r="J579" s="306">
        <v>40308</v>
      </c>
      <c r="K579" s="176">
        <v>1207</v>
      </c>
      <c r="L579" s="176">
        <v>1249.7</v>
      </c>
      <c r="M579" s="176">
        <v>1184.4000000000001</v>
      </c>
      <c r="N579" s="178">
        <v>1227.8</v>
      </c>
      <c r="O579" s="5">
        <f t="shared" si="593"/>
        <v>65.299999999999955</v>
      </c>
      <c r="P579" s="8">
        <f t="shared" si="594"/>
        <v>5.4101077050538487E-2</v>
      </c>
      <c r="Q579" s="8">
        <f>(AVERAGE(P576:P578))*Q1239</f>
        <v>1.469912522266472E-2</v>
      </c>
      <c r="R579" s="8">
        <f>P578/P1239</f>
        <v>1.4095624370765889</v>
      </c>
      <c r="S579" s="109">
        <f t="shared" si="578"/>
        <v>1189.2581558562438</v>
      </c>
      <c r="T579" s="5">
        <f t="shared" si="579"/>
        <v>17</v>
      </c>
      <c r="U579" s="8">
        <f t="shared" si="590"/>
        <v>0.51428571428571423</v>
      </c>
      <c r="V579" s="19">
        <f t="shared" si="580"/>
        <v>0</v>
      </c>
      <c r="W579" s="109">
        <f t="shared" si="581"/>
        <v>1224.7418441437562</v>
      </c>
      <c r="X579" s="5">
        <f t="shared" si="582"/>
        <v>18</v>
      </c>
      <c r="Y579" s="8">
        <f t="shared" si="595"/>
        <v>0.48571428571428577</v>
      </c>
      <c r="Z579" s="5">
        <f t="shared" si="583"/>
        <v>2.7999999999999545</v>
      </c>
      <c r="AA579" s="5">
        <f>K579*AA1239</f>
        <v>15.690999999999999</v>
      </c>
      <c r="AB579" s="5">
        <f t="shared" si="596"/>
        <v>22.117444200168755</v>
      </c>
      <c r="AC579" s="2">
        <f t="shared" si="638"/>
        <v>40308</v>
      </c>
      <c r="AD579" s="43">
        <f t="shared" si="606"/>
        <v>1190</v>
      </c>
      <c r="AE579" s="235">
        <v>6.3</v>
      </c>
      <c r="AF579" s="131">
        <f>(AK578&gt;AF1239)*1</f>
        <v>0</v>
      </c>
      <c r="AG579" s="112">
        <f>MROUND((AD579*AG1239),5)</f>
        <v>1165</v>
      </c>
      <c r="AH579" s="113">
        <f>MROUND((AE579*AH1239),0.1)</f>
        <v>1.1000000000000001</v>
      </c>
      <c r="AI579" s="60">
        <f t="shared" si="607"/>
        <v>17.399999999999864</v>
      </c>
      <c r="AJ579" s="60">
        <f t="shared" si="584"/>
        <v>1207</v>
      </c>
      <c r="AK579" s="133">
        <f t="shared" si="585"/>
        <v>1227.8</v>
      </c>
      <c r="AL579" s="41">
        <f t="shared" si="597"/>
        <v>1225</v>
      </c>
      <c r="AM579" s="56">
        <f t="shared" si="604"/>
        <v>7.2</v>
      </c>
      <c r="AN579" s="82">
        <f t="shared" si="605"/>
        <v>1</v>
      </c>
      <c r="AO579" s="82">
        <f t="shared" si="608"/>
        <v>0</v>
      </c>
      <c r="AP579" s="33">
        <f t="shared" si="623"/>
        <v>1</v>
      </c>
      <c r="AQ579" s="29">
        <f t="shared" si="609"/>
        <v>6.3</v>
      </c>
      <c r="AR579" s="86">
        <f t="shared" si="610"/>
        <v>1</v>
      </c>
      <c r="AS579" s="33">
        <f t="shared" si="611"/>
        <v>0</v>
      </c>
      <c r="AT579" s="19">
        <f t="shared" si="612"/>
        <v>0</v>
      </c>
      <c r="AU579" s="18">
        <f t="shared" si="624"/>
        <v>0</v>
      </c>
      <c r="AV579" s="5">
        <f t="shared" si="625"/>
        <v>0</v>
      </c>
      <c r="AW579" s="17">
        <f t="shared" si="613"/>
        <v>0</v>
      </c>
      <c r="AX579" s="17">
        <f t="shared" si="614"/>
        <v>0</v>
      </c>
      <c r="AY579" s="17">
        <f t="shared" si="626"/>
        <v>0</v>
      </c>
      <c r="AZ579" s="19">
        <f t="shared" si="627"/>
        <v>0</v>
      </c>
      <c r="BA579" s="19">
        <f t="shared" si="628"/>
        <v>0</v>
      </c>
      <c r="BB579" s="19">
        <f t="shared" si="629"/>
        <v>0</v>
      </c>
      <c r="BC579" s="19">
        <f t="shared" si="630"/>
        <v>0</v>
      </c>
      <c r="BD579" s="17">
        <f t="shared" si="631"/>
        <v>0</v>
      </c>
      <c r="BE579" s="17">
        <f t="shared" si="615"/>
        <v>0</v>
      </c>
      <c r="BF579" s="38">
        <f t="shared" si="616"/>
        <v>0</v>
      </c>
      <c r="BG579" s="38">
        <f t="shared" si="617"/>
        <v>0</v>
      </c>
      <c r="BH579" s="38">
        <f t="shared" si="632"/>
        <v>0</v>
      </c>
      <c r="BI579" s="38">
        <f t="shared" si="618"/>
        <v>-1.1000000000000001</v>
      </c>
      <c r="BJ579" s="5">
        <f t="shared" si="619"/>
        <v>6.3</v>
      </c>
      <c r="BK579" s="5">
        <f t="shared" si="633"/>
        <v>0</v>
      </c>
      <c r="BL579" s="22">
        <f t="shared" si="634"/>
        <v>0</v>
      </c>
      <c r="BM579" s="5">
        <f t="shared" si="635"/>
        <v>5.1999999999999993</v>
      </c>
      <c r="BN579" s="66">
        <f t="shared" si="636"/>
        <v>519.99999999999989</v>
      </c>
      <c r="BO579" s="5">
        <f>AP579*BO1417</f>
        <v>0</v>
      </c>
      <c r="BP579" s="5">
        <f>AU579*BP1239</f>
        <v>0</v>
      </c>
      <c r="BQ579" s="5">
        <f t="shared" si="587"/>
        <v>-39</v>
      </c>
      <c r="BR579" s="356">
        <f t="shared" si="651"/>
        <v>480.99999999999989</v>
      </c>
      <c r="BS579" s="5">
        <f t="shared" si="637"/>
        <v>1227.8</v>
      </c>
      <c r="BT579" s="6"/>
      <c r="BU579" s="306">
        <v>40308</v>
      </c>
      <c r="BV579" s="38">
        <f t="shared" si="620"/>
        <v>1227.8</v>
      </c>
      <c r="BW579" s="66">
        <f>BV27*BV579</f>
        <v>101153.40253748558</v>
      </c>
      <c r="BX579" s="66">
        <f t="shared" si="641"/>
        <v>1433.5145823034982</v>
      </c>
      <c r="BY579" s="17">
        <f t="shared" si="639"/>
        <v>1</v>
      </c>
      <c r="BZ579" s="17">
        <f t="shared" si="642"/>
        <v>0</v>
      </c>
      <c r="CA579" s="66">
        <f t="shared" si="588"/>
        <v>481</v>
      </c>
      <c r="CB579" s="66">
        <f>N3+CE579</f>
        <v>106102</v>
      </c>
      <c r="CC579" s="66">
        <f>MAX(BW404:BW579)</f>
        <v>101153.40253748558</v>
      </c>
      <c r="CD579" s="66">
        <f t="shared" si="621"/>
        <v>0</v>
      </c>
      <c r="CE579" s="66">
        <f t="shared" si="589"/>
        <v>56102</v>
      </c>
      <c r="CF579" s="66">
        <f>MAX(CE404:CE579)</f>
        <v>56102</v>
      </c>
      <c r="CG579" s="66">
        <f t="shared" si="622"/>
        <v>0</v>
      </c>
      <c r="CH579" s="370">
        <f t="shared" si="586"/>
        <v>40308</v>
      </c>
      <c r="CI579" s="17">
        <f t="shared" si="643"/>
        <v>1</v>
      </c>
      <c r="CJ579" s="17">
        <f t="shared" si="644"/>
        <v>0</v>
      </c>
      <c r="CK579" s="38">
        <f>MAX(BV38:BV579)</f>
        <v>1227.8</v>
      </c>
      <c r="CL579" s="38">
        <f t="shared" si="640"/>
        <v>0</v>
      </c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</row>
    <row r="580" spans="1:147" customFormat="1" x14ac:dyDescent="0.25">
      <c r="A580" s="3"/>
      <c r="B580" s="254">
        <f t="shared" si="645"/>
        <v>40252</v>
      </c>
      <c r="C580" s="5">
        <f t="shared" si="648"/>
        <v>54155</v>
      </c>
      <c r="D580" s="5">
        <v>0</v>
      </c>
      <c r="E580" s="66">
        <f t="shared" si="650"/>
        <v>0</v>
      </c>
      <c r="F580" s="66">
        <f t="shared" si="646"/>
        <v>482</v>
      </c>
      <c r="G580" s="4">
        <f t="shared" si="649"/>
        <v>54637</v>
      </c>
      <c r="H580" s="8">
        <f t="shared" si="647"/>
        <v>8.9003785430708145E-3</v>
      </c>
      <c r="I580" s="3"/>
      <c r="J580" s="306">
        <v>40315</v>
      </c>
      <c r="K580" s="176">
        <v>1232</v>
      </c>
      <c r="L580" s="176">
        <v>1242.8</v>
      </c>
      <c r="M580" s="176">
        <v>1166</v>
      </c>
      <c r="N580" s="178">
        <v>1176.0999999999999</v>
      </c>
      <c r="O580" s="5">
        <f t="shared" si="593"/>
        <v>76.799999999999955</v>
      </c>
      <c r="P580" s="8">
        <f t="shared" si="594"/>
        <v>6.2337662337662303E-2</v>
      </c>
      <c r="Q580" s="8">
        <f>(AVERAGE(P577:P579))*Q1239</f>
        <v>1.7972408671091823E-2</v>
      </c>
      <c r="R580" s="8">
        <f>P579/P1239</f>
        <v>1.5342708201821067</v>
      </c>
      <c r="S580" s="109">
        <f t="shared" si="578"/>
        <v>1209.8579925172148</v>
      </c>
      <c r="T580" s="5">
        <f t="shared" si="579"/>
        <v>22</v>
      </c>
      <c r="U580" s="8">
        <f t="shared" si="590"/>
        <v>0.51111111111111107</v>
      </c>
      <c r="V580" s="19">
        <f t="shared" si="580"/>
        <v>33.900000000000091</v>
      </c>
      <c r="W580" s="109">
        <f t="shared" si="581"/>
        <v>1254.1420074827852</v>
      </c>
      <c r="X580" s="5">
        <f t="shared" si="582"/>
        <v>23</v>
      </c>
      <c r="Y580" s="8">
        <f t="shared" si="595"/>
        <v>0.48888888888888893</v>
      </c>
      <c r="Z580" s="5">
        <f t="shared" si="583"/>
        <v>0</v>
      </c>
      <c r="AA580" s="5">
        <f>K580*AA1239</f>
        <v>16.015999999999998</v>
      </c>
      <c r="AB580" s="5">
        <f t="shared" si="596"/>
        <v>24.572881456036619</v>
      </c>
      <c r="AC580" s="2">
        <f t="shared" si="638"/>
        <v>40315</v>
      </c>
      <c r="AD580" s="43">
        <f t="shared" si="606"/>
        <v>1210</v>
      </c>
      <c r="AE580" s="235">
        <v>11.3</v>
      </c>
      <c r="AF580" s="131">
        <f>(AK579&gt;AF1239)*1</f>
        <v>0</v>
      </c>
      <c r="AG580" s="112">
        <f>MROUND((AD580*AG1239),5)</f>
        <v>1185</v>
      </c>
      <c r="AH580" s="113">
        <f>MROUND((AE580*AH1239),0.1)</f>
        <v>2</v>
      </c>
      <c r="AI580" s="60">
        <f t="shared" si="607"/>
        <v>-51.700000000000045</v>
      </c>
      <c r="AJ580" s="60">
        <f t="shared" si="584"/>
        <v>1232</v>
      </c>
      <c r="AK580" s="133">
        <f t="shared" si="585"/>
        <v>1176.0999999999999</v>
      </c>
      <c r="AL580" s="41">
        <f t="shared" si="597"/>
        <v>1255</v>
      </c>
      <c r="AM580" s="56">
        <f t="shared" si="604"/>
        <v>10.700000000000001</v>
      </c>
      <c r="AN580" s="82">
        <f t="shared" si="605"/>
        <v>0</v>
      </c>
      <c r="AO580" s="82">
        <f t="shared" si="608"/>
        <v>1</v>
      </c>
      <c r="AP580" s="33">
        <f t="shared" si="623"/>
        <v>1</v>
      </c>
      <c r="AQ580" s="29">
        <f t="shared" si="609"/>
        <v>11.3</v>
      </c>
      <c r="AR580" s="86">
        <f t="shared" si="610"/>
        <v>0</v>
      </c>
      <c r="AS580" s="33">
        <f t="shared" si="611"/>
        <v>1</v>
      </c>
      <c r="AT580" s="19">
        <f t="shared" si="612"/>
        <v>1210</v>
      </c>
      <c r="AU580" s="18">
        <f t="shared" si="624"/>
        <v>0</v>
      </c>
      <c r="AV580" s="5">
        <f t="shared" si="625"/>
        <v>0</v>
      </c>
      <c r="AW580" s="17">
        <f t="shared" si="613"/>
        <v>0</v>
      </c>
      <c r="AX580" s="17">
        <f t="shared" si="614"/>
        <v>0</v>
      </c>
      <c r="AY580" s="17">
        <f t="shared" si="626"/>
        <v>0</v>
      </c>
      <c r="AZ580" s="19">
        <f t="shared" si="627"/>
        <v>0</v>
      </c>
      <c r="BA580" s="19">
        <f t="shared" si="628"/>
        <v>1210</v>
      </c>
      <c r="BB580" s="19">
        <f t="shared" si="629"/>
        <v>0</v>
      </c>
      <c r="BC580" s="19">
        <f t="shared" si="630"/>
        <v>0</v>
      </c>
      <c r="BD580" s="17">
        <f t="shared" si="631"/>
        <v>1210</v>
      </c>
      <c r="BE580" s="17">
        <f t="shared" si="615"/>
        <v>0</v>
      </c>
      <c r="BF580" s="38">
        <f t="shared" si="616"/>
        <v>1185</v>
      </c>
      <c r="BG580" s="38">
        <f t="shared" si="617"/>
        <v>0</v>
      </c>
      <c r="BH580" s="38">
        <f t="shared" si="632"/>
        <v>0</v>
      </c>
      <c r="BI580" s="38">
        <f t="shared" si="618"/>
        <v>-2</v>
      </c>
      <c r="BJ580" s="5">
        <f t="shared" si="619"/>
        <v>11.3</v>
      </c>
      <c r="BK580" s="5">
        <f t="shared" si="633"/>
        <v>0</v>
      </c>
      <c r="BL580" s="22">
        <f t="shared" si="634"/>
        <v>0</v>
      </c>
      <c r="BM580" s="5">
        <f t="shared" si="635"/>
        <v>9.3000000000000007</v>
      </c>
      <c r="BN580" s="66">
        <f t="shared" si="636"/>
        <v>930.00000000000011</v>
      </c>
      <c r="BO580" s="5">
        <f>AP580*BO1418</f>
        <v>0</v>
      </c>
      <c r="BP580" s="5">
        <f>AU580*BP1239</f>
        <v>0</v>
      </c>
      <c r="BQ580" s="5">
        <f t="shared" si="587"/>
        <v>-39</v>
      </c>
      <c r="BR580" s="356">
        <f t="shared" si="651"/>
        <v>891.00000000000011</v>
      </c>
      <c r="BS580" s="5">
        <f t="shared" si="637"/>
        <v>1176.0999999999999</v>
      </c>
      <c r="BT580" s="6"/>
      <c r="BU580" s="306">
        <v>40315</v>
      </c>
      <c r="BV580" s="38">
        <f t="shared" si="620"/>
        <v>1176.0999999999999</v>
      </c>
      <c r="BW580" s="66">
        <f>BV27*BV580</f>
        <v>96894.051738342387</v>
      </c>
      <c r="BX580" s="66">
        <f t="shared" si="641"/>
        <v>-4259.3507991431979</v>
      </c>
      <c r="BY580" s="17">
        <f t="shared" si="639"/>
        <v>0</v>
      </c>
      <c r="BZ580" s="17">
        <f t="shared" si="642"/>
        <v>1</v>
      </c>
      <c r="CA580" s="66">
        <f t="shared" si="588"/>
        <v>891</v>
      </c>
      <c r="CB580" s="66">
        <f>N3+CE580</f>
        <v>106993</v>
      </c>
      <c r="CC580" s="66">
        <f>MAX(BW404:BW580)</f>
        <v>101153.40253748558</v>
      </c>
      <c r="CD580" s="66">
        <f t="shared" si="621"/>
        <v>-4259.3507991431979</v>
      </c>
      <c r="CE580" s="66">
        <f t="shared" si="589"/>
        <v>56993</v>
      </c>
      <c r="CF580" s="66">
        <f>MAX(CE404:CE580)</f>
        <v>56993</v>
      </c>
      <c r="CG580" s="66">
        <f t="shared" si="622"/>
        <v>0</v>
      </c>
      <c r="CH580" s="370">
        <f t="shared" si="586"/>
        <v>40315</v>
      </c>
      <c r="CI580" s="17">
        <f t="shared" si="643"/>
        <v>1</v>
      </c>
      <c r="CJ580" s="17">
        <f t="shared" si="644"/>
        <v>0</v>
      </c>
      <c r="CK580" s="38">
        <f>MAX(BV38:BV580)</f>
        <v>1227.8</v>
      </c>
      <c r="CL580" s="38">
        <f t="shared" si="640"/>
        <v>-51.700000000000045</v>
      </c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</row>
    <row r="581" spans="1:147" customFormat="1" x14ac:dyDescent="0.25">
      <c r="A581" s="3"/>
      <c r="B581" s="254">
        <f t="shared" si="645"/>
        <v>40259</v>
      </c>
      <c r="C581" s="5">
        <f t="shared" si="648"/>
        <v>54637</v>
      </c>
      <c r="D581" s="5">
        <v>0</v>
      </c>
      <c r="E581" s="66">
        <f t="shared" si="650"/>
        <v>0</v>
      </c>
      <c r="F581" s="66">
        <f t="shared" si="646"/>
        <v>612</v>
      </c>
      <c r="G581" s="4">
        <f t="shared" si="649"/>
        <v>55249</v>
      </c>
      <c r="H581" s="8">
        <f t="shared" si="647"/>
        <v>1.1201200651573109E-2</v>
      </c>
      <c r="I581" s="3"/>
      <c r="J581" s="306">
        <v>40322</v>
      </c>
      <c r="K581" s="176">
        <v>1178.0999999999999</v>
      </c>
      <c r="L581" s="176">
        <v>1220.5999999999999</v>
      </c>
      <c r="M581" s="176">
        <v>1176.8</v>
      </c>
      <c r="N581" s="178">
        <v>1215</v>
      </c>
      <c r="O581" s="5">
        <f t="shared" si="593"/>
        <v>43.799999999999955</v>
      </c>
      <c r="P581" s="8">
        <f t="shared" si="594"/>
        <v>3.7178507766743023E-2</v>
      </c>
      <c r="Q581" s="8">
        <f>(AVERAGE(P578:P580))*Q1239</f>
        <v>2.2152317382722574E-2</v>
      </c>
      <c r="R581" s="8">
        <f>P580/P1239</f>
        <v>1.7678549399986188</v>
      </c>
      <c r="S581" s="109">
        <f t="shared" si="578"/>
        <v>1152.0023548914144</v>
      </c>
      <c r="T581" s="5">
        <f t="shared" si="579"/>
        <v>28.099999999999909</v>
      </c>
      <c r="U581" s="8">
        <f t="shared" si="590"/>
        <v>0.48909090909091074</v>
      </c>
      <c r="V581" s="19">
        <f t="shared" si="580"/>
        <v>0</v>
      </c>
      <c r="W581" s="109">
        <f t="shared" si="581"/>
        <v>1204.1976451085854</v>
      </c>
      <c r="X581" s="5">
        <f t="shared" si="582"/>
        <v>26.900000000000091</v>
      </c>
      <c r="Y581" s="8">
        <f t="shared" si="595"/>
        <v>0.5109090909090892</v>
      </c>
      <c r="Z581" s="5">
        <f t="shared" si="583"/>
        <v>10</v>
      </c>
      <c r="AA581" s="5">
        <f>K581*AA1239</f>
        <v>15.315299999999999</v>
      </c>
      <c r="AB581" s="5">
        <f t="shared" si="596"/>
        <v>27.075228762560844</v>
      </c>
      <c r="AC581" s="2">
        <f t="shared" si="638"/>
        <v>40322</v>
      </c>
      <c r="AD581" s="43">
        <f t="shared" si="606"/>
        <v>1150</v>
      </c>
      <c r="AE581" s="235">
        <v>12.5</v>
      </c>
      <c r="AF581" s="131">
        <f>(AK580&gt;AF1239)*1</f>
        <v>0</v>
      </c>
      <c r="AG581" s="112">
        <f>MROUND((AD581*AG1239),5)</f>
        <v>1130</v>
      </c>
      <c r="AH581" s="113">
        <f>MROUND((AE581*AH1239),0.1)</f>
        <v>2.3000000000000003</v>
      </c>
      <c r="AI581" s="60">
        <f t="shared" si="607"/>
        <v>38.900000000000091</v>
      </c>
      <c r="AJ581" s="60">
        <f t="shared" si="584"/>
        <v>1178.0999999999999</v>
      </c>
      <c r="AK581" s="133">
        <f t="shared" si="585"/>
        <v>1215</v>
      </c>
      <c r="AL581" s="41">
        <f t="shared" si="597"/>
        <v>1205</v>
      </c>
      <c r="AM581" s="56">
        <f t="shared" si="604"/>
        <v>12</v>
      </c>
      <c r="AN581" s="82">
        <f t="shared" si="605"/>
        <v>1</v>
      </c>
      <c r="AO581" s="82">
        <f t="shared" si="608"/>
        <v>0</v>
      </c>
      <c r="AP581" s="33">
        <f t="shared" si="623"/>
        <v>0</v>
      </c>
      <c r="AQ581" s="29">
        <f t="shared" si="609"/>
        <v>0</v>
      </c>
      <c r="AR581" s="86">
        <f t="shared" si="610"/>
        <v>1</v>
      </c>
      <c r="AS581" s="33">
        <f t="shared" si="611"/>
        <v>0</v>
      </c>
      <c r="AT581" s="19">
        <f t="shared" si="612"/>
        <v>0</v>
      </c>
      <c r="AU581" s="18">
        <f t="shared" si="624"/>
        <v>1</v>
      </c>
      <c r="AV581" s="5">
        <f t="shared" si="625"/>
        <v>12</v>
      </c>
      <c r="AW581" s="17">
        <f t="shared" si="613"/>
        <v>0</v>
      </c>
      <c r="AX581" s="17">
        <f t="shared" si="614"/>
        <v>1</v>
      </c>
      <c r="AY581" s="17">
        <f t="shared" si="626"/>
        <v>1205</v>
      </c>
      <c r="AZ581" s="19">
        <f t="shared" si="627"/>
        <v>1210</v>
      </c>
      <c r="BA581" s="19">
        <f t="shared" si="628"/>
        <v>0</v>
      </c>
      <c r="BB581" s="19">
        <f t="shared" si="629"/>
        <v>0</v>
      </c>
      <c r="BC581" s="19">
        <f t="shared" si="630"/>
        <v>1205</v>
      </c>
      <c r="BD581" s="17">
        <f t="shared" si="631"/>
        <v>0</v>
      </c>
      <c r="BE581" s="17">
        <f t="shared" si="615"/>
        <v>0</v>
      </c>
      <c r="BF581" s="38">
        <f t="shared" si="616"/>
        <v>0</v>
      </c>
      <c r="BG581" s="38">
        <f t="shared" si="617"/>
        <v>0</v>
      </c>
      <c r="BH581" s="38">
        <f t="shared" si="632"/>
        <v>0</v>
      </c>
      <c r="BI581" s="38">
        <f t="shared" si="618"/>
        <v>-2.3000000000000003</v>
      </c>
      <c r="BJ581" s="5">
        <f t="shared" si="619"/>
        <v>0</v>
      </c>
      <c r="BK581" s="5">
        <f t="shared" si="633"/>
        <v>-5</v>
      </c>
      <c r="BL581" s="22">
        <f t="shared" si="634"/>
        <v>7</v>
      </c>
      <c r="BM581" s="5">
        <f t="shared" si="635"/>
        <v>4.6999999999999993</v>
      </c>
      <c r="BN581" s="66">
        <f t="shared" si="636"/>
        <v>469.99999999999994</v>
      </c>
      <c r="BO581" s="5">
        <f>AP581*BO1419</f>
        <v>0</v>
      </c>
      <c r="BP581" s="5">
        <f>AU581*BP1239</f>
        <v>-39</v>
      </c>
      <c r="BQ581" s="5">
        <f t="shared" si="587"/>
        <v>-39</v>
      </c>
      <c r="BR581" s="356">
        <f t="shared" si="651"/>
        <v>391.99999999999994</v>
      </c>
      <c r="BS581" s="5">
        <f t="shared" si="637"/>
        <v>1215</v>
      </c>
      <c r="BT581" s="6"/>
      <c r="BU581" s="306">
        <v>40322</v>
      </c>
      <c r="BV581" s="38">
        <f t="shared" si="620"/>
        <v>1215</v>
      </c>
      <c r="BW581" s="66">
        <f>BV27*BV581</f>
        <v>100098.86307464163</v>
      </c>
      <c r="BX581" s="66">
        <f t="shared" si="641"/>
        <v>3204.8113362992444</v>
      </c>
      <c r="BY581" s="17">
        <f t="shared" si="639"/>
        <v>1</v>
      </c>
      <c r="BZ581" s="17">
        <f t="shared" si="642"/>
        <v>0</v>
      </c>
      <c r="CA581" s="66">
        <f t="shared" si="588"/>
        <v>392</v>
      </c>
      <c r="CB581" s="66">
        <f>N3+CE581</f>
        <v>107385</v>
      </c>
      <c r="CC581" s="66">
        <f>MAX(BW404:BW581)</f>
        <v>101153.40253748558</v>
      </c>
      <c r="CD581" s="66">
        <f t="shared" si="621"/>
        <v>-1054.5394628439535</v>
      </c>
      <c r="CE581" s="66">
        <f t="shared" si="589"/>
        <v>57385</v>
      </c>
      <c r="CF581" s="66">
        <f>MAX(CE404:CE581)</f>
        <v>57385</v>
      </c>
      <c r="CG581" s="66">
        <f t="shared" si="622"/>
        <v>0</v>
      </c>
      <c r="CH581" s="370">
        <f t="shared" si="586"/>
        <v>40322</v>
      </c>
      <c r="CI581" s="17">
        <f t="shared" si="643"/>
        <v>1</v>
      </c>
      <c r="CJ581" s="17">
        <f t="shared" si="644"/>
        <v>0</v>
      </c>
      <c r="CK581" s="38">
        <f>MAX(BV38:BV581)</f>
        <v>1227.8</v>
      </c>
      <c r="CL581" s="38">
        <f t="shared" si="640"/>
        <v>-12.799999999999955</v>
      </c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</row>
    <row r="582" spans="1:147" customFormat="1" x14ac:dyDescent="0.25">
      <c r="A582" s="3"/>
      <c r="B582" s="254">
        <f t="shared" si="645"/>
        <v>40266</v>
      </c>
      <c r="C582" s="5">
        <f t="shared" si="648"/>
        <v>55249</v>
      </c>
      <c r="D582" s="5">
        <v>0</v>
      </c>
      <c r="E582" s="66">
        <f t="shared" si="650"/>
        <v>0</v>
      </c>
      <c r="F582" s="66">
        <f t="shared" si="646"/>
        <v>952</v>
      </c>
      <c r="G582" s="4">
        <f t="shared" si="649"/>
        <v>56201</v>
      </c>
      <c r="H582" s="8">
        <f t="shared" si="647"/>
        <v>1.723108110554037E-2</v>
      </c>
      <c r="I582" s="3"/>
      <c r="J582" s="306">
        <v>40329</v>
      </c>
      <c r="K582" s="176">
        <v>1216.7</v>
      </c>
      <c r="L582" s="176">
        <v>1230.5999999999999</v>
      </c>
      <c r="M582" s="176">
        <v>1198.0999999999999</v>
      </c>
      <c r="N582" s="178">
        <v>1217.7</v>
      </c>
      <c r="O582" s="5">
        <f t="shared" si="593"/>
        <v>32.5</v>
      </c>
      <c r="P582" s="8">
        <f t="shared" si="594"/>
        <v>2.6711596942549518E-2</v>
      </c>
      <c r="Q582" s="8">
        <f>(AVERAGE(P579:P581))*Q1239</f>
        <v>2.0482299620659176E-2</v>
      </c>
      <c r="R582" s="8">
        <f>P581/P1239</f>
        <v>1.0543579299011365</v>
      </c>
      <c r="S582" s="109">
        <f t="shared" si="578"/>
        <v>1191.779186051544</v>
      </c>
      <c r="T582" s="5">
        <f t="shared" si="579"/>
        <v>26.700000000000045</v>
      </c>
      <c r="U582" s="8">
        <f t="shared" si="590"/>
        <v>0.46599999999999908</v>
      </c>
      <c r="V582" s="19">
        <f t="shared" si="580"/>
        <v>0</v>
      </c>
      <c r="W582" s="109">
        <f t="shared" si="581"/>
        <v>1241.6208139484561</v>
      </c>
      <c r="X582" s="5">
        <f t="shared" si="582"/>
        <v>23.299999999999955</v>
      </c>
      <c r="Y582" s="8">
        <f t="shared" si="595"/>
        <v>0.53400000000000092</v>
      </c>
      <c r="Z582" s="5">
        <f t="shared" si="583"/>
        <v>0</v>
      </c>
      <c r="AA582" s="5">
        <f>K582*AA1239</f>
        <v>15.8171</v>
      </c>
      <c r="AB582" s="5">
        <f t="shared" si="596"/>
        <v>16.676884813039266</v>
      </c>
      <c r="AC582" s="2">
        <f t="shared" si="638"/>
        <v>40329</v>
      </c>
      <c r="AD582" s="43">
        <f t="shared" si="606"/>
        <v>1190</v>
      </c>
      <c r="AE582" s="235">
        <v>13.2</v>
      </c>
      <c r="AF582" s="131">
        <f>(AK581&gt;AF1239)*1</f>
        <v>0</v>
      </c>
      <c r="AG582" s="112">
        <f>MROUND((AD582*AG1239),5)</f>
        <v>1165</v>
      </c>
      <c r="AH582" s="113">
        <f>MROUND((AE582*AH1239),0.1)</f>
        <v>2.4000000000000004</v>
      </c>
      <c r="AI582" s="60">
        <f t="shared" si="607"/>
        <v>2.7000000000000455</v>
      </c>
      <c r="AJ582" s="60">
        <f t="shared" si="584"/>
        <v>1216.7</v>
      </c>
      <c r="AK582" s="133">
        <f t="shared" si="585"/>
        <v>1217.7</v>
      </c>
      <c r="AL582" s="41">
        <f t="shared" si="597"/>
        <v>1240</v>
      </c>
      <c r="AM582" s="56">
        <f t="shared" si="604"/>
        <v>13.8</v>
      </c>
      <c r="AN582" s="82">
        <f t="shared" si="605"/>
        <v>1</v>
      </c>
      <c r="AO582" s="82">
        <f t="shared" si="608"/>
        <v>0</v>
      </c>
      <c r="AP582" s="33">
        <f t="shared" si="623"/>
        <v>1</v>
      </c>
      <c r="AQ582" s="29">
        <f t="shared" si="609"/>
        <v>13.2</v>
      </c>
      <c r="AR582" s="86">
        <f t="shared" si="610"/>
        <v>1</v>
      </c>
      <c r="AS582" s="33">
        <f t="shared" si="611"/>
        <v>0</v>
      </c>
      <c r="AT582" s="19">
        <f t="shared" si="612"/>
        <v>0</v>
      </c>
      <c r="AU582" s="18">
        <f t="shared" si="624"/>
        <v>0</v>
      </c>
      <c r="AV582" s="5">
        <f t="shared" si="625"/>
        <v>0</v>
      </c>
      <c r="AW582" s="17">
        <f t="shared" si="613"/>
        <v>0</v>
      </c>
      <c r="AX582" s="17">
        <f t="shared" si="614"/>
        <v>0</v>
      </c>
      <c r="AY582" s="17">
        <f t="shared" si="626"/>
        <v>0</v>
      </c>
      <c r="AZ582" s="19">
        <f t="shared" si="627"/>
        <v>0</v>
      </c>
      <c r="BA582" s="19">
        <f t="shared" si="628"/>
        <v>0</v>
      </c>
      <c r="BB582" s="19">
        <f t="shared" si="629"/>
        <v>0</v>
      </c>
      <c r="BC582" s="19">
        <f t="shared" si="630"/>
        <v>0</v>
      </c>
      <c r="BD582" s="17">
        <f t="shared" si="631"/>
        <v>0</v>
      </c>
      <c r="BE582" s="17">
        <f t="shared" si="615"/>
        <v>0</v>
      </c>
      <c r="BF582" s="38">
        <f t="shared" si="616"/>
        <v>0</v>
      </c>
      <c r="BG582" s="38">
        <f t="shared" si="617"/>
        <v>0</v>
      </c>
      <c r="BH582" s="38">
        <f t="shared" si="632"/>
        <v>0</v>
      </c>
      <c r="BI582" s="38">
        <f t="shared" si="618"/>
        <v>-2.4000000000000004</v>
      </c>
      <c r="BJ582" s="5">
        <f t="shared" si="619"/>
        <v>13.2</v>
      </c>
      <c r="BK582" s="5">
        <f t="shared" si="633"/>
        <v>0</v>
      </c>
      <c r="BL582" s="22">
        <f t="shared" si="634"/>
        <v>0</v>
      </c>
      <c r="BM582" s="5">
        <f t="shared" si="635"/>
        <v>10.799999999999999</v>
      </c>
      <c r="BN582" s="66">
        <f t="shared" si="636"/>
        <v>1080</v>
      </c>
      <c r="BO582" s="5">
        <f>AP582*BO1420</f>
        <v>0</v>
      </c>
      <c r="BP582" s="5">
        <f>AU582*BP1239</f>
        <v>0</v>
      </c>
      <c r="BQ582" s="5">
        <f t="shared" si="587"/>
        <v>-39</v>
      </c>
      <c r="BR582" s="356">
        <f t="shared" si="651"/>
        <v>1041</v>
      </c>
      <c r="BS582" s="5">
        <f t="shared" si="637"/>
        <v>1217.7</v>
      </c>
      <c r="BT582" s="6"/>
      <c r="BU582" s="306">
        <v>40329</v>
      </c>
      <c r="BV582" s="38">
        <f t="shared" si="620"/>
        <v>1217.7</v>
      </c>
      <c r="BW582" s="66">
        <f>BV27*BV582</f>
        <v>100321.30499258528</v>
      </c>
      <c r="BX582" s="66">
        <f t="shared" si="641"/>
        <v>222.44191794365179</v>
      </c>
      <c r="BY582" s="17">
        <f t="shared" si="639"/>
        <v>1</v>
      </c>
      <c r="BZ582" s="17">
        <f t="shared" si="642"/>
        <v>0</v>
      </c>
      <c r="CA582" s="66">
        <f t="shared" si="588"/>
        <v>1041</v>
      </c>
      <c r="CB582" s="66">
        <f>N3+CE582</f>
        <v>108426</v>
      </c>
      <c r="CC582" s="66">
        <f>MAX(BW404:BW582)</f>
        <v>101153.40253748558</v>
      </c>
      <c r="CD582" s="66">
        <f t="shared" si="621"/>
        <v>-832.09754490030173</v>
      </c>
      <c r="CE582" s="66">
        <f t="shared" si="589"/>
        <v>58426</v>
      </c>
      <c r="CF582" s="66">
        <f>MAX(CE404:CE582)</f>
        <v>58426</v>
      </c>
      <c r="CG582" s="66">
        <f t="shared" si="622"/>
        <v>0</v>
      </c>
      <c r="CH582" s="370">
        <f t="shared" si="586"/>
        <v>40329</v>
      </c>
      <c r="CI582" s="17">
        <f t="shared" si="643"/>
        <v>1</v>
      </c>
      <c r="CJ582" s="17">
        <f t="shared" si="644"/>
        <v>0</v>
      </c>
      <c r="CK582" s="38">
        <f>MAX(BV38:BV582)</f>
        <v>1227.8</v>
      </c>
      <c r="CL582" s="38">
        <f t="shared" si="640"/>
        <v>-10.099999999999909</v>
      </c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</row>
    <row r="583" spans="1:147" customFormat="1" x14ac:dyDescent="0.25">
      <c r="A583" s="3"/>
      <c r="B583" s="254">
        <f t="shared" si="645"/>
        <v>40273</v>
      </c>
      <c r="C583" s="5">
        <f t="shared" si="648"/>
        <v>56201</v>
      </c>
      <c r="D583" s="5">
        <v>0</v>
      </c>
      <c r="E583" s="66">
        <f t="shared" si="650"/>
        <v>0</v>
      </c>
      <c r="F583" s="66">
        <f t="shared" si="646"/>
        <v>391</v>
      </c>
      <c r="G583" s="4">
        <f t="shared" si="649"/>
        <v>56592</v>
      </c>
      <c r="H583" s="8">
        <f t="shared" si="647"/>
        <v>6.9571715805768581E-3</v>
      </c>
      <c r="I583" s="3"/>
      <c r="J583" s="306">
        <v>40336</v>
      </c>
      <c r="K583" s="176">
        <v>1221.0999999999999</v>
      </c>
      <c r="L583" s="176">
        <v>1254.5</v>
      </c>
      <c r="M583" s="176">
        <v>1212.0999999999999</v>
      </c>
      <c r="N583" s="178">
        <v>1230.2</v>
      </c>
      <c r="O583" s="5">
        <f t="shared" si="593"/>
        <v>42.400000000000091</v>
      </c>
      <c r="P583" s="8">
        <f t="shared" si="594"/>
        <v>3.4722790926214143E-2</v>
      </c>
      <c r="Q583" s="8">
        <f>(AVERAGE(P580:P582))*Q1239</f>
        <v>1.6830368939593981E-2</v>
      </c>
      <c r="R583" s="8">
        <f>P582/P1239</f>
        <v>0.75752325062096681</v>
      </c>
      <c r="S583" s="109">
        <f t="shared" si="578"/>
        <v>1200.5484364878616</v>
      </c>
      <c r="T583" s="5">
        <f t="shared" si="579"/>
        <v>21.099999999999909</v>
      </c>
      <c r="U583" s="8">
        <f t="shared" si="590"/>
        <v>0.47250000000000225</v>
      </c>
      <c r="V583" s="19">
        <f t="shared" si="580"/>
        <v>0</v>
      </c>
      <c r="W583" s="109">
        <f t="shared" si="581"/>
        <v>1241.6515635121382</v>
      </c>
      <c r="X583" s="5">
        <f t="shared" si="582"/>
        <v>18.900000000000091</v>
      </c>
      <c r="Y583" s="8">
        <f t="shared" si="595"/>
        <v>0.52749999999999775</v>
      </c>
      <c r="Z583" s="5">
        <f t="shared" si="583"/>
        <v>0</v>
      </c>
      <c r="AA583" s="5">
        <f>K583*AA1239</f>
        <v>15.874299999999998</v>
      </c>
      <c r="AB583" s="5">
        <f t="shared" si="596"/>
        <v>12.025151337332412</v>
      </c>
      <c r="AC583" s="2">
        <f t="shared" si="638"/>
        <v>40336</v>
      </c>
      <c r="AD583" s="43">
        <f t="shared" si="606"/>
        <v>1200</v>
      </c>
      <c r="AE583" s="235">
        <v>7.7</v>
      </c>
      <c r="AF583" s="131">
        <f>(AK582&gt;AF1239)*1</f>
        <v>0</v>
      </c>
      <c r="AG583" s="112">
        <f>MROUND((AD583*AG1239),5)</f>
        <v>1175</v>
      </c>
      <c r="AH583" s="113">
        <f>MROUND((AE583*AH1239),0.1)</f>
        <v>1.4000000000000001</v>
      </c>
      <c r="AI583" s="60">
        <f t="shared" si="607"/>
        <v>12.5</v>
      </c>
      <c r="AJ583" s="60">
        <f t="shared" si="584"/>
        <v>1221.0999999999999</v>
      </c>
      <c r="AK583" s="133">
        <f t="shared" si="585"/>
        <v>1230.2</v>
      </c>
      <c r="AL583" s="41">
        <f t="shared" si="597"/>
        <v>1240</v>
      </c>
      <c r="AM583" s="56">
        <f t="shared" si="604"/>
        <v>8.9</v>
      </c>
      <c r="AN583" s="82">
        <f t="shared" si="605"/>
        <v>1</v>
      </c>
      <c r="AO583" s="82">
        <f t="shared" si="608"/>
        <v>0</v>
      </c>
      <c r="AP583" s="33">
        <f t="shared" si="623"/>
        <v>1</v>
      </c>
      <c r="AQ583" s="29">
        <f t="shared" si="609"/>
        <v>7.7</v>
      </c>
      <c r="AR583" s="86">
        <f t="shared" si="610"/>
        <v>1</v>
      </c>
      <c r="AS583" s="33">
        <f t="shared" si="611"/>
        <v>0</v>
      </c>
      <c r="AT583" s="19">
        <f t="shared" si="612"/>
        <v>0</v>
      </c>
      <c r="AU583" s="18">
        <f t="shared" si="624"/>
        <v>0</v>
      </c>
      <c r="AV583" s="5">
        <f t="shared" si="625"/>
        <v>0</v>
      </c>
      <c r="AW583" s="17">
        <f t="shared" si="613"/>
        <v>0</v>
      </c>
      <c r="AX583" s="17">
        <f t="shared" si="614"/>
        <v>0</v>
      </c>
      <c r="AY583" s="17">
        <f t="shared" si="626"/>
        <v>0</v>
      </c>
      <c r="AZ583" s="19">
        <f t="shared" si="627"/>
        <v>0</v>
      </c>
      <c r="BA583" s="19">
        <f t="shared" si="628"/>
        <v>0</v>
      </c>
      <c r="BB583" s="19">
        <f t="shared" si="629"/>
        <v>0</v>
      </c>
      <c r="BC583" s="19">
        <f t="shared" si="630"/>
        <v>0</v>
      </c>
      <c r="BD583" s="17">
        <f t="shared" si="631"/>
        <v>0</v>
      </c>
      <c r="BE583" s="17">
        <f t="shared" si="615"/>
        <v>0</v>
      </c>
      <c r="BF583" s="38">
        <f t="shared" si="616"/>
        <v>0</v>
      </c>
      <c r="BG583" s="38">
        <f t="shared" si="617"/>
        <v>0</v>
      </c>
      <c r="BH583" s="38">
        <f t="shared" si="632"/>
        <v>0</v>
      </c>
      <c r="BI583" s="38">
        <f t="shared" si="618"/>
        <v>-1.4000000000000001</v>
      </c>
      <c r="BJ583" s="5">
        <f t="shared" si="619"/>
        <v>7.7</v>
      </c>
      <c r="BK583" s="5">
        <f t="shared" si="633"/>
        <v>0</v>
      </c>
      <c r="BL583" s="22">
        <f t="shared" si="634"/>
        <v>0</v>
      </c>
      <c r="BM583" s="5">
        <f t="shared" si="635"/>
        <v>6.3</v>
      </c>
      <c r="BN583" s="66">
        <f t="shared" si="636"/>
        <v>630</v>
      </c>
      <c r="BO583" s="5">
        <f>AP583*BO1421</f>
        <v>0</v>
      </c>
      <c r="BP583" s="5">
        <f>AU583*BP1239</f>
        <v>0</v>
      </c>
      <c r="BQ583" s="5">
        <f t="shared" si="587"/>
        <v>-39</v>
      </c>
      <c r="BR583" s="356">
        <f t="shared" si="651"/>
        <v>591</v>
      </c>
      <c r="BS583" s="5">
        <f t="shared" si="637"/>
        <v>1230.2</v>
      </c>
      <c r="BT583" s="6"/>
      <c r="BU583" s="306">
        <v>40336</v>
      </c>
      <c r="BV583" s="38">
        <f t="shared" si="620"/>
        <v>1230.2</v>
      </c>
      <c r="BW583" s="66">
        <f>BV27*BV583</f>
        <v>101351.12868676883</v>
      </c>
      <c r="BX583" s="66">
        <f t="shared" si="641"/>
        <v>1029.8236941835494</v>
      </c>
      <c r="BY583" s="17">
        <f t="shared" si="639"/>
        <v>1</v>
      </c>
      <c r="BZ583" s="17">
        <f t="shared" si="642"/>
        <v>0</v>
      </c>
      <c r="CA583" s="66">
        <f t="shared" si="588"/>
        <v>591</v>
      </c>
      <c r="CB583" s="66">
        <f>N3+CE583</f>
        <v>109017</v>
      </c>
      <c r="CC583" s="66">
        <f>MAX(BW404:BW583)</f>
        <v>101351.12868676883</v>
      </c>
      <c r="CD583" s="66">
        <f t="shared" si="621"/>
        <v>0</v>
      </c>
      <c r="CE583" s="66">
        <f t="shared" si="589"/>
        <v>59017</v>
      </c>
      <c r="CF583" s="66">
        <f>MAX(CE404:CE583)</f>
        <v>59017</v>
      </c>
      <c r="CG583" s="66">
        <f t="shared" si="622"/>
        <v>0</v>
      </c>
      <c r="CH583" s="370">
        <f t="shared" si="586"/>
        <v>40336</v>
      </c>
      <c r="CI583" s="17">
        <f t="shared" si="643"/>
        <v>1</v>
      </c>
      <c r="CJ583" s="17">
        <f t="shared" si="644"/>
        <v>0</v>
      </c>
      <c r="CK583" s="38">
        <f>MAX(BV38:BV583)</f>
        <v>1230.2</v>
      </c>
      <c r="CL583" s="38">
        <f t="shared" si="640"/>
        <v>0</v>
      </c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</row>
    <row r="584" spans="1:147" customFormat="1" x14ac:dyDescent="0.25">
      <c r="A584" s="3"/>
      <c r="B584" s="254">
        <f t="shared" si="645"/>
        <v>40280</v>
      </c>
      <c r="C584" s="5">
        <f t="shared" si="648"/>
        <v>56592</v>
      </c>
      <c r="D584" s="5">
        <v>0</v>
      </c>
      <c r="E584" s="66">
        <f t="shared" si="650"/>
        <v>0</v>
      </c>
      <c r="F584" s="66">
        <f t="shared" si="646"/>
        <v>380.99999999999994</v>
      </c>
      <c r="G584" s="4">
        <f t="shared" si="649"/>
        <v>56973</v>
      </c>
      <c r="H584" s="8">
        <f t="shared" si="647"/>
        <v>6.7324003392705669E-3</v>
      </c>
      <c r="I584" s="3"/>
      <c r="J584" s="306">
        <v>40343</v>
      </c>
      <c r="K584" s="176">
        <v>1229.3</v>
      </c>
      <c r="L584" s="176">
        <v>1263.7</v>
      </c>
      <c r="M584" s="176">
        <v>1217.5</v>
      </c>
      <c r="N584" s="178">
        <v>1258.3</v>
      </c>
      <c r="O584" s="5">
        <f t="shared" si="593"/>
        <v>46.200000000000045</v>
      </c>
      <c r="P584" s="8">
        <f t="shared" si="594"/>
        <v>3.7582363946961725E-2</v>
      </c>
      <c r="Q584" s="8">
        <f>(AVERAGE(P581:P583))*Q1239</f>
        <v>1.3148386084734225E-2</v>
      </c>
      <c r="R584" s="8">
        <f>P583/P1239</f>
        <v>0.98471542190571104</v>
      </c>
      <c r="S584" s="109">
        <f t="shared" si="578"/>
        <v>1213.1366889860362</v>
      </c>
      <c r="T584" s="5">
        <f t="shared" si="579"/>
        <v>14.299999999999955</v>
      </c>
      <c r="U584" s="8">
        <f t="shared" si="590"/>
        <v>0.52333333333333487</v>
      </c>
      <c r="V584" s="19">
        <f t="shared" si="580"/>
        <v>0</v>
      </c>
      <c r="W584" s="109">
        <f t="shared" si="581"/>
        <v>1245.4633110139637</v>
      </c>
      <c r="X584" s="5">
        <f t="shared" si="582"/>
        <v>15.700000000000045</v>
      </c>
      <c r="Y584" s="8">
        <f t="shared" si="595"/>
        <v>0.47666666666666513</v>
      </c>
      <c r="Z584" s="5">
        <f t="shared" si="583"/>
        <v>13.299999999999955</v>
      </c>
      <c r="AA584" s="5">
        <f>K584*AA1239</f>
        <v>15.980899999999998</v>
      </c>
      <c r="AB584" s="5">
        <f t="shared" si="596"/>
        <v>15.736638685932975</v>
      </c>
      <c r="AC584" s="2">
        <f t="shared" si="638"/>
        <v>40343</v>
      </c>
      <c r="AD584" s="43">
        <f t="shared" si="606"/>
        <v>1215</v>
      </c>
      <c r="AE584" s="235">
        <v>5.7</v>
      </c>
      <c r="AF584" s="131">
        <f>(AK583&gt;AF1239)*1</f>
        <v>0</v>
      </c>
      <c r="AG584" s="112">
        <f>MROUND((AD584*AG1239),5)</f>
        <v>1190</v>
      </c>
      <c r="AH584" s="113">
        <f>MROUND((AE584*AH1239),0.1)</f>
        <v>1</v>
      </c>
      <c r="AI584" s="60">
        <f t="shared" si="607"/>
        <v>28.099999999999909</v>
      </c>
      <c r="AJ584" s="60">
        <f t="shared" si="584"/>
        <v>1229.3</v>
      </c>
      <c r="AK584" s="133">
        <f t="shared" si="585"/>
        <v>1258.3</v>
      </c>
      <c r="AL584" s="41">
        <f t="shared" si="597"/>
        <v>1245</v>
      </c>
      <c r="AM584" s="56">
        <f t="shared" si="604"/>
        <v>6.3000000000000007</v>
      </c>
      <c r="AN584" s="82">
        <f t="shared" si="605"/>
        <v>1</v>
      </c>
      <c r="AO584" s="82">
        <f t="shared" si="608"/>
        <v>0</v>
      </c>
      <c r="AP584" s="33">
        <f t="shared" si="623"/>
        <v>1</v>
      </c>
      <c r="AQ584" s="29">
        <f t="shared" si="609"/>
        <v>5.7</v>
      </c>
      <c r="AR584" s="86">
        <f t="shared" si="610"/>
        <v>1</v>
      </c>
      <c r="AS584" s="33">
        <f t="shared" si="611"/>
        <v>0</v>
      </c>
      <c r="AT584" s="19">
        <f t="shared" si="612"/>
        <v>0</v>
      </c>
      <c r="AU584" s="18">
        <f t="shared" si="624"/>
        <v>0</v>
      </c>
      <c r="AV584" s="5">
        <f t="shared" si="625"/>
        <v>0</v>
      </c>
      <c r="AW584" s="17">
        <f t="shared" si="613"/>
        <v>0</v>
      </c>
      <c r="AX584" s="17">
        <f t="shared" si="614"/>
        <v>0</v>
      </c>
      <c r="AY584" s="17">
        <f t="shared" si="626"/>
        <v>0</v>
      </c>
      <c r="AZ584" s="19">
        <f t="shared" si="627"/>
        <v>0</v>
      </c>
      <c r="BA584" s="19">
        <f t="shared" si="628"/>
        <v>0</v>
      </c>
      <c r="BB584" s="19">
        <f t="shared" si="629"/>
        <v>0</v>
      </c>
      <c r="BC584" s="19">
        <f t="shared" si="630"/>
        <v>0</v>
      </c>
      <c r="BD584" s="17">
        <f t="shared" si="631"/>
        <v>0</v>
      </c>
      <c r="BE584" s="17">
        <f t="shared" si="615"/>
        <v>0</v>
      </c>
      <c r="BF584" s="38">
        <f t="shared" si="616"/>
        <v>0</v>
      </c>
      <c r="BG584" s="38">
        <f t="shared" si="617"/>
        <v>0</v>
      </c>
      <c r="BH584" s="38">
        <f t="shared" si="632"/>
        <v>0</v>
      </c>
      <c r="BI584" s="38">
        <f t="shared" si="618"/>
        <v>-1</v>
      </c>
      <c r="BJ584" s="5">
        <f t="shared" si="619"/>
        <v>5.7</v>
      </c>
      <c r="BK584" s="5">
        <f t="shared" si="633"/>
        <v>0</v>
      </c>
      <c r="BL584" s="22">
        <f t="shared" si="634"/>
        <v>0</v>
      </c>
      <c r="BM584" s="5">
        <f t="shared" si="635"/>
        <v>4.7</v>
      </c>
      <c r="BN584" s="66">
        <f t="shared" si="636"/>
        <v>470</v>
      </c>
      <c r="BO584" s="5">
        <f>AP584*BO1422</f>
        <v>0</v>
      </c>
      <c r="BP584" s="5">
        <f>AU584*BP1239</f>
        <v>0</v>
      </c>
      <c r="BQ584" s="5">
        <f t="shared" si="587"/>
        <v>-39</v>
      </c>
      <c r="BR584" s="356">
        <f t="shared" si="651"/>
        <v>431</v>
      </c>
      <c r="BS584" s="5">
        <f t="shared" si="637"/>
        <v>1258.3</v>
      </c>
      <c r="BT584" s="6"/>
      <c r="BU584" s="306">
        <v>40343</v>
      </c>
      <c r="BV584" s="38">
        <f t="shared" si="620"/>
        <v>1258.3</v>
      </c>
      <c r="BW584" s="66">
        <f>BV27*BV584</f>
        <v>103666.17235129345</v>
      </c>
      <c r="BX584" s="66">
        <f t="shared" si="641"/>
        <v>2315.0436645246227</v>
      </c>
      <c r="BY584" s="17">
        <f t="shared" si="639"/>
        <v>1</v>
      </c>
      <c r="BZ584" s="17">
        <f t="shared" si="642"/>
        <v>0</v>
      </c>
      <c r="CA584" s="66">
        <f t="shared" si="588"/>
        <v>431</v>
      </c>
      <c r="CB584" s="66">
        <f>N3+CE584</f>
        <v>109448</v>
      </c>
      <c r="CC584" s="66">
        <f>MAX(BW404:BW584)</f>
        <v>103666.17235129345</v>
      </c>
      <c r="CD584" s="66">
        <f t="shared" si="621"/>
        <v>0</v>
      </c>
      <c r="CE584" s="66">
        <f t="shared" si="589"/>
        <v>59448</v>
      </c>
      <c r="CF584" s="66">
        <f>MAX(CE404:CE584)</f>
        <v>59448</v>
      </c>
      <c r="CG584" s="66">
        <f t="shared" si="622"/>
        <v>0</v>
      </c>
      <c r="CH584" s="370">
        <f t="shared" si="586"/>
        <v>40343</v>
      </c>
      <c r="CI584" s="17">
        <f t="shared" si="643"/>
        <v>1</v>
      </c>
      <c r="CJ584" s="17">
        <f t="shared" si="644"/>
        <v>0</v>
      </c>
      <c r="CK584" s="38">
        <f>MAX(BV38:BV584)</f>
        <v>1258.3</v>
      </c>
      <c r="CL584" s="38">
        <f t="shared" si="640"/>
        <v>0</v>
      </c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</row>
    <row r="585" spans="1:147" customFormat="1" x14ac:dyDescent="0.25">
      <c r="A585" s="3"/>
      <c r="B585" s="254">
        <f t="shared" si="645"/>
        <v>40287</v>
      </c>
      <c r="C585" s="5">
        <f t="shared" si="648"/>
        <v>56973</v>
      </c>
      <c r="D585" s="5">
        <v>0</v>
      </c>
      <c r="E585" s="66">
        <f t="shared" si="650"/>
        <v>0</v>
      </c>
      <c r="F585" s="66">
        <f t="shared" si="646"/>
        <v>582.00000000000011</v>
      </c>
      <c r="G585" s="4">
        <f t="shared" si="649"/>
        <v>57555</v>
      </c>
      <c r="H585" s="8">
        <f t="shared" si="647"/>
        <v>1.0215365172976675E-2</v>
      </c>
      <c r="I585" s="3"/>
      <c r="J585" s="306">
        <v>40350</v>
      </c>
      <c r="K585" s="176">
        <v>1261.2</v>
      </c>
      <c r="L585" s="176">
        <v>1266.5</v>
      </c>
      <c r="M585" s="176">
        <v>1225.2</v>
      </c>
      <c r="N585" s="178">
        <v>1256.2</v>
      </c>
      <c r="O585" s="5">
        <f t="shared" si="593"/>
        <v>41.299999999999955</v>
      </c>
      <c r="P585" s="8">
        <f t="shared" si="594"/>
        <v>3.2746590548683757E-2</v>
      </c>
      <c r="Q585" s="8">
        <f>(AVERAGE(P582:P584))*Q1239</f>
        <v>1.3202233575430053E-2</v>
      </c>
      <c r="R585" s="8">
        <f>P584/P1239</f>
        <v>1.0658110244907495</v>
      </c>
      <c r="S585" s="109">
        <f t="shared" si="578"/>
        <v>1244.5493430146676</v>
      </c>
      <c r="T585" s="5">
        <f t="shared" si="579"/>
        <v>16.200000000000045</v>
      </c>
      <c r="U585" s="8">
        <f t="shared" si="590"/>
        <v>0.53714285714285581</v>
      </c>
      <c r="V585" s="19">
        <f t="shared" si="580"/>
        <v>0</v>
      </c>
      <c r="W585" s="109">
        <f t="shared" si="581"/>
        <v>1277.8506569853325</v>
      </c>
      <c r="X585" s="5">
        <f t="shared" si="582"/>
        <v>18.799999999999955</v>
      </c>
      <c r="Y585" s="8">
        <f t="shared" si="595"/>
        <v>0.46285714285714419</v>
      </c>
      <c r="Z585" s="5">
        <f t="shared" si="583"/>
        <v>0</v>
      </c>
      <c r="AA585" s="5">
        <f>K585*AA1239</f>
        <v>16.395599999999998</v>
      </c>
      <c r="AB585" s="5">
        <f t="shared" si="596"/>
        <v>17.474611233140532</v>
      </c>
      <c r="AC585" s="2">
        <f t="shared" si="638"/>
        <v>40350</v>
      </c>
      <c r="AD585" s="43">
        <f t="shared" si="606"/>
        <v>1245</v>
      </c>
      <c r="AE585" s="235">
        <v>8.1999999999999993</v>
      </c>
      <c r="AF585" s="131">
        <f>(AK584&gt;AF1239)*1</f>
        <v>1</v>
      </c>
      <c r="AG585" s="112">
        <f>MROUND((AD585*AG1239),5)</f>
        <v>1220</v>
      </c>
      <c r="AH585" s="113">
        <f>MROUND((AE585*AH1239),0.1)</f>
        <v>1.5</v>
      </c>
      <c r="AI585" s="60">
        <f t="shared" si="607"/>
        <v>-2.0999999999999091</v>
      </c>
      <c r="AJ585" s="60">
        <f t="shared" si="584"/>
        <v>1261.2</v>
      </c>
      <c r="AK585" s="133">
        <f t="shared" si="585"/>
        <v>1256.2</v>
      </c>
      <c r="AL585" s="41">
        <f t="shared" si="597"/>
        <v>1280</v>
      </c>
      <c r="AM585" s="56">
        <f t="shared" si="604"/>
        <v>7.5</v>
      </c>
      <c r="AN585" s="82">
        <f t="shared" si="605"/>
        <v>0</v>
      </c>
      <c r="AO585" s="82">
        <f t="shared" si="608"/>
        <v>1</v>
      </c>
      <c r="AP585" s="33">
        <f t="shared" si="623"/>
        <v>1</v>
      </c>
      <c r="AQ585" s="29">
        <f t="shared" si="609"/>
        <v>8.1999999999999993</v>
      </c>
      <c r="AR585" s="86">
        <f t="shared" si="610"/>
        <v>1</v>
      </c>
      <c r="AS585" s="33">
        <f t="shared" si="611"/>
        <v>0</v>
      </c>
      <c r="AT585" s="19">
        <f t="shared" si="612"/>
        <v>0</v>
      </c>
      <c r="AU585" s="18">
        <f t="shared" si="624"/>
        <v>0</v>
      </c>
      <c r="AV585" s="5">
        <f t="shared" si="625"/>
        <v>0</v>
      </c>
      <c r="AW585" s="17">
        <f t="shared" si="613"/>
        <v>0</v>
      </c>
      <c r="AX585" s="17">
        <f t="shared" si="614"/>
        <v>0</v>
      </c>
      <c r="AY585" s="17">
        <f t="shared" si="626"/>
        <v>0</v>
      </c>
      <c r="AZ585" s="19">
        <f t="shared" si="627"/>
        <v>0</v>
      </c>
      <c r="BA585" s="19">
        <f t="shared" si="628"/>
        <v>0</v>
      </c>
      <c r="BB585" s="19">
        <f t="shared" si="629"/>
        <v>0</v>
      </c>
      <c r="BC585" s="19">
        <f t="shared" si="630"/>
        <v>0</v>
      </c>
      <c r="BD585" s="17">
        <f t="shared" si="631"/>
        <v>0</v>
      </c>
      <c r="BE585" s="17">
        <f t="shared" si="615"/>
        <v>0</v>
      </c>
      <c r="BF585" s="38">
        <f t="shared" si="616"/>
        <v>0</v>
      </c>
      <c r="BG585" s="38">
        <f t="shared" si="617"/>
        <v>0</v>
      </c>
      <c r="BH585" s="38">
        <f t="shared" si="632"/>
        <v>0</v>
      </c>
      <c r="BI585" s="38">
        <f t="shared" si="618"/>
        <v>-1.5</v>
      </c>
      <c r="BJ585" s="5">
        <f t="shared" si="619"/>
        <v>8.1999999999999993</v>
      </c>
      <c r="BK585" s="5">
        <f t="shared" si="633"/>
        <v>0</v>
      </c>
      <c r="BL585" s="22">
        <f t="shared" si="634"/>
        <v>0</v>
      </c>
      <c r="BM585" s="5">
        <f t="shared" si="635"/>
        <v>6.6999999999999993</v>
      </c>
      <c r="BN585" s="66">
        <f t="shared" si="636"/>
        <v>669.99999999999989</v>
      </c>
      <c r="BO585" s="5">
        <f>AP585*BO1423</f>
        <v>0</v>
      </c>
      <c r="BP585" s="5">
        <f>AU585*BP1239</f>
        <v>0</v>
      </c>
      <c r="BQ585" s="5">
        <f t="shared" si="587"/>
        <v>-39</v>
      </c>
      <c r="BR585" s="356">
        <f t="shared" si="651"/>
        <v>630.99999999999989</v>
      </c>
      <c r="BS585" s="5">
        <f t="shared" si="637"/>
        <v>1256.2</v>
      </c>
      <c r="BT585" s="6"/>
      <c r="BU585" s="306">
        <v>40350</v>
      </c>
      <c r="BV585" s="38">
        <f t="shared" si="620"/>
        <v>1256.2</v>
      </c>
      <c r="BW585" s="66">
        <f>BV27*BV585</f>
        <v>103493.16197067063</v>
      </c>
      <c r="BX585" s="66">
        <f t="shared" si="641"/>
        <v>-173.01038062282896</v>
      </c>
      <c r="BY585" s="17">
        <f t="shared" si="639"/>
        <v>0</v>
      </c>
      <c r="BZ585" s="17">
        <f t="shared" si="642"/>
        <v>1</v>
      </c>
      <c r="CA585" s="66">
        <f t="shared" si="588"/>
        <v>631</v>
      </c>
      <c r="CB585" s="66">
        <f>N3+CE585</f>
        <v>110079</v>
      </c>
      <c r="CC585" s="66">
        <f>MAX(BW404:BW585)</f>
        <v>103666.17235129345</v>
      </c>
      <c r="CD585" s="66">
        <f t="shared" si="621"/>
        <v>-173.01038062282896</v>
      </c>
      <c r="CE585" s="66">
        <f t="shared" si="589"/>
        <v>60079</v>
      </c>
      <c r="CF585" s="66">
        <f>MAX(CE404:CE585)</f>
        <v>60079</v>
      </c>
      <c r="CG585" s="66">
        <f t="shared" si="622"/>
        <v>0</v>
      </c>
      <c r="CH585" s="370">
        <f t="shared" si="586"/>
        <v>40350</v>
      </c>
      <c r="CI585" s="17">
        <f t="shared" si="643"/>
        <v>1</v>
      </c>
      <c r="CJ585" s="17">
        <f t="shared" si="644"/>
        <v>0</v>
      </c>
      <c r="CK585" s="38">
        <f>MAX(BV38:BV585)</f>
        <v>1258.3</v>
      </c>
      <c r="CL585" s="38">
        <f t="shared" si="640"/>
        <v>-2.0999999999999091</v>
      </c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</row>
    <row r="586" spans="1:147" customFormat="1" x14ac:dyDescent="0.25">
      <c r="A586" s="3"/>
      <c r="B586" s="254">
        <f t="shared" si="645"/>
        <v>40294</v>
      </c>
      <c r="C586" s="5">
        <f t="shared" si="648"/>
        <v>57555</v>
      </c>
      <c r="D586" s="5">
        <v>0</v>
      </c>
      <c r="E586" s="66">
        <f t="shared" si="650"/>
        <v>0</v>
      </c>
      <c r="F586" s="66">
        <f t="shared" si="646"/>
        <v>480.99999999999989</v>
      </c>
      <c r="G586" s="4">
        <f t="shared" si="649"/>
        <v>58036</v>
      </c>
      <c r="H586" s="8">
        <f t="shared" si="647"/>
        <v>8.357223525323601E-3</v>
      </c>
      <c r="I586" s="3"/>
      <c r="J586" s="306">
        <v>40357</v>
      </c>
      <c r="K586" s="176">
        <v>1255.8</v>
      </c>
      <c r="L586" s="176">
        <v>1263.7</v>
      </c>
      <c r="M586" s="176">
        <v>1196</v>
      </c>
      <c r="N586" s="178">
        <v>1207.7</v>
      </c>
      <c r="O586" s="5">
        <f t="shared" si="593"/>
        <v>67.700000000000045</v>
      </c>
      <c r="P586" s="8">
        <f t="shared" si="594"/>
        <v>5.3909858257684386E-2</v>
      </c>
      <c r="Q586" s="8">
        <f>(AVERAGE(P583:P585))*Q1239</f>
        <v>1.4006899389581285E-2</v>
      </c>
      <c r="R586" s="8">
        <f>P585/P1239</f>
        <v>0.92867168415820978</v>
      </c>
      <c r="S586" s="109">
        <f t="shared" si="578"/>
        <v>1238.2101357465638</v>
      </c>
      <c r="T586" s="5">
        <f t="shared" si="579"/>
        <v>15.799999999999955</v>
      </c>
      <c r="U586" s="8">
        <f t="shared" si="590"/>
        <v>0.54857142857142982</v>
      </c>
      <c r="V586" s="19">
        <f t="shared" si="580"/>
        <v>32.299999999999955</v>
      </c>
      <c r="W586" s="109">
        <f t="shared" si="581"/>
        <v>1273.3898642534361</v>
      </c>
      <c r="X586" s="5">
        <f t="shared" si="582"/>
        <v>19.200000000000045</v>
      </c>
      <c r="Y586" s="8">
        <f t="shared" si="595"/>
        <v>0.45142857142857018</v>
      </c>
      <c r="Z586" s="5">
        <f t="shared" si="583"/>
        <v>0</v>
      </c>
      <c r="AA586" s="5">
        <f>K586*AA1239</f>
        <v>16.325399999999998</v>
      </c>
      <c r="AB586" s="5">
        <f t="shared" si="596"/>
        <v>15.160936712556436</v>
      </c>
      <c r="AC586" s="2">
        <f t="shared" si="638"/>
        <v>40357</v>
      </c>
      <c r="AD586" s="43">
        <f t="shared" si="606"/>
        <v>1240</v>
      </c>
      <c r="AE586" s="235">
        <v>9.3000000000000007</v>
      </c>
      <c r="AF586" s="131">
        <f>(AK585&gt;AF1239)*1</f>
        <v>1</v>
      </c>
      <c r="AG586" s="112">
        <f>MROUND((AD586*AG1239),5)</f>
        <v>1215</v>
      </c>
      <c r="AH586" s="113">
        <f>MROUND((AE586*AH1239),0.1)</f>
        <v>1.7000000000000002</v>
      </c>
      <c r="AI586" s="60">
        <f t="shared" si="607"/>
        <v>-48.5</v>
      </c>
      <c r="AJ586" s="60">
        <f t="shared" si="584"/>
        <v>1255.8</v>
      </c>
      <c r="AK586" s="133">
        <f t="shared" si="585"/>
        <v>1207.7</v>
      </c>
      <c r="AL586" s="41">
        <f t="shared" si="597"/>
        <v>1275</v>
      </c>
      <c r="AM586" s="56">
        <f t="shared" si="604"/>
        <v>8.1</v>
      </c>
      <c r="AN586" s="82">
        <f t="shared" si="605"/>
        <v>0</v>
      </c>
      <c r="AO586" s="82">
        <f t="shared" si="608"/>
        <v>1</v>
      </c>
      <c r="AP586" s="33">
        <f t="shared" si="623"/>
        <v>1</v>
      </c>
      <c r="AQ586" s="29">
        <f t="shared" si="609"/>
        <v>9.3000000000000007</v>
      </c>
      <c r="AR586" s="86">
        <f t="shared" si="610"/>
        <v>0</v>
      </c>
      <c r="AS586" s="33">
        <f t="shared" si="611"/>
        <v>1</v>
      </c>
      <c r="AT586" s="19">
        <f t="shared" si="612"/>
        <v>1240</v>
      </c>
      <c r="AU586" s="18">
        <f t="shared" si="624"/>
        <v>0</v>
      </c>
      <c r="AV586" s="5">
        <f t="shared" si="625"/>
        <v>0</v>
      </c>
      <c r="AW586" s="17">
        <f t="shared" si="613"/>
        <v>0</v>
      </c>
      <c r="AX586" s="17">
        <f t="shared" si="614"/>
        <v>0</v>
      </c>
      <c r="AY586" s="17">
        <f t="shared" si="626"/>
        <v>0</v>
      </c>
      <c r="AZ586" s="19">
        <f t="shared" si="627"/>
        <v>0</v>
      </c>
      <c r="BA586" s="19">
        <f t="shared" si="628"/>
        <v>1240</v>
      </c>
      <c r="BB586" s="19">
        <f t="shared" si="629"/>
        <v>1215</v>
      </c>
      <c r="BC586" s="19">
        <f t="shared" si="630"/>
        <v>0</v>
      </c>
      <c r="BD586" s="17">
        <f t="shared" si="631"/>
        <v>0</v>
      </c>
      <c r="BE586" s="17">
        <f t="shared" si="615"/>
        <v>1</v>
      </c>
      <c r="BF586" s="38">
        <f t="shared" si="616"/>
        <v>1215</v>
      </c>
      <c r="BG586" s="38">
        <f t="shared" si="617"/>
        <v>0</v>
      </c>
      <c r="BH586" s="38">
        <f t="shared" si="632"/>
        <v>-25</v>
      </c>
      <c r="BI586" s="38">
        <f t="shared" si="618"/>
        <v>-26.7</v>
      </c>
      <c r="BJ586" s="5">
        <f t="shared" si="619"/>
        <v>9.3000000000000007</v>
      </c>
      <c r="BK586" s="5">
        <f t="shared" si="633"/>
        <v>0</v>
      </c>
      <c r="BL586" s="22">
        <f t="shared" si="634"/>
        <v>0</v>
      </c>
      <c r="BM586" s="5">
        <f t="shared" si="635"/>
        <v>-17.399999999999999</v>
      </c>
      <c r="BN586" s="66">
        <f t="shared" si="636"/>
        <v>-1739.9999999999998</v>
      </c>
      <c r="BO586" s="5">
        <f>AP586*BO1424</f>
        <v>0</v>
      </c>
      <c r="BP586" s="5">
        <f>AU586*BP1239</f>
        <v>0</v>
      </c>
      <c r="BQ586" s="5">
        <f t="shared" si="587"/>
        <v>-39</v>
      </c>
      <c r="BR586" s="356">
        <f t="shared" si="651"/>
        <v>-1778.9999999999998</v>
      </c>
      <c r="BS586" s="5">
        <f t="shared" si="637"/>
        <v>1207.7</v>
      </c>
      <c r="BT586" s="6"/>
      <c r="BU586" s="306">
        <v>40357</v>
      </c>
      <c r="BV586" s="38">
        <f t="shared" si="620"/>
        <v>1207.7</v>
      </c>
      <c r="BW586" s="66">
        <f>BV27*BV586</f>
        <v>99497.446037238435</v>
      </c>
      <c r="BX586" s="66">
        <f t="shared" si="641"/>
        <v>-3995.7159334321914</v>
      </c>
      <c r="BY586" s="17">
        <f t="shared" si="639"/>
        <v>0</v>
      </c>
      <c r="BZ586" s="17">
        <f t="shared" si="642"/>
        <v>1</v>
      </c>
      <c r="CA586" s="66">
        <f t="shared" si="588"/>
        <v>-1779</v>
      </c>
      <c r="CB586" s="66">
        <f>N3+CE586</f>
        <v>108300</v>
      </c>
      <c r="CC586" s="66">
        <f>MAX(BW404:BW586)</f>
        <v>103666.17235129345</v>
      </c>
      <c r="CD586" s="66">
        <f t="shared" si="621"/>
        <v>-4168.7263140550203</v>
      </c>
      <c r="CE586" s="66">
        <f t="shared" si="589"/>
        <v>58300</v>
      </c>
      <c r="CF586" s="66">
        <f>MAX(CE404:CE586)</f>
        <v>60079</v>
      </c>
      <c r="CG586" s="66">
        <f t="shared" si="622"/>
        <v>-1779</v>
      </c>
      <c r="CH586" s="370">
        <f t="shared" si="586"/>
        <v>40357</v>
      </c>
      <c r="CI586" s="17">
        <f t="shared" si="643"/>
        <v>0</v>
      </c>
      <c r="CJ586" s="17">
        <f t="shared" si="644"/>
        <v>1</v>
      </c>
      <c r="CK586" s="38">
        <f>MAX(BV38:BV586)</f>
        <v>1258.3</v>
      </c>
      <c r="CL586" s="38">
        <f t="shared" si="640"/>
        <v>-50.599999999999909</v>
      </c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</row>
    <row r="587" spans="1:147" customFormat="1" x14ac:dyDescent="0.25">
      <c r="A587" s="3"/>
      <c r="B587" s="254">
        <f t="shared" si="645"/>
        <v>40301</v>
      </c>
      <c r="C587" s="5">
        <f t="shared" si="648"/>
        <v>58036</v>
      </c>
      <c r="D587" s="5">
        <v>0</v>
      </c>
      <c r="E587" s="66">
        <f t="shared" si="650"/>
        <v>0</v>
      </c>
      <c r="F587" s="66">
        <f t="shared" si="646"/>
        <v>441.00000000000006</v>
      </c>
      <c r="G587" s="4">
        <f t="shared" si="649"/>
        <v>58477</v>
      </c>
      <c r="H587" s="8">
        <f t="shared" si="647"/>
        <v>7.5987318216279558E-3</v>
      </c>
      <c r="I587" s="3"/>
      <c r="J587" s="306">
        <v>40364</v>
      </c>
      <c r="K587" s="176">
        <v>1212.2</v>
      </c>
      <c r="L587" s="176">
        <v>1215.0999999999999</v>
      </c>
      <c r="M587" s="176">
        <v>1185</v>
      </c>
      <c r="N587" s="178">
        <v>1209.8</v>
      </c>
      <c r="O587" s="5">
        <f t="shared" si="593"/>
        <v>30.099999999999909</v>
      </c>
      <c r="P587" s="8">
        <f t="shared" si="594"/>
        <v>2.4830885992410418E-2</v>
      </c>
      <c r="Q587" s="8">
        <f>(AVERAGE(P584:P586))*Q1239</f>
        <v>1.6565175033777316E-2</v>
      </c>
      <c r="R587" s="8">
        <f>P586/P1239</f>
        <v>1.5288479814857081</v>
      </c>
      <c r="S587" s="109">
        <f t="shared" si="578"/>
        <v>1192.1196948240552</v>
      </c>
      <c r="T587" s="5">
        <f t="shared" si="579"/>
        <v>22.200000000000045</v>
      </c>
      <c r="U587" s="8">
        <f t="shared" si="590"/>
        <v>0.44499999999999884</v>
      </c>
      <c r="V587" s="19">
        <f t="shared" si="580"/>
        <v>0</v>
      </c>
      <c r="W587" s="109">
        <f t="shared" si="581"/>
        <v>1232.2803051759449</v>
      </c>
      <c r="X587" s="5">
        <f t="shared" si="582"/>
        <v>17.799999999999955</v>
      </c>
      <c r="Y587" s="8">
        <f t="shared" si="595"/>
        <v>0.55500000000000116</v>
      </c>
      <c r="Z587" s="5">
        <f t="shared" si="583"/>
        <v>0</v>
      </c>
      <c r="AA587" s="5">
        <f>K587*AA1239</f>
        <v>15.758599999999999</v>
      </c>
      <c r="AB587" s="5">
        <f t="shared" si="596"/>
        <v>24.092503801040678</v>
      </c>
      <c r="AC587" s="2">
        <f t="shared" si="638"/>
        <v>40364</v>
      </c>
      <c r="AD587" s="43">
        <f t="shared" si="606"/>
        <v>1190</v>
      </c>
      <c r="AE587" s="235">
        <v>8.3000000000000007</v>
      </c>
      <c r="AF587" s="131">
        <f>(AK586&gt;AF1239)*1</f>
        <v>0</v>
      </c>
      <c r="AG587" s="112">
        <f>MROUND((AD587*AG1239),5)</f>
        <v>1165</v>
      </c>
      <c r="AH587" s="113">
        <f>MROUND((AE587*AH1239),0.1)</f>
        <v>1.5</v>
      </c>
      <c r="AI587" s="60">
        <f t="shared" si="607"/>
        <v>2.0999999999999091</v>
      </c>
      <c r="AJ587" s="60">
        <f t="shared" si="584"/>
        <v>1212.2</v>
      </c>
      <c r="AK587" s="133">
        <f t="shared" si="585"/>
        <v>1209.8</v>
      </c>
      <c r="AL587" s="41">
        <f t="shared" si="597"/>
        <v>1230</v>
      </c>
      <c r="AM587" s="56">
        <f t="shared" si="604"/>
        <v>6.8000000000000007</v>
      </c>
      <c r="AN587" s="82">
        <f t="shared" si="605"/>
        <v>1</v>
      </c>
      <c r="AO587" s="82">
        <f t="shared" si="608"/>
        <v>0</v>
      </c>
      <c r="AP587" s="33">
        <f t="shared" si="623"/>
        <v>1</v>
      </c>
      <c r="AQ587" s="29">
        <f t="shared" si="609"/>
        <v>8.3000000000000007</v>
      </c>
      <c r="AR587" s="86">
        <f t="shared" si="610"/>
        <v>1</v>
      </c>
      <c r="AS587" s="33">
        <f t="shared" si="611"/>
        <v>0</v>
      </c>
      <c r="AT587" s="19">
        <f t="shared" si="612"/>
        <v>0</v>
      </c>
      <c r="AU587" s="18">
        <f t="shared" si="624"/>
        <v>0</v>
      </c>
      <c r="AV587" s="5">
        <f t="shared" si="625"/>
        <v>0</v>
      </c>
      <c r="AW587" s="17">
        <f t="shared" si="613"/>
        <v>0</v>
      </c>
      <c r="AX587" s="17">
        <f t="shared" si="614"/>
        <v>0</v>
      </c>
      <c r="AY587" s="17">
        <f t="shared" si="626"/>
        <v>0</v>
      </c>
      <c r="AZ587" s="19">
        <f t="shared" si="627"/>
        <v>0</v>
      </c>
      <c r="BA587" s="19">
        <f t="shared" si="628"/>
        <v>0</v>
      </c>
      <c r="BB587" s="19">
        <f t="shared" si="629"/>
        <v>0</v>
      </c>
      <c r="BC587" s="19">
        <f t="shared" si="630"/>
        <v>0</v>
      </c>
      <c r="BD587" s="17">
        <f t="shared" si="631"/>
        <v>0</v>
      </c>
      <c r="BE587" s="17">
        <f t="shared" si="615"/>
        <v>0</v>
      </c>
      <c r="BF587" s="38">
        <f t="shared" si="616"/>
        <v>0</v>
      </c>
      <c r="BG587" s="38">
        <f t="shared" si="617"/>
        <v>0</v>
      </c>
      <c r="BH587" s="38">
        <f t="shared" si="632"/>
        <v>0</v>
      </c>
      <c r="BI587" s="38">
        <f t="shared" si="618"/>
        <v>-1.5</v>
      </c>
      <c r="BJ587" s="5">
        <f t="shared" si="619"/>
        <v>8.3000000000000007</v>
      </c>
      <c r="BK587" s="5">
        <f t="shared" si="633"/>
        <v>0</v>
      </c>
      <c r="BL587" s="22">
        <f t="shared" si="634"/>
        <v>0</v>
      </c>
      <c r="BM587" s="5">
        <f t="shared" si="635"/>
        <v>6.8000000000000007</v>
      </c>
      <c r="BN587" s="66">
        <f t="shared" si="636"/>
        <v>680.00000000000011</v>
      </c>
      <c r="BO587" s="5">
        <f>AP587*BO1425</f>
        <v>0</v>
      </c>
      <c r="BP587" s="5">
        <f>AU587*BP1239</f>
        <v>0</v>
      </c>
      <c r="BQ587" s="5">
        <f t="shared" si="587"/>
        <v>-39</v>
      </c>
      <c r="BR587" s="356">
        <f t="shared" si="651"/>
        <v>641.00000000000011</v>
      </c>
      <c r="BS587" s="5">
        <f t="shared" si="637"/>
        <v>1209.8</v>
      </c>
      <c r="BT587" s="6"/>
      <c r="BU587" s="306">
        <v>40364</v>
      </c>
      <c r="BV587" s="38">
        <f t="shared" si="620"/>
        <v>1209.8</v>
      </c>
      <c r="BW587" s="66">
        <f>BV27*BV587</f>
        <v>99670.456417861264</v>
      </c>
      <c r="BX587" s="66">
        <f t="shared" si="641"/>
        <v>173.01038062282896</v>
      </c>
      <c r="BY587" s="17">
        <f t="shared" si="639"/>
        <v>1</v>
      </c>
      <c r="BZ587" s="17">
        <f t="shared" si="642"/>
        <v>0</v>
      </c>
      <c r="CA587" s="66">
        <f t="shared" si="588"/>
        <v>641</v>
      </c>
      <c r="CB587" s="66">
        <f>N3+CE587</f>
        <v>108941</v>
      </c>
      <c r="CC587" s="66">
        <f>MAX(BW404:BW587)</f>
        <v>103666.17235129345</v>
      </c>
      <c r="CD587" s="66">
        <f t="shared" si="621"/>
        <v>-3995.7159334321914</v>
      </c>
      <c r="CE587" s="66">
        <f t="shared" si="589"/>
        <v>58941</v>
      </c>
      <c r="CF587" s="66">
        <f>MAX(CE404:CE587)</f>
        <v>60079</v>
      </c>
      <c r="CG587" s="66">
        <f t="shared" si="622"/>
        <v>-1138</v>
      </c>
      <c r="CH587" s="370">
        <f t="shared" si="586"/>
        <v>40364</v>
      </c>
      <c r="CI587" s="17">
        <f t="shared" si="643"/>
        <v>1</v>
      </c>
      <c r="CJ587" s="17">
        <f t="shared" si="644"/>
        <v>0</v>
      </c>
      <c r="CK587" s="38">
        <f>MAX(BV38:BV587)</f>
        <v>1258.3</v>
      </c>
      <c r="CL587" s="38">
        <f t="shared" si="640"/>
        <v>-48.5</v>
      </c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</row>
    <row r="588" spans="1:147" customFormat="1" x14ac:dyDescent="0.25">
      <c r="A588" s="3"/>
      <c r="B588" s="254">
        <f t="shared" si="645"/>
        <v>40308</v>
      </c>
      <c r="C588" s="5">
        <f t="shared" si="648"/>
        <v>58477</v>
      </c>
      <c r="D588" s="5">
        <v>0</v>
      </c>
      <c r="E588" s="66">
        <f t="shared" si="650"/>
        <v>0</v>
      </c>
      <c r="F588" s="66">
        <f t="shared" si="646"/>
        <v>480.99999999999989</v>
      </c>
      <c r="G588" s="4">
        <f t="shared" si="649"/>
        <v>58958</v>
      </c>
      <c r="H588" s="8">
        <f t="shared" si="647"/>
        <v>8.2254561622518239E-3</v>
      </c>
      <c r="I588" s="3"/>
      <c r="J588" s="306">
        <v>40371</v>
      </c>
      <c r="K588" s="176">
        <v>1212.3</v>
      </c>
      <c r="L588" s="176">
        <v>1218.8</v>
      </c>
      <c r="M588" s="176">
        <v>1185.8</v>
      </c>
      <c r="N588" s="178">
        <v>1188.2</v>
      </c>
      <c r="O588" s="5">
        <f t="shared" si="593"/>
        <v>33</v>
      </c>
      <c r="P588" s="8">
        <f t="shared" si="594"/>
        <v>2.7220984904726554E-2</v>
      </c>
      <c r="Q588" s="8">
        <f>(AVERAGE(P585:P587))*Q1239</f>
        <v>1.4864977973170474E-2</v>
      </c>
      <c r="R588" s="8">
        <f>P587/P1239</f>
        <v>0.70418752997903056</v>
      </c>
      <c r="S588" s="109">
        <f t="shared" si="578"/>
        <v>1194.2791872031253</v>
      </c>
      <c r="T588" s="5">
        <f t="shared" si="579"/>
        <v>17.299999999999955</v>
      </c>
      <c r="U588" s="8">
        <f t="shared" si="590"/>
        <v>0.505714285714287</v>
      </c>
      <c r="V588" s="19">
        <f t="shared" si="580"/>
        <v>6.7999999999999545</v>
      </c>
      <c r="W588" s="109">
        <f t="shared" si="581"/>
        <v>1230.3208127968746</v>
      </c>
      <c r="X588" s="5">
        <f t="shared" si="582"/>
        <v>17.700000000000045</v>
      </c>
      <c r="Y588" s="8">
        <f t="shared" si="595"/>
        <v>0.494285714285713</v>
      </c>
      <c r="Z588" s="5">
        <f t="shared" si="583"/>
        <v>0</v>
      </c>
      <c r="AA588" s="5">
        <f>K588*AA1239</f>
        <v>15.759899999999998</v>
      </c>
      <c r="AB588" s="5">
        <f t="shared" si="596"/>
        <v>11.097925053716523</v>
      </c>
      <c r="AC588" s="2">
        <f t="shared" si="638"/>
        <v>40371</v>
      </c>
      <c r="AD588" s="43">
        <f t="shared" si="606"/>
        <v>1195</v>
      </c>
      <c r="AE588" s="235">
        <v>10.7</v>
      </c>
      <c r="AF588" s="131">
        <f>(AK587&gt;AF1239)*1</f>
        <v>0</v>
      </c>
      <c r="AG588" s="112">
        <f>MROUND((AD588*AG1239),5)</f>
        <v>1170</v>
      </c>
      <c r="AH588" s="113">
        <f>MROUND((AE588*AH1239),0.1)</f>
        <v>1.9000000000000001</v>
      </c>
      <c r="AI588" s="60">
        <f t="shared" si="607"/>
        <v>-21.599999999999909</v>
      </c>
      <c r="AJ588" s="60">
        <f t="shared" si="584"/>
        <v>1212.3</v>
      </c>
      <c r="AK588" s="133">
        <f t="shared" si="585"/>
        <v>1188.2</v>
      </c>
      <c r="AL588" s="41">
        <f t="shared" si="597"/>
        <v>1230</v>
      </c>
      <c r="AM588" s="56">
        <f t="shared" si="604"/>
        <v>13.4</v>
      </c>
      <c r="AN588" s="82">
        <f t="shared" si="605"/>
        <v>0</v>
      </c>
      <c r="AO588" s="82">
        <f t="shared" si="608"/>
        <v>1</v>
      </c>
      <c r="AP588" s="33">
        <f t="shared" si="623"/>
        <v>1</v>
      </c>
      <c r="AQ588" s="29">
        <f t="shared" si="609"/>
        <v>10.7</v>
      </c>
      <c r="AR588" s="86">
        <f t="shared" si="610"/>
        <v>0</v>
      </c>
      <c r="AS588" s="33">
        <f t="shared" si="611"/>
        <v>1</v>
      </c>
      <c r="AT588" s="19">
        <f t="shared" si="612"/>
        <v>1195</v>
      </c>
      <c r="AU588" s="18">
        <f t="shared" si="624"/>
        <v>0</v>
      </c>
      <c r="AV588" s="5">
        <f t="shared" si="625"/>
        <v>0</v>
      </c>
      <c r="AW588" s="17">
        <f t="shared" si="613"/>
        <v>0</v>
      </c>
      <c r="AX588" s="17">
        <f t="shared" si="614"/>
        <v>0</v>
      </c>
      <c r="AY588" s="17">
        <f t="shared" si="626"/>
        <v>0</v>
      </c>
      <c r="AZ588" s="19">
        <f t="shared" si="627"/>
        <v>0</v>
      </c>
      <c r="BA588" s="19">
        <f t="shared" si="628"/>
        <v>1195</v>
      </c>
      <c r="BB588" s="19">
        <f t="shared" si="629"/>
        <v>0</v>
      </c>
      <c r="BC588" s="19">
        <f t="shared" si="630"/>
        <v>0</v>
      </c>
      <c r="BD588" s="17">
        <f t="shared" si="631"/>
        <v>1195</v>
      </c>
      <c r="BE588" s="17">
        <f t="shared" si="615"/>
        <v>0</v>
      </c>
      <c r="BF588" s="38">
        <f t="shared" si="616"/>
        <v>0</v>
      </c>
      <c r="BG588" s="38">
        <f t="shared" si="617"/>
        <v>0</v>
      </c>
      <c r="BH588" s="38">
        <f t="shared" si="632"/>
        <v>0</v>
      </c>
      <c r="BI588" s="38">
        <f t="shared" si="618"/>
        <v>-1.9000000000000001</v>
      </c>
      <c r="BJ588" s="5">
        <f t="shared" si="619"/>
        <v>10.7</v>
      </c>
      <c r="BK588" s="5">
        <f t="shared" si="633"/>
        <v>0</v>
      </c>
      <c r="BL588" s="22">
        <f t="shared" si="634"/>
        <v>0</v>
      </c>
      <c r="BM588" s="5">
        <f t="shared" si="635"/>
        <v>8.7999999999999989</v>
      </c>
      <c r="BN588" s="66">
        <f t="shared" si="636"/>
        <v>879.99999999999989</v>
      </c>
      <c r="BO588" s="5">
        <f>AP588*BO1426</f>
        <v>0</v>
      </c>
      <c r="BP588" s="5">
        <f>AU588*BP1239</f>
        <v>0</v>
      </c>
      <c r="BQ588" s="5">
        <f t="shared" si="587"/>
        <v>-39</v>
      </c>
      <c r="BR588" s="356">
        <f t="shared" si="651"/>
        <v>840.99999999999989</v>
      </c>
      <c r="BS588" s="5">
        <f t="shared" si="637"/>
        <v>1188.2</v>
      </c>
      <c r="BT588" s="6"/>
      <c r="BU588" s="306">
        <v>40371</v>
      </c>
      <c r="BV588" s="38">
        <f t="shared" si="620"/>
        <v>1188.2</v>
      </c>
      <c r="BW588" s="66">
        <f>BV27*BV588</f>
        <v>97890.921074312078</v>
      </c>
      <c r="BX588" s="66">
        <f t="shared" si="641"/>
        <v>-1779.5353435491852</v>
      </c>
      <c r="BY588" s="17">
        <f t="shared" si="639"/>
        <v>0</v>
      </c>
      <c r="BZ588" s="17">
        <f t="shared" si="642"/>
        <v>1</v>
      </c>
      <c r="CA588" s="66">
        <f t="shared" si="588"/>
        <v>841</v>
      </c>
      <c r="CB588" s="66">
        <f>N3+CE588</f>
        <v>109782</v>
      </c>
      <c r="CC588" s="66">
        <f>MAX(BW404:BW588)</f>
        <v>103666.17235129345</v>
      </c>
      <c r="CD588" s="66">
        <f t="shared" si="621"/>
        <v>-5775.2512769813766</v>
      </c>
      <c r="CE588" s="66">
        <f t="shared" si="589"/>
        <v>59782</v>
      </c>
      <c r="CF588" s="66">
        <f>MAX(CE404:CE588)</f>
        <v>60079</v>
      </c>
      <c r="CG588" s="66">
        <f t="shared" si="622"/>
        <v>-297</v>
      </c>
      <c r="CH588" s="370">
        <f t="shared" si="586"/>
        <v>40371</v>
      </c>
      <c r="CI588" s="17">
        <f t="shared" si="643"/>
        <v>1</v>
      </c>
      <c r="CJ588" s="17">
        <f t="shared" si="644"/>
        <v>0</v>
      </c>
      <c r="CK588" s="38">
        <f>MAX(BV38:BV588)</f>
        <v>1258.3</v>
      </c>
      <c r="CL588" s="38">
        <f t="shared" si="640"/>
        <v>-70.099999999999909</v>
      </c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</row>
    <row r="589" spans="1:147" customFormat="1" x14ac:dyDescent="0.25">
      <c r="A589" s="3"/>
      <c r="B589" s="254">
        <f t="shared" si="645"/>
        <v>40315</v>
      </c>
      <c r="C589" s="5">
        <f t="shared" si="648"/>
        <v>58958</v>
      </c>
      <c r="D589" s="5">
        <v>0</v>
      </c>
      <c r="E589" s="66">
        <f t="shared" si="650"/>
        <v>0</v>
      </c>
      <c r="F589" s="66">
        <f t="shared" si="646"/>
        <v>891.00000000000011</v>
      </c>
      <c r="G589" s="4">
        <f t="shared" si="649"/>
        <v>59849</v>
      </c>
      <c r="H589" s="8">
        <f t="shared" si="647"/>
        <v>1.5112452932596087E-2</v>
      </c>
      <c r="I589" s="3"/>
      <c r="J589" s="306">
        <v>40378</v>
      </c>
      <c r="K589" s="176">
        <v>1193.7</v>
      </c>
      <c r="L589" s="176">
        <v>1203.9000000000001</v>
      </c>
      <c r="M589" s="176">
        <v>1175.0999999999999</v>
      </c>
      <c r="N589" s="178">
        <v>1187.8</v>
      </c>
      <c r="O589" s="5">
        <f t="shared" si="593"/>
        <v>28.800000000000182</v>
      </c>
      <c r="P589" s="8">
        <f t="shared" si="594"/>
        <v>2.4126664991203972E-2</v>
      </c>
      <c r="Q589" s="8">
        <f>(AVERAGE(P586:P588))*Q1239</f>
        <v>1.4128230553976183E-2</v>
      </c>
      <c r="R589" s="8">
        <f>P588/P1239</f>
        <v>0.77196915686032275</v>
      </c>
      <c r="S589" s="109">
        <f t="shared" si="578"/>
        <v>1176.8351311877186</v>
      </c>
      <c r="T589" s="5">
        <f t="shared" si="579"/>
        <v>18.700000000000045</v>
      </c>
      <c r="U589" s="8">
        <f t="shared" si="590"/>
        <v>0.46571428571428442</v>
      </c>
      <c r="V589" s="19">
        <f t="shared" si="580"/>
        <v>0</v>
      </c>
      <c r="W589" s="109">
        <f t="shared" si="581"/>
        <v>1210.5648688122815</v>
      </c>
      <c r="X589" s="5">
        <f t="shared" si="582"/>
        <v>16.299999999999955</v>
      </c>
      <c r="Y589" s="8">
        <f t="shared" si="595"/>
        <v>0.53428571428571558</v>
      </c>
      <c r="Z589" s="5">
        <f t="shared" si="583"/>
        <v>0</v>
      </c>
      <c r="AA589" s="5">
        <f>K589*AA1239</f>
        <v>15.5181</v>
      </c>
      <c r="AB589" s="5">
        <f t="shared" si="596"/>
        <v>11.979494573074176</v>
      </c>
      <c r="AC589" s="2">
        <f t="shared" si="638"/>
        <v>40378</v>
      </c>
      <c r="AD589" s="43">
        <f t="shared" si="606"/>
        <v>1175</v>
      </c>
      <c r="AE589" s="235">
        <v>5.6</v>
      </c>
      <c r="AF589" s="131">
        <f>(AK588&gt;AF1239)*1</f>
        <v>0</v>
      </c>
      <c r="AG589" s="112">
        <f>MROUND((AD589*AG1239),5)</f>
        <v>1150</v>
      </c>
      <c r="AH589" s="113">
        <f>MROUND((AE589*AH1239),0.1)</f>
        <v>1</v>
      </c>
      <c r="AI589" s="60">
        <f t="shared" si="607"/>
        <v>-0.40000000000009095</v>
      </c>
      <c r="AJ589" s="60">
        <f t="shared" si="584"/>
        <v>1193.7</v>
      </c>
      <c r="AK589" s="133">
        <f t="shared" si="585"/>
        <v>1187.8</v>
      </c>
      <c r="AL589" s="41">
        <f t="shared" si="597"/>
        <v>1210</v>
      </c>
      <c r="AM589" s="56">
        <f t="shared" si="604"/>
        <v>5.5</v>
      </c>
      <c r="AN589" s="82">
        <f t="shared" si="605"/>
        <v>0</v>
      </c>
      <c r="AO589" s="82">
        <f t="shared" si="608"/>
        <v>1</v>
      </c>
      <c r="AP589" s="33">
        <f t="shared" si="623"/>
        <v>0</v>
      </c>
      <c r="AQ589" s="29">
        <f t="shared" si="609"/>
        <v>0</v>
      </c>
      <c r="AR589" s="86">
        <f t="shared" si="610"/>
        <v>1</v>
      </c>
      <c r="AS589" s="33">
        <f t="shared" si="611"/>
        <v>0</v>
      </c>
      <c r="AT589" s="19">
        <f t="shared" si="612"/>
        <v>0</v>
      </c>
      <c r="AU589" s="18">
        <f t="shared" si="624"/>
        <v>1</v>
      </c>
      <c r="AV589" s="5">
        <f t="shared" si="625"/>
        <v>5.5</v>
      </c>
      <c r="AW589" s="17">
        <f t="shared" si="613"/>
        <v>1</v>
      </c>
      <c r="AX589" s="17">
        <f t="shared" si="614"/>
        <v>0</v>
      </c>
      <c r="AY589" s="17">
        <f t="shared" si="626"/>
        <v>0</v>
      </c>
      <c r="AZ589" s="19">
        <f t="shared" si="627"/>
        <v>1195</v>
      </c>
      <c r="BA589" s="19">
        <f t="shared" si="628"/>
        <v>0</v>
      </c>
      <c r="BB589" s="19">
        <f t="shared" si="629"/>
        <v>0</v>
      </c>
      <c r="BC589" s="19">
        <f t="shared" si="630"/>
        <v>0</v>
      </c>
      <c r="BD589" s="17">
        <f t="shared" si="631"/>
        <v>1195</v>
      </c>
      <c r="BE589" s="17">
        <f t="shared" si="615"/>
        <v>0</v>
      </c>
      <c r="BF589" s="38">
        <f t="shared" si="616"/>
        <v>0</v>
      </c>
      <c r="BG589" s="38">
        <f t="shared" si="617"/>
        <v>0</v>
      </c>
      <c r="BH589" s="38">
        <f t="shared" si="632"/>
        <v>0</v>
      </c>
      <c r="BI589" s="38">
        <f t="shared" si="618"/>
        <v>-1</v>
      </c>
      <c r="BJ589" s="5">
        <f t="shared" si="619"/>
        <v>0</v>
      </c>
      <c r="BK589" s="5">
        <f t="shared" si="633"/>
        <v>0</v>
      </c>
      <c r="BL589" s="22">
        <f t="shared" si="634"/>
        <v>5.5</v>
      </c>
      <c r="BM589" s="5">
        <f t="shared" si="635"/>
        <v>4.5</v>
      </c>
      <c r="BN589" s="66">
        <f t="shared" si="636"/>
        <v>450</v>
      </c>
      <c r="BO589" s="5">
        <f>AP589*BO1427</f>
        <v>0</v>
      </c>
      <c r="BP589" s="5">
        <f>AU589*BP1239</f>
        <v>-39</v>
      </c>
      <c r="BQ589" s="5">
        <f t="shared" si="587"/>
        <v>-39</v>
      </c>
      <c r="BR589" s="356">
        <f t="shared" si="651"/>
        <v>372</v>
      </c>
      <c r="BS589" s="5">
        <f t="shared" si="637"/>
        <v>1187.8</v>
      </c>
      <c r="BT589" s="6"/>
      <c r="BU589" s="306">
        <v>40378</v>
      </c>
      <c r="BV589" s="38">
        <f t="shared" si="620"/>
        <v>1187.8</v>
      </c>
      <c r="BW589" s="66">
        <f>BV27*BV589</f>
        <v>97857.966716098206</v>
      </c>
      <c r="BX589" s="66">
        <f t="shared" si="641"/>
        <v>-32.954358213872183</v>
      </c>
      <c r="BY589" s="17">
        <f t="shared" si="639"/>
        <v>0</v>
      </c>
      <c r="BZ589" s="17">
        <f t="shared" si="642"/>
        <v>1</v>
      </c>
      <c r="CA589" s="66">
        <f t="shared" si="588"/>
        <v>372</v>
      </c>
      <c r="CB589" s="66">
        <f>N3+CE589</f>
        <v>110154</v>
      </c>
      <c r="CC589" s="66">
        <f>MAX(BW404:BW589)</f>
        <v>103666.17235129345</v>
      </c>
      <c r="CD589" s="66">
        <f t="shared" si="621"/>
        <v>-5808.2056351952488</v>
      </c>
      <c r="CE589" s="66">
        <f t="shared" si="589"/>
        <v>60154</v>
      </c>
      <c r="CF589" s="66">
        <f>MAX(CE404:CE589)</f>
        <v>60154</v>
      </c>
      <c r="CG589" s="66">
        <f t="shared" si="622"/>
        <v>0</v>
      </c>
      <c r="CH589" s="370">
        <f t="shared" si="586"/>
        <v>40378</v>
      </c>
      <c r="CI589" s="17">
        <f t="shared" si="643"/>
        <v>1</v>
      </c>
      <c r="CJ589" s="17">
        <f t="shared" si="644"/>
        <v>0</v>
      </c>
      <c r="CK589" s="38">
        <f>MAX(BV38:BV589)</f>
        <v>1258.3</v>
      </c>
      <c r="CL589" s="38">
        <f t="shared" si="640"/>
        <v>-70.5</v>
      </c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</row>
    <row r="590" spans="1:147" customFormat="1" x14ac:dyDescent="0.25">
      <c r="A590" s="3"/>
      <c r="B590" s="254">
        <f t="shared" si="645"/>
        <v>40322</v>
      </c>
      <c r="C590" s="5">
        <f t="shared" si="648"/>
        <v>59849</v>
      </c>
      <c r="D590" s="5">
        <v>0</v>
      </c>
      <c r="E590" s="66">
        <f t="shared" si="650"/>
        <v>0</v>
      </c>
      <c r="F590" s="66">
        <f t="shared" si="646"/>
        <v>391.99999999999994</v>
      </c>
      <c r="G590" s="4">
        <f t="shared" si="649"/>
        <v>60241</v>
      </c>
      <c r="H590" s="8">
        <f t="shared" si="647"/>
        <v>6.5498170395495324E-3</v>
      </c>
      <c r="I590" s="3"/>
      <c r="J590" s="306">
        <v>40385</v>
      </c>
      <c r="K590" s="176">
        <v>1188</v>
      </c>
      <c r="L590" s="176">
        <v>1194.8</v>
      </c>
      <c r="M590" s="176">
        <v>1156.9000000000001</v>
      </c>
      <c r="N590" s="178">
        <v>1183.9000000000001</v>
      </c>
      <c r="O590" s="5">
        <f t="shared" si="593"/>
        <v>37.899999999999864</v>
      </c>
      <c r="P590" s="8">
        <f t="shared" si="594"/>
        <v>3.1902356902356786E-2</v>
      </c>
      <c r="Q590" s="8">
        <f>(AVERAGE(P587:P589))*Q1239</f>
        <v>1.015713811844546E-2</v>
      </c>
      <c r="R590" s="8">
        <f>P589/P1239</f>
        <v>0.68421628740836682</v>
      </c>
      <c r="S590" s="109">
        <f t="shared" si="578"/>
        <v>1175.9333199152868</v>
      </c>
      <c r="T590" s="5">
        <f t="shared" si="579"/>
        <v>13</v>
      </c>
      <c r="U590" s="8">
        <f t="shared" si="590"/>
        <v>0.48</v>
      </c>
      <c r="V590" s="19">
        <f t="shared" si="580"/>
        <v>0</v>
      </c>
      <c r="W590" s="109">
        <f t="shared" si="581"/>
        <v>1200.0666800847132</v>
      </c>
      <c r="X590" s="5">
        <f t="shared" si="582"/>
        <v>12</v>
      </c>
      <c r="Y590" s="8">
        <f t="shared" si="595"/>
        <v>0.52</v>
      </c>
      <c r="Z590" s="5">
        <f t="shared" si="583"/>
        <v>0</v>
      </c>
      <c r="AA590" s="5">
        <f>K590*AA1239</f>
        <v>15.443999999999999</v>
      </c>
      <c r="AB590" s="5">
        <f t="shared" si="596"/>
        <v>10.567036342734816</v>
      </c>
      <c r="AC590" s="2">
        <f t="shared" si="638"/>
        <v>40385</v>
      </c>
      <c r="AD590" s="43">
        <f t="shared" si="606"/>
        <v>1175</v>
      </c>
      <c r="AE590" s="235">
        <v>5.6</v>
      </c>
      <c r="AF590" s="131">
        <f>(AK589&gt;AF1239)*1</f>
        <v>0</v>
      </c>
      <c r="AG590" s="112">
        <f>MROUND((AD590*AG1239),5)</f>
        <v>1150</v>
      </c>
      <c r="AH590" s="113">
        <f>MROUND((AE590*AH1239),0.1)</f>
        <v>1</v>
      </c>
      <c r="AI590" s="60">
        <f t="shared" si="607"/>
        <v>-3.8999999999998636</v>
      </c>
      <c r="AJ590" s="60">
        <f t="shared" si="584"/>
        <v>1188</v>
      </c>
      <c r="AK590" s="133">
        <f t="shared" si="585"/>
        <v>1183.9000000000001</v>
      </c>
      <c r="AL590" s="41">
        <f t="shared" si="597"/>
        <v>1200</v>
      </c>
      <c r="AM590" s="56">
        <f t="shared" si="604"/>
        <v>6.4</v>
      </c>
      <c r="AN590" s="82">
        <f t="shared" si="605"/>
        <v>0</v>
      </c>
      <c r="AO590" s="82">
        <f t="shared" si="608"/>
        <v>1</v>
      </c>
      <c r="AP590" s="33">
        <f t="shared" si="623"/>
        <v>0</v>
      </c>
      <c r="AQ590" s="29">
        <f t="shared" si="609"/>
        <v>0</v>
      </c>
      <c r="AR590" s="86">
        <f t="shared" si="610"/>
        <v>1</v>
      </c>
      <c r="AS590" s="33">
        <f t="shared" si="611"/>
        <v>0</v>
      </c>
      <c r="AT590" s="19">
        <f t="shared" si="612"/>
        <v>0</v>
      </c>
      <c r="AU590" s="18">
        <f t="shared" si="624"/>
        <v>1</v>
      </c>
      <c r="AV590" s="5">
        <f t="shared" si="625"/>
        <v>6.4</v>
      </c>
      <c r="AW590" s="17">
        <f t="shared" si="613"/>
        <v>1</v>
      </c>
      <c r="AX590" s="17">
        <f t="shared" si="614"/>
        <v>0</v>
      </c>
      <c r="AY590" s="17">
        <f t="shared" si="626"/>
        <v>0</v>
      </c>
      <c r="AZ590" s="19">
        <f t="shared" si="627"/>
        <v>1195</v>
      </c>
      <c r="BA590" s="19">
        <f t="shared" si="628"/>
        <v>0</v>
      </c>
      <c r="BB590" s="19">
        <f t="shared" si="629"/>
        <v>0</v>
      </c>
      <c r="BC590" s="19">
        <f t="shared" si="630"/>
        <v>0</v>
      </c>
      <c r="BD590" s="17">
        <f t="shared" si="631"/>
        <v>1195</v>
      </c>
      <c r="BE590" s="17">
        <f t="shared" si="615"/>
        <v>0</v>
      </c>
      <c r="BF590" s="38">
        <f t="shared" si="616"/>
        <v>0</v>
      </c>
      <c r="BG590" s="38">
        <f t="shared" si="617"/>
        <v>0</v>
      </c>
      <c r="BH590" s="38">
        <f t="shared" si="632"/>
        <v>0</v>
      </c>
      <c r="BI590" s="38">
        <f t="shared" si="618"/>
        <v>-1</v>
      </c>
      <c r="BJ590" s="5">
        <f t="shared" si="619"/>
        <v>0</v>
      </c>
      <c r="BK590" s="5">
        <f t="shared" si="633"/>
        <v>0</v>
      </c>
      <c r="BL590" s="22">
        <f t="shared" si="634"/>
        <v>6.4</v>
      </c>
      <c r="BM590" s="5">
        <f t="shared" si="635"/>
        <v>5.4</v>
      </c>
      <c r="BN590" s="66">
        <f t="shared" si="636"/>
        <v>540</v>
      </c>
      <c r="BO590" s="5">
        <f>AP590*BO1428</f>
        <v>0</v>
      </c>
      <c r="BP590" s="5">
        <f>AU590*BP1239</f>
        <v>-39</v>
      </c>
      <c r="BQ590" s="5">
        <f t="shared" si="587"/>
        <v>-39</v>
      </c>
      <c r="BR590" s="356">
        <f t="shared" si="651"/>
        <v>462</v>
      </c>
      <c r="BS590" s="5">
        <f t="shared" si="637"/>
        <v>1183.9000000000001</v>
      </c>
      <c r="BT590" s="6"/>
      <c r="BU590" s="306">
        <v>40385</v>
      </c>
      <c r="BV590" s="38">
        <f t="shared" si="620"/>
        <v>1183.9000000000001</v>
      </c>
      <c r="BW590" s="66">
        <f>BV27*BV590</f>
        <v>97536.661723512952</v>
      </c>
      <c r="BX590" s="66">
        <f t="shared" si="641"/>
        <v>-321.30499258525379</v>
      </c>
      <c r="BY590" s="17">
        <f t="shared" si="639"/>
        <v>0</v>
      </c>
      <c r="BZ590" s="17">
        <f t="shared" si="642"/>
        <v>1</v>
      </c>
      <c r="CA590" s="66">
        <f t="shared" si="588"/>
        <v>462</v>
      </c>
      <c r="CB590" s="66">
        <f>N3+CE590</f>
        <v>110616</v>
      </c>
      <c r="CC590" s="66">
        <f>MAX(BW404:BW590)</f>
        <v>103666.17235129345</v>
      </c>
      <c r="CD590" s="66">
        <f t="shared" si="621"/>
        <v>-6129.5106277805025</v>
      </c>
      <c r="CE590" s="66">
        <f t="shared" si="589"/>
        <v>60616</v>
      </c>
      <c r="CF590" s="66">
        <f>MAX(CE404:CE590)</f>
        <v>60616</v>
      </c>
      <c r="CG590" s="66">
        <f t="shared" si="622"/>
        <v>0</v>
      </c>
      <c r="CH590" s="370">
        <f t="shared" si="586"/>
        <v>40385</v>
      </c>
      <c r="CI590" s="17">
        <f t="shared" si="643"/>
        <v>1</v>
      </c>
      <c r="CJ590" s="17">
        <f t="shared" si="644"/>
        <v>0</v>
      </c>
      <c r="CK590" s="38">
        <f>MAX(BV38:BV590)</f>
        <v>1258.3</v>
      </c>
      <c r="CL590" s="38">
        <f t="shared" si="640"/>
        <v>-74.399999999999864</v>
      </c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</row>
    <row r="591" spans="1:147" customFormat="1" x14ac:dyDescent="0.25">
      <c r="A591" s="3"/>
      <c r="B591" s="254">
        <f t="shared" si="645"/>
        <v>40329</v>
      </c>
      <c r="C591" s="5">
        <f t="shared" si="648"/>
        <v>60241</v>
      </c>
      <c r="D591" s="5">
        <v>0</v>
      </c>
      <c r="E591" s="66">
        <f t="shared" si="650"/>
        <v>0</v>
      </c>
      <c r="F591" s="66">
        <f t="shared" si="646"/>
        <v>1041</v>
      </c>
      <c r="G591" s="4">
        <f t="shared" si="649"/>
        <v>61282</v>
      </c>
      <c r="H591" s="8">
        <f t="shared" si="647"/>
        <v>1.728058963164622E-2</v>
      </c>
      <c r="I591" s="3"/>
      <c r="J591" s="306">
        <v>40392</v>
      </c>
      <c r="K591" s="176">
        <v>1183.8</v>
      </c>
      <c r="L591" s="176">
        <v>1213.3</v>
      </c>
      <c r="M591" s="176">
        <v>1176.7</v>
      </c>
      <c r="N591" s="178">
        <v>1205.3</v>
      </c>
      <c r="O591" s="5">
        <f t="shared" si="593"/>
        <v>36.599999999999909</v>
      </c>
      <c r="P591" s="8">
        <f t="shared" si="594"/>
        <v>3.0917384693360288E-2</v>
      </c>
      <c r="Q591" s="8">
        <f>(AVERAGE(P588:P590))*Q1239</f>
        <v>1.1100000906438309E-2</v>
      </c>
      <c r="R591" s="8">
        <f>P590/P1239</f>
        <v>0.90472977542753108</v>
      </c>
      <c r="S591" s="109">
        <f t="shared" si="578"/>
        <v>1170.6598189269582</v>
      </c>
      <c r="T591" s="5">
        <f t="shared" si="579"/>
        <v>13.799999999999955</v>
      </c>
      <c r="U591" s="8">
        <f t="shared" si="590"/>
        <v>0.44800000000000184</v>
      </c>
      <c r="V591" s="19">
        <f t="shared" si="580"/>
        <v>0</v>
      </c>
      <c r="W591" s="109">
        <f t="shared" si="581"/>
        <v>1196.9401810730417</v>
      </c>
      <c r="X591" s="5">
        <f t="shared" si="582"/>
        <v>11.200000000000045</v>
      </c>
      <c r="Y591" s="8">
        <f t="shared" si="595"/>
        <v>0.55199999999999816</v>
      </c>
      <c r="Z591" s="5">
        <f t="shared" si="583"/>
        <v>10.299999999999955</v>
      </c>
      <c r="AA591" s="5">
        <f>K591*AA1239</f>
        <v>15.389399999999998</v>
      </c>
      <c r="AB591" s="5">
        <f t="shared" si="596"/>
        <v>13.923248405964445</v>
      </c>
      <c r="AC591" s="2">
        <f t="shared" si="638"/>
        <v>40392</v>
      </c>
      <c r="AD591" s="43">
        <f t="shared" si="606"/>
        <v>1170</v>
      </c>
      <c r="AE591" s="235">
        <v>5</v>
      </c>
      <c r="AF591" s="131">
        <f>(AK590&gt;AF1239)*1</f>
        <v>0</v>
      </c>
      <c r="AG591" s="112">
        <f>MROUND((AD591*AG1239),5)</f>
        <v>1145</v>
      </c>
      <c r="AH591" s="113">
        <f>MROUND((AE591*AH1239),0.1)</f>
        <v>0.9</v>
      </c>
      <c r="AI591" s="60">
        <f t="shared" si="607"/>
        <v>21.399999999999864</v>
      </c>
      <c r="AJ591" s="60">
        <f t="shared" si="584"/>
        <v>1183.8</v>
      </c>
      <c r="AK591" s="133">
        <f t="shared" si="585"/>
        <v>1205.3</v>
      </c>
      <c r="AL591" s="41">
        <f t="shared" si="597"/>
        <v>1195</v>
      </c>
      <c r="AM591" s="56">
        <f t="shared" si="604"/>
        <v>5.5</v>
      </c>
      <c r="AN591" s="82">
        <f t="shared" si="605"/>
        <v>1</v>
      </c>
      <c r="AO591" s="82">
        <f t="shared" si="608"/>
        <v>0</v>
      </c>
      <c r="AP591" s="33">
        <f t="shared" si="623"/>
        <v>0</v>
      </c>
      <c r="AQ591" s="29">
        <f t="shared" si="609"/>
        <v>0</v>
      </c>
      <c r="AR591" s="86">
        <f t="shared" si="610"/>
        <v>1</v>
      </c>
      <c r="AS591" s="33">
        <f t="shared" si="611"/>
        <v>0</v>
      </c>
      <c r="AT591" s="19">
        <f t="shared" si="612"/>
        <v>0</v>
      </c>
      <c r="AU591" s="18">
        <f t="shared" si="624"/>
        <v>1</v>
      </c>
      <c r="AV591" s="5">
        <f t="shared" si="625"/>
        <v>5.5</v>
      </c>
      <c r="AW591" s="17">
        <f t="shared" si="613"/>
        <v>0</v>
      </c>
      <c r="AX591" s="17">
        <f t="shared" si="614"/>
        <v>1</v>
      </c>
      <c r="AY591" s="17">
        <f t="shared" si="626"/>
        <v>1195</v>
      </c>
      <c r="AZ591" s="19">
        <f t="shared" si="627"/>
        <v>1195</v>
      </c>
      <c r="BA591" s="19">
        <f t="shared" si="628"/>
        <v>0</v>
      </c>
      <c r="BB591" s="19">
        <f t="shared" si="629"/>
        <v>0</v>
      </c>
      <c r="BC591" s="19">
        <f t="shared" si="630"/>
        <v>1195</v>
      </c>
      <c r="BD591" s="17">
        <f t="shared" si="631"/>
        <v>0</v>
      </c>
      <c r="BE591" s="17">
        <f t="shared" si="615"/>
        <v>0</v>
      </c>
      <c r="BF591" s="38">
        <f t="shared" si="616"/>
        <v>0</v>
      </c>
      <c r="BG591" s="38">
        <f t="shared" si="617"/>
        <v>0</v>
      </c>
      <c r="BH591" s="38">
        <f t="shared" si="632"/>
        <v>0</v>
      </c>
      <c r="BI591" s="38">
        <f t="shared" si="618"/>
        <v>-0.9</v>
      </c>
      <c r="BJ591" s="5">
        <f t="shared" si="619"/>
        <v>0</v>
      </c>
      <c r="BK591" s="5">
        <f t="shared" si="633"/>
        <v>0</v>
      </c>
      <c r="BL591" s="22">
        <f t="shared" si="634"/>
        <v>5.5</v>
      </c>
      <c r="BM591" s="5">
        <f t="shared" si="635"/>
        <v>4.5999999999999996</v>
      </c>
      <c r="BN591" s="66">
        <f t="shared" si="636"/>
        <v>459.99999999999994</v>
      </c>
      <c r="BO591" s="5">
        <f>AP591*BO1429</f>
        <v>0</v>
      </c>
      <c r="BP591" s="5">
        <f>AU591*BP1239</f>
        <v>-39</v>
      </c>
      <c r="BQ591" s="5">
        <f t="shared" si="587"/>
        <v>-39</v>
      </c>
      <c r="BR591" s="356">
        <f t="shared" si="651"/>
        <v>381.99999999999994</v>
      </c>
      <c r="BS591" s="5">
        <f t="shared" si="637"/>
        <v>1205.3</v>
      </c>
      <c r="BT591" s="6"/>
      <c r="BU591" s="306">
        <v>40392</v>
      </c>
      <c r="BV591" s="38">
        <f t="shared" si="620"/>
        <v>1205.3</v>
      </c>
      <c r="BW591" s="66">
        <f>BV27*BV591</f>
        <v>99299.719887955187</v>
      </c>
      <c r="BX591" s="66">
        <f t="shared" si="641"/>
        <v>1763.0581644422346</v>
      </c>
      <c r="BY591" s="17">
        <f t="shared" si="639"/>
        <v>1</v>
      </c>
      <c r="BZ591" s="17">
        <f t="shared" si="642"/>
        <v>0</v>
      </c>
      <c r="CA591" s="66">
        <f t="shared" si="588"/>
        <v>382</v>
      </c>
      <c r="CB591" s="66">
        <f>N3+CE591</f>
        <v>110998</v>
      </c>
      <c r="CC591" s="66">
        <f>MAX(BW404:BW591)</f>
        <v>103666.17235129345</v>
      </c>
      <c r="CD591" s="66">
        <f t="shared" si="621"/>
        <v>-4366.452463338268</v>
      </c>
      <c r="CE591" s="66">
        <f t="shared" si="589"/>
        <v>60998</v>
      </c>
      <c r="CF591" s="66">
        <f>MAX(CE404:CE591)</f>
        <v>60998</v>
      </c>
      <c r="CG591" s="66">
        <f t="shared" si="622"/>
        <v>0</v>
      </c>
      <c r="CH591" s="370">
        <f t="shared" si="586"/>
        <v>40392</v>
      </c>
      <c r="CI591" s="17">
        <f t="shared" si="643"/>
        <v>1</v>
      </c>
      <c r="CJ591" s="17">
        <f t="shared" si="644"/>
        <v>0</v>
      </c>
      <c r="CK591" s="38">
        <f>MAX(BV38:BV591)</f>
        <v>1258.3</v>
      </c>
      <c r="CL591" s="38">
        <f t="shared" si="640"/>
        <v>-53</v>
      </c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</row>
    <row r="592" spans="1:147" customFormat="1" x14ac:dyDescent="0.25">
      <c r="A592" s="3"/>
      <c r="B592" s="254">
        <f t="shared" si="645"/>
        <v>40336</v>
      </c>
      <c r="C592" s="5">
        <f t="shared" si="648"/>
        <v>61282</v>
      </c>
      <c r="D592" s="5">
        <v>0</v>
      </c>
      <c r="E592" s="66">
        <f t="shared" si="650"/>
        <v>0</v>
      </c>
      <c r="F592" s="66">
        <f t="shared" si="646"/>
        <v>591</v>
      </c>
      <c r="G592" s="4">
        <f t="shared" si="649"/>
        <v>61873</v>
      </c>
      <c r="H592" s="8">
        <f t="shared" si="647"/>
        <v>9.6439411246369237E-3</v>
      </c>
      <c r="I592" s="3"/>
      <c r="J592" s="306">
        <v>40399</v>
      </c>
      <c r="K592" s="176">
        <v>1206.3</v>
      </c>
      <c r="L592" s="176">
        <v>1219.8</v>
      </c>
      <c r="M592" s="176">
        <v>1192.5</v>
      </c>
      <c r="N592" s="178">
        <v>1216.5999999999999</v>
      </c>
      <c r="O592" s="5">
        <f t="shared" si="593"/>
        <v>27.299999999999955</v>
      </c>
      <c r="P592" s="8">
        <f t="shared" si="594"/>
        <v>2.2631186272071589E-2</v>
      </c>
      <c r="Q592" s="8">
        <f>(AVERAGE(P589:P591))*Q1239</f>
        <v>1.1592854211589473E-2</v>
      </c>
      <c r="R592" s="8">
        <f>P591/P1239</f>
        <v>0.87679661399449826</v>
      </c>
      <c r="S592" s="109">
        <f t="shared" si="578"/>
        <v>1192.3155399645595</v>
      </c>
      <c r="T592" s="5">
        <f t="shared" si="579"/>
        <v>16.299999999999955</v>
      </c>
      <c r="U592" s="8">
        <f t="shared" si="590"/>
        <v>0.45666666666666816</v>
      </c>
      <c r="V592" s="19">
        <f t="shared" si="580"/>
        <v>0</v>
      </c>
      <c r="W592" s="109">
        <f t="shared" si="581"/>
        <v>1220.2844600354404</v>
      </c>
      <c r="X592" s="5">
        <f t="shared" si="582"/>
        <v>13.700000000000045</v>
      </c>
      <c r="Y592" s="8">
        <f t="shared" si="595"/>
        <v>0.54333333333333189</v>
      </c>
      <c r="Z592" s="5">
        <f t="shared" si="583"/>
        <v>0</v>
      </c>
      <c r="AA592" s="5">
        <f>K592*AA1239</f>
        <v>15.681899999999999</v>
      </c>
      <c r="AB592" s="5">
        <f t="shared" si="596"/>
        <v>13.749836821000322</v>
      </c>
      <c r="AC592" s="2">
        <f t="shared" si="638"/>
        <v>40399</v>
      </c>
      <c r="AD592" s="43">
        <f t="shared" si="606"/>
        <v>1190</v>
      </c>
      <c r="AE592" s="235">
        <v>6.2</v>
      </c>
      <c r="AF592" s="131">
        <f>(AK591&gt;AF1239)*1</f>
        <v>0</v>
      </c>
      <c r="AG592" s="112">
        <f>MROUND((AD592*AG1239),5)</f>
        <v>1165</v>
      </c>
      <c r="AH592" s="113">
        <f>MROUND((AE592*AH1239),0.1)</f>
        <v>1.1000000000000001</v>
      </c>
      <c r="AI592" s="60">
        <f t="shared" si="607"/>
        <v>11.299999999999955</v>
      </c>
      <c r="AJ592" s="60">
        <f t="shared" si="584"/>
        <v>1206.3</v>
      </c>
      <c r="AK592" s="133">
        <f t="shared" si="585"/>
        <v>1216.5999999999999</v>
      </c>
      <c r="AL592" s="41">
        <f t="shared" si="597"/>
        <v>1220</v>
      </c>
      <c r="AM592" s="56">
        <f t="shared" si="604"/>
        <v>7.7</v>
      </c>
      <c r="AN592" s="82">
        <f t="shared" si="605"/>
        <v>1</v>
      </c>
      <c r="AO592" s="82">
        <f t="shared" si="608"/>
        <v>0</v>
      </c>
      <c r="AP592" s="33">
        <f t="shared" si="623"/>
        <v>1</v>
      </c>
      <c r="AQ592" s="29">
        <f t="shared" si="609"/>
        <v>6.2</v>
      </c>
      <c r="AR592" s="86">
        <f t="shared" si="610"/>
        <v>1</v>
      </c>
      <c r="AS592" s="33">
        <f t="shared" si="611"/>
        <v>0</v>
      </c>
      <c r="AT592" s="19">
        <f t="shared" si="612"/>
        <v>0</v>
      </c>
      <c r="AU592" s="18">
        <f t="shared" si="624"/>
        <v>0</v>
      </c>
      <c r="AV592" s="5">
        <f t="shared" si="625"/>
        <v>0</v>
      </c>
      <c r="AW592" s="17">
        <f t="shared" si="613"/>
        <v>0</v>
      </c>
      <c r="AX592" s="17">
        <f t="shared" si="614"/>
        <v>0</v>
      </c>
      <c r="AY592" s="17">
        <f t="shared" si="626"/>
        <v>0</v>
      </c>
      <c r="AZ592" s="19">
        <f t="shared" si="627"/>
        <v>0</v>
      </c>
      <c r="BA592" s="19">
        <f t="shared" si="628"/>
        <v>0</v>
      </c>
      <c r="BB592" s="19">
        <f t="shared" si="629"/>
        <v>0</v>
      </c>
      <c r="BC592" s="19">
        <f t="shared" si="630"/>
        <v>0</v>
      </c>
      <c r="BD592" s="17">
        <f t="shared" si="631"/>
        <v>0</v>
      </c>
      <c r="BE592" s="17">
        <f t="shared" si="615"/>
        <v>0</v>
      </c>
      <c r="BF592" s="38">
        <f t="shared" si="616"/>
        <v>0</v>
      </c>
      <c r="BG592" s="38">
        <f t="shared" si="617"/>
        <v>0</v>
      </c>
      <c r="BH592" s="38">
        <f t="shared" si="632"/>
        <v>0</v>
      </c>
      <c r="BI592" s="38">
        <f t="shared" si="618"/>
        <v>-1.1000000000000001</v>
      </c>
      <c r="BJ592" s="5">
        <f t="shared" si="619"/>
        <v>6.2</v>
      </c>
      <c r="BK592" s="5">
        <f t="shared" si="633"/>
        <v>0</v>
      </c>
      <c r="BL592" s="22">
        <f t="shared" si="634"/>
        <v>0</v>
      </c>
      <c r="BM592" s="5">
        <f t="shared" si="635"/>
        <v>5.0999999999999996</v>
      </c>
      <c r="BN592" s="66">
        <f t="shared" si="636"/>
        <v>509.99999999999994</v>
      </c>
      <c r="BO592" s="5">
        <f>AP592*BO1430</f>
        <v>0</v>
      </c>
      <c r="BP592" s="5">
        <f>AU592*BP1239</f>
        <v>0</v>
      </c>
      <c r="BQ592" s="5">
        <f t="shared" si="587"/>
        <v>-39</v>
      </c>
      <c r="BR592" s="356">
        <f t="shared" si="651"/>
        <v>470.99999999999994</v>
      </c>
      <c r="BS592" s="5">
        <f t="shared" si="637"/>
        <v>1216.5999999999999</v>
      </c>
      <c r="BT592" s="6"/>
      <c r="BU592" s="306">
        <v>40399</v>
      </c>
      <c r="BV592" s="38">
        <f t="shared" si="620"/>
        <v>1216.5999999999999</v>
      </c>
      <c r="BW592" s="66">
        <f>BV27*BV592</f>
        <v>100230.68050749712</v>
      </c>
      <c r="BX592" s="66">
        <f t="shared" si="641"/>
        <v>930.96061954193283</v>
      </c>
      <c r="BY592" s="17">
        <f t="shared" si="639"/>
        <v>1</v>
      </c>
      <c r="BZ592" s="17">
        <f t="shared" si="642"/>
        <v>0</v>
      </c>
      <c r="CA592" s="66">
        <f t="shared" si="588"/>
        <v>471</v>
      </c>
      <c r="CB592" s="66">
        <f>N3+CE592</f>
        <v>111469</v>
      </c>
      <c r="CC592" s="66">
        <f>MAX(BW404:BW592)</f>
        <v>103666.17235129345</v>
      </c>
      <c r="CD592" s="66">
        <f t="shared" si="621"/>
        <v>-3435.4918437963352</v>
      </c>
      <c r="CE592" s="66">
        <f t="shared" si="589"/>
        <v>61469</v>
      </c>
      <c r="CF592" s="66">
        <f>MAX(CE404:CE592)</f>
        <v>61469</v>
      </c>
      <c r="CG592" s="66">
        <f t="shared" si="622"/>
        <v>0</v>
      </c>
      <c r="CH592" s="370">
        <f t="shared" si="586"/>
        <v>40399</v>
      </c>
      <c r="CI592" s="17">
        <f t="shared" si="643"/>
        <v>1</v>
      </c>
      <c r="CJ592" s="17">
        <f t="shared" si="644"/>
        <v>0</v>
      </c>
      <c r="CK592" s="38">
        <f>MAX(BV38:BV592)</f>
        <v>1258.3</v>
      </c>
      <c r="CL592" s="38">
        <f t="shared" si="640"/>
        <v>-41.700000000000045</v>
      </c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</row>
    <row r="593" spans="1:147" customFormat="1" x14ac:dyDescent="0.25">
      <c r="A593" s="3"/>
      <c r="B593" s="254">
        <f t="shared" si="645"/>
        <v>40343</v>
      </c>
      <c r="C593" s="5">
        <f t="shared" si="648"/>
        <v>61873</v>
      </c>
      <c r="D593" s="5">
        <v>0</v>
      </c>
      <c r="E593" s="66">
        <f t="shared" si="650"/>
        <v>0</v>
      </c>
      <c r="F593" s="66">
        <f t="shared" si="646"/>
        <v>431</v>
      </c>
      <c r="G593" s="4">
        <f t="shared" si="649"/>
        <v>62304</v>
      </c>
      <c r="H593" s="8">
        <f t="shared" si="647"/>
        <v>6.9658817254699143E-3</v>
      </c>
      <c r="I593" s="3"/>
      <c r="J593" s="306">
        <v>40406</v>
      </c>
      <c r="K593" s="176">
        <v>1216.5</v>
      </c>
      <c r="L593" s="176">
        <v>1239.5</v>
      </c>
      <c r="M593" s="176">
        <v>1216.2</v>
      </c>
      <c r="N593" s="178">
        <v>1228.8</v>
      </c>
      <c r="O593" s="5">
        <f t="shared" si="593"/>
        <v>23.299999999999955</v>
      </c>
      <c r="P593" s="8">
        <f t="shared" si="594"/>
        <v>1.9153308672420842E-2</v>
      </c>
      <c r="Q593" s="8">
        <f>(AVERAGE(P590:P592))*Q1239</f>
        <v>1.1393457049038488E-2</v>
      </c>
      <c r="R593" s="8">
        <f>P592/P1239</f>
        <v>0.6418054984544842</v>
      </c>
      <c r="S593" s="109">
        <f t="shared" si="578"/>
        <v>1202.6398594998448</v>
      </c>
      <c r="T593" s="5">
        <f t="shared" si="579"/>
        <v>11.5</v>
      </c>
      <c r="U593" s="8">
        <f t="shared" si="590"/>
        <v>0.54</v>
      </c>
      <c r="V593" s="19">
        <f t="shared" si="580"/>
        <v>0</v>
      </c>
      <c r="W593" s="109">
        <f t="shared" si="581"/>
        <v>1230.3601405001552</v>
      </c>
      <c r="X593" s="5">
        <f t="shared" si="582"/>
        <v>13.5</v>
      </c>
      <c r="Y593" s="8">
        <f t="shared" si="595"/>
        <v>0.45999999999999996</v>
      </c>
      <c r="Z593" s="5">
        <f t="shared" si="583"/>
        <v>0</v>
      </c>
      <c r="AA593" s="5">
        <f>K593*AA1239</f>
        <v>15.814499999999999</v>
      </c>
      <c r="AB593" s="5">
        <f t="shared" si="596"/>
        <v>10.14983305530844</v>
      </c>
      <c r="AC593" s="2">
        <f t="shared" si="638"/>
        <v>40406</v>
      </c>
      <c r="AD593" s="43">
        <f t="shared" si="606"/>
        <v>1205</v>
      </c>
      <c r="AE593" s="235">
        <v>6.3</v>
      </c>
      <c r="AF593" s="131">
        <f>(AK592&gt;AF1239)*1</f>
        <v>0</v>
      </c>
      <c r="AG593" s="112">
        <f>MROUND((AD593*AG1239),5)</f>
        <v>1180</v>
      </c>
      <c r="AH593" s="113">
        <f>MROUND((AE593*AH1239),0.1)</f>
        <v>1.1000000000000001</v>
      </c>
      <c r="AI593" s="60">
        <f t="shared" si="607"/>
        <v>12.200000000000045</v>
      </c>
      <c r="AJ593" s="60">
        <f t="shared" si="584"/>
        <v>1216.5</v>
      </c>
      <c r="AK593" s="133">
        <f t="shared" si="585"/>
        <v>1228.8</v>
      </c>
      <c r="AL593" s="41">
        <f t="shared" si="597"/>
        <v>1230</v>
      </c>
      <c r="AM593" s="56">
        <f t="shared" si="604"/>
        <v>7.5</v>
      </c>
      <c r="AN593" s="82">
        <f t="shared" si="605"/>
        <v>1</v>
      </c>
      <c r="AO593" s="82">
        <f t="shared" si="608"/>
        <v>0</v>
      </c>
      <c r="AP593" s="33">
        <f t="shared" si="623"/>
        <v>1</v>
      </c>
      <c r="AQ593" s="29">
        <f t="shared" si="609"/>
        <v>6.3</v>
      </c>
      <c r="AR593" s="86">
        <f t="shared" si="610"/>
        <v>1</v>
      </c>
      <c r="AS593" s="33">
        <f t="shared" si="611"/>
        <v>0</v>
      </c>
      <c r="AT593" s="19">
        <f t="shared" si="612"/>
        <v>0</v>
      </c>
      <c r="AU593" s="18">
        <f t="shared" si="624"/>
        <v>0</v>
      </c>
      <c r="AV593" s="5">
        <f t="shared" si="625"/>
        <v>0</v>
      </c>
      <c r="AW593" s="17">
        <f t="shared" si="613"/>
        <v>0</v>
      </c>
      <c r="AX593" s="17">
        <f t="shared" si="614"/>
        <v>0</v>
      </c>
      <c r="AY593" s="17">
        <f t="shared" si="626"/>
        <v>0</v>
      </c>
      <c r="AZ593" s="19">
        <f t="shared" si="627"/>
        <v>0</v>
      </c>
      <c r="BA593" s="19">
        <f t="shared" si="628"/>
        <v>0</v>
      </c>
      <c r="BB593" s="19">
        <f t="shared" si="629"/>
        <v>0</v>
      </c>
      <c r="BC593" s="19">
        <f t="shared" si="630"/>
        <v>0</v>
      </c>
      <c r="BD593" s="17">
        <f t="shared" si="631"/>
        <v>0</v>
      </c>
      <c r="BE593" s="17">
        <f t="shared" si="615"/>
        <v>0</v>
      </c>
      <c r="BF593" s="38">
        <f t="shared" si="616"/>
        <v>0</v>
      </c>
      <c r="BG593" s="38">
        <f t="shared" si="617"/>
        <v>0</v>
      </c>
      <c r="BH593" s="38">
        <f t="shared" si="632"/>
        <v>0</v>
      </c>
      <c r="BI593" s="38">
        <f t="shared" si="618"/>
        <v>-1.1000000000000001</v>
      </c>
      <c r="BJ593" s="5">
        <f t="shared" si="619"/>
        <v>6.3</v>
      </c>
      <c r="BK593" s="5">
        <f t="shared" si="633"/>
        <v>0</v>
      </c>
      <c r="BL593" s="22">
        <f t="shared" si="634"/>
        <v>0</v>
      </c>
      <c r="BM593" s="5">
        <f t="shared" si="635"/>
        <v>5.1999999999999993</v>
      </c>
      <c r="BN593" s="66">
        <f t="shared" si="636"/>
        <v>519.99999999999989</v>
      </c>
      <c r="BO593" s="5">
        <f>AP593*BO1431</f>
        <v>0</v>
      </c>
      <c r="BP593" s="5">
        <f>AU593*BP1239</f>
        <v>0</v>
      </c>
      <c r="BQ593" s="5">
        <f t="shared" si="587"/>
        <v>-39</v>
      </c>
      <c r="BR593" s="356">
        <f t="shared" si="651"/>
        <v>480.99999999999989</v>
      </c>
      <c r="BS593" s="5">
        <f t="shared" si="637"/>
        <v>1228.8</v>
      </c>
      <c r="BT593" s="6"/>
      <c r="BU593" s="306">
        <v>40406</v>
      </c>
      <c r="BV593" s="38">
        <f t="shared" si="620"/>
        <v>1228.8</v>
      </c>
      <c r="BW593" s="66">
        <f>BV27*BV593</f>
        <v>101235.78843302027</v>
      </c>
      <c r="BX593" s="66">
        <f t="shared" si="641"/>
        <v>1005.1079255231452</v>
      </c>
      <c r="BY593" s="17">
        <f t="shared" si="639"/>
        <v>1</v>
      </c>
      <c r="BZ593" s="17">
        <f t="shared" si="642"/>
        <v>0</v>
      </c>
      <c r="CA593" s="66">
        <f t="shared" si="588"/>
        <v>481</v>
      </c>
      <c r="CB593" s="66">
        <f>N3+CE593</f>
        <v>111950</v>
      </c>
      <c r="CC593" s="66">
        <f>MAX(BW404:BW593)</f>
        <v>103666.17235129345</v>
      </c>
      <c r="CD593" s="66">
        <f t="shared" si="621"/>
        <v>-2430.3839182731899</v>
      </c>
      <c r="CE593" s="66">
        <f t="shared" si="589"/>
        <v>61950</v>
      </c>
      <c r="CF593" s="66">
        <f>MAX(CE404:CE593)</f>
        <v>61950</v>
      </c>
      <c r="CG593" s="66">
        <f t="shared" si="622"/>
        <v>0</v>
      </c>
      <c r="CH593" s="370">
        <f t="shared" si="586"/>
        <v>40406</v>
      </c>
      <c r="CI593" s="17">
        <f t="shared" ref="CI593:CI612" si="652">(F602&gt;0)*1</f>
        <v>1</v>
      </c>
      <c r="CJ593" s="17">
        <f t="shared" ref="CJ593:CJ612" si="653">(F602&lt;1)*1</f>
        <v>0</v>
      </c>
      <c r="CK593" s="38">
        <f>MAX(BV38:BV593)</f>
        <v>1258.3</v>
      </c>
      <c r="CL593" s="38">
        <f t="shared" si="640"/>
        <v>-29.5</v>
      </c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</row>
    <row r="594" spans="1:147" customFormat="1" x14ac:dyDescent="0.25">
      <c r="A594" s="3"/>
      <c r="B594" s="254">
        <f t="shared" si="645"/>
        <v>40350</v>
      </c>
      <c r="C594" s="5">
        <f t="shared" si="648"/>
        <v>62304</v>
      </c>
      <c r="D594" s="5">
        <v>0</v>
      </c>
      <c r="E594" s="66">
        <f t="shared" si="650"/>
        <v>0</v>
      </c>
      <c r="F594" s="66">
        <f t="shared" si="646"/>
        <v>630.99999999999989</v>
      </c>
      <c r="G594" s="4">
        <f t="shared" si="649"/>
        <v>62935</v>
      </c>
      <c r="H594" s="8">
        <f t="shared" si="647"/>
        <v>1.0127760657421672E-2</v>
      </c>
      <c r="I594" s="3"/>
      <c r="J594" s="306">
        <v>40413</v>
      </c>
      <c r="K594" s="176">
        <v>1229.2</v>
      </c>
      <c r="L594" s="176">
        <v>1246</v>
      </c>
      <c r="M594" s="176">
        <v>1211.7</v>
      </c>
      <c r="N594" s="178">
        <v>1237.9000000000001</v>
      </c>
      <c r="O594" s="5">
        <f t="shared" si="593"/>
        <v>34.299999999999955</v>
      </c>
      <c r="P594" s="8">
        <f t="shared" si="594"/>
        <v>2.7904328018223196E-2</v>
      </c>
      <c r="Q594" s="8">
        <f>(AVERAGE(P591:P593))*Q1239</f>
        <v>9.6935839517136961E-3</v>
      </c>
      <c r="R594" s="8">
        <f>P593/P1239</f>
        <v>0.54317518630146544</v>
      </c>
      <c r="S594" s="109">
        <f t="shared" si="578"/>
        <v>1217.2846466065537</v>
      </c>
      <c r="T594" s="5">
        <f t="shared" si="579"/>
        <v>14.200000000000045</v>
      </c>
      <c r="U594" s="8">
        <f t="shared" si="590"/>
        <v>0.43199999999999816</v>
      </c>
      <c r="V594" s="19">
        <f t="shared" si="580"/>
        <v>0</v>
      </c>
      <c r="W594" s="109">
        <f t="shared" si="581"/>
        <v>1241.1153533934464</v>
      </c>
      <c r="X594" s="5">
        <f t="shared" si="582"/>
        <v>10.799999999999955</v>
      </c>
      <c r="Y594" s="8">
        <f t="shared" si="595"/>
        <v>0.56800000000000184</v>
      </c>
      <c r="Z594" s="5">
        <f t="shared" si="583"/>
        <v>0</v>
      </c>
      <c r="AA594" s="5">
        <f>K594*AA1239</f>
        <v>15.9796</v>
      </c>
      <c r="AB594" s="5">
        <f t="shared" si="596"/>
        <v>8.6797222070228965</v>
      </c>
      <c r="AC594" s="2">
        <f t="shared" si="638"/>
        <v>40413</v>
      </c>
      <c r="AD594" s="43">
        <f t="shared" si="606"/>
        <v>1215</v>
      </c>
      <c r="AE594" s="235">
        <v>5.5</v>
      </c>
      <c r="AF594" s="131">
        <f>(AK593&gt;AF1239)*1</f>
        <v>0</v>
      </c>
      <c r="AG594" s="112">
        <f>MROUND((AD594*AG1239),5)</f>
        <v>1190</v>
      </c>
      <c r="AH594" s="113">
        <f>MROUND((AE594*AH1239),0.1)</f>
        <v>1</v>
      </c>
      <c r="AI594" s="60">
        <f t="shared" si="607"/>
        <v>9.1000000000001364</v>
      </c>
      <c r="AJ594" s="60">
        <f t="shared" si="584"/>
        <v>1229.2</v>
      </c>
      <c r="AK594" s="133">
        <f t="shared" si="585"/>
        <v>1237.9000000000001</v>
      </c>
      <c r="AL594" s="41">
        <f t="shared" si="597"/>
        <v>1240</v>
      </c>
      <c r="AM594" s="56">
        <f t="shared" si="604"/>
        <v>4.7</v>
      </c>
      <c r="AN594" s="82">
        <f t="shared" si="605"/>
        <v>1</v>
      </c>
      <c r="AO594" s="82">
        <f t="shared" si="608"/>
        <v>0</v>
      </c>
      <c r="AP594" s="33">
        <f t="shared" si="623"/>
        <v>1</v>
      </c>
      <c r="AQ594" s="29">
        <f t="shared" si="609"/>
        <v>5.5</v>
      </c>
      <c r="AR594" s="86">
        <f t="shared" si="610"/>
        <v>1</v>
      </c>
      <c r="AS594" s="33">
        <f t="shared" si="611"/>
        <v>0</v>
      </c>
      <c r="AT594" s="19">
        <f t="shared" si="612"/>
        <v>0</v>
      </c>
      <c r="AU594" s="18">
        <f t="shared" si="624"/>
        <v>0</v>
      </c>
      <c r="AV594" s="5">
        <f t="shared" si="625"/>
        <v>0</v>
      </c>
      <c r="AW594" s="17">
        <f t="shared" si="613"/>
        <v>0</v>
      </c>
      <c r="AX594" s="17">
        <f t="shared" si="614"/>
        <v>0</v>
      </c>
      <c r="AY594" s="17">
        <f t="shared" si="626"/>
        <v>0</v>
      </c>
      <c r="AZ594" s="19">
        <f t="shared" si="627"/>
        <v>0</v>
      </c>
      <c r="BA594" s="19">
        <f t="shared" si="628"/>
        <v>0</v>
      </c>
      <c r="BB594" s="19">
        <f t="shared" si="629"/>
        <v>0</v>
      </c>
      <c r="BC594" s="19">
        <f t="shared" si="630"/>
        <v>0</v>
      </c>
      <c r="BD594" s="17">
        <f t="shared" si="631"/>
        <v>0</v>
      </c>
      <c r="BE594" s="17">
        <f t="shared" si="615"/>
        <v>0</v>
      </c>
      <c r="BF594" s="38">
        <f t="shared" si="616"/>
        <v>0</v>
      </c>
      <c r="BG594" s="38">
        <f t="shared" si="617"/>
        <v>0</v>
      </c>
      <c r="BH594" s="38">
        <f t="shared" si="632"/>
        <v>0</v>
      </c>
      <c r="BI594" s="38">
        <f t="shared" si="618"/>
        <v>-1</v>
      </c>
      <c r="BJ594" s="5">
        <f t="shared" si="619"/>
        <v>5.5</v>
      </c>
      <c r="BK594" s="5">
        <f t="shared" si="633"/>
        <v>0</v>
      </c>
      <c r="BL594" s="22">
        <f t="shared" si="634"/>
        <v>0</v>
      </c>
      <c r="BM594" s="5">
        <f t="shared" si="635"/>
        <v>4.5</v>
      </c>
      <c r="BN594" s="66">
        <f t="shared" si="636"/>
        <v>450</v>
      </c>
      <c r="BO594" s="5">
        <f>AP594*BO1432</f>
        <v>0</v>
      </c>
      <c r="BP594" s="5">
        <f>AU594*BP1239</f>
        <v>0</v>
      </c>
      <c r="BQ594" s="5">
        <f t="shared" si="587"/>
        <v>-39</v>
      </c>
      <c r="BR594" s="356">
        <f t="shared" si="651"/>
        <v>411</v>
      </c>
      <c r="BS594" s="5">
        <f t="shared" si="637"/>
        <v>1237.9000000000001</v>
      </c>
      <c r="BT594" s="6"/>
      <c r="BU594" s="306">
        <v>40413</v>
      </c>
      <c r="BV594" s="38">
        <f t="shared" si="620"/>
        <v>1237.9000000000001</v>
      </c>
      <c r="BW594" s="66">
        <f>BV27*BV594</f>
        <v>101985.5000823859</v>
      </c>
      <c r="BX594" s="66">
        <f t="shared" si="641"/>
        <v>749.71164936563582</v>
      </c>
      <c r="BY594" s="17">
        <f t="shared" si="639"/>
        <v>1</v>
      </c>
      <c r="BZ594" s="17">
        <f t="shared" si="642"/>
        <v>0</v>
      </c>
      <c r="CA594" s="66">
        <f t="shared" si="588"/>
        <v>411</v>
      </c>
      <c r="CB594" s="66">
        <f>N3+CE594</f>
        <v>112361</v>
      </c>
      <c r="CC594" s="66">
        <f>MAX(BW404:BW594)</f>
        <v>103666.17235129345</v>
      </c>
      <c r="CD594" s="66">
        <f t="shared" si="621"/>
        <v>-1680.6722689075541</v>
      </c>
      <c r="CE594" s="66">
        <f t="shared" si="589"/>
        <v>62361</v>
      </c>
      <c r="CF594" s="66">
        <f>MAX(CE404:CE594)</f>
        <v>62361</v>
      </c>
      <c r="CG594" s="66">
        <f t="shared" si="622"/>
        <v>0</v>
      </c>
      <c r="CH594" s="370">
        <f t="shared" si="586"/>
        <v>40413</v>
      </c>
      <c r="CI594" s="17">
        <f t="shared" si="652"/>
        <v>1</v>
      </c>
      <c r="CJ594" s="17">
        <f t="shared" si="653"/>
        <v>0</v>
      </c>
      <c r="CK594" s="38">
        <f>MAX(BV38:BV594)</f>
        <v>1258.3</v>
      </c>
      <c r="CL594" s="38">
        <f t="shared" si="640"/>
        <v>-20.399999999999864</v>
      </c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</row>
    <row r="595" spans="1:147" customFormat="1" x14ac:dyDescent="0.25">
      <c r="A595" s="3"/>
      <c r="B595" s="254">
        <f t="shared" si="645"/>
        <v>40357</v>
      </c>
      <c r="C595" s="5">
        <f t="shared" si="648"/>
        <v>62935</v>
      </c>
      <c r="D595" s="5">
        <v>0</v>
      </c>
      <c r="E595" s="66">
        <f t="shared" si="650"/>
        <v>0</v>
      </c>
      <c r="F595" s="66">
        <f t="shared" si="646"/>
        <v>-1778.9999999999998</v>
      </c>
      <c r="G595" s="4">
        <f t="shared" si="649"/>
        <v>61156</v>
      </c>
      <c r="H595" s="8">
        <f t="shared" si="647"/>
        <v>-2.8267259871295778E-2</v>
      </c>
      <c r="I595" s="3"/>
      <c r="J595" s="306">
        <v>40420</v>
      </c>
      <c r="K595" s="176">
        <v>1238.9000000000001</v>
      </c>
      <c r="L595" s="176">
        <v>1256.5999999999999</v>
      </c>
      <c r="M595" s="176">
        <v>1233.5</v>
      </c>
      <c r="N595" s="178">
        <v>1251.0999999999999</v>
      </c>
      <c r="O595" s="5">
        <f t="shared" si="593"/>
        <v>23.099999999999909</v>
      </c>
      <c r="P595" s="8">
        <f t="shared" si="594"/>
        <v>1.8645572685446692E-2</v>
      </c>
      <c r="Q595" s="8">
        <f>(AVERAGE(P592:P594))*Q1239</f>
        <v>9.2918430616954172E-3</v>
      </c>
      <c r="R595" s="8">
        <f>P594/P1239</f>
        <v>0.79134831632198921</v>
      </c>
      <c r="S595" s="109">
        <f t="shared" si="578"/>
        <v>1227.3883356308656</v>
      </c>
      <c r="T595" s="5">
        <f t="shared" si="579"/>
        <v>13.900000000000091</v>
      </c>
      <c r="U595" s="8">
        <f t="shared" si="590"/>
        <v>0.44399999999999634</v>
      </c>
      <c r="V595" s="19">
        <f t="shared" si="580"/>
        <v>0</v>
      </c>
      <c r="W595" s="109">
        <f t="shared" si="581"/>
        <v>1250.4116643691345</v>
      </c>
      <c r="X595" s="5">
        <f t="shared" si="582"/>
        <v>11.099999999999909</v>
      </c>
      <c r="Y595" s="8">
        <f t="shared" si="595"/>
        <v>0.5560000000000036</v>
      </c>
      <c r="Z595" s="5">
        <f t="shared" si="583"/>
        <v>1.0999999999999091</v>
      </c>
      <c r="AA595" s="5">
        <f>K595*AA1239</f>
        <v>16.105699999999999</v>
      </c>
      <c r="AB595" s="5">
        <f t="shared" si="596"/>
        <v>12.74521857818706</v>
      </c>
      <c r="AC595" s="2">
        <f t="shared" si="638"/>
        <v>40420</v>
      </c>
      <c r="AD595" s="43">
        <f t="shared" si="606"/>
        <v>1225</v>
      </c>
      <c r="AE595" s="235">
        <v>3.7</v>
      </c>
      <c r="AF595" s="131">
        <f>(AK594&gt;AF1239)*1</f>
        <v>0</v>
      </c>
      <c r="AG595" s="112">
        <f>MROUND((AD595*AG1239),5)</f>
        <v>1200</v>
      </c>
      <c r="AH595" s="113">
        <f>MROUND((AE595*AH1239),0.1)</f>
        <v>0.70000000000000007</v>
      </c>
      <c r="AI595" s="60">
        <f t="shared" si="607"/>
        <v>13.199999999999818</v>
      </c>
      <c r="AJ595" s="60">
        <f t="shared" si="584"/>
        <v>1238.9000000000001</v>
      </c>
      <c r="AK595" s="133">
        <f t="shared" si="585"/>
        <v>1251.0999999999999</v>
      </c>
      <c r="AL595" s="41">
        <f t="shared" si="597"/>
        <v>1250</v>
      </c>
      <c r="AM595" s="56">
        <f t="shared" si="604"/>
        <v>4.9000000000000004</v>
      </c>
      <c r="AN595" s="82">
        <f t="shared" si="605"/>
        <v>1</v>
      </c>
      <c r="AO595" s="82">
        <f t="shared" si="608"/>
        <v>0</v>
      </c>
      <c r="AP595" s="33">
        <f t="shared" si="623"/>
        <v>1</v>
      </c>
      <c r="AQ595" s="29">
        <f t="shared" si="609"/>
        <v>3.7</v>
      </c>
      <c r="AR595" s="86">
        <f t="shared" si="610"/>
        <v>1</v>
      </c>
      <c r="AS595" s="33">
        <f t="shared" si="611"/>
        <v>0</v>
      </c>
      <c r="AT595" s="19">
        <f t="shared" si="612"/>
        <v>0</v>
      </c>
      <c r="AU595" s="18">
        <f t="shared" si="624"/>
        <v>0</v>
      </c>
      <c r="AV595" s="5">
        <f t="shared" si="625"/>
        <v>0</v>
      </c>
      <c r="AW595" s="17">
        <f t="shared" si="613"/>
        <v>0</v>
      </c>
      <c r="AX595" s="17">
        <f t="shared" si="614"/>
        <v>0</v>
      </c>
      <c r="AY595" s="17">
        <f t="shared" si="626"/>
        <v>0</v>
      </c>
      <c r="AZ595" s="19">
        <f t="shared" si="627"/>
        <v>0</v>
      </c>
      <c r="BA595" s="19">
        <f t="shared" si="628"/>
        <v>0</v>
      </c>
      <c r="BB595" s="19">
        <f t="shared" si="629"/>
        <v>0</v>
      </c>
      <c r="BC595" s="19">
        <f t="shared" si="630"/>
        <v>0</v>
      </c>
      <c r="BD595" s="17">
        <f t="shared" si="631"/>
        <v>0</v>
      </c>
      <c r="BE595" s="17">
        <f t="shared" si="615"/>
        <v>0</v>
      </c>
      <c r="BF595" s="38">
        <f t="shared" si="616"/>
        <v>0</v>
      </c>
      <c r="BG595" s="38">
        <f t="shared" si="617"/>
        <v>0</v>
      </c>
      <c r="BH595" s="38">
        <f t="shared" si="632"/>
        <v>0</v>
      </c>
      <c r="BI595" s="38">
        <f t="shared" si="618"/>
        <v>-0.70000000000000007</v>
      </c>
      <c r="BJ595" s="5">
        <f t="shared" si="619"/>
        <v>3.7</v>
      </c>
      <c r="BK595" s="5">
        <f t="shared" si="633"/>
        <v>0</v>
      </c>
      <c r="BL595" s="22">
        <f t="shared" si="634"/>
        <v>0</v>
      </c>
      <c r="BM595" s="5">
        <f t="shared" si="635"/>
        <v>3</v>
      </c>
      <c r="BN595" s="66">
        <f t="shared" si="636"/>
        <v>300</v>
      </c>
      <c r="BO595" s="5">
        <f>AP595*BO1433</f>
        <v>0</v>
      </c>
      <c r="BP595" s="5">
        <f>AU595*BP1239</f>
        <v>0</v>
      </c>
      <c r="BQ595" s="5">
        <f t="shared" si="587"/>
        <v>-39</v>
      </c>
      <c r="BR595" s="356">
        <f t="shared" si="651"/>
        <v>261</v>
      </c>
      <c r="BS595" s="5">
        <f t="shared" si="637"/>
        <v>1251.0999999999999</v>
      </c>
      <c r="BT595" s="6"/>
      <c r="BU595" s="306">
        <v>40420</v>
      </c>
      <c r="BV595" s="38">
        <f t="shared" si="620"/>
        <v>1251.0999999999999</v>
      </c>
      <c r="BW595" s="66">
        <f>BV27*BV595</f>
        <v>103072.99390344373</v>
      </c>
      <c r="BX595" s="66">
        <f t="shared" si="641"/>
        <v>1087.4938210578257</v>
      </c>
      <c r="BY595" s="17">
        <f t="shared" si="639"/>
        <v>1</v>
      </c>
      <c r="BZ595" s="17">
        <f t="shared" si="642"/>
        <v>0</v>
      </c>
      <c r="CA595" s="66">
        <f t="shared" si="588"/>
        <v>261</v>
      </c>
      <c r="CB595" s="66">
        <f>N3+CE595</f>
        <v>112622</v>
      </c>
      <c r="CC595" s="66">
        <f>MAX(BW404:BW595)</f>
        <v>103666.17235129345</v>
      </c>
      <c r="CD595" s="66">
        <f t="shared" si="621"/>
        <v>-593.1784478497284</v>
      </c>
      <c r="CE595" s="66">
        <f t="shared" si="589"/>
        <v>62622</v>
      </c>
      <c r="CF595" s="66">
        <f>MAX(CE404:CE595)</f>
        <v>62622</v>
      </c>
      <c r="CG595" s="66">
        <f t="shared" si="622"/>
        <v>0</v>
      </c>
      <c r="CH595" s="370">
        <f t="shared" si="586"/>
        <v>40420</v>
      </c>
      <c r="CI595" s="17">
        <f t="shared" si="652"/>
        <v>1</v>
      </c>
      <c r="CJ595" s="17">
        <f t="shared" si="653"/>
        <v>0</v>
      </c>
      <c r="CK595" s="38">
        <f>MAX(BV38:BV595)</f>
        <v>1258.3</v>
      </c>
      <c r="CL595" s="38">
        <f t="shared" si="640"/>
        <v>-7.2000000000000455</v>
      </c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</row>
    <row r="596" spans="1:147" customFormat="1" x14ac:dyDescent="0.25">
      <c r="A596" s="3"/>
      <c r="B596" s="254">
        <f t="shared" si="645"/>
        <v>40364</v>
      </c>
      <c r="C596" s="5">
        <f t="shared" si="648"/>
        <v>61156</v>
      </c>
      <c r="D596" s="5">
        <v>0</v>
      </c>
      <c r="E596" s="66">
        <f t="shared" si="650"/>
        <v>0</v>
      </c>
      <c r="F596" s="66">
        <f t="shared" si="646"/>
        <v>641.00000000000011</v>
      </c>
      <c r="G596" s="4">
        <f t="shared" si="649"/>
        <v>61797</v>
      </c>
      <c r="H596" s="8">
        <f t="shared" si="647"/>
        <v>1.0481391850349927E-2</v>
      </c>
      <c r="I596" s="3"/>
      <c r="J596" s="306">
        <v>40427</v>
      </c>
      <c r="K596" s="176">
        <v>1250.3</v>
      </c>
      <c r="L596" s="176">
        <v>1264.7</v>
      </c>
      <c r="M596" s="176">
        <v>1237.9000000000001</v>
      </c>
      <c r="N596" s="178">
        <v>1246.5</v>
      </c>
      <c r="O596" s="5">
        <f t="shared" si="593"/>
        <v>26.799999999999955</v>
      </c>
      <c r="P596" s="8">
        <f t="shared" si="594"/>
        <v>2.143485563464765E-2</v>
      </c>
      <c r="Q596" s="8">
        <f>(AVERAGE(P593:P595))*Q1239</f>
        <v>8.7604279168120979E-3</v>
      </c>
      <c r="R596" s="8">
        <f>P595/P1239</f>
        <v>0.52877612898800208</v>
      </c>
      <c r="S596" s="109">
        <f t="shared" ref="S596:S659" si="654">(-Q596*K596)+K596</f>
        <v>1239.3468369756097</v>
      </c>
      <c r="T596" s="5">
        <f t="shared" ref="T596:T659" si="655">MAX(1,(K596-AD596))</f>
        <v>10.299999999999955</v>
      </c>
      <c r="U596" s="8">
        <f t="shared" si="590"/>
        <v>0.48500000000000226</v>
      </c>
      <c r="V596" s="19">
        <f t="shared" ref="V596:V659" si="656">MAX(0,(AD596-N596))</f>
        <v>0</v>
      </c>
      <c r="W596" s="109">
        <f t="shared" ref="W596:W659" si="657">(Q596*K596)+K596</f>
        <v>1261.2531630243902</v>
      </c>
      <c r="X596" s="5">
        <f t="shared" ref="X596:X659" si="658">MAX(1,(AL596-K596))</f>
        <v>9.7000000000000455</v>
      </c>
      <c r="Y596" s="8">
        <f t="shared" si="595"/>
        <v>0.51499999999999768</v>
      </c>
      <c r="Z596" s="5">
        <f t="shared" ref="Z596:Z659" si="659">MAX(0,(N596-AL596))</f>
        <v>0</v>
      </c>
      <c r="AA596" s="5">
        <f>K596*AA1239</f>
        <v>16.253899999999998</v>
      </c>
      <c r="AB596" s="5">
        <f t="shared" si="596"/>
        <v>8.5946743229580864</v>
      </c>
      <c r="AC596" s="2">
        <f t="shared" si="638"/>
        <v>40427</v>
      </c>
      <c r="AD596" s="43">
        <f t="shared" si="606"/>
        <v>1240</v>
      </c>
      <c r="AE596" s="235">
        <v>5.6</v>
      </c>
      <c r="AF596" s="131">
        <f>(AK595&gt;AF1239)*1</f>
        <v>1</v>
      </c>
      <c r="AG596" s="112">
        <f>MROUND((AD596*AG1239),5)</f>
        <v>1215</v>
      </c>
      <c r="AH596" s="113">
        <f>MROUND((AE596*AH1239),0.1)</f>
        <v>1</v>
      </c>
      <c r="AI596" s="60">
        <f t="shared" si="607"/>
        <v>-4.5999999999999091</v>
      </c>
      <c r="AJ596" s="60">
        <f t="shared" ref="AJ596:AJ659" si="660">K596</f>
        <v>1250.3</v>
      </c>
      <c r="AK596" s="133">
        <f t="shared" ref="AK596:AK659" si="661">N596</f>
        <v>1246.5</v>
      </c>
      <c r="AL596" s="41">
        <f t="shared" si="597"/>
        <v>1260</v>
      </c>
      <c r="AM596" s="56">
        <f t="shared" si="604"/>
        <v>7.1000000000000005</v>
      </c>
      <c r="AN596" s="82">
        <f t="shared" si="605"/>
        <v>0</v>
      </c>
      <c r="AO596" s="82">
        <f t="shared" si="608"/>
        <v>1</v>
      </c>
      <c r="AP596" s="33">
        <f t="shared" si="623"/>
        <v>1</v>
      </c>
      <c r="AQ596" s="29">
        <f t="shared" si="609"/>
        <v>5.6</v>
      </c>
      <c r="AR596" s="86">
        <f t="shared" si="610"/>
        <v>1</v>
      </c>
      <c r="AS596" s="33">
        <f t="shared" si="611"/>
        <v>0</v>
      </c>
      <c r="AT596" s="19">
        <f t="shared" si="612"/>
        <v>0</v>
      </c>
      <c r="AU596" s="18">
        <f t="shared" si="624"/>
        <v>0</v>
      </c>
      <c r="AV596" s="5">
        <f t="shared" si="625"/>
        <v>0</v>
      </c>
      <c r="AW596" s="17">
        <f t="shared" si="613"/>
        <v>0</v>
      </c>
      <c r="AX596" s="17">
        <f t="shared" si="614"/>
        <v>0</v>
      </c>
      <c r="AY596" s="17">
        <f t="shared" si="626"/>
        <v>0</v>
      </c>
      <c r="AZ596" s="19">
        <f t="shared" si="627"/>
        <v>0</v>
      </c>
      <c r="BA596" s="19">
        <f t="shared" si="628"/>
        <v>0</v>
      </c>
      <c r="BB596" s="19">
        <f t="shared" si="629"/>
        <v>0</v>
      </c>
      <c r="BC596" s="19">
        <f t="shared" si="630"/>
        <v>0</v>
      </c>
      <c r="BD596" s="17">
        <f t="shared" si="631"/>
        <v>0</v>
      </c>
      <c r="BE596" s="17">
        <f t="shared" si="615"/>
        <v>0</v>
      </c>
      <c r="BF596" s="38">
        <f t="shared" si="616"/>
        <v>0</v>
      </c>
      <c r="BG596" s="38">
        <f t="shared" si="617"/>
        <v>0</v>
      </c>
      <c r="BH596" s="38">
        <f t="shared" si="632"/>
        <v>0</v>
      </c>
      <c r="BI596" s="38">
        <f t="shared" si="618"/>
        <v>-1</v>
      </c>
      <c r="BJ596" s="5">
        <f t="shared" si="619"/>
        <v>5.6</v>
      </c>
      <c r="BK596" s="5">
        <f t="shared" si="633"/>
        <v>0</v>
      </c>
      <c r="BL596" s="22">
        <f t="shared" si="634"/>
        <v>0</v>
      </c>
      <c r="BM596" s="5">
        <f t="shared" si="635"/>
        <v>4.5999999999999996</v>
      </c>
      <c r="BN596" s="66">
        <f t="shared" si="636"/>
        <v>459.99999999999994</v>
      </c>
      <c r="BO596" s="5">
        <f>AP596*BO1434</f>
        <v>0</v>
      </c>
      <c r="BP596" s="5">
        <f>AU596*BP1239</f>
        <v>0</v>
      </c>
      <c r="BQ596" s="5">
        <f t="shared" si="587"/>
        <v>-39</v>
      </c>
      <c r="BR596" s="356">
        <f t="shared" si="651"/>
        <v>420.99999999999994</v>
      </c>
      <c r="BS596" s="5">
        <f t="shared" si="637"/>
        <v>1246.5</v>
      </c>
      <c r="BT596" s="6"/>
      <c r="BU596" s="306">
        <v>40427</v>
      </c>
      <c r="BV596" s="38">
        <f t="shared" si="620"/>
        <v>1246.5</v>
      </c>
      <c r="BW596" s="66">
        <f>BV27*BV596</f>
        <v>102694.01878398418</v>
      </c>
      <c r="BX596" s="66">
        <f t="shared" si="641"/>
        <v>-378.97511945954466</v>
      </c>
      <c r="BY596" s="17">
        <f t="shared" si="639"/>
        <v>0</v>
      </c>
      <c r="BZ596" s="17">
        <f t="shared" si="642"/>
        <v>1</v>
      </c>
      <c r="CA596" s="66">
        <f t="shared" si="588"/>
        <v>421</v>
      </c>
      <c r="CB596" s="66">
        <f>N3+CE596</f>
        <v>113043</v>
      </c>
      <c r="CC596" s="66">
        <f>MAX(BW404:BW596)</f>
        <v>103666.17235129345</v>
      </c>
      <c r="CD596" s="66">
        <f t="shared" si="621"/>
        <v>-972.15356730927306</v>
      </c>
      <c r="CE596" s="66">
        <f t="shared" si="589"/>
        <v>63043</v>
      </c>
      <c r="CF596" s="66">
        <f>MAX(CE404:CE596)</f>
        <v>63043</v>
      </c>
      <c r="CG596" s="66">
        <f t="shared" si="622"/>
        <v>0</v>
      </c>
      <c r="CH596" s="370">
        <f t="shared" ref="CH596:CH659" si="662">BU596</f>
        <v>40427</v>
      </c>
      <c r="CI596" s="17">
        <f t="shared" si="652"/>
        <v>1</v>
      </c>
      <c r="CJ596" s="17">
        <f t="shared" si="653"/>
        <v>0</v>
      </c>
      <c r="CK596" s="38">
        <f>MAX(BV38:BV596)</f>
        <v>1258.3</v>
      </c>
      <c r="CL596" s="38">
        <f t="shared" si="640"/>
        <v>-11.799999999999955</v>
      </c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</row>
    <row r="597" spans="1:147" customFormat="1" x14ac:dyDescent="0.25">
      <c r="A597" s="3"/>
      <c r="B597" s="254">
        <f t="shared" si="645"/>
        <v>40371</v>
      </c>
      <c r="C597" s="5">
        <f t="shared" si="648"/>
        <v>61797</v>
      </c>
      <c r="D597" s="5">
        <v>0</v>
      </c>
      <c r="E597" s="66">
        <f t="shared" si="650"/>
        <v>0</v>
      </c>
      <c r="F597" s="66">
        <f t="shared" si="646"/>
        <v>840.99999999999989</v>
      </c>
      <c r="G597" s="4">
        <f t="shared" si="649"/>
        <v>62638</v>
      </c>
      <c r="H597" s="8">
        <f t="shared" si="647"/>
        <v>1.3609074874184829E-2</v>
      </c>
      <c r="I597" s="3"/>
      <c r="J597" s="306">
        <v>40434</v>
      </c>
      <c r="K597" s="176">
        <v>1247.3</v>
      </c>
      <c r="L597" s="176">
        <v>1284.4000000000001</v>
      </c>
      <c r="M597" s="176">
        <v>1242.3</v>
      </c>
      <c r="N597" s="178">
        <v>1277.5</v>
      </c>
      <c r="O597" s="5">
        <f t="shared" si="593"/>
        <v>42.100000000000136</v>
      </c>
      <c r="P597" s="8">
        <f t="shared" si="594"/>
        <v>3.3752906277559641E-2</v>
      </c>
      <c r="Q597" s="8">
        <f>(AVERAGE(P594:P596))*Q1239</f>
        <v>9.0646341784423393E-3</v>
      </c>
      <c r="R597" s="8">
        <f>P596/P1239</f>
        <v>0.60787835155915004</v>
      </c>
      <c r="S597" s="109">
        <f t="shared" si="654"/>
        <v>1235.9936817892287</v>
      </c>
      <c r="T597" s="5">
        <f t="shared" si="655"/>
        <v>12.299999999999955</v>
      </c>
      <c r="U597" s="8">
        <f t="shared" si="590"/>
        <v>0.50800000000000178</v>
      </c>
      <c r="V597" s="19">
        <f t="shared" si="656"/>
        <v>0</v>
      </c>
      <c r="W597" s="109">
        <f t="shared" si="657"/>
        <v>1258.6063182107712</v>
      </c>
      <c r="X597" s="5">
        <f t="shared" si="658"/>
        <v>12.700000000000045</v>
      </c>
      <c r="Y597" s="8">
        <f t="shared" si="595"/>
        <v>0.49199999999999822</v>
      </c>
      <c r="Z597" s="5">
        <f t="shared" si="659"/>
        <v>17.5</v>
      </c>
      <c r="AA597" s="5">
        <f>K597*AA1239</f>
        <v>16.2149</v>
      </c>
      <c r="AB597" s="5">
        <f t="shared" si="596"/>
        <v>9.8566866826964628</v>
      </c>
      <c r="AC597" s="2">
        <f t="shared" si="638"/>
        <v>40434</v>
      </c>
      <c r="AD597" s="43">
        <f t="shared" si="606"/>
        <v>1235</v>
      </c>
      <c r="AE597" s="235">
        <v>4.2</v>
      </c>
      <c r="AF597" s="131">
        <f>(AK596&gt;AF1239)*1</f>
        <v>0</v>
      </c>
      <c r="AG597" s="112">
        <f>MROUND((AD597*AG1239),5)</f>
        <v>1210</v>
      </c>
      <c r="AH597" s="113">
        <f>MROUND((AE597*AH1239),0.1)</f>
        <v>0.8</v>
      </c>
      <c r="AI597" s="60">
        <f t="shared" si="607"/>
        <v>31</v>
      </c>
      <c r="AJ597" s="60">
        <f t="shared" si="660"/>
        <v>1247.3</v>
      </c>
      <c r="AK597" s="133">
        <f t="shared" si="661"/>
        <v>1277.5</v>
      </c>
      <c r="AL597" s="41">
        <f t="shared" si="597"/>
        <v>1260</v>
      </c>
      <c r="AM597" s="56">
        <f t="shared" si="604"/>
        <v>4.4000000000000004</v>
      </c>
      <c r="AN597" s="82">
        <f t="shared" si="605"/>
        <v>1</v>
      </c>
      <c r="AO597" s="82">
        <f t="shared" si="608"/>
        <v>0</v>
      </c>
      <c r="AP597" s="33">
        <f t="shared" si="623"/>
        <v>1</v>
      </c>
      <c r="AQ597" s="29">
        <f t="shared" si="609"/>
        <v>4.2</v>
      </c>
      <c r="AR597" s="86">
        <f t="shared" si="610"/>
        <v>1</v>
      </c>
      <c r="AS597" s="33">
        <f t="shared" si="611"/>
        <v>0</v>
      </c>
      <c r="AT597" s="19">
        <f t="shared" si="612"/>
        <v>0</v>
      </c>
      <c r="AU597" s="18">
        <f t="shared" si="624"/>
        <v>0</v>
      </c>
      <c r="AV597" s="5">
        <f t="shared" si="625"/>
        <v>0</v>
      </c>
      <c r="AW597" s="17">
        <f t="shared" si="613"/>
        <v>0</v>
      </c>
      <c r="AX597" s="17">
        <f t="shared" si="614"/>
        <v>0</v>
      </c>
      <c r="AY597" s="17">
        <f t="shared" si="626"/>
        <v>0</v>
      </c>
      <c r="AZ597" s="19">
        <f t="shared" si="627"/>
        <v>0</v>
      </c>
      <c r="BA597" s="19">
        <f t="shared" si="628"/>
        <v>0</v>
      </c>
      <c r="BB597" s="19">
        <f t="shared" si="629"/>
        <v>0</v>
      </c>
      <c r="BC597" s="19">
        <f t="shared" si="630"/>
        <v>0</v>
      </c>
      <c r="BD597" s="17">
        <f t="shared" si="631"/>
        <v>0</v>
      </c>
      <c r="BE597" s="17">
        <f t="shared" si="615"/>
        <v>0</v>
      </c>
      <c r="BF597" s="38">
        <f t="shared" si="616"/>
        <v>0</v>
      </c>
      <c r="BG597" s="38">
        <f t="shared" si="617"/>
        <v>0</v>
      </c>
      <c r="BH597" s="38">
        <f t="shared" si="632"/>
        <v>0</v>
      </c>
      <c r="BI597" s="38">
        <f t="shared" si="618"/>
        <v>-0.8</v>
      </c>
      <c r="BJ597" s="5">
        <f t="shared" si="619"/>
        <v>4.2</v>
      </c>
      <c r="BK597" s="5">
        <f t="shared" si="633"/>
        <v>0</v>
      </c>
      <c r="BL597" s="22">
        <f t="shared" si="634"/>
        <v>0</v>
      </c>
      <c r="BM597" s="5">
        <f t="shared" si="635"/>
        <v>3.4000000000000004</v>
      </c>
      <c r="BN597" s="66">
        <f t="shared" si="636"/>
        <v>340.00000000000006</v>
      </c>
      <c r="BO597" s="5">
        <f>AP597*BO1435</f>
        <v>0</v>
      </c>
      <c r="BP597" s="5">
        <f>AU597*BP1239</f>
        <v>0</v>
      </c>
      <c r="BQ597" s="5">
        <f t="shared" ref="BQ597:BQ660" si="663">BQ596</f>
        <v>-39</v>
      </c>
      <c r="BR597" s="356">
        <f t="shared" si="651"/>
        <v>301.00000000000006</v>
      </c>
      <c r="BS597" s="5">
        <f t="shared" si="637"/>
        <v>1277.5</v>
      </c>
      <c r="BT597" s="6"/>
      <c r="BU597" s="306">
        <v>40434</v>
      </c>
      <c r="BV597" s="38">
        <f t="shared" si="620"/>
        <v>1277.5</v>
      </c>
      <c r="BW597" s="66">
        <f>BV27*BV597</f>
        <v>105247.98154555941</v>
      </c>
      <c r="BX597" s="66">
        <f t="shared" si="641"/>
        <v>2553.9627615752252</v>
      </c>
      <c r="BY597" s="17">
        <f t="shared" si="639"/>
        <v>1</v>
      </c>
      <c r="BZ597" s="17">
        <f t="shared" si="642"/>
        <v>0</v>
      </c>
      <c r="CA597" s="66">
        <f t="shared" ref="CA597:CA660" si="664">CB597-CB596</f>
        <v>301</v>
      </c>
      <c r="CB597" s="66">
        <f>N3+CE597</f>
        <v>113344</v>
      </c>
      <c r="CC597" s="66">
        <f>MAX(BW404:BW597)</f>
        <v>105247.98154555941</v>
      </c>
      <c r="CD597" s="66">
        <f t="shared" si="621"/>
        <v>0</v>
      </c>
      <c r="CE597" s="66">
        <f t="shared" ref="CE597:CE660" si="665">CE596+BR597</f>
        <v>63344</v>
      </c>
      <c r="CF597" s="66">
        <f>MAX(CE404:CE597)</f>
        <v>63344</v>
      </c>
      <c r="CG597" s="66">
        <f t="shared" si="622"/>
        <v>0</v>
      </c>
      <c r="CH597" s="370">
        <f t="shared" si="662"/>
        <v>40434</v>
      </c>
      <c r="CI597" s="17">
        <f t="shared" si="652"/>
        <v>1</v>
      </c>
      <c r="CJ597" s="17">
        <f t="shared" si="653"/>
        <v>0</v>
      </c>
      <c r="CK597" s="38">
        <f>MAX(BV38:BV597)</f>
        <v>1277.5</v>
      </c>
      <c r="CL597" s="38">
        <f t="shared" si="640"/>
        <v>0</v>
      </c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</row>
    <row r="598" spans="1:147" customFormat="1" x14ac:dyDescent="0.25">
      <c r="A598" s="3"/>
      <c r="B598" s="254">
        <f t="shared" si="645"/>
        <v>40378</v>
      </c>
      <c r="C598" s="5">
        <f t="shared" si="648"/>
        <v>62638</v>
      </c>
      <c r="D598" s="5">
        <v>0</v>
      </c>
      <c r="E598" s="66">
        <f t="shared" si="650"/>
        <v>0</v>
      </c>
      <c r="F598" s="66">
        <f t="shared" si="646"/>
        <v>372</v>
      </c>
      <c r="G598" s="4">
        <f t="shared" si="649"/>
        <v>63010</v>
      </c>
      <c r="H598" s="8">
        <f t="shared" si="647"/>
        <v>5.9388869376416874E-3</v>
      </c>
      <c r="I598" s="3"/>
      <c r="J598" s="306">
        <v>40441</v>
      </c>
      <c r="K598" s="176">
        <v>1277.7</v>
      </c>
      <c r="L598" s="176">
        <v>1301.5999999999999</v>
      </c>
      <c r="M598" s="176">
        <v>1272</v>
      </c>
      <c r="N598" s="178">
        <v>1298.0999999999999</v>
      </c>
      <c r="O598" s="5">
        <f t="shared" si="593"/>
        <v>29.599999999999909</v>
      </c>
      <c r="P598" s="8">
        <f t="shared" si="594"/>
        <v>2.3166627533849814E-2</v>
      </c>
      <c r="Q598" s="8">
        <f>(AVERAGE(P595:P597))*Q1239</f>
        <v>9.844444613020531E-3</v>
      </c>
      <c r="R598" s="8">
        <f>P597/P1239</f>
        <v>0.95721013372109498</v>
      </c>
      <c r="S598" s="109">
        <f t="shared" si="654"/>
        <v>1265.1217531179436</v>
      </c>
      <c r="T598" s="5">
        <f t="shared" si="655"/>
        <v>12.700000000000045</v>
      </c>
      <c r="U598" s="8">
        <f t="shared" si="590"/>
        <v>0.49199999999999816</v>
      </c>
      <c r="V598" s="19">
        <f t="shared" si="656"/>
        <v>0</v>
      </c>
      <c r="W598" s="109">
        <f t="shared" si="657"/>
        <v>1290.2782468820565</v>
      </c>
      <c r="X598" s="5">
        <f t="shared" si="658"/>
        <v>12.299999999999955</v>
      </c>
      <c r="Y598" s="8">
        <f t="shared" si="595"/>
        <v>0.50800000000000178</v>
      </c>
      <c r="Z598" s="5">
        <f t="shared" si="659"/>
        <v>8.0999999999999091</v>
      </c>
      <c r="AA598" s="5">
        <f>K598*AA1239</f>
        <v>16.610099999999999</v>
      </c>
      <c r="AB598" s="5">
        <f t="shared" si="596"/>
        <v>15.899356042120759</v>
      </c>
      <c r="AC598" s="2">
        <f t="shared" si="638"/>
        <v>40441</v>
      </c>
      <c r="AD598" s="43">
        <f t="shared" si="606"/>
        <v>1265</v>
      </c>
      <c r="AE598" s="235">
        <v>5</v>
      </c>
      <c r="AF598" s="131">
        <f>(AK597&gt;AF1239)*1</f>
        <v>1</v>
      </c>
      <c r="AG598" s="112">
        <f>MROUND((AD598*AG1239),5)</f>
        <v>1240</v>
      </c>
      <c r="AH598" s="113">
        <f>MROUND((AE598*AH1239),0.1)</f>
        <v>0.9</v>
      </c>
      <c r="AI598" s="60">
        <f t="shared" si="607"/>
        <v>20.599999999999909</v>
      </c>
      <c r="AJ598" s="60">
        <f t="shared" si="660"/>
        <v>1277.7</v>
      </c>
      <c r="AK598" s="133">
        <f t="shared" si="661"/>
        <v>1298.0999999999999</v>
      </c>
      <c r="AL598" s="41">
        <f t="shared" si="597"/>
        <v>1290</v>
      </c>
      <c r="AM598" s="56">
        <f t="shared" si="604"/>
        <v>4.8000000000000007</v>
      </c>
      <c r="AN598" s="82">
        <f t="shared" si="605"/>
        <v>1</v>
      </c>
      <c r="AO598" s="82">
        <f t="shared" si="608"/>
        <v>0</v>
      </c>
      <c r="AP598" s="33">
        <f t="shared" si="623"/>
        <v>1</v>
      </c>
      <c r="AQ598" s="29">
        <f t="shared" si="609"/>
        <v>5</v>
      </c>
      <c r="AR598" s="86">
        <f t="shared" si="610"/>
        <v>1</v>
      </c>
      <c r="AS598" s="33">
        <f t="shared" si="611"/>
        <v>0</v>
      </c>
      <c r="AT598" s="19">
        <f t="shared" si="612"/>
        <v>0</v>
      </c>
      <c r="AU598" s="18">
        <f t="shared" si="624"/>
        <v>0</v>
      </c>
      <c r="AV598" s="5">
        <f t="shared" si="625"/>
        <v>0</v>
      </c>
      <c r="AW598" s="17">
        <f t="shared" si="613"/>
        <v>0</v>
      </c>
      <c r="AX598" s="17">
        <f t="shared" si="614"/>
        <v>0</v>
      </c>
      <c r="AY598" s="17">
        <f t="shared" si="626"/>
        <v>0</v>
      </c>
      <c r="AZ598" s="19">
        <f t="shared" si="627"/>
        <v>0</v>
      </c>
      <c r="BA598" s="19">
        <f t="shared" si="628"/>
        <v>0</v>
      </c>
      <c r="BB598" s="19">
        <f t="shared" si="629"/>
        <v>0</v>
      </c>
      <c r="BC598" s="19">
        <f t="shared" si="630"/>
        <v>0</v>
      </c>
      <c r="BD598" s="17">
        <f t="shared" si="631"/>
        <v>0</v>
      </c>
      <c r="BE598" s="17">
        <f t="shared" si="615"/>
        <v>0</v>
      </c>
      <c r="BF598" s="38">
        <f t="shared" si="616"/>
        <v>0</v>
      </c>
      <c r="BG598" s="38">
        <f t="shared" si="617"/>
        <v>0</v>
      </c>
      <c r="BH598" s="38">
        <f t="shared" si="632"/>
        <v>0</v>
      </c>
      <c r="BI598" s="38">
        <f t="shared" si="618"/>
        <v>-0.9</v>
      </c>
      <c r="BJ598" s="5">
        <f t="shared" si="619"/>
        <v>5</v>
      </c>
      <c r="BK598" s="5">
        <f t="shared" si="633"/>
        <v>0</v>
      </c>
      <c r="BL598" s="22">
        <f t="shared" si="634"/>
        <v>0</v>
      </c>
      <c r="BM598" s="5">
        <f t="shared" si="635"/>
        <v>4.0999999999999996</v>
      </c>
      <c r="BN598" s="66">
        <f t="shared" si="636"/>
        <v>409.99999999999994</v>
      </c>
      <c r="BO598" s="5">
        <f>AP598*BO1436</f>
        <v>0</v>
      </c>
      <c r="BP598" s="5">
        <f>AU598*BP1239</f>
        <v>0</v>
      </c>
      <c r="BQ598" s="5">
        <f t="shared" si="663"/>
        <v>-39</v>
      </c>
      <c r="BR598" s="356">
        <f t="shared" si="651"/>
        <v>370.99999999999994</v>
      </c>
      <c r="BS598" s="5">
        <f t="shared" si="637"/>
        <v>1298.0999999999999</v>
      </c>
      <c r="BT598" s="6"/>
      <c r="BU598" s="306">
        <v>40441</v>
      </c>
      <c r="BV598" s="38">
        <f t="shared" si="620"/>
        <v>1298.0999999999999</v>
      </c>
      <c r="BW598" s="66">
        <f>BV27*BV598</f>
        <v>106945.1309935739</v>
      </c>
      <c r="BX598" s="66">
        <f t="shared" si="641"/>
        <v>1697.1494480144902</v>
      </c>
      <c r="BY598" s="17">
        <f t="shared" si="639"/>
        <v>1</v>
      </c>
      <c r="BZ598" s="17">
        <f t="shared" si="642"/>
        <v>0</v>
      </c>
      <c r="CA598" s="66">
        <f t="shared" si="664"/>
        <v>371</v>
      </c>
      <c r="CB598" s="66">
        <f>N3+CE598</f>
        <v>113715</v>
      </c>
      <c r="CC598" s="66">
        <f>MAX(BW404:BW598)</f>
        <v>106945.1309935739</v>
      </c>
      <c r="CD598" s="66">
        <f t="shared" si="621"/>
        <v>0</v>
      </c>
      <c r="CE598" s="66">
        <f t="shared" si="665"/>
        <v>63715</v>
      </c>
      <c r="CF598" s="66">
        <f>MAX(CE404:CE598)</f>
        <v>63715</v>
      </c>
      <c r="CG598" s="66">
        <f t="shared" si="622"/>
        <v>0</v>
      </c>
      <c r="CH598" s="370">
        <f t="shared" si="662"/>
        <v>40441</v>
      </c>
      <c r="CI598" s="17">
        <f t="shared" si="652"/>
        <v>1</v>
      </c>
      <c r="CJ598" s="17">
        <f t="shared" si="653"/>
        <v>0</v>
      </c>
      <c r="CK598" s="38">
        <f>MAX(BV38:BV598)</f>
        <v>1298.0999999999999</v>
      </c>
      <c r="CL598" s="38">
        <f t="shared" si="640"/>
        <v>0</v>
      </c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</row>
    <row r="599" spans="1:147" customFormat="1" x14ac:dyDescent="0.25">
      <c r="A599" s="3"/>
      <c r="B599" s="254">
        <f t="shared" si="645"/>
        <v>40385</v>
      </c>
      <c r="C599" s="5">
        <f t="shared" si="648"/>
        <v>63010</v>
      </c>
      <c r="D599" s="5">
        <v>0</v>
      </c>
      <c r="E599" s="66">
        <f t="shared" si="650"/>
        <v>0</v>
      </c>
      <c r="F599" s="66">
        <f t="shared" si="646"/>
        <v>462</v>
      </c>
      <c r="G599" s="4">
        <f t="shared" si="649"/>
        <v>63472</v>
      </c>
      <c r="H599" s="8">
        <f t="shared" si="647"/>
        <v>7.3321694969052534E-3</v>
      </c>
      <c r="I599" s="3"/>
      <c r="J599" s="306">
        <v>40448</v>
      </c>
      <c r="K599" s="176">
        <v>1299.2</v>
      </c>
      <c r="L599" s="176">
        <v>1322</v>
      </c>
      <c r="M599" s="176">
        <v>1276.2</v>
      </c>
      <c r="N599" s="178">
        <v>1317.8</v>
      </c>
      <c r="O599" s="5">
        <f t="shared" si="593"/>
        <v>45.799999999999955</v>
      </c>
      <c r="P599" s="8">
        <f t="shared" si="594"/>
        <v>3.5252463054187153E-2</v>
      </c>
      <c r="Q599" s="8">
        <f>(AVERAGE(P596:P598))*Q1239</f>
        <v>1.0447251926140948E-2</v>
      </c>
      <c r="R599" s="8">
        <f>P598/P1239</f>
        <v>0.65699025906655861</v>
      </c>
      <c r="S599" s="109">
        <f t="shared" si="654"/>
        <v>1285.6269302975577</v>
      </c>
      <c r="T599" s="5">
        <f t="shared" si="655"/>
        <v>14.200000000000045</v>
      </c>
      <c r="U599" s="8">
        <f t="shared" si="590"/>
        <v>0.52666666666666517</v>
      </c>
      <c r="V599" s="19">
        <f t="shared" si="656"/>
        <v>0</v>
      </c>
      <c r="W599" s="109">
        <f t="shared" si="657"/>
        <v>1312.7730697024424</v>
      </c>
      <c r="X599" s="5">
        <f t="shared" si="658"/>
        <v>15.799999999999955</v>
      </c>
      <c r="Y599" s="8">
        <f t="shared" si="595"/>
        <v>0.47333333333333483</v>
      </c>
      <c r="Z599" s="5">
        <f t="shared" si="659"/>
        <v>2.7999999999999545</v>
      </c>
      <c r="AA599" s="5">
        <f>K599*AA1239</f>
        <v>16.889600000000002</v>
      </c>
      <c r="AB599" s="5">
        <f t="shared" si="596"/>
        <v>11.096302679530549</v>
      </c>
      <c r="AC599" s="2">
        <f t="shared" si="638"/>
        <v>40448</v>
      </c>
      <c r="AD599" s="43">
        <f t="shared" si="606"/>
        <v>1285</v>
      </c>
      <c r="AE599" s="235">
        <v>7.8</v>
      </c>
      <c r="AF599" s="131">
        <f>(AK598&gt;AF1239)*1</f>
        <v>1</v>
      </c>
      <c r="AG599" s="112">
        <f>MROUND((AD599*AG1239),5)</f>
        <v>1260</v>
      </c>
      <c r="AH599" s="113">
        <f>MROUND((AE599*AH1239),0.1)</f>
        <v>1.4000000000000001</v>
      </c>
      <c r="AI599" s="60">
        <f t="shared" si="607"/>
        <v>19.700000000000045</v>
      </c>
      <c r="AJ599" s="60">
        <f t="shared" si="660"/>
        <v>1299.2</v>
      </c>
      <c r="AK599" s="133">
        <f t="shared" si="661"/>
        <v>1317.8</v>
      </c>
      <c r="AL599" s="41">
        <f t="shared" si="597"/>
        <v>1315</v>
      </c>
      <c r="AM599" s="56">
        <f t="shared" si="604"/>
        <v>8.1</v>
      </c>
      <c r="AN599" s="82">
        <f t="shared" si="605"/>
        <v>1</v>
      </c>
      <c r="AO599" s="82">
        <f t="shared" si="608"/>
        <v>0</v>
      </c>
      <c r="AP599" s="33">
        <f t="shared" si="623"/>
        <v>1</v>
      </c>
      <c r="AQ599" s="29">
        <f t="shared" si="609"/>
        <v>7.8</v>
      </c>
      <c r="AR599" s="86">
        <f t="shared" si="610"/>
        <v>1</v>
      </c>
      <c r="AS599" s="33">
        <f t="shared" si="611"/>
        <v>0</v>
      </c>
      <c r="AT599" s="19">
        <f t="shared" si="612"/>
        <v>0</v>
      </c>
      <c r="AU599" s="18">
        <f t="shared" si="624"/>
        <v>0</v>
      </c>
      <c r="AV599" s="5">
        <f t="shared" si="625"/>
        <v>0</v>
      </c>
      <c r="AW599" s="17">
        <f t="shared" si="613"/>
        <v>0</v>
      </c>
      <c r="AX599" s="17">
        <f t="shared" si="614"/>
        <v>0</v>
      </c>
      <c r="AY599" s="17">
        <f t="shared" si="626"/>
        <v>0</v>
      </c>
      <c r="AZ599" s="19">
        <f t="shared" si="627"/>
        <v>0</v>
      </c>
      <c r="BA599" s="19">
        <f t="shared" si="628"/>
        <v>0</v>
      </c>
      <c r="BB599" s="19">
        <f t="shared" si="629"/>
        <v>0</v>
      </c>
      <c r="BC599" s="19">
        <f t="shared" si="630"/>
        <v>0</v>
      </c>
      <c r="BD599" s="17">
        <f t="shared" si="631"/>
        <v>0</v>
      </c>
      <c r="BE599" s="17">
        <f t="shared" si="615"/>
        <v>0</v>
      </c>
      <c r="BF599" s="38">
        <f t="shared" si="616"/>
        <v>0</v>
      </c>
      <c r="BG599" s="38">
        <f t="shared" si="617"/>
        <v>0</v>
      </c>
      <c r="BH599" s="38">
        <f t="shared" si="632"/>
        <v>0</v>
      </c>
      <c r="BI599" s="38">
        <f t="shared" si="618"/>
        <v>-1.4000000000000001</v>
      </c>
      <c r="BJ599" s="5">
        <f t="shared" si="619"/>
        <v>7.8</v>
      </c>
      <c r="BK599" s="5">
        <f t="shared" si="633"/>
        <v>0</v>
      </c>
      <c r="BL599" s="22">
        <f t="shared" si="634"/>
        <v>0</v>
      </c>
      <c r="BM599" s="5">
        <f t="shared" si="635"/>
        <v>6.3999999999999995</v>
      </c>
      <c r="BN599" s="66">
        <f t="shared" si="636"/>
        <v>640</v>
      </c>
      <c r="BO599" s="5">
        <f>AP599*BO1437</f>
        <v>0</v>
      </c>
      <c r="BP599" s="5">
        <f>AU599*BP1239</f>
        <v>0</v>
      </c>
      <c r="BQ599" s="5">
        <f t="shared" si="663"/>
        <v>-39</v>
      </c>
      <c r="BR599" s="356">
        <f t="shared" si="651"/>
        <v>601</v>
      </c>
      <c r="BS599" s="5">
        <f t="shared" si="637"/>
        <v>1317.8</v>
      </c>
      <c r="BT599" s="6"/>
      <c r="BU599" s="306">
        <v>40448</v>
      </c>
      <c r="BV599" s="38">
        <f t="shared" si="620"/>
        <v>1317.8</v>
      </c>
      <c r="BW599" s="66">
        <f>BV27*BV599</f>
        <v>108568.13313560719</v>
      </c>
      <c r="BX599" s="66">
        <f t="shared" si="641"/>
        <v>1623.0021420332923</v>
      </c>
      <c r="BY599" s="17">
        <f t="shared" si="639"/>
        <v>1</v>
      </c>
      <c r="BZ599" s="17">
        <f t="shared" si="642"/>
        <v>0</v>
      </c>
      <c r="CA599" s="66">
        <f t="shared" si="664"/>
        <v>601</v>
      </c>
      <c r="CB599" s="66">
        <f>N3+CE599</f>
        <v>114316</v>
      </c>
      <c r="CC599" s="66">
        <f>MAX(BW404:BW599)</f>
        <v>108568.13313560719</v>
      </c>
      <c r="CD599" s="66">
        <f t="shared" si="621"/>
        <v>0</v>
      </c>
      <c r="CE599" s="66">
        <f t="shared" si="665"/>
        <v>64316</v>
      </c>
      <c r="CF599" s="66">
        <f>MAX(CE404:CE599)</f>
        <v>64316</v>
      </c>
      <c r="CG599" s="66">
        <f t="shared" si="622"/>
        <v>0</v>
      </c>
      <c r="CH599" s="370">
        <f t="shared" si="662"/>
        <v>40448</v>
      </c>
      <c r="CI599" s="17">
        <f t="shared" si="652"/>
        <v>1</v>
      </c>
      <c r="CJ599" s="17">
        <f t="shared" si="653"/>
        <v>0</v>
      </c>
      <c r="CK599" s="38">
        <f>MAX(BV38:BV599)</f>
        <v>1317.8</v>
      </c>
      <c r="CL599" s="38">
        <f t="shared" si="640"/>
        <v>0</v>
      </c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</row>
    <row r="600" spans="1:147" customFormat="1" x14ac:dyDescent="0.25">
      <c r="A600" s="3"/>
      <c r="B600" s="254">
        <f t="shared" si="645"/>
        <v>40392</v>
      </c>
      <c r="C600" s="5">
        <f t="shared" si="648"/>
        <v>63472</v>
      </c>
      <c r="D600" s="5">
        <v>0</v>
      </c>
      <c r="E600" s="66">
        <f t="shared" si="650"/>
        <v>0</v>
      </c>
      <c r="F600" s="66">
        <f t="shared" si="646"/>
        <v>381.99999999999994</v>
      </c>
      <c r="G600" s="4">
        <f t="shared" si="649"/>
        <v>63854</v>
      </c>
      <c r="H600" s="8">
        <f t="shared" si="647"/>
        <v>6.018401814973531E-3</v>
      </c>
      <c r="I600" s="3"/>
      <c r="J600" s="306">
        <v>40455</v>
      </c>
      <c r="K600" s="176">
        <v>1319.7</v>
      </c>
      <c r="L600" s="176">
        <v>1366</v>
      </c>
      <c r="M600" s="176">
        <v>1313.3</v>
      </c>
      <c r="N600" s="178">
        <v>1345.3</v>
      </c>
      <c r="O600" s="5">
        <f t="shared" si="593"/>
        <v>52.700000000000045</v>
      </c>
      <c r="P600" s="8">
        <f t="shared" si="594"/>
        <v>3.9933318178373908E-2</v>
      </c>
      <c r="Q600" s="8">
        <f>(AVERAGE(P597:P599))*Q1239</f>
        <v>1.2289599582079548E-2</v>
      </c>
      <c r="R600" s="8">
        <f>P599/P1239</f>
        <v>0.99973657369264501</v>
      </c>
      <c r="S600" s="109">
        <f t="shared" si="654"/>
        <v>1303.4814154315297</v>
      </c>
      <c r="T600" s="5">
        <f t="shared" si="655"/>
        <v>14.700000000000045</v>
      </c>
      <c r="U600" s="8">
        <f t="shared" si="590"/>
        <v>0.50999999999999845</v>
      </c>
      <c r="V600" s="19">
        <f t="shared" si="656"/>
        <v>0</v>
      </c>
      <c r="W600" s="109">
        <f t="shared" si="657"/>
        <v>1335.9185845684704</v>
      </c>
      <c r="X600" s="5">
        <f t="shared" si="658"/>
        <v>15.299999999999955</v>
      </c>
      <c r="Y600" s="8">
        <f t="shared" si="595"/>
        <v>0.49000000000000155</v>
      </c>
      <c r="Z600" s="5">
        <f t="shared" si="659"/>
        <v>10.299999999999955</v>
      </c>
      <c r="AA600" s="5">
        <f>K600*AA1239</f>
        <v>17.156099999999999</v>
      </c>
      <c r="AB600" s="5">
        <f t="shared" si="596"/>
        <v>17.151580631928386</v>
      </c>
      <c r="AC600" s="2">
        <f t="shared" si="638"/>
        <v>40455</v>
      </c>
      <c r="AD600" s="43">
        <f t="shared" si="606"/>
        <v>1305</v>
      </c>
      <c r="AE600" s="235">
        <v>5.8</v>
      </c>
      <c r="AF600" s="131">
        <f>(AK599&gt;AF1239)*1</f>
        <v>1</v>
      </c>
      <c r="AG600" s="112">
        <f>MROUND((AD600*AG1239),5)</f>
        <v>1280</v>
      </c>
      <c r="AH600" s="113">
        <f>MROUND((AE600*AH1239),0.1)</f>
        <v>1</v>
      </c>
      <c r="AI600" s="60">
        <f t="shared" si="607"/>
        <v>27.5</v>
      </c>
      <c r="AJ600" s="60">
        <f t="shared" si="660"/>
        <v>1319.7</v>
      </c>
      <c r="AK600" s="133">
        <f t="shared" si="661"/>
        <v>1345.3</v>
      </c>
      <c r="AL600" s="41">
        <f t="shared" si="597"/>
        <v>1335</v>
      </c>
      <c r="AM600" s="56">
        <f t="shared" si="604"/>
        <v>5.3000000000000007</v>
      </c>
      <c r="AN600" s="82">
        <f t="shared" si="605"/>
        <v>1</v>
      </c>
      <c r="AO600" s="82">
        <f t="shared" si="608"/>
        <v>0</v>
      </c>
      <c r="AP600" s="33">
        <f t="shared" si="623"/>
        <v>1</v>
      </c>
      <c r="AQ600" s="29">
        <f t="shared" si="609"/>
        <v>5.8</v>
      </c>
      <c r="AR600" s="86">
        <f t="shared" si="610"/>
        <v>1</v>
      </c>
      <c r="AS600" s="33">
        <f t="shared" si="611"/>
        <v>0</v>
      </c>
      <c r="AT600" s="19">
        <f t="shared" si="612"/>
        <v>0</v>
      </c>
      <c r="AU600" s="18">
        <f t="shared" si="624"/>
        <v>0</v>
      </c>
      <c r="AV600" s="5">
        <f t="shared" si="625"/>
        <v>0</v>
      </c>
      <c r="AW600" s="17">
        <f t="shared" si="613"/>
        <v>0</v>
      </c>
      <c r="AX600" s="17">
        <f t="shared" si="614"/>
        <v>0</v>
      </c>
      <c r="AY600" s="17">
        <f t="shared" si="626"/>
        <v>0</v>
      </c>
      <c r="AZ600" s="19">
        <f t="shared" si="627"/>
        <v>0</v>
      </c>
      <c r="BA600" s="19">
        <f t="shared" si="628"/>
        <v>0</v>
      </c>
      <c r="BB600" s="19">
        <f t="shared" si="629"/>
        <v>0</v>
      </c>
      <c r="BC600" s="19">
        <f t="shared" si="630"/>
        <v>0</v>
      </c>
      <c r="BD600" s="17">
        <f t="shared" si="631"/>
        <v>0</v>
      </c>
      <c r="BE600" s="17">
        <f t="shared" si="615"/>
        <v>0</v>
      </c>
      <c r="BF600" s="38">
        <f t="shared" si="616"/>
        <v>0</v>
      </c>
      <c r="BG600" s="38">
        <f t="shared" si="617"/>
        <v>0</v>
      </c>
      <c r="BH600" s="38">
        <f t="shared" si="632"/>
        <v>0</v>
      </c>
      <c r="BI600" s="38">
        <f t="shared" si="618"/>
        <v>-1</v>
      </c>
      <c r="BJ600" s="5">
        <f t="shared" si="619"/>
        <v>5.8</v>
      </c>
      <c r="BK600" s="5">
        <f t="shared" si="633"/>
        <v>0</v>
      </c>
      <c r="BL600" s="22">
        <f t="shared" si="634"/>
        <v>0</v>
      </c>
      <c r="BM600" s="5">
        <f t="shared" si="635"/>
        <v>4.8</v>
      </c>
      <c r="BN600" s="66">
        <f t="shared" si="636"/>
        <v>480</v>
      </c>
      <c r="BO600" s="5">
        <f>AP600*BO1438</f>
        <v>0</v>
      </c>
      <c r="BP600" s="5">
        <f>AU600*BP1239</f>
        <v>0</v>
      </c>
      <c r="BQ600" s="5">
        <f t="shared" si="663"/>
        <v>-39</v>
      </c>
      <c r="BR600" s="356">
        <f t="shared" si="651"/>
        <v>441</v>
      </c>
      <c r="BS600" s="5">
        <f t="shared" si="637"/>
        <v>1345.3</v>
      </c>
      <c r="BT600" s="6"/>
      <c r="BU600" s="306">
        <v>40455</v>
      </c>
      <c r="BV600" s="38">
        <f t="shared" si="620"/>
        <v>1345.3</v>
      </c>
      <c r="BW600" s="66">
        <f>BV27*BV600</f>
        <v>110833.745262811</v>
      </c>
      <c r="BX600" s="66">
        <f t="shared" si="641"/>
        <v>2265.6121272038145</v>
      </c>
      <c r="BY600" s="17">
        <f t="shared" si="639"/>
        <v>1</v>
      </c>
      <c r="BZ600" s="17">
        <f t="shared" si="642"/>
        <v>0</v>
      </c>
      <c r="CA600" s="66">
        <f t="shared" si="664"/>
        <v>441</v>
      </c>
      <c r="CB600" s="66">
        <f>N3+CE600</f>
        <v>114757</v>
      </c>
      <c r="CC600" s="66">
        <f>MAX(BW404:BW600)</f>
        <v>110833.745262811</v>
      </c>
      <c r="CD600" s="66">
        <f t="shared" si="621"/>
        <v>0</v>
      </c>
      <c r="CE600" s="66">
        <f t="shared" si="665"/>
        <v>64757</v>
      </c>
      <c r="CF600" s="66">
        <f>MAX(CE404:CE600)</f>
        <v>64757</v>
      </c>
      <c r="CG600" s="66">
        <f t="shared" si="622"/>
        <v>0</v>
      </c>
      <c r="CH600" s="370">
        <f t="shared" si="662"/>
        <v>40455</v>
      </c>
      <c r="CI600" s="17">
        <f t="shared" si="652"/>
        <v>1</v>
      </c>
      <c r="CJ600" s="17">
        <f t="shared" si="653"/>
        <v>0</v>
      </c>
      <c r="CK600" s="38">
        <f>MAX(BV38:BV600)</f>
        <v>1345.3</v>
      </c>
      <c r="CL600" s="38">
        <f t="shared" si="640"/>
        <v>0</v>
      </c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</row>
    <row r="601" spans="1:147" customFormat="1" x14ac:dyDescent="0.25">
      <c r="A601" s="3"/>
      <c r="B601" s="254">
        <f t="shared" si="645"/>
        <v>40399</v>
      </c>
      <c r="C601" s="5">
        <f t="shared" si="648"/>
        <v>63854</v>
      </c>
      <c r="D601" s="5">
        <v>0</v>
      </c>
      <c r="E601" s="66">
        <f t="shared" si="650"/>
        <v>0</v>
      </c>
      <c r="F601" s="66">
        <f t="shared" si="646"/>
        <v>470.99999999999994</v>
      </c>
      <c r="G601" s="4">
        <f t="shared" si="649"/>
        <v>64325</v>
      </c>
      <c r="H601" s="8">
        <f t="shared" si="647"/>
        <v>7.3762019607228986E-3</v>
      </c>
      <c r="I601" s="3"/>
      <c r="J601" s="306">
        <v>40462</v>
      </c>
      <c r="K601" s="176">
        <v>1348.9</v>
      </c>
      <c r="L601" s="176">
        <v>1388.1</v>
      </c>
      <c r="M601" s="176">
        <v>1341.1</v>
      </c>
      <c r="N601" s="178">
        <v>1372</v>
      </c>
      <c r="O601" s="5">
        <f t="shared" si="593"/>
        <v>47</v>
      </c>
      <c r="P601" s="8">
        <f t="shared" si="594"/>
        <v>3.484320557491289E-2</v>
      </c>
      <c r="Q601" s="8">
        <f>(AVERAGE(P598:P600))*Q1239</f>
        <v>1.311365450218812E-2</v>
      </c>
      <c r="R601" s="8">
        <f>P600/P1239</f>
        <v>1.1324825340703071</v>
      </c>
      <c r="S601" s="109">
        <f t="shared" si="654"/>
        <v>1331.2109914419984</v>
      </c>
      <c r="T601" s="5">
        <f t="shared" si="655"/>
        <v>18.900000000000091</v>
      </c>
      <c r="U601" s="8">
        <f t="shared" si="590"/>
        <v>0.45999999999999741</v>
      </c>
      <c r="V601" s="19">
        <f t="shared" si="656"/>
        <v>0</v>
      </c>
      <c r="W601" s="109">
        <f t="shared" si="657"/>
        <v>1366.5890085580018</v>
      </c>
      <c r="X601" s="5">
        <f t="shared" si="658"/>
        <v>16.099999999999909</v>
      </c>
      <c r="Y601" s="8">
        <f t="shared" si="595"/>
        <v>0.54000000000000259</v>
      </c>
      <c r="Z601" s="5">
        <f t="shared" si="659"/>
        <v>7</v>
      </c>
      <c r="AA601" s="5">
        <f>K601*AA1239</f>
        <v>17.535700000000002</v>
      </c>
      <c r="AB601" s="5">
        <f t="shared" si="596"/>
        <v>19.858873972696685</v>
      </c>
      <c r="AC601" s="2">
        <f t="shared" si="638"/>
        <v>40462</v>
      </c>
      <c r="AD601" s="43">
        <f t="shared" si="606"/>
        <v>1330</v>
      </c>
      <c r="AE601" s="235">
        <v>8.6999999999999993</v>
      </c>
      <c r="AF601" s="131">
        <f>(AK600&gt;AF1239)*1</f>
        <v>1</v>
      </c>
      <c r="AG601" s="112">
        <f>MROUND((AD601*AG1239),5)</f>
        <v>1305</v>
      </c>
      <c r="AH601" s="113">
        <f>MROUND((AE601*AH1239),0.1)</f>
        <v>1.6</v>
      </c>
      <c r="AI601" s="60">
        <f t="shared" si="607"/>
        <v>26.700000000000045</v>
      </c>
      <c r="AJ601" s="60">
        <f t="shared" si="660"/>
        <v>1348.9</v>
      </c>
      <c r="AK601" s="133">
        <f t="shared" si="661"/>
        <v>1372</v>
      </c>
      <c r="AL601" s="41">
        <f t="shared" si="597"/>
        <v>1365</v>
      </c>
      <c r="AM601" s="56">
        <f t="shared" si="604"/>
        <v>8.4</v>
      </c>
      <c r="AN601" s="82">
        <f t="shared" si="605"/>
        <v>1</v>
      </c>
      <c r="AO601" s="82">
        <f t="shared" si="608"/>
        <v>0</v>
      </c>
      <c r="AP601" s="33">
        <f t="shared" si="623"/>
        <v>1</v>
      </c>
      <c r="AQ601" s="29">
        <f t="shared" si="609"/>
        <v>8.6999999999999993</v>
      </c>
      <c r="AR601" s="86">
        <f t="shared" si="610"/>
        <v>1</v>
      </c>
      <c r="AS601" s="33">
        <f t="shared" si="611"/>
        <v>0</v>
      </c>
      <c r="AT601" s="19">
        <f t="shared" si="612"/>
        <v>0</v>
      </c>
      <c r="AU601" s="18">
        <f t="shared" si="624"/>
        <v>0</v>
      </c>
      <c r="AV601" s="5">
        <f t="shared" si="625"/>
        <v>0</v>
      </c>
      <c r="AW601" s="17">
        <f t="shared" si="613"/>
        <v>0</v>
      </c>
      <c r="AX601" s="17">
        <f t="shared" si="614"/>
        <v>0</v>
      </c>
      <c r="AY601" s="17">
        <f t="shared" si="626"/>
        <v>0</v>
      </c>
      <c r="AZ601" s="19">
        <f t="shared" si="627"/>
        <v>0</v>
      </c>
      <c r="BA601" s="19">
        <f t="shared" si="628"/>
        <v>0</v>
      </c>
      <c r="BB601" s="19">
        <f t="shared" si="629"/>
        <v>0</v>
      </c>
      <c r="BC601" s="19">
        <f t="shared" si="630"/>
        <v>0</v>
      </c>
      <c r="BD601" s="17">
        <f t="shared" si="631"/>
        <v>0</v>
      </c>
      <c r="BE601" s="17">
        <f t="shared" si="615"/>
        <v>0</v>
      </c>
      <c r="BF601" s="38">
        <f t="shared" si="616"/>
        <v>0</v>
      </c>
      <c r="BG601" s="38">
        <f t="shared" si="617"/>
        <v>0</v>
      </c>
      <c r="BH601" s="38">
        <f t="shared" si="632"/>
        <v>0</v>
      </c>
      <c r="BI601" s="38">
        <f t="shared" si="618"/>
        <v>-1.6</v>
      </c>
      <c r="BJ601" s="5">
        <f t="shared" si="619"/>
        <v>8.6999999999999993</v>
      </c>
      <c r="BK601" s="5">
        <f t="shared" si="633"/>
        <v>0</v>
      </c>
      <c r="BL601" s="22">
        <f t="shared" si="634"/>
        <v>0</v>
      </c>
      <c r="BM601" s="5">
        <f t="shared" si="635"/>
        <v>7.1</v>
      </c>
      <c r="BN601" s="66">
        <f t="shared" si="636"/>
        <v>710</v>
      </c>
      <c r="BO601" s="5">
        <f>AP601*BO1439</f>
        <v>0</v>
      </c>
      <c r="BP601" s="5">
        <f>AU601*BP1239</f>
        <v>0</v>
      </c>
      <c r="BQ601" s="5">
        <f t="shared" si="663"/>
        <v>-39</v>
      </c>
      <c r="BR601" s="356">
        <f t="shared" si="651"/>
        <v>671</v>
      </c>
      <c r="BS601" s="5">
        <f t="shared" si="637"/>
        <v>1372</v>
      </c>
      <c r="BT601" s="6"/>
      <c r="BU601" s="306">
        <v>40462</v>
      </c>
      <c r="BV601" s="38">
        <f t="shared" si="620"/>
        <v>1372</v>
      </c>
      <c r="BW601" s="66">
        <f>BV27*BV601</f>
        <v>113033.44867358709</v>
      </c>
      <c r="BX601" s="66">
        <f t="shared" si="641"/>
        <v>2199.7034107760846</v>
      </c>
      <c r="BY601" s="17">
        <f t="shared" si="639"/>
        <v>1</v>
      </c>
      <c r="BZ601" s="17">
        <f t="shared" si="642"/>
        <v>0</v>
      </c>
      <c r="CA601" s="66">
        <f t="shared" si="664"/>
        <v>671</v>
      </c>
      <c r="CB601" s="66">
        <f>N3+CE601</f>
        <v>115428</v>
      </c>
      <c r="CC601" s="66">
        <f>MAX(BW404:BW601)</f>
        <v>113033.44867358709</v>
      </c>
      <c r="CD601" s="66">
        <f t="shared" si="621"/>
        <v>0</v>
      </c>
      <c r="CE601" s="66">
        <f t="shared" si="665"/>
        <v>65428</v>
      </c>
      <c r="CF601" s="66">
        <f>MAX(CE404:CE601)</f>
        <v>65428</v>
      </c>
      <c r="CG601" s="66">
        <f t="shared" si="622"/>
        <v>0</v>
      </c>
      <c r="CH601" s="370">
        <f t="shared" si="662"/>
        <v>40462</v>
      </c>
      <c r="CI601" s="17">
        <f t="shared" si="652"/>
        <v>1</v>
      </c>
      <c r="CJ601" s="17">
        <f t="shared" si="653"/>
        <v>0</v>
      </c>
      <c r="CK601" s="38">
        <f>MAX(BV38:BV601)</f>
        <v>1372</v>
      </c>
      <c r="CL601" s="38">
        <f t="shared" si="640"/>
        <v>0</v>
      </c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</row>
    <row r="602" spans="1:147" customFormat="1" x14ac:dyDescent="0.25">
      <c r="A602" s="3"/>
      <c r="B602" s="254">
        <f t="shared" ref="B602:B621" si="666">J593</f>
        <v>40406</v>
      </c>
      <c r="C602" s="5">
        <f t="shared" si="648"/>
        <v>64325</v>
      </c>
      <c r="D602" s="5">
        <v>0</v>
      </c>
      <c r="E602" s="66">
        <f t="shared" si="650"/>
        <v>0</v>
      </c>
      <c r="F602" s="66">
        <f t="shared" ref="F602:F621" si="667">BR593</f>
        <v>480.99999999999989</v>
      </c>
      <c r="G602" s="4">
        <f t="shared" si="649"/>
        <v>64806</v>
      </c>
      <c r="H602" s="8">
        <f t="shared" ref="H602:H621" si="668">F602/C602</f>
        <v>7.477652545666535E-3</v>
      </c>
      <c r="I602" s="3"/>
      <c r="J602" s="306">
        <v>40469</v>
      </c>
      <c r="K602" s="176">
        <v>1371</v>
      </c>
      <c r="L602" s="176">
        <v>1375.6</v>
      </c>
      <c r="M602" s="176">
        <v>1315.6</v>
      </c>
      <c r="N602" s="178">
        <v>1325.1</v>
      </c>
      <c r="O602" s="5">
        <f t="shared" si="593"/>
        <v>60</v>
      </c>
      <c r="P602" s="8">
        <f t="shared" si="594"/>
        <v>4.3763676148796497E-2</v>
      </c>
      <c r="Q602" s="8">
        <f>(AVERAGE(P599:P601))*Q1239</f>
        <v>1.467053157432986E-2</v>
      </c>
      <c r="R602" s="8">
        <f>P601/P1239</f>
        <v>0.9881303018284967</v>
      </c>
      <c r="S602" s="109">
        <f t="shared" si="654"/>
        <v>1350.8867012115938</v>
      </c>
      <c r="T602" s="5">
        <f t="shared" si="655"/>
        <v>21</v>
      </c>
      <c r="U602" s="8">
        <f t="shared" si="590"/>
        <v>0.47499999999999998</v>
      </c>
      <c r="V602" s="19">
        <f t="shared" si="656"/>
        <v>24.900000000000091</v>
      </c>
      <c r="W602" s="109">
        <f t="shared" si="657"/>
        <v>1391.1132987884062</v>
      </c>
      <c r="X602" s="5">
        <f t="shared" si="658"/>
        <v>19</v>
      </c>
      <c r="Y602" s="8">
        <f t="shared" si="595"/>
        <v>0.52500000000000002</v>
      </c>
      <c r="Z602" s="5">
        <f t="shared" si="659"/>
        <v>0</v>
      </c>
      <c r="AA602" s="5">
        <f>K602*AA1239</f>
        <v>17.823</v>
      </c>
      <c r="AB602" s="5">
        <f t="shared" si="596"/>
        <v>17.611446369489297</v>
      </c>
      <c r="AC602" s="2">
        <f t="shared" si="638"/>
        <v>40469</v>
      </c>
      <c r="AD602" s="43">
        <f t="shared" si="606"/>
        <v>1350</v>
      </c>
      <c r="AE602" s="235">
        <v>9.1</v>
      </c>
      <c r="AF602" s="131">
        <f>(AK601&gt;AF1239)*1</f>
        <v>1</v>
      </c>
      <c r="AG602" s="112">
        <f>MROUND((AD602*AG1239),5)</f>
        <v>1325</v>
      </c>
      <c r="AH602" s="113">
        <f>MROUND((AE602*AH1239),0.1)</f>
        <v>1.6</v>
      </c>
      <c r="AI602" s="60">
        <f t="shared" si="607"/>
        <v>-46.900000000000091</v>
      </c>
      <c r="AJ602" s="60">
        <f t="shared" si="660"/>
        <v>1371</v>
      </c>
      <c r="AK602" s="133">
        <f t="shared" si="661"/>
        <v>1325.1</v>
      </c>
      <c r="AL602" s="41">
        <f t="shared" si="597"/>
        <v>1390</v>
      </c>
      <c r="AM602" s="56">
        <f t="shared" si="604"/>
        <v>10.700000000000001</v>
      </c>
      <c r="AN602" s="82">
        <f t="shared" si="605"/>
        <v>0</v>
      </c>
      <c r="AO602" s="82">
        <f t="shared" si="608"/>
        <v>1</v>
      </c>
      <c r="AP602" s="33">
        <f t="shared" si="623"/>
        <v>1</v>
      </c>
      <c r="AQ602" s="29">
        <f t="shared" si="609"/>
        <v>9.1</v>
      </c>
      <c r="AR602" s="86">
        <f t="shared" si="610"/>
        <v>0</v>
      </c>
      <c r="AS602" s="33">
        <f t="shared" si="611"/>
        <v>1</v>
      </c>
      <c r="AT602" s="19">
        <f t="shared" si="612"/>
        <v>1350</v>
      </c>
      <c r="AU602" s="18">
        <f t="shared" si="624"/>
        <v>0</v>
      </c>
      <c r="AV602" s="5">
        <f t="shared" si="625"/>
        <v>0</v>
      </c>
      <c r="AW602" s="17">
        <f t="shared" si="613"/>
        <v>0</v>
      </c>
      <c r="AX602" s="17">
        <f t="shared" si="614"/>
        <v>0</v>
      </c>
      <c r="AY602" s="17">
        <f t="shared" si="626"/>
        <v>0</v>
      </c>
      <c r="AZ602" s="19">
        <f t="shared" si="627"/>
        <v>0</v>
      </c>
      <c r="BA602" s="19">
        <f t="shared" si="628"/>
        <v>1350</v>
      </c>
      <c r="BB602" s="19">
        <f t="shared" si="629"/>
        <v>0</v>
      </c>
      <c r="BC602" s="19">
        <f t="shared" si="630"/>
        <v>0</v>
      </c>
      <c r="BD602" s="17">
        <f t="shared" si="631"/>
        <v>1350</v>
      </c>
      <c r="BE602" s="17">
        <f t="shared" si="615"/>
        <v>0</v>
      </c>
      <c r="BF602" s="38">
        <f t="shared" si="616"/>
        <v>0</v>
      </c>
      <c r="BG602" s="38">
        <f t="shared" si="617"/>
        <v>0</v>
      </c>
      <c r="BH602" s="38">
        <f t="shared" si="632"/>
        <v>0</v>
      </c>
      <c r="BI602" s="38">
        <f t="shared" si="618"/>
        <v>-1.6</v>
      </c>
      <c r="BJ602" s="5">
        <f t="shared" si="619"/>
        <v>9.1</v>
      </c>
      <c r="BK602" s="5">
        <f t="shared" si="633"/>
        <v>0</v>
      </c>
      <c r="BL602" s="22">
        <f t="shared" si="634"/>
        <v>0</v>
      </c>
      <c r="BM602" s="5">
        <f t="shared" si="635"/>
        <v>7.5</v>
      </c>
      <c r="BN602" s="66">
        <f t="shared" si="636"/>
        <v>750</v>
      </c>
      <c r="BO602" s="5">
        <f>AP602*BO1440</f>
        <v>0</v>
      </c>
      <c r="BP602" s="5">
        <f>AU602*BP1239</f>
        <v>0</v>
      </c>
      <c r="BQ602" s="5">
        <f t="shared" si="663"/>
        <v>-39</v>
      </c>
      <c r="BR602" s="356">
        <f t="shared" si="651"/>
        <v>711</v>
      </c>
      <c r="BS602" s="5">
        <f t="shared" si="637"/>
        <v>1325.1</v>
      </c>
      <c r="BT602" s="6"/>
      <c r="BU602" s="306">
        <v>40469</v>
      </c>
      <c r="BV602" s="38">
        <f t="shared" si="620"/>
        <v>1325.1</v>
      </c>
      <c r="BW602" s="66">
        <f>BV27*BV602</f>
        <v>109169.55017301037</v>
      </c>
      <c r="BX602" s="66">
        <f t="shared" si="641"/>
        <v>-3863.8985005767172</v>
      </c>
      <c r="BY602" s="17">
        <f t="shared" si="639"/>
        <v>0</v>
      </c>
      <c r="BZ602" s="17">
        <f t="shared" si="642"/>
        <v>1</v>
      </c>
      <c r="CA602" s="66">
        <f t="shared" si="664"/>
        <v>711</v>
      </c>
      <c r="CB602" s="66">
        <f>N3+CE602</f>
        <v>116139</v>
      </c>
      <c r="CC602" s="66">
        <f>MAX(BW404:BW602)</f>
        <v>113033.44867358709</v>
      </c>
      <c r="CD602" s="66">
        <f t="shared" si="621"/>
        <v>-3863.8985005767172</v>
      </c>
      <c r="CE602" s="66">
        <f t="shared" si="665"/>
        <v>66139</v>
      </c>
      <c r="CF602" s="66">
        <f>MAX(CE404:CE602)</f>
        <v>66139</v>
      </c>
      <c r="CG602" s="66">
        <f t="shared" si="622"/>
        <v>0</v>
      </c>
      <c r="CH602" s="370">
        <f t="shared" si="662"/>
        <v>40469</v>
      </c>
      <c r="CI602" s="17">
        <f t="shared" si="652"/>
        <v>1</v>
      </c>
      <c r="CJ602" s="17">
        <f t="shared" si="653"/>
        <v>0</v>
      </c>
      <c r="CK602" s="38">
        <f>MAX(BV38:BV602)</f>
        <v>1372</v>
      </c>
      <c r="CL602" s="38">
        <f t="shared" si="640"/>
        <v>-46.900000000000091</v>
      </c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</row>
    <row r="603" spans="1:147" customFormat="1" x14ac:dyDescent="0.25">
      <c r="A603" s="3"/>
      <c r="B603" s="254">
        <f t="shared" si="666"/>
        <v>40413</v>
      </c>
      <c r="C603" s="5">
        <f t="shared" ref="C603:C621" si="669">G602</f>
        <v>64806</v>
      </c>
      <c r="D603" s="5">
        <v>0</v>
      </c>
      <c r="E603" s="66">
        <f t="shared" si="650"/>
        <v>0</v>
      </c>
      <c r="F603" s="66">
        <f t="shared" si="667"/>
        <v>411</v>
      </c>
      <c r="G603" s="4">
        <f t="shared" ref="G603:G621" si="670">G602+F603</f>
        <v>65217</v>
      </c>
      <c r="H603" s="8">
        <f t="shared" si="668"/>
        <v>6.3420053698731603E-3</v>
      </c>
      <c r="I603" s="3"/>
      <c r="J603" s="306">
        <v>40476</v>
      </c>
      <c r="K603" s="176">
        <v>1329.3</v>
      </c>
      <c r="L603" s="176">
        <v>1359.7</v>
      </c>
      <c r="M603" s="176">
        <v>1318.6</v>
      </c>
      <c r="N603" s="178">
        <v>1357.6</v>
      </c>
      <c r="O603" s="5">
        <f t="shared" si="593"/>
        <v>41.100000000000136</v>
      </c>
      <c r="P603" s="8">
        <f t="shared" si="594"/>
        <v>3.0918528548860406E-2</v>
      </c>
      <c r="Q603" s="8">
        <f>(AVERAGE(P600:P602))*Q1239</f>
        <v>1.5805359986944444E-2</v>
      </c>
      <c r="R603" s="8">
        <f>P602/P1239</f>
        <v>1.2411089567824007</v>
      </c>
      <c r="S603" s="109">
        <f t="shared" si="654"/>
        <v>1308.2899349693548</v>
      </c>
      <c r="T603" s="5">
        <f t="shared" si="655"/>
        <v>19.299999999999955</v>
      </c>
      <c r="U603" s="8">
        <f t="shared" si="590"/>
        <v>0.51750000000000118</v>
      </c>
      <c r="V603" s="19">
        <f t="shared" si="656"/>
        <v>0</v>
      </c>
      <c r="W603" s="109">
        <f t="shared" si="657"/>
        <v>1350.3100650306451</v>
      </c>
      <c r="X603" s="5">
        <f t="shared" si="658"/>
        <v>20.700000000000045</v>
      </c>
      <c r="Y603" s="8">
        <f t="shared" si="595"/>
        <v>0.48249999999999882</v>
      </c>
      <c r="Z603" s="5">
        <f t="shared" si="659"/>
        <v>7.5999999999999091</v>
      </c>
      <c r="AA603" s="5">
        <f>K603*AA1239</f>
        <v>17.280899999999999</v>
      </c>
      <c r="AB603" s="5">
        <f t="shared" si="596"/>
        <v>21.447479771260987</v>
      </c>
      <c r="AC603" s="2">
        <f t="shared" si="638"/>
        <v>40476</v>
      </c>
      <c r="AD603" s="43">
        <f t="shared" si="606"/>
        <v>1310</v>
      </c>
      <c r="AE603" s="235">
        <v>8.3000000000000007</v>
      </c>
      <c r="AF603" s="131">
        <f>(AK602&gt;AF1239)*1</f>
        <v>1</v>
      </c>
      <c r="AG603" s="112">
        <f>MROUND((AD603*AG1239),5)</f>
        <v>1285</v>
      </c>
      <c r="AH603" s="113">
        <f>MROUND((AE603*AH1239),0.1)</f>
        <v>1.5</v>
      </c>
      <c r="AI603" s="60">
        <f t="shared" si="607"/>
        <v>32.5</v>
      </c>
      <c r="AJ603" s="60">
        <f t="shared" si="660"/>
        <v>1329.3</v>
      </c>
      <c r="AK603" s="133">
        <f t="shared" si="661"/>
        <v>1357.6</v>
      </c>
      <c r="AL603" s="41">
        <f t="shared" si="597"/>
        <v>1350</v>
      </c>
      <c r="AM603" s="56">
        <f t="shared" si="604"/>
        <v>9.2000000000000011</v>
      </c>
      <c r="AN603" s="82">
        <f t="shared" si="605"/>
        <v>1</v>
      </c>
      <c r="AO603" s="82">
        <f t="shared" si="608"/>
        <v>0</v>
      </c>
      <c r="AP603" s="33">
        <f t="shared" si="623"/>
        <v>0</v>
      </c>
      <c r="AQ603" s="29">
        <f t="shared" si="609"/>
        <v>0</v>
      </c>
      <c r="AR603" s="86">
        <f t="shared" si="610"/>
        <v>1</v>
      </c>
      <c r="AS603" s="33">
        <f t="shared" si="611"/>
        <v>0</v>
      </c>
      <c r="AT603" s="19">
        <f t="shared" si="612"/>
        <v>0</v>
      </c>
      <c r="AU603" s="18">
        <f t="shared" si="624"/>
        <v>1</v>
      </c>
      <c r="AV603" s="5">
        <f t="shared" si="625"/>
        <v>9.2000000000000011</v>
      </c>
      <c r="AW603" s="17">
        <f t="shared" si="613"/>
        <v>0</v>
      </c>
      <c r="AX603" s="17">
        <f t="shared" si="614"/>
        <v>1</v>
      </c>
      <c r="AY603" s="17">
        <f t="shared" si="626"/>
        <v>1350</v>
      </c>
      <c r="AZ603" s="19">
        <f t="shared" si="627"/>
        <v>1350</v>
      </c>
      <c r="BA603" s="19">
        <f t="shared" si="628"/>
        <v>0</v>
      </c>
      <c r="BB603" s="19">
        <f t="shared" si="629"/>
        <v>0</v>
      </c>
      <c r="BC603" s="19">
        <f t="shared" si="630"/>
        <v>1350</v>
      </c>
      <c r="BD603" s="17">
        <f t="shared" si="631"/>
        <v>0</v>
      </c>
      <c r="BE603" s="17">
        <f t="shared" si="615"/>
        <v>0</v>
      </c>
      <c r="BF603" s="38">
        <f t="shared" si="616"/>
        <v>0</v>
      </c>
      <c r="BG603" s="38">
        <f t="shared" si="617"/>
        <v>0</v>
      </c>
      <c r="BH603" s="38">
        <f t="shared" si="632"/>
        <v>0</v>
      </c>
      <c r="BI603" s="38">
        <f t="shared" si="618"/>
        <v>-1.5</v>
      </c>
      <c r="BJ603" s="5">
        <f t="shared" si="619"/>
        <v>0</v>
      </c>
      <c r="BK603" s="5">
        <f t="shared" si="633"/>
        <v>0</v>
      </c>
      <c r="BL603" s="22">
        <f t="shared" si="634"/>
        <v>9.2000000000000011</v>
      </c>
      <c r="BM603" s="5">
        <f t="shared" si="635"/>
        <v>7.7000000000000011</v>
      </c>
      <c r="BN603" s="66">
        <f t="shared" si="636"/>
        <v>770.00000000000011</v>
      </c>
      <c r="BO603" s="5">
        <f>AP603*BO1441</f>
        <v>0</v>
      </c>
      <c r="BP603" s="5">
        <f>AU603*BP1239</f>
        <v>-39</v>
      </c>
      <c r="BQ603" s="5">
        <f t="shared" si="663"/>
        <v>-39</v>
      </c>
      <c r="BR603" s="356">
        <f t="shared" si="651"/>
        <v>692.00000000000011</v>
      </c>
      <c r="BS603" s="5">
        <f t="shared" si="637"/>
        <v>1357.6</v>
      </c>
      <c r="BT603" s="6"/>
      <c r="BU603" s="306">
        <v>40476</v>
      </c>
      <c r="BV603" s="38">
        <f t="shared" si="620"/>
        <v>1357.6</v>
      </c>
      <c r="BW603" s="66">
        <f>BV27*BV603</f>
        <v>111847.09177788762</v>
      </c>
      <c r="BX603" s="66">
        <f t="shared" si="641"/>
        <v>2677.5416048772458</v>
      </c>
      <c r="BY603" s="17">
        <f t="shared" si="639"/>
        <v>1</v>
      </c>
      <c r="BZ603" s="17">
        <f t="shared" si="642"/>
        <v>0</v>
      </c>
      <c r="CA603" s="66">
        <f t="shared" si="664"/>
        <v>692</v>
      </c>
      <c r="CB603" s="66">
        <f>N3+CE603</f>
        <v>116831</v>
      </c>
      <c r="CC603" s="66">
        <f>MAX(BW404:BW603)</f>
        <v>113033.44867358709</v>
      </c>
      <c r="CD603" s="66">
        <f t="shared" si="621"/>
        <v>-1186.3568956994714</v>
      </c>
      <c r="CE603" s="66">
        <f t="shared" si="665"/>
        <v>66831</v>
      </c>
      <c r="CF603" s="66">
        <f>MAX(CE404:CE603)</f>
        <v>66831</v>
      </c>
      <c r="CG603" s="66">
        <f t="shared" si="622"/>
        <v>0</v>
      </c>
      <c r="CH603" s="370">
        <f t="shared" si="662"/>
        <v>40476</v>
      </c>
      <c r="CI603" s="17">
        <f t="shared" si="652"/>
        <v>1</v>
      </c>
      <c r="CJ603" s="17">
        <f t="shared" si="653"/>
        <v>0</v>
      </c>
      <c r="CK603" s="38">
        <f>MAX(BV38:BV603)</f>
        <v>1372</v>
      </c>
      <c r="CL603" s="38">
        <f t="shared" si="640"/>
        <v>-14.400000000000091</v>
      </c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</row>
    <row r="604" spans="1:147" customFormat="1" x14ac:dyDescent="0.25">
      <c r="A604" s="3"/>
      <c r="B604" s="254">
        <f t="shared" si="666"/>
        <v>40420</v>
      </c>
      <c r="C604" s="5">
        <f t="shared" si="669"/>
        <v>65217</v>
      </c>
      <c r="D604" s="5">
        <v>0</v>
      </c>
      <c r="E604" s="66">
        <f t="shared" ref="E604:E621" si="671">E603</f>
        <v>0</v>
      </c>
      <c r="F604" s="66">
        <f t="shared" si="667"/>
        <v>261</v>
      </c>
      <c r="G604" s="4">
        <f t="shared" si="670"/>
        <v>65478</v>
      </c>
      <c r="H604" s="8">
        <f t="shared" si="668"/>
        <v>4.0020240121440729E-3</v>
      </c>
      <c r="I604" s="3"/>
      <c r="J604" s="306">
        <v>40483</v>
      </c>
      <c r="K604" s="176">
        <v>1359.7</v>
      </c>
      <c r="L604" s="176">
        <v>1398.7</v>
      </c>
      <c r="M604" s="176">
        <v>1325.5</v>
      </c>
      <c r="N604" s="178">
        <v>1397.7</v>
      </c>
      <c r="O604" s="5">
        <f t="shared" si="593"/>
        <v>73.200000000000045</v>
      </c>
      <c r="P604" s="8">
        <f t="shared" si="594"/>
        <v>5.3835404868721071E-2</v>
      </c>
      <c r="Q604" s="8">
        <f>(AVERAGE(P601:P603))*Q1239</f>
        <v>1.4603388036342639E-2</v>
      </c>
      <c r="R604" s="8">
        <f>P603/P1239</f>
        <v>0.87682905298115088</v>
      </c>
      <c r="S604" s="109">
        <f t="shared" si="654"/>
        <v>1339.843773286985</v>
      </c>
      <c r="T604" s="5">
        <f t="shared" si="655"/>
        <v>19.700000000000045</v>
      </c>
      <c r="U604" s="8">
        <f t="shared" si="590"/>
        <v>0.50749999999999884</v>
      </c>
      <c r="V604" s="19">
        <f t="shared" si="656"/>
        <v>0</v>
      </c>
      <c r="W604" s="109">
        <f t="shared" si="657"/>
        <v>1379.5562267130151</v>
      </c>
      <c r="X604" s="5">
        <f t="shared" si="658"/>
        <v>20.299999999999955</v>
      </c>
      <c r="Y604" s="8">
        <f t="shared" si="595"/>
        <v>0.49250000000000116</v>
      </c>
      <c r="Z604" s="5">
        <f t="shared" si="659"/>
        <v>17.700000000000045</v>
      </c>
      <c r="AA604" s="5">
        <f>K604*AA1239</f>
        <v>17.676099999999998</v>
      </c>
      <c r="AB604" s="5">
        <f t="shared" si="596"/>
        <v>15.498918023400119</v>
      </c>
      <c r="AC604" s="2">
        <f t="shared" si="638"/>
        <v>40483</v>
      </c>
      <c r="AD604" s="43">
        <f t="shared" si="606"/>
        <v>1340</v>
      </c>
      <c r="AE604" s="235">
        <v>11.1</v>
      </c>
      <c r="AF604" s="131">
        <f>(AK603&gt;AF1239)*1</f>
        <v>1</v>
      </c>
      <c r="AG604" s="112">
        <f>MROUND((AD604*AG1239),5)</f>
        <v>1315</v>
      </c>
      <c r="AH604" s="113">
        <f>MROUND((AE604*AH1239),0.1)</f>
        <v>2</v>
      </c>
      <c r="AI604" s="60">
        <f t="shared" si="607"/>
        <v>40.100000000000136</v>
      </c>
      <c r="AJ604" s="60">
        <f t="shared" si="660"/>
        <v>1359.7</v>
      </c>
      <c r="AK604" s="133">
        <f t="shared" si="661"/>
        <v>1397.7</v>
      </c>
      <c r="AL604" s="41">
        <f t="shared" si="597"/>
        <v>1380</v>
      </c>
      <c r="AM604" s="56">
        <f t="shared" si="604"/>
        <v>10.3</v>
      </c>
      <c r="AN604" s="82">
        <f t="shared" si="605"/>
        <v>1</v>
      </c>
      <c r="AO604" s="82">
        <f t="shared" si="608"/>
        <v>0</v>
      </c>
      <c r="AP604" s="33">
        <f t="shared" si="623"/>
        <v>1</v>
      </c>
      <c r="AQ604" s="29">
        <f t="shared" si="609"/>
        <v>11.1</v>
      </c>
      <c r="AR604" s="86">
        <f t="shared" si="610"/>
        <v>1</v>
      </c>
      <c r="AS604" s="33">
        <f t="shared" si="611"/>
        <v>0</v>
      </c>
      <c r="AT604" s="19">
        <f t="shared" si="612"/>
        <v>0</v>
      </c>
      <c r="AU604" s="18">
        <f t="shared" si="624"/>
        <v>0</v>
      </c>
      <c r="AV604" s="5">
        <f t="shared" si="625"/>
        <v>0</v>
      </c>
      <c r="AW604" s="17">
        <f t="shared" si="613"/>
        <v>0</v>
      </c>
      <c r="AX604" s="17">
        <f t="shared" si="614"/>
        <v>0</v>
      </c>
      <c r="AY604" s="17">
        <f t="shared" si="626"/>
        <v>0</v>
      </c>
      <c r="AZ604" s="19">
        <f t="shared" si="627"/>
        <v>0</v>
      </c>
      <c r="BA604" s="19">
        <f t="shared" si="628"/>
        <v>0</v>
      </c>
      <c r="BB604" s="19">
        <f t="shared" si="629"/>
        <v>0</v>
      </c>
      <c r="BC604" s="19">
        <f t="shared" si="630"/>
        <v>0</v>
      </c>
      <c r="BD604" s="17">
        <f t="shared" si="631"/>
        <v>0</v>
      </c>
      <c r="BE604" s="17">
        <f t="shared" si="615"/>
        <v>0</v>
      </c>
      <c r="BF604" s="38">
        <f t="shared" si="616"/>
        <v>0</v>
      </c>
      <c r="BG604" s="38">
        <f t="shared" si="617"/>
        <v>0</v>
      </c>
      <c r="BH604" s="38">
        <f t="shared" si="632"/>
        <v>0</v>
      </c>
      <c r="BI604" s="38">
        <f t="shared" si="618"/>
        <v>-2</v>
      </c>
      <c r="BJ604" s="5">
        <f t="shared" si="619"/>
        <v>11.1</v>
      </c>
      <c r="BK604" s="5">
        <f t="shared" si="633"/>
        <v>0</v>
      </c>
      <c r="BL604" s="22">
        <f t="shared" si="634"/>
        <v>0</v>
      </c>
      <c r="BM604" s="5">
        <f t="shared" si="635"/>
        <v>9.1</v>
      </c>
      <c r="BN604" s="66">
        <f t="shared" si="636"/>
        <v>910</v>
      </c>
      <c r="BO604" s="5">
        <f>AP604*BO1442</f>
        <v>0</v>
      </c>
      <c r="BP604" s="5">
        <f>AU604*BP1239</f>
        <v>0</v>
      </c>
      <c r="BQ604" s="5">
        <f t="shared" si="663"/>
        <v>-39</v>
      </c>
      <c r="BR604" s="356">
        <f t="shared" si="651"/>
        <v>871</v>
      </c>
      <c r="BS604" s="5">
        <f t="shared" si="637"/>
        <v>1397.7</v>
      </c>
      <c r="BT604" s="6"/>
      <c r="BU604" s="306">
        <v>40483</v>
      </c>
      <c r="BV604" s="38">
        <f t="shared" si="620"/>
        <v>1397.7</v>
      </c>
      <c r="BW604" s="66">
        <f>BV27*BV604</f>
        <v>115150.76618882848</v>
      </c>
      <c r="BX604" s="66">
        <f t="shared" si="641"/>
        <v>3303.674410940861</v>
      </c>
      <c r="BY604" s="17">
        <f t="shared" si="639"/>
        <v>1</v>
      </c>
      <c r="BZ604" s="17">
        <f t="shared" si="642"/>
        <v>0</v>
      </c>
      <c r="CA604" s="66">
        <f t="shared" si="664"/>
        <v>871</v>
      </c>
      <c r="CB604" s="66">
        <f>N3+CE604</f>
        <v>117702</v>
      </c>
      <c r="CC604" s="66">
        <f>MAX(BW404:BW604)</f>
        <v>115150.76618882848</v>
      </c>
      <c r="CD604" s="66">
        <f t="shared" si="621"/>
        <v>0</v>
      </c>
      <c r="CE604" s="66">
        <f t="shared" si="665"/>
        <v>67702</v>
      </c>
      <c r="CF604" s="66">
        <f>MAX(CE404:CE604)</f>
        <v>67702</v>
      </c>
      <c r="CG604" s="66">
        <f t="shared" si="622"/>
        <v>0</v>
      </c>
      <c r="CH604" s="370">
        <f t="shared" si="662"/>
        <v>40483</v>
      </c>
      <c r="CI604" s="17">
        <f t="shared" si="652"/>
        <v>1</v>
      </c>
      <c r="CJ604" s="17">
        <f t="shared" si="653"/>
        <v>0</v>
      </c>
      <c r="CK604" s="38">
        <f>MAX(BV38:BV604)</f>
        <v>1397.7</v>
      </c>
      <c r="CL604" s="38">
        <f t="shared" si="640"/>
        <v>0</v>
      </c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</row>
    <row r="605" spans="1:147" customFormat="1" x14ac:dyDescent="0.25">
      <c r="A605" s="3"/>
      <c r="B605" s="254">
        <f t="shared" si="666"/>
        <v>40427</v>
      </c>
      <c r="C605" s="5">
        <f t="shared" si="669"/>
        <v>65478</v>
      </c>
      <c r="D605" s="5">
        <v>0</v>
      </c>
      <c r="E605" s="66">
        <f t="shared" si="671"/>
        <v>0</v>
      </c>
      <c r="F605" s="66">
        <f t="shared" si="667"/>
        <v>420.99999999999994</v>
      </c>
      <c r="G605" s="4">
        <f t="shared" si="670"/>
        <v>65899</v>
      </c>
      <c r="H605" s="8">
        <f t="shared" si="668"/>
        <v>6.42964048993555E-3</v>
      </c>
      <c r="I605" s="3"/>
      <c r="J605" s="306">
        <v>40490</v>
      </c>
      <c r="K605" s="176">
        <v>1397</v>
      </c>
      <c r="L605" s="176">
        <v>1424.3</v>
      </c>
      <c r="M605" s="176">
        <v>1359.3</v>
      </c>
      <c r="N605" s="178">
        <v>1365.5</v>
      </c>
      <c r="O605" s="5">
        <f t="shared" si="593"/>
        <v>65</v>
      </c>
      <c r="P605" s="8">
        <f t="shared" si="594"/>
        <v>4.6528274874731566E-2</v>
      </c>
      <c r="Q605" s="8">
        <f>(AVERAGE(P602:P604))*Q1239</f>
        <v>1.7135681275517064E-2</v>
      </c>
      <c r="R605" s="8">
        <f>P604/P1239</f>
        <v>1.5267365325390749</v>
      </c>
      <c r="S605" s="109">
        <f t="shared" si="654"/>
        <v>1373.0614532581026</v>
      </c>
      <c r="T605" s="5">
        <f t="shared" si="655"/>
        <v>22</v>
      </c>
      <c r="U605" s="8">
        <f t="shared" ref="U605:U668" si="672">((T605+X605)-T605)/(T605+X605)</f>
        <v>0.51111111111111107</v>
      </c>
      <c r="V605" s="19">
        <f t="shared" si="656"/>
        <v>9.5</v>
      </c>
      <c r="W605" s="109">
        <f t="shared" si="657"/>
        <v>1420.9385467418974</v>
      </c>
      <c r="X605" s="5">
        <f t="shared" si="658"/>
        <v>23</v>
      </c>
      <c r="Y605" s="8">
        <f t="shared" si="595"/>
        <v>0.48888888888888893</v>
      </c>
      <c r="Z605" s="5">
        <f t="shared" si="659"/>
        <v>0</v>
      </c>
      <c r="AA605" s="5">
        <f>K605*AA1239</f>
        <v>18.160999999999998</v>
      </c>
      <c r="AB605" s="5">
        <f t="shared" si="596"/>
        <v>27.727062167442135</v>
      </c>
      <c r="AC605" s="2">
        <f t="shared" si="638"/>
        <v>40490</v>
      </c>
      <c r="AD605" s="43">
        <f t="shared" si="606"/>
        <v>1375</v>
      </c>
      <c r="AE605" s="235">
        <v>7.8</v>
      </c>
      <c r="AF605" s="131">
        <f>(AK604&gt;AF1239)*1</f>
        <v>1</v>
      </c>
      <c r="AG605" s="112">
        <f>MROUND((AD605*AG1239),5)</f>
        <v>1350</v>
      </c>
      <c r="AH605" s="113">
        <f>MROUND((AE605*AH1239),0.1)</f>
        <v>1.4000000000000001</v>
      </c>
      <c r="AI605" s="60">
        <f t="shared" si="607"/>
        <v>-32.200000000000045</v>
      </c>
      <c r="AJ605" s="60">
        <f t="shared" si="660"/>
        <v>1397</v>
      </c>
      <c r="AK605" s="133">
        <f t="shared" si="661"/>
        <v>1365.5</v>
      </c>
      <c r="AL605" s="41">
        <f t="shared" si="597"/>
        <v>1420</v>
      </c>
      <c r="AM605" s="56">
        <f t="shared" si="604"/>
        <v>7.6000000000000005</v>
      </c>
      <c r="AN605" s="82">
        <f t="shared" si="605"/>
        <v>0</v>
      </c>
      <c r="AO605" s="82">
        <f t="shared" si="608"/>
        <v>1</v>
      </c>
      <c r="AP605" s="33">
        <f t="shared" si="623"/>
        <v>1</v>
      </c>
      <c r="AQ605" s="29">
        <f t="shared" si="609"/>
        <v>7.8</v>
      </c>
      <c r="AR605" s="86">
        <f t="shared" si="610"/>
        <v>0</v>
      </c>
      <c r="AS605" s="33">
        <f t="shared" si="611"/>
        <v>1</v>
      </c>
      <c r="AT605" s="19">
        <f t="shared" si="612"/>
        <v>1375</v>
      </c>
      <c r="AU605" s="18">
        <f t="shared" si="624"/>
        <v>0</v>
      </c>
      <c r="AV605" s="5">
        <f t="shared" si="625"/>
        <v>0</v>
      </c>
      <c r="AW605" s="17">
        <f t="shared" si="613"/>
        <v>0</v>
      </c>
      <c r="AX605" s="17">
        <f t="shared" si="614"/>
        <v>0</v>
      </c>
      <c r="AY605" s="17">
        <f t="shared" si="626"/>
        <v>0</v>
      </c>
      <c r="AZ605" s="19">
        <f t="shared" si="627"/>
        <v>0</v>
      </c>
      <c r="BA605" s="19">
        <f t="shared" si="628"/>
        <v>1375</v>
      </c>
      <c r="BB605" s="19">
        <f t="shared" si="629"/>
        <v>0</v>
      </c>
      <c r="BC605" s="19">
        <f t="shared" si="630"/>
        <v>0</v>
      </c>
      <c r="BD605" s="17">
        <f t="shared" si="631"/>
        <v>1375</v>
      </c>
      <c r="BE605" s="17">
        <f t="shared" si="615"/>
        <v>0</v>
      </c>
      <c r="BF605" s="38">
        <f t="shared" si="616"/>
        <v>0</v>
      </c>
      <c r="BG605" s="38">
        <f t="shared" si="617"/>
        <v>0</v>
      </c>
      <c r="BH605" s="38">
        <f t="shared" si="632"/>
        <v>0</v>
      </c>
      <c r="BI605" s="38">
        <f t="shared" si="618"/>
        <v>-1.4000000000000001</v>
      </c>
      <c r="BJ605" s="5">
        <f t="shared" si="619"/>
        <v>7.8</v>
      </c>
      <c r="BK605" s="5">
        <f t="shared" si="633"/>
        <v>0</v>
      </c>
      <c r="BL605" s="22">
        <f t="shared" si="634"/>
        <v>0</v>
      </c>
      <c r="BM605" s="5">
        <f t="shared" si="635"/>
        <v>6.3999999999999995</v>
      </c>
      <c r="BN605" s="66">
        <f t="shared" si="636"/>
        <v>640</v>
      </c>
      <c r="BO605" s="5">
        <f>AP605*BO1443</f>
        <v>0</v>
      </c>
      <c r="BP605" s="5">
        <f>AU605*BP1239</f>
        <v>0</v>
      </c>
      <c r="BQ605" s="5">
        <f t="shared" si="663"/>
        <v>-39</v>
      </c>
      <c r="BR605" s="356">
        <f t="shared" si="651"/>
        <v>601</v>
      </c>
      <c r="BS605" s="5">
        <f t="shared" si="637"/>
        <v>1365.5</v>
      </c>
      <c r="BT605" s="6"/>
      <c r="BU605" s="306">
        <v>40490</v>
      </c>
      <c r="BV605" s="38">
        <f t="shared" si="620"/>
        <v>1365.5</v>
      </c>
      <c r="BW605" s="66">
        <f>BV27*BV605</f>
        <v>112497.94035261164</v>
      </c>
      <c r="BX605" s="66">
        <f t="shared" si="641"/>
        <v>-2652.8258362168417</v>
      </c>
      <c r="BY605" s="17">
        <f t="shared" si="639"/>
        <v>0</v>
      </c>
      <c r="BZ605" s="17">
        <f t="shared" si="642"/>
        <v>1</v>
      </c>
      <c r="CA605" s="66">
        <f t="shared" si="664"/>
        <v>601</v>
      </c>
      <c r="CB605" s="66">
        <f>N3+CE605</f>
        <v>118303</v>
      </c>
      <c r="CC605" s="66">
        <f>MAX(BW404:BW605)</f>
        <v>115150.76618882848</v>
      </c>
      <c r="CD605" s="66">
        <f t="shared" si="621"/>
        <v>-2652.8258362168417</v>
      </c>
      <c r="CE605" s="66">
        <f t="shared" si="665"/>
        <v>68303</v>
      </c>
      <c r="CF605" s="66">
        <f>MAX(CE404:CE605)</f>
        <v>68303</v>
      </c>
      <c r="CG605" s="66">
        <f t="shared" si="622"/>
        <v>0</v>
      </c>
      <c r="CH605" s="370">
        <f t="shared" si="662"/>
        <v>40490</v>
      </c>
      <c r="CI605" s="17">
        <f t="shared" si="652"/>
        <v>1</v>
      </c>
      <c r="CJ605" s="17">
        <f t="shared" si="653"/>
        <v>0</v>
      </c>
      <c r="CK605" s="38">
        <f>MAX(BV38:BV605)</f>
        <v>1397.7</v>
      </c>
      <c r="CL605" s="38">
        <f t="shared" si="640"/>
        <v>-32.200000000000045</v>
      </c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</row>
    <row r="606" spans="1:147" customFormat="1" x14ac:dyDescent="0.25">
      <c r="A606" s="3"/>
      <c r="B606" s="254">
        <f t="shared" si="666"/>
        <v>40434</v>
      </c>
      <c r="C606" s="5">
        <f t="shared" si="669"/>
        <v>65899</v>
      </c>
      <c r="D606" s="5">
        <v>0</v>
      </c>
      <c r="E606" s="66">
        <f t="shared" si="671"/>
        <v>0</v>
      </c>
      <c r="F606" s="66">
        <f t="shared" si="667"/>
        <v>301.00000000000006</v>
      </c>
      <c r="G606" s="4">
        <f t="shared" si="670"/>
        <v>66200</v>
      </c>
      <c r="H606" s="8">
        <f t="shared" si="668"/>
        <v>4.5675958664016152E-3</v>
      </c>
      <c r="I606" s="3"/>
      <c r="J606" s="306">
        <v>40497</v>
      </c>
      <c r="K606" s="176">
        <v>1371</v>
      </c>
      <c r="L606" s="176">
        <v>1376.6</v>
      </c>
      <c r="M606" s="176">
        <v>1329</v>
      </c>
      <c r="N606" s="178">
        <v>1352.3</v>
      </c>
      <c r="O606" s="5">
        <f t="shared" ref="O606:O669" si="673">L606-M606</f>
        <v>47.599999999999909</v>
      </c>
      <c r="P606" s="8">
        <f t="shared" ref="P606:P669" si="674">O606/K606</f>
        <v>3.4719183078045154E-2</v>
      </c>
      <c r="Q606" s="8">
        <f>(AVERAGE(P603:P605))*Q1239</f>
        <v>1.7504294438975075E-2</v>
      </c>
      <c r="R606" s="8">
        <f>P605/P1239</f>
        <v>1.3195111510816468</v>
      </c>
      <c r="S606" s="109">
        <f t="shared" si="654"/>
        <v>1347.0016123241651</v>
      </c>
      <c r="T606" s="5">
        <f t="shared" si="655"/>
        <v>26</v>
      </c>
      <c r="U606" s="8">
        <f t="shared" si="672"/>
        <v>0.48</v>
      </c>
      <c r="V606" s="19">
        <f t="shared" si="656"/>
        <v>0</v>
      </c>
      <c r="W606" s="109">
        <f t="shared" si="657"/>
        <v>1394.9983876758349</v>
      </c>
      <c r="X606" s="5">
        <f t="shared" si="658"/>
        <v>24</v>
      </c>
      <c r="Y606" s="8">
        <f t="shared" si="595"/>
        <v>0.52</v>
      </c>
      <c r="Z606" s="5">
        <f t="shared" si="659"/>
        <v>0</v>
      </c>
      <c r="AA606" s="5">
        <f>K606*AA1239</f>
        <v>17.823</v>
      </c>
      <c r="AB606" s="5">
        <f t="shared" si="596"/>
        <v>23.517647245728192</v>
      </c>
      <c r="AC606" s="2">
        <f t="shared" si="638"/>
        <v>40497</v>
      </c>
      <c r="AD606" s="43">
        <f t="shared" si="606"/>
        <v>1345</v>
      </c>
      <c r="AE606" s="235">
        <v>14.1</v>
      </c>
      <c r="AF606" s="131">
        <f>(AK605&gt;AF1239)*1</f>
        <v>1</v>
      </c>
      <c r="AG606" s="112">
        <f>MROUND((AD606*AG1239),5)</f>
        <v>1320</v>
      </c>
      <c r="AH606" s="113">
        <f>MROUND((AE606*AH1239),0.1)</f>
        <v>2.5</v>
      </c>
      <c r="AI606" s="60">
        <f t="shared" si="607"/>
        <v>-13.200000000000045</v>
      </c>
      <c r="AJ606" s="60">
        <f t="shared" si="660"/>
        <v>1371</v>
      </c>
      <c r="AK606" s="133">
        <f t="shared" si="661"/>
        <v>1352.3</v>
      </c>
      <c r="AL606" s="41">
        <f t="shared" si="597"/>
        <v>1395</v>
      </c>
      <c r="AM606" s="56">
        <f t="shared" si="604"/>
        <v>13.600000000000001</v>
      </c>
      <c r="AN606" s="82">
        <f t="shared" si="605"/>
        <v>0</v>
      </c>
      <c r="AO606" s="82">
        <f t="shared" si="608"/>
        <v>1</v>
      </c>
      <c r="AP606" s="33">
        <f t="shared" si="623"/>
        <v>0</v>
      </c>
      <c r="AQ606" s="29">
        <f t="shared" si="609"/>
        <v>0</v>
      </c>
      <c r="AR606" s="86">
        <f t="shared" si="610"/>
        <v>1</v>
      </c>
      <c r="AS606" s="33">
        <f t="shared" si="611"/>
        <v>0</v>
      </c>
      <c r="AT606" s="19">
        <f t="shared" si="612"/>
        <v>0</v>
      </c>
      <c r="AU606" s="18">
        <f t="shared" si="624"/>
        <v>1</v>
      </c>
      <c r="AV606" s="5">
        <f t="shared" si="625"/>
        <v>13.600000000000001</v>
      </c>
      <c r="AW606" s="17">
        <f t="shared" si="613"/>
        <v>1</v>
      </c>
      <c r="AX606" s="17">
        <f t="shared" si="614"/>
        <v>0</v>
      </c>
      <c r="AY606" s="17">
        <f t="shared" si="626"/>
        <v>0</v>
      </c>
      <c r="AZ606" s="19">
        <f t="shared" si="627"/>
        <v>1375</v>
      </c>
      <c r="BA606" s="19">
        <f t="shared" si="628"/>
        <v>0</v>
      </c>
      <c r="BB606" s="19">
        <f t="shared" si="629"/>
        <v>0</v>
      </c>
      <c r="BC606" s="19">
        <f t="shared" si="630"/>
        <v>0</v>
      </c>
      <c r="BD606" s="17">
        <f t="shared" si="631"/>
        <v>1375</v>
      </c>
      <c r="BE606" s="17">
        <f t="shared" si="615"/>
        <v>0</v>
      </c>
      <c r="BF606" s="38">
        <f t="shared" si="616"/>
        <v>0</v>
      </c>
      <c r="BG606" s="38">
        <f t="shared" si="617"/>
        <v>0</v>
      </c>
      <c r="BH606" s="38">
        <f t="shared" si="632"/>
        <v>0</v>
      </c>
      <c r="BI606" s="38">
        <f t="shared" si="618"/>
        <v>-2.5</v>
      </c>
      <c r="BJ606" s="5">
        <f t="shared" si="619"/>
        <v>0</v>
      </c>
      <c r="BK606" s="5">
        <f t="shared" si="633"/>
        <v>0</v>
      </c>
      <c r="BL606" s="22">
        <f t="shared" si="634"/>
        <v>13.600000000000001</v>
      </c>
      <c r="BM606" s="5">
        <f t="shared" si="635"/>
        <v>11.100000000000001</v>
      </c>
      <c r="BN606" s="66">
        <f t="shared" si="636"/>
        <v>1110.0000000000002</v>
      </c>
      <c r="BO606" s="5">
        <f>AP606*BO1444</f>
        <v>0</v>
      </c>
      <c r="BP606" s="5">
        <f>AU606*BP1239</f>
        <v>-39</v>
      </c>
      <c r="BQ606" s="5">
        <f t="shared" si="663"/>
        <v>-39</v>
      </c>
      <c r="BR606" s="356">
        <f t="shared" si="651"/>
        <v>1032.0000000000002</v>
      </c>
      <c r="BS606" s="5">
        <f t="shared" si="637"/>
        <v>1352.3</v>
      </c>
      <c r="BT606" s="6"/>
      <c r="BU606" s="306">
        <v>40497</v>
      </c>
      <c r="BV606" s="38">
        <f t="shared" si="620"/>
        <v>1352.3</v>
      </c>
      <c r="BW606" s="66">
        <f>BV27*BV606</f>
        <v>111410.4465315538</v>
      </c>
      <c r="BX606" s="66">
        <f t="shared" si="641"/>
        <v>-1087.4938210578403</v>
      </c>
      <c r="BY606" s="17">
        <f t="shared" si="639"/>
        <v>0</v>
      </c>
      <c r="BZ606" s="17">
        <f t="shared" si="642"/>
        <v>1</v>
      </c>
      <c r="CA606" s="66">
        <f t="shared" si="664"/>
        <v>1032</v>
      </c>
      <c r="CB606" s="66">
        <f>N3+CE606</f>
        <v>119335</v>
      </c>
      <c r="CC606" s="66">
        <f>MAX(BW404:BW606)</f>
        <v>115150.76618882848</v>
      </c>
      <c r="CD606" s="66">
        <f t="shared" si="621"/>
        <v>-3740.319657274682</v>
      </c>
      <c r="CE606" s="66">
        <f t="shared" si="665"/>
        <v>69335</v>
      </c>
      <c r="CF606" s="66">
        <f>MAX(CE404:CE606)</f>
        <v>69335</v>
      </c>
      <c r="CG606" s="66">
        <f t="shared" si="622"/>
        <v>0</v>
      </c>
      <c r="CH606" s="370">
        <f t="shared" si="662"/>
        <v>40497</v>
      </c>
      <c r="CI606" s="17">
        <f t="shared" si="652"/>
        <v>1</v>
      </c>
      <c r="CJ606" s="17">
        <f t="shared" si="653"/>
        <v>0</v>
      </c>
      <c r="CK606" s="38">
        <f>MAX(BV38:BV606)</f>
        <v>1397.7</v>
      </c>
      <c r="CL606" s="38">
        <f t="shared" si="640"/>
        <v>-45.400000000000091</v>
      </c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</row>
    <row r="607" spans="1:147" customFormat="1" x14ac:dyDescent="0.25">
      <c r="A607" s="3"/>
      <c r="B607" s="254">
        <f t="shared" si="666"/>
        <v>40441</v>
      </c>
      <c r="C607" s="5">
        <f t="shared" si="669"/>
        <v>66200</v>
      </c>
      <c r="D607" s="5">
        <v>0</v>
      </c>
      <c r="E607" s="66">
        <f t="shared" si="671"/>
        <v>0</v>
      </c>
      <c r="F607" s="66">
        <f t="shared" si="667"/>
        <v>370.99999999999994</v>
      </c>
      <c r="G607" s="4">
        <f t="shared" si="670"/>
        <v>66571</v>
      </c>
      <c r="H607" s="8">
        <f t="shared" si="668"/>
        <v>5.6042296072507545E-3</v>
      </c>
      <c r="I607" s="3"/>
      <c r="J607" s="306">
        <v>40504</v>
      </c>
      <c r="K607" s="176">
        <v>1357</v>
      </c>
      <c r="L607" s="176">
        <v>1382.9</v>
      </c>
      <c r="M607" s="176">
        <v>1347.9</v>
      </c>
      <c r="N607" s="178">
        <v>1364.3</v>
      </c>
      <c r="O607" s="5">
        <f t="shared" si="673"/>
        <v>35</v>
      </c>
      <c r="P607" s="8">
        <f t="shared" si="674"/>
        <v>2.5792188651436992E-2</v>
      </c>
      <c r="Q607" s="8">
        <f>(AVERAGE(P604:P606))*Q1239</f>
        <v>1.8011048376199705E-2</v>
      </c>
      <c r="R607" s="8">
        <f>P606/P1239</f>
        <v>0.98461310571403593</v>
      </c>
      <c r="S607" s="109">
        <f t="shared" si="654"/>
        <v>1332.559007353497</v>
      </c>
      <c r="T607" s="5">
        <f t="shared" si="655"/>
        <v>22</v>
      </c>
      <c r="U607" s="8">
        <f t="shared" si="672"/>
        <v>0.51111111111111107</v>
      </c>
      <c r="V607" s="19">
        <f t="shared" si="656"/>
        <v>0</v>
      </c>
      <c r="W607" s="109">
        <f t="shared" si="657"/>
        <v>1381.440992646503</v>
      </c>
      <c r="X607" s="5">
        <f t="shared" si="658"/>
        <v>23</v>
      </c>
      <c r="Y607" s="8">
        <f t="shared" ref="Y607:Y670" si="675">100%-U607</f>
        <v>0.48888888888888893</v>
      </c>
      <c r="Z607" s="5">
        <f t="shared" si="659"/>
        <v>0</v>
      </c>
      <c r="AA607" s="5">
        <f>K607*AA1239</f>
        <v>17.640999999999998</v>
      </c>
      <c r="AB607" s="5">
        <f t="shared" ref="AB607:AB670" si="676">AA607*R607</f>
        <v>17.369559797901307</v>
      </c>
      <c r="AC607" s="2">
        <f t="shared" si="638"/>
        <v>40504</v>
      </c>
      <c r="AD607" s="43">
        <f t="shared" si="606"/>
        <v>1335</v>
      </c>
      <c r="AE607" s="235">
        <v>11.2</v>
      </c>
      <c r="AF607" s="131">
        <f>(AK606&gt;AF1239)*1</f>
        <v>1</v>
      </c>
      <c r="AG607" s="112">
        <f>MROUND((AD607*AG1239),5)</f>
        <v>1310</v>
      </c>
      <c r="AH607" s="113">
        <f>MROUND((AE607*AH1239),0.1)</f>
        <v>2</v>
      </c>
      <c r="AI607" s="60">
        <f t="shared" si="607"/>
        <v>12</v>
      </c>
      <c r="AJ607" s="60">
        <f t="shared" si="660"/>
        <v>1357</v>
      </c>
      <c r="AK607" s="133">
        <f t="shared" si="661"/>
        <v>1364.3</v>
      </c>
      <c r="AL607" s="41">
        <f t="shared" ref="AL607:AL670" si="677">MROUND(W607,5)</f>
        <v>1380</v>
      </c>
      <c r="AM607" s="56">
        <f t="shared" si="604"/>
        <v>12.200000000000001</v>
      </c>
      <c r="AN607" s="82">
        <f t="shared" si="605"/>
        <v>1</v>
      </c>
      <c r="AO607" s="82">
        <f t="shared" si="608"/>
        <v>0</v>
      </c>
      <c r="AP607" s="33">
        <f t="shared" si="623"/>
        <v>0</v>
      </c>
      <c r="AQ607" s="29">
        <f t="shared" si="609"/>
        <v>0</v>
      </c>
      <c r="AR607" s="86">
        <f t="shared" si="610"/>
        <v>1</v>
      </c>
      <c r="AS607" s="33">
        <f t="shared" si="611"/>
        <v>0</v>
      </c>
      <c r="AT607" s="19">
        <f t="shared" si="612"/>
        <v>0</v>
      </c>
      <c r="AU607" s="18">
        <f t="shared" si="624"/>
        <v>1</v>
      </c>
      <c r="AV607" s="5">
        <f t="shared" si="625"/>
        <v>12.200000000000001</v>
      </c>
      <c r="AW607" s="17">
        <f t="shared" si="613"/>
        <v>1</v>
      </c>
      <c r="AX607" s="17">
        <f t="shared" si="614"/>
        <v>0</v>
      </c>
      <c r="AY607" s="17">
        <f t="shared" si="626"/>
        <v>0</v>
      </c>
      <c r="AZ607" s="19">
        <f t="shared" si="627"/>
        <v>1375</v>
      </c>
      <c r="BA607" s="19">
        <f t="shared" si="628"/>
        <v>0</v>
      </c>
      <c r="BB607" s="19">
        <f t="shared" si="629"/>
        <v>0</v>
      </c>
      <c r="BC607" s="19">
        <f t="shared" si="630"/>
        <v>0</v>
      </c>
      <c r="BD607" s="17">
        <f t="shared" si="631"/>
        <v>1375</v>
      </c>
      <c r="BE607" s="17">
        <f t="shared" si="615"/>
        <v>0</v>
      </c>
      <c r="BF607" s="38">
        <f t="shared" si="616"/>
        <v>0</v>
      </c>
      <c r="BG607" s="38">
        <f t="shared" si="617"/>
        <v>0</v>
      </c>
      <c r="BH607" s="38">
        <f t="shared" si="632"/>
        <v>0</v>
      </c>
      <c r="BI607" s="38">
        <f t="shared" si="618"/>
        <v>-2</v>
      </c>
      <c r="BJ607" s="5">
        <f t="shared" si="619"/>
        <v>0</v>
      </c>
      <c r="BK607" s="5">
        <f t="shared" si="633"/>
        <v>0</v>
      </c>
      <c r="BL607" s="22">
        <f t="shared" si="634"/>
        <v>12.200000000000001</v>
      </c>
      <c r="BM607" s="5">
        <f t="shared" si="635"/>
        <v>10.200000000000001</v>
      </c>
      <c r="BN607" s="66">
        <f t="shared" si="636"/>
        <v>1020.0000000000001</v>
      </c>
      <c r="BO607" s="5">
        <f>AP607*BO1445</f>
        <v>0</v>
      </c>
      <c r="BP607" s="5">
        <f>AU607*BP1239</f>
        <v>-39</v>
      </c>
      <c r="BQ607" s="5">
        <f t="shared" si="663"/>
        <v>-39</v>
      </c>
      <c r="BR607" s="356">
        <f t="shared" si="651"/>
        <v>942.00000000000011</v>
      </c>
      <c r="BS607" s="5">
        <f t="shared" si="637"/>
        <v>1364.3</v>
      </c>
      <c r="BT607" s="6"/>
      <c r="BU607" s="306">
        <v>40504</v>
      </c>
      <c r="BV607" s="38">
        <f t="shared" si="620"/>
        <v>1364.3</v>
      </c>
      <c r="BW607" s="66">
        <f>BV27*BV607</f>
        <v>112399.07727797001</v>
      </c>
      <c r="BX607" s="66">
        <f t="shared" si="641"/>
        <v>988.63074641620915</v>
      </c>
      <c r="BY607" s="17">
        <f t="shared" si="639"/>
        <v>1</v>
      </c>
      <c r="BZ607" s="17">
        <f t="shared" si="642"/>
        <v>0</v>
      </c>
      <c r="CA607" s="66">
        <f t="shared" si="664"/>
        <v>942</v>
      </c>
      <c r="CB607" s="66">
        <f>N3+CE607</f>
        <v>120277</v>
      </c>
      <c r="CC607" s="66">
        <f>MAX(BW404:BW607)</f>
        <v>115150.76618882848</v>
      </c>
      <c r="CD607" s="66">
        <f t="shared" si="621"/>
        <v>-2751.6889108584728</v>
      </c>
      <c r="CE607" s="66">
        <f t="shared" si="665"/>
        <v>70277</v>
      </c>
      <c r="CF607" s="66">
        <f>MAX(CE404:CE607)</f>
        <v>70277</v>
      </c>
      <c r="CG607" s="66">
        <f t="shared" si="622"/>
        <v>0</v>
      </c>
      <c r="CH607" s="370">
        <f t="shared" si="662"/>
        <v>40504</v>
      </c>
      <c r="CI607" s="17">
        <f t="shared" si="652"/>
        <v>1</v>
      </c>
      <c r="CJ607" s="17">
        <f t="shared" si="653"/>
        <v>0</v>
      </c>
      <c r="CK607" s="38">
        <f>MAX(BV38:BV607)</f>
        <v>1397.7</v>
      </c>
      <c r="CL607" s="38">
        <f t="shared" si="640"/>
        <v>-33.400000000000091</v>
      </c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</row>
    <row r="608" spans="1:147" customFormat="1" x14ac:dyDescent="0.25">
      <c r="A608" s="3"/>
      <c r="B608" s="254">
        <f t="shared" si="666"/>
        <v>40448</v>
      </c>
      <c r="C608" s="5">
        <f t="shared" si="669"/>
        <v>66571</v>
      </c>
      <c r="D608" s="5">
        <v>0</v>
      </c>
      <c r="E608" s="66">
        <f t="shared" si="671"/>
        <v>0</v>
      </c>
      <c r="F608" s="66">
        <f t="shared" si="667"/>
        <v>601</v>
      </c>
      <c r="G608" s="4">
        <f t="shared" si="670"/>
        <v>67172</v>
      </c>
      <c r="H608" s="8">
        <f t="shared" si="668"/>
        <v>9.0279551155908726E-3</v>
      </c>
      <c r="I608" s="3"/>
      <c r="J608" s="306">
        <v>40511</v>
      </c>
      <c r="K608" s="176">
        <v>1365</v>
      </c>
      <c r="L608" s="176">
        <v>1417</v>
      </c>
      <c r="M608" s="176">
        <v>1354.5</v>
      </c>
      <c r="N608" s="178">
        <v>1406.2</v>
      </c>
      <c r="O608" s="5">
        <f t="shared" si="673"/>
        <v>62.5</v>
      </c>
      <c r="P608" s="8">
        <f t="shared" si="674"/>
        <v>4.5787545787545784E-2</v>
      </c>
      <c r="Q608" s="8">
        <f>(AVERAGE(P605:P607))*Q1239</f>
        <v>1.4271952880561829E-2</v>
      </c>
      <c r="R608" s="8">
        <f>P607/P1239</f>
        <v>0.73144943860480838</v>
      </c>
      <c r="S608" s="109">
        <f t="shared" si="654"/>
        <v>1345.5187843180331</v>
      </c>
      <c r="T608" s="5">
        <f t="shared" si="655"/>
        <v>20</v>
      </c>
      <c r="U608" s="8">
        <f t="shared" si="672"/>
        <v>0.5</v>
      </c>
      <c r="V608" s="19">
        <f t="shared" si="656"/>
        <v>0</v>
      </c>
      <c r="W608" s="109">
        <f t="shared" si="657"/>
        <v>1384.4812156819669</v>
      </c>
      <c r="X608" s="5">
        <f t="shared" si="658"/>
        <v>20</v>
      </c>
      <c r="Y608" s="8">
        <f t="shared" si="675"/>
        <v>0.5</v>
      </c>
      <c r="Z608" s="5">
        <f t="shared" si="659"/>
        <v>21.200000000000045</v>
      </c>
      <c r="AA608" s="5">
        <f>K608*AA1239</f>
        <v>17.744999999999997</v>
      </c>
      <c r="AB608" s="5">
        <f t="shared" si="676"/>
        <v>12.979570288042323</v>
      </c>
      <c r="AC608" s="2">
        <f t="shared" si="638"/>
        <v>40511</v>
      </c>
      <c r="AD608" s="43">
        <f t="shared" si="606"/>
        <v>1345</v>
      </c>
      <c r="AE608" s="235">
        <v>8.8000000000000007</v>
      </c>
      <c r="AF608" s="131">
        <f>(AK607&gt;AF1239)*1</f>
        <v>1</v>
      </c>
      <c r="AG608" s="112">
        <f>MROUND((AD608*AG1239),5)</f>
        <v>1320</v>
      </c>
      <c r="AH608" s="113">
        <f>MROUND((AE608*AH1239),0.1)</f>
        <v>1.6</v>
      </c>
      <c r="AI608" s="60">
        <f t="shared" si="607"/>
        <v>41.900000000000091</v>
      </c>
      <c r="AJ608" s="60">
        <f t="shared" si="660"/>
        <v>1365</v>
      </c>
      <c r="AK608" s="133">
        <f t="shared" si="661"/>
        <v>1406.2</v>
      </c>
      <c r="AL608" s="41">
        <f t="shared" si="677"/>
        <v>1385</v>
      </c>
      <c r="AM608" s="56">
        <f t="shared" si="604"/>
        <v>8.5</v>
      </c>
      <c r="AN608" s="82">
        <f t="shared" si="605"/>
        <v>1</v>
      </c>
      <c r="AO608" s="82">
        <f t="shared" si="608"/>
        <v>0</v>
      </c>
      <c r="AP608" s="33">
        <f t="shared" si="623"/>
        <v>0</v>
      </c>
      <c r="AQ608" s="29">
        <f t="shared" si="609"/>
        <v>0</v>
      </c>
      <c r="AR608" s="86">
        <f t="shared" si="610"/>
        <v>1</v>
      </c>
      <c r="AS608" s="33">
        <f t="shared" si="611"/>
        <v>0</v>
      </c>
      <c r="AT608" s="19">
        <f t="shared" si="612"/>
        <v>0</v>
      </c>
      <c r="AU608" s="18">
        <f t="shared" si="624"/>
        <v>1</v>
      </c>
      <c r="AV608" s="5">
        <f t="shared" si="625"/>
        <v>8.5</v>
      </c>
      <c r="AW608" s="17">
        <f t="shared" si="613"/>
        <v>0</v>
      </c>
      <c r="AX608" s="17">
        <f t="shared" si="614"/>
        <v>1</v>
      </c>
      <c r="AY608" s="17">
        <f t="shared" si="626"/>
        <v>1385</v>
      </c>
      <c r="AZ608" s="19">
        <f t="shared" si="627"/>
        <v>1375</v>
      </c>
      <c r="BA608" s="19">
        <f t="shared" si="628"/>
        <v>0</v>
      </c>
      <c r="BB608" s="19">
        <f t="shared" si="629"/>
        <v>0</v>
      </c>
      <c r="BC608" s="19">
        <f t="shared" si="630"/>
        <v>1385</v>
      </c>
      <c r="BD608" s="17">
        <f t="shared" si="631"/>
        <v>0</v>
      </c>
      <c r="BE608" s="17">
        <f t="shared" si="615"/>
        <v>0</v>
      </c>
      <c r="BF608" s="38">
        <f t="shared" si="616"/>
        <v>0</v>
      </c>
      <c r="BG608" s="38">
        <f t="shared" si="617"/>
        <v>0</v>
      </c>
      <c r="BH608" s="38">
        <f t="shared" si="632"/>
        <v>0</v>
      </c>
      <c r="BI608" s="38">
        <f t="shared" si="618"/>
        <v>-1.6</v>
      </c>
      <c r="BJ608" s="5">
        <f t="shared" si="619"/>
        <v>0</v>
      </c>
      <c r="BK608" s="5">
        <f t="shared" si="633"/>
        <v>10</v>
      </c>
      <c r="BL608" s="22">
        <f t="shared" si="634"/>
        <v>18.5</v>
      </c>
      <c r="BM608" s="5">
        <f t="shared" si="635"/>
        <v>16.899999999999999</v>
      </c>
      <c r="BN608" s="66">
        <f t="shared" si="636"/>
        <v>1689.9999999999998</v>
      </c>
      <c r="BO608" s="5">
        <f>AP608*BO1446</f>
        <v>0</v>
      </c>
      <c r="BP608" s="5">
        <f>AU608*BP1239</f>
        <v>-39</v>
      </c>
      <c r="BQ608" s="5">
        <f t="shared" si="663"/>
        <v>-39</v>
      </c>
      <c r="BR608" s="356">
        <f t="shared" si="651"/>
        <v>1611.9999999999998</v>
      </c>
      <c r="BS608" s="5">
        <f t="shared" si="637"/>
        <v>1406.2</v>
      </c>
      <c r="BT608" s="6"/>
      <c r="BU608" s="306">
        <v>40511</v>
      </c>
      <c r="BV608" s="38">
        <f t="shared" si="620"/>
        <v>1406.2</v>
      </c>
      <c r="BW608" s="66">
        <f>BV27*BV608</f>
        <v>115851.04630087331</v>
      </c>
      <c r="BX608" s="66">
        <f t="shared" si="641"/>
        <v>3451.9690229033004</v>
      </c>
      <c r="BY608" s="17">
        <f t="shared" si="639"/>
        <v>1</v>
      </c>
      <c r="BZ608" s="17">
        <f t="shared" si="642"/>
        <v>0</v>
      </c>
      <c r="CA608" s="66">
        <f t="shared" si="664"/>
        <v>1612</v>
      </c>
      <c r="CB608" s="66">
        <f>N3+CE608</f>
        <v>121889</v>
      </c>
      <c r="CC608" s="66">
        <f>MAX(BW404:BW608)</f>
        <v>115851.04630087331</v>
      </c>
      <c r="CD608" s="66">
        <f t="shared" si="621"/>
        <v>0</v>
      </c>
      <c r="CE608" s="66">
        <f t="shared" si="665"/>
        <v>71889</v>
      </c>
      <c r="CF608" s="66">
        <f>MAX(CE404:CE608)</f>
        <v>71889</v>
      </c>
      <c r="CG608" s="66">
        <f t="shared" si="622"/>
        <v>0</v>
      </c>
      <c r="CH608" s="370">
        <f t="shared" si="662"/>
        <v>40511</v>
      </c>
      <c r="CI608" s="17">
        <f t="shared" si="652"/>
        <v>1</v>
      </c>
      <c r="CJ608" s="17">
        <f t="shared" si="653"/>
        <v>0</v>
      </c>
      <c r="CK608" s="38">
        <f>MAX(BV38:BV608)</f>
        <v>1406.2</v>
      </c>
      <c r="CL608" s="38">
        <f t="shared" si="640"/>
        <v>0</v>
      </c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</row>
    <row r="609" spans="1:147" customFormat="1" x14ac:dyDescent="0.25">
      <c r="A609" s="3"/>
      <c r="B609" s="254">
        <f t="shared" si="666"/>
        <v>40455</v>
      </c>
      <c r="C609" s="5">
        <f t="shared" si="669"/>
        <v>67172</v>
      </c>
      <c r="D609" s="5">
        <v>0</v>
      </c>
      <c r="E609" s="66">
        <f t="shared" si="671"/>
        <v>0</v>
      </c>
      <c r="F609" s="66">
        <f t="shared" si="667"/>
        <v>441</v>
      </c>
      <c r="G609" s="4">
        <f t="shared" si="670"/>
        <v>67613</v>
      </c>
      <c r="H609" s="8">
        <f t="shared" si="668"/>
        <v>6.5652355147978328E-3</v>
      </c>
      <c r="I609" s="3"/>
      <c r="J609" s="306">
        <v>40518</v>
      </c>
      <c r="K609" s="176">
        <v>1415.1</v>
      </c>
      <c r="L609" s="176">
        <v>1432.5</v>
      </c>
      <c r="M609" s="176">
        <v>1372.1</v>
      </c>
      <c r="N609" s="178">
        <v>1384.9</v>
      </c>
      <c r="O609" s="5">
        <f t="shared" si="673"/>
        <v>60.400000000000091</v>
      </c>
      <c r="P609" s="8">
        <f t="shared" si="674"/>
        <v>4.2682495936682989E-2</v>
      </c>
      <c r="Q609" s="8">
        <f>(AVERAGE(P606:P608))*Q1239</f>
        <v>1.4173189002270393E-2</v>
      </c>
      <c r="R609" s="8">
        <f>P608/P1239</f>
        <v>1.2985045633002681</v>
      </c>
      <c r="S609" s="109">
        <f t="shared" si="654"/>
        <v>1395.0435202428871</v>
      </c>
      <c r="T609" s="5">
        <f t="shared" si="655"/>
        <v>20.099999999999909</v>
      </c>
      <c r="U609" s="8">
        <f t="shared" si="672"/>
        <v>0.49750000000000227</v>
      </c>
      <c r="V609" s="19">
        <f t="shared" si="656"/>
        <v>10.099999999999909</v>
      </c>
      <c r="W609" s="109">
        <f t="shared" si="657"/>
        <v>1435.1564797571127</v>
      </c>
      <c r="X609" s="5">
        <f t="shared" si="658"/>
        <v>19.900000000000091</v>
      </c>
      <c r="Y609" s="8">
        <f t="shared" si="675"/>
        <v>0.50249999999999773</v>
      </c>
      <c r="Z609" s="5">
        <f t="shared" si="659"/>
        <v>0</v>
      </c>
      <c r="AA609" s="5">
        <f>K609*AA1239</f>
        <v>18.396299999999997</v>
      </c>
      <c r="AB609" s="5">
        <f t="shared" si="676"/>
        <v>23.887679497840718</v>
      </c>
      <c r="AC609" s="2">
        <f t="shared" si="638"/>
        <v>40518</v>
      </c>
      <c r="AD609" s="43">
        <f t="shared" si="606"/>
        <v>1395</v>
      </c>
      <c r="AE609" s="235">
        <v>6.5</v>
      </c>
      <c r="AF609" s="131">
        <f>(AK608&gt;AF1239)*1</f>
        <v>1</v>
      </c>
      <c r="AG609" s="112">
        <f>MROUND((AD609*AG1239),5)</f>
        <v>1370</v>
      </c>
      <c r="AH609" s="113">
        <f>MROUND((AE609*AH1239),0.1)</f>
        <v>1.2000000000000002</v>
      </c>
      <c r="AI609" s="60">
        <f t="shared" si="607"/>
        <v>-21.299999999999955</v>
      </c>
      <c r="AJ609" s="60">
        <f t="shared" si="660"/>
        <v>1415.1</v>
      </c>
      <c r="AK609" s="133">
        <f t="shared" si="661"/>
        <v>1384.9</v>
      </c>
      <c r="AL609" s="41">
        <f t="shared" si="677"/>
        <v>1435</v>
      </c>
      <c r="AM609" s="56">
        <f t="shared" si="604"/>
        <v>6.5</v>
      </c>
      <c r="AN609" s="82">
        <f t="shared" si="605"/>
        <v>0</v>
      </c>
      <c r="AO609" s="82">
        <f t="shared" si="608"/>
        <v>1</v>
      </c>
      <c r="AP609" s="33">
        <f t="shared" si="623"/>
        <v>1</v>
      </c>
      <c r="AQ609" s="29">
        <f t="shared" si="609"/>
        <v>6.5</v>
      </c>
      <c r="AR609" s="86">
        <f t="shared" si="610"/>
        <v>0</v>
      </c>
      <c r="AS609" s="33">
        <f t="shared" si="611"/>
        <v>1</v>
      </c>
      <c r="AT609" s="19">
        <f t="shared" si="612"/>
        <v>1395</v>
      </c>
      <c r="AU609" s="18">
        <f t="shared" si="624"/>
        <v>0</v>
      </c>
      <c r="AV609" s="5">
        <f t="shared" si="625"/>
        <v>0</v>
      </c>
      <c r="AW609" s="17">
        <f t="shared" si="613"/>
        <v>0</v>
      </c>
      <c r="AX609" s="17">
        <f t="shared" si="614"/>
        <v>0</v>
      </c>
      <c r="AY609" s="17">
        <f t="shared" si="626"/>
        <v>0</v>
      </c>
      <c r="AZ609" s="19">
        <f t="shared" si="627"/>
        <v>0</v>
      </c>
      <c r="BA609" s="19">
        <f t="shared" si="628"/>
        <v>1395</v>
      </c>
      <c r="BB609" s="19">
        <f t="shared" si="629"/>
        <v>0</v>
      </c>
      <c r="BC609" s="19">
        <f t="shared" si="630"/>
        <v>0</v>
      </c>
      <c r="BD609" s="17">
        <f t="shared" si="631"/>
        <v>1395</v>
      </c>
      <c r="BE609" s="17">
        <f t="shared" si="615"/>
        <v>0</v>
      </c>
      <c r="BF609" s="38">
        <f t="shared" si="616"/>
        <v>0</v>
      </c>
      <c r="BG609" s="38">
        <f t="shared" si="617"/>
        <v>0</v>
      </c>
      <c r="BH609" s="38">
        <f t="shared" si="632"/>
        <v>0</v>
      </c>
      <c r="BI609" s="38">
        <f t="shared" si="618"/>
        <v>-1.2000000000000002</v>
      </c>
      <c r="BJ609" s="5">
        <f t="shared" si="619"/>
        <v>6.5</v>
      </c>
      <c r="BK609" s="5">
        <f t="shared" si="633"/>
        <v>0</v>
      </c>
      <c r="BL609" s="22">
        <f t="shared" si="634"/>
        <v>0</v>
      </c>
      <c r="BM609" s="5">
        <f t="shared" si="635"/>
        <v>5.3</v>
      </c>
      <c r="BN609" s="66">
        <f t="shared" si="636"/>
        <v>530</v>
      </c>
      <c r="BO609" s="5">
        <f>AP609*BO1447</f>
        <v>0</v>
      </c>
      <c r="BP609" s="5">
        <f>AU609*BP1239</f>
        <v>0</v>
      </c>
      <c r="BQ609" s="5">
        <f t="shared" si="663"/>
        <v>-39</v>
      </c>
      <c r="BR609" s="356">
        <f t="shared" si="651"/>
        <v>491</v>
      </c>
      <c r="BS609" s="5">
        <f t="shared" si="637"/>
        <v>1384.9</v>
      </c>
      <c r="BT609" s="6"/>
      <c r="BU609" s="306">
        <v>40518</v>
      </c>
      <c r="BV609" s="38">
        <f t="shared" si="620"/>
        <v>1384.9</v>
      </c>
      <c r="BW609" s="66">
        <f>BV27*BV609</f>
        <v>114096.22672598452</v>
      </c>
      <c r="BX609" s="66">
        <f t="shared" si="641"/>
        <v>-1754.8195748887811</v>
      </c>
      <c r="BY609" s="17">
        <f t="shared" si="639"/>
        <v>0</v>
      </c>
      <c r="BZ609" s="17">
        <f t="shared" si="642"/>
        <v>1</v>
      </c>
      <c r="CA609" s="66">
        <f t="shared" si="664"/>
        <v>491</v>
      </c>
      <c r="CB609" s="66">
        <f>N3+CE609</f>
        <v>122380</v>
      </c>
      <c r="CC609" s="66">
        <f>MAX(BW404:BW609)</f>
        <v>115851.04630087331</v>
      </c>
      <c r="CD609" s="66">
        <f t="shared" si="621"/>
        <v>-1754.8195748887811</v>
      </c>
      <c r="CE609" s="66">
        <f t="shared" si="665"/>
        <v>72380</v>
      </c>
      <c r="CF609" s="66">
        <f>MAX(CE404:CE609)</f>
        <v>72380</v>
      </c>
      <c r="CG609" s="66">
        <f t="shared" si="622"/>
        <v>0</v>
      </c>
      <c r="CH609" s="370">
        <f t="shared" si="662"/>
        <v>40518</v>
      </c>
      <c r="CI609" s="17">
        <f t="shared" si="652"/>
        <v>1</v>
      </c>
      <c r="CJ609" s="17">
        <f t="shared" si="653"/>
        <v>0</v>
      </c>
      <c r="CK609" s="38">
        <f>MAX(BV38:BV609)</f>
        <v>1406.2</v>
      </c>
      <c r="CL609" s="38">
        <f t="shared" si="640"/>
        <v>-21.299999999999955</v>
      </c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</row>
    <row r="610" spans="1:147" customFormat="1" x14ac:dyDescent="0.25">
      <c r="A610" s="3"/>
      <c r="B610" s="254">
        <f t="shared" si="666"/>
        <v>40462</v>
      </c>
      <c r="C610" s="5">
        <f t="shared" si="669"/>
        <v>67613</v>
      </c>
      <c r="D610" s="5">
        <v>0</v>
      </c>
      <c r="E610" s="66">
        <f t="shared" si="671"/>
        <v>0</v>
      </c>
      <c r="F610" s="66">
        <f t="shared" si="667"/>
        <v>671</v>
      </c>
      <c r="G610" s="4">
        <f t="shared" si="670"/>
        <v>68284</v>
      </c>
      <c r="H610" s="8">
        <f t="shared" si="668"/>
        <v>9.924127016993774E-3</v>
      </c>
      <c r="I610" s="3"/>
      <c r="J610" s="306">
        <v>40525</v>
      </c>
      <c r="K610" s="176">
        <v>1385</v>
      </c>
      <c r="L610" s="176">
        <v>1406</v>
      </c>
      <c r="M610" s="176">
        <v>1361.6</v>
      </c>
      <c r="N610" s="178">
        <v>1379.2</v>
      </c>
      <c r="O610" s="5">
        <f t="shared" si="673"/>
        <v>44.400000000000091</v>
      </c>
      <c r="P610" s="8">
        <f t="shared" si="674"/>
        <v>3.2057761732852054E-2</v>
      </c>
      <c r="Q610" s="8">
        <f>(AVERAGE(P607:P609))*Q1239</f>
        <v>1.523496405008877E-2</v>
      </c>
      <c r="R610" s="8">
        <f>P609/P1239</f>
        <v>1.2104473999107239</v>
      </c>
      <c r="S610" s="109">
        <f t="shared" si="654"/>
        <v>1363.899574790627</v>
      </c>
      <c r="T610" s="5">
        <f t="shared" si="655"/>
        <v>20</v>
      </c>
      <c r="U610" s="8">
        <f t="shared" si="672"/>
        <v>0.5</v>
      </c>
      <c r="V610" s="19">
        <f t="shared" si="656"/>
        <v>0</v>
      </c>
      <c r="W610" s="109">
        <f t="shared" si="657"/>
        <v>1406.100425209373</v>
      </c>
      <c r="X610" s="5">
        <f t="shared" si="658"/>
        <v>20</v>
      </c>
      <c r="Y610" s="8">
        <f t="shared" si="675"/>
        <v>0.5</v>
      </c>
      <c r="Z610" s="5">
        <f t="shared" si="659"/>
        <v>0</v>
      </c>
      <c r="AA610" s="5">
        <f>K610*AA1239</f>
        <v>18.004999999999999</v>
      </c>
      <c r="AB610" s="5">
        <f t="shared" si="676"/>
        <v>21.794105435392584</v>
      </c>
      <c r="AC610" s="2">
        <f t="shared" si="638"/>
        <v>40525</v>
      </c>
      <c r="AD610" s="43">
        <f t="shared" si="606"/>
        <v>1365</v>
      </c>
      <c r="AE610" s="235">
        <v>11.8</v>
      </c>
      <c r="AF610" s="131">
        <f>(AK609&gt;AF1239)*1</f>
        <v>1</v>
      </c>
      <c r="AG610" s="112">
        <f>MROUND((AD610*AG1239),5)</f>
        <v>1340</v>
      </c>
      <c r="AH610" s="113">
        <f>MROUND((AE610*AH1239),0.1)</f>
        <v>2.1</v>
      </c>
      <c r="AI610" s="60">
        <f t="shared" si="607"/>
        <v>-5.7000000000000455</v>
      </c>
      <c r="AJ610" s="60">
        <f t="shared" si="660"/>
        <v>1385</v>
      </c>
      <c r="AK610" s="133">
        <f t="shared" si="661"/>
        <v>1379.2</v>
      </c>
      <c r="AL610" s="41">
        <f t="shared" si="677"/>
        <v>1405</v>
      </c>
      <c r="AM610" s="56">
        <f t="shared" si="604"/>
        <v>12</v>
      </c>
      <c r="AN610" s="82">
        <f t="shared" si="605"/>
        <v>0</v>
      </c>
      <c r="AO610" s="82">
        <f t="shared" si="608"/>
        <v>1</v>
      </c>
      <c r="AP610" s="33">
        <f t="shared" si="623"/>
        <v>0</v>
      </c>
      <c r="AQ610" s="29">
        <f t="shared" si="609"/>
        <v>0</v>
      </c>
      <c r="AR610" s="86">
        <f t="shared" si="610"/>
        <v>1</v>
      </c>
      <c r="AS610" s="33">
        <f t="shared" si="611"/>
        <v>0</v>
      </c>
      <c r="AT610" s="19">
        <f t="shared" si="612"/>
        <v>0</v>
      </c>
      <c r="AU610" s="18">
        <f t="shared" si="624"/>
        <v>1</v>
      </c>
      <c r="AV610" s="5">
        <f t="shared" si="625"/>
        <v>12</v>
      </c>
      <c r="AW610" s="17">
        <f t="shared" si="613"/>
        <v>1</v>
      </c>
      <c r="AX610" s="17">
        <f t="shared" si="614"/>
        <v>0</v>
      </c>
      <c r="AY610" s="17">
        <f t="shared" si="626"/>
        <v>0</v>
      </c>
      <c r="AZ610" s="19">
        <f t="shared" si="627"/>
        <v>1395</v>
      </c>
      <c r="BA610" s="19">
        <f t="shared" si="628"/>
        <v>0</v>
      </c>
      <c r="BB610" s="19">
        <f t="shared" si="629"/>
        <v>0</v>
      </c>
      <c r="BC610" s="19">
        <f t="shared" si="630"/>
        <v>0</v>
      </c>
      <c r="BD610" s="17">
        <f t="shared" si="631"/>
        <v>1395</v>
      </c>
      <c r="BE610" s="17">
        <f t="shared" si="615"/>
        <v>0</v>
      </c>
      <c r="BF610" s="38">
        <f t="shared" si="616"/>
        <v>0</v>
      </c>
      <c r="BG610" s="38">
        <f t="shared" si="617"/>
        <v>0</v>
      </c>
      <c r="BH610" s="38">
        <f t="shared" si="632"/>
        <v>0</v>
      </c>
      <c r="BI610" s="38">
        <f t="shared" si="618"/>
        <v>-2.1</v>
      </c>
      <c r="BJ610" s="5">
        <f t="shared" si="619"/>
        <v>0</v>
      </c>
      <c r="BK610" s="5">
        <f t="shared" si="633"/>
        <v>0</v>
      </c>
      <c r="BL610" s="22">
        <f t="shared" si="634"/>
        <v>12</v>
      </c>
      <c r="BM610" s="5">
        <f t="shared" si="635"/>
        <v>9.9</v>
      </c>
      <c r="BN610" s="66">
        <f t="shared" si="636"/>
        <v>990</v>
      </c>
      <c r="BO610" s="5">
        <f>AP610*BO1448</f>
        <v>0</v>
      </c>
      <c r="BP610" s="5">
        <f>AU610*BP1239</f>
        <v>-39</v>
      </c>
      <c r="BQ610" s="5">
        <f t="shared" si="663"/>
        <v>-39</v>
      </c>
      <c r="BR610" s="356">
        <f t="shared" si="651"/>
        <v>912</v>
      </c>
      <c r="BS610" s="5">
        <f t="shared" si="637"/>
        <v>1379.2</v>
      </c>
      <c r="BT610" s="6"/>
      <c r="BU610" s="306">
        <v>40525</v>
      </c>
      <c r="BV610" s="38">
        <f t="shared" si="620"/>
        <v>1379.2</v>
      </c>
      <c r="BW610" s="66">
        <f>BV27*BV610</f>
        <v>113626.62712143682</v>
      </c>
      <c r="BX610" s="66">
        <f t="shared" si="641"/>
        <v>-469.59960454770771</v>
      </c>
      <c r="BY610" s="17">
        <f t="shared" si="639"/>
        <v>0</v>
      </c>
      <c r="BZ610" s="17">
        <f t="shared" si="642"/>
        <v>1</v>
      </c>
      <c r="CA610" s="66">
        <f t="shared" si="664"/>
        <v>912</v>
      </c>
      <c r="CB610" s="66">
        <f>N3+CE610</f>
        <v>123292</v>
      </c>
      <c r="CC610" s="66">
        <f>MAX(BW404:BW610)</f>
        <v>115851.04630087331</v>
      </c>
      <c r="CD610" s="66">
        <f t="shared" si="621"/>
        <v>-2224.4191794364888</v>
      </c>
      <c r="CE610" s="66">
        <f t="shared" si="665"/>
        <v>73292</v>
      </c>
      <c r="CF610" s="66">
        <f>MAX(CE404:CE610)</f>
        <v>73292</v>
      </c>
      <c r="CG610" s="66">
        <f t="shared" si="622"/>
        <v>0</v>
      </c>
      <c r="CH610" s="370">
        <f t="shared" si="662"/>
        <v>40525</v>
      </c>
      <c r="CI610" s="17">
        <f t="shared" si="652"/>
        <v>1</v>
      </c>
      <c r="CJ610" s="17">
        <f t="shared" si="653"/>
        <v>0</v>
      </c>
      <c r="CK610" s="38">
        <f>MAX(BV38:BV610)</f>
        <v>1406.2</v>
      </c>
      <c r="CL610" s="38">
        <f t="shared" si="640"/>
        <v>-27</v>
      </c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</row>
    <row r="611" spans="1:147" customFormat="1" x14ac:dyDescent="0.25">
      <c r="A611" s="3"/>
      <c r="B611" s="254">
        <f t="shared" si="666"/>
        <v>40469</v>
      </c>
      <c r="C611" s="5">
        <f t="shared" si="669"/>
        <v>68284</v>
      </c>
      <c r="D611" s="5">
        <v>0</v>
      </c>
      <c r="E611" s="66">
        <f t="shared" si="671"/>
        <v>0</v>
      </c>
      <c r="F611" s="66">
        <f t="shared" si="667"/>
        <v>711</v>
      </c>
      <c r="G611" s="4">
        <f t="shared" si="670"/>
        <v>68995</v>
      </c>
      <c r="H611" s="8">
        <f t="shared" si="668"/>
        <v>1.0412395290258333E-2</v>
      </c>
      <c r="I611" s="3"/>
      <c r="J611" s="306">
        <v>40532</v>
      </c>
      <c r="K611" s="176">
        <v>1377</v>
      </c>
      <c r="L611" s="176">
        <v>1393</v>
      </c>
      <c r="M611" s="176">
        <v>1372.6</v>
      </c>
      <c r="N611" s="178">
        <v>1380.5</v>
      </c>
      <c r="O611" s="5">
        <f t="shared" si="673"/>
        <v>20.400000000000091</v>
      </c>
      <c r="P611" s="8">
        <f t="shared" si="674"/>
        <v>1.4814814814814881E-2</v>
      </c>
      <c r="Q611" s="8">
        <f>(AVERAGE(P608:P610))*Q1239</f>
        <v>1.6070373794277445E-2</v>
      </c>
      <c r="R611" s="8">
        <f>P610/P1239</f>
        <v>0.90913695380073611</v>
      </c>
      <c r="S611" s="109">
        <f t="shared" si="654"/>
        <v>1354.87109528528</v>
      </c>
      <c r="T611" s="5">
        <f t="shared" si="655"/>
        <v>22</v>
      </c>
      <c r="U611" s="8">
        <f t="shared" si="672"/>
        <v>0.51111111111111107</v>
      </c>
      <c r="V611" s="19">
        <f t="shared" si="656"/>
        <v>0</v>
      </c>
      <c r="W611" s="109">
        <f t="shared" si="657"/>
        <v>1399.12890471472</v>
      </c>
      <c r="X611" s="5">
        <f t="shared" si="658"/>
        <v>23</v>
      </c>
      <c r="Y611" s="8">
        <f t="shared" si="675"/>
        <v>0.48888888888888893</v>
      </c>
      <c r="Z611" s="5">
        <f t="shared" si="659"/>
        <v>0</v>
      </c>
      <c r="AA611" s="5">
        <f>K611*AA1239</f>
        <v>17.901</v>
      </c>
      <c r="AB611" s="5">
        <f t="shared" si="676"/>
        <v>16.274460609986978</v>
      </c>
      <c r="AC611" s="2">
        <f t="shared" si="638"/>
        <v>40532</v>
      </c>
      <c r="AD611" s="43">
        <f t="shared" si="606"/>
        <v>1355</v>
      </c>
      <c r="AE611" s="235">
        <v>10.8</v>
      </c>
      <c r="AF611" s="131">
        <f>(AK610&gt;AF1239)*1</f>
        <v>1</v>
      </c>
      <c r="AG611" s="112">
        <f>MROUND((AD611*AG1239),5)</f>
        <v>1330</v>
      </c>
      <c r="AH611" s="113">
        <f>MROUND((AE611*AH1239),0.1)</f>
        <v>1.9000000000000001</v>
      </c>
      <c r="AI611" s="60">
        <f t="shared" si="607"/>
        <v>1.2999999999999545</v>
      </c>
      <c r="AJ611" s="60">
        <f t="shared" si="660"/>
        <v>1377</v>
      </c>
      <c r="AK611" s="133">
        <f t="shared" si="661"/>
        <v>1380.5</v>
      </c>
      <c r="AL611" s="41">
        <f t="shared" si="677"/>
        <v>1400</v>
      </c>
      <c r="AM611" s="56">
        <f t="shared" si="604"/>
        <v>10.9</v>
      </c>
      <c r="AN611" s="82">
        <f t="shared" si="605"/>
        <v>1</v>
      </c>
      <c r="AO611" s="82">
        <f t="shared" si="608"/>
        <v>0</v>
      </c>
      <c r="AP611" s="33">
        <f t="shared" si="623"/>
        <v>0</v>
      </c>
      <c r="AQ611" s="29">
        <f t="shared" si="609"/>
        <v>0</v>
      </c>
      <c r="AR611" s="86">
        <f t="shared" si="610"/>
        <v>1</v>
      </c>
      <c r="AS611" s="33">
        <f t="shared" si="611"/>
        <v>0</v>
      </c>
      <c r="AT611" s="19">
        <f t="shared" si="612"/>
        <v>0</v>
      </c>
      <c r="AU611" s="18">
        <f t="shared" si="624"/>
        <v>1</v>
      </c>
      <c r="AV611" s="5">
        <f t="shared" si="625"/>
        <v>10.9</v>
      </c>
      <c r="AW611" s="17">
        <f t="shared" si="613"/>
        <v>1</v>
      </c>
      <c r="AX611" s="17">
        <f t="shared" si="614"/>
        <v>0</v>
      </c>
      <c r="AY611" s="17">
        <f t="shared" si="626"/>
        <v>0</v>
      </c>
      <c r="AZ611" s="19">
        <f t="shared" si="627"/>
        <v>1395</v>
      </c>
      <c r="BA611" s="19">
        <f t="shared" si="628"/>
        <v>0</v>
      </c>
      <c r="BB611" s="19">
        <f t="shared" si="629"/>
        <v>0</v>
      </c>
      <c r="BC611" s="19">
        <f t="shared" si="630"/>
        <v>0</v>
      </c>
      <c r="BD611" s="17">
        <f t="shared" si="631"/>
        <v>1395</v>
      </c>
      <c r="BE611" s="17">
        <f t="shared" si="615"/>
        <v>0</v>
      </c>
      <c r="BF611" s="38">
        <f t="shared" si="616"/>
        <v>0</v>
      </c>
      <c r="BG611" s="38">
        <f t="shared" si="617"/>
        <v>0</v>
      </c>
      <c r="BH611" s="38">
        <f t="shared" si="632"/>
        <v>0</v>
      </c>
      <c r="BI611" s="38">
        <f t="shared" si="618"/>
        <v>-1.9000000000000001</v>
      </c>
      <c r="BJ611" s="5">
        <f t="shared" si="619"/>
        <v>0</v>
      </c>
      <c r="BK611" s="5">
        <f t="shared" si="633"/>
        <v>0</v>
      </c>
      <c r="BL611" s="22">
        <f t="shared" si="634"/>
        <v>10.9</v>
      </c>
      <c r="BM611" s="5">
        <f t="shared" si="635"/>
        <v>9</v>
      </c>
      <c r="BN611" s="66">
        <f t="shared" si="636"/>
        <v>900</v>
      </c>
      <c r="BO611" s="5">
        <f>AP611*BO1449</f>
        <v>0</v>
      </c>
      <c r="BP611" s="5">
        <f>AU611*BP1239</f>
        <v>-39</v>
      </c>
      <c r="BQ611" s="5">
        <f t="shared" si="663"/>
        <v>-39</v>
      </c>
      <c r="BR611" s="356">
        <f t="shared" si="651"/>
        <v>822</v>
      </c>
      <c r="BS611" s="5">
        <f t="shared" si="637"/>
        <v>1380.5</v>
      </c>
      <c r="BT611" s="6"/>
      <c r="BU611" s="306">
        <v>40532</v>
      </c>
      <c r="BV611" s="38">
        <f t="shared" si="620"/>
        <v>1380.5</v>
      </c>
      <c r="BW611" s="66">
        <f>BV27*BV611</f>
        <v>113733.7287856319</v>
      </c>
      <c r="BX611" s="66">
        <f t="shared" si="641"/>
        <v>107.1016641950846</v>
      </c>
      <c r="BY611" s="17">
        <f t="shared" si="639"/>
        <v>1</v>
      </c>
      <c r="BZ611" s="17">
        <f t="shared" si="642"/>
        <v>0</v>
      </c>
      <c r="CA611" s="66">
        <f t="shared" si="664"/>
        <v>822</v>
      </c>
      <c r="CB611" s="66">
        <f>N3+CE611</f>
        <v>124114</v>
      </c>
      <c r="CC611" s="66">
        <f>MAX(BW404:BW611)</f>
        <v>115851.04630087331</v>
      </c>
      <c r="CD611" s="66">
        <f t="shared" si="621"/>
        <v>-2117.3175152414042</v>
      </c>
      <c r="CE611" s="66">
        <f t="shared" si="665"/>
        <v>74114</v>
      </c>
      <c r="CF611" s="66">
        <f>MAX(CE404:CE611)</f>
        <v>74114</v>
      </c>
      <c r="CG611" s="66">
        <f t="shared" si="622"/>
        <v>0</v>
      </c>
      <c r="CH611" s="370">
        <f t="shared" si="662"/>
        <v>40532</v>
      </c>
      <c r="CI611" s="17">
        <f t="shared" si="652"/>
        <v>1</v>
      </c>
      <c r="CJ611" s="17">
        <f t="shared" si="653"/>
        <v>0</v>
      </c>
      <c r="CK611" s="38">
        <f>MAX(BV38:BV611)</f>
        <v>1406.2</v>
      </c>
      <c r="CL611" s="38">
        <f t="shared" si="640"/>
        <v>-25.700000000000045</v>
      </c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</row>
    <row r="612" spans="1:147" customFormat="1" x14ac:dyDescent="0.25">
      <c r="A612" s="3"/>
      <c r="B612" s="254">
        <f t="shared" si="666"/>
        <v>40476</v>
      </c>
      <c r="C612" s="5">
        <f t="shared" si="669"/>
        <v>68995</v>
      </c>
      <c r="D612" s="5">
        <v>0</v>
      </c>
      <c r="E612" s="66">
        <f t="shared" si="671"/>
        <v>0</v>
      </c>
      <c r="F612" s="66">
        <f t="shared" si="667"/>
        <v>692.00000000000011</v>
      </c>
      <c r="G612" s="4">
        <f t="shared" si="670"/>
        <v>69687</v>
      </c>
      <c r="H612" s="8">
        <f t="shared" si="668"/>
        <v>1.0029712297992609E-2</v>
      </c>
      <c r="I612" s="3"/>
      <c r="J612" s="306">
        <v>40539</v>
      </c>
      <c r="K612" s="176">
        <v>1378.9</v>
      </c>
      <c r="L612" s="176">
        <v>1422</v>
      </c>
      <c r="M612" s="176">
        <v>1372.7</v>
      </c>
      <c r="N612" s="178">
        <v>1421.4</v>
      </c>
      <c r="O612" s="5">
        <f t="shared" si="673"/>
        <v>49.299999999999955</v>
      </c>
      <c r="P612" s="8">
        <f t="shared" si="674"/>
        <v>3.5753136558126009E-2</v>
      </c>
      <c r="Q612" s="8">
        <f>(AVERAGE(P609:P611))*Q1239</f>
        <v>1.1940676331246658E-2</v>
      </c>
      <c r="R612" s="8">
        <f>P611/P1239</f>
        <v>0.42013836537004423</v>
      </c>
      <c r="S612" s="109">
        <f t="shared" si="654"/>
        <v>1362.4350014068441</v>
      </c>
      <c r="T612" s="5">
        <f t="shared" si="655"/>
        <v>18.900000000000091</v>
      </c>
      <c r="U612" s="8">
        <f t="shared" si="672"/>
        <v>0.45999999999999741</v>
      </c>
      <c r="V612" s="19">
        <f t="shared" si="656"/>
        <v>0</v>
      </c>
      <c r="W612" s="109">
        <f t="shared" si="657"/>
        <v>1395.3649985931561</v>
      </c>
      <c r="X612" s="5">
        <f t="shared" si="658"/>
        <v>16.099999999999909</v>
      </c>
      <c r="Y612" s="8">
        <f t="shared" si="675"/>
        <v>0.54000000000000259</v>
      </c>
      <c r="Z612" s="5">
        <f t="shared" si="659"/>
        <v>26.400000000000091</v>
      </c>
      <c r="AA612" s="5">
        <f>K612*AA1239</f>
        <v>17.925699999999999</v>
      </c>
      <c r="AB612" s="5">
        <f t="shared" si="676"/>
        <v>7.5312742961138017</v>
      </c>
      <c r="AC612" s="2">
        <f t="shared" si="638"/>
        <v>40539</v>
      </c>
      <c r="AD612" s="43">
        <f t="shared" si="606"/>
        <v>1360</v>
      </c>
      <c r="AE612" s="235">
        <v>8.3000000000000007</v>
      </c>
      <c r="AF612" s="131">
        <f>(AK611&gt;AF1239)*1</f>
        <v>1</v>
      </c>
      <c r="AG612" s="112">
        <f>MROUND((AD612*AG1239),5)</f>
        <v>1335</v>
      </c>
      <c r="AH612" s="113">
        <f>MROUND((AE612*AH1239),0.1)</f>
        <v>1.5</v>
      </c>
      <c r="AI612" s="60">
        <f t="shared" si="607"/>
        <v>40.900000000000091</v>
      </c>
      <c r="AJ612" s="60">
        <f t="shared" si="660"/>
        <v>1378.9</v>
      </c>
      <c r="AK612" s="133">
        <f t="shared" si="661"/>
        <v>1421.4</v>
      </c>
      <c r="AL612" s="41">
        <f t="shared" si="677"/>
        <v>1395</v>
      </c>
      <c r="AM612" s="56">
        <f t="shared" si="604"/>
        <v>8</v>
      </c>
      <c r="AN612" s="82">
        <f t="shared" si="605"/>
        <v>1</v>
      </c>
      <c r="AO612" s="82">
        <f t="shared" si="608"/>
        <v>0</v>
      </c>
      <c r="AP612" s="33">
        <f t="shared" si="623"/>
        <v>0</v>
      </c>
      <c r="AQ612" s="29">
        <f t="shared" si="609"/>
        <v>0</v>
      </c>
      <c r="AR612" s="86">
        <f t="shared" si="610"/>
        <v>1</v>
      </c>
      <c r="AS612" s="33">
        <f t="shared" si="611"/>
        <v>0</v>
      </c>
      <c r="AT612" s="19">
        <f t="shared" si="612"/>
        <v>0</v>
      </c>
      <c r="AU612" s="18">
        <f t="shared" si="624"/>
        <v>1</v>
      </c>
      <c r="AV612" s="5">
        <f t="shared" si="625"/>
        <v>8</v>
      </c>
      <c r="AW612" s="17">
        <f t="shared" si="613"/>
        <v>0</v>
      </c>
      <c r="AX612" s="17">
        <f t="shared" si="614"/>
        <v>1</v>
      </c>
      <c r="AY612" s="17">
        <f t="shared" si="626"/>
        <v>1395</v>
      </c>
      <c r="AZ612" s="19">
        <f t="shared" si="627"/>
        <v>1395</v>
      </c>
      <c r="BA612" s="19">
        <f t="shared" si="628"/>
        <v>0</v>
      </c>
      <c r="BB612" s="19">
        <f t="shared" si="629"/>
        <v>0</v>
      </c>
      <c r="BC612" s="19">
        <f t="shared" si="630"/>
        <v>1395</v>
      </c>
      <c r="BD612" s="17">
        <f t="shared" si="631"/>
        <v>0</v>
      </c>
      <c r="BE612" s="17">
        <f t="shared" si="615"/>
        <v>0</v>
      </c>
      <c r="BF612" s="38">
        <f t="shared" si="616"/>
        <v>0</v>
      </c>
      <c r="BG612" s="38">
        <f t="shared" si="617"/>
        <v>0</v>
      </c>
      <c r="BH612" s="38">
        <f t="shared" si="632"/>
        <v>0</v>
      </c>
      <c r="BI612" s="38">
        <f t="shared" si="618"/>
        <v>-1.5</v>
      </c>
      <c r="BJ612" s="5">
        <f t="shared" si="619"/>
        <v>0</v>
      </c>
      <c r="BK612" s="5">
        <f t="shared" si="633"/>
        <v>0</v>
      </c>
      <c r="BL612" s="22">
        <f t="shared" si="634"/>
        <v>8</v>
      </c>
      <c r="BM612" s="5">
        <f t="shared" si="635"/>
        <v>6.5</v>
      </c>
      <c r="BN612" s="66">
        <f t="shared" si="636"/>
        <v>650</v>
      </c>
      <c r="BO612" s="5">
        <f>AP612*BO1450</f>
        <v>0</v>
      </c>
      <c r="BP612" s="5">
        <f>AU612*BP1239</f>
        <v>-39</v>
      </c>
      <c r="BQ612" s="5">
        <f t="shared" si="663"/>
        <v>-39</v>
      </c>
      <c r="BR612" s="356">
        <f t="shared" si="651"/>
        <v>572</v>
      </c>
      <c r="BS612" s="5">
        <f t="shared" si="637"/>
        <v>1421.4</v>
      </c>
      <c r="BT612" s="6"/>
      <c r="BU612" s="306">
        <v>40539</v>
      </c>
      <c r="BV612" s="38">
        <f t="shared" si="620"/>
        <v>1421.4</v>
      </c>
      <c r="BW612" s="66">
        <f>BV27*BV612</f>
        <v>117103.31191300051</v>
      </c>
      <c r="BX612" s="66">
        <f t="shared" si="641"/>
        <v>3369.5831273686053</v>
      </c>
      <c r="BY612" s="17">
        <f t="shared" si="639"/>
        <v>1</v>
      </c>
      <c r="BZ612" s="17">
        <f t="shared" si="642"/>
        <v>0</v>
      </c>
      <c r="CA612" s="66">
        <f t="shared" si="664"/>
        <v>572</v>
      </c>
      <c r="CB612" s="66">
        <f>N3+CE612</f>
        <v>124686</v>
      </c>
      <c r="CC612" s="66">
        <f>MAX(BW404:BW612)</f>
        <v>117103.31191300051</v>
      </c>
      <c r="CD612" s="66">
        <f t="shared" si="621"/>
        <v>0</v>
      </c>
      <c r="CE612" s="66">
        <f t="shared" si="665"/>
        <v>74686</v>
      </c>
      <c r="CF612" s="66">
        <f>MAX(CE404:CE612)</f>
        <v>74686</v>
      </c>
      <c r="CG612" s="66">
        <f t="shared" si="622"/>
        <v>0</v>
      </c>
      <c r="CH612" s="370">
        <f t="shared" si="662"/>
        <v>40539</v>
      </c>
      <c r="CI612" s="17">
        <f t="shared" si="652"/>
        <v>1</v>
      </c>
      <c r="CJ612" s="17">
        <f t="shared" si="653"/>
        <v>0</v>
      </c>
      <c r="CK612" s="38">
        <f>MAX(BV38:BV612)</f>
        <v>1421.4</v>
      </c>
      <c r="CL612" s="38">
        <f t="shared" si="640"/>
        <v>0</v>
      </c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</row>
    <row r="613" spans="1:147" customFormat="1" x14ac:dyDescent="0.25">
      <c r="A613" s="3"/>
      <c r="B613" s="254">
        <f t="shared" si="666"/>
        <v>40483</v>
      </c>
      <c r="C613" s="5">
        <f t="shared" si="669"/>
        <v>69687</v>
      </c>
      <c r="D613" s="5">
        <v>0</v>
      </c>
      <c r="E613" s="66">
        <f t="shared" si="671"/>
        <v>0</v>
      </c>
      <c r="F613" s="66">
        <f t="shared" si="667"/>
        <v>871</v>
      </c>
      <c r="G613" s="4">
        <f t="shared" si="670"/>
        <v>70558</v>
      </c>
      <c r="H613" s="8">
        <f t="shared" si="668"/>
        <v>1.2498744385609942E-2</v>
      </c>
      <c r="I613" s="3"/>
      <c r="J613" s="306">
        <v>40546</v>
      </c>
      <c r="K613" s="176">
        <v>1420.4</v>
      </c>
      <c r="L613" s="176">
        <v>1424.4</v>
      </c>
      <c r="M613" s="176">
        <v>1352.7</v>
      </c>
      <c r="N613" s="178">
        <v>1368.9</v>
      </c>
      <c r="O613" s="5">
        <f t="shared" si="673"/>
        <v>71.700000000000045</v>
      </c>
      <c r="P613" s="8">
        <f t="shared" si="674"/>
        <v>5.0478738383553955E-2</v>
      </c>
      <c r="Q613" s="8">
        <f>(AVERAGE(P610:P612))*Q1239</f>
        <v>1.101676174743906E-2</v>
      </c>
      <c r="R613" s="8">
        <f>P612/P1239</f>
        <v>1.01393534365085</v>
      </c>
      <c r="S613" s="109">
        <f t="shared" si="654"/>
        <v>1404.7517916139377</v>
      </c>
      <c r="T613" s="5">
        <f t="shared" si="655"/>
        <v>15.400000000000091</v>
      </c>
      <c r="U613" s="8">
        <f t="shared" si="672"/>
        <v>0.48666666666666364</v>
      </c>
      <c r="V613" s="19">
        <f t="shared" si="656"/>
        <v>36.099999999999909</v>
      </c>
      <c r="W613" s="109">
        <f t="shared" si="657"/>
        <v>1436.0482083860625</v>
      </c>
      <c r="X613" s="5">
        <f t="shared" si="658"/>
        <v>14.599999999999909</v>
      </c>
      <c r="Y613" s="8">
        <f t="shared" si="675"/>
        <v>0.51333333333333631</v>
      </c>
      <c r="Z613" s="5">
        <f t="shared" si="659"/>
        <v>0</v>
      </c>
      <c r="AA613" s="5">
        <f>K613*AA1239</f>
        <v>18.465199999999999</v>
      </c>
      <c r="AB613" s="5">
        <f t="shared" si="676"/>
        <v>18.722518907581676</v>
      </c>
      <c r="AC613" s="2">
        <f t="shared" si="638"/>
        <v>40546</v>
      </c>
      <c r="AD613" s="43">
        <f t="shared" si="606"/>
        <v>1405</v>
      </c>
      <c r="AE613" s="235">
        <v>3.4</v>
      </c>
      <c r="AF613" s="131">
        <f>(AK612&gt;AF1239)*1</f>
        <v>1</v>
      </c>
      <c r="AG613" s="112">
        <f>MROUND((AD613*AG1239),5)</f>
        <v>1380</v>
      </c>
      <c r="AH613" s="113">
        <f>MROUND((AE613*AH1239),0.1)</f>
        <v>0.60000000000000009</v>
      </c>
      <c r="AI613" s="60">
        <f t="shared" si="607"/>
        <v>-52.5</v>
      </c>
      <c r="AJ613" s="60">
        <f t="shared" si="660"/>
        <v>1420.4</v>
      </c>
      <c r="AK613" s="133">
        <f t="shared" si="661"/>
        <v>1368.9</v>
      </c>
      <c r="AL613" s="41">
        <f t="shared" si="677"/>
        <v>1435</v>
      </c>
      <c r="AM613" s="56">
        <f t="shared" si="604"/>
        <v>4.1000000000000005</v>
      </c>
      <c r="AN613" s="82">
        <f t="shared" si="605"/>
        <v>0</v>
      </c>
      <c r="AO613" s="82">
        <f t="shared" si="608"/>
        <v>1</v>
      </c>
      <c r="AP613" s="33">
        <f t="shared" si="623"/>
        <v>1</v>
      </c>
      <c r="AQ613" s="29">
        <f t="shared" si="609"/>
        <v>3.4</v>
      </c>
      <c r="AR613" s="86">
        <f t="shared" si="610"/>
        <v>0</v>
      </c>
      <c r="AS613" s="33">
        <f t="shared" si="611"/>
        <v>1</v>
      </c>
      <c r="AT613" s="19">
        <f t="shared" si="612"/>
        <v>1405</v>
      </c>
      <c r="AU613" s="18">
        <f t="shared" si="624"/>
        <v>0</v>
      </c>
      <c r="AV613" s="5">
        <f t="shared" si="625"/>
        <v>0</v>
      </c>
      <c r="AW613" s="17">
        <f t="shared" si="613"/>
        <v>0</v>
      </c>
      <c r="AX613" s="17">
        <f t="shared" si="614"/>
        <v>0</v>
      </c>
      <c r="AY613" s="17">
        <f t="shared" si="626"/>
        <v>0</v>
      </c>
      <c r="AZ613" s="19">
        <f t="shared" si="627"/>
        <v>0</v>
      </c>
      <c r="BA613" s="19">
        <f t="shared" si="628"/>
        <v>1405</v>
      </c>
      <c r="BB613" s="19">
        <f t="shared" si="629"/>
        <v>1380</v>
      </c>
      <c r="BC613" s="19">
        <f t="shared" si="630"/>
        <v>0</v>
      </c>
      <c r="BD613" s="17">
        <f t="shared" si="631"/>
        <v>0</v>
      </c>
      <c r="BE613" s="17">
        <f t="shared" si="615"/>
        <v>1</v>
      </c>
      <c r="BF613" s="38">
        <f t="shared" si="616"/>
        <v>1380</v>
      </c>
      <c r="BG613" s="38">
        <f t="shared" si="617"/>
        <v>0</v>
      </c>
      <c r="BH613" s="38">
        <f t="shared" si="632"/>
        <v>-25</v>
      </c>
      <c r="BI613" s="38">
        <f t="shared" si="618"/>
        <v>-25.6</v>
      </c>
      <c r="BJ613" s="5">
        <f t="shared" si="619"/>
        <v>3.4</v>
      </c>
      <c r="BK613" s="5">
        <f t="shared" si="633"/>
        <v>0</v>
      </c>
      <c r="BL613" s="22">
        <f t="shared" si="634"/>
        <v>0</v>
      </c>
      <c r="BM613" s="5">
        <f t="shared" si="635"/>
        <v>-22.200000000000003</v>
      </c>
      <c r="BN613" s="66">
        <f t="shared" si="636"/>
        <v>-2220.0000000000005</v>
      </c>
      <c r="BO613" s="5">
        <f>AP613*BO1451</f>
        <v>0</v>
      </c>
      <c r="BP613" s="5">
        <f>AU613*BP1239</f>
        <v>0</v>
      </c>
      <c r="BQ613" s="5">
        <f t="shared" si="663"/>
        <v>-39</v>
      </c>
      <c r="BR613" s="356">
        <f t="shared" si="651"/>
        <v>-2259.0000000000005</v>
      </c>
      <c r="BS613" s="5">
        <f t="shared" si="637"/>
        <v>1368.9</v>
      </c>
      <c r="BT613" s="6"/>
      <c r="BU613" s="306">
        <v>40546</v>
      </c>
      <c r="BV613" s="38">
        <f t="shared" si="620"/>
        <v>1368.9</v>
      </c>
      <c r="BW613" s="66">
        <f>BV27*BV613</f>
        <v>112778.05239742956</v>
      </c>
      <c r="BX613" s="66">
        <f t="shared" si="641"/>
        <v>-4325.2595155709423</v>
      </c>
      <c r="BY613" s="17">
        <f t="shared" si="639"/>
        <v>0</v>
      </c>
      <c r="BZ613" s="17">
        <f t="shared" si="642"/>
        <v>1</v>
      </c>
      <c r="CA613" s="66">
        <f t="shared" si="664"/>
        <v>-2259</v>
      </c>
      <c r="CB613" s="66">
        <f>N3+CE613</f>
        <v>122427</v>
      </c>
      <c r="CC613" s="66">
        <f>MAX(BW404:BW613)</f>
        <v>117103.31191300051</v>
      </c>
      <c r="CD613" s="66">
        <f t="shared" si="621"/>
        <v>-4325.2595155709423</v>
      </c>
      <c r="CE613" s="66">
        <f t="shared" si="665"/>
        <v>72427</v>
      </c>
      <c r="CF613" s="66">
        <f>MAX(CE404:CE613)</f>
        <v>74686</v>
      </c>
      <c r="CG613" s="66">
        <f t="shared" si="622"/>
        <v>-2259</v>
      </c>
      <c r="CH613" s="370">
        <f t="shared" si="662"/>
        <v>40546</v>
      </c>
      <c r="CI613" s="17">
        <f t="shared" ref="CI613:CI644" si="678">(F625&gt;0)*1</f>
        <v>0</v>
      </c>
      <c r="CJ613" s="17">
        <f t="shared" ref="CJ613:CJ644" si="679">(F625&lt;1)*1</f>
        <v>1</v>
      </c>
      <c r="CK613" s="38">
        <f>MAX(BV38:BV613)</f>
        <v>1421.4</v>
      </c>
      <c r="CL613" s="38">
        <f t="shared" si="640"/>
        <v>-52.5</v>
      </c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</row>
    <row r="614" spans="1:147" customFormat="1" x14ac:dyDescent="0.25">
      <c r="A614" s="3"/>
      <c r="B614" s="254">
        <f t="shared" si="666"/>
        <v>40490</v>
      </c>
      <c r="C614" s="5">
        <f t="shared" si="669"/>
        <v>70558</v>
      </c>
      <c r="D614" s="5">
        <v>0</v>
      </c>
      <c r="E614" s="66">
        <f t="shared" si="671"/>
        <v>0</v>
      </c>
      <c r="F614" s="66">
        <f t="shared" si="667"/>
        <v>601</v>
      </c>
      <c r="G614" s="4">
        <f t="shared" si="670"/>
        <v>71159</v>
      </c>
      <c r="H614" s="8">
        <f t="shared" si="668"/>
        <v>8.517815130814366E-3</v>
      </c>
      <c r="I614" s="3"/>
      <c r="J614" s="306">
        <v>40553</v>
      </c>
      <c r="K614" s="176">
        <v>1369.8</v>
      </c>
      <c r="L614" s="176">
        <v>1392.9</v>
      </c>
      <c r="M614" s="176">
        <v>1354.6</v>
      </c>
      <c r="N614" s="178">
        <v>1360.5</v>
      </c>
      <c r="O614" s="5">
        <f t="shared" si="673"/>
        <v>38.300000000000182</v>
      </c>
      <c r="P614" s="8">
        <f t="shared" si="674"/>
        <v>2.7960286173164099E-2</v>
      </c>
      <c r="Q614" s="8">
        <f>(AVERAGE(P611:P613))*Q1239</f>
        <v>1.3472891967532645E-2</v>
      </c>
      <c r="R614" s="8">
        <f>P613/P1239</f>
        <v>1.4315436875525651</v>
      </c>
      <c r="S614" s="109">
        <f t="shared" si="654"/>
        <v>1351.3448325828738</v>
      </c>
      <c r="T614" s="5">
        <f t="shared" si="655"/>
        <v>19.799999999999955</v>
      </c>
      <c r="U614" s="8">
        <f t="shared" si="672"/>
        <v>0.50500000000000111</v>
      </c>
      <c r="V614" s="19">
        <f t="shared" si="656"/>
        <v>0</v>
      </c>
      <c r="W614" s="109">
        <f t="shared" si="657"/>
        <v>1388.2551674171261</v>
      </c>
      <c r="X614" s="5">
        <f t="shared" si="658"/>
        <v>20.200000000000045</v>
      </c>
      <c r="Y614" s="8">
        <f t="shared" si="675"/>
        <v>0.49499999999999889</v>
      </c>
      <c r="Z614" s="5">
        <f t="shared" si="659"/>
        <v>0</v>
      </c>
      <c r="AA614" s="5">
        <f>K614*AA1239</f>
        <v>17.807399999999998</v>
      </c>
      <c r="AB614" s="5">
        <f t="shared" si="676"/>
        <v>25.492071061723546</v>
      </c>
      <c r="AC614" s="2">
        <f t="shared" si="638"/>
        <v>40553</v>
      </c>
      <c r="AD614" s="43">
        <f t="shared" si="606"/>
        <v>1350</v>
      </c>
      <c r="AE614" s="235">
        <v>9.1</v>
      </c>
      <c r="AF614" s="131">
        <f>(AK613&gt;AF1239)*1</f>
        <v>1</v>
      </c>
      <c r="AG614" s="112">
        <f>MROUND((AD614*AG1239),5)</f>
        <v>1325</v>
      </c>
      <c r="AH614" s="113">
        <f>MROUND((AE614*AH1239),0.1)</f>
        <v>1.6</v>
      </c>
      <c r="AI614" s="60">
        <f t="shared" si="607"/>
        <v>-8.4000000000000909</v>
      </c>
      <c r="AJ614" s="60">
        <f t="shared" si="660"/>
        <v>1369.8</v>
      </c>
      <c r="AK614" s="133">
        <f t="shared" si="661"/>
        <v>1360.5</v>
      </c>
      <c r="AL614" s="41">
        <f t="shared" si="677"/>
        <v>1390</v>
      </c>
      <c r="AM614" s="56">
        <f t="shared" ref="AM614:AM677" si="680">MROUND((AB613*Y613),0.1)</f>
        <v>9.6000000000000014</v>
      </c>
      <c r="AN614" s="82">
        <f t="shared" ref="AN614:AN677" si="681">(AI614&gt;0)*1</f>
        <v>0</v>
      </c>
      <c r="AO614" s="82">
        <f t="shared" si="608"/>
        <v>1</v>
      </c>
      <c r="AP614" s="33">
        <f t="shared" si="623"/>
        <v>1</v>
      </c>
      <c r="AQ614" s="29">
        <f t="shared" si="609"/>
        <v>9.1</v>
      </c>
      <c r="AR614" s="86">
        <f t="shared" si="610"/>
        <v>1</v>
      </c>
      <c r="AS614" s="33">
        <f t="shared" si="611"/>
        <v>0</v>
      </c>
      <c r="AT614" s="19">
        <f t="shared" si="612"/>
        <v>0</v>
      </c>
      <c r="AU614" s="18">
        <f t="shared" si="624"/>
        <v>0</v>
      </c>
      <c r="AV614" s="5">
        <f t="shared" si="625"/>
        <v>0</v>
      </c>
      <c r="AW614" s="17">
        <f t="shared" si="613"/>
        <v>0</v>
      </c>
      <c r="AX614" s="17">
        <f t="shared" si="614"/>
        <v>0</v>
      </c>
      <c r="AY614" s="17">
        <f t="shared" si="626"/>
        <v>0</v>
      </c>
      <c r="AZ614" s="19">
        <f t="shared" si="627"/>
        <v>0</v>
      </c>
      <c r="BA614" s="19">
        <f t="shared" si="628"/>
        <v>0</v>
      </c>
      <c r="BB614" s="19">
        <f t="shared" si="629"/>
        <v>0</v>
      </c>
      <c r="BC614" s="19">
        <f t="shared" si="630"/>
        <v>0</v>
      </c>
      <c r="BD614" s="17">
        <f t="shared" si="631"/>
        <v>0</v>
      </c>
      <c r="BE614" s="17">
        <f t="shared" si="615"/>
        <v>0</v>
      </c>
      <c r="BF614" s="38">
        <f t="shared" si="616"/>
        <v>0</v>
      </c>
      <c r="BG614" s="38">
        <f t="shared" si="617"/>
        <v>0</v>
      </c>
      <c r="BH614" s="38">
        <f t="shared" si="632"/>
        <v>0</v>
      </c>
      <c r="BI614" s="38">
        <f t="shared" si="618"/>
        <v>-1.6</v>
      </c>
      <c r="BJ614" s="5">
        <f t="shared" si="619"/>
        <v>9.1</v>
      </c>
      <c r="BK614" s="5">
        <f t="shared" si="633"/>
        <v>0</v>
      </c>
      <c r="BL614" s="22">
        <f t="shared" si="634"/>
        <v>0</v>
      </c>
      <c r="BM614" s="5">
        <f t="shared" si="635"/>
        <v>7.5</v>
      </c>
      <c r="BN614" s="66">
        <f t="shared" si="636"/>
        <v>750</v>
      </c>
      <c r="BO614" s="5">
        <f>AP614*BO1452</f>
        <v>0</v>
      </c>
      <c r="BP614" s="5">
        <f>AU614*BP1239</f>
        <v>0</v>
      </c>
      <c r="BQ614" s="5">
        <f t="shared" si="663"/>
        <v>-39</v>
      </c>
      <c r="BR614" s="356">
        <f t="shared" si="651"/>
        <v>711</v>
      </c>
      <c r="BS614" s="5">
        <f t="shared" si="637"/>
        <v>1360.5</v>
      </c>
      <c r="BT614" s="6"/>
      <c r="BU614" s="306">
        <v>40553</v>
      </c>
      <c r="BV614" s="38">
        <f t="shared" si="620"/>
        <v>1360.5</v>
      </c>
      <c r="BW614" s="66">
        <f>BV27*BV614</f>
        <v>112086.01087493822</v>
      </c>
      <c r="BX614" s="66">
        <f t="shared" si="641"/>
        <v>-692.04152249134495</v>
      </c>
      <c r="BY614" s="17">
        <f t="shared" si="639"/>
        <v>0</v>
      </c>
      <c r="BZ614" s="17">
        <f t="shared" si="642"/>
        <v>1</v>
      </c>
      <c r="CA614" s="66">
        <f t="shared" si="664"/>
        <v>711</v>
      </c>
      <c r="CB614" s="66">
        <f>N3+CE614</f>
        <v>123138</v>
      </c>
      <c r="CC614" s="66">
        <f>MAX(BW404:BW614)</f>
        <v>117103.31191300051</v>
      </c>
      <c r="CD614" s="66">
        <f t="shared" si="621"/>
        <v>-5017.3010380622873</v>
      </c>
      <c r="CE614" s="66">
        <f t="shared" si="665"/>
        <v>73138</v>
      </c>
      <c r="CF614" s="66">
        <f>MAX(CE404:CE614)</f>
        <v>74686</v>
      </c>
      <c r="CG614" s="66">
        <f t="shared" si="622"/>
        <v>-1548</v>
      </c>
      <c r="CH614" s="370">
        <f t="shared" si="662"/>
        <v>40553</v>
      </c>
      <c r="CI614" s="17">
        <f t="shared" si="678"/>
        <v>1</v>
      </c>
      <c r="CJ614" s="17">
        <f t="shared" si="679"/>
        <v>0</v>
      </c>
      <c r="CK614" s="38">
        <f>MAX(BV38:BV614)</f>
        <v>1421.4</v>
      </c>
      <c r="CL614" s="38">
        <f t="shared" si="640"/>
        <v>-60.900000000000091</v>
      </c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</row>
    <row r="615" spans="1:147" customFormat="1" x14ac:dyDescent="0.25">
      <c r="A615" s="3"/>
      <c r="B615" s="254">
        <f t="shared" si="666"/>
        <v>40497</v>
      </c>
      <c r="C615" s="5">
        <f t="shared" si="669"/>
        <v>71159</v>
      </c>
      <c r="D615" s="5">
        <v>0</v>
      </c>
      <c r="E615" s="66">
        <f t="shared" si="671"/>
        <v>0</v>
      </c>
      <c r="F615" s="66">
        <f t="shared" si="667"/>
        <v>1032.0000000000002</v>
      </c>
      <c r="G615" s="4">
        <f t="shared" si="670"/>
        <v>72191</v>
      </c>
      <c r="H615" s="8">
        <f t="shared" si="668"/>
        <v>1.4502733315532824E-2</v>
      </c>
      <c r="I615" s="3"/>
      <c r="J615" s="306">
        <v>40560</v>
      </c>
      <c r="K615" s="176">
        <v>1361.2</v>
      </c>
      <c r="L615" s="176">
        <v>1378.9</v>
      </c>
      <c r="M615" s="176">
        <v>1337</v>
      </c>
      <c r="N615" s="178">
        <v>1341</v>
      </c>
      <c r="O615" s="5">
        <f t="shared" si="673"/>
        <v>41.900000000000091</v>
      </c>
      <c r="P615" s="8">
        <f t="shared" si="674"/>
        <v>3.0781663238319195E-2</v>
      </c>
      <c r="Q615" s="8">
        <f>(AVERAGE(P612:P614))*Q1239</f>
        <v>1.522562148197921E-2</v>
      </c>
      <c r="R615" s="8">
        <f>P614/P1239</f>
        <v>0.79293525264484388</v>
      </c>
      <c r="S615" s="109">
        <f t="shared" si="654"/>
        <v>1340.4748840387299</v>
      </c>
      <c r="T615" s="5">
        <f t="shared" si="655"/>
        <v>21.200000000000045</v>
      </c>
      <c r="U615" s="8">
        <f t="shared" si="672"/>
        <v>0.46999999999999886</v>
      </c>
      <c r="V615" s="19">
        <f t="shared" si="656"/>
        <v>0</v>
      </c>
      <c r="W615" s="109">
        <f t="shared" si="657"/>
        <v>1381.9251159612702</v>
      </c>
      <c r="X615" s="5">
        <f t="shared" si="658"/>
        <v>18.799999999999955</v>
      </c>
      <c r="Y615" s="8">
        <f t="shared" si="675"/>
        <v>0.53000000000000114</v>
      </c>
      <c r="Z615" s="5">
        <f t="shared" si="659"/>
        <v>0</v>
      </c>
      <c r="AA615" s="5">
        <f>K615*AA1239</f>
        <v>17.695599999999999</v>
      </c>
      <c r="AB615" s="5">
        <f t="shared" si="676"/>
        <v>14.031465056702098</v>
      </c>
      <c r="AC615" s="2">
        <f t="shared" si="638"/>
        <v>40560</v>
      </c>
      <c r="AD615" s="43">
        <f t="shared" ref="AD615:AD678" si="682">MROUND(S615,5)</f>
        <v>1340</v>
      </c>
      <c r="AE615" s="235">
        <v>12.8</v>
      </c>
      <c r="AF615" s="131">
        <f>(AK614&gt;AF1239)*1</f>
        <v>1</v>
      </c>
      <c r="AG615" s="112">
        <f>MROUND((AD615*AG1239),5)</f>
        <v>1315</v>
      </c>
      <c r="AH615" s="113">
        <f>MROUND((AE615*AH1239),0.1)</f>
        <v>2.3000000000000003</v>
      </c>
      <c r="AI615" s="60">
        <f t="shared" ref="AI615:AI678" si="683">AK615-AK614</f>
        <v>-19.5</v>
      </c>
      <c r="AJ615" s="60">
        <f t="shared" si="660"/>
        <v>1361.2</v>
      </c>
      <c r="AK615" s="133">
        <f t="shared" si="661"/>
        <v>1341</v>
      </c>
      <c r="AL615" s="41">
        <f t="shared" si="677"/>
        <v>1380</v>
      </c>
      <c r="AM615" s="56">
        <f t="shared" si="680"/>
        <v>12.600000000000001</v>
      </c>
      <c r="AN615" s="82">
        <f t="shared" si="681"/>
        <v>0</v>
      </c>
      <c r="AO615" s="82">
        <f t="shared" ref="AO615:AO678" si="684">(AI615&lt;0)*1</f>
        <v>1</v>
      </c>
      <c r="AP615" s="33">
        <f t="shared" si="623"/>
        <v>1</v>
      </c>
      <c r="AQ615" s="29">
        <f t="shared" ref="AQ615:AQ678" si="685">AP615*AE615</f>
        <v>12.8</v>
      </c>
      <c r="AR615" s="86">
        <f t="shared" ref="AR615:AR678" si="686">(AK615&gt;AD615)*1</f>
        <v>1</v>
      </c>
      <c r="AS615" s="33">
        <f t="shared" ref="AS615:AS678" si="687">(AD615&gt;AK615)*AP615</f>
        <v>0</v>
      </c>
      <c r="AT615" s="19">
        <f t="shared" ref="AT615:AT678" si="688">AS615*AD615</f>
        <v>0</v>
      </c>
      <c r="AU615" s="18">
        <f t="shared" si="624"/>
        <v>0</v>
      </c>
      <c r="AV615" s="5">
        <f t="shared" si="625"/>
        <v>0</v>
      </c>
      <c r="AW615" s="17">
        <f t="shared" ref="AW615:AW678" si="689">(AK615&lt;AL615)*AU615</f>
        <v>0</v>
      </c>
      <c r="AX615" s="17">
        <f t="shared" ref="AX615:AX678" si="690">(AK615&gt;AL615)*AU615</f>
        <v>0</v>
      </c>
      <c r="AY615" s="17">
        <f t="shared" si="626"/>
        <v>0</v>
      </c>
      <c r="AZ615" s="19">
        <f t="shared" si="627"/>
        <v>0</v>
      </c>
      <c r="BA615" s="19">
        <f t="shared" si="628"/>
        <v>0</v>
      </c>
      <c r="BB615" s="19">
        <f t="shared" si="629"/>
        <v>0</v>
      </c>
      <c r="BC615" s="19">
        <f t="shared" si="630"/>
        <v>0</v>
      </c>
      <c r="BD615" s="17">
        <f t="shared" si="631"/>
        <v>0</v>
      </c>
      <c r="BE615" s="17">
        <f t="shared" ref="BE615:BE678" si="691">(AG615&gt;AK615)*AF615</f>
        <v>0</v>
      </c>
      <c r="BF615" s="38">
        <f t="shared" ref="BF615:BF678" si="692">(AG615&gt;AK615)*AG615</f>
        <v>0</v>
      </c>
      <c r="BG615" s="38">
        <f t="shared" ref="BG615:BG678" si="693">((AG615-BD615)*(BD615&gt;0)*BE615)</f>
        <v>0</v>
      </c>
      <c r="BH615" s="38">
        <f t="shared" si="632"/>
        <v>0</v>
      </c>
      <c r="BI615" s="38">
        <f t="shared" ref="BI615:BI678" si="694">((BG615+BH615)*BE615)-AH615</f>
        <v>-2.3000000000000003</v>
      </c>
      <c r="BJ615" s="5">
        <f t="shared" ref="BJ615:BJ678" si="695">AP615*AE615</f>
        <v>12.8</v>
      </c>
      <c r="BK615" s="5">
        <f t="shared" si="633"/>
        <v>0</v>
      </c>
      <c r="BL615" s="22">
        <f t="shared" si="634"/>
        <v>0</v>
      </c>
      <c r="BM615" s="5">
        <f t="shared" si="635"/>
        <v>10.5</v>
      </c>
      <c r="BN615" s="66">
        <f t="shared" si="636"/>
        <v>1050</v>
      </c>
      <c r="BO615" s="5">
        <f>AP615*BO1453</f>
        <v>0</v>
      </c>
      <c r="BP615" s="5">
        <f>AU615*BP1239</f>
        <v>0</v>
      </c>
      <c r="BQ615" s="5">
        <f t="shared" si="663"/>
        <v>-39</v>
      </c>
      <c r="BR615" s="356">
        <f t="shared" si="651"/>
        <v>1011</v>
      </c>
      <c r="BS615" s="5">
        <f t="shared" si="637"/>
        <v>1341</v>
      </c>
      <c r="BT615" s="6"/>
      <c r="BU615" s="306">
        <v>40560</v>
      </c>
      <c r="BV615" s="38">
        <f t="shared" ref="BV615:BV678" si="696">AK615</f>
        <v>1341</v>
      </c>
      <c r="BW615" s="66">
        <f>BV27*BV615</f>
        <v>110479.48591201186</v>
      </c>
      <c r="BX615" s="66">
        <f t="shared" si="641"/>
        <v>-1606.5249629263562</v>
      </c>
      <c r="BY615" s="17">
        <f t="shared" si="639"/>
        <v>0</v>
      </c>
      <c r="BZ615" s="17">
        <f t="shared" si="642"/>
        <v>1</v>
      </c>
      <c r="CA615" s="66">
        <f t="shared" si="664"/>
        <v>1011</v>
      </c>
      <c r="CB615" s="66">
        <f>N3+CE615</f>
        <v>124149</v>
      </c>
      <c r="CC615" s="66">
        <f>MAX(BW404:BW615)</f>
        <v>117103.31191300051</v>
      </c>
      <c r="CD615" s="66">
        <f t="shared" si="621"/>
        <v>-6623.8260009886435</v>
      </c>
      <c r="CE615" s="66">
        <f t="shared" si="665"/>
        <v>74149</v>
      </c>
      <c r="CF615" s="66">
        <f>MAX(CE404:CE615)</f>
        <v>74686</v>
      </c>
      <c r="CG615" s="66">
        <f t="shared" si="622"/>
        <v>-537</v>
      </c>
      <c r="CH615" s="370">
        <f t="shared" si="662"/>
        <v>40560</v>
      </c>
      <c r="CI615" s="17">
        <f t="shared" si="678"/>
        <v>1</v>
      </c>
      <c r="CJ615" s="17">
        <f t="shared" si="679"/>
        <v>0</v>
      </c>
      <c r="CK615" s="38">
        <f>MAX(BV38:BV615)</f>
        <v>1421.4</v>
      </c>
      <c r="CL615" s="38">
        <f t="shared" si="640"/>
        <v>-80.400000000000091</v>
      </c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</row>
    <row r="616" spans="1:147" customFormat="1" x14ac:dyDescent="0.25">
      <c r="A616" s="3"/>
      <c r="B616" s="254">
        <f t="shared" si="666"/>
        <v>40504</v>
      </c>
      <c r="C616" s="5">
        <f t="shared" si="669"/>
        <v>72191</v>
      </c>
      <c r="D616" s="5">
        <v>0</v>
      </c>
      <c r="E616" s="66">
        <f t="shared" si="671"/>
        <v>0</v>
      </c>
      <c r="F616" s="66">
        <f t="shared" si="667"/>
        <v>942.00000000000011</v>
      </c>
      <c r="G616" s="4">
        <f t="shared" si="670"/>
        <v>73133</v>
      </c>
      <c r="H616" s="8">
        <f t="shared" si="668"/>
        <v>1.3048717984236263E-2</v>
      </c>
      <c r="I616" s="3"/>
      <c r="J616" s="306">
        <v>40567</v>
      </c>
      <c r="K616" s="176">
        <v>1343</v>
      </c>
      <c r="L616" s="176">
        <v>1352.4</v>
      </c>
      <c r="M616" s="176">
        <v>1309.0999999999999</v>
      </c>
      <c r="N616" s="178">
        <v>1341.7</v>
      </c>
      <c r="O616" s="5">
        <f t="shared" si="673"/>
        <v>43.300000000000182</v>
      </c>
      <c r="P616" s="8">
        <f t="shared" si="674"/>
        <v>3.2241250930752183E-2</v>
      </c>
      <c r="Q616" s="8">
        <f>(AVERAGE(P613:P615))*Q1239</f>
        <v>1.4562758372671633E-2</v>
      </c>
      <c r="R616" s="8">
        <f>P615/P1239</f>
        <v>0.87294764315150208</v>
      </c>
      <c r="S616" s="109">
        <f t="shared" si="654"/>
        <v>1323.442215505502</v>
      </c>
      <c r="T616" s="5">
        <f t="shared" si="655"/>
        <v>18</v>
      </c>
      <c r="U616" s="8">
        <f t="shared" si="672"/>
        <v>0.55000000000000004</v>
      </c>
      <c r="V616" s="19">
        <f t="shared" si="656"/>
        <v>0</v>
      </c>
      <c r="W616" s="109">
        <f t="shared" si="657"/>
        <v>1362.557784494498</v>
      </c>
      <c r="X616" s="5">
        <f t="shared" si="658"/>
        <v>22</v>
      </c>
      <c r="Y616" s="8">
        <f t="shared" si="675"/>
        <v>0.44999999999999996</v>
      </c>
      <c r="Z616" s="5">
        <f t="shared" si="659"/>
        <v>0</v>
      </c>
      <c r="AA616" s="5">
        <f>K616*AA1239</f>
        <v>17.459</v>
      </c>
      <c r="AB616" s="5">
        <f t="shared" si="676"/>
        <v>15.240792901782074</v>
      </c>
      <c r="AC616" s="2">
        <f t="shared" si="638"/>
        <v>40567</v>
      </c>
      <c r="AD616" s="43">
        <f t="shared" si="682"/>
        <v>1325</v>
      </c>
      <c r="AE616" s="235">
        <v>6.6</v>
      </c>
      <c r="AF616" s="131">
        <f>(AK615&gt;AF1239)*1</f>
        <v>1</v>
      </c>
      <c r="AG616" s="112">
        <f>MROUND((AD616*AG1239),5)</f>
        <v>1300</v>
      </c>
      <c r="AH616" s="113">
        <f>MROUND((AE616*AH1239),0.1)</f>
        <v>1.2000000000000002</v>
      </c>
      <c r="AI616" s="60">
        <f t="shared" si="683"/>
        <v>0.70000000000004547</v>
      </c>
      <c r="AJ616" s="60">
        <f t="shared" si="660"/>
        <v>1343</v>
      </c>
      <c r="AK616" s="133">
        <f t="shared" si="661"/>
        <v>1341.7</v>
      </c>
      <c r="AL616" s="41">
        <f t="shared" si="677"/>
        <v>1365</v>
      </c>
      <c r="AM616" s="56">
        <f t="shared" si="680"/>
        <v>7.4</v>
      </c>
      <c r="AN616" s="82">
        <f t="shared" si="681"/>
        <v>1</v>
      </c>
      <c r="AO616" s="82">
        <f t="shared" si="684"/>
        <v>0</v>
      </c>
      <c r="AP616" s="33">
        <f t="shared" si="623"/>
        <v>1</v>
      </c>
      <c r="AQ616" s="29">
        <f t="shared" si="685"/>
        <v>6.6</v>
      </c>
      <c r="AR616" s="86">
        <f t="shared" si="686"/>
        <v>1</v>
      </c>
      <c r="AS616" s="33">
        <f t="shared" si="687"/>
        <v>0</v>
      </c>
      <c r="AT616" s="19">
        <f t="shared" si="688"/>
        <v>0</v>
      </c>
      <c r="AU616" s="18">
        <f t="shared" si="624"/>
        <v>0</v>
      </c>
      <c r="AV616" s="5">
        <f t="shared" si="625"/>
        <v>0</v>
      </c>
      <c r="AW616" s="17">
        <f t="shared" si="689"/>
        <v>0</v>
      </c>
      <c r="AX616" s="17">
        <f t="shared" si="690"/>
        <v>0</v>
      </c>
      <c r="AY616" s="17">
        <f t="shared" si="626"/>
        <v>0</v>
      </c>
      <c r="AZ616" s="19">
        <f t="shared" si="627"/>
        <v>0</v>
      </c>
      <c r="BA616" s="19">
        <f t="shared" si="628"/>
        <v>0</v>
      </c>
      <c r="BB616" s="19">
        <f t="shared" si="629"/>
        <v>0</v>
      </c>
      <c r="BC616" s="19">
        <f t="shared" si="630"/>
        <v>0</v>
      </c>
      <c r="BD616" s="17">
        <f t="shared" si="631"/>
        <v>0</v>
      </c>
      <c r="BE616" s="17">
        <f t="shared" si="691"/>
        <v>0</v>
      </c>
      <c r="BF616" s="38">
        <f t="shared" si="692"/>
        <v>0</v>
      </c>
      <c r="BG616" s="38">
        <f t="shared" si="693"/>
        <v>0</v>
      </c>
      <c r="BH616" s="38">
        <f t="shared" si="632"/>
        <v>0</v>
      </c>
      <c r="BI616" s="38">
        <f t="shared" si="694"/>
        <v>-1.2000000000000002</v>
      </c>
      <c r="BJ616" s="5">
        <f t="shared" si="695"/>
        <v>6.6</v>
      </c>
      <c r="BK616" s="5">
        <f t="shared" si="633"/>
        <v>0</v>
      </c>
      <c r="BL616" s="22">
        <f t="shared" si="634"/>
        <v>0</v>
      </c>
      <c r="BM616" s="5">
        <f t="shared" si="635"/>
        <v>5.3999999999999995</v>
      </c>
      <c r="BN616" s="66">
        <f t="shared" si="636"/>
        <v>540</v>
      </c>
      <c r="BO616" s="5">
        <f>AP616*BO1454</f>
        <v>0</v>
      </c>
      <c r="BP616" s="5">
        <f>AU616*BP1239</f>
        <v>0</v>
      </c>
      <c r="BQ616" s="5">
        <f t="shared" si="663"/>
        <v>-39</v>
      </c>
      <c r="BR616" s="356">
        <f t="shared" si="651"/>
        <v>501</v>
      </c>
      <c r="BS616" s="5">
        <f t="shared" si="637"/>
        <v>1341.7</v>
      </c>
      <c r="BT616" s="6"/>
      <c r="BU616" s="306">
        <v>40567</v>
      </c>
      <c r="BV616" s="38">
        <f t="shared" si="696"/>
        <v>1341.7</v>
      </c>
      <c r="BW616" s="66">
        <f>BV27*BV616</f>
        <v>110537.15603888615</v>
      </c>
      <c r="BX616" s="66">
        <f t="shared" si="641"/>
        <v>57.670126874290872</v>
      </c>
      <c r="BY616" s="17">
        <f t="shared" si="639"/>
        <v>1</v>
      </c>
      <c r="BZ616" s="17">
        <f t="shared" si="642"/>
        <v>0</v>
      </c>
      <c r="CA616" s="66">
        <f t="shared" si="664"/>
        <v>501</v>
      </c>
      <c r="CB616" s="66">
        <f>N3+CE616</f>
        <v>124650</v>
      </c>
      <c r="CC616" s="66">
        <f>MAX(BW404:BW616)</f>
        <v>117103.31191300051</v>
      </c>
      <c r="CD616" s="66">
        <f t="shared" ref="CD616:CD679" si="697">BW616-CC616</f>
        <v>-6566.1558741143526</v>
      </c>
      <c r="CE616" s="66">
        <f t="shared" si="665"/>
        <v>74650</v>
      </c>
      <c r="CF616" s="66">
        <f>MAX(CE404:CE616)</f>
        <v>74686</v>
      </c>
      <c r="CG616" s="66">
        <f t="shared" ref="CG616:CG679" si="698">CE616-CF616</f>
        <v>-36</v>
      </c>
      <c r="CH616" s="370">
        <f t="shared" si="662"/>
        <v>40567</v>
      </c>
      <c r="CI616" s="17">
        <f t="shared" si="678"/>
        <v>1</v>
      </c>
      <c r="CJ616" s="17">
        <f t="shared" si="679"/>
        <v>0</v>
      </c>
      <c r="CK616" s="38">
        <f>MAX(BV38:BV616)</f>
        <v>1421.4</v>
      </c>
      <c r="CL616" s="38">
        <f t="shared" si="640"/>
        <v>-79.700000000000045</v>
      </c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</row>
    <row r="617" spans="1:147" customFormat="1" x14ac:dyDescent="0.25">
      <c r="A617" s="3"/>
      <c r="B617" s="254">
        <f t="shared" si="666"/>
        <v>40511</v>
      </c>
      <c r="C617" s="5">
        <f t="shared" si="669"/>
        <v>73133</v>
      </c>
      <c r="D617" s="5">
        <v>0</v>
      </c>
      <c r="E617" s="66">
        <f t="shared" si="671"/>
        <v>0</v>
      </c>
      <c r="F617" s="66">
        <f t="shared" si="667"/>
        <v>1611.9999999999998</v>
      </c>
      <c r="G617" s="4">
        <f t="shared" si="670"/>
        <v>74745</v>
      </c>
      <c r="H617" s="8">
        <f t="shared" si="668"/>
        <v>2.2042033008354639E-2</v>
      </c>
      <c r="I617" s="3"/>
      <c r="J617" s="306">
        <v>40574</v>
      </c>
      <c r="K617" s="176">
        <v>1338.8</v>
      </c>
      <c r="L617" s="176">
        <v>1361</v>
      </c>
      <c r="M617" s="176">
        <v>1323.6</v>
      </c>
      <c r="N617" s="178">
        <v>1349</v>
      </c>
      <c r="O617" s="5">
        <f t="shared" si="673"/>
        <v>37.400000000000091</v>
      </c>
      <c r="P617" s="8">
        <f t="shared" si="674"/>
        <v>2.7935464595159915E-2</v>
      </c>
      <c r="Q617" s="8">
        <f>(AVERAGE(P614:P616))*Q1239</f>
        <v>1.213109337896473E-2</v>
      </c>
      <c r="R617" s="8">
        <f>P616/P1239</f>
        <v>0.91434058628838144</v>
      </c>
      <c r="S617" s="109">
        <f t="shared" si="654"/>
        <v>1322.558892184242</v>
      </c>
      <c r="T617" s="5">
        <f t="shared" si="655"/>
        <v>13.799999999999955</v>
      </c>
      <c r="U617" s="8">
        <f t="shared" si="672"/>
        <v>0.54000000000000148</v>
      </c>
      <c r="V617" s="19">
        <f t="shared" si="656"/>
        <v>0</v>
      </c>
      <c r="W617" s="109">
        <f t="shared" si="657"/>
        <v>1355.0411078157579</v>
      </c>
      <c r="X617" s="5">
        <f t="shared" si="658"/>
        <v>16.200000000000045</v>
      </c>
      <c r="Y617" s="8">
        <f t="shared" si="675"/>
        <v>0.45999999999999852</v>
      </c>
      <c r="Z617" s="5">
        <f t="shared" si="659"/>
        <v>0</v>
      </c>
      <c r="AA617" s="5">
        <f>K617*AA1239</f>
        <v>17.404399999999999</v>
      </c>
      <c r="AB617" s="5">
        <f t="shared" si="676"/>
        <v>15.913549299997506</v>
      </c>
      <c r="AC617" s="2">
        <f t="shared" si="638"/>
        <v>40574</v>
      </c>
      <c r="AD617" s="43">
        <f t="shared" si="682"/>
        <v>1325</v>
      </c>
      <c r="AE617" s="235">
        <v>8.3000000000000007</v>
      </c>
      <c r="AF617" s="131">
        <f>(AK616&gt;AF1239)*1</f>
        <v>1</v>
      </c>
      <c r="AG617" s="112">
        <f>MROUND((AD617*AG1239),5)</f>
        <v>1300</v>
      </c>
      <c r="AH617" s="113">
        <f>MROUND((AE617*AH1239),0.1)</f>
        <v>1.5</v>
      </c>
      <c r="AI617" s="60">
        <f t="shared" si="683"/>
        <v>7.2999999999999545</v>
      </c>
      <c r="AJ617" s="60">
        <f t="shared" si="660"/>
        <v>1338.8</v>
      </c>
      <c r="AK617" s="133">
        <f t="shared" si="661"/>
        <v>1349</v>
      </c>
      <c r="AL617" s="41">
        <f t="shared" si="677"/>
        <v>1355</v>
      </c>
      <c r="AM617" s="56">
        <f t="shared" si="680"/>
        <v>6.9</v>
      </c>
      <c r="AN617" s="82">
        <f t="shared" si="681"/>
        <v>1</v>
      </c>
      <c r="AO617" s="82">
        <f t="shared" si="684"/>
        <v>0</v>
      </c>
      <c r="AP617" s="33">
        <f t="shared" si="623"/>
        <v>1</v>
      </c>
      <c r="AQ617" s="29">
        <f t="shared" si="685"/>
        <v>8.3000000000000007</v>
      </c>
      <c r="AR617" s="86">
        <f t="shared" si="686"/>
        <v>1</v>
      </c>
      <c r="AS617" s="33">
        <f t="shared" si="687"/>
        <v>0</v>
      </c>
      <c r="AT617" s="19">
        <f t="shared" si="688"/>
        <v>0</v>
      </c>
      <c r="AU617" s="18">
        <f t="shared" si="624"/>
        <v>0</v>
      </c>
      <c r="AV617" s="5">
        <f t="shared" si="625"/>
        <v>0</v>
      </c>
      <c r="AW617" s="17">
        <f t="shared" si="689"/>
        <v>0</v>
      </c>
      <c r="AX617" s="17">
        <f t="shared" si="690"/>
        <v>0</v>
      </c>
      <c r="AY617" s="17">
        <f t="shared" si="626"/>
        <v>0</v>
      </c>
      <c r="AZ617" s="19">
        <f t="shared" si="627"/>
        <v>0</v>
      </c>
      <c r="BA617" s="19">
        <f t="shared" si="628"/>
        <v>0</v>
      </c>
      <c r="BB617" s="19">
        <f t="shared" si="629"/>
        <v>0</v>
      </c>
      <c r="BC617" s="19">
        <f t="shared" si="630"/>
        <v>0</v>
      </c>
      <c r="BD617" s="17">
        <f t="shared" si="631"/>
        <v>0</v>
      </c>
      <c r="BE617" s="17">
        <f t="shared" si="691"/>
        <v>0</v>
      </c>
      <c r="BF617" s="38">
        <f t="shared" si="692"/>
        <v>0</v>
      </c>
      <c r="BG617" s="38">
        <f t="shared" si="693"/>
        <v>0</v>
      </c>
      <c r="BH617" s="38">
        <f t="shared" si="632"/>
        <v>0</v>
      </c>
      <c r="BI617" s="38">
        <f t="shared" si="694"/>
        <v>-1.5</v>
      </c>
      <c r="BJ617" s="5">
        <f t="shared" si="695"/>
        <v>8.3000000000000007</v>
      </c>
      <c r="BK617" s="5">
        <f t="shared" si="633"/>
        <v>0</v>
      </c>
      <c r="BL617" s="22">
        <f t="shared" si="634"/>
        <v>0</v>
      </c>
      <c r="BM617" s="5">
        <f t="shared" si="635"/>
        <v>6.8000000000000007</v>
      </c>
      <c r="BN617" s="66">
        <f t="shared" si="636"/>
        <v>680.00000000000011</v>
      </c>
      <c r="BO617" s="5">
        <f>AP617*BO1455</f>
        <v>0</v>
      </c>
      <c r="BP617" s="5">
        <f>AU617*BP1239</f>
        <v>0</v>
      </c>
      <c r="BQ617" s="5">
        <f t="shared" si="663"/>
        <v>-39</v>
      </c>
      <c r="BR617" s="356">
        <f t="shared" si="651"/>
        <v>641.00000000000011</v>
      </c>
      <c r="BS617" s="5">
        <f t="shared" si="637"/>
        <v>1349</v>
      </c>
      <c r="BT617" s="6"/>
      <c r="BU617" s="306">
        <v>40574</v>
      </c>
      <c r="BV617" s="38">
        <f t="shared" si="696"/>
        <v>1349</v>
      </c>
      <c r="BW617" s="66">
        <f>BV27*BV617</f>
        <v>111138.57307628935</v>
      </c>
      <c r="BX617" s="66">
        <f t="shared" si="641"/>
        <v>601.41703740319645</v>
      </c>
      <c r="BY617" s="17">
        <f t="shared" si="639"/>
        <v>1</v>
      </c>
      <c r="BZ617" s="17">
        <f t="shared" si="642"/>
        <v>0</v>
      </c>
      <c r="CA617" s="66">
        <f t="shared" si="664"/>
        <v>641</v>
      </c>
      <c r="CB617" s="66">
        <f>N3+CE617</f>
        <v>125291</v>
      </c>
      <c r="CC617" s="66">
        <f>MAX(BW404:BW617)</f>
        <v>117103.31191300051</v>
      </c>
      <c r="CD617" s="66">
        <f t="shared" si="697"/>
        <v>-5964.7388367111562</v>
      </c>
      <c r="CE617" s="66">
        <f t="shared" si="665"/>
        <v>75291</v>
      </c>
      <c r="CF617" s="66">
        <f>MAX(CE404:CE617)</f>
        <v>75291</v>
      </c>
      <c r="CG617" s="66">
        <f t="shared" si="698"/>
        <v>0</v>
      </c>
      <c r="CH617" s="370">
        <f t="shared" si="662"/>
        <v>40574</v>
      </c>
      <c r="CI617" s="17">
        <f t="shared" si="678"/>
        <v>1</v>
      </c>
      <c r="CJ617" s="17">
        <f t="shared" si="679"/>
        <v>0</v>
      </c>
      <c r="CK617" s="38">
        <f>MAX(BV38:BV617)</f>
        <v>1421.4</v>
      </c>
      <c r="CL617" s="38">
        <f t="shared" si="640"/>
        <v>-72.400000000000091</v>
      </c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</row>
    <row r="618" spans="1:147" customFormat="1" x14ac:dyDescent="0.25">
      <c r="A618" s="3"/>
      <c r="B618" s="254">
        <f t="shared" si="666"/>
        <v>40518</v>
      </c>
      <c r="C618" s="5">
        <f t="shared" si="669"/>
        <v>74745</v>
      </c>
      <c r="D618" s="5">
        <v>0</v>
      </c>
      <c r="E618" s="66">
        <f t="shared" si="671"/>
        <v>0</v>
      </c>
      <c r="F618" s="66">
        <f t="shared" si="667"/>
        <v>491</v>
      </c>
      <c r="G618" s="4">
        <f t="shared" si="670"/>
        <v>75236</v>
      </c>
      <c r="H618" s="8">
        <f t="shared" si="668"/>
        <v>6.5690012709880259E-3</v>
      </c>
      <c r="I618" s="3"/>
      <c r="J618" s="306">
        <v>40581</v>
      </c>
      <c r="K618" s="176">
        <v>1348.1</v>
      </c>
      <c r="L618" s="176">
        <v>1369.7</v>
      </c>
      <c r="M618" s="176">
        <v>1344.1</v>
      </c>
      <c r="N618" s="178">
        <v>1360.4</v>
      </c>
      <c r="O618" s="5">
        <f t="shared" si="673"/>
        <v>25.600000000000136</v>
      </c>
      <c r="P618" s="8">
        <f t="shared" si="674"/>
        <v>1.8989689192196527E-2</v>
      </c>
      <c r="Q618" s="8">
        <f>(AVERAGE(P615:P617))*Q1239</f>
        <v>1.2127783835230839E-2</v>
      </c>
      <c r="R618" s="8">
        <f>P617/P1239</f>
        <v>0.79223132908326444</v>
      </c>
      <c r="S618" s="109">
        <f t="shared" si="654"/>
        <v>1331.7505346117252</v>
      </c>
      <c r="T618" s="5">
        <f t="shared" si="655"/>
        <v>18.099999999999909</v>
      </c>
      <c r="U618" s="8">
        <f t="shared" si="672"/>
        <v>0.48285714285714548</v>
      </c>
      <c r="V618" s="19">
        <f t="shared" si="656"/>
        <v>0</v>
      </c>
      <c r="W618" s="109">
        <f t="shared" si="657"/>
        <v>1364.4494653882746</v>
      </c>
      <c r="X618" s="5">
        <f t="shared" si="658"/>
        <v>16.900000000000091</v>
      </c>
      <c r="Y618" s="8">
        <f t="shared" si="675"/>
        <v>0.51714285714285446</v>
      </c>
      <c r="Z618" s="5">
        <f t="shared" si="659"/>
        <v>0</v>
      </c>
      <c r="AA618" s="5">
        <f>K618*AA1239</f>
        <v>17.525299999999998</v>
      </c>
      <c r="AB618" s="5">
        <f t="shared" si="676"/>
        <v>13.884091711582933</v>
      </c>
      <c r="AC618" s="2">
        <f t="shared" si="638"/>
        <v>40581</v>
      </c>
      <c r="AD618" s="43">
        <f t="shared" si="682"/>
        <v>1330</v>
      </c>
      <c r="AE618" s="235">
        <v>8.6</v>
      </c>
      <c r="AF618" s="131">
        <f>(AK617&gt;AF1239)*1</f>
        <v>1</v>
      </c>
      <c r="AG618" s="112">
        <f>MROUND((AD618*AG1239),5)</f>
        <v>1305</v>
      </c>
      <c r="AH618" s="113">
        <f>MROUND((AE618*AH1239),0.1)</f>
        <v>1.5</v>
      </c>
      <c r="AI618" s="60">
        <f t="shared" si="683"/>
        <v>11.400000000000091</v>
      </c>
      <c r="AJ618" s="60">
        <f t="shared" si="660"/>
        <v>1348.1</v>
      </c>
      <c r="AK618" s="133">
        <f t="shared" si="661"/>
        <v>1360.4</v>
      </c>
      <c r="AL618" s="41">
        <f t="shared" si="677"/>
        <v>1365</v>
      </c>
      <c r="AM618" s="56">
        <f t="shared" si="680"/>
        <v>7.3000000000000007</v>
      </c>
      <c r="AN618" s="82">
        <f t="shared" si="681"/>
        <v>1</v>
      </c>
      <c r="AO618" s="82">
        <f t="shared" si="684"/>
        <v>0</v>
      </c>
      <c r="AP618" s="33">
        <f t="shared" ref="AP618:AP681" si="699">(BD617=0)*1</f>
        <v>1</v>
      </c>
      <c r="AQ618" s="29">
        <f t="shared" si="685"/>
        <v>8.6</v>
      </c>
      <c r="AR618" s="86">
        <f t="shared" si="686"/>
        <v>1</v>
      </c>
      <c r="AS618" s="33">
        <f t="shared" si="687"/>
        <v>0</v>
      </c>
      <c r="AT618" s="19">
        <f t="shared" si="688"/>
        <v>0</v>
      </c>
      <c r="AU618" s="18">
        <f t="shared" ref="AU618:AU681" si="700">(BD617&gt;0)*1</f>
        <v>0</v>
      </c>
      <c r="AV618" s="5">
        <f t="shared" ref="AV618:AV681" si="701">AU618*AM618</f>
        <v>0</v>
      </c>
      <c r="AW618" s="17">
        <f t="shared" si="689"/>
        <v>0</v>
      </c>
      <c r="AX618" s="17">
        <f t="shared" si="690"/>
        <v>0</v>
      </c>
      <c r="AY618" s="17">
        <f t="shared" ref="AY618:AY681" si="702">AX618*AL618</f>
        <v>0</v>
      </c>
      <c r="AZ618" s="19">
        <f t="shared" ref="AZ618:AZ681" si="703">BD617-(BE617*BD617)</f>
        <v>0</v>
      </c>
      <c r="BA618" s="19">
        <f t="shared" ref="BA618:BA681" si="704">AT618*AS618</f>
        <v>0</v>
      </c>
      <c r="BB618" s="19">
        <f t="shared" ref="BB618:BB681" si="705">BE618*BF618</f>
        <v>0</v>
      </c>
      <c r="BC618" s="19">
        <f t="shared" ref="BC618:BC681" si="706">AY618*AX618</f>
        <v>0</v>
      </c>
      <c r="BD618" s="17">
        <f t="shared" ref="BD618:BD681" si="707">((BB618+BC618)=0)*(MAX(BA618,AZ618))</f>
        <v>0</v>
      </c>
      <c r="BE618" s="17">
        <f t="shared" si="691"/>
        <v>0</v>
      </c>
      <c r="BF618" s="38">
        <f t="shared" si="692"/>
        <v>0</v>
      </c>
      <c r="BG618" s="38">
        <f t="shared" si="693"/>
        <v>0</v>
      </c>
      <c r="BH618" s="38">
        <f t="shared" ref="BH618:BH681" si="708">BB618-(MAX(BD617,AZ618,BB618,AT618))*BE618</f>
        <v>0</v>
      </c>
      <c r="BI618" s="38">
        <f t="shared" si="694"/>
        <v>-1.5</v>
      </c>
      <c r="BJ618" s="5">
        <f t="shared" si="695"/>
        <v>8.6</v>
      </c>
      <c r="BK618" s="5">
        <f t="shared" ref="BK618:BK681" si="709">BC618-AZ618*AX618</f>
        <v>0</v>
      </c>
      <c r="BL618" s="22">
        <f t="shared" ref="BL618:BL681" si="710">AU618*AM618+BK618</f>
        <v>0</v>
      </c>
      <c r="BM618" s="5">
        <f t="shared" ref="BM618:BM681" si="711">BL618+BJ618+BI618</f>
        <v>7.1</v>
      </c>
      <c r="BN618" s="66">
        <f t="shared" ref="BN618:BN681" si="712">BM618*100</f>
        <v>710</v>
      </c>
      <c r="BO618" s="5">
        <f>AP618*BO1456</f>
        <v>0</v>
      </c>
      <c r="BP618" s="5">
        <f>AU618*BP1239</f>
        <v>0</v>
      </c>
      <c r="BQ618" s="5">
        <f t="shared" si="663"/>
        <v>-39</v>
      </c>
      <c r="BR618" s="356">
        <f t="shared" si="651"/>
        <v>671</v>
      </c>
      <c r="BS618" s="5">
        <f t="shared" ref="BS618:BS681" si="713">AK618</f>
        <v>1360.4</v>
      </c>
      <c r="BT618" s="6"/>
      <c r="BU618" s="306">
        <v>40581</v>
      </c>
      <c r="BV618" s="38">
        <f t="shared" si="696"/>
        <v>1360.4</v>
      </c>
      <c r="BW618" s="66">
        <f>BV27*BV618</f>
        <v>112077.77228538475</v>
      </c>
      <c r="BX618" s="66">
        <f t="shared" si="641"/>
        <v>939.19920909540087</v>
      </c>
      <c r="BY618" s="17">
        <f t="shared" si="639"/>
        <v>1</v>
      </c>
      <c r="BZ618" s="17">
        <f t="shared" si="642"/>
        <v>0</v>
      </c>
      <c r="CA618" s="66">
        <f t="shared" si="664"/>
        <v>671</v>
      </c>
      <c r="CB618" s="66">
        <f>N3+CE618</f>
        <v>125962</v>
      </c>
      <c r="CC618" s="66">
        <f>MAX(BW404:BW618)</f>
        <v>117103.31191300051</v>
      </c>
      <c r="CD618" s="66">
        <f t="shared" si="697"/>
        <v>-5025.5396276157553</v>
      </c>
      <c r="CE618" s="66">
        <f t="shared" si="665"/>
        <v>75962</v>
      </c>
      <c r="CF618" s="66">
        <f>MAX(CE404:CE618)</f>
        <v>75962</v>
      </c>
      <c r="CG618" s="66">
        <f t="shared" si="698"/>
        <v>0</v>
      </c>
      <c r="CH618" s="370">
        <f t="shared" si="662"/>
        <v>40581</v>
      </c>
      <c r="CI618" s="17">
        <f t="shared" si="678"/>
        <v>1</v>
      </c>
      <c r="CJ618" s="17">
        <f t="shared" si="679"/>
        <v>0</v>
      </c>
      <c r="CK618" s="38">
        <f>MAX(BV38:BV618)</f>
        <v>1421.4</v>
      </c>
      <c r="CL618" s="38">
        <f t="shared" si="640"/>
        <v>-61</v>
      </c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</row>
    <row r="619" spans="1:147" customFormat="1" x14ac:dyDescent="0.25">
      <c r="A619" s="3"/>
      <c r="B619" s="254">
        <f t="shared" si="666"/>
        <v>40525</v>
      </c>
      <c r="C619" s="5">
        <f t="shared" si="669"/>
        <v>75236</v>
      </c>
      <c r="D619" s="5">
        <v>0</v>
      </c>
      <c r="E619" s="66">
        <f t="shared" si="671"/>
        <v>0</v>
      </c>
      <c r="F619" s="66">
        <f t="shared" si="667"/>
        <v>912</v>
      </c>
      <c r="G619" s="4">
        <f t="shared" si="670"/>
        <v>76148</v>
      </c>
      <c r="H619" s="8">
        <f t="shared" si="668"/>
        <v>1.212185655803073E-2</v>
      </c>
      <c r="I619" s="3"/>
      <c r="J619" s="306">
        <v>40588</v>
      </c>
      <c r="K619" s="176">
        <v>1358.2</v>
      </c>
      <c r="L619" s="176">
        <v>1392.6</v>
      </c>
      <c r="M619" s="176">
        <v>1354.4</v>
      </c>
      <c r="N619" s="178">
        <v>1388.6</v>
      </c>
      <c r="O619" s="5">
        <f t="shared" si="673"/>
        <v>38.199999999999818</v>
      </c>
      <c r="P619" s="8">
        <f t="shared" si="674"/>
        <v>2.8125460167869105E-2</v>
      </c>
      <c r="Q619" s="8">
        <f>(AVERAGE(P616:P618))*Q1239</f>
        <v>1.0555520629081151E-2</v>
      </c>
      <c r="R619" s="8">
        <f>P618/P1239</f>
        <v>0.53853504588638601</v>
      </c>
      <c r="S619" s="109">
        <f t="shared" si="654"/>
        <v>1343.8634918815819</v>
      </c>
      <c r="T619" s="5">
        <f t="shared" si="655"/>
        <v>13.200000000000045</v>
      </c>
      <c r="U619" s="8">
        <f t="shared" si="672"/>
        <v>0.5599999999999985</v>
      </c>
      <c r="V619" s="19">
        <f t="shared" si="656"/>
        <v>0</v>
      </c>
      <c r="W619" s="109">
        <f t="shared" si="657"/>
        <v>1372.5365081184182</v>
      </c>
      <c r="X619" s="5">
        <f t="shared" si="658"/>
        <v>16.799999999999955</v>
      </c>
      <c r="Y619" s="8">
        <f t="shared" si="675"/>
        <v>0.4400000000000015</v>
      </c>
      <c r="Z619" s="5">
        <f t="shared" si="659"/>
        <v>13.599999999999909</v>
      </c>
      <c r="AA619" s="5">
        <f>K619*AA1239</f>
        <v>17.656600000000001</v>
      </c>
      <c r="AB619" s="5">
        <f t="shared" si="676"/>
        <v>9.5086978911975635</v>
      </c>
      <c r="AC619" s="2">
        <f t="shared" si="638"/>
        <v>40588</v>
      </c>
      <c r="AD619" s="43">
        <f t="shared" si="682"/>
        <v>1345</v>
      </c>
      <c r="AE619" s="235">
        <v>6.7</v>
      </c>
      <c r="AF619" s="131">
        <f>(AK618&gt;AF1239)*1</f>
        <v>1</v>
      </c>
      <c r="AG619" s="112">
        <f>MROUND((AD619*AG1239),5)</f>
        <v>1320</v>
      </c>
      <c r="AH619" s="113">
        <f>MROUND((AE619*AH1239),0.1)</f>
        <v>1.2000000000000002</v>
      </c>
      <c r="AI619" s="60">
        <f t="shared" si="683"/>
        <v>28.199999999999818</v>
      </c>
      <c r="AJ619" s="60">
        <f t="shared" si="660"/>
        <v>1358.2</v>
      </c>
      <c r="AK619" s="133">
        <f t="shared" si="661"/>
        <v>1388.6</v>
      </c>
      <c r="AL619" s="41">
        <f t="shared" si="677"/>
        <v>1375</v>
      </c>
      <c r="AM619" s="56">
        <f t="shared" si="680"/>
        <v>7.2</v>
      </c>
      <c r="AN619" s="82">
        <f t="shared" si="681"/>
        <v>1</v>
      </c>
      <c r="AO619" s="82">
        <f t="shared" si="684"/>
        <v>0</v>
      </c>
      <c r="AP619" s="33">
        <f t="shared" si="699"/>
        <v>1</v>
      </c>
      <c r="AQ619" s="29">
        <f t="shared" si="685"/>
        <v>6.7</v>
      </c>
      <c r="AR619" s="86">
        <f t="shared" si="686"/>
        <v>1</v>
      </c>
      <c r="AS619" s="33">
        <f t="shared" si="687"/>
        <v>0</v>
      </c>
      <c r="AT619" s="19">
        <f t="shared" si="688"/>
        <v>0</v>
      </c>
      <c r="AU619" s="18">
        <f t="shared" si="700"/>
        <v>0</v>
      </c>
      <c r="AV619" s="5">
        <f t="shared" si="701"/>
        <v>0</v>
      </c>
      <c r="AW619" s="17">
        <f t="shared" si="689"/>
        <v>0</v>
      </c>
      <c r="AX619" s="17">
        <f t="shared" si="690"/>
        <v>0</v>
      </c>
      <c r="AY619" s="17">
        <f t="shared" si="702"/>
        <v>0</v>
      </c>
      <c r="AZ619" s="19">
        <f t="shared" si="703"/>
        <v>0</v>
      </c>
      <c r="BA619" s="19">
        <f t="shared" si="704"/>
        <v>0</v>
      </c>
      <c r="BB619" s="19">
        <f t="shared" si="705"/>
        <v>0</v>
      </c>
      <c r="BC619" s="19">
        <f t="shared" si="706"/>
        <v>0</v>
      </c>
      <c r="BD619" s="17">
        <f t="shared" si="707"/>
        <v>0</v>
      </c>
      <c r="BE619" s="17">
        <f t="shared" si="691"/>
        <v>0</v>
      </c>
      <c r="BF619" s="38">
        <f t="shared" si="692"/>
        <v>0</v>
      </c>
      <c r="BG619" s="38">
        <f t="shared" si="693"/>
        <v>0</v>
      </c>
      <c r="BH619" s="38">
        <f t="shared" si="708"/>
        <v>0</v>
      </c>
      <c r="BI619" s="38">
        <f t="shared" si="694"/>
        <v>-1.2000000000000002</v>
      </c>
      <c r="BJ619" s="5">
        <f t="shared" si="695"/>
        <v>6.7</v>
      </c>
      <c r="BK619" s="5">
        <f t="shared" si="709"/>
        <v>0</v>
      </c>
      <c r="BL619" s="22">
        <f t="shared" si="710"/>
        <v>0</v>
      </c>
      <c r="BM619" s="5">
        <f t="shared" si="711"/>
        <v>5.5</v>
      </c>
      <c r="BN619" s="66">
        <f t="shared" si="712"/>
        <v>550</v>
      </c>
      <c r="BO619" s="5">
        <f>AP619*BO1457</f>
        <v>0</v>
      </c>
      <c r="BP619" s="5">
        <f>AU619*BP1239</f>
        <v>0</v>
      </c>
      <c r="BQ619" s="5">
        <f t="shared" si="663"/>
        <v>-39</v>
      </c>
      <c r="BR619" s="356">
        <f t="shared" si="651"/>
        <v>511</v>
      </c>
      <c r="BS619" s="5">
        <f t="shared" si="713"/>
        <v>1388.6</v>
      </c>
      <c r="BT619" s="6"/>
      <c r="BU619" s="306">
        <v>40588</v>
      </c>
      <c r="BV619" s="38">
        <f t="shared" si="696"/>
        <v>1388.6</v>
      </c>
      <c r="BW619" s="66">
        <f>BV27*BV619</f>
        <v>114401.05453946284</v>
      </c>
      <c r="BX619" s="66">
        <f t="shared" si="641"/>
        <v>2323.2822540780908</v>
      </c>
      <c r="BY619" s="17">
        <f t="shared" si="639"/>
        <v>1</v>
      </c>
      <c r="BZ619" s="17">
        <f t="shared" si="642"/>
        <v>0</v>
      </c>
      <c r="CA619" s="66">
        <f t="shared" si="664"/>
        <v>511</v>
      </c>
      <c r="CB619" s="66">
        <f>N3+CE619</f>
        <v>126473</v>
      </c>
      <c r="CC619" s="66">
        <f>MAX(BW404:BW619)</f>
        <v>117103.31191300051</v>
      </c>
      <c r="CD619" s="66">
        <f t="shared" si="697"/>
        <v>-2702.2573735376645</v>
      </c>
      <c r="CE619" s="66">
        <f t="shared" si="665"/>
        <v>76473</v>
      </c>
      <c r="CF619" s="66">
        <f>MAX(CE404:CE619)</f>
        <v>76473</v>
      </c>
      <c r="CG619" s="66">
        <f t="shared" si="698"/>
        <v>0</v>
      </c>
      <c r="CH619" s="370">
        <f t="shared" si="662"/>
        <v>40588</v>
      </c>
      <c r="CI619" s="17">
        <f t="shared" si="678"/>
        <v>1</v>
      </c>
      <c r="CJ619" s="17">
        <f t="shared" si="679"/>
        <v>0</v>
      </c>
      <c r="CK619" s="38">
        <f>MAX(BV38:BV619)</f>
        <v>1421.4</v>
      </c>
      <c r="CL619" s="38">
        <f t="shared" si="640"/>
        <v>-32.800000000000182</v>
      </c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</row>
    <row r="620" spans="1:147" customFormat="1" x14ac:dyDescent="0.25">
      <c r="A620" s="3"/>
      <c r="B620" s="254">
        <f t="shared" si="666"/>
        <v>40532</v>
      </c>
      <c r="C620" s="5">
        <f t="shared" si="669"/>
        <v>76148</v>
      </c>
      <c r="D620" s="5">
        <v>0</v>
      </c>
      <c r="E620" s="66">
        <f t="shared" si="671"/>
        <v>0</v>
      </c>
      <c r="F620" s="66">
        <f t="shared" si="667"/>
        <v>822</v>
      </c>
      <c r="G620" s="4">
        <f t="shared" si="670"/>
        <v>76970</v>
      </c>
      <c r="H620" s="8">
        <f t="shared" si="668"/>
        <v>1.0794768083206388E-2</v>
      </c>
      <c r="I620" s="3"/>
      <c r="J620" s="306">
        <v>40595</v>
      </c>
      <c r="K620" s="176">
        <v>1390.1</v>
      </c>
      <c r="L620" s="176">
        <v>1418.8</v>
      </c>
      <c r="M620" s="176">
        <v>1390.1</v>
      </c>
      <c r="N620" s="178">
        <v>1409.3</v>
      </c>
      <c r="O620" s="5">
        <f t="shared" si="673"/>
        <v>28.700000000000045</v>
      </c>
      <c r="P620" s="8">
        <f t="shared" si="674"/>
        <v>2.0645996690885581E-2</v>
      </c>
      <c r="Q620" s="8">
        <f>(AVERAGE(P617:P619))*Q1239</f>
        <v>1.0006748527363407E-2</v>
      </c>
      <c r="R620" s="8">
        <f>P619/P1239</f>
        <v>0.79761947806409139</v>
      </c>
      <c r="S620" s="109">
        <f t="shared" si="654"/>
        <v>1376.1896188721121</v>
      </c>
      <c r="T620" s="5">
        <f t="shared" si="655"/>
        <v>15.099999999999909</v>
      </c>
      <c r="U620" s="8">
        <f t="shared" si="672"/>
        <v>0.4966666666666697</v>
      </c>
      <c r="V620" s="19">
        <f t="shared" si="656"/>
        <v>0</v>
      </c>
      <c r="W620" s="109">
        <f t="shared" si="657"/>
        <v>1404.0103811278877</v>
      </c>
      <c r="X620" s="5">
        <f t="shared" si="658"/>
        <v>14.900000000000091</v>
      </c>
      <c r="Y620" s="8">
        <f t="shared" si="675"/>
        <v>0.5033333333333303</v>
      </c>
      <c r="Z620" s="5">
        <f t="shared" si="659"/>
        <v>4.2999999999999545</v>
      </c>
      <c r="AA620" s="5">
        <f>K620*AA1239</f>
        <v>18.071299999999997</v>
      </c>
      <c r="AB620" s="5">
        <f t="shared" si="676"/>
        <v>14.414020873939613</v>
      </c>
      <c r="AC620" s="2">
        <f t="shared" ref="AC620:AC683" si="714">J620</f>
        <v>40595</v>
      </c>
      <c r="AD620" s="43">
        <f t="shared" si="682"/>
        <v>1375</v>
      </c>
      <c r="AE620" s="235">
        <v>5.3</v>
      </c>
      <c r="AF620" s="131">
        <f>(AK619&gt;AF1239)*1</f>
        <v>1</v>
      </c>
      <c r="AG620" s="112">
        <f>MROUND((AD620*AG1239),5)</f>
        <v>1350</v>
      </c>
      <c r="AH620" s="113">
        <f>MROUND((AE620*AH1239),0.1)</f>
        <v>1</v>
      </c>
      <c r="AI620" s="60">
        <f t="shared" si="683"/>
        <v>20.700000000000045</v>
      </c>
      <c r="AJ620" s="60">
        <f t="shared" si="660"/>
        <v>1390.1</v>
      </c>
      <c r="AK620" s="133">
        <f t="shared" si="661"/>
        <v>1409.3</v>
      </c>
      <c r="AL620" s="41">
        <f t="shared" si="677"/>
        <v>1405</v>
      </c>
      <c r="AM620" s="56">
        <f t="shared" si="680"/>
        <v>4.2</v>
      </c>
      <c r="AN620" s="82">
        <f t="shared" si="681"/>
        <v>1</v>
      </c>
      <c r="AO620" s="82">
        <f t="shared" si="684"/>
        <v>0</v>
      </c>
      <c r="AP620" s="33">
        <f t="shared" si="699"/>
        <v>1</v>
      </c>
      <c r="AQ620" s="29">
        <f t="shared" si="685"/>
        <v>5.3</v>
      </c>
      <c r="AR620" s="86">
        <f t="shared" si="686"/>
        <v>1</v>
      </c>
      <c r="AS620" s="33">
        <f t="shared" si="687"/>
        <v>0</v>
      </c>
      <c r="AT620" s="19">
        <f t="shared" si="688"/>
        <v>0</v>
      </c>
      <c r="AU620" s="18">
        <f t="shared" si="700"/>
        <v>0</v>
      </c>
      <c r="AV620" s="5">
        <f t="shared" si="701"/>
        <v>0</v>
      </c>
      <c r="AW620" s="17">
        <f t="shared" si="689"/>
        <v>0</v>
      </c>
      <c r="AX620" s="17">
        <f t="shared" si="690"/>
        <v>0</v>
      </c>
      <c r="AY620" s="17">
        <f t="shared" si="702"/>
        <v>0</v>
      </c>
      <c r="AZ620" s="19">
        <f t="shared" si="703"/>
        <v>0</v>
      </c>
      <c r="BA620" s="19">
        <f t="shared" si="704"/>
        <v>0</v>
      </c>
      <c r="BB620" s="19">
        <f t="shared" si="705"/>
        <v>0</v>
      </c>
      <c r="BC620" s="19">
        <f t="shared" si="706"/>
        <v>0</v>
      </c>
      <c r="BD620" s="17">
        <f t="shared" si="707"/>
        <v>0</v>
      </c>
      <c r="BE620" s="17">
        <f t="shared" si="691"/>
        <v>0</v>
      </c>
      <c r="BF620" s="38">
        <f t="shared" si="692"/>
        <v>0</v>
      </c>
      <c r="BG620" s="38">
        <f t="shared" si="693"/>
        <v>0</v>
      </c>
      <c r="BH620" s="38">
        <f t="shared" si="708"/>
        <v>0</v>
      </c>
      <c r="BI620" s="38">
        <f t="shared" si="694"/>
        <v>-1</v>
      </c>
      <c r="BJ620" s="5">
        <f t="shared" si="695"/>
        <v>5.3</v>
      </c>
      <c r="BK620" s="5">
        <f t="shared" si="709"/>
        <v>0</v>
      </c>
      <c r="BL620" s="22">
        <f t="shared" si="710"/>
        <v>0</v>
      </c>
      <c r="BM620" s="5">
        <f t="shared" si="711"/>
        <v>4.3</v>
      </c>
      <c r="BN620" s="66">
        <f t="shared" si="712"/>
        <v>430</v>
      </c>
      <c r="BO620" s="5">
        <f>AP620*BO1458</f>
        <v>0</v>
      </c>
      <c r="BP620" s="5">
        <f>AU620*BP1239</f>
        <v>0</v>
      </c>
      <c r="BQ620" s="5">
        <f t="shared" si="663"/>
        <v>-39</v>
      </c>
      <c r="BR620" s="356">
        <f t="shared" si="651"/>
        <v>391</v>
      </c>
      <c r="BS620" s="5">
        <f t="shared" si="713"/>
        <v>1409.3</v>
      </c>
      <c r="BT620" s="6"/>
      <c r="BU620" s="306">
        <v>40595</v>
      </c>
      <c r="BV620" s="38">
        <f t="shared" si="696"/>
        <v>1409.3</v>
      </c>
      <c r="BW620" s="66">
        <f>BV27*BV620</f>
        <v>116106.44257703082</v>
      </c>
      <c r="BX620" s="66">
        <f t="shared" si="641"/>
        <v>1705.3880375679728</v>
      </c>
      <c r="BY620" s="17">
        <f t="shared" ref="BY620:BY683" si="715">((BV620-BV619)&gt;0)*1</f>
        <v>1</v>
      </c>
      <c r="BZ620" s="17">
        <f t="shared" si="642"/>
        <v>0</v>
      </c>
      <c r="CA620" s="66">
        <f t="shared" si="664"/>
        <v>391</v>
      </c>
      <c r="CB620" s="66">
        <f>N3+CE620</f>
        <v>126864</v>
      </c>
      <c r="CC620" s="66">
        <f>MAX(BW404:BW620)</f>
        <v>117103.31191300051</v>
      </c>
      <c r="CD620" s="66">
        <f t="shared" si="697"/>
        <v>-996.86933596969175</v>
      </c>
      <c r="CE620" s="66">
        <f t="shared" si="665"/>
        <v>76864</v>
      </c>
      <c r="CF620" s="66">
        <f>MAX(CE404:CE620)</f>
        <v>76864</v>
      </c>
      <c r="CG620" s="66">
        <f t="shared" si="698"/>
        <v>0</v>
      </c>
      <c r="CH620" s="370">
        <f t="shared" si="662"/>
        <v>40595</v>
      </c>
      <c r="CI620" s="17">
        <f t="shared" si="678"/>
        <v>1</v>
      </c>
      <c r="CJ620" s="17">
        <f t="shared" si="679"/>
        <v>0</v>
      </c>
      <c r="CK620" s="38">
        <f>MAX(BV38:BV620)</f>
        <v>1421.4</v>
      </c>
      <c r="CL620" s="38">
        <f t="shared" ref="CL620:CL683" si="716">BV620-CK620</f>
        <v>-12.100000000000136</v>
      </c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</row>
    <row r="621" spans="1:147" customFormat="1" x14ac:dyDescent="0.25">
      <c r="A621" s="3"/>
      <c r="B621" s="254">
        <f t="shared" si="666"/>
        <v>40539</v>
      </c>
      <c r="C621" s="5">
        <f t="shared" si="669"/>
        <v>76970</v>
      </c>
      <c r="D621" s="5">
        <v>0</v>
      </c>
      <c r="E621" s="66">
        <f t="shared" si="671"/>
        <v>0</v>
      </c>
      <c r="F621" s="66">
        <f t="shared" si="667"/>
        <v>572</v>
      </c>
      <c r="G621" s="4">
        <f t="shared" si="670"/>
        <v>77542</v>
      </c>
      <c r="H621" s="8">
        <f t="shared" si="668"/>
        <v>7.4314668052487985E-3</v>
      </c>
      <c r="I621" s="3"/>
      <c r="J621" s="306">
        <v>40602</v>
      </c>
      <c r="K621" s="176">
        <v>1411.2</v>
      </c>
      <c r="L621" s="176">
        <v>1441</v>
      </c>
      <c r="M621" s="176">
        <v>1405.2</v>
      </c>
      <c r="N621" s="178">
        <v>1428.6</v>
      </c>
      <c r="O621" s="5">
        <f t="shared" si="673"/>
        <v>35.799999999999955</v>
      </c>
      <c r="P621" s="8">
        <f t="shared" si="674"/>
        <v>2.536848072562355E-2</v>
      </c>
      <c r="Q621" s="8">
        <f>(AVERAGE(P618:P620))*Q1239</f>
        <v>9.0348194734601612E-3</v>
      </c>
      <c r="R621" s="8">
        <f>P620/P1239</f>
        <v>0.58550683282721805</v>
      </c>
      <c r="S621" s="109">
        <f t="shared" si="654"/>
        <v>1398.450062759053</v>
      </c>
      <c r="T621" s="5">
        <f t="shared" si="655"/>
        <v>11.200000000000045</v>
      </c>
      <c r="U621" s="8">
        <f t="shared" si="672"/>
        <v>0.55199999999999816</v>
      </c>
      <c r="V621" s="19">
        <f t="shared" si="656"/>
        <v>0</v>
      </c>
      <c r="W621" s="109">
        <f t="shared" si="657"/>
        <v>1423.9499372409471</v>
      </c>
      <c r="X621" s="5">
        <f t="shared" si="658"/>
        <v>13.799999999999955</v>
      </c>
      <c r="Y621" s="8">
        <f t="shared" si="675"/>
        <v>0.44800000000000184</v>
      </c>
      <c r="Z621" s="5">
        <f t="shared" si="659"/>
        <v>3.5999999999999091</v>
      </c>
      <c r="AA621" s="5">
        <f>K621*AA1239</f>
        <v>18.345600000000001</v>
      </c>
      <c r="AB621" s="5">
        <f t="shared" si="676"/>
        <v>10.741474152315012</v>
      </c>
      <c r="AC621" s="2">
        <f t="shared" si="714"/>
        <v>40602</v>
      </c>
      <c r="AD621" s="43">
        <f t="shared" si="682"/>
        <v>1400</v>
      </c>
      <c r="AE621" s="235">
        <v>7.1</v>
      </c>
      <c r="AF621" s="131">
        <f>(AK620&gt;AF1239)*1</f>
        <v>1</v>
      </c>
      <c r="AG621" s="112">
        <f>MROUND((AD621*AG1239),5)</f>
        <v>1375</v>
      </c>
      <c r="AH621" s="113">
        <f>MROUND((AE621*AH1239),0.1)</f>
        <v>1.3</v>
      </c>
      <c r="AI621" s="60">
        <f t="shared" si="683"/>
        <v>19.299999999999955</v>
      </c>
      <c r="AJ621" s="60">
        <f t="shared" si="660"/>
        <v>1411.2</v>
      </c>
      <c r="AK621" s="133">
        <f t="shared" si="661"/>
        <v>1428.6</v>
      </c>
      <c r="AL621" s="41">
        <f t="shared" si="677"/>
        <v>1425</v>
      </c>
      <c r="AM621" s="56">
        <f t="shared" si="680"/>
        <v>7.3000000000000007</v>
      </c>
      <c r="AN621" s="82">
        <f t="shared" si="681"/>
        <v>1</v>
      </c>
      <c r="AO621" s="82">
        <f t="shared" si="684"/>
        <v>0</v>
      </c>
      <c r="AP621" s="33">
        <f t="shared" si="699"/>
        <v>1</v>
      </c>
      <c r="AQ621" s="29">
        <f t="shared" si="685"/>
        <v>7.1</v>
      </c>
      <c r="AR621" s="86">
        <f t="shared" si="686"/>
        <v>1</v>
      </c>
      <c r="AS621" s="33">
        <f t="shared" si="687"/>
        <v>0</v>
      </c>
      <c r="AT621" s="19">
        <f t="shared" si="688"/>
        <v>0</v>
      </c>
      <c r="AU621" s="18">
        <f t="shared" si="700"/>
        <v>0</v>
      </c>
      <c r="AV621" s="5">
        <f t="shared" si="701"/>
        <v>0</v>
      </c>
      <c r="AW621" s="17">
        <f t="shared" si="689"/>
        <v>0</v>
      </c>
      <c r="AX621" s="17">
        <f t="shared" si="690"/>
        <v>0</v>
      </c>
      <c r="AY621" s="17">
        <f t="shared" si="702"/>
        <v>0</v>
      </c>
      <c r="AZ621" s="19">
        <f t="shared" si="703"/>
        <v>0</v>
      </c>
      <c r="BA621" s="19">
        <f t="shared" si="704"/>
        <v>0</v>
      </c>
      <c r="BB621" s="19">
        <f t="shared" si="705"/>
        <v>0</v>
      </c>
      <c r="BC621" s="19">
        <f t="shared" si="706"/>
        <v>0</v>
      </c>
      <c r="BD621" s="17">
        <f t="shared" si="707"/>
        <v>0</v>
      </c>
      <c r="BE621" s="17">
        <f t="shared" si="691"/>
        <v>0</v>
      </c>
      <c r="BF621" s="38">
        <f t="shared" si="692"/>
        <v>0</v>
      </c>
      <c r="BG621" s="38">
        <f t="shared" si="693"/>
        <v>0</v>
      </c>
      <c r="BH621" s="38">
        <f t="shared" si="708"/>
        <v>0</v>
      </c>
      <c r="BI621" s="38">
        <f t="shared" si="694"/>
        <v>-1.3</v>
      </c>
      <c r="BJ621" s="5">
        <f t="shared" si="695"/>
        <v>7.1</v>
      </c>
      <c r="BK621" s="5">
        <f t="shared" si="709"/>
        <v>0</v>
      </c>
      <c r="BL621" s="22">
        <f t="shared" si="710"/>
        <v>0</v>
      </c>
      <c r="BM621" s="5">
        <f t="shared" si="711"/>
        <v>5.8</v>
      </c>
      <c r="BN621" s="66">
        <f t="shared" si="712"/>
        <v>580</v>
      </c>
      <c r="BO621" s="5">
        <f>AP621*BO1459</f>
        <v>0</v>
      </c>
      <c r="BP621" s="5">
        <f>AU621*BP1239</f>
        <v>0</v>
      </c>
      <c r="BQ621" s="5">
        <f t="shared" si="663"/>
        <v>-39</v>
      </c>
      <c r="BR621" s="356">
        <f t="shared" si="651"/>
        <v>541</v>
      </c>
      <c r="BS621" s="5">
        <f t="shared" si="713"/>
        <v>1428.6</v>
      </c>
      <c r="BT621" s="6"/>
      <c r="BU621" s="306">
        <v>40602</v>
      </c>
      <c r="BV621" s="38">
        <f t="shared" si="696"/>
        <v>1428.6</v>
      </c>
      <c r="BW621" s="66">
        <f>BV27*BV621</f>
        <v>117696.49036085022</v>
      </c>
      <c r="BX621" s="66">
        <f t="shared" ref="BX621:BX684" si="717">BW621-BW620</f>
        <v>1590.0477838194056</v>
      </c>
      <c r="BY621" s="17">
        <f t="shared" si="715"/>
        <v>1</v>
      </c>
      <c r="BZ621" s="17">
        <f t="shared" ref="BZ621:BZ684" si="718">((BV621-BV620)&lt;0)*1</f>
        <v>0</v>
      </c>
      <c r="CA621" s="66">
        <f t="shared" si="664"/>
        <v>541</v>
      </c>
      <c r="CB621" s="66">
        <f>N3+CE621</f>
        <v>127405</v>
      </c>
      <c r="CC621" s="66">
        <f>MAX(BW404:BW621)</f>
        <v>117696.49036085022</v>
      </c>
      <c r="CD621" s="66">
        <f t="shared" si="697"/>
        <v>0</v>
      </c>
      <c r="CE621" s="66">
        <f t="shared" si="665"/>
        <v>77405</v>
      </c>
      <c r="CF621" s="66">
        <f>MAX(CE404:CE621)</f>
        <v>77405</v>
      </c>
      <c r="CG621" s="66">
        <f t="shared" si="698"/>
        <v>0</v>
      </c>
      <c r="CH621" s="370">
        <f t="shared" si="662"/>
        <v>40602</v>
      </c>
      <c r="CI621" s="17">
        <f t="shared" si="678"/>
        <v>1</v>
      </c>
      <c r="CJ621" s="17">
        <f t="shared" si="679"/>
        <v>0</v>
      </c>
      <c r="CK621" s="38">
        <f>MAX(BV38:BV621)</f>
        <v>1428.6</v>
      </c>
      <c r="CL621" s="38">
        <f t="shared" si="716"/>
        <v>0</v>
      </c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</row>
    <row r="622" spans="1:147" customFormat="1" x14ac:dyDescent="0.25">
      <c r="A622" s="3"/>
      <c r="B622" s="254"/>
      <c r="C622" s="5"/>
      <c r="D622" s="5"/>
      <c r="E622" s="66"/>
      <c r="F622" s="151" t="s">
        <v>94</v>
      </c>
      <c r="G622" s="29"/>
      <c r="H622" s="151" t="s">
        <v>94</v>
      </c>
      <c r="I622" s="3"/>
      <c r="J622" s="306">
        <v>40609</v>
      </c>
      <c r="K622" s="176">
        <v>1435</v>
      </c>
      <c r="L622" s="176">
        <v>1445.7</v>
      </c>
      <c r="M622" s="176">
        <v>1403</v>
      </c>
      <c r="N622" s="178">
        <v>1421.8</v>
      </c>
      <c r="O622" s="5">
        <f t="shared" si="673"/>
        <v>42.700000000000045</v>
      </c>
      <c r="P622" s="8">
        <f t="shared" si="674"/>
        <v>2.9756097560975643E-2</v>
      </c>
      <c r="Q622" s="8">
        <f>(AVERAGE(P619:P621))*Q1239</f>
        <v>9.8853250112504315E-3</v>
      </c>
      <c r="R622" s="8">
        <f>P621/P1239</f>
        <v>0.71943336161898097</v>
      </c>
      <c r="S622" s="109">
        <f t="shared" si="654"/>
        <v>1420.8145586088556</v>
      </c>
      <c r="T622" s="5">
        <f t="shared" si="655"/>
        <v>15</v>
      </c>
      <c r="U622" s="8">
        <f t="shared" si="672"/>
        <v>0.5</v>
      </c>
      <c r="V622" s="19">
        <f t="shared" si="656"/>
        <v>0</v>
      </c>
      <c r="W622" s="109">
        <f t="shared" si="657"/>
        <v>1449.1854413911444</v>
      </c>
      <c r="X622" s="5">
        <f t="shared" si="658"/>
        <v>15</v>
      </c>
      <c r="Y622" s="8">
        <f t="shared" si="675"/>
        <v>0.5</v>
      </c>
      <c r="Z622" s="5">
        <f t="shared" si="659"/>
        <v>0</v>
      </c>
      <c r="AA622" s="5">
        <f>K622*AA1239</f>
        <v>18.654999999999998</v>
      </c>
      <c r="AB622" s="5">
        <f t="shared" si="676"/>
        <v>13.421029361002088</v>
      </c>
      <c r="AC622" s="2">
        <f t="shared" si="714"/>
        <v>40609</v>
      </c>
      <c r="AD622" s="43">
        <f t="shared" si="682"/>
        <v>1420</v>
      </c>
      <c r="AE622" s="235">
        <v>5.9</v>
      </c>
      <c r="AF622" s="131">
        <f>(AK621&gt;AF1239)*1</f>
        <v>1</v>
      </c>
      <c r="AG622" s="112">
        <f>MROUND((AD622*AG1239),5)</f>
        <v>1395</v>
      </c>
      <c r="AH622" s="113">
        <f>MROUND((AE622*AH1239),0.1)</f>
        <v>1.1000000000000001</v>
      </c>
      <c r="AI622" s="60">
        <f t="shared" si="683"/>
        <v>-6.7999999999999545</v>
      </c>
      <c r="AJ622" s="60">
        <f t="shared" si="660"/>
        <v>1435</v>
      </c>
      <c r="AK622" s="133">
        <f t="shared" si="661"/>
        <v>1421.8</v>
      </c>
      <c r="AL622" s="41">
        <f t="shared" si="677"/>
        <v>1450</v>
      </c>
      <c r="AM622" s="56">
        <f t="shared" si="680"/>
        <v>4.8000000000000007</v>
      </c>
      <c r="AN622" s="82">
        <f t="shared" si="681"/>
        <v>0</v>
      </c>
      <c r="AO622" s="82">
        <f t="shared" si="684"/>
        <v>1</v>
      </c>
      <c r="AP622" s="33">
        <f t="shared" si="699"/>
        <v>1</v>
      </c>
      <c r="AQ622" s="29">
        <f t="shared" si="685"/>
        <v>5.9</v>
      </c>
      <c r="AR622" s="86">
        <f t="shared" si="686"/>
        <v>1</v>
      </c>
      <c r="AS622" s="33">
        <f t="shared" si="687"/>
        <v>0</v>
      </c>
      <c r="AT622" s="19">
        <f t="shared" si="688"/>
        <v>0</v>
      </c>
      <c r="AU622" s="18">
        <f t="shared" si="700"/>
        <v>0</v>
      </c>
      <c r="AV622" s="5">
        <f t="shared" si="701"/>
        <v>0</v>
      </c>
      <c r="AW622" s="17">
        <f t="shared" si="689"/>
        <v>0</v>
      </c>
      <c r="AX622" s="17">
        <f t="shared" si="690"/>
        <v>0</v>
      </c>
      <c r="AY622" s="17">
        <f t="shared" si="702"/>
        <v>0</v>
      </c>
      <c r="AZ622" s="19">
        <f t="shared" si="703"/>
        <v>0</v>
      </c>
      <c r="BA622" s="19">
        <f t="shared" si="704"/>
        <v>0</v>
      </c>
      <c r="BB622" s="19">
        <f t="shared" si="705"/>
        <v>0</v>
      </c>
      <c r="BC622" s="19">
        <f t="shared" si="706"/>
        <v>0</v>
      </c>
      <c r="BD622" s="17">
        <f t="shared" si="707"/>
        <v>0</v>
      </c>
      <c r="BE622" s="17">
        <f t="shared" si="691"/>
        <v>0</v>
      </c>
      <c r="BF622" s="38">
        <f t="shared" si="692"/>
        <v>0</v>
      </c>
      <c r="BG622" s="38">
        <f t="shared" si="693"/>
        <v>0</v>
      </c>
      <c r="BH622" s="38">
        <f t="shared" si="708"/>
        <v>0</v>
      </c>
      <c r="BI622" s="38">
        <f t="shared" si="694"/>
        <v>-1.1000000000000001</v>
      </c>
      <c r="BJ622" s="5">
        <f t="shared" si="695"/>
        <v>5.9</v>
      </c>
      <c r="BK622" s="5">
        <f t="shared" si="709"/>
        <v>0</v>
      </c>
      <c r="BL622" s="22">
        <f t="shared" si="710"/>
        <v>0</v>
      </c>
      <c r="BM622" s="5">
        <f t="shared" si="711"/>
        <v>4.8000000000000007</v>
      </c>
      <c r="BN622" s="66">
        <f t="shared" si="712"/>
        <v>480.00000000000006</v>
      </c>
      <c r="BO622" s="5">
        <f>AP622*BO1460</f>
        <v>0</v>
      </c>
      <c r="BP622" s="5">
        <f>AU622*BP1239</f>
        <v>0</v>
      </c>
      <c r="BQ622" s="5">
        <f t="shared" si="663"/>
        <v>-39</v>
      </c>
      <c r="BR622" s="356">
        <f t="shared" si="651"/>
        <v>441.00000000000006</v>
      </c>
      <c r="BS622" s="5">
        <f t="shared" si="713"/>
        <v>1421.8</v>
      </c>
      <c r="BT622" s="6"/>
      <c r="BU622" s="306">
        <v>40609</v>
      </c>
      <c r="BV622" s="38">
        <f t="shared" si="696"/>
        <v>1421.8</v>
      </c>
      <c r="BW622" s="66">
        <f>BV27*BV622</f>
        <v>117136.26627121436</v>
      </c>
      <c r="BX622" s="66">
        <f t="shared" si="717"/>
        <v>-560.22408963585622</v>
      </c>
      <c r="BY622" s="17">
        <f t="shared" si="715"/>
        <v>0</v>
      </c>
      <c r="BZ622" s="17">
        <f t="shared" si="718"/>
        <v>1</v>
      </c>
      <c r="CA622" s="66">
        <f t="shared" si="664"/>
        <v>441</v>
      </c>
      <c r="CB622" s="66">
        <f>N3+CE622</f>
        <v>127846</v>
      </c>
      <c r="CC622" s="66">
        <f>MAX(BW404:BW622)</f>
        <v>117696.49036085022</v>
      </c>
      <c r="CD622" s="66">
        <f t="shared" si="697"/>
        <v>-560.22408963585622</v>
      </c>
      <c r="CE622" s="66">
        <f t="shared" si="665"/>
        <v>77846</v>
      </c>
      <c r="CF622" s="66">
        <f>MAX(CE404:CE622)</f>
        <v>77846</v>
      </c>
      <c r="CG622" s="66">
        <f t="shared" si="698"/>
        <v>0</v>
      </c>
      <c r="CH622" s="370">
        <f t="shared" si="662"/>
        <v>40609</v>
      </c>
      <c r="CI622" s="17">
        <f t="shared" si="678"/>
        <v>1</v>
      </c>
      <c r="CJ622" s="17">
        <f t="shared" si="679"/>
        <v>0</v>
      </c>
      <c r="CK622" s="38">
        <f>MAX(BV38:BV622)</f>
        <v>1428.6</v>
      </c>
      <c r="CL622" s="38">
        <f t="shared" si="716"/>
        <v>-6.7999999999999545</v>
      </c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</row>
    <row r="623" spans="1:147" customFormat="1" x14ac:dyDescent="0.25">
      <c r="A623" s="3"/>
      <c r="B623" s="254"/>
      <c r="C623" s="5"/>
      <c r="D623" s="5"/>
      <c r="E623" s="66"/>
      <c r="F623" s="72">
        <f>SUM(F570:F622)</f>
        <v>27542</v>
      </c>
      <c r="G623" s="29"/>
      <c r="H623" s="152">
        <f>F623/C570</f>
        <v>0.55084</v>
      </c>
      <c r="I623" s="3"/>
      <c r="J623" s="306">
        <v>40616</v>
      </c>
      <c r="K623" s="176">
        <v>1421.9</v>
      </c>
      <c r="L623" s="176">
        <v>1433.5</v>
      </c>
      <c r="M623" s="176">
        <v>1380.7</v>
      </c>
      <c r="N623" s="178">
        <v>1416.1</v>
      </c>
      <c r="O623" s="5">
        <f t="shared" si="673"/>
        <v>52.799999999999955</v>
      </c>
      <c r="P623" s="8">
        <f t="shared" si="674"/>
        <v>3.7133413038891588E-2</v>
      </c>
      <c r="Q623" s="8">
        <f>(AVERAGE(P620:P622))*Q1239</f>
        <v>1.0102743330331303E-2</v>
      </c>
      <c r="R623" s="8">
        <f>P622/P1239</f>
        <v>0.84386327776153713</v>
      </c>
      <c r="S623" s="109">
        <f t="shared" si="654"/>
        <v>1407.5349092586021</v>
      </c>
      <c r="T623" s="5">
        <f t="shared" si="655"/>
        <v>11.900000000000091</v>
      </c>
      <c r="U623" s="8">
        <f t="shared" si="672"/>
        <v>0.52399999999999636</v>
      </c>
      <c r="V623" s="19">
        <f t="shared" si="656"/>
        <v>0</v>
      </c>
      <c r="W623" s="109">
        <f t="shared" si="657"/>
        <v>1436.2650907413981</v>
      </c>
      <c r="X623" s="5">
        <f t="shared" si="658"/>
        <v>13.099999999999909</v>
      </c>
      <c r="Y623" s="8">
        <f t="shared" si="675"/>
        <v>0.47600000000000364</v>
      </c>
      <c r="Z623" s="5">
        <f t="shared" si="659"/>
        <v>0</v>
      </c>
      <c r="AA623" s="5">
        <f>K623*AA1239</f>
        <v>18.4847</v>
      </c>
      <c r="AB623" s="5">
        <f t="shared" si="676"/>
        <v>15.598559530438685</v>
      </c>
      <c r="AC623" s="2">
        <f t="shared" si="714"/>
        <v>40616</v>
      </c>
      <c r="AD623" s="43">
        <f t="shared" si="682"/>
        <v>1410</v>
      </c>
      <c r="AE623" s="235">
        <v>6.7</v>
      </c>
      <c r="AF623" s="131">
        <f>(AK622&gt;AF1239)*1</f>
        <v>1</v>
      </c>
      <c r="AG623" s="112">
        <f>MROUND((AD623*AG1239),5)</f>
        <v>1385</v>
      </c>
      <c r="AH623" s="113">
        <f>MROUND((AE623*AH1239),0.1)</f>
        <v>1.2000000000000002</v>
      </c>
      <c r="AI623" s="60">
        <f t="shared" si="683"/>
        <v>-5.7000000000000455</v>
      </c>
      <c r="AJ623" s="60">
        <f t="shared" si="660"/>
        <v>1421.9</v>
      </c>
      <c r="AK623" s="133">
        <f t="shared" si="661"/>
        <v>1416.1</v>
      </c>
      <c r="AL623" s="41">
        <f t="shared" si="677"/>
        <v>1435</v>
      </c>
      <c r="AM623" s="56">
        <f t="shared" si="680"/>
        <v>6.7</v>
      </c>
      <c r="AN623" s="82">
        <f t="shared" si="681"/>
        <v>0</v>
      </c>
      <c r="AO623" s="82">
        <f t="shared" si="684"/>
        <v>1</v>
      </c>
      <c r="AP623" s="33">
        <f t="shared" si="699"/>
        <v>1</v>
      </c>
      <c r="AQ623" s="29">
        <f t="shared" si="685"/>
        <v>6.7</v>
      </c>
      <c r="AR623" s="86">
        <f t="shared" si="686"/>
        <v>1</v>
      </c>
      <c r="AS623" s="33">
        <f t="shared" si="687"/>
        <v>0</v>
      </c>
      <c r="AT623" s="19">
        <f t="shared" si="688"/>
        <v>0</v>
      </c>
      <c r="AU623" s="18">
        <f t="shared" si="700"/>
        <v>0</v>
      </c>
      <c r="AV623" s="5">
        <f t="shared" si="701"/>
        <v>0</v>
      </c>
      <c r="AW623" s="17">
        <f t="shared" si="689"/>
        <v>0</v>
      </c>
      <c r="AX623" s="17">
        <f t="shared" si="690"/>
        <v>0</v>
      </c>
      <c r="AY623" s="17">
        <f t="shared" si="702"/>
        <v>0</v>
      </c>
      <c r="AZ623" s="19">
        <f t="shared" si="703"/>
        <v>0</v>
      </c>
      <c r="BA623" s="19">
        <f t="shared" si="704"/>
        <v>0</v>
      </c>
      <c r="BB623" s="19">
        <f t="shared" si="705"/>
        <v>0</v>
      </c>
      <c r="BC623" s="19">
        <f t="shared" si="706"/>
        <v>0</v>
      </c>
      <c r="BD623" s="17">
        <f t="shared" si="707"/>
        <v>0</v>
      </c>
      <c r="BE623" s="17">
        <f t="shared" si="691"/>
        <v>0</v>
      </c>
      <c r="BF623" s="38">
        <f t="shared" si="692"/>
        <v>0</v>
      </c>
      <c r="BG623" s="38">
        <f t="shared" si="693"/>
        <v>0</v>
      </c>
      <c r="BH623" s="38">
        <f t="shared" si="708"/>
        <v>0</v>
      </c>
      <c r="BI623" s="38">
        <f t="shared" si="694"/>
        <v>-1.2000000000000002</v>
      </c>
      <c r="BJ623" s="5">
        <f t="shared" si="695"/>
        <v>6.7</v>
      </c>
      <c r="BK623" s="5">
        <f t="shared" si="709"/>
        <v>0</v>
      </c>
      <c r="BL623" s="22">
        <f t="shared" si="710"/>
        <v>0</v>
      </c>
      <c r="BM623" s="5">
        <f t="shared" si="711"/>
        <v>5.5</v>
      </c>
      <c r="BN623" s="66">
        <f t="shared" si="712"/>
        <v>550</v>
      </c>
      <c r="BO623" s="5">
        <f>AP623*BO1461</f>
        <v>0</v>
      </c>
      <c r="BP623" s="5">
        <f>AU623*BP1239</f>
        <v>0</v>
      </c>
      <c r="BQ623" s="5">
        <f t="shared" si="663"/>
        <v>-39</v>
      </c>
      <c r="BR623" s="356">
        <f t="shared" si="651"/>
        <v>511</v>
      </c>
      <c r="BS623" s="5">
        <f t="shared" si="713"/>
        <v>1416.1</v>
      </c>
      <c r="BT623" s="6"/>
      <c r="BU623" s="306">
        <v>40616</v>
      </c>
      <c r="BV623" s="38">
        <f t="shared" si="696"/>
        <v>1416.1</v>
      </c>
      <c r="BW623" s="66">
        <f>BV27*BV623</f>
        <v>116666.66666666666</v>
      </c>
      <c r="BX623" s="66">
        <f t="shared" si="717"/>
        <v>-469.59960454770771</v>
      </c>
      <c r="BY623" s="17">
        <f t="shared" si="715"/>
        <v>0</v>
      </c>
      <c r="BZ623" s="17">
        <f t="shared" si="718"/>
        <v>1</v>
      </c>
      <c r="CA623" s="66">
        <f t="shared" si="664"/>
        <v>511</v>
      </c>
      <c r="CB623" s="66">
        <f>N3+CE623</f>
        <v>128357</v>
      </c>
      <c r="CC623" s="66">
        <f>MAX(BW404:BW623)</f>
        <v>117696.49036085022</v>
      </c>
      <c r="CD623" s="66">
        <f t="shared" si="697"/>
        <v>-1029.8236941835639</v>
      </c>
      <c r="CE623" s="66">
        <f t="shared" si="665"/>
        <v>78357</v>
      </c>
      <c r="CF623" s="66">
        <f>MAX(CE404:CE623)</f>
        <v>78357</v>
      </c>
      <c r="CG623" s="66">
        <f t="shared" si="698"/>
        <v>0</v>
      </c>
      <c r="CH623" s="370">
        <f t="shared" si="662"/>
        <v>40616</v>
      </c>
      <c r="CI623" s="17">
        <f t="shared" si="678"/>
        <v>1</v>
      </c>
      <c r="CJ623" s="17">
        <f t="shared" si="679"/>
        <v>0</v>
      </c>
      <c r="CK623" s="38">
        <f>MAX(BV38:BV623)</f>
        <v>1428.6</v>
      </c>
      <c r="CL623" s="38">
        <f t="shared" si="716"/>
        <v>-12.5</v>
      </c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</row>
    <row r="624" spans="1:147" customFormat="1" x14ac:dyDescent="0.25">
      <c r="A624" s="3"/>
      <c r="B624" s="254"/>
      <c r="C624" s="5"/>
      <c r="D624" s="5"/>
      <c r="E624" s="66"/>
      <c r="F624" s="66"/>
      <c r="G624" s="4"/>
      <c r="H624" s="8"/>
      <c r="I624" s="3"/>
      <c r="J624" s="306">
        <v>40623</v>
      </c>
      <c r="K624" s="176">
        <v>1424.2</v>
      </c>
      <c r="L624" s="176">
        <v>1448.6</v>
      </c>
      <c r="M624" s="176">
        <v>1419.5</v>
      </c>
      <c r="N624" s="178">
        <v>1426.2</v>
      </c>
      <c r="O624" s="5">
        <f t="shared" si="673"/>
        <v>29.099999999999909</v>
      </c>
      <c r="P624" s="8">
        <f t="shared" si="674"/>
        <v>2.0432523521977185E-2</v>
      </c>
      <c r="Q624" s="8">
        <f>(AVERAGE(P621:P623))*Q1239</f>
        <v>1.2301065510065439E-2</v>
      </c>
      <c r="R624" s="8">
        <f>P623/P1239</f>
        <v>1.0530790731970106</v>
      </c>
      <c r="S624" s="109">
        <f t="shared" si="654"/>
        <v>1406.6808225005648</v>
      </c>
      <c r="T624" s="5">
        <f t="shared" si="655"/>
        <v>19.200000000000045</v>
      </c>
      <c r="U624" s="8">
        <f t="shared" si="672"/>
        <v>0.45142857142857012</v>
      </c>
      <c r="V624" s="19">
        <f t="shared" si="656"/>
        <v>0</v>
      </c>
      <c r="W624" s="109">
        <f t="shared" si="657"/>
        <v>1441.7191774994353</v>
      </c>
      <c r="X624" s="5">
        <f t="shared" si="658"/>
        <v>15.799999999999955</v>
      </c>
      <c r="Y624" s="8">
        <f t="shared" si="675"/>
        <v>0.54857142857142982</v>
      </c>
      <c r="Z624" s="5">
        <f t="shared" si="659"/>
        <v>0</v>
      </c>
      <c r="AA624" s="5">
        <f>K624*AA1239</f>
        <v>18.514600000000002</v>
      </c>
      <c r="AB624" s="5">
        <f t="shared" si="676"/>
        <v>19.497337808613374</v>
      </c>
      <c r="AC624" s="2">
        <f t="shared" si="714"/>
        <v>40623</v>
      </c>
      <c r="AD624" s="43">
        <f t="shared" si="682"/>
        <v>1405</v>
      </c>
      <c r="AE624" s="235">
        <v>8.1</v>
      </c>
      <c r="AF624" s="131">
        <f>(AK623&gt;AF1239)*1</f>
        <v>1</v>
      </c>
      <c r="AG624" s="112">
        <f>MROUND((AD624*AG1239),5)</f>
        <v>1380</v>
      </c>
      <c r="AH624" s="113">
        <f>MROUND((AE624*AH1239),0.1)</f>
        <v>1.5</v>
      </c>
      <c r="AI624" s="60">
        <f t="shared" si="683"/>
        <v>10.100000000000136</v>
      </c>
      <c r="AJ624" s="60">
        <f t="shared" si="660"/>
        <v>1424.2</v>
      </c>
      <c r="AK624" s="133">
        <f t="shared" si="661"/>
        <v>1426.2</v>
      </c>
      <c r="AL624" s="41">
        <f t="shared" si="677"/>
        <v>1440</v>
      </c>
      <c r="AM624" s="56">
        <f t="shared" si="680"/>
        <v>7.4</v>
      </c>
      <c r="AN624" s="82">
        <f t="shared" si="681"/>
        <v>1</v>
      </c>
      <c r="AO624" s="82">
        <f t="shared" si="684"/>
        <v>0</v>
      </c>
      <c r="AP624" s="33">
        <f t="shared" si="699"/>
        <v>1</v>
      </c>
      <c r="AQ624" s="29">
        <f t="shared" si="685"/>
        <v>8.1</v>
      </c>
      <c r="AR624" s="86">
        <f t="shared" si="686"/>
        <v>1</v>
      </c>
      <c r="AS624" s="33">
        <f t="shared" si="687"/>
        <v>0</v>
      </c>
      <c r="AT624" s="19">
        <f t="shared" si="688"/>
        <v>0</v>
      </c>
      <c r="AU624" s="18">
        <f t="shared" si="700"/>
        <v>0</v>
      </c>
      <c r="AV624" s="5">
        <f t="shared" si="701"/>
        <v>0</v>
      </c>
      <c r="AW624" s="17">
        <f t="shared" si="689"/>
        <v>0</v>
      </c>
      <c r="AX624" s="17">
        <f t="shared" si="690"/>
        <v>0</v>
      </c>
      <c r="AY624" s="17">
        <f t="shared" si="702"/>
        <v>0</v>
      </c>
      <c r="AZ624" s="19">
        <f t="shared" si="703"/>
        <v>0</v>
      </c>
      <c r="BA624" s="19">
        <f t="shared" si="704"/>
        <v>0</v>
      </c>
      <c r="BB624" s="19">
        <f t="shared" si="705"/>
        <v>0</v>
      </c>
      <c r="BC624" s="19">
        <f t="shared" si="706"/>
        <v>0</v>
      </c>
      <c r="BD624" s="17">
        <f t="shared" si="707"/>
        <v>0</v>
      </c>
      <c r="BE624" s="17">
        <f t="shared" si="691"/>
        <v>0</v>
      </c>
      <c r="BF624" s="38">
        <f t="shared" si="692"/>
        <v>0</v>
      </c>
      <c r="BG624" s="38">
        <f t="shared" si="693"/>
        <v>0</v>
      </c>
      <c r="BH624" s="38">
        <f t="shared" si="708"/>
        <v>0</v>
      </c>
      <c r="BI624" s="38">
        <f t="shared" si="694"/>
        <v>-1.5</v>
      </c>
      <c r="BJ624" s="5">
        <f t="shared" si="695"/>
        <v>8.1</v>
      </c>
      <c r="BK624" s="5">
        <f t="shared" si="709"/>
        <v>0</v>
      </c>
      <c r="BL624" s="22">
        <f t="shared" si="710"/>
        <v>0</v>
      </c>
      <c r="BM624" s="5">
        <f t="shared" si="711"/>
        <v>6.6</v>
      </c>
      <c r="BN624" s="66">
        <f t="shared" si="712"/>
        <v>660</v>
      </c>
      <c r="BO624" s="5">
        <f>AP624*BO1462</f>
        <v>0</v>
      </c>
      <c r="BP624" s="5">
        <f>AU624*BP1239</f>
        <v>0</v>
      </c>
      <c r="BQ624" s="5">
        <f t="shared" si="663"/>
        <v>-39</v>
      </c>
      <c r="BR624" s="356">
        <f t="shared" si="651"/>
        <v>621</v>
      </c>
      <c r="BS624" s="5">
        <f t="shared" si="713"/>
        <v>1426.2</v>
      </c>
      <c r="BT624" s="6"/>
      <c r="BU624" s="306">
        <v>40623</v>
      </c>
      <c r="BV624" s="38">
        <f t="shared" si="696"/>
        <v>1426.2</v>
      </c>
      <c r="BW624" s="66">
        <f>BV27*BV624</f>
        <v>117498.76421156699</v>
      </c>
      <c r="BX624" s="66">
        <f t="shared" si="717"/>
        <v>832.09754490033083</v>
      </c>
      <c r="BY624" s="17">
        <f t="shared" si="715"/>
        <v>1</v>
      </c>
      <c r="BZ624" s="17">
        <f t="shared" si="718"/>
        <v>0</v>
      </c>
      <c r="CA624" s="66">
        <f t="shared" si="664"/>
        <v>621</v>
      </c>
      <c r="CB624" s="66">
        <f>N3+CE624</f>
        <v>128978</v>
      </c>
      <c r="CC624" s="66">
        <f>MAX(BW404:BW624)</f>
        <v>117696.49036085022</v>
      </c>
      <c r="CD624" s="66">
        <f t="shared" si="697"/>
        <v>-197.7261492832331</v>
      </c>
      <c r="CE624" s="66">
        <f t="shared" si="665"/>
        <v>78978</v>
      </c>
      <c r="CF624" s="66">
        <f>MAX(CE404:CE624)</f>
        <v>78978</v>
      </c>
      <c r="CG624" s="66">
        <f t="shared" si="698"/>
        <v>0</v>
      </c>
      <c r="CH624" s="370">
        <f t="shared" si="662"/>
        <v>40623</v>
      </c>
      <c r="CI624" s="17">
        <f t="shared" si="678"/>
        <v>1</v>
      </c>
      <c r="CJ624" s="17">
        <f t="shared" si="679"/>
        <v>0</v>
      </c>
      <c r="CK624" s="38">
        <f>MAX(BV38:BV624)</f>
        <v>1428.6</v>
      </c>
      <c r="CL624" s="38">
        <f t="shared" si="716"/>
        <v>-2.3999999999998636</v>
      </c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</row>
    <row r="625" spans="1:147" customFormat="1" x14ac:dyDescent="0.25">
      <c r="A625" s="3"/>
      <c r="B625" s="254">
        <f t="shared" ref="B625:B656" si="719">J613</f>
        <v>40546</v>
      </c>
      <c r="C625" s="5">
        <f>E625+G621+D625</f>
        <v>50000</v>
      </c>
      <c r="D625" s="5">
        <v>0</v>
      </c>
      <c r="E625" s="66">
        <f>-F623</f>
        <v>-27542</v>
      </c>
      <c r="F625" s="66">
        <f t="shared" ref="F625:F656" si="720">BR613</f>
        <v>-2259.0000000000005</v>
      </c>
      <c r="G625" s="4">
        <f>C625+F625</f>
        <v>47741</v>
      </c>
      <c r="H625" s="8">
        <f t="shared" ref="H625:H656" si="721">F625/C625</f>
        <v>-4.5180000000000012E-2</v>
      </c>
      <c r="I625" s="3"/>
      <c r="J625" s="306">
        <v>40630</v>
      </c>
      <c r="K625" s="176">
        <v>1430</v>
      </c>
      <c r="L625" s="176">
        <v>1441</v>
      </c>
      <c r="M625" s="176">
        <v>1411.5</v>
      </c>
      <c r="N625" s="178">
        <v>1428.9</v>
      </c>
      <c r="O625" s="5">
        <f t="shared" si="673"/>
        <v>29.5</v>
      </c>
      <c r="P625" s="8">
        <f t="shared" si="674"/>
        <v>2.062937062937063E-2</v>
      </c>
      <c r="Q625" s="8">
        <f>(AVERAGE(P622:P624))*Q1239</f>
        <v>1.1642937882912589E-2</v>
      </c>
      <c r="R625" s="8">
        <f>P624/P1239</f>
        <v>0.57945287472131934</v>
      </c>
      <c r="S625" s="109">
        <f t="shared" si="654"/>
        <v>1413.3505988274351</v>
      </c>
      <c r="T625" s="5">
        <f t="shared" si="655"/>
        <v>15</v>
      </c>
      <c r="U625" s="8">
        <f t="shared" si="672"/>
        <v>0.5</v>
      </c>
      <c r="V625" s="19">
        <f t="shared" si="656"/>
        <v>0</v>
      </c>
      <c r="W625" s="109">
        <f t="shared" si="657"/>
        <v>1446.6494011725649</v>
      </c>
      <c r="X625" s="5">
        <f t="shared" si="658"/>
        <v>15</v>
      </c>
      <c r="Y625" s="8">
        <f t="shared" si="675"/>
        <v>0.5</v>
      </c>
      <c r="Z625" s="5">
        <f t="shared" si="659"/>
        <v>0</v>
      </c>
      <c r="AA625" s="5">
        <f>K625*AA1239</f>
        <v>18.59</v>
      </c>
      <c r="AB625" s="5">
        <f t="shared" si="676"/>
        <v>10.772028941069326</v>
      </c>
      <c r="AC625" s="2">
        <f t="shared" si="714"/>
        <v>40630</v>
      </c>
      <c r="AD625" s="43">
        <f t="shared" si="682"/>
        <v>1415</v>
      </c>
      <c r="AE625" s="235">
        <v>8.8000000000000007</v>
      </c>
      <c r="AF625" s="131">
        <f>(AK624&gt;AF1239)*1</f>
        <v>1</v>
      </c>
      <c r="AG625" s="112">
        <f>MROUND((AD625*AG1239),5)</f>
        <v>1390</v>
      </c>
      <c r="AH625" s="113">
        <f>MROUND((AE625*AH1239),0.1)</f>
        <v>1.6</v>
      </c>
      <c r="AI625" s="60">
        <f t="shared" si="683"/>
        <v>2.7000000000000455</v>
      </c>
      <c r="AJ625" s="60">
        <f t="shared" si="660"/>
        <v>1430</v>
      </c>
      <c r="AK625" s="133">
        <f t="shared" si="661"/>
        <v>1428.9</v>
      </c>
      <c r="AL625" s="41">
        <f t="shared" si="677"/>
        <v>1445</v>
      </c>
      <c r="AM625" s="56">
        <f t="shared" si="680"/>
        <v>10.700000000000001</v>
      </c>
      <c r="AN625" s="82">
        <f t="shared" si="681"/>
        <v>1</v>
      </c>
      <c r="AO625" s="82">
        <f t="shared" si="684"/>
        <v>0</v>
      </c>
      <c r="AP625" s="33">
        <f t="shared" si="699"/>
        <v>1</v>
      </c>
      <c r="AQ625" s="29">
        <f t="shared" si="685"/>
        <v>8.8000000000000007</v>
      </c>
      <c r="AR625" s="86">
        <f t="shared" si="686"/>
        <v>1</v>
      </c>
      <c r="AS625" s="33">
        <f t="shared" si="687"/>
        <v>0</v>
      </c>
      <c r="AT625" s="19">
        <f t="shared" si="688"/>
        <v>0</v>
      </c>
      <c r="AU625" s="18">
        <f t="shared" si="700"/>
        <v>0</v>
      </c>
      <c r="AV625" s="5">
        <f t="shared" si="701"/>
        <v>0</v>
      </c>
      <c r="AW625" s="17">
        <f t="shared" si="689"/>
        <v>0</v>
      </c>
      <c r="AX625" s="17">
        <f t="shared" si="690"/>
        <v>0</v>
      </c>
      <c r="AY625" s="17">
        <f t="shared" si="702"/>
        <v>0</v>
      </c>
      <c r="AZ625" s="19">
        <f t="shared" si="703"/>
        <v>0</v>
      </c>
      <c r="BA625" s="19">
        <f t="shared" si="704"/>
        <v>0</v>
      </c>
      <c r="BB625" s="19">
        <f t="shared" si="705"/>
        <v>0</v>
      </c>
      <c r="BC625" s="19">
        <f t="shared" si="706"/>
        <v>0</v>
      </c>
      <c r="BD625" s="17">
        <f t="shared" si="707"/>
        <v>0</v>
      </c>
      <c r="BE625" s="17">
        <f t="shared" si="691"/>
        <v>0</v>
      </c>
      <c r="BF625" s="38">
        <f t="shared" si="692"/>
        <v>0</v>
      </c>
      <c r="BG625" s="38">
        <f t="shared" si="693"/>
        <v>0</v>
      </c>
      <c r="BH625" s="38">
        <f t="shared" si="708"/>
        <v>0</v>
      </c>
      <c r="BI625" s="38">
        <f t="shared" si="694"/>
        <v>-1.6</v>
      </c>
      <c r="BJ625" s="5">
        <f t="shared" si="695"/>
        <v>8.8000000000000007</v>
      </c>
      <c r="BK625" s="5">
        <f t="shared" si="709"/>
        <v>0</v>
      </c>
      <c r="BL625" s="22">
        <f t="shared" si="710"/>
        <v>0</v>
      </c>
      <c r="BM625" s="5">
        <f t="shared" si="711"/>
        <v>7.2000000000000011</v>
      </c>
      <c r="BN625" s="66">
        <f t="shared" si="712"/>
        <v>720.00000000000011</v>
      </c>
      <c r="BO625" s="5">
        <f>AP625*BO1463</f>
        <v>0</v>
      </c>
      <c r="BP625" s="5">
        <f>AU625*BP1239</f>
        <v>0</v>
      </c>
      <c r="BQ625" s="5">
        <f t="shared" si="663"/>
        <v>-39</v>
      </c>
      <c r="BR625" s="356">
        <f t="shared" si="651"/>
        <v>681.00000000000011</v>
      </c>
      <c r="BS625" s="5">
        <f t="shared" si="713"/>
        <v>1428.9</v>
      </c>
      <c r="BT625" s="6"/>
      <c r="BU625" s="306">
        <v>40630</v>
      </c>
      <c r="BV625" s="38">
        <f t="shared" si="696"/>
        <v>1428.9</v>
      </c>
      <c r="BW625" s="66">
        <f>BV27*BV625</f>
        <v>117721.20612951064</v>
      </c>
      <c r="BX625" s="66">
        <f t="shared" si="717"/>
        <v>222.44191794365179</v>
      </c>
      <c r="BY625" s="17">
        <f t="shared" si="715"/>
        <v>1</v>
      </c>
      <c r="BZ625" s="17">
        <f t="shared" si="718"/>
        <v>0</v>
      </c>
      <c r="CA625" s="66">
        <f t="shared" si="664"/>
        <v>681</v>
      </c>
      <c r="CB625" s="66">
        <f>N3+CE625</f>
        <v>129659</v>
      </c>
      <c r="CC625" s="66">
        <f>MAX(BW404:BW625)</f>
        <v>117721.20612951064</v>
      </c>
      <c r="CD625" s="66">
        <f t="shared" si="697"/>
        <v>0</v>
      </c>
      <c r="CE625" s="66">
        <f t="shared" si="665"/>
        <v>79659</v>
      </c>
      <c r="CF625" s="66">
        <f>MAX(CE404:CE625)</f>
        <v>79659</v>
      </c>
      <c r="CG625" s="66">
        <f t="shared" si="698"/>
        <v>0</v>
      </c>
      <c r="CH625" s="370">
        <f t="shared" si="662"/>
        <v>40630</v>
      </c>
      <c r="CI625" s="17">
        <f t="shared" si="678"/>
        <v>1</v>
      </c>
      <c r="CJ625" s="17">
        <f t="shared" si="679"/>
        <v>0</v>
      </c>
      <c r="CK625" s="38">
        <f>MAX(BV38:BV625)</f>
        <v>1428.9</v>
      </c>
      <c r="CL625" s="38">
        <f t="shared" si="716"/>
        <v>0</v>
      </c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</row>
    <row r="626" spans="1:147" customFormat="1" x14ac:dyDescent="0.25">
      <c r="A626" s="3"/>
      <c r="B626" s="254">
        <f t="shared" si="719"/>
        <v>40553</v>
      </c>
      <c r="C626" s="5">
        <f t="shared" ref="C626:C657" si="722">G625</f>
        <v>47741</v>
      </c>
      <c r="D626" s="5">
        <v>0</v>
      </c>
      <c r="E626" s="66">
        <v>0</v>
      </c>
      <c r="F626" s="66">
        <f t="shared" si="720"/>
        <v>711</v>
      </c>
      <c r="G626" s="4">
        <f t="shared" ref="G626:G657" si="723">G625+F626</f>
        <v>48452</v>
      </c>
      <c r="H626" s="8">
        <f t="shared" si="721"/>
        <v>1.4892859387109613E-2</v>
      </c>
      <c r="I626" s="3"/>
      <c r="J626" s="306">
        <v>40637</v>
      </c>
      <c r="K626" s="176">
        <v>1430</v>
      </c>
      <c r="L626" s="176">
        <v>1476.4</v>
      </c>
      <c r="M626" s="176">
        <v>1429.1</v>
      </c>
      <c r="N626" s="178">
        <v>1474.1</v>
      </c>
      <c r="O626" s="5">
        <f t="shared" si="673"/>
        <v>47.300000000000182</v>
      </c>
      <c r="P626" s="8">
        <f t="shared" si="674"/>
        <v>3.3076923076923205E-2</v>
      </c>
      <c r="Q626" s="8">
        <f>(AVERAGE(P623:P625))*Q1239</f>
        <v>1.0426040958698587E-2</v>
      </c>
      <c r="R626" s="8">
        <f>P625/P1239</f>
        <v>0.58503532870146624</v>
      </c>
      <c r="S626" s="109">
        <f t="shared" si="654"/>
        <v>1415.0907614290611</v>
      </c>
      <c r="T626" s="5">
        <f t="shared" si="655"/>
        <v>15</v>
      </c>
      <c r="U626" s="8">
        <f t="shared" si="672"/>
        <v>0.5</v>
      </c>
      <c r="V626" s="19">
        <f t="shared" si="656"/>
        <v>0</v>
      </c>
      <c r="W626" s="109">
        <f t="shared" si="657"/>
        <v>1444.9092385709389</v>
      </c>
      <c r="X626" s="5">
        <f t="shared" si="658"/>
        <v>15</v>
      </c>
      <c r="Y626" s="8">
        <f t="shared" si="675"/>
        <v>0.5</v>
      </c>
      <c r="Z626" s="5">
        <f t="shared" si="659"/>
        <v>29.099999999999909</v>
      </c>
      <c r="AA626" s="5">
        <f>K626*AA1239</f>
        <v>18.59</v>
      </c>
      <c r="AB626" s="5">
        <f t="shared" si="676"/>
        <v>10.875806760560257</v>
      </c>
      <c r="AC626" s="2">
        <f t="shared" si="714"/>
        <v>40637</v>
      </c>
      <c r="AD626" s="43">
        <f t="shared" si="682"/>
        <v>1415</v>
      </c>
      <c r="AE626" s="235">
        <v>5.4</v>
      </c>
      <c r="AF626" s="131">
        <f>(AK625&gt;AF1239)*1</f>
        <v>1</v>
      </c>
      <c r="AG626" s="112">
        <f>MROUND((AD626*AG1239),5)</f>
        <v>1390</v>
      </c>
      <c r="AH626" s="113">
        <f>MROUND((AE626*AH1239),0.1)</f>
        <v>1</v>
      </c>
      <c r="AI626" s="60">
        <f t="shared" si="683"/>
        <v>45.199999999999818</v>
      </c>
      <c r="AJ626" s="60">
        <f t="shared" si="660"/>
        <v>1430</v>
      </c>
      <c r="AK626" s="133">
        <f t="shared" si="661"/>
        <v>1474.1</v>
      </c>
      <c r="AL626" s="41">
        <f t="shared" si="677"/>
        <v>1445</v>
      </c>
      <c r="AM626" s="56">
        <f t="shared" si="680"/>
        <v>5.4</v>
      </c>
      <c r="AN626" s="82">
        <f t="shared" si="681"/>
        <v>1</v>
      </c>
      <c r="AO626" s="82">
        <f t="shared" si="684"/>
        <v>0</v>
      </c>
      <c r="AP626" s="33">
        <f t="shared" si="699"/>
        <v>1</v>
      </c>
      <c r="AQ626" s="29">
        <f t="shared" si="685"/>
        <v>5.4</v>
      </c>
      <c r="AR626" s="86">
        <f t="shared" si="686"/>
        <v>1</v>
      </c>
      <c r="AS626" s="33">
        <f t="shared" si="687"/>
        <v>0</v>
      </c>
      <c r="AT626" s="19">
        <f t="shared" si="688"/>
        <v>0</v>
      </c>
      <c r="AU626" s="18">
        <f t="shared" si="700"/>
        <v>0</v>
      </c>
      <c r="AV626" s="5">
        <f t="shared" si="701"/>
        <v>0</v>
      </c>
      <c r="AW626" s="17">
        <f t="shared" si="689"/>
        <v>0</v>
      </c>
      <c r="AX626" s="17">
        <f t="shared" si="690"/>
        <v>0</v>
      </c>
      <c r="AY626" s="17">
        <f t="shared" si="702"/>
        <v>0</v>
      </c>
      <c r="AZ626" s="19">
        <f t="shared" si="703"/>
        <v>0</v>
      </c>
      <c r="BA626" s="19">
        <f t="shared" si="704"/>
        <v>0</v>
      </c>
      <c r="BB626" s="19">
        <f t="shared" si="705"/>
        <v>0</v>
      </c>
      <c r="BC626" s="19">
        <f t="shared" si="706"/>
        <v>0</v>
      </c>
      <c r="BD626" s="17">
        <f t="shared" si="707"/>
        <v>0</v>
      </c>
      <c r="BE626" s="17">
        <f t="shared" si="691"/>
        <v>0</v>
      </c>
      <c r="BF626" s="38">
        <f t="shared" si="692"/>
        <v>0</v>
      </c>
      <c r="BG626" s="38">
        <f t="shared" si="693"/>
        <v>0</v>
      </c>
      <c r="BH626" s="38">
        <f t="shared" si="708"/>
        <v>0</v>
      </c>
      <c r="BI626" s="38">
        <f t="shared" si="694"/>
        <v>-1</v>
      </c>
      <c r="BJ626" s="5">
        <f t="shared" si="695"/>
        <v>5.4</v>
      </c>
      <c r="BK626" s="5">
        <f t="shared" si="709"/>
        <v>0</v>
      </c>
      <c r="BL626" s="22">
        <f t="shared" si="710"/>
        <v>0</v>
      </c>
      <c r="BM626" s="5">
        <f t="shared" si="711"/>
        <v>4.4000000000000004</v>
      </c>
      <c r="BN626" s="66">
        <f t="shared" si="712"/>
        <v>440.00000000000006</v>
      </c>
      <c r="BO626" s="5">
        <f>AP626*BO1464</f>
        <v>0</v>
      </c>
      <c r="BP626" s="5">
        <f>AU626*BP1239</f>
        <v>0</v>
      </c>
      <c r="BQ626" s="5">
        <f t="shared" si="663"/>
        <v>-39</v>
      </c>
      <c r="BR626" s="356">
        <f t="shared" si="651"/>
        <v>401.00000000000006</v>
      </c>
      <c r="BS626" s="5">
        <f t="shared" si="713"/>
        <v>1474.1</v>
      </c>
      <c r="BT626" s="6"/>
      <c r="BU626" s="306">
        <v>40637</v>
      </c>
      <c r="BV626" s="38">
        <f t="shared" si="696"/>
        <v>1474.1</v>
      </c>
      <c r="BW626" s="66">
        <f>BV27*BV626</f>
        <v>121445.04860767836</v>
      </c>
      <c r="BX626" s="66">
        <f t="shared" si="717"/>
        <v>3723.8424781677168</v>
      </c>
      <c r="BY626" s="17">
        <f t="shared" si="715"/>
        <v>1</v>
      </c>
      <c r="BZ626" s="17">
        <f t="shared" si="718"/>
        <v>0</v>
      </c>
      <c r="CA626" s="66">
        <f t="shared" si="664"/>
        <v>401</v>
      </c>
      <c r="CB626" s="66">
        <f>N3+CE626</f>
        <v>130060</v>
      </c>
      <c r="CC626" s="66">
        <f>MAX(BW404:BW626)</f>
        <v>121445.04860767836</v>
      </c>
      <c r="CD626" s="66">
        <f t="shared" si="697"/>
        <v>0</v>
      </c>
      <c r="CE626" s="66">
        <f t="shared" si="665"/>
        <v>80060</v>
      </c>
      <c r="CF626" s="66">
        <f>MAX(CE404:CE626)</f>
        <v>80060</v>
      </c>
      <c r="CG626" s="66">
        <f t="shared" si="698"/>
        <v>0</v>
      </c>
      <c r="CH626" s="370">
        <f t="shared" si="662"/>
        <v>40637</v>
      </c>
      <c r="CI626" s="17">
        <f t="shared" si="678"/>
        <v>1</v>
      </c>
      <c r="CJ626" s="17">
        <f t="shared" si="679"/>
        <v>0</v>
      </c>
      <c r="CK626" s="38">
        <f>MAX(BV38:BV626)</f>
        <v>1474.1</v>
      </c>
      <c r="CL626" s="38">
        <f t="shared" si="716"/>
        <v>0</v>
      </c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</row>
    <row r="627" spans="1:147" customFormat="1" x14ac:dyDescent="0.25">
      <c r="A627" s="3"/>
      <c r="B627" s="254">
        <f t="shared" si="719"/>
        <v>40560</v>
      </c>
      <c r="C627" s="5">
        <f t="shared" si="722"/>
        <v>48452</v>
      </c>
      <c r="D627" s="5">
        <v>0</v>
      </c>
      <c r="E627" s="66">
        <f t="shared" ref="E627:E658" si="724">E626</f>
        <v>0</v>
      </c>
      <c r="F627" s="66">
        <f t="shared" si="720"/>
        <v>1011</v>
      </c>
      <c r="G627" s="4">
        <f t="shared" si="723"/>
        <v>49463</v>
      </c>
      <c r="H627" s="8">
        <f t="shared" si="721"/>
        <v>2.0866011722942293E-2</v>
      </c>
      <c r="I627" s="3"/>
      <c r="J627" s="306">
        <v>40644</v>
      </c>
      <c r="K627" s="176">
        <v>1476.3</v>
      </c>
      <c r="L627" s="176">
        <v>1489.1</v>
      </c>
      <c r="M627" s="176">
        <v>1445</v>
      </c>
      <c r="N627" s="178">
        <v>1486</v>
      </c>
      <c r="O627" s="5">
        <f t="shared" si="673"/>
        <v>44.099999999999909</v>
      </c>
      <c r="P627" s="8">
        <f t="shared" si="674"/>
        <v>2.9871977240398234E-2</v>
      </c>
      <c r="Q627" s="8">
        <f>(AVERAGE(P624:P626))*Q1239</f>
        <v>9.8851756304361351E-3</v>
      </c>
      <c r="R627" s="8">
        <f>P626/P1239</f>
        <v>0.93803969652811736</v>
      </c>
      <c r="S627" s="109">
        <f t="shared" si="654"/>
        <v>1461.706515216787</v>
      </c>
      <c r="T627" s="5">
        <f t="shared" si="655"/>
        <v>16.299999999999955</v>
      </c>
      <c r="U627" s="8">
        <f t="shared" si="672"/>
        <v>0.45666666666666816</v>
      </c>
      <c r="V627" s="19">
        <f t="shared" si="656"/>
        <v>0</v>
      </c>
      <c r="W627" s="109">
        <f t="shared" si="657"/>
        <v>1490.8934847832129</v>
      </c>
      <c r="X627" s="5">
        <f t="shared" si="658"/>
        <v>13.700000000000045</v>
      </c>
      <c r="Y627" s="8">
        <f t="shared" si="675"/>
        <v>0.54333333333333189</v>
      </c>
      <c r="Z627" s="5">
        <f t="shared" si="659"/>
        <v>0</v>
      </c>
      <c r="AA627" s="5">
        <f>K627*AA1239</f>
        <v>19.191899999999997</v>
      </c>
      <c r="AB627" s="5">
        <f t="shared" si="676"/>
        <v>18.002764051797971</v>
      </c>
      <c r="AC627" s="2">
        <f t="shared" si="714"/>
        <v>40644</v>
      </c>
      <c r="AD627" s="43">
        <f t="shared" si="682"/>
        <v>1460</v>
      </c>
      <c r="AE627" s="235">
        <v>5.4</v>
      </c>
      <c r="AF627" s="131">
        <f>(AK626&gt;AF1239)*1</f>
        <v>1</v>
      </c>
      <c r="AG627" s="112">
        <f>MROUND((AD627*AG1239),5)</f>
        <v>1430</v>
      </c>
      <c r="AH627" s="113">
        <f>MROUND((AE627*AH1239),0.1)</f>
        <v>1</v>
      </c>
      <c r="AI627" s="60">
        <f t="shared" si="683"/>
        <v>11.900000000000091</v>
      </c>
      <c r="AJ627" s="60">
        <f t="shared" si="660"/>
        <v>1476.3</v>
      </c>
      <c r="AK627" s="133">
        <f t="shared" si="661"/>
        <v>1486</v>
      </c>
      <c r="AL627" s="41">
        <f t="shared" si="677"/>
        <v>1490</v>
      </c>
      <c r="AM627" s="56">
        <f t="shared" si="680"/>
        <v>5.4</v>
      </c>
      <c r="AN627" s="82">
        <f t="shared" si="681"/>
        <v>1</v>
      </c>
      <c r="AO627" s="82">
        <f t="shared" si="684"/>
        <v>0</v>
      </c>
      <c r="AP627" s="33">
        <f t="shared" si="699"/>
        <v>1</v>
      </c>
      <c r="AQ627" s="29">
        <f t="shared" si="685"/>
        <v>5.4</v>
      </c>
      <c r="AR627" s="86">
        <f t="shared" si="686"/>
        <v>1</v>
      </c>
      <c r="AS627" s="33">
        <f t="shared" si="687"/>
        <v>0</v>
      </c>
      <c r="AT627" s="19">
        <f t="shared" si="688"/>
        <v>0</v>
      </c>
      <c r="AU627" s="18">
        <f t="shared" si="700"/>
        <v>0</v>
      </c>
      <c r="AV627" s="5">
        <f t="shared" si="701"/>
        <v>0</v>
      </c>
      <c r="AW627" s="17">
        <f t="shared" si="689"/>
        <v>0</v>
      </c>
      <c r="AX627" s="17">
        <f t="shared" si="690"/>
        <v>0</v>
      </c>
      <c r="AY627" s="17">
        <f t="shared" si="702"/>
        <v>0</v>
      </c>
      <c r="AZ627" s="19">
        <f t="shared" si="703"/>
        <v>0</v>
      </c>
      <c r="BA627" s="19">
        <f t="shared" si="704"/>
        <v>0</v>
      </c>
      <c r="BB627" s="19">
        <f t="shared" si="705"/>
        <v>0</v>
      </c>
      <c r="BC627" s="19">
        <f t="shared" si="706"/>
        <v>0</v>
      </c>
      <c r="BD627" s="17">
        <f t="shared" si="707"/>
        <v>0</v>
      </c>
      <c r="BE627" s="17">
        <f t="shared" si="691"/>
        <v>0</v>
      </c>
      <c r="BF627" s="38">
        <f t="shared" si="692"/>
        <v>0</v>
      </c>
      <c r="BG627" s="38">
        <f t="shared" si="693"/>
        <v>0</v>
      </c>
      <c r="BH627" s="38">
        <f t="shared" si="708"/>
        <v>0</v>
      </c>
      <c r="BI627" s="38">
        <f t="shared" si="694"/>
        <v>-1</v>
      </c>
      <c r="BJ627" s="5">
        <f t="shared" si="695"/>
        <v>5.4</v>
      </c>
      <c r="BK627" s="5">
        <f t="shared" si="709"/>
        <v>0</v>
      </c>
      <c r="BL627" s="22">
        <f t="shared" si="710"/>
        <v>0</v>
      </c>
      <c r="BM627" s="5">
        <f t="shared" si="711"/>
        <v>4.4000000000000004</v>
      </c>
      <c r="BN627" s="66">
        <f t="shared" si="712"/>
        <v>440.00000000000006</v>
      </c>
      <c r="BO627" s="5">
        <f>AP627*BO1465</f>
        <v>0</v>
      </c>
      <c r="BP627" s="5">
        <f>AU627*BP1239</f>
        <v>0</v>
      </c>
      <c r="BQ627" s="5">
        <f t="shared" si="663"/>
        <v>-39</v>
      </c>
      <c r="BR627" s="356">
        <f t="shared" si="651"/>
        <v>401.00000000000006</v>
      </c>
      <c r="BS627" s="5">
        <f t="shared" si="713"/>
        <v>1486</v>
      </c>
      <c r="BT627" s="6"/>
      <c r="BU627" s="306">
        <v>40644</v>
      </c>
      <c r="BV627" s="38">
        <f t="shared" si="696"/>
        <v>1486</v>
      </c>
      <c r="BW627" s="66">
        <f>BV27*BV627</f>
        <v>122425.44076454111</v>
      </c>
      <c r="BX627" s="66">
        <f t="shared" si="717"/>
        <v>980.39215686275566</v>
      </c>
      <c r="BY627" s="17">
        <f t="shared" si="715"/>
        <v>1</v>
      </c>
      <c r="BZ627" s="17">
        <f t="shared" si="718"/>
        <v>0</v>
      </c>
      <c r="CA627" s="66">
        <f t="shared" si="664"/>
        <v>401</v>
      </c>
      <c r="CB627" s="66">
        <f>N3+CE627</f>
        <v>130461</v>
      </c>
      <c r="CC627" s="66">
        <f>MAX(BW404:BW627)</f>
        <v>122425.44076454111</v>
      </c>
      <c r="CD627" s="66">
        <f t="shared" si="697"/>
        <v>0</v>
      </c>
      <c r="CE627" s="66">
        <f t="shared" si="665"/>
        <v>80461</v>
      </c>
      <c r="CF627" s="66">
        <f>MAX(CE404:CE627)</f>
        <v>80461</v>
      </c>
      <c r="CG627" s="66">
        <f t="shared" si="698"/>
        <v>0</v>
      </c>
      <c r="CH627" s="370">
        <f t="shared" si="662"/>
        <v>40644</v>
      </c>
      <c r="CI627" s="17">
        <f t="shared" si="678"/>
        <v>1</v>
      </c>
      <c r="CJ627" s="17">
        <f t="shared" si="679"/>
        <v>0</v>
      </c>
      <c r="CK627" s="38">
        <f>MAX(BV38:BV627)</f>
        <v>1486</v>
      </c>
      <c r="CL627" s="38">
        <f t="shared" si="716"/>
        <v>0</v>
      </c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</row>
    <row r="628" spans="1:147" customFormat="1" x14ac:dyDescent="0.25">
      <c r="A628" s="3"/>
      <c r="B628" s="254">
        <f t="shared" si="719"/>
        <v>40567</v>
      </c>
      <c r="C628" s="5">
        <f t="shared" si="722"/>
        <v>49463</v>
      </c>
      <c r="D628" s="5">
        <v>0</v>
      </c>
      <c r="E628" s="66">
        <f t="shared" si="724"/>
        <v>0</v>
      </c>
      <c r="F628" s="66">
        <f t="shared" si="720"/>
        <v>501</v>
      </c>
      <c r="G628" s="4">
        <f t="shared" si="723"/>
        <v>49964</v>
      </c>
      <c r="H628" s="8">
        <f t="shared" si="721"/>
        <v>1.0128783130825061E-2</v>
      </c>
      <c r="I628" s="3"/>
      <c r="J628" s="306">
        <v>40651</v>
      </c>
      <c r="K628" s="176">
        <v>1488</v>
      </c>
      <c r="L628" s="176">
        <v>1509.6</v>
      </c>
      <c r="M628" s="176">
        <v>1477.8</v>
      </c>
      <c r="N628" s="178">
        <v>1503.8</v>
      </c>
      <c r="O628" s="5">
        <f t="shared" si="673"/>
        <v>31.799999999999955</v>
      </c>
      <c r="P628" s="8">
        <f t="shared" si="674"/>
        <v>2.1370967741935452E-2</v>
      </c>
      <c r="Q628" s="8">
        <f>(AVERAGE(P625:P627))*Q1239</f>
        <v>1.1143769459558944E-2</v>
      </c>
      <c r="R628" s="8">
        <f>P627/P1239</f>
        <v>0.84714954895026151</v>
      </c>
      <c r="S628" s="109">
        <f t="shared" si="654"/>
        <v>1471.4180710441763</v>
      </c>
      <c r="T628" s="5">
        <f t="shared" si="655"/>
        <v>18</v>
      </c>
      <c r="U628" s="8">
        <f t="shared" si="672"/>
        <v>0.48571428571428571</v>
      </c>
      <c r="V628" s="19">
        <f t="shared" si="656"/>
        <v>0</v>
      </c>
      <c r="W628" s="109">
        <f t="shared" si="657"/>
        <v>1504.5819289558237</v>
      </c>
      <c r="X628" s="5">
        <f t="shared" si="658"/>
        <v>17</v>
      </c>
      <c r="Y628" s="8">
        <f t="shared" si="675"/>
        <v>0.51428571428571423</v>
      </c>
      <c r="Z628" s="5">
        <f t="shared" si="659"/>
        <v>0</v>
      </c>
      <c r="AA628" s="5">
        <f>K628*AA1239</f>
        <v>19.343999999999998</v>
      </c>
      <c r="AB628" s="5">
        <f t="shared" si="676"/>
        <v>16.387260874893858</v>
      </c>
      <c r="AC628" s="2">
        <f t="shared" si="714"/>
        <v>40651</v>
      </c>
      <c r="AD628" s="43">
        <f t="shared" si="682"/>
        <v>1470</v>
      </c>
      <c r="AE628" s="235">
        <v>8.1999999999999993</v>
      </c>
      <c r="AF628" s="131">
        <f>(AK627&gt;AF1239)*1</f>
        <v>1</v>
      </c>
      <c r="AG628" s="112">
        <f>MROUND((AD628*AG1239),5)</f>
        <v>1440</v>
      </c>
      <c r="AH628" s="113">
        <f>MROUND((AE628*AH1239),0.1)</f>
        <v>1.5</v>
      </c>
      <c r="AI628" s="60">
        <f t="shared" si="683"/>
        <v>17.799999999999955</v>
      </c>
      <c r="AJ628" s="60">
        <f t="shared" si="660"/>
        <v>1488</v>
      </c>
      <c r="AK628" s="133">
        <f t="shared" si="661"/>
        <v>1503.8</v>
      </c>
      <c r="AL628" s="41">
        <f t="shared" si="677"/>
        <v>1505</v>
      </c>
      <c r="AM628" s="56">
        <f t="shared" si="680"/>
        <v>9.8000000000000007</v>
      </c>
      <c r="AN628" s="82">
        <f t="shared" si="681"/>
        <v>1</v>
      </c>
      <c r="AO628" s="82">
        <f t="shared" si="684"/>
        <v>0</v>
      </c>
      <c r="AP628" s="33">
        <f t="shared" si="699"/>
        <v>1</v>
      </c>
      <c r="AQ628" s="29">
        <f t="shared" si="685"/>
        <v>8.1999999999999993</v>
      </c>
      <c r="AR628" s="86">
        <f t="shared" si="686"/>
        <v>1</v>
      </c>
      <c r="AS628" s="33">
        <f t="shared" si="687"/>
        <v>0</v>
      </c>
      <c r="AT628" s="19">
        <f t="shared" si="688"/>
        <v>0</v>
      </c>
      <c r="AU628" s="18">
        <f t="shared" si="700"/>
        <v>0</v>
      </c>
      <c r="AV628" s="5">
        <f t="shared" si="701"/>
        <v>0</v>
      </c>
      <c r="AW628" s="17">
        <f t="shared" si="689"/>
        <v>0</v>
      </c>
      <c r="AX628" s="17">
        <f t="shared" si="690"/>
        <v>0</v>
      </c>
      <c r="AY628" s="17">
        <f t="shared" si="702"/>
        <v>0</v>
      </c>
      <c r="AZ628" s="19">
        <f t="shared" si="703"/>
        <v>0</v>
      </c>
      <c r="BA628" s="19">
        <f t="shared" si="704"/>
        <v>0</v>
      </c>
      <c r="BB628" s="19">
        <f t="shared" si="705"/>
        <v>0</v>
      </c>
      <c r="BC628" s="19">
        <f t="shared" si="706"/>
        <v>0</v>
      </c>
      <c r="BD628" s="17">
        <f t="shared" si="707"/>
        <v>0</v>
      </c>
      <c r="BE628" s="17">
        <f t="shared" si="691"/>
        <v>0</v>
      </c>
      <c r="BF628" s="38">
        <f t="shared" si="692"/>
        <v>0</v>
      </c>
      <c r="BG628" s="38">
        <f t="shared" si="693"/>
        <v>0</v>
      </c>
      <c r="BH628" s="38">
        <f t="shared" si="708"/>
        <v>0</v>
      </c>
      <c r="BI628" s="38">
        <f t="shared" si="694"/>
        <v>-1.5</v>
      </c>
      <c r="BJ628" s="5">
        <f t="shared" si="695"/>
        <v>8.1999999999999993</v>
      </c>
      <c r="BK628" s="5">
        <f t="shared" si="709"/>
        <v>0</v>
      </c>
      <c r="BL628" s="22">
        <f t="shared" si="710"/>
        <v>0</v>
      </c>
      <c r="BM628" s="5">
        <f t="shared" si="711"/>
        <v>6.6999999999999993</v>
      </c>
      <c r="BN628" s="66">
        <f t="shared" si="712"/>
        <v>669.99999999999989</v>
      </c>
      <c r="BO628" s="5">
        <f>AP628*BO1466</f>
        <v>0</v>
      </c>
      <c r="BP628" s="5">
        <f>AU628*BP1239</f>
        <v>0</v>
      </c>
      <c r="BQ628" s="5">
        <f t="shared" si="663"/>
        <v>-39</v>
      </c>
      <c r="BR628" s="356">
        <f t="shared" si="651"/>
        <v>630.99999999999989</v>
      </c>
      <c r="BS628" s="5">
        <f t="shared" si="713"/>
        <v>1503.8</v>
      </c>
      <c r="BT628" s="6"/>
      <c r="BU628" s="306">
        <v>40651</v>
      </c>
      <c r="BV628" s="38">
        <f t="shared" si="696"/>
        <v>1503.8</v>
      </c>
      <c r="BW628" s="66">
        <f>BV27*BV628</f>
        <v>123891.9097050585</v>
      </c>
      <c r="BX628" s="66">
        <f t="shared" si="717"/>
        <v>1466.4689405173849</v>
      </c>
      <c r="BY628" s="17">
        <f t="shared" si="715"/>
        <v>1</v>
      </c>
      <c r="BZ628" s="17">
        <f t="shared" si="718"/>
        <v>0</v>
      </c>
      <c r="CA628" s="66">
        <f t="shared" si="664"/>
        <v>631</v>
      </c>
      <c r="CB628" s="66">
        <f>N3+CE628</f>
        <v>131092</v>
      </c>
      <c r="CC628" s="66">
        <f>MAX(BW404:BW628)</f>
        <v>123891.9097050585</v>
      </c>
      <c r="CD628" s="66">
        <f t="shared" si="697"/>
        <v>0</v>
      </c>
      <c r="CE628" s="66">
        <f t="shared" si="665"/>
        <v>81092</v>
      </c>
      <c r="CF628" s="66">
        <f>MAX(CE404:CE628)</f>
        <v>81092</v>
      </c>
      <c r="CG628" s="66">
        <f t="shared" si="698"/>
        <v>0</v>
      </c>
      <c r="CH628" s="370">
        <f t="shared" si="662"/>
        <v>40651</v>
      </c>
      <c r="CI628" s="17">
        <f t="shared" si="678"/>
        <v>1</v>
      </c>
      <c r="CJ628" s="17">
        <f t="shared" si="679"/>
        <v>0</v>
      </c>
      <c r="CK628" s="38">
        <f>MAX(BV38:BV628)</f>
        <v>1503.8</v>
      </c>
      <c r="CL628" s="38">
        <f t="shared" si="716"/>
        <v>0</v>
      </c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</row>
    <row r="629" spans="1:147" customFormat="1" x14ac:dyDescent="0.25">
      <c r="A629" s="3"/>
      <c r="B629" s="254">
        <f t="shared" si="719"/>
        <v>40574</v>
      </c>
      <c r="C629" s="5">
        <f t="shared" si="722"/>
        <v>49964</v>
      </c>
      <c r="D629" s="5">
        <v>0</v>
      </c>
      <c r="E629" s="66">
        <f t="shared" si="724"/>
        <v>0</v>
      </c>
      <c r="F629" s="66">
        <f t="shared" si="720"/>
        <v>641.00000000000011</v>
      </c>
      <c r="G629" s="4">
        <f t="shared" si="723"/>
        <v>50605</v>
      </c>
      <c r="H629" s="8">
        <f t="shared" si="721"/>
        <v>1.2829237050676489E-2</v>
      </c>
      <c r="I629" s="3"/>
      <c r="J629" s="306">
        <v>40658</v>
      </c>
      <c r="K629" s="176">
        <v>1510.7</v>
      </c>
      <c r="L629" s="176">
        <v>1569.8</v>
      </c>
      <c r="M629" s="176">
        <v>1492</v>
      </c>
      <c r="N629" s="178">
        <v>1556.4</v>
      </c>
      <c r="O629" s="5">
        <f t="shared" si="673"/>
        <v>77.799999999999955</v>
      </c>
      <c r="P629" s="8">
        <f t="shared" si="674"/>
        <v>5.1499304957966473E-2</v>
      </c>
      <c r="Q629" s="8">
        <f>(AVERAGE(P626:P628))*Q1239</f>
        <v>1.1242649074567585E-2</v>
      </c>
      <c r="R629" s="8">
        <f>P628/P1239</f>
        <v>0.60606653310940495</v>
      </c>
      <c r="S629" s="109">
        <f t="shared" si="654"/>
        <v>1493.7157300430508</v>
      </c>
      <c r="T629" s="5">
        <f t="shared" si="655"/>
        <v>15.700000000000045</v>
      </c>
      <c r="U629" s="8">
        <f t="shared" si="672"/>
        <v>0.55142857142857016</v>
      </c>
      <c r="V629" s="19">
        <f t="shared" si="656"/>
        <v>0</v>
      </c>
      <c r="W629" s="109">
        <f t="shared" si="657"/>
        <v>1527.6842699569493</v>
      </c>
      <c r="X629" s="5">
        <f t="shared" si="658"/>
        <v>19.299999999999955</v>
      </c>
      <c r="Y629" s="8">
        <f t="shared" si="675"/>
        <v>0.44857142857142984</v>
      </c>
      <c r="Z629" s="5">
        <f t="shared" si="659"/>
        <v>26.400000000000091</v>
      </c>
      <c r="AA629" s="5">
        <f>K629*AA1239</f>
        <v>19.639099999999999</v>
      </c>
      <c r="AB629" s="5">
        <f t="shared" si="676"/>
        <v>11.902601250388914</v>
      </c>
      <c r="AC629" s="2">
        <f t="shared" si="714"/>
        <v>40658</v>
      </c>
      <c r="AD629" s="43">
        <f t="shared" si="682"/>
        <v>1495</v>
      </c>
      <c r="AE629" s="235">
        <v>7.9</v>
      </c>
      <c r="AF629" s="131">
        <f>(AK628&gt;AF1239)*1</f>
        <v>1</v>
      </c>
      <c r="AG629" s="112">
        <f>MROUND((AD629*AG1239),5)</f>
        <v>1465</v>
      </c>
      <c r="AH629" s="113">
        <f>MROUND((AE629*AH1239),0.1)</f>
        <v>1.4000000000000001</v>
      </c>
      <c r="AI629" s="60">
        <f t="shared" si="683"/>
        <v>52.600000000000136</v>
      </c>
      <c r="AJ629" s="60">
        <f t="shared" si="660"/>
        <v>1510.7</v>
      </c>
      <c r="AK629" s="133">
        <f t="shared" si="661"/>
        <v>1556.4</v>
      </c>
      <c r="AL629" s="41">
        <f t="shared" si="677"/>
        <v>1530</v>
      </c>
      <c r="AM629" s="56">
        <f t="shared" si="680"/>
        <v>8.4</v>
      </c>
      <c r="AN629" s="82">
        <f t="shared" si="681"/>
        <v>1</v>
      </c>
      <c r="AO629" s="82">
        <f t="shared" si="684"/>
        <v>0</v>
      </c>
      <c r="AP629" s="33">
        <f t="shared" si="699"/>
        <v>1</v>
      </c>
      <c r="AQ629" s="29">
        <f t="shared" si="685"/>
        <v>7.9</v>
      </c>
      <c r="AR629" s="86">
        <f t="shared" si="686"/>
        <v>1</v>
      </c>
      <c r="AS629" s="33">
        <f t="shared" si="687"/>
        <v>0</v>
      </c>
      <c r="AT629" s="19">
        <f t="shared" si="688"/>
        <v>0</v>
      </c>
      <c r="AU629" s="18">
        <f t="shared" si="700"/>
        <v>0</v>
      </c>
      <c r="AV629" s="5">
        <f t="shared" si="701"/>
        <v>0</v>
      </c>
      <c r="AW629" s="17">
        <f t="shared" si="689"/>
        <v>0</v>
      </c>
      <c r="AX629" s="17">
        <f t="shared" si="690"/>
        <v>0</v>
      </c>
      <c r="AY629" s="17">
        <f t="shared" si="702"/>
        <v>0</v>
      </c>
      <c r="AZ629" s="19">
        <f t="shared" si="703"/>
        <v>0</v>
      </c>
      <c r="BA629" s="19">
        <f t="shared" si="704"/>
        <v>0</v>
      </c>
      <c r="BB629" s="19">
        <f t="shared" si="705"/>
        <v>0</v>
      </c>
      <c r="BC629" s="19">
        <f t="shared" si="706"/>
        <v>0</v>
      </c>
      <c r="BD629" s="17">
        <f t="shared" si="707"/>
        <v>0</v>
      </c>
      <c r="BE629" s="17">
        <f t="shared" si="691"/>
        <v>0</v>
      </c>
      <c r="BF629" s="38">
        <f t="shared" si="692"/>
        <v>0</v>
      </c>
      <c r="BG629" s="38">
        <f t="shared" si="693"/>
        <v>0</v>
      </c>
      <c r="BH629" s="38">
        <f t="shared" si="708"/>
        <v>0</v>
      </c>
      <c r="BI629" s="38">
        <f t="shared" si="694"/>
        <v>-1.4000000000000001</v>
      </c>
      <c r="BJ629" s="5">
        <f t="shared" si="695"/>
        <v>7.9</v>
      </c>
      <c r="BK629" s="5">
        <f t="shared" si="709"/>
        <v>0</v>
      </c>
      <c r="BL629" s="22">
        <f t="shared" si="710"/>
        <v>0</v>
      </c>
      <c r="BM629" s="5">
        <f t="shared" si="711"/>
        <v>6.5</v>
      </c>
      <c r="BN629" s="66">
        <f t="shared" si="712"/>
        <v>650</v>
      </c>
      <c r="BO629" s="5">
        <f>AP629*BO1467</f>
        <v>0</v>
      </c>
      <c r="BP629" s="5">
        <f>AU629*BP1239</f>
        <v>0</v>
      </c>
      <c r="BQ629" s="5">
        <f t="shared" si="663"/>
        <v>-39</v>
      </c>
      <c r="BR629" s="356">
        <f t="shared" si="651"/>
        <v>611</v>
      </c>
      <c r="BS629" s="5">
        <f t="shared" si="713"/>
        <v>1556.4</v>
      </c>
      <c r="BT629" s="6"/>
      <c r="BU629" s="306">
        <v>40658</v>
      </c>
      <c r="BV629" s="38">
        <f t="shared" si="696"/>
        <v>1556.4</v>
      </c>
      <c r="BW629" s="66">
        <f>BV27*BV629</f>
        <v>128225.40781018291</v>
      </c>
      <c r="BX629" s="66">
        <f t="shared" si="717"/>
        <v>4333.4981051244104</v>
      </c>
      <c r="BY629" s="17">
        <f t="shared" si="715"/>
        <v>1</v>
      </c>
      <c r="BZ629" s="17">
        <f t="shared" si="718"/>
        <v>0</v>
      </c>
      <c r="CA629" s="66">
        <f t="shared" si="664"/>
        <v>611</v>
      </c>
      <c r="CB629" s="66">
        <f>N3+CE629</f>
        <v>131703</v>
      </c>
      <c r="CC629" s="66">
        <f>MAX(BW404:BW629)</f>
        <v>128225.40781018291</v>
      </c>
      <c r="CD629" s="66">
        <f t="shared" si="697"/>
        <v>0</v>
      </c>
      <c r="CE629" s="66">
        <f t="shared" si="665"/>
        <v>81703</v>
      </c>
      <c r="CF629" s="66">
        <f>MAX(CE404:CE629)</f>
        <v>81703</v>
      </c>
      <c r="CG629" s="66">
        <f t="shared" si="698"/>
        <v>0</v>
      </c>
      <c r="CH629" s="370">
        <f t="shared" si="662"/>
        <v>40658</v>
      </c>
      <c r="CI629" s="17">
        <f t="shared" si="678"/>
        <v>1</v>
      </c>
      <c r="CJ629" s="17">
        <f t="shared" si="679"/>
        <v>0</v>
      </c>
      <c r="CK629" s="38">
        <f>MAX(BV38:BV629)</f>
        <v>1556.4</v>
      </c>
      <c r="CL629" s="38">
        <f t="shared" si="716"/>
        <v>0</v>
      </c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</row>
    <row r="630" spans="1:147" customFormat="1" x14ac:dyDescent="0.25">
      <c r="A630" s="3"/>
      <c r="B630" s="254">
        <f t="shared" si="719"/>
        <v>40581</v>
      </c>
      <c r="C630" s="5">
        <f t="shared" si="722"/>
        <v>50605</v>
      </c>
      <c r="D630" s="5">
        <v>0</v>
      </c>
      <c r="E630" s="66">
        <f t="shared" si="724"/>
        <v>0</v>
      </c>
      <c r="F630" s="66">
        <f t="shared" si="720"/>
        <v>671</v>
      </c>
      <c r="G630" s="4">
        <f t="shared" si="723"/>
        <v>51276</v>
      </c>
      <c r="H630" s="8">
        <f t="shared" si="721"/>
        <v>1.3259559332081811E-2</v>
      </c>
      <c r="I630" s="3"/>
      <c r="J630" s="306">
        <v>40665</v>
      </c>
      <c r="K630" s="176">
        <v>1566.8</v>
      </c>
      <c r="L630" s="176">
        <v>1577.4</v>
      </c>
      <c r="M630" s="176">
        <v>1462.5</v>
      </c>
      <c r="N630" s="178">
        <v>1491.6</v>
      </c>
      <c r="O630" s="5">
        <f t="shared" si="673"/>
        <v>114.90000000000009</v>
      </c>
      <c r="P630" s="8">
        <f t="shared" si="674"/>
        <v>7.3334184324738386E-2</v>
      </c>
      <c r="Q630" s="8">
        <f>(AVERAGE(P627:P629))*Q1239</f>
        <v>1.3698966658706688E-2</v>
      </c>
      <c r="R630" s="8">
        <f>P629/P1239</f>
        <v>1.4604862816845012</v>
      </c>
      <c r="S630" s="109">
        <f t="shared" si="654"/>
        <v>1545.3364590391384</v>
      </c>
      <c r="T630" s="5">
        <f t="shared" si="655"/>
        <v>21.799999999999955</v>
      </c>
      <c r="U630" s="8">
        <f t="shared" si="672"/>
        <v>0.51555555555555654</v>
      </c>
      <c r="V630" s="19">
        <f t="shared" si="656"/>
        <v>53.400000000000091</v>
      </c>
      <c r="W630" s="109">
        <f t="shared" si="657"/>
        <v>1588.2635409608615</v>
      </c>
      <c r="X630" s="5">
        <f t="shared" si="658"/>
        <v>23.200000000000045</v>
      </c>
      <c r="Y630" s="8">
        <f t="shared" si="675"/>
        <v>0.48444444444444346</v>
      </c>
      <c r="Z630" s="5">
        <f t="shared" si="659"/>
        <v>0</v>
      </c>
      <c r="AA630" s="5">
        <f>K630*AA1239</f>
        <v>20.368399999999998</v>
      </c>
      <c r="AB630" s="5">
        <f t="shared" si="676"/>
        <v>29.747768779862593</v>
      </c>
      <c r="AC630" s="2">
        <f t="shared" si="714"/>
        <v>40665</v>
      </c>
      <c r="AD630" s="43">
        <f t="shared" si="682"/>
        <v>1545</v>
      </c>
      <c r="AE630" s="235">
        <v>6.5</v>
      </c>
      <c r="AF630" s="131">
        <f>(AK629&gt;AF1239)*1</f>
        <v>1</v>
      </c>
      <c r="AG630" s="112">
        <f>MROUND((AD630*AG1239),5)</f>
        <v>1515</v>
      </c>
      <c r="AH630" s="113">
        <f>MROUND((AE630*AH1239),0.1)</f>
        <v>1.2000000000000002</v>
      </c>
      <c r="AI630" s="60">
        <f t="shared" si="683"/>
        <v>-64.800000000000182</v>
      </c>
      <c r="AJ630" s="60">
        <f t="shared" si="660"/>
        <v>1566.8</v>
      </c>
      <c r="AK630" s="133">
        <f t="shared" si="661"/>
        <v>1491.6</v>
      </c>
      <c r="AL630" s="41">
        <f t="shared" si="677"/>
        <v>1590</v>
      </c>
      <c r="AM630" s="56">
        <f t="shared" si="680"/>
        <v>5.3000000000000007</v>
      </c>
      <c r="AN630" s="82">
        <f t="shared" si="681"/>
        <v>0</v>
      </c>
      <c r="AO630" s="82">
        <f t="shared" si="684"/>
        <v>1</v>
      </c>
      <c r="AP630" s="33">
        <f t="shared" si="699"/>
        <v>1</v>
      </c>
      <c r="AQ630" s="29">
        <f t="shared" si="685"/>
        <v>6.5</v>
      </c>
      <c r="AR630" s="86">
        <f t="shared" si="686"/>
        <v>0</v>
      </c>
      <c r="AS630" s="33">
        <f t="shared" si="687"/>
        <v>1</v>
      </c>
      <c r="AT630" s="19">
        <f t="shared" si="688"/>
        <v>1545</v>
      </c>
      <c r="AU630" s="18">
        <f t="shared" si="700"/>
        <v>0</v>
      </c>
      <c r="AV630" s="5">
        <f t="shared" si="701"/>
        <v>0</v>
      </c>
      <c r="AW630" s="17">
        <f t="shared" si="689"/>
        <v>0</v>
      </c>
      <c r="AX630" s="17">
        <f t="shared" si="690"/>
        <v>0</v>
      </c>
      <c r="AY630" s="17">
        <f t="shared" si="702"/>
        <v>0</v>
      </c>
      <c r="AZ630" s="19">
        <f t="shared" si="703"/>
        <v>0</v>
      </c>
      <c r="BA630" s="19">
        <f t="shared" si="704"/>
        <v>1545</v>
      </c>
      <c r="BB630" s="19">
        <f t="shared" si="705"/>
        <v>1515</v>
      </c>
      <c r="BC630" s="19">
        <f t="shared" si="706"/>
        <v>0</v>
      </c>
      <c r="BD630" s="17">
        <f t="shared" si="707"/>
        <v>0</v>
      </c>
      <c r="BE630" s="17">
        <f t="shared" si="691"/>
        <v>1</v>
      </c>
      <c r="BF630" s="38">
        <f t="shared" si="692"/>
        <v>1515</v>
      </c>
      <c r="BG630" s="38">
        <f t="shared" si="693"/>
        <v>0</v>
      </c>
      <c r="BH630" s="38">
        <f t="shared" si="708"/>
        <v>-30</v>
      </c>
      <c r="BI630" s="38">
        <f t="shared" si="694"/>
        <v>-31.2</v>
      </c>
      <c r="BJ630" s="5">
        <f t="shared" si="695"/>
        <v>6.5</v>
      </c>
      <c r="BK630" s="5">
        <f t="shared" si="709"/>
        <v>0</v>
      </c>
      <c r="BL630" s="22">
        <f t="shared" si="710"/>
        <v>0</v>
      </c>
      <c r="BM630" s="5">
        <f t="shared" si="711"/>
        <v>-24.7</v>
      </c>
      <c r="BN630" s="66">
        <f t="shared" si="712"/>
        <v>-2470</v>
      </c>
      <c r="BO630" s="5">
        <f>AP630*BO1468</f>
        <v>0</v>
      </c>
      <c r="BP630" s="5">
        <f>AU630*BP1239</f>
        <v>0</v>
      </c>
      <c r="BQ630" s="5">
        <f t="shared" si="663"/>
        <v>-39</v>
      </c>
      <c r="BR630" s="356">
        <f t="shared" si="651"/>
        <v>-2509</v>
      </c>
      <c r="BS630" s="5">
        <f t="shared" si="713"/>
        <v>1491.6</v>
      </c>
      <c r="BT630" s="6"/>
      <c r="BU630" s="306">
        <v>40665</v>
      </c>
      <c r="BV630" s="38">
        <f t="shared" si="696"/>
        <v>1491.6</v>
      </c>
      <c r="BW630" s="66">
        <f>BV27*BV630</f>
        <v>122886.80177953534</v>
      </c>
      <c r="BX630" s="66">
        <f t="shared" si="717"/>
        <v>-5338.6060306475702</v>
      </c>
      <c r="BY630" s="17">
        <f t="shared" si="715"/>
        <v>0</v>
      </c>
      <c r="BZ630" s="17">
        <f t="shared" si="718"/>
        <v>1</v>
      </c>
      <c r="CA630" s="66">
        <f t="shared" si="664"/>
        <v>-2509</v>
      </c>
      <c r="CB630" s="66">
        <f>N3+CE630</f>
        <v>129194</v>
      </c>
      <c r="CC630" s="66">
        <f>MAX(BW404:BW630)</f>
        <v>128225.40781018291</v>
      </c>
      <c r="CD630" s="66">
        <f t="shared" si="697"/>
        <v>-5338.6060306475702</v>
      </c>
      <c r="CE630" s="66">
        <f t="shared" si="665"/>
        <v>79194</v>
      </c>
      <c r="CF630" s="66">
        <f>MAX(CE404:CE630)</f>
        <v>81703</v>
      </c>
      <c r="CG630" s="66">
        <f t="shared" si="698"/>
        <v>-2509</v>
      </c>
      <c r="CH630" s="370">
        <f t="shared" si="662"/>
        <v>40665</v>
      </c>
      <c r="CI630" s="17">
        <f t="shared" si="678"/>
        <v>0</v>
      </c>
      <c r="CJ630" s="17">
        <f t="shared" si="679"/>
        <v>1</v>
      </c>
      <c r="CK630" s="38">
        <f>MAX(BV38:BV630)</f>
        <v>1556.4</v>
      </c>
      <c r="CL630" s="38">
        <f t="shared" si="716"/>
        <v>-64.800000000000182</v>
      </c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</row>
    <row r="631" spans="1:147" customFormat="1" x14ac:dyDescent="0.25">
      <c r="A631" s="3"/>
      <c r="B631" s="254">
        <f t="shared" si="719"/>
        <v>40588</v>
      </c>
      <c r="C631" s="5">
        <f t="shared" si="722"/>
        <v>51276</v>
      </c>
      <c r="D631" s="5">
        <v>0</v>
      </c>
      <c r="E631" s="66">
        <f t="shared" si="724"/>
        <v>0</v>
      </c>
      <c r="F631" s="66">
        <f t="shared" si="720"/>
        <v>511</v>
      </c>
      <c r="G631" s="4">
        <f t="shared" si="723"/>
        <v>51787</v>
      </c>
      <c r="H631" s="8">
        <f t="shared" si="721"/>
        <v>9.9656759497620713E-3</v>
      </c>
      <c r="I631" s="3"/>
      <c r="J631" s="306">
        <v>40672</v>
      </c>
      <c r="K631" s="176">
        <v>1496.6</v>
      </c>
      <c r="L631" s="176">
        <v>1526.8</v>
      </c>
      <c r="M631" s="176">
        <v>1477.6</v>
      </c>
      <c r="N631" s="178">
        <v>1493.6</v>
      </c>
      <c r="O631" s="5">
        <f t="shared" si="673"/>
        <v>49.200000000000045</v>
      </c>
      <c r="P631" s="8">
        <f t="shared" si="674"/>
        <v>3.287451556862224E-2</v>
      </c>
      <c r="Q631" s="8">
        <f>(AVERAGE(P628:P630))*Q1239</f>
        <v>1.9493927603285374E-2</v>
      </c>
      <c r="R631" s="8">
        <f>P630/P1239</f>
        <v>2.0797090421360154</v>
      </c>
      <c r="S631" s="109">
        <f t="shared" si="654"/>
        <v>1467.4253879489231</v>
      </c>
      <c r="T631" s="5">
        <f t="shared" si="655"/>
        <v>31.599999999999909</v>
      </c>
      <c r="U631" s="8">
        <f t="shared" si="672"/>
        <v>0.47333333333333483</v>
      </c>
      <c r="V631" s="19">
        <f t="shared" si="656"/>
        <v>0</v>
      </c>
      <c r="W631" s="109">
        <f t="shared" si="657"/>
        <v>1525.7746120510767</v>
      </c>
      <c r="X631" s="5">
        <f t="shared" si="658"/>
        <v>28.400000000000091</v>
      </c>
      <c r="Y631" s="8">
        <f t="shared" si="675"/>
        <v>0.52666666666666517</v>
      </c>
      <c r="Z631" s="5">
        <f t="shared" si="659"/>
        <v>0</v>
      </c>
      <c r="AA631" s="5">
        <f>K631*AA1239</f>
        <v>19.455799999999996</v>
      </c>
      <c r="AB631" s="5">
        <f t="shared" si="676"/>
        <v>40.462403181989878</v>
      </c>
      <c r="AC631" s="2">
        <f t="shared" si="714"/>
        <v>40672</v>
      </c>
      <c r="AD631" s="43">
        <f t="shared" si="682"/>
        <v>1465</v>
      </c>
      <c r="AE631" s="235">
        <v>15.3</v>
      </c>
      <c r="AF631" s="131">
        <f>(AK630&gt;AF1239)*1</f>
        <v>1</v>
      </c>
      <c r="AG631" s="112">
        <f>MROUND((AD631*AG1239),5)</f>
        <v>1435</v>
      </c>
      <c r="AH631" s="113">
        <f>MROUND((AE631*AH1239),0.1)</f>
        <v>2.8000000000000003</v>
      </c>
      <c r="AI631" s="60">
        <f t="shared" si="683"/>
        <v>2</v>
      </c>
      <c r="AJ631" s="60">
        <f t="shared" si="660"/>
        <v>1496.6</v>
      </c>
      <c r="AK631" s="133">
        <f t="shared" si="661"/>
        <v>1493.6</v>
      </c>
      <c r="AL631" s="41">
        <f t="shared" si="677"/>
        <v>1525</v>
      </c>
      <c r="AM631" s="56">
        <f t="shared" si="680"/>
        <v>14.4</v>
      </c>
      <c r="AN631" s="82">
        <f t="shared" si="681"/>
        <v>1</v>
      </c>
      <c r="AO631" s="82">
        <f t="shared" si="684"/>
        <v>0</v>
      </c>
      <c r="AP631" s="33">
        <f t="shared" si="699"/>
        <v>1</v>
      </c>
      <c r="AQ631" s="29">
        <f t="shared" si="685"/>
        <v>15.3</v>
      </c>
      <c r="AR631" s="86">
        <f t="shared" si="686"/>
        <v>1</v>
      </c>
      <c r="AS631" s="33">
        <f t="shared" si="687"/>
        <v>0</v>
      </c>
      <c r="AT631" s="19">
        <f t="shared" si="688"/>
        <v>0</v>
      </c>
      <c r="AU631" s="18">
        <f t="shared" si="700"/>
        <v>0</v>
      </c>
      <c r="AV631" s="5">
        <f t="shared" si="701"/>
        <v>0</v>
      </c>
      <c r="AW631" s="17">
        <f t="shared" si="689"/>
        <v>0</v>
      </c>
      <c r="AX631" s="17">
        <f t="shared" si="690"/>
        <v>0</v>
      </c>
      <c r="AY631" s="17">
        <f t="shared" si="702"/>
        <v>0</v>
      </c>
      <c r="AZ631" s="19">
        <f t="shared" si="703"/>
        <v>0</v>
      </c>
      <c r="BA631" s="19">
        <f t="shared" si="704"/>
        <v>0</v>
      </c>
      <c r="BB631" s="19">
        <f t="shared" si="705"/>
        <v>0</v>
      </c>
      <c r="BC631" s="19">
        <f t="shared" si="706"/>
        <v>0</v>
      </c>
      <c r="BD631" s="17">
        <f t="shared" si="707"/>
        <v>0</v>
      </c>
      <c r="BE631" s="17">
        <f t="shared" si="691"/>
        <v>0</v>
      </c>
      <c r="BF631" s="38">
        <f t="shared" si="692"/>
        <v>0</v>
      </c>
      <c r="BG631" s="38">
        <f t="shared" si="693"/>
        <v>0</v>
      </c>
      <c r="BH631" s="38">
        <f t="shared" si="708"/>
        <v>0</v>
      </c>
      <c r="BI631" s="38">
        <f t="shared" si="694"/>
        <v>-2.8000000000000003</v>
      </c>
      <c r="BJ631" s="5">
        <f t="shared" si="695"/>
        <v>15.3</v>
      </c>
      <c r="BK631" s="5">
        <f t="shared" si="709"/>
        <v>0</v>
      </c>
      <c r="BL631" s="22">
        <f t="shared" si="710"/>
        <v>0</v>
      </c>
      <c r="BM631" s="5">
        <f t="shared" si="711"/>
        <v>12.5</v>
      </c>
      <c r="BN631" s="66">
        <f t="shared" si="712"/>
        <v>1250</v>
      </c>
      <c r="BO631" s="5">
        <f>AP631*BO1469</f>
        <v>0</v>
      </c>
      <c r="BP631" s="5">
        <f>AU631*BP1239</f>
        <v>0</v>
      </c>
      <c r="BQ631" s="5">
        <f t="shared" si="663"/>
        <v>-39</v>
      </c>
      <c r="BR631" s="356">
        <f t="shared" si="651"/>
        <v>1211</v>
      </c>
      <c r="BS631" s="5">
        <f t="shared" si="713"/>
        <v>1493.6</v>
      </c>
      <c r="BT631" s="6"/>
      <c r="BU631" s="306">
        <v>40672</v>
      </c>
      <c r="BV631" s="38">
        <f t="shared" si="696"/>
        <v>1493.6</v>
      </c>
      <c r="BW631" s="66">
        <f>BV27*BV631</f>
        <v>123051.57357060471</v>
      </c>
      <c r="BX631" s="66">
        <f t="shared" si="717"/>
        <v>164.77179106937547</v>
      </c>
      <c r="BY631" s="17">
        <f t="shared" si="715"/>
        <v>1</v>
      </c>
      <c r="BZ631" s="17">
        <f t="shared" si="718"/>
        <v>0</v>
      </c>
      <c r="CA631" s="66">
        <f t="shared" si="664"/>
        <v>1211</v>
      </c>
      <c r="CB631" s="66">
        <f>N3+CE631</f>
        <v>130405</v>
      </c>
      <c r="CC631" s="66">
        <f>MAX(BW404:BW631)</f>
        <v>128225.40781018291</v>
      </c>
      <c r="CD631" s="66">
        <f t="shared" si="697"/>
        <v>-5173.8342395781947</v>
      </c>
      <c r="CE631" s="66">
        <f t="shared" si="665"/>
        <v>80405</v>
      </c>
      <c r="CF631" s="66">
        <f>MAX(CE404:CE631)</f>
        <v>81703</v>
      </c>
      <c r="CG631" s="66">
        <f t="shared" si="698"/>
        <v>-1298</v>
      </c>
      <c r="CH631" s="370">
        <f t="shared" si="662"/>
        <v>40672</v>
      </c>
      <c r="CI631" s="17">
        <f t="shared" si="678"/>
        <v>1</v>
      </c>
      <c r="CJ631" s="17">
        <f t="shared" si="679"/>
        <v>0</v>
      </c>
      <c r="CK631" s="38">
        <f>MAX(BV38:BV631)</f>
        <v>1556.4</v>
      </c>
      <c r="CL631" s="38">
        <f t="shared" si="716"/>
        <v>-62.800000000000182</v>
      </c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</row>
    <row r="632" spans="1:147" customFormat="1" x14ac:dyDescent="0.25">
      <c r="A632" s="3"/>
      <c r="B632" s="254">
        <f t="shared" si="719"/>
        <v>40595</v>
      </c>
      <c r="C632" s="5">
        <f t="shared" si="722"/>
        <v>51787</v>
      </c>
      <c r="D632" s="5">
        <v>0</v>
      </c>
      <c r="E632" s="66">
        <f t="shared" si="724"/>
        <v>0</v>
      </c>
      <c r="F632" s="66">
        <f t="shared" si="720"/>
        <v>391</v>
      </c>
      <c r="G632" s="4">
        <f t="shared" si="723"/>
        <v>52178</v>
      </c>
      <c r="H632" s="8">
        <f t="shared" si="721"/>
        <v>7.5501573754030932E-3</v>
      </c>
      <c r="I632" s="3"/>
      <c r="J632" s="306">
        <v>40679</v>
      </c>
      <c r="K632" s="176">
        <v>1494.6</v>
      </c>
      <c r="L632" s="176">
        <v>1515.8</v>
      </c>
      <c r="M632" s="176">
        <v>1471.1</v>
      </c>
      <c r="N632" s="178">
        <v>1508.9</v>
      </c>
      <c r="O632" s="5">
        <f t="shared" si="673"/>
        <v>44.700000000000045</v>
      </c>
      <c r="P632" s="8">
        <f t="shared" si="674"/>
        <v>2.9907667603372171E-2</v>
      </c>
      <c r="Q632" s="8">
        <f>(AVERAGE(P629:P631))*Q1239</f>
        <v>2.1027733980176946E-2</v>
      </c>
      <c r="R632" s="8">
        <f>P631/P1239</f>
        <v>0.93229955324997449</v>
      </c>
      <c r="S632" s="109">
        <f t="shared" si="654"/>
        <v>1463.1719487932276</v>
      </c>
      <c r="T632" s="5">
        <f t="shared" si="655"/>
        <v>29.599999999999909</v>
      </c>
      <c r="U632" s="8">
        <f t="shared" si="672"/>
        <v>0.50666666666666815</v>
      </c>
      <c r="V632" s="19">
        <f t="shared" si="656"/>
        <v>0</v>
      </c>
      <c r="W632" s="109">
        <f t="shared" si="657"/>
        <v>1526.0280512067723</v>
      </c>
      <c r="X632" s="5">
        <f t="shared" si="658"/>
        <v>30.400000000000091</v>
      </c>
      <c r="Y632" s="8">
        <f t="shared" si="675"/>
        <v>0.49333333333333185</v>
      </c>
      <c r="Z632" s="5">
        <f t="shared" si="659"/>
        <v>0</v>
      </c>
      <c r="AA632" s="5">
        <f>K632*AA1239</f>
        <v>19.429799999999997</v>
      </c>
      <c r="AB632" s="5">
        <f t="shared" si="676"/>
        <v>18.114393859736349</v>
      </c>
      <c r="AC632" s="2">
        <f t="shared" si="714"/>
        <v>40679</v>
      </c>
      <c r="AD632" s="43">
        <f t="shared" si="682"/>
        <v>1465</v>
      </c>
      <c r="AE632" s="235">
        <v>19.100000000000001</v>
      </c>
      <c r="AF632" s="131">
        <f>(AK631&gt;AF1239)*1</f>
        <v>1</v>
      </c>
      <c r="AG632" s="112">
        <f>MROUND((AD632*AG1239),5)</f>
        <v>1435</v>
      </c>
      <c r="AH632" s="113">
        <f>MROUND((AE632*AH1239),0.1)</f>
        <v>3.4000000000000004</v>
      </c>
      <c r="AI632" s="60">
        <f t="shared" si="683"/>
        <v>15.300000000000182</v>
      </c>
      <c r="AJ632" s="60">
        <f t="shared" si="660"/>
        <v>1494.6</v>
      </c>
      <c r="AK632" s="133">
        <f t="shared" si="661"/>
        <v>1508.9</v>
      </c>
      <c r="AL632" s="41">
        <f t="shared" si="677"/>
        <v>1525</v>
      </c>
      <c r="AM632" s="56">
        <f t="shared" si="680"/>
        <v>21.3</v>
      </c>
      <c r="AN632" s="82">
        <f t="shared" si="681"/>
        <v>1</v>
      </c>
      <c r="AO632" s="82">
        <f t="shared" si="684"/>
        <v>0</v>
      </c>
      <c r="AP632" s="33">
        <f t="shared" si="699"/>
        <v>1</v>
      </c>
      <c r="AQ632" s="29">
        <f t="shared" si="685"/>
        <v>19.100000000000001</v>
      </c>
      <c r="AR632" s="86">
        <f t="shared" si="686"/>
        <v>1</v>
      </c>
      <c r="AS632" s="33">
        <f t="shared" si="687"/>
        <v>0</v>
      </c>
      <c r="AT632" s="19">
        <f t="shared" si="688"/>
        <v>0</v>
      </c>
      <c r="AU632" s="18">
        <f t="shared" si="700"/>
        <v>0</v>
      </c>
      <c r="AV632" s="5">
        <f t="shared" si="701"/>
        <v>0</v>
      </c>
      <c r="AW632" s="17">
        <f t="shared" si="689"/>
        <v>0</v>
      </c>
      <c r="AX632" s="17">
        <f t="shared" si="690"/>
        <v>0</v>
      </c>
      <c r="AY632" s="17">
        <f t="shared" si="702"/>
        <v>0</v>
      </c>
      <c r="AZ632" s="19">
        <f t="shared" si="703"/>
        <v>0</v>
      </c>
      <c r="BA632" s="19">
        <f t="shared" si="704"/>
        <v>0</v>
      </c>
      <c r="BB632" s="19">
        <f t="shared" si="705"/>
        <v>0</v>
      </c>
      <c r="BC632" s="19">
        <f t="shared" si="706"/>
        <v>0</v>
      </c>
      <c r="BD632" s="17">
        <f t="shared" si="707"/>
        <v>0</v>
      </c>
      <c r="BE632" s="17">
        <f t="shared" si="691"/>
        <v>0</v>
      </c>
      <c r="BF632" s="38">
        <f t="shared" si="692"/>
        <v>0</v>
      </c>
      <c r="BG632" s="38">
        <f t="shared" si="693"/>
        <v>0</v>
      </c>
      <c r="BH632" s="38">
        <f t="shared" si="708"/>
        <v>0</v>
      </c>
      <c r="BI632" s="38">
        <f t="shared" si="694"/>
        <v>-3.4000000000000004</v>
      </c>
      <c r="BJ632" s="5">
        <f t="shared" si="695"/>
        <v>19.100000000000001</v>
      </c>
      <c r="BK632" s="5">
        <f t="shared" si="709"/>
        <v>0</v>
      </c>
      <c r="BL632" s="22">
        <f t="shared" si="710"/>
        <v>0</v>
      </c>
      <c r="BM632" s="5">
        <f t="shared" si="711"/>
        <v>15.700000000000001</v>
      </c>
      <c r="BN632" s="66">
        <f t="shared" si="712"/>
        <v>1570</v>
      </c>
      <c r="BO632" s="5">
        <f>AP632*BO1470</f>
        <v>0</v>
      </c>
      <c r="BP632" s="5">
        <f>AU632*BP1239</f>
        <v>0</v>
      </c>
      <c r="BQ632" s="5">
        <f t="shared" si="663"/>
        <v>-39</v>
      </c>
      <c r="BR632" s="356">
        <f t="shared" si="651"/>
        <v>1531</v>
      </c>
      <c r="BS632" s="5">
        <f t="shared" si="713"/>
        <v>1508.9</v>
      </c>
      <c r="BT632" s="6"/>
      <c r="BU632" s="306">
        <v>40679</v>
      </c>
      <c r="BV632" s="38">
        <f t="shared" si="696"/>
        <v>1508.9</v>
      </c>
      <c r="BW632" s="66">
        <f>BV27*BV632</f>
        <v>124312.0777722854</v>
      </c>
      <c r="BX632" s="66">
        <f t="shared" si="717"/>
        <v>1260.5042016806838</v>
      </c>
      <c r="BY632" s="17">
        <f t="shared" si="715"/>
        <v>1</v>
      </c>
      <c r="BZ632" s="17">
        <f t="shared" si="718"/>
        <v>0</v>
      </c>
      <c r="CA632" s="66">
        <f t="shared" si="664"/>
        <v>1531</v>
      </c>
      <c r="CB632" s="66">
        <f>N3+CE632</f>
        <v>131936</v>
      </c>
      <c r="CC632" s="66">
        <f>MAX(BW404:BW632)</f>
        <v>128225.40781018291</v>
      </c>
      <c r="CD632" s="66">
        <f t="shared" si="697"/>
        <v>-3913.3300378975109</v>
      </c>
      <c r="CE632" s="66">
        <f t="shared" si="665"/>
        <v>81936</v>
      </c>
      <c r="CF632" s="66">
        <f>MAX(CE404:CE632)</f>
        <v>81936</v>
      </c>
      <c r="CG632" s="66">
        <f t="shared" si="698"/>
        <v>0</v>
      </c>
      <c r="CH632" s="370">
        <f t="shared" si="662"/>
        <v>40679</v>
      </c>
      <c r="CI632" s="17">
        <f t="shared" si="678"/>
        <v>1</v>
      </c>
      <c r="CJ632" s="17">
        <f t="shared" si="679"/>
        <v>0</v>
      </c>
      <c r="CK632" s="38">
        <f>MAX(BV38:BV632)</f>
        <v>1556.4</v>
      </c>
      <c r="CL632" s="38">
        <f t="shared" si="716"/>
        <v>-47.5</v>
      </c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</row>
    <row r="633" spans="1:147" customFormat="1" x14ac:dyDescent="0.25">
      <c r="A633" s="3"/>
      <c r="B633" s="254">
        <f t="shared" si="719"/>
        <v>40602</v>
      </c>
      <c r="C633" s="5">
        <f t="shared" si="722"/>
        <v>52178</v>
      </c>
      <c r="D633" s="5">
        <v>0</v>
      </c>
      <c r="E633" s="66">
        <f t="shared" si="724"/>
        <v>0</v>
      </c>
      <c r="F633" s="66">
        <f t="shared" si="720"/>
        <v>541</v>
      </c>
      <c r="G633" s="4">
        <f t="shared" si="723"/>
        <v>52719</v>
      </c>
      <c r="H633" s="8">
        <f t="shared" si="721"/>
        <v>1.0368354478899153E-2</v>
      </c>
      <c r="I633" s="3"/>
      <c r="J633" s="306">
        <v>40686</v>
      </c>
      <c r="K633" s="176">
        <v>1512.8</v>
      </c>
      <c r="L633" s="176">
        <v>1539.5</v>
      </c>
      <c r="M633" s="176">
        <v>1503.7</v>
      </c>
      <c r="N633" s="178">
        <v>1537.3</v>
      </c>
      <c r="O633" s="5">
        <f t="shared" si="673"/>
        <v>35.799999999999955</v>
      </c>
      <c r="P633" s="8">
        <f t="shared" si="674"/>
        <v>2.3664727657324136E-2</v>
      </c>
      <c r="Q633" s="8">
        <f>(AVERAGE(P630:P632))*Q1239</f>
        <v>1.8148848999564371E-2</v>
      </c>
      <c r="R633" s="8">
        <f>P632/P1239</f>
        <v>0.84816170407651648</v>
      </c>
      <c r="S633" s="109">
        <f t="shared" si="654"/>
        <v>1485.3444212334589</v>
      </c>
      <c r="T633" s="5">
        <f t="shared" si="655"/>
        <v>27.799999999999955</v>
      </c>
      <c r="U633" s="8">
        <f t="shared" si="672"/>
        <v>0.4945454545454554</v>
      </c>
      <c r="V633" s="19">
        <f t="shared" si="656"/>
        <v>0</v>
      </c>
      <c r="W633" s="109">
        <f t="shared" si="657"/>
        <v>1540.255578766541</v>
      </c>
      <c r="X633" s="5">
        <f t="shared" si="658"/>
        <v>27.200000000000045</v>
      </c>
      <c r="Y633" s="8">
        <f t="shared" si="675"/>
        <v>0.5054545454545446</v>
      </c>
      <c r="Z633" s="5">
        <f t="shared" si="659"/>
        <v>0</v>
      </c>
      <c r="AA633" s="5">
        <f>K633*AA1239</f>
        <v>19.666399999999999</v>
      </c>
      <c r="AB633" s="5">
        <f t="shared" si="676"/>
        <v>16.680287337050402</v>
      </c>
      <c r="AC633" s="2">
        <f t="shared" si="714"/>
        <v>40686</v>
      </c>
      <c r="AD633" s="43">
        <f t="shared" si="682"/>
        <v>1485</v>
      </c>
      <c r="AE633" s="235">
        <v>9.1</v>
      </c>
      <c r="AF633" s="131">
        <f>(AK632&gt;AF1239)*1</f>
        <v>1</v>
      </c>
      <c r="AG633" s="112">
        <f>MROUND((AD633*AG1239),5)</f>
        <v>1455</v>
      </c>
      <c r="AH633" s="113">
        <f>MROUND((AE633*AH1239),0.1)</f>
        <v>1.6</v>
      </c>
      <c r="AI633" s="60">
        <f t="shared" si="683"/>
        <v>28.399999999999864</v>
      </c>
      <c r="AJ633" s="60">
        <f t="shared" si="660"/>
        <v>1512.8</v>
      </c>
      <c r="AK633" s="133">
        <f t="shared" si="661"/>
        <v>1537.3</v>
      </c>
      <c r="AL633" s="41">
        <f t="shared" si="677"/>
        <v>1540</v>
      </c>
      <c r="AM633" s="56">
        <f t="shared" si="680"/>
        <v>8.9</v>
      </c>
      <c r="AN633" s="82">
        <f t="shared" si="681"/>
        <v>1</v>
      </c>
      <c r="AO633" s="82">
        <f t="shared" si="684"/>
        <v>0</v>
      </c>
      <c r="AP633" s="33">
        <f t="shared" si="699"/>
        <v>1</v>
      </c>
      <c r="AQ633" s="29">
        <f t="shared" si="685"/>
        <v>9.1</v>
      </c>
      <c r="AR633" s="86">
        <f t="shared" si="686"/>
        <v>1</v>
      </c>
      <c r="AS633" s="33">
        <f t="shared" si="687"/>
        <v>0</v>
      </c>
      <c r="AT633" s="19">
        <f t="shared" si="688"/>
        <v>0</v>
      </c>
      <c r="AU633" s="18">
        <f t="shared" si="700"/>
        <v>0</v>
      </c>
      <c r="AV633" s="5">
        <f t="shared" si="701"/>
        <v>0</v>
      </c>
      <c r="AW633" s="17">
        <f t="shared" si="689"/>
        <v>0</v>
      </c>
      <c r="AX633" s="17">
        <f t="shared" si="690"/>
        <v>0</v>
      </c>
      <c r="AY633" s="17">
        <f t="shared" si="702"/>
        <v>0</v>
      </c>
      <c r="AZ633" s="19">
        <f t="shared" si="703"/>
        <v>0</v>
      </c>
      <c r="BA633" s="19">
        <f t="shared" si="704"/>
        <v>0</v>
      </c>
      <c r="BB633" s="19">
        <f t="shared" si="705"/>
        <v>0</v>
      </c>
      <c r="BC633" s="19">
        <f t="shared" si="706"/>
        <v>0</v>
      </c>
      <c r="BD633" s="17">
        <f t="shared" si="707"/>
        <v>0</v>
      </c>
      <c r="BE633" s="17">
        <f t="shared" si="691"/>
        <v>0</v>
      </c>
      <c r="BF633" s="38">
        <f t="shared" si="692"/>
        <v>0</v>
      </c>
      <c r="BG633" s="38">
        <f t="shared" si="693"/>
        <v>0</v>
      </c>
      <c r="BH633" s="38">
        <f t="shared" si="708"/>
        <v>0</v>
      </c>
      <c r="BI633" s="38">
        <f t="shared" si="694"/>
        <v>-1.6</v>
      </c>
      <c r="BJ633" s="5">
        <f t="shared" si="695"/>
        <v>9.1</v>
      </c>
      <c r="BK633" s="5">
        <f t="shared" si="709"/>
        <v>0</v>
      </c>
      <c r="BL633" s="22">
        <f t="shared" si="710"/>
        <v>0</v>
      </c>
      <c r="BM633" s="5">
        <f t="shared" si="711"/>
        <v>7.5</v>
      </c>
      <c r="BN633" s="66">
        <f t="shared" si="712"/>
        <v>750</v>
      </c>
      <c r="BO633" s="5">
        <f>AP633*BO1471</f>
        <v>0</v>
      </c>
      <c r="BP633" s="5">
        <f>AU633*BP1239</f>
        <v>0</v>
      </c>
      <c r="BQ633" s="5">
        <f t="shared" si="663"/>
        <v>-39</v>
      </c>
      <c r="BR633" s="356">
        <f t="shared" si="651"/>
        <v>711</v>
      </c>
      <c r="BS633" s="5">
        <f t="shared" si="713"/>
        <v>1537.3</v>
      </c>
      <c r="BT633" s="6"/>
      <c r="BU633" s="306">
        <v>40686</v>
      </c>
      <c r="BV633" s="38">
        <f t="shared" si="696"/>
        <v>1537.3</v>
      </c>
      <c r="BW633" s="66">
        <f>BV27*BV633</f>
        <v>126651.83720547042</v>
      </c>
      <c r="BX633" s="66">
        <f t="shared" si="717"/>
        <v>2339.7594331850269</v>
      </c>
      <c r="BY633" s="17">
        <f t="shared" si="715"/>
        <v>1</v>
      </c>
      <c r="BZ633" s="17">
        <f t="shared" si="718"/>
        <v>0</v>
      </c>
      <c r="CA633" s="66">
        <f t="shared" si="664"/>
        <v>711</v>
      </c>
      <c r="CB633" s="66">
        <f>N3+CE633</f>
        <v>132647</v>
      </c>
      <c r="CC633" s="66">
        <f>MAX(BW404:BW633)</f>
        <v>128225.40781018291</v>
      </c>
      <c r="CD633" s="66">
        <f t="shared" si="697"/>
        <v>-1573.5706047124841</v>
      </c>
      <c r="CE633" s="66">
        <f t="shared" si="665"/>
        <v>82647</v>
      </c>
      <c r="CF633" s="66">
        <f>MAX(CE404:CE633)</f>
        <v>82647</v>
      </c>
      <c r="CG633" s="66">
        <f t="shared" si="698"/>
        <v>0</v>
      </c>
      <c r="CH633" s="370">
        <f t="shared" si="662"/>
        <v>40686</v>
      </c>
      <c r="CI633" s="17">
        <f t="shared" si="678"/>
        <v>1</v>
      </c>
      <c r="CJ633" s="17">
        <f t="shared" si="679"/>
        <v>0</v>
      </c>
      <c r="CK633" s="38">
        <f>MAX(BV38:BV633)</f>
        <v>1556.4</v>
      </c>
      <c r="CL633" s="38">
        <f t="shared" si="716"/>
        <v>-19.100000000000136</v>
      </c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</row>
    <row r="634" spans="1:147" customFormat="1" x14ac:dyDescent="0.25">
      <c r="A634" s="3"/>
      <c r="B634" s="254">
        <f t="shared" si="719"/>
        <v>40609</v>
      </c>
      <c r="C634" s="5">
        <f t="shared" si="722"/>
        <v>52719</v>
      </c>
      <c r="D634" s="5">
        <v>0</v>
      </c>
      <c r="E634" s="66">
        <f t="shared" si="724"/>
        <v>0</v>
      </c>
      <c r="F634" s="66">
        <f t="shared" si="720"/>
        <v>441.00000000000006</v>
      </c>
      <c r="G634" s="4">
        <f t="shared" si="723"/>
        <v>53160</v>
      </c>
      <c r="H634" s="8">
        <f t="shared" si="721"/>
        <v>8.3651055596653968E-3</v>
      </c>
      <c r="I634" s="3"/>
      <c r="J634" s="306">
        <v>40693</v>
      </c>
      <c r="K634" s="176">
        <v>1538.1</v>
      </c>
      <c r="L634" s="176">
        <v>1551.6</v>
      </c>
      <c r="M634" s="176">
        <v>1520.4</v>
      </c>
      <c r="N634" s="178">
        <v>1542.4</v>
      </c>
      <c r="O634" s="5">
        <f t="shared" si="673"/>
        <v>31.199999999999818</v>
      </c>
      <c r="P634" s="8">
        <f t="shared" si="674"/>
        <v>2.0284766920226138E-2</v>
      </c>
      <c r="Q634" s="8">
        <f>(AVERAGE(P631:P633))*Q1239</f>
        <v>1.1526254777242473E-2</v>
      </c>
      <c r="R634" s="8">
        <f>P633/P1239</f>
        <v>0.67111604965408911</v>
      </c>
      <c r="S634" s="109">
        <f t="shared" si="654"/>
        <v>1520.3714675271233</v>
      </c>
      <c r="T634" s="5">
        <f t="shared" si="655"/>
        <v>18.099999999999909</v>
      </c>
      <c r="U634" s="8">
        <f t="shared" si="672"/>
        <v>0.48285714285714548</v>
      </c>
      <c r="V634" s="19">
        <f t="shared" si="656"/>
        <v>0</v>
      </c>
      <c r="W634" s="109">
        <f t="shared" si="657"/>
        <v>1555.8285324728765</v>
      </c>
      <c r="X634" s="5">
        <f t="shared" si="658"/>
        <v>16.900000000000091</v>
      </c>
      <c r="Y634" s="8">
        <f t="shared" si="675"/>
        <v>0.51714285714285446</v>
      </c>
      <c r="Z634" s="5">
        <f t="shared" si="659"/>
        <v>0</v>
      </c>
      <c r="AA634" s="5">
        <f>K634*AA1239</f>
        <v>19.995299999999997</v>
      </c>
      <c r="AB634" s="5">
        <f t="shared" si="676"/>
        <v>13.419166747648406</v>
      </c>
      <c r="AC634" s="2">
        <f t="shared" si="714"/>
        <v>40693</v>
      </c>
      <c r="AD634" s="43">
        <f t="shared" si="682"/>
        <v>1520</v>
      </c>
      <c r="AE634" s="235">
        <v>8.1999999999999993</v>
      </c>
      <c r="AF634" s="131">
        <f>(AK633&gt;AF1239)*1</f>
        <v>1</v>
      </c>
      <c r="AG634" s="112">
        <f>MROUND((AD634*AG1239),5)</f>
        <v>1490</v>
      </c>
      <c r="AH634" s="113">
        <f>MROUND((AE634*AH1239),0.1)</f>
        <v>1.5</v>
      </c>
      <c r="AI634" s="60">
        <f t="shared" si="683"/>
        <v>5.1000000000001364</v>
      </c>
      <c r="AJ634" s="60">
        <f t="shared" si="660"/>
        <v>1538.1</v>
      </c>
      <c r="AK634" s="133">
        <f t="shared" si="661"/>
        <v>1542.4</v>
      </c>
      <c r="AL634" s="41">
        <f t="shared" si="677"/>
        <v>1555</v>
      </c>
      <c r="AM634" s="56">
        <f t="shared" si="680"/>
        <v>8.4</v>
      </c>
      <c r="AN634" s="82">
        <f t="shared" si="681"/>
        <v>1</v>
      </c>
      <c r="AO634" s="82">
        <f t="shared" si="684"/>
        <v>0</v>
      </c>
      <c r="AP634" s="33">
        <f t="shared" si="699"/>
        <v>1</v>
      </c>
      <c r="AQ634" s="29">
        <f t="shared" si="685"/>
        <v>8.1999999999999993</v>
      </c>
      <c r="AR634" s="86">
        <f t="shared" si="686"/>
        <v>1</v>
      </c>
      <c r="AS634" s="33">
        <f t="shared" si="687"/>
        <v>0</v>
      </c>
      <c r="AT634" s="19">
        <f t="shared" si="688"/>
        <v>0</v>
      </c>
      <c r="AU634" s="18">
        <f t="shared" si="700"/>
        <v>0</v>
      </c>
      <c r="AV634" s="5">
        <f t="shared" si="701"/>
        <v>0</v>
      </c>
      <c r="AW634" s="17">
        <f t="shared" si="689"/>
        <v>0</v>
      </c>
      <c r="AX634" s="17">
        <f t="shared" si="690"/>
        <v>0</v>
      </c>
      <c r="AY634" s="17">
        <f t="shared" si="702"/>
        <v>0</v>
      </c>
      <c r="AZ634" s="19">
        <f t="shared" si="703"/>
        <v>0</v>
      </c>
      <c r="BA634" s="19">
        <f t="shared" si="704"/>
        <v>0</v>
      </c>
      <c r="BB634" s="19">
        <f t="shared" si="705"/>
        <v>0</v>
      </c>
      <c r="BC634" s="19">
        <f t="shared" si="706"/>
        <v>0</v>
      </c>
      <c r="BD634" s="17">
        <f t="shared" si="707"/>
        <v>0</v>
      </c>
      <c r="BE634" s="17">
        <f t="shared" si="691"/>
        <v>0</v>
      </c>
      <c r="BF634" s="38">
        <f t="shared" si="692"/>
        <v>0</v>
      </c>
      <c r="BG634" s="38">
        <f t="shared" si="693"/>
        <v>0</v>
      </c>
      <c r="BH634" s="38">
        <f t="shared" si="708"/>
        <v>0</v>
      </c>
      <c r="BI634" s="38">
        <f t="shared" si="694"/>
        <v>-1.5</v>
      </c>
      <c r="BJ634" s="5">
        <f t="shared" si="695"/>
        <v>8.1999999999999993</v>
      </c>
      <c r="BK634" s="5">
        <f t="shared" si="709"/>
        <v>0</v>
      </c>
      <c r="BL634" s="22">
        <f t="shared" si="710"/>
        <v>0</v>
      </c>
      <c r="BM634" s="5">
        <f t="shared" si="711"/>
        <v>6.6999999999999993</v>
      </c>
      <c r="BN634" s="66">
        <f t="shared" si="712"/>
        <v>669.99999999999989</v>
      </c>
      <c r="BO634" s="5">
        <f>AP634*BO1472</f>
        <v>0</v>
      </c>
      <c r="BP634" s="5">
        <f>AU634*BP1239</f>
        <v>0</v>
      </c>
      <c r="BQ634" s="5">
        <f t="shared" si="663"/>
        <v>-39</v>
      </c>
      <c r="BR634" s="356">
        <f t="shared" si="651"/>
        <v>630.99999999999989</v>
      </c>
      <c r="BS634" s="5">
        <f t="shared" si="713"/>
        <v>1542.4</v>
      </c>
      <c r="BT634" s="6"/>
      <c r="BU634" s="306">
        <v>40693</v>
      </c>
      <c r="BV634" s="38">
        <f t="shared" si="696"/>
        <v>1542.4</v>
      </c>
      <c r="BW634" s="66">
        <f>BV27*BV634</f>
        <v>127072.00527269732</v>
      </c>
      <c r="BX634" s="66">
        <f t="shared" si="717"/>
        <v>420.16806722689944</v>
      </c>
      <c r="BY634" s="17">
        <f t="shared" si="715"/>
        <v>1</v>
      </c>
      <c r="BZ634" s="17">
        <f t="shared" si="718"/>
        <v>0</v>
      </c>
      <c r="CA634" s="66">
        <f t="shared" si="664"/>
        <v>631</v>
      </c>
      <c r="CB634" s="66">
        <f>N3+CE634</f>
        <v>133278</v>
      </c>
      <c r="CC634" s="66">
        <f>MAX(BW404:BW634)</f>
        <v>128225.40781018291</v>
      </c>
      <c r="CD634" s="66">
        <f t="shared" si="697"/>
        <v>-1153.4025374855846</v>
      </c>
      <c r="CE634" s="66">
        <f t="shared" si="665"/>
        <v>83278</v>
      </c>
      <c r="CF634" s="66">
        <f>MAX(CE404:CE634)</f>
        <v>83278</v>
      </c>
      <c r="CG634" s="66">
        <f t="shared" si="698"/>
        <v>0</v>
      </c>
      <c r="CH634" s="370">
        <f t="shared" si="662"/>
        <v>40693</v>
      </c>
      <c r="CI634" s="17">
        <f t="shared" si="678"/>
        <v>1</v>
      </c>
      <c r="CJ634" s="17">
        <f t="shared" si="679"/>
        <v>0</v>
      </c>
      <c r="CK634" s="38">
        <f>MAX(BV38:BV634)</f>
        <v>1556.4</v>
      </c>
      <c r="CL634" s="38">
        <f t="shared" si="716"/>
        <v>-14</v>
      </c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</row>
    <row r="635" spans="1:147" customFormat="1" x14ac:dyDescent="0.25">
      <c r="A635" s="3"/>
      <c r="B635" s="254">
        <f t="shared" si="719"/>
        <v>40616</v>
      </c>
      <c r="C635" s="5">
        <f t="shared" si="722"/>
        <v>53160</v>
      </c>
      <c r="D635" s="5">
        <v>0</v>
      </c>
      <c r="E635" s="66">
        <f t="shared" si="724"/>
        <v>0</v>
      </c>
      <c r="F635" s="66">
        <f t="shared" si="720"/>
        <v>511</v>
      </c>
      <c r="G635" s="4">
        <f t="shared" si="723"/>
        <v>53671</v>
      </c>
      <c r="H635" s="8">
        <f t="shared" si="721"/>
        <v>9.6124905944319043E-3</v>
      </c>
      <c r="I635" s="3"/>
      <c r="J635" s="306">
        <v>40700</v>
      </c>
      <c r="K635" s="176">
        <v>1544.5</v>
      </c>
      <c r="L635" s="176">
        <v>1555</v>
      </c>
      <c r="M635" s="176">
        <v>1526.7</v>
      </c>
      <c r="N635" s="178">
        <v>1529.2</v>
      </c>
      <c r="O635" s="5">
        <f t="shared" si="673"/>
        <v>28.299999999999955</v>
      </c>
      <c r="P635" s="8">
        <f t="shared" si="674"/>
        <v>1.8323081903528621E-2</v>
      </c>
      <c r="Q635" s="8">
        <f>(AVERAGE(P632:P634))*Q1239</f>
        <v>9.8476216241229937E-3</v>
      </c>
      <c r="R635" s="8">
        <f>P634/P1239</f>
        <v>0.57526259506488786</v>
      </c>
      <c r="S635" s="109">
        <f t="shared" si="654"/>
        <v>1529.2903484015421</v>
      </c>
      <c r="T635" s="5">
        <f t="shared" si="655"/>
        <v>14.5</v>
      </c>
      <c r="U635" s="8">
        <f t="shared" si="672"/>
        <v>0.51666666666666672</v>
      </c>
      <c r="V635" s="19">
        <f t="shared" si="656"/>
        <v>0.79999999999995453</v>
      </c>
      <c r="W635" s="109">
        <f t="shared" si="657"/>
        <v>1559.7096515984579</v>
      </c>
      <c r="X635" s="5">
        <f t="shared" si="658"/>
        <v>15.5</v>
      </c>
      <c r="Y635" s="8">
        <f t="shared" si="675"/>
        <v>0.48333333333333328</v>
      </c>
      <c r="Z635" s="5">
        <f t="shared" si="659"/>
        <v>0</v>
      </c>
      <c r="AA635" s="5">
        <f>K635*AA1239</f>
        <v>20.078499999999998</v>
      </c>
      <c r="AB635" s="5">
        <f t="shared" si="676"/>
        <v>11.55041001501035</v>
      </c>
      <c r="AC635" s="2">
        <f t="shared" si="714"/>
        <v>40700</v>
      </c>
      <c r="AD635" s="43">
        <f t="shared" si="682"/>
        <v>1530</v>
      </c>
      <c r="AE635" s="235">
        <v>6.5</v>
      </c>
      <c r="AF635" s="131">
        <f>(AK634&gt;AF1239)*1</f>
        <v>1</v>
      </c>
      <c r="AG635" s="112">
        <f>MROUND((AD635*AG1239),5)</f>
        <v>1500</v>
      </c>
      <c r="AH635" s="113">
        <f>MROUND((AE635*AH1239),0.1)</f>
        <v>1.2000000000000002</v>
      </c>
      <c r="AI635" s="60">
        <f t="shared" si="683"/>
        <v>-13.200000000000045</v>
      </c>
      <c r="AJ635" s="60">
        <f t="shared" si="660"/>
        <v>1544.5</v>
      </c>
      <c r="AK635" s="133">
        <f t="shared" si="661"/>
        <v>1529.2</v>
      </c>
      <c r="AL635" s="41">
        <f t="shared" si="677"/>
        <v>1560</v>
      </c>
      <c r="AM635" s="56">
        <f t="shared" si="680"/>
        <v>6.9</v>
      </c>
      <c r="AN635" s="82">
        <f t="shared" si="681"/>
        <v>0</v>
      </c>
      <c r="AO635" s="82">
        <f t="shared" si="684"/>
        <v>1</v>
      </c>
      <c r="AP635" s="33">
        <f t="shared" si="699"/>
        <v>1</v>
      </c>
      <c r="AQ635" s="29">
        <f t="shared" si="685"/>
        <v>6.5</v>
      </c>
      <c r="AR635" s="86">
        <f t="shared" si="686"/>
        <v>0</v>
      </c>
      <c r="AS635" s="33">
        <f t="shared" si="687"/>
        <v>1</v>
      </c>
      <c r="AT635" s="19">
        <f t="shared" si="688"/>
        <v>1530</v>
      </c>
      <c r="AU635" s="18">
        <f t="shared" si="700"/>
        <v>0</v>
      </c>
      <c r="AV635" s="5">
        <f t="shared" si="701"/>
        <v>0</v>
      </c>
      <c r="AW635" s="17">
        <f t="shared" si="689"/>
        <v>0</v>
      </c>
      <c r="AX635" s="17">
        <f t="shared" si="690"/>
        <v>0</v>
      </c>
      <c r="AY635" s="17">
        <f t="shared" si="702"/>
        <v>0</v>
      </c>
      <c r="AZ635" s="19">
        <f t="shared" si="703"/>
        <v>0</v>
      </c>
      <c r="BA635" s="19">
        <f t="shared" si="704"/>
        <v>1530</v>
      </c>
      <c r="BB635" s="19">
        <f t="shared" si="705"/>
        <v>0</v>
      </c>
      <c r="BC635" s="19">
        <f t="shared" si="706"/>
        <v>0</v>
      </c>
      <c r="BD635" s="17">
        <f t="shared" si="707"/>
        <v>1530</v>
      </c>
      <c r="BE635" s="17">
        <f t="shared" si="691"/>
        <v>0</v>
      </c>
      <c r="BF635" s="38">
        <f t="shared" si="692"/>
        <v>0</v>
      </c>
      <c r="BG635" s="38">
        <f t="shared" si="693"/>
        <v>0</v>
      </c>
      <c r="BH635" s="38">
        <f t="shared" si="708"/>
        <v>0</v>
      </c>
      <c r="BI635" s="38">
        <f t="shared" si="694"/>
        <v>-1.2000000000000002</v>
      </c>
      <c r="BJ635" s="5">
        <f t="shared" si="695"/>
        <v>6.5</v>
      </c>
      <c r="BK635" s="5">
        <f t="shared" si="709"/>
        <v>0</v>
      </c>
      <c r="BL635" s="22">
        <f t="shared" si="710"/>
        <v>0</v>
      </c>
      <c r="BM635" s="5">
        <f t="shared" si="711"/>
        <v>5.3</v>
      </c>
      <c r="BN635" s="66">
        <f t="shared" si="712"/>
        <v>530</v>
      </c>
      <c r="BO635" s="5">
        <f>AP635*BO1473</f>
        <v>0</v>
      </c>
      <c r="BP635" s="5">
        <f>AU635*BP1239</f>
        <v>0</v>
      </c>
      <c r="BQ635" s="5">
        <f t="shared" si="663"/>
        <v>-39</v>
      </c>
      <c r="BR635" s="356">
        <f t="shared" si="651"/>
        <v>491</v>
      </c>
      <c r="BS635" s="5">
        <f t="shared" si="713"/>
        <v>1529.2</v>
      </c>
      <c r="BT635" s="6"/>
      <c r="BU635" s="306">
        <v>40700</v>
      </c>
      <c r="BV635" s="38">
        <f t="shared" si="696"/>
        <v>1529.2</v>
      </c>
      <c r="BW635" s="66">
        <f>BV27*BV635</f>
        <v>125984.51145163948</v>
      </c>
      <c r="BX635" s="66">
        <f t="shared" si="717"/>
        <v>-1087.4938210578403</v>
      </c>
      <c r="BY635" s="17">
        <f t="shared" si="715"/>
        <v>0</v>
      </c>
      <c r="BZ635" s="17">
        <f t="shared" si="718"/>
        <v>1</v>
      </c>
      <c r="CA635" s="66">
        <f t="shared" si="664"/>
        <v>491</v>
      </c>
      <c r="CB635" s="66">
        <f>N3+CE635</f>
        <v>133769</v>
      </c>
      <c r="CC635" s="66">
        <f>MAX(BW404:BW635)</f>
        <v>128225.40781018291</v>
      </c>
      <c r="CD635" s="66">
        <f t="shared" si="697"/>
        <v>-2240.8963585434249</v>
      </c>
      <c r="CE635" s="66">
        <f t="shared" si="665"/>
        <v>83769</v>
      </c>
      <c r="CF635" s="66">
        <f>MAX(CE404:CE635)</f>
        <v>83769</v>
      </c>
      <c r="CG635" s="66">
        <f t="shared" si="698"/>
        <v>0</v>
      </c>
      <c r="CH635" s="370">
        <f t="shared" si="662"/>
        <v>40700</v>
      </c>
      <c r="CI635" s="17">
        <f t="shared" si="678"/>
        <v>1</v>
      </c>
      <c r="CJ635" s="17">
        <f t="shared" si="679"/>
        <v>0</v>
      </c>
      <c r="CK635" s="38">
        <f>MAX(BV38:BV635)</f>
        <v>1556.4</v>
      </c>
      <c r="CL635" s="38">
        <f t="shared" si="716"/>
        <v>-27.200000000000045</v>
      </c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</row>
    <row r="636" spans="1:147" customFormat="1" x14ac:dyDescent="0.25">
      <c r="A636" s="3"/>
      <c r="B636" s="254">
        <f t="shared" si="719"/>
        <v>40623</v>
      </c>
      <c r="C636" s="5">
        <f t="shared" si="722"/>
        <v>53671</v>
      </c>
      <c r="D636" s="5">
        <v>0</v>
      </c>
      <c r="E636" s="66">
        <f t="shared" si="724"/>
        <v>0</v>
      </c>
      <c r="F636" s="66">
        <f t="shared" si="720"/>
        <v>621</v>
      </c>
      <c r="G636" s="4">
        <f t="shared" si="723"/>
        <v>54292</v>
      </c>
      <c r="H636" s="8">
        <f t="shared" si="721"/>
        <v>1.1570494307913026E-2</v>
      </c>
      <c r="I636" s="3"/>
      <c r="J636" s="306">
        <v>40707</v>
      </c>
      <c r="K636" s="176">
        <v>1530.7</v>
      </c>
      <c r="L636" s="176">
        <v>1543</v>
      </c>
      <c r="M636" s="176">
        <v>1511.4</v>
      </c>
      <c r="N636" s="178">
        <v>1539.1</v>
      </c>
      <c r="O636" s="5">
        <f t="shared" si="673"/>
        <v>31.599999999999909</v>
      </c>
      <c r="P636" s="8">
        <f t="shared" si="674"/>
        <v>2.0644149735415108E-2</v>
      </c>
      <c r="Q636" s="8">
        <f>(AVERAGE(P633:P635))*Q1239</f>
        <v>8.3030101974771852E-3</v>
      </c>
      <c r="R636" s="8">
        <f>P635/P1239</f>
        <v>0.51963050336556948</v>
      </c>
      <c r="S636" s="109">
        <f t="shared" si="654"/>
        <v>1517.9905822907217</v>
      </c>
      <c r="T636" s="5">
        <f t="shared" si="655"/>
        <v>10.700000000000045</v>
      </c>
      <c r="U636" s="8">
        <f t="shared" si="672"/>
        <v>0.57199999999999818</v>
      </c>
      <c r="V636" s="19">
        <f t="shared" si="656"/>
        <v>0</v>
      </c>
      <c r="W636" s="109">
        <f t="shared" si="657"/>
        <v>1543.4094177092784</v>
      </c>
      <c r="X636" s="5">
        <f t="shared" si="658"/>
        <v>14.299999999999955</v>
      </c>
      <c r="Y636" s="8">
        <f t="shared" si="675"/>
        <v>0.42800000000000182</v>
      </c>
      <c r="Z636" s="5">
        <f t="shared" si="659"/>
        <v>0</v>
      </c>
      <c r="AA636" s="5">
        <f>K636*AA1239</f>
        <v>19.899100000000001</v>
      </c>
      <c r="AB636" s="5">
        <f t="shared" si="676"/>
        <v>10.340179349521804</v>
      </c>
      <c r="AC636" s="2">
        <f t="shared" si="714"/>
        <v>40707</v>
      </c>
      <c r="AD636" s="43">
        <f t="shared" si="682"/>
        <v>1520</v>
      </c>
      <c r="AE636" s="235">
        <v>5.9</v>
      </c>
      <c r="AF636" s="131">
        <f>(AK635&gt;AF1239)*1</f>
        <v>1</v>
      </c>
      <c r="AG636" s="112">
        <f>MROUND((AD636*AG1239),5)</f>
        <v>1490</v>
      </c>
      <c r="AH636" s="113">
        <f>MROUND((AE636*AH1239),0.1)</f>
        <v>1.1000000000000001</v>
      </c>
      <c r="AI636" s="60">
        <f t="shared" si="683"/>
        <v>9.8999999999998636</v>
      </c>
      <c r="AJ636" s="60">
        <f t="shared" si="660"/>
        <v>1530.7</v>
      </c>
      <c r="AK636" s="133">
        <f t="shared" si="661"/>
        <v>1539.1</v>
      </c>
      <c r="AL636" s="41">
        <f t="shared" si="677"/>
        <v>1545</v>
      </c>
      <c r="AM636" s="56">
        <f t="shared" si="680"/>
        <v>5.6000000000000005</v>
      </c>
      <c r="AN636" s="82">
        <f t="shared" si="681"/>
        <v>1</v>
      </c>
      <c r="AO636" s="82">
        <f t="shared" si="684"/>
        <v>0</v>
      </c>
      <c r="AP636" s="33">
        <f t="shared" si="699"/>
        <v>0</v>
      </c>
      <c r="AQ636" s="29">
        <f t="shared" si="685"/>
        <v>0</v>
      </c>
      <c r="AR636" s="86">
        <f t="shared" si="686"/>
        <v>1</v>
      </c>
      <c r="AS636" s="33">
        <f t="shared" si="687"/>
        <v>0</v>
      </c>
      <c r="AT636" s="19">
        <f t="shared" si="688"/>
        <v>0</v>
      </c>
      <c r="AU636" s="18">
        <f t="shared" si="700"/>
        <v>1</v>
      </c>
      <c r="AV636" s="5">
        <f t="shared" si="701"/>
        <v>5.6000000000000005</v>
      </c>
      <c r="AW636" s="17">
        <f t="shared" si="689"/>
        <v>1</v>
      </c>
      <c r="AX636" s="17">
        <f t="shared" si="690"/>
        <v>0</v>
      </c>
      <c r="AY636" s="17">
        <f t="shared" si="702"/>
        <v>0</v>
      </c>
      <c r="AZ636" s="19">
        <f t="shared" si="703"/>
        <v>1530</v>
      </c>
      <c r="BA636" s="19">
        <f t="shared" si="704"/>
        <v>0</v>
      </c>
      <c r="BB636" s="19">
        <f t="shared" si="705"/>
        <v>0</v>
      </c>
      <c r="BC636" s="19">
        <f t="shared" si="706"/>
        <v>0</v>
      </c>
      <c r="BD636" s="17">
        <f t="shared" si="707"/>
        <v>1530</v>
      </c>
      <c r="BE636" s="17">
        <f t="shared" si="691"/>
        <v>0</v>
      </c>
      <c r="BF636" s="38">
        <f t="shared" si="692"/>
        <v>0</v>
      </c>
      <c r="BG636" s="38">
        <f t="shared" si="693"/>
        <v>0</v>
      </c>
      <c r="BH636" s="38">
        <f t="shared" si="708"/>
        <v>0</v>
      </c>
      <c r="BI636" s="38">
        <f t="shared" si="694"/>
        <v>-1.1000000000000001</v>
      </c>
      <c r="BJ636" s="5">
        <f t="shared" si="695"/>
        <v>0</v>
      </c>
      <c r="BK636" s="5">
        <f t="shared" si="709"/>
        <v>0</v>
      </c>
      <c r="BL636" s="22">
        <f t="shared" si="710"/>
        <v>5.6000000000000005</v>
      </c>
      <c r="BM636" s="5">
        <f t="shared" si="711"/>
        <v>4.5</v>
      </c>
      <c r="BN636" s="66">
        <f t="shared" si="712"/>
        <v>450</v>
      </c>
      <c r="BO636" s="5">
        <f>AP636*BO1474</f>
        <v>0</v>
      </c>
      <c r="BP636" s="5">
        <f>AU636*BP1239</f>
        <v>-39</v>
      </c>
      <c r="BQ636" s="5">
        <f t="shared" si="663"/>
        <v>-39</v>
      </c>
      <c r="BR636" s="356">
        <f t="shared" si="651"/>
        <v>372</v>
      </c>
      <c r="BS636" s="5">
        <f t="shared" si="713"/>
        <v>1539.1</v>
      </c>
      <c r="BT636" s="6"/>
      <c r="BU636" s="306">
        <v>40707</v>
      </c>
      <c r="BV636" s="38">
        <f t="shared" si="696"/>
        <v>1539.1</v>
      </c>
      <c r="BW636" s="66">
        <f>BV27*BV636</f>
        <v>126800.13181743285</v>
      </c>
      <c r="BX636" s="66">
        <f t="shared" si="717"/>
        <v>815.62036579336564</v>
      </c>
      <c r="BY636" s="17">
        <f t="shared" si="715"/>
        <v>1</v>
      </c>
      <c r="BZ636" s="17">
        <f t="shared" si="718"/>
        <v>0</v>
      </c>
      <c r="CA636" s="66">
        <f t="shared" si="664"/>
        <v>372</v>
      </c>
      <c r="CB636" s="66">
        <f>N3+CE636</f>
        <v>134141</v>
      </c>
      <c r="CC636" s="66">
        <f>MAX(BW404:BW636)</f>
        <v>128225.40781018291</v>
      </c>
      <c r="CD636" s="66">
        <f t="shared" si="697"/>
        <v>-1425.2759927500592</v>
      </c>
      <c r="CE636" s="66">
        <f t="shared" si="665"/>
        <v>84141</v>
      </c>
      <c r="CF636" s="66">
        <f>MAX(CE404:CE636)</f>
        <v>84141</v>
      </c>
      <c r="CG636" s="66">
        <f t="shared" si="698"/>
        <v>0</v>
      </c>
      <c r="CH636" s="370">
        <f t="shared" si="662"/>
        <v>40707</v>
      </c>
      <c r="CI636" s="17">
        <f t="shared" si="678"/>
        <v>1</v>
      </c>
      <c r="CJ636" s="17">
        <f t="shared" si="679"/>
        <v>0</v>
      </c>
      <c r="CK636" s="38">
        <f>MAX(BV38:BV636)</f>
        <v>1556.4</v>
      </c>
      <c r="CL636" s="38">
        <f t="shared" si="716"/>
        <v>-17.300000000000182</v>
      </c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</row>
    <row r="637" spans="1:147" customFormat="1" x14ac:dyDescent="0.25">
      <c r="A637" s="3"/>
      <c r="B637" s="254">
        <f t="shared" si="719"/>
        <v>40630</v>
      </c>
      <c r="C637" s="5">
        <f t="shared" si="722"/>
        <v>54292</v>
      </c>
      <c r="D637" s="5">
        <v>0</v>
      </c>
      <c r="E637" s="66">
        <f t="shared" si="724"/>
        <v>0</v>
      </c>
      <c r="F637" s="66">
        <f t="shared" si="720"/>
        <v>681.00000000000011</v>
      </c>
      <c r="G637" s="4">
        <f t="shared" si="723"/>
        <v>54973</v>
      </c>
      <c r="H637" s="8">
        <f t="shared" si="721"/>
        <v>1.2543284461799161E-2</v>
      </c>
      <c r="I637" s="3"/>
      <c r="J637" s="306">
        <v>40714</v>
      </c>
      <c r="K637" s="176">
        <v>1541.3</v>
      </c>
      <c r="L637" s="176">
        <v>1559.3</v>
      </c>
      <c r="M637" s="176">
        <v>1498.5</v>
      </c>
      <c r="N637" s="178">
        <v>1500.9</v>
      </c>
      <c r="O637" s="5">
        <f t="shared" si="673"/>
        <v>60.799999999999955</v>
      </c>
      <c r="P637" s="8">
        <f t="shared" si="674"/>
        <v>3.944721987932262E-2</v>
      </c>
      <c r="Q637" s="8">
        <f>(AVERAGE(P634:P636))*Q1239</f>
        <v>7.9002664745559826E-3</v>
      </c>
      <c r="R637" s="8">
        <f>P636/P1239</f>
        <v>0.58545445438968946</v>
      </c>
      <c r="S637" s="109">
        <f t="shared" si="654"/>
        <v>1529.1233192827667</v>
      </c>
      <c r="T637" s="5">
        <f t="shared" si="655"/>
        <v>11.299999999999955</v>
      </c>
      <c r="U637" s="8">
        <f t="shared" si="672"/>
        <v>0.54800000000000182</v>
      </c>
      <c r="V637" s="19">
        <f t="shared" si="656"/>
        <v>29.099999999999909</v>
      </c>
      <c r="W637" s="109">
        <f t="shared" si="657"/>
        <v>1553.4766807172332</v>
      </c>
      <c r="X637" s="5">
        <f t="shared" si="658"/>
        <v>13.700000000000045</v>
      </c>
      <c r="Y637" s="8">
        <f t="shared" si="675"/>
        <v>0.45199999999999818</v>
      </c>
      <c r="Z637" s="5">
        <f t="shared" si="659"/>
        <v>0</v>
      </c>
      <c r="AA637" s="5">
        <f>K637*AA1239</f>
        <v>20.036899999999999</v>
      </c>
      <c r="AB637" s="5">
        <f t="shared" si="676"/>
        <v>11.730692357160768</v>
      </c>
      <c r="AC637" s="2">
        <f t="shared" si="714"/>
        <v>40714</v>
      </c>
      <c r="AD637" s="43">
        <f t="shared" si="682"/>
        <v>1530</v>
      </c>
      <c r="AE637" s="235">
        <v>5.9</v>
      </c>
      <c r="AF637" s="131">
        <f>(AK636&gt;AF1239)*1</f>
        <v>1</v>
      </c>
      <c r="AG637" s="112">
        <f>MROUND((AD637*AG1239),5)</f>
        <v>1500</v>
      </c>
      <c r="AH637" s="113">
        <f>MROUND((AE637*AH1239),0.1)</f>
        <v>1.1000000000000001</v>
      </c>
      <c r="AI637" s="60">
        <f t="shared" si="683"/>
        <v>-38.199999999999818</v>
      </c>
      <c r="AJ637" s="60">
        <f t="shared" si="660"/>
        <v>1541.3</v>
      </c>
      <c r="AK637" s="133">
        <f t="shared" si="661"/>
        <v>1500.9</v>
      </c>
      <c r="AL637" s="41">
        <f t="shared" si="677"/>
        <v>1555</v>
      </c>
      <c r="AM637" s="56">
        <f t="shared" si="680"/>
        <v>4.4000000000000004</v>
      </c>
      <c r="AN637" s="82">
        <f t="shared" si="681"/>
        <v>0</v>
      </c>
      <c r="AO637" s="82">
        <f t="shared" si="684"/>
        <v>1</v>
      </c>
      <c r="AP637" s="33">
        <f t="shared" si="699"/>
        <v>0</v>
      </c>
      <c r="AQ637" s="29">
        <f t="shared" si="685"/>
        <v>0</v>
      </c>
      <c r="AR637" s="86">
        <f t="shared" si="686"/>
        <v>0</v>
      </c>
      <c r="AS637" s="33">
        <f t="shared" si="687"/>
        <v>0</v>
      </c>
      <c r="AT637" s="19">
        <f t="shared" si="688"/>
        <v>0</v>
      </c>
      <c r="AU637" s="18">
        <f t="shared" si="700"/>
        <v>1</v>
      </c>
      <c r="AV637" s="5">
        <f t="shared" si="701"/>
        <v>4.4000000000000004</v>
      </c>
      <c r="AW637" s="17">
        <f t="shared" si="689"/>
        <v>1</v>
      </c>
      <c r="AX637" s="17">
        <f t="shared" si="690"/>
        <v>0</v>
      </c>
      <c r="AY637" s="17">
        <f t="shared" si="702"/>
        <v>0</v>
      </c>
      <c r="AZ637" s="19">
        <f t="shared" si="703"/>
        <v>1530</v>
      </c>
      <c r="BA637" s="19">
        <f t="shared" si="704"/>
        <v>0</v>
      </c>
      <c r="BB637" s="19">
        <f t="shared" si="705"/>
        <v>0</v>
      </c>
      <c r="BC637" s="19">
        <f t="shared" si="706"/>
        <v>0</v>
      </c>
      <c r="BD637" s="17">
        <f t="shared" si="707"/>
        <v>1530</v>
      </c>
      <c r="BE637" s="17">
        <f t="shared" si="691"/>
        <v>0</v>
      </c>
      <c r="BF637" s="38">
        <f t="shared" si="692"/>
        <v>0</v>
      </c>
      <c r="BG637" s="38">
        <f t="shared" si="693"/>
        <v>0</v>
      </c>
      <c r="BH637" s="38">
        <f t="shared" si="708"/>
        <v>0</v>
      </c>
      <c r="BI637" s="38">
        <f t="shared" si="694"/>
        <v>-1.1000000000000001</v>
      </c>
      <c r="BJ637" s="5">
        <f t="shared" si="695"/>
        <v>0</v>
      </c>
      <c r="BK637" s="5">
        <f t="shared" si="709"/>
        <v>0</v>
      </c>
      <c r="BL637" s="22">
        <f t="shared" si="710"/>
        <v>4.4000000000000004</v>
      </c>
      <c r="BM637" s="5">
        <f t="shared" si="711"/>
        <v>3.3000000000000003</v>
      </c>
      <c r="BN637" s="66">
        <f t="shared" si="712"/>
        <v>330</v>
      </c>
      <c r="BO637" s="5">
        <f>AP637*BO1475</f>
        <v>0</v>
      </c>
      <c r="BP637" s="5">
        <f>AU637*BP1239</f>
        <v>-39</v>
      </c>
      <c r="BQ637" s="5">
        <f t="shared" si="663"/>
        <v>-39</v>
      </c>
      <c r="BR637" s="356">
        <f t="shared" si="651"/>
        <v>252</v>
      </c>
      <c r="BS637" s="5">
        <f t="shared" si="713"/>
        <v>1500.9</v>
      </c>
      <c r="BT637" s="6"/>
      <c r="BU637" s="306">
        <v>40714</v>
      </c>
      <c r="BV637" s="38">
        <f t="shared" si="696"/>
        <v>1500.9</v>
      </c>
      <c r="BW637" s="66">
        <f>BV27*BV637</f>
        <v>123652.99060800792</v>
      </c>
      <c r="BX637" s="66">
        <f t="shared" si="717"/>
        <v>-3147.1412094249245</v>
      </c>
      <c r="BY637" s="17">
        <f t="shared" si="715"/>
        <v>0</v>
      </c>
      <c r="BZ637" s="17">
        <f t="shared" si="718"/>
        <v>1</v>
      </c>
      <c r="CA637" s="66">
        <f t="shared" si="664"/>
        <v>252</v>
      </c>
      <c r="CB637" s="66">
        <f>N3+CE637</f>
        <v>134393</v>
      </c>
      <c r="CC637" s="66">
        <f>MAX(BW404:BW637)</f>
        <v>128225.40781018291</v>
      </c>
      <c r="CD637" s="66">
        <f t="shared" si="697"/>
        <v>-4572.4172021749837</v>
      </c>
      <c r="CE637" s="66">
        <f t="shared" si="665"/>
        <v>84393</v>
      </c>
      <c r="CF637" s="66">
        <f>MAX(CE404:CE637)</f>
        <v>84393</v>
      </c>
      <c r="CG637" s="66">
        <f t="shared" si="698"/>
        <v>0</v>
      </c>
      <c r="CH637" s="370">
        <f t="shared" si="662"/>
        <v>40714</v>
      </c>
      <c r="CI637" s="17">
        <f t="shared" si="678"/>
        <v>1</v>
      </c>
      <c r="CJ637" s="17">
        <f t="shared" si="679"/>
        <v>0</v>
      </c>
      <c r="CK637" s="38">
        <f>MAX(BV38:BV637)</f>
        <v>1556.4</v>
      </c>
      <c r="CL637" s="38">
        <f t="shared" si="716"/>
        <v>-55.5</v>
      </c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</row>
    <row r="638" spans="1:147" customFormat="1" x14ac:dyDescent="0.25">
      <c r="A638" s="3"/>
      <c r="B638" s="254">
        <f t="shared" si="719"/>
        <v>40637</v>
      </c>
      <c r="C638" s="5">
        <f t="shared" si="722"/>
        <v>54973</v>
      </c>
      <c r="D638" s="5">
        <v>0</v>
      </c>
      <c r="E638" s="66">
        <f t="shared" si="724"/>
        <v>0</v>
      </c>
      <c r="F638" s="66">
        <f t="shared" si="720"/>
        <v>401.00000000000006</v>
      </c>
      <c r="G638" s="4">
        <f t="shared" si="723"/>
        <v>55374</v>
      </c>
      <c r="H638" s="8">
        <f t="shared" si="721"/>
        <v>7.2944900223746211E-3</v>
      </c>
      <c r="I638" s="3"/>
      <c r="J638" s="306">
        <v>40721</v>
      </c>
      <c r="K638" s="176">
        <v>1500.9</v>
      </c>
      <c r="L638" s="176">
        <v>1514.8</v>
      </c>
      <c r="M638" s="176">
        <v>1478.3</v>
      </c>
      <c r="N638" s="178">
        <v>1482.6</v>
      </c>
      <c r="O638" s="5">
        <f t="shared" si="673"/>
        <v>36.5</v>
      </c>
      <c r="P638" s="8">
        <f t="shared" si="674"/>
        <v>2.4318742088080485E-2</v>
      </c>
      <c r="Q638" s="8">
        <f>(AVERAGE(P635:P637))*Q1239</f>
        <v>1.0455260202435514E-2</v>
      </c>
      <c r="R638" s="8">
        <f>P637/P1239</f>
        <v>1.1186971072981589</v>
      </c>
      <c r="S638" s="109">
        <f t="shared" si="654"/>
        <v>1485.2076999621647</v>
      </c>
      <c r="T638" s="5">
        <f t="shared" si="655"/>
        <v>15.900000000000091</v>
      </c>
      <c r="U638" s="8">
        <f t="shared" si="672"/>
        <v>0.46999999999999698</v>
      </c>
      <c r="V638" s="19">
        <f t="shared" si="656"/>
        <v>2.4000000000000909</v>
      </c>
      <c r="W638" s="109">
        <f t="shared" si="657"/>
        <v>1516.5923000378355</v>
      </c>
      <c r="X638" s="5">
        <f t="shared" si="658"/>
        <v>14.099999999999909</v>
      </c>
      <c r="Y638" s="8">
        <f t="shared" si="675"/>
        <v>0.53000000000000302</v>
      </c>
      <c r="Z638" s="5">
        <f t="shared" si="659"/>
        <v>0</v>
      </c>
      <c r="AA638" s="5">
        <f>K638*AA1239</f>
        <v>19.511700000000001</v>
      </c>
      <c r="AB638" s="5">
        <f t="shared" si="676"/>
        <v>21.827682348469487</v>
      </c>
      <c r="AC638" s="2">
        <f t="shared" si="714"/>
        <v>40721</v>
      </c>
      <c r="AD638" s="43">
        <f t="shared" si="682"/>
        <v>1485</v>
      </c>
      <c r="AE638" s="235">
        <v>6.4</v>
      </c>
      <c r="AF638" s="131">
        <f>(AK637&gt;AF1239)*1</f>
        <v>1</v>
      </c>
      <c r="AG638" s="112">
        <f>MROUND((AD638*AG1239),5)</f>
        <v>1455</v>
      </c>
      <c r="AH638" s="113">
        <f>MROUND((AE638*AH1239),0.1)</f>
        <v>1.2000000000000002</v>
      </c>
      <c r="AI638" s="60">
        <f t="shared" si="683"/>
        <v>-18.300000000000182</v>
      </c>
      <c r="AJ638" s="60">
        <f t="shared" si="660"/>
        <v>1500.9</v>
      </c>
      <c r="AK638" s="133">
        <f t="shared" si="661"/>
        <v>1482.6</v>
      </c>
      <c r="AL638" s="41">
        <f t="shared" si="677"/>
        <v>1515</v>
      </c>
      <c r="AM638" s="56">
        <f t="shared" si="680"/>
        <v>5.3000000000000007</v>
      </c>
      <c r="AN638" s="82">
        <f t="shared" si="681"/>
        <v>0</v>
      </c>
      <c r="AO638" s="82">
        <f t="shared" si="684"/>
        <v>1</v>
      </c>
      <c r="AP638" s="33">
        <f t="shared" si="699"/>
        <v>0</v>
      </c>
      <c r="AQ638" s="29">
        <f t="shared" si="685"/>
        <v>0</v>
      </c>
      <c r="AR638" s="86">
        <f t="shared" si="686"/>
        <v>0</v>
      </c>
      <c r="AS638" s="33">
        <f t="shared" si="687"/>
        <v>0</v>
      </c>
      <c r="AT638" s="19">
        <f t="shared" si="688"/>
        <v>0</v>
      </c>
      <c r="AU638" s="18">
        <f t="shared" si="700"/>
        <v>1</v>
      </c>
      <c r="AV638" s="5">
        <f t="shared" si="701"/>
        <v>5.3000000000000007</v>
      </c>
      <c r="AW638" s="17">
        <f t="shared" si="689"/>
        <v>1</v>
      </c>
      <c r="AX638" s="17">
        <f t="shared" si="690"/>
        <v>0</v>
      </c>
      <c r="AY638" s="17">
        <f t="shared" si="702"/>
        <v>0</v>
      </c>
      <c r="AZ638" s="19">
        <f t="shared" si="703"/>
        <v>1530</v>
      </c>
      <c r="BA638" s="19">
        <f t="shared" si="704"/>
        <v>0</v>
      </c>
      <c r="BB638" s="19">
        <f t="shared" si="705"/>
        <v>0</v>
      </c>
      <c r="BC638" s="19">
        <f t="shared" si="706"/>
        <v>0</v>
      </c>
      <c r="BD638" s="17">
        <f t="shared" si="707"/>
        <v>1530</v>
      </c>
      <c r="BE638" s="17">
        <f t="shared" si="691"/>
        <v>0</v>
      </c>
      <c r="BF638" s="38">
        <f t="shared" si="692"/>
        <v>0</v>
      </c>
      <c r="BG638" s="38">
        <f t="shared" si="693"/>
        <v>0</v>
      </c>
      <c r="BH638" s="38">
        <f t="shared" si="708"/>
        <v>0</v>
      </c>
      <c r="BI638" s="38">
        <f t="shared" si="694"/>
        <v>-1.2000000000000002</v>
      </c>
      <c r="BJ638" s="5">
        <f t="shared" si="695"/>
        <v>0</v>
      </c>
      <c r="BK638" s="5">
        <f t="shared" si="709"/>
        <v>0</v>
      </c>
      <c r="BL638" s="22">
        <f t="shared" si="710"/>
        <v>5.3000000000000007</v>
      </c>
      <c r="BM638" s="5">
        <f t="shared" si="711"/>
        <v>4.1000000000000005</v>
      </c>
      <c r="BN638" s="66">
        <f t="shared" si="712"/>
        <v>410.00000000000006</v>
      </c>
      <c r="BO638" s="5">
        <f>AP638*BO1476</f>
        <v>0</v>
      </c>
      <c r="BP638" s="5">
        <f>AU638*BP1239</f>
        <v>-39</v>
      </c>
      <c r="BQ638" s="5">
        <f t="shared" si="663"/>
        <v>-39</v>
      </c>
      <c r="BR638" s="356">
        <f t="shared" si="651"/>
        <v>332.00000000000006</v>
      </c>
      <c r="BS638" s="5">
        <f t="shared" si="713"/>
        <v>1482.6</v>
      </c>
      <c r="BT638" s="6"/>
      <c r="BU638" s="306">
        <v>40721</v>
      </c>
      <c r="BV638" s="38">
        <f t="shared" si="696"/>
        <v>1482.6</v>
      </c>
      <c r="BW638" s="66">
        <f>BV27*BV638</f>
        <v>122145.32871972318</v>
      </c>
      <c r="BX638" s="66">
        <f t="shared" si="717"/>
        <v>-1507.6618882847397</v>
      </c>
      <c r="BY638" s="17">
        <f t="shared" si="715"/>
        <v>0</v>
      </c>
      <c r="BZ638" s="17">
        <f t="shared" si="718"/>
        <v>1</v>
      </c>
      <c r="CA638" s="66">
        <f t="shared" si="664"/>
        <v>332</v>
      </c>
      <c r="CB638" s="66">
        <f>N3+CE638</f>
        <v>134725</v>
      </c>
      <c r="CC638" s="66">
        <f>MAX(BW404:BW638)</f>
        <v>128225.40781018291</v>
      </c>
      <c r="CD638" s="66">
        <f t="shared" si="697"/>
        <v>-6080.0790904597234</v>
      </c>
      <c r="CE638" s="66">
        <f t="shared" si="665"/>
        <v>84725</v>
      </c>
      <c r="CF638" s="66">
        <f>MAX(CE404:CE638)</f>
        <v>84725</v>
      </c>
      <c r="CG638" s="66">
        <f t="shared" si="698"/>
        <v>0</v>
      </c>
      <c r="CH638" s="370">
        <f t="shared" si="662"/>
        <v>40721</v>
      </c>
      <c r="CI638" s="17">
        <f t="shared" si="678"/>
        <v>1</v>
      </c>
      <c r="CJ638" s="17">
        <f t="shared" si="679"/>
        <v>0</v>
      </c>
      <c r="CK638" s="38">
        <f>MAX(BV38:BV638)</f>
        <v>1556.4</v>
      </c>
      <c r="CL638" s="38">
        <f t="shared" si="716"/>
        <v>-73.800000000000182</v>
      </c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</row>
    <row r="639" spans="1:147" customFormat="1" x14ac:dyDescent="0.25">
      <c r="A639" s="3"/>
      <c r="B639" s="254">
        <f t="shared" si="719"/>
        <v>40644</v>
      </c>
      <c r="C639" s="5">
        <f t="shared" si="722"/>
        <v>55374</v>
      </c>
      <c r="D639" s="5">
        <v>0</v>
      </c>
      <c r="E639" s="66">
        <f t="shared" si="724"/>
        <v>0</v>
      </c>
      <c r="F639" s="66">
        <f t="shared" si="720"/>
        <v>401.00000000000006</v>
      </c>
      <c r="G639" s="4">
        <f t="shared" si="723"/>
        <v>55775</v>
      </c>
      <c r="H639" s="8">
        <f t="shared" si="721"/>
        <v>7.2416657637158245E-3</v>
      </c>
      <c r="I639" s="3"/>
      <c r="J639" s="306">
        <v>40728</v>
      </c>
      <c r="K639" s="176">
        <v>1486.8</v>
      </c>
      <c r="L639" s="176">
        <v>1546</v>
      </c>
      <c r="M639" s="176">
        <v>1486.2</v>
      </c>
      <c r="N639" s="178">
        <v>1541.6</v>
      </c>
      <c r="O639" s="5">
        <f t="shared" si="673"/>
        <v>59.799999999999955</v>
      </c>
      <c r="P639" s="8">
        <f t="shared" si="674"/>
        <v>4.0220608017218155E-2</v>
      </c>
      <c r="Q639" s="8">
        <f>(AVERAGE(P636:P638))*Q1239</f>
        <v>1.1254681560375762E-2</v>
      </c>
      <c r="R639" s="8">
        <f>P638/P1239</f>
        <v>0.68966346704007042</v>
      </c>
      <c r="S639" s="109">
        <f t="shared" si="654"/>
        <v>1470.0665394560333</v>
      </c>
      <c r="T639" s="5">
        <f t="shared" si="655"/>
        <v>16.799999999999955</v>
      </c>
      <c r="U639" s="8">
        <f t="shared" si="672"/>
        <v>0.52000000000000135</v>
      </c>
      <c r="V639" s="19">
        <f t="shared" si="656"/>
        <v>0</v>
      </c>
      <c r="W639" s="109">
        <f t="shared" si="657"/>
        <v>1503.5334605439666</v>
      </c>
      <c r="X639" s="5">
        <f t="shared" si="658"/>
        <v>18.200000000000045</v>
      </c>
      <c r="Y639" s="8">
        <f t="shared" si="675"/>
        <v>0.47999999999999865</v>
      </c>
      <c r="Z639" s="5">
        <f t="shared" si="659"/>
        <v>36.599999999999909</v>
      </c>
      <c r="AA639" s="5">
        <f>K639*AA1239</f>
        <v>19.328399999999998</v>
      </c>
      <c r="AB639" s="5">
        <f t="shared" si="676"/>
        <v>13.330091356337297</v>
      </c>
      <c r="AC639" s="2">
        <f t="shared" si="714"/>
        <v>40728</v>
      </c>
      <c r="AD639" s="43">
        <f t="shared" si="682"/>
        <v>1470</v>
      </c>
      <c r="AE639" s="235">
        <v>10.199999999999999</v>
      </c>
      <c r="AF639" s="131">
        <f>(AK638&gt;AF1239)*1</f>
        <v>1</v>
      </c>
      <c r="AG639" s="112">
        <f>MROUND((AD639*AG1239),5)</f>
        <v>1440</v>
      </c>
      <c r="AH639" s="113">
        <f>MROUND((AE639*AH1239),0.1)</f>
        <v>1.8</v>
      </c>
      <c r="AI639" s="60">
        <f t="shared" si="683"/>
        <v>59</v>
      </c>
      <c r="AJ639" s="60">
        <f t="shared" si="660"/>
        <v>1486.8</v>
      </c>
      <c r="AK639" s="133">
        <f t="shared" si="661"/>
        <v>1541.6</v>
      </c>
      <c r="AL639" s="41">
        <f t="shared" si="677"/>
        <v>1505</v>
      </c>
      <c r="AM639" s="56">
        <f t="shared" si="680"/>
        <v>11.600000000000001</v>
      </c>
      <c r="AN639" s="82">
        <f t="shared" si="681"/>
        <v>1</v>
      </c>
      <c r="AO639" s="82">
        <f t="shared" si="684"/>
        <v>0</v>
      </c>
      <c r="AP639" s="33">
        <f t="shared" si="699"/>
        <v>0</v>
      </c>
      <c r="AQ639" s="29">
        <f t="shared" si="685"/>
        <v>0</v>
      </c>
      <c r="AR639" s="86">
        <f t="shared" si="686"/>
        <v>1</v>
      </c>
      <c r="AS639" s="33">
        <f t="shared" si="687"/>
        <v>0</v>
      </c>
      <c r="AT639" s="19">
        <f t="shared" si="688"/>
        <v>0</v>
      </c>
      <c r="AU639" s="18">
        <f t="shared" si="700"/>
        <v>1</v>
      </c>
      <c r="AV639" s="5">
        <f t="shared" si="701"/>
        <v>11.600000000000001</v>
      </c>
      <c r="AW639" s="17">
        <f t="shared" si="689"/>
        <v>0</v>
      </c>
      <c r="AX639" s="17">
        <f t="shared" si="690"/>
        <v>1</v>
      </c>
      <c r="AY639" s="17">
        <f t="shared" si="702"/>
        <v>1505</v>
      </c>
      <c r="AZ639" s="19">
        <f t="shared" si="703"/>
        <v>1530</v>
      </c>
      <c r="BA639" s="19">
        <f t="shared" si="704"/>
        <v>0</v>
      </c>
      <c r="BB639" s="19">
        <f t="shared" si="705"/>
        <v>0</v>
      </c>
      <c r="BC639" s="19">
        <f t="shared" si="706"/>
        <v>1505</v>
      </c>
      <c r="BD639" s="17">
        <f t="shared" si="707"/>
        <v>0</v>
      </c>
      <c r="BE639" s="17">
        <f t="shared" si="691"/>
        <v>0</v>
      </c>
      <c r="BF639" s="38">
        <f t="shared" si="692"/>
        <v>0</v>
      </c>
      <c r="BG639" s="38">
        <f t="shared" si="693"/>
        <v>0</v>
      </c>
      <c r="BH639" s="38">
        <f t="shared" si="708"/>
        <v>0</v>
      </c>
      <c r="BI639" s="38">
        <f t="shared" si="694"/>
        <v>-1.8</v>
      </c>
      <c r="BJ639" s="5">
        <f t="shared" si="695"/>
        <v>0</v>
      </c>
      <c r="BK639" s="5">
        <f t="shared" si="709"/>
        <v>-25</v>
      </c>
      <c r="BL639" s="22">
        <f t="shared" si="710"/>
        <v>-13.399999999999999</v>
      </c>
      <c r="BM639" s="5">
        <f t="shared" si="711"/>
        <v>-15.2</v>
      </c>
      <c r="BN639" s="66">
        <f t="shared" si="712"/>
        <v>-1520</v>
      </c>
      <c r="BO639" s="5">
        <f>AP639*BO1477</f>
        <v>0</v>
      </c>
      <c r="BP639" s="5">
        <f>AU639*BP1239</f>
        <v>-39</v>
      </c>
      <c r="BQ639" s="5">
        <f t="shared" si="663"/>
        <v>-39</v>
      </c>
      <c r="BR639" s="356">
        <f t="shared" ref="BR639:BR702" si="725">BQ639+BP639+BO639+BN639</f>
        <v>-1598</v>
      </c>
      <c r="BS639" s="5">
        <f t="shared" si="713"/>
        <v>1541.6</v>
      </c>
      <c r="BT639" s="6"/>
      <c r="BU639" s="306">
        <v>40728</v>
      </c>
      <c r="BV639" s="38">
        <f t="shared" si="696"/>
        <v>1541.6</v>
      </c>
      <c r="BW639" s="66">
        <f>BV27*BV639</f>
        <v>127006.09655626956</v>
      </c>
      <c r="BX639" s="66">
        <f t="shared" si="717"/>
        <v>4860.7678365463798</v>
      </c>
      <c r="BY639" s="17">
        <f t="shared" si="715"/>
        <v>1</v>
      </c>
      <c r="BZ639" s="17">
        <f t="shared" si="718"/>
        <v>0</v>
      </c>
      <c r="CA639" s="66">
        <f t="shared" si="664"/>
        <v>-1598</v>
      </c>
      <c r="CB639" s="66">
        <f>N3+CE639</f>
        <v>133127</v>
      </c>
      <c r="CC639" s="66">
        <f>MAX(BW404:BW639)</f>
        <v>128225.40781018291</v>
      </c>
      <c r="CD639" s="66">
        <f t="shared" si="697"/>
        <v>-1219.3112539133435</v>
      </c>
      <c r="CE639" s="66">
        <f t="shared" si="665"/>
        <v>83127</v>
      </c>
      <c r="CF639" s="66">
        <f>MAX(CE404:CE639)</f>
        <v>84725</v>
      </c>
      <c r="CG639" s="66">
        <f t="shared" si="698"/>
        <v>-1598</v>
      </c>
      <c r="CH639" s="370">
        <f t="shared" si="662"/>
        <v>40728</v>
      </c>
      <c r="CI639" s="17">
        <f t="shared" si="678"/>
        <v>0</v>
      </c>
      <c r="CJ639" s="17">
        <f t="shared" si="679"/>
        <v>1</v>
      </c>
      <c r="CK639" s="38">
        <f>MAX(BV38:BV639)</f>
        <v>1556.4</v>
      </c>
      <c r="CL639" s="38">
        <f t="shared" si="716"/>
        <v>-14.800000000000182</v>
      </c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</row>
    <row r="640" spans="1:147" customFormat="1" x14ac:dyDescent="0.25">
      <c r="A640" s="3"/>
      <c r="B640" s="254">
        <f t="shared" si="719"/>
        <v>40651</v>
      </c>
      <c r="C640" s="5">
        <f t="shared" si="722"/>
        <v>55775</v>
      </c>
      <c r="D640" s="5">
        <v>0</v>
      </c>
      <c r="E640" s="66">
        <f t="shared" si="724"/>
        <v>0</v>
      </c>
      <c r="F640" s="66">
        <f t="shared" si="720"/>
        <v>630.99999999999989</v>
      </c>
      <c r="G640" s="4">
        <f t="shared" si="723"/>
        <v>56406</v>
      </c>
      <c r="H640" s="8">
        <f t="shared" si="721"/>
        <v>1.1313312415956968E-2</v>
      </c>
      <c r="I640" s="3"/>
      <c r="J640" s="306">
        <v>40735</v>
      </c>
      <c r="K640" s="176">
        <v>1545</v>
      </c>
      <c r="L640" s="176">
        <v>1594.9</v>
      </c>
      <c r="M640" s="176">
        <v>1541.1</v>
      </c>
      <c r="N640" s="178">
        <v>1590.1</v>
      </c>
      <c r="O640" s="5">
        <f t="shared" si="673"/>
        <v>53.800000000000182</v>
      </c>
      <c r="P640" s="8">
        <f t="shared" si="674"/>
        <v>3.4822006472492027E-2</v>
      </c>
      <c r="Q640" s="8">
        <f>(AVERAGE(P637:P639))*Q1239</f>
        <v>1.3864875997949503E-2</v>
      </c>
      <c r="R640" s="8">
        <f>P639/P1239</f>
        <v>1.1406298841916698</v>
      </c>
      <c r="S640" s="109">
        <f t="shared" si="654"/>
        <v>1523.5787665831681</v>
      </c>
      <c r="T640" s="5">
        <f t="shared" si="655"/>
        <v>20</v>
      </c>
      <c r="U640" s="8">
        <f t="shared" si="672"/>
        <v>0.5</v>
      </c>
      <c r="V640" s="19">
        <f t="shared" si="656"/>
        <v>0</v>
      </c>
      <c r="W640" s="109">
        <f t="shared" si="657"/>
        <v>1566.4212334168319</v>
      </c>
      <c r="X640" s="5">
        <f t="shared" si="658"/>
        <v>20</v>
      </c>
      <c r="Y640" s="8">
        <f t="shared" si="675"/>
        <v>0.5</v>
      </c>
      <c r="Z640" s="5">
        <f t="shared" si="659"/>
        <v>25.099999999999909</v>
      </c>
      <c r="AA640" s="5">
        <f>K640*AA1239</f>
        <v>20.085000000000001</v>
      </c>
      <c r="AB640" s="5">
        <f t="shared" si="676"/>
        <v>22.909551223989688</v>
      </c>
      <c r="AC640" s="2">
        <f t="shared" si="714"/>
        <v>40735</v>
      </c>
      <c r="AD640" s="43">
        <f t="shared" si="682"/>
        <v>1525</v>
      </c>
      <c r="AE640" s="235">
        <v>6.9</v>
      </c>
      <c r="AF640" s="131">
        <f>(AK639&gt;AF1239)*1</f>
        <v>1</v>
      </c>
      <c r="AG640" s="112">
        <f>MROUND((AD640*AG1239),5)</f>
        <v>1495</v>
      </c>
      <c r="AH640" s="113">
        <f>MROUND((AE640*AH1239),0.1)</f>
        <v>1.2000000000000002</v>
      </c>
      <c r="AI640" s="60">
        <f t="shared" si="683"/>
        <v>48.5</v>
      </c>
      <c r="AJ640" s="60">
        <f t="shared" si="660"/>
        <v>1545</v>
      </c>
      <c r="AK640" s="133">
        <f t="shared" si="661"/>
        <v>1590.1</v>
      </c>
      <c r="AL640" s="41">
        <f t="shared" si="677"/>
        <v>1565</v>
      </c>
      <c r="AM640" s="56">
        <f t="shared" si="680"/>
        <v>6.4</v>
      </c>
      <c r="AN640" s="82">
        <f t="shared" si="681"/>
        <v>1</v>
      </c>
      <c r="AO640" s="82">
        <f t="shared" si="684"/>
        <v>0</v>
      </c>
      <c r="AP640" s="33">
        <f t="shared" si="699"/>
        <v>1</v>
      </c>
      <c r="AQ640" s="29">
        <f t="shared" si="685"/>
        <v>6.9</v>
      </c>
      <c r="AR640" s="86">
        <f t="shared" si="686"/>
        <v>1</v>
      </c>
      <c r="AS640" s="33">
        <f t="shared" si="687"/>
        <v>0</v>
      </c>
      <c r="AT640" s="19">
        <f t="shared" si="688"/>
        <v>0</v>
      </c>
      <c r="AU640" s="18">
        <f t="shared" si="700"/>
        <v>0</v>
      </c>
      <c r="AV640" s="5">
        <f t="shared" si="701"/>
        <v>0</v>
      </c>
      <c r="AW640" s="17">
        <f t="shared" si="689"/>
        <v>0</v>
      </c>
      <c r="AX640" s="17">
        <f t="shared" si="690"/>
        <v>0</v>
      </c>
      <c r="AY640" s="17">
        <f t="shared" si="702"/>
        <v>0</v>
      </c>
      <c r="AZ640" s="19">
        <f t="shared" si="703"/>
        <v>0</v>
      </c>
      <c r="BA640" s="19">
        <f t="shared" si="704"/>
        <v>0</v>
      </c>
      <c r="BB640" s="19">
        <f t="shared" si="705"/>
        <v>0</v>
      </c>
      <c r="BC640" s="19">
        <f t="shared" si="706"/>
        <v>0</v>
      </c>
      <c r="BD640" s="17">
        <f t="shared" si="707"/>
        <v>0</v>
      </c>
      <c r="BE640" s="17">
        <f t="shared" si="691"/>
        <v>0</v>
      </c>
      <c r="BF640" s="38">
        <f t="shared" si="692"/>
        <v>0</v>
      </c>
      <c r="BG640" s="38">
        <f t="shared" si="693"/>
        <v>0</v>
      </c>
      <c r="BH640" s="38">
        <f t="shared" si="708"/>
        <v>0</v>
      </c>
      <c r="BI640" s="38">
        <f t="shared" si="694"/>
        <v>-1.2000000000000002</v>
      </c>
      <c r="BJ640" s="5">
        <f t="shared" si="695"/>
        <v>6.9</v>
      </c>
      <c r="BK640" s="5">
        <f t="shared" si="709"/>
        <v>0</v>
      </c>
      <c r="BL640" s="22">
        <f t="shared" si="710"/>
        <v>0</v>
      </c>
      <c r="BM640" s="5">
        <f t="shared" si="711"/>
        <v>5.7</v>
      </c>
      <c r="BN640" s="66">
        <f t="shared" si="712"/>
        <v>570</v>
      </c>
      <c r="BO640" s="5">
        <f>AP640*BO1478</f>
        <v>0</v>
      </c>
      <c r="BP640" s="5">
        <f>AU640*BP1239</f>
        <v>0</v>
      </c>
      <c r="BQ640" s="5">
        <f t="shared" si="663"/>
        <v>-39</v>
      </c>
      <c r="BR640" s="356">
        <f t="shared" si="725"/>
        <v>531</v>
      </c>
      <c r="BS640" s="5">
        <f t="shared" si="713"/>
        <v>1590.1</v>
      </c>
      <c r="BT640" s="6"/>
      <c r="BU640" s="306">
        <v>40735</v>
      </c>
      <c r="BV640" s="38">
        <f t="shared" si="696"/>
        <v>1590.1</v>
      </c>
      <c r="BW640" s="66">
        <f>BV27*BV640</f>
        <v>131001.81248970176</v>
      </c>
      <c r="BX640" s="66">
        <f t="shared" si="717"/>
        <v>3995.7159334321914</v>
      </c>
      <c r="BY640" s="17">
        <f t="shared" si="715"/>
        <v>1</v>
      </c>
      <c r="BZ640" s="17">
        <f t="shared" si="718"/>
        <v>0</v>
      </c>
      <c r="CA640" s="66">
        <f t="shared" si="664"/>
        <v>531</v>
      </c>
      <c r="CB640" s="66">
        <f>N3+CE640</f>
        <v>133658</v>
      </c>
      <c r="CC640" s="66">
        <f>MAX(BW404:BW640)</f>
        <v>131001.81248970176</v>
      </c>
      <c r="CD640" s="66">
        <f t="shared" si="697"/>
        <v>0</v>
      </c>
      <c r="CE640" s="66">
        <f t="shared" si="665"/>
        <v>83658</v>
      </c>
      <c r="CF640" s="66">
        <f>MAX(CE404:CE640)</f>
        <v>84725</v>
      </c>
      <c r="CG640" s="66">
        <f t="shared" si="698"/>
        <v>-1067</v>
      </c>
      <c r="CH640" s="370">
        <f t="shared" si="662"/>
        <v>40735</v>
      </c>
      <c r="CI640" s="17">
        <f t="shared" si="678"/>
        <v>1</v>
      </c>
      <c r="CJ640" s="17">
        <f t="shared" si="679"/>
        <v>0</v>
      </c>
      <c r="CK640" s="38">
        <f>MAX(BV38:BV640)</f>
        <v>1590.1</v>
      </c>
      <c r="CL640" s="38">
        <f t="shared" si="716"/>
        <v>0</v>
      </c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</row>
    <row r="641" spans="1:147" customFormat="1" x14ac:dyDescent="0.25">
      <c r="A641" s="3"/>
      <c r="B641" s="254">
        <f t="shared" si="719"/>
        <v>40658</v>
      </c>
      <c r="C641" s="5">
        <f t="shared" si="722"/>
        <v>56406</v>
      </c>
      <c r="D641" s="5">
        <v>0</v>
      </c>
      <c r="E641" s="66">
        <f t="shared" si="724"/>
        <v>0</v>
      </c>
      <c r="F641" s="66">
        <f t="shared" si="720"/>
        <v>611</v>
      </c>
      <c r="G641" s="4">
        <f t="shared" si="723"/>
        <v>57017</v>
      </c>
      <c r="H641" s="8">
        <f t="shared" si="721"/>
        <v>1.0832180973655285E-2</v>
      </c>
      <c r="I641" s="3"/>
      <c r="J641" s="306">
        <v>40742</v>
      </c>
      <c r="K641" s="176">
        <v>1594.3</v>
      </c>
      <c r="L641" s="176">
        <v>1610.7</v>
      </c>
      <c r="M641" s="176">
        <v>1581.1</v>
      </c>
      <c r="N641" s="178">
        <v>1601.5</v>
      </c>
      <c r="O641" s="5">
        <f t="shared" si="673"/>
        <v>29.600000000000136</v>
      </c>
      <c r="P641" s="8">
        <f t="shared" si="674"/>
        <v>1.8566141880449187E-2</v>
      </c>
      <c r="Q641" s="8">
        <f>(AVERAGE(P638:P640))*Q1239</f>
        <v>1.3248180877038754E-2</v>
      </c>
      <c r="R641" s="8">
        <f>P640/P1239</f>
        <v>0.98752910928240378</v>
      </c>
      <c r="S641" s="109">
        <f t="shared" si="654"/>
        <v>1573.1784252277371</v>
      </c>
      <c r="T641" s="5">
        <f t="shared" si="655"/>
        <v>19.299999999999955</v>
      </c>
      <c r="U641" s="8">
        <f t="shared" si="672"/>
        <v>0.51750000000000118</v>
      </c>
      <c r="V641" s="19">
        <f t="shared" si="656"/>
        <v>0</v>
      </c>
      <c r="W641" s="109">
        <f t="shared" si="657"/>
        <v>1615.4215747722628</v>
      </c>
      <c r="X641" s="5">
        <f t="shared" si="658"/>
        <v>20.700000000000045</v>
      </c>
      <c r="Y641" s="8">
        <f t="shared" si="675"/>
        <v>0.48249999999999882</v>
      </c>
      <c r="Z641" s="5">
        <f t="shared" si="659"/>
        <v>0</v>
      </c>
      <c r="AA641" s="5">
        <f>K641*AA1239</f>
        <v>20.725899999999999</v>
      </c>
      <c r="AB641" s="5">
        <f t="shared" si="676"/>
        <v>20.467429566076174</v>
      </c>
      <c r="AC641" s="2">
        <f t="shared" si="714"/>
        <v>40742</v>
      </c>
      <c r="AD641" s="43">
        <f t="shared" si="682"/>
        <v>1575</v>
      </c>
      <c r="AE641" s="235">
        <v>11.4</v>
      </c>
      <c r="AF641" s="131">
        <f>(AK640&gt;AF1239)*1</f>
        <v>1</v>
      </c>
      <c r="AG641" s="112">
        <f>MROUND((AD641*AG1239),5)</f>
        <v>1545</v>
      </c>
      <c r="AH641" s="113">
        <f>MROUND((AE641*AH1239),0.1)</f>
        <v>2.1</v>
      </c>
      <c r="AI641" s="60">
        <f t="shared" si="683"/>
        <v>11.400000000000091</v>
      </c>
      <c r="AJ641" s="60">
        <f t="shared" si="660"/>
        <v>1594.3</v>
      </c>
      <c r="AK641" s="133">
        <f t="shared" si="661"/>
        <v>1601.5</v>
      </c>
      <c r="AL641" s="41">
        <f t="shared" si="677"/>
        <v>1615</v>
      </c>
      <c r="AM641" s="56">
        <f t="shared" si="680"/>
        <v>11.5</v>
      </c>
      <c r="AN641" s="82">
        <f t="shared" si="681"/>
        <v>1</v>
      </c>
      <c r="AO641" s="82">
        <f t="shared" si="684"/>
        <v>0</v>
      </c>
      <c r="AP641" s="33">
        <f t="shared" si="699"/>
        <v>1</v>
      </c>
      <c r="AQ641" s="29">
        <f t="shared" si="685"/>
        <v>11.4</v>
      </c>
      <c r="AR641" s="86">
        <f t="shared" si="686"/>
        <v>1</v>
      </c>
      <c r="AS641" s="33">
        <f t="shared" si="687"/>
        <v>0</v>
      </c>
      <c r="AT641" s="19">
        <f t="shared" si="688"/>
        <v>0</v>
      </c>
      <c r="AU641" s="18">
        <f t="shared" si="700"/>
        <v>0</v>
      </c>
      <c r="AV641" s="5">
        <f t="shared" si="701"/>
        <v>0</v>
      </c>
      <c r="AW641" s="17">
        <f t="shared" si="689"/>
        <v>0</v>
      </c>
      <c r="AX641" s="17">
        <f t="shared" si="690"/>
        <v>0</v>
      </c>
      <c r="AY641" s="17">
        <f t="shared" si="702"/>
        <v>0</v>
      </c>
      <c r="AZ641" s="19">
        <f t="shared" si="703"/>
        <v>0</v>
      </c>
      <c r="BA641" s="19">
        <f t="shared" si="704"/>
        <v>0</v>
      </c>
      <c r="BB641" s="19">
        <f t="shared" si="705"/>
        <v>0</v>
      </c>
      <c r="BC641" s="19">
        <f t="shared" si="706"/>
        <v>0</v>
      </c>
      <c r="BD641" s="17">
        <f t="shared" si="707"/>
        <v>0</v>
      </c>
      <c r="BE641" s="17">
        <f t="shared" si="691"/>
        <v>0</v>
      </c>
      <c r="BF641" s="38">
        <f t="shared" si="692"/>
        <v>0</v>
      </c>
      <c r="BG641" s="38">
        <f t="shared" si="693"/>
        <v>0</v>
      </c>
      <c r="BH641" s="38">
        <f t="shared" si="708"/>
        <v>0</v>
      </c>
      <c r="BI641" s="38">
        <f t="shared" si="694"/>
        <v>-2.1</v>
      </c>
      <c r="BJ641" s="5">
        <f t="shared" si="695"/>
        <v>11.4</v>
      </c>
      <c r="BK641" s="5">
        <f t="shared" si="709"/>
        <v>0</v>
      </c>
      <c r="BL641" s="22">
        <f t="shared" si="710"/>
        <v>0</v>
      </c>
      <c r="BM641" s="5">
        <f t="shared" si="711"/>
        <v>9.3000000000000007</v>
      </c>
      <c r="BN641" s="66">
        <f t="shared" si="712"/>
        <v>930.00000000000011</v>
      </c>
      <c r="BO641" s="5">
        <f>AP641*BO1479</f>
        <v>0</v>
      </c>
      <c r="BP641" s="5">
        <f>AU641*BP1239</f>
        <v>0</v>
      </c>
      <c r="BQ641" s="5">
        <f t="shared" si="663"/>
        <v>-39</v>
      </c>
      <c r="BR641" s="356">
        <f t="shared" si="725"/>
        <v>891.00000000000011</v>
      </c>
      <c r="BS641" s="5">
        <f t="shared" si="713"/>
        <v>1601.5</v>
      </c>
      <c r="BT641" s="6"/>
      <c r="BU641" s="306">
        <v>40742</v>
      </c>
      <c r="BV641" s="38">
        <f t="shared" si="696"/>
        <v>1601.5</v>
      </c>
      <c r="BW641" s="66">
        <f>BV27*BV641</f>
        <v>131941.01169879717</v>
      </c>
      <c r="BX641" s="66">
        <f t="shared" si="717"/>
        <v>939.19920909541543</v>
      </c>
      <c r="BY641" s="17">
        <f t="shared" si="715"/>
        <v>1</v>
      </c>
      <c r="BZ641" s="17">
        <f t="shared" si="718"/>
        <v>0</v>
      </c>
      <c r="CA641" s="66">
        <f t="shared" si="664"/>
        <v>891</v>
      </c>
      <c r="CB641" s="66">
        <f>N3+CE641</f>
        <v>134549</v>
      </c>
      <c r="CC641" s="66">
        <f>MAX(BW404:BW641)</f>
        <v>131941.01169879717</v>
      </c>
      <c r="CD641" s="66">
        <f t="shared" si="697"/>
        <v>0</v>
      </c>
      <c r="CE641" s="66">
        <f t="shared" si="665"/>
        <v>84549</v>
      </c>
      <c r="CF641" s="66">
        <f>MAX(CE404:CE641)</f>
        <v>84725</v>
      </c>
      <c r="CG641" s="66">
        <f t="shared" si="698"/>
        <v>-176</v>
      </c>
      <c r="CH641" s="370">
        <f t="shared" si="662"/>
        <v>40742</v>
      </c>
      <c r="CI641" s="17">
        <f t="shared" si="678"/>
        <v>1</v>
      </c>
      <c r="CJ641" s="17">
        <f t="shared" si="679"/>
        <v>0</v>
      </c>
      <c r="CK641" s="38">
        <f>MAX(BV38:BV641)</f>
        <v>1601.5</v>
      </c>
      <c r="CL641" s="38">
        <f t="shared" si="716"/>
        <v>0</v>
      </c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</row>
    <row r="642" spans="1:147" customFormat="1" x14ac:dyDescent="0.25">
      <c r="A642" s="3"/>
      <c r="B642" s="254">
        <f t="shared" si="719"/>
        <v>40665</v>
      </c>
      <c r="C642" s="5">
        <f t="shared" si="722"/>
        <v>57017</v>
      </c>
      <c r="D642" s="5">
        <v>0</v>
      </c>
      <c r="E642" s="66">
        <f t="shared" si="724"/>
        <v>0</v>
      </c>
      <c r="F642" s="66">
        <f t="shared" si="720"/>
        <v>-2509</v>
      </c>
      <c r="G642" s="4">
        <f t="shared" si="723"/>
        <v>54508</v>
      </c>
      <c r="H642" s="8">
        <f t="shared" si="721"/>
        <v>-4.4004419734465158E-2</v>
      </c>
      <c r="I642" s="3"/>
      <c r="J642" s="306">
        <v>40749</v>
      </c>
      <c r="K642" s="176">
        <v>1607.9</v>
      </c>
      <c r="L642" s="176">
        <v>1637.5</v>
      </c>
      <c r="M642" s="176">
        <v>1603.8</v>
      </c>
      <c r="N642" s="178">
        <v>1631.2</v>
      </c>
      <c r="O642" s="5">
        <f t="shared" si="673"/>
        <v>33.700000000000045</v>
      </c>
      <c r="P642" s="8">
        <f t="shared" si="674"/>
        <v>2.0959014864108491E-2</v>
      </c>
      <c r="Q642" s="8">
        <f>(AVERAGE(P639:P641))*Q1239</f>
        <v>1.2481167516021248E-2</v>
      </c>
      <c r="R642" s="8">
        <f>P641/P1239</f>
        <v>0.52652352380941381</v>
      </c>
      <c r="S642" s="109">
        <f t="shared" si="654"/>
        <v>1587.8315307509895</v>
      </c>
      <c r="T642" s="5">
        <f t="shared" si="655"/>
        <v>17.900000000000091</v>
      </c>
      <c r="U642" s="8">
        <f t="shared" si="672"/>
        <v>0.55249999999999777</v>
      </c>
      <c r="V642" s="19">
        <f t="shared" si="656"/>
        <v>0</v>
      </c>
      <c r="W642" s="109">
        <f t="shared" si="657"/>
        <v>1627.9684692490107</v>
      </c>
      <c r="X642" s="5">
        <f t="shared" si="658"/>
        <v>22.099999999999909</v>
      </c>
      <c r="Y642" s="8">
        <f t="shared" si="675"/>
        <v>0.44750000000000223</v>
      </c>
      <c r="Z642" s="5">
        <f t="shared" si="659"/>
        <v>1.2000000000000455</v>
      </c>
      <c r="AA642" s="5">
        <f>K642*AA1239</f>
        <v>20.902699999999999</v>
      </c>
      <c r="AB642" s="5">
        <f t="shared" si="676"/>
        <v>11.005763261131033</v>
      </c>
      <c r="AC642" s="2">
        <f t="shared" si="714"/>
        <v>40749</v>
      </c>
      <c r="AD642" s="43">
        <f t="shared" si="682"/>
        <v>1590</v>
      </c>
      <c r="AE642" s="235">
        <v>10.5</v>
      </c>
      <c r="AF642" s="131">
        <f>(AK641&gt;AF1239)*1</f>
        <v>1</v>
      </c>
      <c r="AG642" s="112">
        <f>MROUND((AD642*AG1239),5)</f>
        <v>1560</v>
      </c>
      <c r="AH642" s="113">
        <f>MROUND((AE642*AH1239),0.1)</f>
        <v>1.9000000000000001</v>
      </c>
      <c r="AI642" s="60">
        <f t="shared" si="683"/>
        <v>29.700000000000045</v>
      </c>
      <c r="AJ642" s="60">
        <f t="shared" si="660"/>
        <v>1607.9</v>
      </c>
      <c r="AK642" s="133">
        <f t="shared" si="661"/>
        <v>1631.2</v>
      </c>
      <c r="AL642" s="41">
        <f t="shared" si="677"/>
        <v>1630</v>
      </c>
      <c r="AM642" s="56">
        <f t="shared" si="680"/>
        <v>9.9</v>
      </c>
      <c r="AN642" s="82">
        <f t="shared" si="681"/>
        <v>1</v>
      </c>
      <c r="AO642" s="82">
        <f t="shared" si="684"/>
        <v>0</v>
      </c>
      <c r="AP642" s="33">
        <f t="shared" si="699"/>
        <v>1</v>
      </c>
      <c r="AQ642" s="29">
        <f t="shared" si="685"/>
        <v>10.5</v>
      </c>
      <c r="AR642" s="86">
        <f t="shared" si="686"/>
        <v>1</v>
      </c>
      <c r="AS642" s="33">
        <f t="shared" si="687"/>
        <v>0</v>
      </c>
      <c r="AT642" s="19">
        <f t="shared" si="688"/>
        <v>0</v>
      </c>
      <c r="AU642" s="18">
        <f t="shared" si="700"/>
        <v>0</v>
      </c>
      <c r="AV642" s="5">
        <f t="shared" si="701"/>
        <v>0</v>
      </c>
      <c r="AW642" s="17">
        <f t="shared" si="689"/>
        <v>0</v>
      </c>
      <c r="AX642" s="17">
        <f t="shared" si="690"/>
        <v>0</v>
      </c>
      <c r="AY642" s="17">
        <f t="shared" si="702"/>
        <v>0</v>
      </c>
      <c r="AZ642" s="19">
        <f t="shared" si="703"/>
        <v>0</v>
      </c>
      <c r="BA642" s="19">
        <f t="shared" si="704"/>
        <v>0</v>
      </c>
      <c r="BB642" s="19">
        <f t="shared" si="705"/>
        <v>0</v>
      </c>
      <c r="BC642" s="19">
        <f t="shared" si="706"/>
        <v>0</v>
      </c>
      <c r="BD642" s="17">
        <f t="shared" si="707"/>
        <v>0</v>
      </c>
      <c r="BE642" s="17">
        <f t="shared" si="691"/>
        <v>0</v>
      </c>
      <c r="BF642" s="38">
        <f t="shared" si="692"/>
        <v>0</v>
      </c>
      <c r="BG642" s="38">
        <f t="shared" si="693"/>
        <v>0</v>
      </c>
      <c r="BH642" s="38">
        <f t="shared" si="708"/>
        <v>0</v>
      </c>
      <c r="BI642" s="38">
        <f t="shared" si="694"/>
        <v>-1.9000000000000001</v>
      </c>
      <c r="BJ642" s="5">
        <f t="shared" si="695"/>
        <v>10.5</v>
      </c>
      <c r="BK642" s="5">
        <f t="shared" si="709"/>
        <v>0</v>
      </c>
      <c r="BL642" s="22">
        <f t="shared" si="710"/>
        <v>0</v>
      </c>
      <c r="BM642" s="5">
        <f t="shared" si="711"/>
        <v>8.6</v>
      </c>
      <c r="BN642" s="66">
        <f t="shared" si="712"/>
        <v>860</v>
      </c>
      <c r="BO642" s="5">
        <f>AP642*BO1480</f>
        <v>0</v>
      </c>
      <c r="BP642" s="5">
        <f>AU642*BP1239</f>
        <v>0</v>
      </c>
      <c r="BQ642" s="5">
        <f t="shared" si="663"/>
        <v>-39</v>
      </c>
      <c r="BR642" s="356">
        <f t="shared" si="725"/>
        <v>821</v>
      </c>
      <c r="BS642" s="5">
        <f t="shared" si="713"/>
        <v>1631.2</v>
      </c>
      <c r="BT642" s="6"/>
      <c r="BU642" s="306">
        <v>40749</v>
      </c>
      <c r="BV642" s="38">
        <f t="shared" si="696"/>
        <v>1631.2</v>
      </c>
      <c r="BW642" s="66">
        <f>BV27*BV642</f>
        <v>134387.87279617731</v>
      </c>
      <c r="BX642" s="66">
        <f t="shared" si="717"/>
        <v>2446.8610973801406</v>
      </c>
      <c r="BY642" s="17">
        <f t="shared" si="715"/>
        <v>1</v>
      </c>
      <c r="BZ642" s="17">
        <f t="shared" si="718"/>
        <v>0</v>
      </c>
      <c r="CA642" s="66">
        <f t="shared" si="664"/>
        <v>821</v>
      </c>
      <c r="CB642" s="66">
        <f>N3+CE642</f>
        <v>135370</v>
      </c>
      <c r="CC642" s="66">
        <f>MAX(BW404:BW642)</f>
        <v>134387.87279617731</v>
      </c>
      <c r="CD642" s="66">
        <f t="shared" si="697"/>
        <v>0</v>
      </c>
      <c r="CE642" s="66">
        <f t="shared" si="665"/>
        <v>85370</v>
      </c>
      <c r="CF642" s="66">
        <f>MAX(CE404:CE642)</f>
        <v>85370</v>
      </c>
      <c r="CG642" s="66">
        <f t="shared" si="698"/>
        <v>0</v>
      </c>
      <c r="CH642" s="370">
        <f t="shared" si="662"/>
        <v>40749</v>
      </c>
      <c r="CI642" s="17">
        <f t="shared" si="678"/>
        <v>1</v>
      </c>
      <c r="CJ642" s="17">
        <f t="shared" si="679"/>
        <v>0</v>
      </c>
      <c r="CK642" s="38">
        <f>MAX(BV38:BV642)</f>
        <v>1631.2</v>
      </c>
      <c r="CL642" s="38">
        <f t="shared" si="716"/>
        <v>0</v>
      </c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</row>
    <row r="643" spans="1:147" customFormat="1" x14ac:dyDescent="0.25">
      <c r="A643" s="3"/>
      <c r="B643" s="254">
        <f t="shared" si="719"/>
        <v>40672</v>
      </c>
      <c r="C643" s="5">
        <f t="shared" si="722"/>
        <v>54508</v>
      </c>
      <c r="D643" s="5">
        <v>0</v>
      </c>
      <c r="E643" s="66">
        <f t="shared" si="724"/>
        <v>0</v>
      </c>
      <c r="F643" s="66">
        <f t="shared" si="720"/>
        <v>1211</v>
      </c>
      <c r="G643" s="4">
        <f t="shared" si="723"/>
        <v>55719</v>
      </c>
      <c r="H643" s="8">
        <f t="shared" si="721"/>
        <v>2.2216922286636825E-2</v>
      </c>
      <c r="I643" s="3"/>
      <c r="J643" s="306">
        <v>40756</v>
      </c>
      <c r="K643" s="176">
        <v>1622.2</v>
      </c>
      <c r="L643" s="176">
        <v>1684.9</v>
      </c>
      <c r="M643" s="176">
        <v>1608.2</v>
      </c>
      <c r="N643" s="178">
        <v>1651.8</v>
      </c>
      <c r="O643" s="5">
        <f t="shared" si="673"/>
        <v>76.700000000000045</v>
      </c>
      <c r="P643" s="8">
        <f t="shared" si="674"/>
        <v>4.7281469609172753E-2</v>
      </c>
      <c r="Q643" s="8">
        <f>(AVERAGE(P640:P642))*Q1239</f>
        <v>9.9129550956066279E-3</v>
      </c>
      <c r="R643" s="8">
        <f>P642/P1239</f>
        <v>0.59438382152217484</v>
      </c>
      <c r="S643" s="109">
        <f t="shared" si="654"/>
        <v>1606.119204243907</v>
      </c>
      <c r="T643" s="5">
        <f t="shared" si="655"/>
        <v>17.200000000000045</v>
      </c>
      <c r="U643" s="8">
        <f t="shared" si="672"/>
        <v>0.50857142857142723</v>
      </c>
      <c r="V643" s="19">
        <f t="shared" si="656"/>
        <v>0</v>
      </c>
      <c r="W643" s="109">
        <f t="shared" si="657"/>
        <v>1638.2807957560931</v>
      </c>
      <c r="X643" s="5">
        <f t="shared" si="658"/>
        <v>17.799999999999955</v>
      </c>
      <c r="Y643" s="8">
        <f t="shared" si="675"/>
        <v>0.49142857142857277</v>
      </c>
      <c r="Z643" s="5">
        <f t="shared" si="659"/>
        <v>11.799999999999955</v>
      </c>
      <c r="AA643" s="5">
        <f>K643*AA1239</f>
        <v>21.0886</v>
      </c>
      <c r="AB643" s="5">
        <f t="shared" si="676"/>
        <v>12.534722658552536</v>
      </c>
      <c r="AC643" s="2">
        <f t="shared" si="714"/>
        <v>40756</v>
      </c>
      <c r="AD643" s="43">
        <f t="shared" si="682"/>
        <v>1605</v>
      </c>
      <c r="AE643" s="235">
        <v>6.1</v>
      </c>
      <c r="AF643" s="131">
        <f>(AK642&gt;AF1239)*1</f>
        <v>1</v>
      </c>
      <c r="AG643" s="112">
        <f>MROUND((AD643*AG1239),5)</f>
        <v>1575</v>
      </c>
      <c r="AH643" s="113">
        <f>MROUND((AE643*AH1239),0.1)</f>
        <v>1.1000000000000001</v>
      </c>
      <c r="AI643" s="60">
        <f t="shared" si="683"/>
        <v>20.599999999999909</v>
      </c>
      <c r="AJ643" s="60">
        <f t="shared" si="660"/>
        <v>1622.2</v>
      </c>
      <c r="AK643" s="133">
        <f t="shared" si="661"/>
        <v>1651.8</v>
      </c>
      <c r="AL643" s="41">
        <f t="shared" si="677"/>
        <v>1640</v>
      </c>
      <c r="AM643" s="56">
        <f t="shared" si="680"/>
        <v>4.9000000000000004</v>
      </c>
      <c r="AN643" s="82">
        <f t="shared" si="681"/>
        <v>1</v>
      </c>
      <c r="AO643" s="82">
        <f t="shared" si="684"/>
        <v>0</v>
      </c>
      <c r="AP643" s="33">
        <f t="shared" si="699"/>
        <v>1</v>
      </c>
      <c r="AQ643" s="29">
        <f t="shared" si="685"/>
        <v>6.1</v>
      </c>
      <c r="AR643" s="86">
        <f t="shared" si="686"/>
        <v>1</v>
      </c>
      <c r="AS643" s="33">
        <f t="shared" si="687"/>
        <v>0</v>
      </c>
      <c r="AT643" s="19">
        <f t="shared" si="688"/>
        <v>0</v>
      </c>
      <c r="AU643" s="18">
        <f t="shared" si="700"/>
        <v>0</v>
      </c>
      <c r="AV643" s="5">
        <f t="shared" si="701"/>
        <v>0</v>
      </c>
      <c r="AW643" s="17">
        <f t="shared" si="689"/>
        <v>0</v>
      </c>
      <c r="AX643" s="17">
        <f t="shared" si="690"/>
        <v>0</v>
      </c>
      <c r="AY643" s="17">
        <f t="shared" si="702"/>
        <v>0</v>
      </c>
      <c r="AZ643" s="19">
        <f t="shared" si="703"/>
        <v>0</v>
      </c>
      <c r="BA643" s="19">
        <f t="shared" si="704"/>
        <v>0</v>
      </c>
      <c r="BB643" s="19">
        <f t="shared" si="705"/>
        <v>0</v>
      </c>
      <c r="BC643" s="19">
        <f t="shared" si="706"/>
        <v>0</v>
      </c>
      <c r="BD643" s="17">
        <f t="shared" si="707"/>
        <v>0</v>
      </c>
      <c r="BE643" s="17">
        <f t="shared" si="691"/>
        <v>0</v>
      </c>
      <c r="BF643" s="38">
        <f t="shared" si="692"/>
        <v>0</v>
      </c>
      <c r="BG643" s="38">
        <f t="shared" si="693"/>
        <v>0</v>
      </c>
      <c r="BH643" s="38">
        <f t="shared" si="708"/>
        <v>0</v>
      </c>
      <c r="BI643" s="38">
        <f t="shared" si="694"/>
        <v>-1.1000000000000001</v>
      </c>
      <c r="BJ643" s="5">
        <f t="shared" si="695"/>
        <v>6.1</v>
      </c>
      <c r="BK643" s="5">
        <f t="shared" si="709"/>
        <v>0</v>
      </c>
      <c r="BL643" s="22">
        <f t="shared" si="710"/>
        <v>0</v>
      </c>
      <c r="BM643" s="5">
        <f t="shared" si="711"/>
        <v>5</v>
      </c>
      <c r="BN643" s="66">
        <f t="shared" si="712"/>
        <v>500</v>
      </c>
      <c r="BO643" s="5">
        <f>AP643*BO1481</f>
        <v>0</v>
      </c>
      <c r="BP643" s="5">
        <f>AU643*BP1239</f>
        <v>0</v>
      </c>
      <c r="BQ643" s="5">
        <f t="shared" si="663"/>
        <v>-39</v>
      </c>
      <c r="BR643" s="356">
        <f t="shared" si="725"/>
        <v>461</v>
      </c>
      <c r="BS643" s="5">
        <f t="shared" si="713"/>
        <v>1651.8</v>
      </c>
      <c r="BT643" s="6"/>
      <c r="BU643" s="306">
        <v>40756</v>
      </c>
      <c r="BV643" s="38">
        <f t="shared" si="696"/>
        <v>1651.8</v>
      </c>
      <c r="BW643" s="66">
        <f>BV27*BV643</f>
        <v>136085.02224419179</v>
      </c>
      <c r="BX643" s="66">
        <f t="shared" si="717"/>
        <v>1697.1494480144756</v>
      </c>
      <c r="BY643" s="17">
        <f t="shared" si="715"/>
        <v>1</v>
      </c>
      <c r="BZ643" s="17">
        <f t="shared" si="718"/>
        <v>0</v>
      </c>
      <c r="CA643" s="66">
        <f t="shared" si="664"/>
        <v>461</v>
      </c>
      <c r="CB643" s="66">
        <f>N3+CE643</f>
        <v>135831</v>
      </c>
      <c r="CC643" s="66">
        <f>MAX(BW404:BW643)</f>
        <v>136085.02224419179</v>
      </c>
      <c r="CD643" s="66">
        <f t="shared" si="697"/>
        <v>0</v>
      </c>
      <c r="CE643" s="66">
        <f t="shared" si="665"/>
        <v>85831</v>
      </c>
      <c r="CF643" s="66">
        <f>MAX(CE404:CE643)</f>
        <v>85831</v>
      </c>
      <c r="CG643" s="66">
        <f t="shared" si="698"/>
        <v>0</v>
      </c>
      <c r="CH643" s="370">
        <f t="shared" si="662"/>
        <v>40756</v>
      </c>
      <c r="CI643" s="17">
        <f t="shared" si="678"/>
        <v>1</v>
      </c>
      <c r="CJ643" s="17">
        <f t="shared" si="679"/>
        <v>0</v>
      </c>
      <c r="CK643" s="38">
        <f>MAX(BV38:BV643)</f>
        <v>1651.8</v>
      </c>
      <c r="CL643" s="38">
        <f t="shared" si="716"/>
        <v>0</v>
      </c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</row>
    <row r="644" spans="1:147" customFormat="1" x14ac:dyDescent="0.25">
      <c r="A644" s="3"/>
      <c r="B644" s="254">
        <f t="shared" si="719"/>
        <v>40679</v>
      </c>
      <c r="C644" s="5">
        <f t="shared" si="722"/>
        <v>55719</v>
      </c>
      <c r="D644" s="5">
        <v>0</v>
      </c>
      <c r="E644" s="66">
        <f t="shared" si="724"/>
        <v>0</v>
      </c>
      <c r="F644" s="66">
        <f t="shared" si="720"/>
        <v>1531</v>
      </c>
      <c r="G644" s="4">
        <f t="shared" si="723"/>
        <v>57250</v>
      </c>
      <c r="H644" s="8">
        <f t="shared" si="721"/>
        <v>2.7477162188840432E-2</v>
      </c>
      <c r="I644" s="3"/>
      <c r="J644" s="306">
        <v>40763</v>
      </c>
      <c r="K644" s="176">
        <v>1681.7</v>
      </c>
      <c r="L644" s="176">
        <v>1817.6</v>
      </c>
      <c r="M644" s="176">
        <v>1681.7</v>
      </c>
      <c r="N644" s="178">
        <v>1742.6</v>
      </c>
      <c r="O644" s="5">
        <f t="shared" si="673"/>
        <v>135.89999999999986</v>
      </c>
      <c r="P644" s="8">
        <f t="shared" si="674"/>
        <v>8.0811084022120394E-2</v>
      </c>
      <c r="Q644" s="8">
        <f>(AVERAGE(P641:P643))*Q1239</f>
        <v>1.1574216847164059E-2</v>
      </c>
      <c r="R644" s="8">
        <f>P643/P1239</f>
        <v>1.3408712563876544</v>
      </c>
      <c r="S644" s="109">
        <f t="shared" si="654"/>
        <v>1662.2356395281242</v>
      </c>
      <c r="T644" s="5">
        <f t="shared" si="655"/>
        <v>21.700000000000045</v>
      </c>
      <c r="U644" s="8">
        <f t="shared" si="672"/>
        <v>0.45749999999999885</v>
      </c>
      <c r="V644" s="19">
        <f t="shared" si="656"/>
        <v>0</v>
      </c>
      <c r="W644" s="109">
        <f t="shared" si="657"/>
        <v>1701.1643604718759</v>
      </c>
      <c r="X644" s="5">
        <f t="shared" si="658"/>
        <v>18.299999999999955</v>
      </c>
      <c r="Y644" s="8">
        <f t="shared" si="675"/>
        <v>0.54250000000000109</v>
      </c>
      <c r="Z644" s="5">
        <f t="shared" si="659"/>
        <v>42.599999999999909</v>
      </c>
      <c r="AA644" s="5">
        <f>K644*AA1239</f>
        <v>21.862099999999998</v>
      </c>
      <c r="AB644" s="5">
        <f t="shared" si="676"/>
        <v>29.314261494272536</v>
      </c>
      <c r="AC644" s="2">
        <f t="shared" si="714"/>
        <v>40763</v>
      </c>
      <c r="AD644" s="43">
        <f t="shared" si="682"/>
        <v>1660</v>
      </c>
      <c r="AE644" s="235">
        <v>6.3</v>
      </c>
      <c r="AF644" s="131">
        <f>(AK643&gt;AF1239)*1</f>
        <v>1</v>
      </c>
      <c r="AG644" s="112">
        <f>MROUND((AD644*AG1239),5)</f>
        <v>1630</v>
      </c>
      <c r="AH644" s="113">
        <f>MROUND((AE644*AH1239),0.1)</f>
        <v>1.1000000000000001</v>
      </c>
      <c r="AI644" s="60">
        <f t="shared" si="683"/>
        <v>90.799999999999955</v>
      </c>
      <c r="AJ644" s="60">
        <f t="shared" si="660"/>
        <v>1681.7</v>
      </c>
      <c r="AK644" s="133">
        <f t="shared" si="661"/>
        <v>1742.6</v>
      </c>
      <c r="AL644" s="41">
        <f t="shared" si="677"/>
        <v>1700</v>
      </c>
      <c r="AM644" s="56">
        <f t="shared" si="680"/>
        <v>6.2</v>
      </c>
      <c r="AN644" s="82">
        <f t="shared" si="681"/>
        <v>1</v>
      </c>
      <c r="AO644" s="82">
        <f t="shared" si="684"/>
        <v>0</v>
      </c>
      <c r="AP644" s="33">
        <f t="shared" si="699"/>
        <v>1</v>
      </c>
      <c r="AQ644" s="29">
        <f t="shared" si="685"/>
        <v>6.3</v>
      </c>
      <c r="AR644" s="86">
        <f t="shared" si="686"/>
        <v>1</v>
      </c>
      <c r="AS644" s="33">
        <f t="shared" si="687"/>
        <v>0</v>
      </c>
      <c r="AT644" s="19">
        <f t="shared" si="688"/>
        <v>0</v>
      </c>
      <c r="AU644" s="18">
        <f t="shared" si="700"/>
        <v>0</v>
      </c>
      <c r="AV644" s="5">
        <f t="shared" si="701"/>
        <v>0</v>
      </c>
      <c r="AW644" s="17">
        <f t="shared" si="689"/>
        <v>0</v>
      </c>
      <c r="AX644" s="17">
        <f t="shared" si="690"/>
        <v>0</v>
      </c>
      <c r="AY644" s="17">
        <f t="shared" si="702"/>
        <v>0</v>
      </c>
      <c r="AZ644" s="19">
        <f t="shared" si="703"/>
        <v>0</v>
      </c>
      <c r="BA644" s="19">
        <f t="shared" si="704"/>
        <v>0</v>
      </c>
      <c r="BB644" s="19">
        <f t="shared" si="705"/>
        <v>0</v>
      </c>
      <c r="BC644" s="19">
        <f t="shared" si="706"/>
        <v>0</v>
      </c>
      <c r="BD644" s="17">
        <f t="shared" si="707"/>
        <v>0</v>
      </c>
      <c r="BE644" s="17">
        <f t="shared" si="691"/>
        <v>0</v>
      </c>
      <c r="BF644" s="38">
        <f t="shared" si="692"/>
        <v>0</v>
      </c>
      <c r="BG644" s="38">
        <f t="shared" si="693"/>
        <v>0</v>
      </c>
      <c r="BH644" s="38">
        <f t="shared" si="708"/>
        <v>0</v>
      </c>
      <c r="BI644" s="38">
        <f t="shared" si="694"/>
        <v>-1.1000000000000001</v>
      </c>
      <c r="BJ644" s="5">
        <f t="shared" si="695"/>
        <v>6.3</v>
      </c>
      <c r="BK644" s="5">
        <f t="shared" si="709"/>
        <v>0</v>
      </c>
      <c r="BL644" s="22">
        <f t="shared" si="710"/>
        <v>0</v>
      </c>
      <c r="BM644" s="5">
        <f t="shared" si="711"/>
        <v>5.1999999999999993</v>
      </c>
      <c r="BN644" s="66">
        <f t="shared" si="712"/>
        <v>519.99999999999989</v>
      </c>
      <c r="BO644" s="5">
        <f>AP644*BO1482</f>
        <v>0</v>
      </c>
      <c r="BP644" s="5">
        <f>AU644*BP1239</f>
        <v>0</v>
      </c>
      <c r="BQ644" s="5">
        <f t="shared" si="663"/>
        <v>-39</v>
      </c>
      <c r="BR644" s="356">
        <f t="shared" si="725"/>
        <v>480.99999999999989</v>
      </c>
      <c r="BS644" s="5">
        <f t="shared" si="713"/>
        <v>1742.6</v>
      </c>
      <c r="BT644" s="6"/>
      <c r="BU644" s="306">
        <v>40763</v>
      </c>
      <c r="BV644" s="38">
        <f t="shared" si="696"/>
        <v>1742.6</v>
      </c>
      <c r="BW644" s="66">
        <f>BV27*BV644</f>
        <v>143565.66155874115</v>
      </c>
      <c r="BX644" s="66">
        <f t="shared" si="717"/>
        <v>7480.6393145493639</v>
      </c>
      <c r="BY644" s="17">
        <f t="shared" si="715"/>
        <v>1</v>
      </c>
      <c r="BZ644" s="17">
        <f t="shared" si="718"/>
        <v>0</v>
      </c>
      <c r="CA644" s="66">
        <f t="shared" si="664"/>
        <v>481</v>
      </c>
      <c r="CB644" s="66">
        <f>N3+CE644</f>
        <v>136312</v>
      </c>
      <c r="CC644" s="66">
        <f>MAX(BW404:BW644)</f>
        <v>143565.66155874115</v>
      </c>
      <c r="CD644" s="66">
        <f t="shared" si="697"/>
        <v>0</v>
      </c>
      <c r="CE644" s="66">
        <f t="shared" si="665"/>
        <v>86312</v>
      </c>
      <c r="CF644" s="66">
        <f>MAX(CE404:CE644)</f>
        <v>86312</v>
      </c>
      <c r="CG644" s="66">
        <f t="shared" si="698"/>
        <v>0</v>
      </c>
      <c r="CH644" s="370">
        <f t="shared" si="662"/>
        <v>40763</v>
      </c>
      <c r="CI644" s="17">
        <f t="shared" si="678"/>
        <v>1</v>
      </c>
      <c r="CJ644" s="17">
        <f t="shared" si="679"/>
        <v>0</v>
      </c>
      <c r="CK644" s="38">
        <f>MAX(BV38:BV644)</f>
        <v>1742.6</v>
      </c>
      <c r="CL644" s="38">
        <f t="shared" si="716"/>
        <v>0</v>
      </c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</row>
    <row r="645" spans="1:147" customFormat="1" x14ac:dyDescent="0.25">
      <c r="A645" s="3"/>
      <c r="B645" s="254">
        <f t="shared" si="719"/>
        <v>40686</v>
      </c>
      <c r="C645" s="5">
        <f t="shared" si="722"/>
        <v>57250</v>
      </c>
      <c r="D645" s="5">
        <v>0</v>
      </c>
      <c r="E645" s="66">
        <f t="shared" si="724"/>
        <v>0</v>
      </c>
      <c r="F645" s="66">
        <f t="shared" si="720"/>
        <v>711</v>
      </c>
      <c r="G645" s="4">
        <f t="shared" si="723"/>
        <v>57961</v>
      </c>
      <c r="H645" s="8">
        <f t="shared" si="721"/>
        <v>1.2419213973799127E-2</v>
      </c>
      <c r="I645" s="3"/>
      <c r="J645" s="306">
        <v>40770</v>
      </c>
      <c r="K645" s="176">
        <v>1747.1</v>
      </c>
      <c r="L645" s="176">
        <v>1881.4</v>
      </c>
      <c r="M645" s="176">
        <v>1730.8</v>
      </c>
      <c r="N645" s="178">
        <v>1852.2</v>
      </c>
      <c r="O645" s="5">
        <f t="shared" si="673"/>
        <v>150.60000000000014</v>
      </c>
      <c r="P645" s="8">
        <f t="shared" si="674"/>
        <v>8.6199988552458445E-2</v>
      </c>
      <c r="Q645" s="8">
        <f>(AVERAGE(P642:P644))*Q1239</f>
        <v>1.9873542466053551E-2</v>
      </c>
      <c r="R645" s="8">
        <f>P644/P1239</f>
        <v>2.2917489802763495</v>
      </c>
      <c r="S645" s="109">
        <f t="shared" si="654"/>
        <v>1712.3789339575578</v>
      </c>
      <c r="T645" s="5">
        <f t="shared" si="655"/>
        <v>37.099999999999909</v>
      </c>
      <c r="U645" s="8">
        <f t="shared" si="672"/>
        <v>0.47000000000000131</v>
      </c>
      <c r="V645" s="19">
        <f t="shared" si="656"/>
        <v>0</v>
      </c>
      <c r="W645" s="109">
        <f t="shared" si="657"/>
        <v>1781.821066042442</v>
      </c>
      <c r="X645" s="5">
        <f t="shared" si="658"/>
        <v>32.900000000000091</v>
      </c>
      <c r="Y645" s="8">
        <f t="shared" si="675"/>
        <v>0.52999999999999869</v>
      </c>
      <c r="Z645" s="5">
        <f t="shared" si="659"/>
        <v>72.200000000000045</v>
      </c>
      <c r="AA645" s="5">
        <f>K645*AA1239</f>
        <v>22.712299999999999</v>
      </c>
      <c r="AB645" s="5">
        <f t="shared" si="676"/>
        <v>52.050890364730535</v>
      </c>
      <c r="AC645" s="2">
        <f t="shared" si="714"/>
        <v>40770</v>
      </c>
      <c r="AD645" s="43">
        <f t="shared" si="682"/>
        <v>1710</v>
      </c>
      <c r="AE645" s="235">
        <v>13.4</v>
      </c>
      <c r="AF645" s="131">
        <f>(AK644&gt;AF1239)*1</f>
        <v>1</v>
      </c>
      <c r="AG645" s="112">
        <f>MROUND((AD645*AG1239),5)</f>
        <v>1675</v>
      </c>
      <c r="AH645" s="113">
        <f>MROUND((AE645*AH1239),0.1)</f>
        <v>2.4000000000000004</v>
      </c>
      <c r="AI645" s="60">
        <f t="shared" si="683"/>
        <v>109.60000000000014</v>
      </c>
      <c r="AJ645" s="60">
        <f t="shared" si="660"/>
        <v>1747.1</v>
      </c>
      <c r="AK645" s="133">
        <f t="shared" si="661"/>
        <v>1852.2</v>
      </c>
      <c r="AL645" s="41">
        <f t="shared" si="677"/>
        <v>1780</v>
      </c>
      <c r="AM645" s="56">
        <f t="shared" si="680"/>
        <v>15.9</v>
      </c>
      <c r="AN645" s="82">
        <f t="shared" si="681"/>
        <v>1</v>
      </c>
      <c r="AO645" s="82">
        <f t="shared" si="684"/>
        <v>0</v>
      </c>
      <c r="AP645" s="33">
        <f t="shared" si="699"/>
        <v>1</v>
      </c>
      <c r="AQ645" s="29">
        <f t="shared" si="685"/>
        <v>13.4</v>
      </c>
      <c r="AR645" s="86">
        <f t="shared" si="686"/>
        <v>1</v>
      </c>
      <c r="AS645" s="33">
        <f t="shared" si="687"/>
        <v>0</v>
      </c>
      <c r="AT645" s="19">
        <f t="shared" si="688"/>
        <v>0</v>
      </c>
      <c r="AU645" s="18">
        <f t="shared" si="700"/>
        <v>0</v>
      </c>
      <c r="AV645" s="5">
        <f t="shared" si="701"/>
        <v>0</v>
      </c>
      <c r="AW645" s="17">
        <f t="shared" si="689"/>
        <v>0</v>
      </c>
      <c r="AX645" s="17">
        <f t="shared" si="690"/>
        <v>0</v>
      </c>
      <c r="AY645" s="17">
        <f t="shared" si="702"/>
        <v>0</v>
      </c>
      <c r="AZ645" s="19">
        <f t="shared" si="703"/>
        <v>0</v>
      </c>
      <c r="BA645" s="19">
        <f t="shared" si="704"/>
        <v>0</v>
      </c>
      <c r="BB645" s="19">
        <f t="shared" si="705"/>
        <v>0</v>
      </c>
      <c r="BC645" s="19">
        <f t="shared" si="706"/>
        <v>0</v>
      </c>
      <c r="BD645" s="17">
        <f t="shared" si="707"/>
        <v>0</v>
      </c>
      <c r="BE645" s="17">
        <f t="shared" si="691"/>
        <v>0</v>
      </c>
      <c r="BF645" s="38">
        <f t="shared" si="692"/>
        <v>0</v>
      </c>
      <c r="BG645" s="38">
        <f t="shared" si="693"/>
        <v>0</v>
      </c>
      <c r="BH645" s="38">
        <f t="shared" si="708"/>
        <v>0</v>
      </c>
      <c r="BI645" s="38">
        <f t="shared" si="694"/>
        <v>-2.4000000000000004</v>
      </c>
      <c r="BJ645" s="5">
        <f t="shared" si="695"/>
        <v>13.4</v>
      </c>
      <c r="BK645" s="5">
        <f t="shared" si="709"/>
        <v>0</v>
      </c>
      <c r="BL645" s="22">
        <f t="shared" si="710"/>
        <v>0</v>
      </c>
      <c r="BM645" s="5">
        <f t="shared" si="711"/>
        <v>11</v>
      </c>
      <c r="BN645" s="66">
        <f t="shared" si="712"/>
        <v>1100</v>
      </c>
      <c r="BO645" s="5">
        <f>AP645*BO1483</f>
        <v>0</v>
      </c>
      <c r="BP645" s="5">
        <f>AU645*BP1239</f>
        <v>0</v>
      </c>
      <c r="BQ645" s="5">
        <f t="shared" si="663"/>
        <v>-39</v>
      </c>
      <c r="BR645" s="356">
        <f t="shared" si="725"/>
        <v>1061</v>
      </c>
      <c r="BS645" s="5">
        <f t="shared" si="713"/>
        <v>1852.2</v>
      </c>
      <c r="BT645" s="6"/>
      <c r="BU645" s="306">
        <v>40770</v>
      </c>
      <c r="BV645" s="38">
        <f t="shared" si="696"/>
        <v>1852.2</v>
      </c>
      <c r="BW645" s="66">
        <f>BV27*BV645</f>
        <v>152595.15570934257</v>
      </c>
      <c r="BX645" s="66">
        <f t="shared" si="717"/>
        <v>9029.4941506014147</v>
      </c>
      <c r="BY645" s="17">
        <f t="shared" si="715"/>
        <v>1</v>
      </c>
      <c r="BZ645" s="17">
        <f t="shared" si="718"/>
        <v>0</v>
      </c>
      <c r="CA645" s="66">
        <f t="shared" si="664"/>
        <v>1061</v>
      </c>
      <c r="CB645" s="66">
        <f>N3+CE645</f>
        <v>137373</v>
      </c>
      <c r="CC645" s="66">
        <f>MAX(BW404:BW645)</f>
        <v>152595.15570934257</v>
      </c>
      <c r="CD645" s="66">
        <f t="shared" si="697"/>
        <v>0</v>
      </c>
      <c r="CE645" s="66">
        <f t="shared" si="665"/>
        <v>87373</v>
      </c>
      <c r="CF645" s="66">
        <f>MAX(CE404:CE645)</f>
        <v>87373</v>
      </c>
      <c r="CG645" s="66">
        <f t="shared" si="698"/>
        <v>0</v>
      </c>
      <c r="CH645" s="370">
        <f t="shared" si="662"/>
        <v>40770</v>
      </c>
      <c r="CI645" s="17">
        <f t="shared" ref="CI645:CI664" si="726">(F657&gt;0)*1</f>
        <v>1</v>
      </c>
      <c r="CJ645" s="17">
        <f t="shared" ref="CJ645:CJ664" si="727">(F657&lt;1)*1</f>
        <v>0</v>
      </c>
      <c r="CK645" s="38">
        <f>MAX(BV38:BV645)</f>
        <v>1852.2</v>
      </c>
      <c r="CL645" s="38">
        <f t="shared" si="716"/>
        <v>0</v>
      </c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</row>
    <row r="646" spans="1:147" customFormat="1" x14ac:dyDescent="0.25">
      <c r="A646" s="3"/>
      <c r="B646" s="254">
        <f t="shared" si="719"/>
        <v>40693</v>
      </c>
      <c r="C646" s="5">
        <f t="shared" si="722"/>
        <v>57961</v>
      </c>
      <c r="D646" s="5">
        <v>0</v>
      </c>
      <c r="E646" s="66">
        <f t="shared" si="724"/>
        <v>0</v>
      </c>
      <c r="F646" s="66">
        <f t="shared" si="720"/>
        <v>630.99999999999989</v>
      </c>
      <c r="G646" s="4">
        <f t="shared" si="723"/>
        <v>58592</v>
      </c>
      <c r="H646" s="8">
        <f t="shared" si="721"/>
        <v>1.0886630665447454E-2</v>
      </c>
      <c r="I646" s="3"/>
      <c r="J646" s="306">
        <v>40777</v>
      </c>
      <c r="K646" s="176">
        <v>1862.9</v>
      </c>
      <c r="L646" s="176">
        <v>1917.9</v>
      </c>
      <c r="M646" s="176">
        <v>1705.4</v>
      </c>
      <c r="N646" s="178">
        <v>1797.3</v>
      </c>
      <c r="O646" s="5">
        <f t="shared" si="673"/>
        <v>212.5</v>
      </c>
      <c r="P646" s="8">
        <f t="shared" si="674"/>
        <v>0.11406946159214128</v>
      </c>
      <c r="Q646" s="8">
        <f>(AVERAGE(P643:P645))*Q1239</f>
        <v>2.8572338957833551E-2</v>
      </c>
      <c r="R646" s="8">
        <f>P645/P1239</f>
        <v>2.4445747542608718</v>
      </c>
      <c r="S646" s="109">
        <f t="shared" si="654"/>
        <v>1809.672589755452</v>
      </c>
      <c r="T646" s="5">
        <f t="shared" si="655"/>
        <v>52.900000000000091</v>
      </c>
      <c r="U646" s="8">
        <f t="shared" si="672"/>
        <v>0.49619047619047535</v>
      </c>
      <c r="V646" s="19">
        <f t="shared" si="656"/>
        <v>12.700000000000045</v>
      </c>
      <c r="W646" s="109">
        <f t="shared" si="657"/>
        <v>1916.1274102445482</v>
      </c>
      <c r="X646" s="5">
        <f t="shared" si="658"/>
        <v>52.099999999999909</v>
      </c>
      <c r="Y646" s="8">
        <f t="shared" si="675"/>
        <v>0.5038095238095246</v>
      </c>
      <c r="Z646" s="5">
        <f t="shared" si="659"/>
        <v>0</v>
      </c>
      <c r="AA646" s="5">
        <f>K646*AA1239</f>
        <v>24.217700000000001</v>
      </c>
      <c r="AB646" s="5">
        <f t="shared" si="676"/>
        <v>59.201978026263518</v>
      </c>
      <c r="AC646" s="2">
        <f t="shared" si="714"/>
        <v>40777</v>
      </c>
      <c r="AD646" s="43">
        <f t="shared" si="682"/>
        <v>1810</v>
      </c>
      <c r="AE646" s="235">
        <v>24.4</v>
      </c>
      <c r="AF646" s="131">
        <f>(AK645&gt;AF1239)*1</f>
        <v>1</v>
      </c>
      <c r="AG646" s="112">
        <f>MROUND((AD646*AG1239),5)</f>
        <v>1775</v>
      </c>
      <c r="AH646" s="113">
        <f>MROUND((AE646*AH1239),0.1)</f>
        <v>4.4000000000000004</v>
      </c>
      <c r="AI646" s="60">
        <f t="shared" si="683"/>
        <v>-54.900000000000091</v>
      </c>
      <c r="AJ646" s="60">
        <f t="shared" si="660"/>
        <v>1862.9</v>
      </c>
      <c r="AK646" s="133">
        <f t="shared" si="661"/>
        <v>1797.3</v>
      </c>
      <c r="AL646" s="41">
        <f t="shared" si="677"/>
        <v>1915</v>
      </c>
      <c r="AM646" s="56">
        <f t="shared" si="680"/>
        <v>27.6</v>
      </c>
      <c r="AN646" s="82">
        <f t="shared" si="681"/>
        <v>0</v>
      </c>
      <c r="AO646" s="82">
        <f t="shared" si="684"/>
        <v>1</v>
      </c>
      <c r="AP646" s="33">
        <f t="shared" si="699"/>
        <v>1</v>
      </c>
      <c r="AQ646" s="29">
        <f t="shared" si="685"/>
        <v>24.4</v>
      </c>
      <c r="AR646" s="86">
        <f t="shared" si="686"/>
        <v>0</v>
      </c>
      <c r="AS646" s="33">
        <f t="shared" si="687"/>
        <v>1</v>
      </c>
      <c r="AT646" s="19">
        <f t="shared" si="688"/>
        <v>1810</v>
      </c>
      <c r="AU646" s="18">
        <f t="shared" si="700"/>
        <v>0</v>
      </c>
      <c r="AV646" s="5">
        <f t="shared" si="701"/>
        <v>0</v>
      </c>
      <c r="AW646" s="17">
        <f t="shared" si="689"/>
        <v>0</v>
      </c>
      <c r="AX646" s="17">
        <f t="shared" si="690"/>
        <v>0</v>
      </c>
      <c r="AY646" s="17">
        <f t="shared" si="702"/>
        <v>0</v>
      </c>
      <c r="AZ646" s="19">
        <f t="shared" si="703"/>
        <v>0</v>
      </c>
      <c r="BA646" s="19">
        <f t="shared" si="704"/>
        <v>1810</v>
      </c>
      <c r="BB646" s="19">
        <f t="shared" si="705"/>
        <v>0</v>
      </c>
      <c r="BC646" s="19">
        <f t="shared" si="706"/>
        <v>0</v>
      </c>
      <c r="BD646" s="17">
        <f t="shared" si="707"/>
        <v>1810</v>
      </c>
      <c r="BE646" s="17">
        <f t="shared" si="691"/>
        <v>0</v>
      </c>
      <c r="BF646" s="38">
        <f t="shared" si="692"/>
        <v>0</v>
      </c>
      <c r="BG646" s="38">
        <f t="shared" si="693"/>
        <v>0</v>
      </c>
      <c r="BH646" s="38">
        <f t="shared" si="708"/>
        <v>0</v>
      </c>
      <c r="BI646" s="38">
        <f t="shared" si="694"/>
        <v>-4.4000000000000004</v>
      </c>
      <c r="BJ646" s="5">
        <f t="shared" si="695"/>
        <v>24.4</v>
      </c>
      <c r="BK646" s="5">
        <f t="shared" si="709"/>
        <v>0</v>
      </c>
      <c r="BL646" s="22">
        <f t="shared" si="710"/>
        <v>0</v>
      </c>
      <c r="BM646" s="5">
        <f t="shared" si="711"/>
        <v>20</v>
      </c>
      <c r="BN646" s="66">
        <f t="shared" si="712"/>
        <v>2000</v>
      </c>
      <c r="BO646" s="5">
        <f>AP646*BO1484</f>
        <v>0</v>
      </c>
      <c r="BP646" s="5">
        <f>AU646*BP1239</f>
        <v>0</v>
      </c>
      <c r="BQ646" s="5">
        <f t="shared" si="663"/>
        <v>-39</v>
      </c>
      <c r="BR646" s="356">
        <f t="shared" si="725"/>
        <v>1961</v>
      </c>
      <c r="BS646" s="5">
        <f t="shared" si="713"/>
        <v>1797.3</v>
      </c>
      <c r="BT646" s="6"/>
      <c r="BU646" s="306">
        <v>40777</v>
      </c>
      <c r="BV646" s="38">
        <f t="shared" si="696"/>
        <v>1797.3</v>
      </c>
      <c r="BW646" s="66">
        <f>BV27*BV646</f>
        <v>148072.17004448839</v>
      </c>
      <c r="BX646" s="66">
        <f t="shared" si="717"/>
        <v>-4522.9856648541754</v>
      </c>
      <c r="BY646" s="17">
        <f t="shared" si="715"/>
        <v>0</v>
      </c>
      <c r="BZ646" s="17">
        <f t="shared" si="718"/>
        <v>1</v>
      </c>
      <c r="CA646" s="66">
        <f t="shared" si="664"/>
        <v>1961</v>
      </c>
      <c r="CB646" s="66">
        <f>N3+CE646</f>
        <v>139334</v>
      </c>
      <c r="CC646" s="66">
        <f>MAX(BW404:BW646)</f>
        <v>152595.15570934257</v>
      </c>
      <c r="CD646" s="66">
        <f t="shared" si="697"/>
        <v>-4522.9856648541754</v>
      </c>
      <c r="CE646" s="66">
        <f t="shared" si="665"/>
        <v>89334</v>
      </c>
      <c r="CF646" s="66">
        <f>MAX(CE404:CE646)</f>
        <v>89334</v>
      </c>
      <c r="CG646" s="66">
        <f t="shared" si="698"/>
        <v>0</v>
      </c>
      <c r="CH646" s="370">
        <f t="shared" si="662"/>
        <v>40777</v>
      </c>
      <c r="CI646" s="17">
        <f t="shared" si="726"/>
        <v>1</v>
      </c>
      <c r="CJ646" s="17">
        <f t="shared" si="727"/>
        <v>0</v>
      </c>
      <c r="CK646" s="38">
        <f>MAX(BV38:BV646)</f>
        <v>1852.2</v>
      </c>
      <c r="CL646" s="38">
        <f t="shared" si="716"/>
        <v>-54.900000000000091</v>
      </c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</row>
    <row r="647" spans="1:147" customFormat="1" x14ac:dyDescent="0.25">
      <c r="A647" s="3"/>
      <c r="B647" s="254">
        <f t="shared" si="719"/>
        <v>40700</v>
      </c>
      <c r="C647" s="5">
        <f t="shared" si="722"/>
        <v>58592</v>
      </c>
      <c r="D647" s="5">
        <v>0</v>
      </c>
      <c r="E647" s="66">
        <f t="shared" si="724"/>
        <v>0</v>
      </c>
      <c r="F647" s="66">
        <f t="shared" si="720"/>
        <v>491</v>
      </c>
      <c r="G647" s="4">
        <f t="shared" si="723"/>
        <v>59083</v>
      </c>
      <c r="H647" s="8">
        <f t="shared" si="721"/>
        <v>8.37998361551065E-3</v>
      </c>
      <c r="I647" s="3"/>
      <c r="J647" s="306">
        <v>40784</v>
      </c>
      <c r="K647" s="176">
        <v>1840</v>
      </c>
      <c r="L647" s="176">
        <v>1887.4</v>
      </c>
      <c r="M647" s="176">
        <v>1778.1</v>
      </c>
      <c r="N647" s="178">
        <v>1876.9</v>
      </c>
      <c r="O647" s="5">
        <f t="shared" si="673"/>
        <v>109.30000000000018</v>
      </c>
      <c r="P647" s="8">
        <f t="shared" si="674"/>
        <v>5.9402173913043574E-2</v>
      </c>
      <c r="Q647" s="8">
        <f>(AVERAGE(P644:P646))*Q1239</f>
        <v>3.7477404555562685E-2</v>
      </c>
      <c r="R647" s="8">
        <f>P646/P1239</f>
        <v>3.2349346064075069</v>
      </c>
      <c r="S647" s="109">
        <f t="shared" si="654"/>
        <v>1771.0415756177647</v>
      </c>
      <c r="T647" s="5">
        <f t="shared" si="655"/>
        <v>70</v>
      </c>
      <c r="U647" s="8">
        <f t="shared" si="672"/>
        <v>0.5</v>
      </c>
      <c r="V647" s="19">
        <f t="shared" si="656"/>
        <v>0</v>
      </c>
      <c r="W647" s="109">
        <f t="shared" si="657"/>
        <v>1908.9584243822353</v>
      </c>
      <c r="X647" s="5">
        <f t="shared" si="658"/>
        <v>70</v>
      </c>
      <c r="Y647" s="8">
        <f t="shared" si="675"/>
        <v>0.5</v>
      </c>
      <c r="Z647" s="5">
        <f t="shared" si="659"/>
        <v>0</v>
      </c>
      <c r="AA647" s="5">
        <f>K647*AA1239</f>
        <v>23.919999999999998</v>
      </c>
      <c r="AB647" s="5">
        <f t="shared" si="676"/>
        <v>77.379635785267553</v>
      </c>
      <c r="AC647" s="2">
        <f t="shared" si="714"/>
        <v>40784</v>
      </c>
      <c r="AD647" s="43">
        <f t="shared" si="682"/>
        <v>1770</v>
      </c>
      <c r="AE647" s="235">
        <v>29.2</v>
      </c>
      <c r="AF647" s="131">
        <f>(AK646&gt;AF1239)*1</f>
        <v>1</v>
      </c>
      <c r="AG647" s="112">
        <f>MROUND((AD647*AG1239),5)</f>
        <v>1735</v>
      </c>
      <c r="AH647" s="113">
        <f>MROUND((AE647*AH1239),0.1)</f>
        <v>5.3000000000000007</v>
      </c>
      <c r="AI647" s="60">
        <f t="shared" si="683"/>
        <v>79.600000000000136</v>
      </c>
      <c r="AJ647" s="60">
        <f t="shared" si="660"/>
        <v>1840</v>
      </c>
      <c r="AK647" s="133">
        <f t="shared" si="661"/>
        <v>1876.9</v>
      </c>
      <c r="AL647" s="41">
        <f t="shared" si="677"/>
        <v>1910</v>
      </c>
      <c r="AM647" s="56">
        <f t="shared" si="680"/>
        <v>29.8</v>
      </c>
      <c r="AN647" s="82">
        <f t="shared" si="681"/>
        <v>1</v>
      </c>
      <c r="AO647" s="82">
        <f t="shared" si="684"/>
        <v>0</v>
      </c>
      <c r="AP647" s="33">
        <f t="shared" si="699"/>
        <v>0</v>
      </c>
      <c r="AQ647" s="29">
        <f t="shared" si="685"/>
        <v>0</v>
      </c>
      <c r="AR647" s="86">
        <f t="shared" si="686"/>
        <v>1</v>
      </c>
      <c r="AS647" s="33">
        <f t="shared" si="687"/>
        <v>0</v>
      </c>
      <c r="AT647" s="19">
        <f t="shared" si="688"/>
        <v>0</v>
      </c>
      <c r="AU647" s="18">
        <f t="shared" si="700"/>
        <v>1</v>
      </c>
      <c r="AV647" s="5">
        <f t="shared" si="701"/>
        <v>29.8</v>
      </c>
      <c r="AW647" s="17">
        <f t="shared" si="689"/>
        <v>1</v>
      </c>
      <c r="AX647" s="17">
        <f t="shared" si="690"/>
        <v>0</v>
      </c>
      <c r="AY647" s="17">
        <f t="shared" si="702"/>
        <v>0</v>
      </c>
      <c r="AZ647" s="19">
        <f t="shared" si="703"/>
        <v>1810</v>
      </c>
      <c r="BA647" s="19">
        <f t="shared" si="704"/>
        <v>0</v>
      </c>
      <c r="BB647" s="19">
        <f t="shared" si="705"/>
        <v>0</v>
      </c>
      <c r="BC647" s="19">
        <f t="shared" si="706"/>
        <v>0</v>
      </c>
      <c r="BD647" s="17">
        <f t="shared" si="707"/>
        <v>1810</v>
      </c>
      <c r="BE647" s="17">
        <f t="shared" si="691"/>
        <v>0</v>
      </c>
      <c r="BF647" s="38">
        <f t="shared" si="692"/>
        <v>0</v>
      </c>
      <c r="BG647" s="38">
        <f t="shared" si="693"/>
        <v>0</v>
      </c>
      <c r="BH647" s="38">
        <f t="shared" si="708"/>
        <v>0</v>
      </c>
      <c r="BI647" s="38">
        <f t="shared" si="694"/>
        <v>-5.3000000000000007</v>
      </c>
      <c r="BJ647" s="5">
        <f t="shared" si="695"/>
        <v>0</v>
      </c>
      <c r="BK647" s="5">
        <f t="shared" si="709"/>
        <v>0</v>
      </c>
      <c r="BL647" s="22">
        <f t="shared" si="710"/>
        <v>29.8</v>
      </c>
      <c r="BM647" s="5">
        <f t="shared" si="711"/>
        <v>24.5</v>
      </c>
      <c r="BN647" s="66">
        <f t="shared" si="712"/>
        <v>2450</v>
      </c>
      <c r="BO647" s="5">
        <f>AP647*BO1485</f>
        <v>0</v>
      </c>
      <c r="BP647" s="5">
        <f>AU647*BP1239</f>
        <v>-39</v>
      </c>
      <c r="BQ647" s="5">
        <f t="shared" si="663"/>
        <v>-39</v>
      </c>
      <c r="BR647" s="356">
        <f t="shared" si="725"/>
        <v>2372</v>
      </c>
      <c r="BS647" s="5">
        <f t="shared" si="713"/>
        <v>1876.9</v>
      </c>
      <c r="BT647" s="6"/>
      <c r="BU647" s="306">
        <v>40784</v>
      </c>
      <c r="BV647" s="38">
        <f t="shared" si="696"/>
        <v>1876.9</v>
      </c>
      <c r="BW647" s="66">
        <f>BV27*BV647</f>
        <v>154630.08732904927</v>
      </c>
      <c r="BX647" s="66">
        <f t="shared" si="717"/>
        <v>6557.9172845608846</v>
      </c>
      <c r="BY647" s="17">
        <f t="shared" si="715"/>
        <v>1</v>
      </c>
      <c r="BZ647" s="17">
        <f t="shared" si="718"/>
        <v>0</v>
      </c>
      <c r="CA647" s="66">
        <f t="shared" si="664"/>
        <v>2372</v>
      </c>
      <c r="CB647" s="66">
        <f>N3+CE647</f>
        <v>141706</v>
      </c>
      <c r="CC647" s="66">
        <f>MAX(BW404:BW647)</f>
        <v>154630.08732904927</v>
      </c>
      <c r="CD647" s="66">
        <f t="shared" si="697"/>
        <v>0</v>
      </c>
      <c r="CE647" s="66">
        <f t="shared" si="665"/>
        <v>91706</v>
      </c>
      <c r="CF647" s="66">
        <f>MAX(CE404:CE647)</f>
        <v>91706</v>
      </c>
      <c r="CG647" s="66">
        <f t="shared" si="698"/>
        <v>0</v>
      </c>
      <c r="CH647" s="370">
        <f t="shared" si="662"/>
        <v>40784</v>
      </c>
      <c r="CI647" s="17">
        <f t="shared" si="726"/>
        <v>1</v>
      </c>
      <c r="CJ647" s="17">
        <f t="shared" si="727"/>
        <v>0</v>
      </c>
      <c r="CK647" s="38">
        <f>MAX(BV38:BV647)</f>
        <v>1876.9</v>
      </c>
      <c r="CL647" s="38">
        <f t="shared" si="716"/>
        <v>0</v>
      </c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</row>
    <row r="648" spans="1:147" customFormat="1" x14ac:dyDescent="0.25">
      <c r="A648" s="3"/>
      <c r="B648" s="254">
        <f t="shared" si="719"/>
        <v>40707</v>
      </c>
      <c r="C648" s="5">
        <f t="shared" si="722"/>
        <v>59083</v>
      </c>
      <c r="D648" s="5">
        <v>0</v>
      </c>
      <c r="E648" s="66">
        <f t="shared" si="724"/>
        <v>0</v>
      </c>
      <c r="F648" s="66">
        <f t="shared" si="720"/>
        <v>372</v>
      </c>
      <c r="G648" s="4">
        <f t="shared" si="723"/>
        <v>59455</v>
      </c>
      <c r="H648" s="8">
        <f t="shared" si="721"/>
        <v>6.2962273411979758E-3</v>
      </c>
      <c r="I648" s="3"/>
      <c r="J648" s="306">
        <v>40791</v>
      </c>
      <c r="K648" s="176">
        <v>1879.9</v>
      </c>
      <c r="L648" s="176">
        <v>1923.7</v>
      </c>
      <c r="M648" s="176">
        <v>1793.8</v>
      </c>
      <c r="N648" s="178">
        <v>1859.5</v>
      </c>
      <c r="O648" s="5">
        <f t="shared" si="673"/>
        <v>129.90000000000009</v>
      </c>
      <c r="P648" s="8">
        <f t="shared" si="674"/>
        <v>6.9099420181924609E-2</v>
      </c>
      <c r="Q648" s="8">
        <f>(AVERAGE(P645:P647))*Q1239</f>
        <v>3.4622883207685778E-2</v>
      </c>
      <c r="R648" s="8">
        <f>P647/P1239</f>
        <v>1.6846064266895842</v>
      </c>
      <c r="S648" s="109">
        <f t="shared" si="654"/>
        <v>1814.8124418578716</v>
      </c>
      <c r="T648" s="5">
        <f t="shared" si="655"/>
        <v>64.900000000000091</v>
      </c>
      <c r="U648" s="8">
        <f t="shared" si="672"/>
        <v>0.50076923076923008</v>
      </c>
      <c r="V648" s="19">
        <f t="shared" si="656"/>
        <v>0</v>
      </c>
      <c r="W648" s="109">
        <f t="shared" si="657"/>
        <v>1944.9875581421286</v>
      </c>
      <c r="X648" s="5">
        <f t="shared" si="658"/>
        <v>65.099999999999909</v>
      </c>
      <c r="Y648" s="8">
        <f t="shared" si="675"/>
        <v>0.49923076923076992</v>
      </c>
      <c r="Z648" s="5">
        <f t="shared" si="659"/>
        <v>0</v>
      </c>
      <c r="AA648" s="5">
        <f>K648*AA1239</f>
        <v>24.438700000000001</v>
      </c>
      <c r="AB648" s="5">
        <f t="shared" si="676"/>
        <v>41.169591079938741</v>
      </c>
      <c r="AC648" s="2">
        <f t="shared" si="714"/>
        <v>40791</v>
      </c>
      <c r="AD648" s="43">
        <f t="shared" si="682"/>
        <v>1815</v>
      </c>
      <c r="AE648" s="235">
        <v>38.5</v>
      </c>
      <c r="AF648" s="131">
        <f>(AK647&gt;AF1239)*1</f>
        <v>1</v>
      </c>
      <c r="AG648" s="112">
        <f>MROUND((AD648*AG1239),5)</f>
        <v>1780</v>
      </c>
      <c r="AH648" s="113">
        <f>MROUND((AE648*AH1239),0.1)</f>
        <v>6.9</v>
      </c>
      <c r="AI648" s="60">
        <f t="shared" si="683"/>
        <v>-17.400000000000091</v>
      </c>
      <c r="AJ648" s="60">
        <f t="shared" si="660"/>
        <v>1879.9</v>
      </c>
      <c r="AK648" s="133">
        <f t="shared" si="661"/>
        <v>1859.5</v>
      </c>
      <c r="AL648" s="41">
        <f t="shared" si="677"/>
        <v>1945</v>
      </c>
      <c r="AM648" s="56">
        <f t="shared" si="680"/>
        <v>38.700000000000003</v>
      </c>
      <c r="AN648" s="82">
        <f t="shared" si="681"/>
        <v>0</v>
      </c>
      <c r="AO648" s="82">
        <f t="shared" si="684"/>
        <v>1</v>
      </c>
      <c r="AP648" s="33">
        <f t="shared" si="699"/>
        <v>0</v>
      </c>
      <c r="AQ648" s="29">
        <f t="shared" si="685"/>
        <v>0</v>
      </c>
      <c r="AR648" s="86">
        <f t="shared" si="686"/>
        <v>1</v>
      </c>
      <c r="AS648" s="33">
        <f t="shared" si="687"/>
        <v>0</v>
      </c>
      <c r="AT648" s="19">
        <f t="shared" si="688"/>
        <v>0</v>
      </c>
      <c r="AU648" s="18">
        <f t="shared" si="700"/>
        <v>1</v>
      </c>
      <c r="AV648" s="5">
        <f t="shared" si="701"/>
        <v>38.700000000000003</v>
      </c>
      <c r="AW648" s="17">
        <f t="shared" si="689"/>
        <v>1</v>
      </c>
      <c r="AX648" s="17">
        <f t="shared" si="690"/>
        <v>0</v>
      </c>
      <c r="AY648" s="17">
        <f t="shared" si="702"/>
        <v>0</v>
      </c>
      <c r="AZ648" s="19">
        <f t="shared" si="703"/>
        <v>1810</v>
      </c>
      <c r="BA648" s="19">
        <f t="shared" si="704"/>
        <v>0</v>
      </c>
      <c r="BB648" s="19">
        <f t="shared" si="705"/>
        <v>0</v>
      </c>
      <c r="BC648" s="19">
        <f t="shared" si="706"/>
        <v>0</v>
      </c>
      <c r="BD648" s="17">
        <f t="shared" si="707"/>
        <v>1810</v>
      </c>
      <c r="BE648" s="17">
        <f t="shared" si="691"/>
        <v>0</v>
      </c>
      <c r="BF648" s="38">
        <f t="shared" si="692"/>
        <v>0</v>
      </c>
      <c r="BG648" s="38">
        <f t="shared" si="693"/>
        <v>0</v>
      </c>
      <c r="BH648" s="38">
        <f t="shared" si="708"/>
        <v>0</v>
      </c>
      <c r="BI648" s="38">
        <f t="shared" si="694"/>
        <v>-6.9</v>
      </c>
      <c r="BJ648" s="5">
        <f t="shared" si="695"/>
        <v>0</v>
      </c>
      <c r="BK648" s="5">
        <f t="shared" si="709"/>
        <v>0</v>
      </c>
      <c r="BL648" s="22">
        <f t="shared" si="710"/>
        <v>38.700000000000003</v>
      </c>
      <c r="BM648" s="5">
        <f t="shared" si="711"/>
        <v>31.800000000000004</v>
      </c>
      <c r="BN648" s="66">
        <f t="shared" si="712"/>
        <v>3180.0000000000005</v>
      </c>
      <c r="BO648" s="5">
        <f>AP648*BO1486</f>
        <v>0</v>
      </c>
      <c r="BP648" s="5">
        <f>AU648*BP1239</f>
        <v>-39</v>
      </c>
      <c r="BQ648" s="5">
        <f t="shared" si="663"/>
        <v>-39</v>
      </c>
      <c r="BR648" s="356">
        <f t="shared" si="725"/>
        <v>3102.0000000000005</v>
      </c>
      <c r="BS648" s="5">
        <f t="shared" si="713"/>
        <v>1859.5</v>
      </c>
      <c r="BT648" s="6"/>
      <c r="BU648" s="306">
        <v>40791</v>
      </c>
      <c r="BV648" s="38">
        <f t="shared" si="696"/>
        <v>1859.5</v>
      </c>
      <c r="BW648" s="66">
        <f>BV27*BV648</f>
        <v>153196.57274674578</v>
      </c>
      <c r="BX648" s="66">
        <f t="shared" si="717"/>
        <v>-1433.5145823034982</v>
      </c>
      <c r="BY648" s="17">
        <f t="shared" si="715"/>
        <v>0</v>
      </c>
      <c r="BZ648" s="17">
        <f t="shared" si="718"/>
        <v>1</v>
      </c>
      <c r="CA648" s="66">
        <f t="shared" si="664"/>
        <v>3102</v>
      </c>
      <c r="CB648" s="66">
        <f>N3+CE648</f>
        <v>144808</v>
      </c>
      <c r="CC648" s="66">
        <f>MAX(BW404:BW648)</f>
        <v>154630.08732904927</v>
      </c>
      <c r="CD648" s="66">
        <f t="shared" si="697"/>
        <v>-1433.5145823034982</v>
      </c>
      <c r="CE648" s="66">
        <f t="shared" si="665"/>
        <v>94808</v>
      </c>
      <c r="CF648" s="66">
        <f>MAX(CE404:CE648)</f>
        <v>94808</v>
      </c>
      <c r="CG648" s="66">
        <f t="shared" si="698"/>
        <v>0</v>
      </c>
      <c r="CH648" s="370">
        <f t="shared" si="662"/>
        <v>40791</v>
      </c>
      <c r="CI648" s="17">
        <f t="shared" si="726"/>
        <v>1</v>
      </c>
      <c r="CJ648" s="17">
        <f t="shared" si="727"/>
        <v>0</v>
      </c>
      <c r="CK648" s="38">
        <f>MAX(BV38:BV648)</f>
        <v>1876.9</v>
      </c>
      <c r="CL648" s="38">
        <f t="shared" si="716"/>
        <v>-17.400000000000091</v>
      </c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</row>
    <row r="649" spans="1:147" customFormat="1" x14ac:dyDescent="0.25">
      <c r="A649" s="3"/>
      <c r="B649" s="254">
        <f t="shared" si="719"/>
        <v>40714</v>
      </c>
      <c r="C649" s="5">
        <f t="shared" si="722"/>
        <v>59455</v>
      </c>
      <c r="D649" s="5">
        <v>0</v>
      </c>
      <c r="E649" s="66">
        <f t="shared" si="724"/>
        <v>0</v>
      </c>
      <c r="F649" s="66">
        <f t="shared" si="720"/>
        <v>252</v>
      </c>
      <c r="G649" s="4">
        <f t="shared" si="723"/>
        <v>59707</v>
      </c>
      <c r="H649" s="8">
        <f t="shared" si="721"/>
        <v>4.2384997056597431E-3</v>
      </c>
      <c r="I649" s="3"/>
      <c r="J649" s="306">
        <v>40798</v>
      </c>
      <c r="K649" s="176">
        <v>1862.2</v>
      </c>
      <c r="L649" s="176">
        <v>1865.2</v>
      </c>
      <c r="M649" s="176">
        <v>1765.4</v>
      </c>
      <c r="N649" s="178">
        <v>1814.7</v>
      </c>
      <c r="O649" s="5">
        <f t="shared" si="673"/>
        <v>99.799999999999955</v>
      </c>
      <c r="P649" s="8">
        <f t="shared" si="674"/>
        <v>5.3592524970465016E-2</v>
      </c>
      <c r="Q649" s="8">
        <f>(AVERAGE(P646:P648))*Q1239</f>
        <v>3.2342807424947932E-2</v>
      </c>
      <c r="R649" s="8">
        <f>P648/P1239</f>
        <v>1.9596139274194775</v>
      </c>
      <c r="S649" s="109">
        <f t="shared" si="654"/>
        <v>1801.9712240132619</v>
      </c>
      <c r="T649" s="5">
        <f t="shared" si="655"/>
        <v>62.200000000000045</v>
      </c>
      <c r="U649" s="8">
        <f t="shared" si="672"/>
        <v>0.4816666666666663</v>
      </c>
      <c r="V649" s="19">
        <f t="shared" si="656"/>
        <v>0</v>
      </c>
      <c r="W649" s="109">
        <f t="shared" si="657"/>
        <v>1922.4287759867382</v>
      </c>
      <c r="X649" s="5">
        <f t="shared" si="658"/>
        <v>57.799999999999955</v>
      </c>
      <c r="Y649" s="8">
        <f t="shared" si="675"/>
        <v>0.51833333333333376</v>
      </c>
      <c r="Z649" s="5">
        <f t="shared" si="659"/>
        <v>0</v>
      </c>
      <c r="AA649" s="5">
        <f>K649*AA1239</f>
        <v>24.208600000000001</v>
      </c>
      <c r="AB649" s="5">
        <f t="shared" si="676"/>
        <v>47.439509723327163</v>
      </c>
      <c r="AC649" s="2">
        <f t="shared" si="714"/>
        <v>40798</v>
      </c>
      <c r="AD649" s="43">
        <f t="shared" si="682"/>
        <v>1800</v>
      </c>
      <c r="AE649" s="235">
        <v>20.5</v>
      </c>
      <c r="AF649" s="131">
        <f>(AK648&gt;AF1239)*1</f>
        <v>1</v>
      </c>
      <c r="AG649" s="112">
        <f>MROUND((AD649*AG1239),5)</f>
        <v>1765</v>
      </c>
      <c r="AH649" s="113">
        <f>MROUND((AE649*AH1239),0.1)</f>
        <v>3.7</v>
      </c>
      <c r="AI649" s="60">
        <f t="shared" si="683"/>
        <v>-44.799999999999955</v>
      </c>
      <c r="AJ649" s="60">
        <f t="shared" si="660"/>
        <v>1862.2</v>
      </c>
      <c r="AK649" s="133">
        <f t="shared" si="661"/>
        <v>1814.7</v>
      </c>
      <c r="AL649" s="41">
        <f t="shared" si="677"/>
        <v>1920</v>
      </c>
      <c r="AM649" s="56">
        <f t="shared" si="680"/>
        <v>20.6</v>
      </c>
      <c r="AN649" s="82">
        <f t="shared" si="681"/>
        <v>0</v>
      </c>
      <c r="AO649" s="82">
        <f t="shared" si="684"/>
        <v>1</v>
      </c>
      <c r="AP649" s="33">
        <f t="shared" si="699"/>
        <v>0</v>
      </c>
      <c r="AQ649" s="29">
        <f t="shared" si="685"/>
        <v>0</v>
      </c>
      <c r="AR649" s="86">
        <f t="shared" si="686"/>
        <v>1</v>
      </c>
      <c r="AS649" s="33">
        <f t="shared" si="687"/>
        <v>0</v>
      </c>
      <c r="AT649" s="19">
        <f t="shared" si="688"/>
        <v>0</v>
      </c>
      <c r="AU649" s="18">
        <f t="shared" si="700"/>
        <v>1</v>
      </c>
      <c r="AV649" s="5">
        <f t="shared" si="701"/>
        <v>20.6</v>
      </c>
      <c r="AW649" s="17">
        <f t="shared" si="689"/>
        <v>1</v>
      </c>
      <c r="AX649" s="17">
        <f t="shared" si="690"/>
        <v>0</v>
      </c>
      <c r="AY649" s="17">
        <f t="shared" si="702"/>
        <v>0</v>
      </c>
      <c r="AZ649" s="19">
        <f t="shared" si="703"/>
        <v>1810</v>
      </c>
      <c r="BA649" s="19">
        <f t="shared" si="704"/>
        <v>0</v>
      </c>
      <c r="BB649" s="19">
        <f t="shared" si="705"/>
        <v>0</v>
      </c>
      <c r="BC649" s="19">
        <f t="shared" si="706"/>
        <v>0</v>
      </c>
      <c r="BD649" s="17">
        <f t="shared" si="707"/>
        <v>1810</v>
      </c>
      <c r="BE649" s="17">
        <f t="shared" si="691"/>
        <v>0</v>
      </c>
      <c r="BF649" s="38">
        <f t="shared" si="692"/>
        <v>0</v>
      </c>
      <c r="BG649" s="38">
        <f t="shared" si="693"/>
        <v>0</v>
      </c>
      <c r="BH649" s="38">
        <f t="shared" si="708"/>
        <v>0</v>
      </c>
      <c r="BI649" s="38">
        <f t="shared" si="694"/>
        <v>-3.7</v>
      </c>
      <c r="BJ649" s="5">
        <f t="shared" si="695"/>
        <v>0</v>
      </c>
      <c r="BK649" s="5">
        <f t="shared" si="709"/>
        <v>0</v>
      </c>
      <c r="BL649" s="22">
        <f t="shared" si="710"/>
        <v>20.6</v>
      </c>
      <c r="BM649" s="5">
        <f t="shared" si="711"/>
        <v>16.900000000000002</v>
      </c>
      <c r="BN649" s="66">
        <f t="shared" si="712"/>
        <v>1690.0000000000002</v>
      </c>
      <c r="BO649" s="5">
        <f>AP649*BO1487</f>
        <v>0</v>
      </c>
      <c r="BP649" s="5">
        <f>AU649*BP1239</f>
        <v>-39</v>
      </c>
      <c r="BQ649" s="5">
        <f t="shared" si="663"/>
        <v>-39</v>
      </c>
      <c r="BR649" s="356">
        <f t="shared" si="725"/>
        <v>1612.0000000000002</v>
      </c>
      <c r="BS649" s="5">
        <f t="shared" si="713"/>
        <v>1814.7</v>
      </c>
      <c r="BT649" s="6"/>
      <c r="BU649" s="306">
        <v>40798</v>
      </c>
      <c r="BV649" s="38">
        <f t="shared" si="696"/>
        <v>1814.7</v>
      </c>
      <c r="BW649" s="66">
        <f>BV27*BV649</f>
        <v>149505.68462679192</v>
      </c>
      <c r="BX649" s="66">
        <f t="shared" si="717"/>
        <v>-3690.8881199538591</v>
      </c>
      <c r="BY649" s="17">
        <f t="shared" si="715"/>
        <v>0</v>
      </c>
      <c r="BZ649" s="17">
        <f t="shared" si="718"/>
        <v>1</v>
      </c>
      <c r="CA649" s="66">
        <f t="shared" si="664"/>
        <v>1612</v>
      </c>
      <c r="CB649" s="66">
        <f>N3+CE649</f>
        <v>146420</v>
      </c>
      <c r="CC649" s="66">
        <f>MAX(BW404:BW649)</f>
        <v>154630.08732904927</v>
      </c>
      <c r="CD649" s="66">
        <f t="shared" si="697"/>
        <v>-5124.4027022573573</v>
      </c>
      <c r="CE649" s="66">
        <f t="shared" si="665"/>
        <v>96420</v>
      </c>
      <c r="CF649" s="66">
        <f>MAX(CE404:CE649)</f>
        <v>96420</v>
      </c>
      <c r="CG649" s="66">
        <f t="shared" si="698"/>
        <v>0</v>
      </c>
      <c r="CH649" s="370">
        <f t="shared" si="662"/>
        <v>40798</v>
      </c>
      <c r="CI649" s="17">
        <f t="shared" si="726"/>
        <v>1</v>
      </c>
      <c r="CJ649" s="17">
        <f t="shared" si="727"/>
        <v>0</v>
      </c>
      <c r="CK649" s="38">
        <f>MAX(BV38:BV649)</f>
        <v>1876.9</v>
      </c>
      <c r="CL649" s="38">
        <f t="shared" si="716"/>
        <v>-62.200000000000045</v>
      </c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</row>
    <row r="650" spans="1:147" customFormat="1" x14ac:dyDescent="0.25">
      <c r="A650" s="3"/>
      <c r="B650" s="254">
        <f t="shared" si="719"/>
        <v>40721</v>
      </c>
      <c r="C650" s="5">
        <f t="shared" si="722"/>
        <v>59707</v>
      </c>
      <c r="D650" s="5">
        <v>0</v>
      </c>
      <c r="E650" s="66">
        <f t="shared" si="724"/>
        <v>0</v>
      </c>
      <c r="F650" s="66">
        <f t="shared" si="720"/>
        <v>332.00000000000006</v>
      </c>
      <c r="G650" s="4">
        <f t="shared" si="723"/>
        <v>60039</v>
      </c>
      <c r="H650" s="8">
        <f t="shared" si="721"/>
        <v>5.5604870450700929E-3</v>
      </c>
      <c r="I650" s="3"/>
      <c r="J650" s="306">
        <v>40805</v>
      </c>
      <c r="K650" s="176">
        <v>1820</v>
      </c>
      <c r="L650" s="176">
        <v>1832.9</v>
      </c>
      <c r="M650" s="176">
        <v>1631.7</v>
      </c>
      <c r="N650" s="178">
        <v>1639.8</v>
      </c>
      <c r="O650" s="5">
        <f t="shared" si="673"/>
        <v>201.20000000000005</v>
      </c>
      <c r="P650" s="8">
        <f t="shared" si="674"/>
        <v>0.11054945054945058</v>
      </c>
      <c r="Q650" s="8">
        <f>(AVERAGE(P647:P649))*Q1239</f>
        <v>2.4279215875391096E-2</v>
      </c>
      <c r="R650" s="8">
        <f>P649/P1239</f>
        <v>1.5198486190072436</v>
      </c>
      <c r="S650" s="109">
        <f t="shared" si="654"/>
        <v>1775.8118271067883</v>
      </c>
      <c r="T650" s="5">
        <f t="shared" si="655"/>
        <v>45</v>
      </c>
      <c r="U650" s="8">
        <f t="shared" si="672"/>
        <v>0.5</v>
      </c>
      <c r="V650" s="19">
        <f t="shared" si="656"/>
        <v>135.20000000000005</v>
      </c>
      <c r="W650" s="109">
        <f t="shared" si="657"/>
        <v>1864.1881728932117</v>
      </c>
      <c r="X650" s="5">
        <f t="shared" si="658"/>
        <v>45</v>
      </c>
      <c r="Y650" s="8">
        <f t="shared" si="675"/>
        <v>0.5</v>
      </c>
      <c r="Z650" s="5">
        <f t="shared" si="659"/>
        <v>0</v>
      </c>
      <c r="AA650" s="5">
        <f>K650*AA1239</f>
        <v>23.66</v>
      </c>
      <c r="AB650" s="5">
        <f t="shared" si="676"/>
        <v>35.959618325711382</v>
      </c>
      <c r="AC650" s="2">
        <f t="shared" si="714"/>
        <v>40805</v>
      </c>
      <c r="AD650" s="43">
        <f t="shared" si="682"/>
        <v>1775</v>
      </c>
      <c r="AE650" s="235">
        <v>22.7</v>
      </c>
      <c r="AF650" s="131">
        <f>(AK649&gt;AF1239)*1</f>
        <v>1</v>
      </c>
      <c r="AG650" s="112">
        <f>MROUND((AD650*AG1239),5)</f>
        <v>1740</v>
      </c>
      <c r="AH650" s="113">
        <f>MROUND((AE650*AH1239),0.1)</f>
        <v>4.1000000000000005</v>
      </c>
      <c r="AI650" s="60">
        <f t="shared" si="683"/>
        <v>-174.90000000000009</v>
      </c>
      <c r="AJ650" s="60">
        <f t="shared" si="660"/>
        <v>1820</v>
      </c>
      <c r="AK650" s="133">
        <f t="shared" si="661"/>
        <v>1639.8</v>
      </c>
      <c r="AL650" s="41">
        <f t="shared" si="677"/>
        <v>1865</v>
      </c>
      <c r="AM650" s="56">
        <f t="shared" si="680"/>
        <v>24.6</v>
      </c>
      <c r="AN650" s="82">
        <f t="shared" si="681"/>
        <v>0</v>
      </c>
      <c r="AO650" s="82">
        <f t="shared" si="684"/>
        <v>1</v>
      </c>
      <c r="AP650" s="33">
        <f t="shared" si="699"/>
        <v>0</v>
      </c>
      <c r="AQ650" s="29">
        <f t="shared" si="685"/>
        <v>0</v>
      </c>
      <c r="AR650" s="86">
        <f t="shared" si="686"/>
        <v>0</v>
      </c>
      <c r="AS650" s="33">
        <f t="shared" si="687"/>
        <v>0</v>
      </c>
      <c r="AT650" s="19">
        <f t="shared" si="688"/>
        <v>0</v>
      </c>
      <c r="AU650" s="18">
        <f t="shared" si="700"/>
        <v>1</v>
      </c>
      <c r="AV650" s="5">
        <f t="shared" si="701"/>
        <v>24.6</v>
      </c>
      <c r="AW650" s="17">
        <f t="shared" si="689"/>
        <v>1</v>
      </c>
      <c r="AX650" s="17">
        <f t="shared" si="690"/>
        <v>0</v>
      </c>
      <c r="AY650" s="17">
        <f t="shared" si="702"/>
        <v>0</v>
      </c>
      <c r="AZ650" s="19">
        <f t="shared" si="703"/>
        <v>1810</v>
      </c>
      <c r="BA650" s="19">
        <f t="shared" si="704"/>
        <v>0</v>
      </c>
      <c r="BB650" s="19">
        <f t="shared" si="705"/>
        <v>1740</v>
      </c>
      <c r="BC650" s="19">
        <f t="shared" si="706"/>
        <v>0</v>
      </c>
      <c r="BD650" s="17">
        <f t="shared" si="707"/>
        <v>0</v>
      </c>
      <c r="BE650" s="17">
        <f t="shared" si="691"/>
        <v>1</v>
      </c>
      <c r="BF650" s="38">
        <f t="shared" si="692"/>
        <v>1740</v>
      </c>
      <c r="BG650" s="38">
        <f t="shared" si="693"/>
        <v>0</v>
      </c>
      <c r="BH650" s="38">
        <f t="shared" si="708"/>
        <v>-70</v>
      </c>
      <c r="BI650" s="38">
        <f t="shared" si="694"/>
        <v>-74.099999999999994</v>
      </c>
      <c r="BJ650" s="5">
        <f t="shared" si="695"/>
        <v>0</v>
      </c>
      <c r="BK650" s="5">
        <f t="shared" si="709"/>
        <v>0</v>
      </c>
      <c r="BL650" s="22">
        <f t="shared" si="710"/>
        <v>24.6</v>
      </c>
      <c r="BM650" s="5">
        <f t="shared" si="711"/>
        <v>-49.499999999999993</v>
      </c>
      <c r="BN650" s="66">
        <f t="shared" si="712"/>
        <v>-4949.9999999999991</v>
      </c>
      <c r="BO650" s="5">
        <f>AP650*BO1488</f>
        <v>0</v>
      </c>
      <c r="BP650" s="5">
        <f>AU650*BP1239</f>
        <v>-39</v>
      </c>
      <c r="BQ650" s="5">
        <f t="shared" si="663"/>
        <v>-39</v>
      </c>
      <c r="BR650" s="356">
        <f t="shared" si="725"/>
        <v>-5027.9999999999991</v>
      </c>
      <c r="BS650" s="5">
        <f t="shared" si="713"/>
        <v>1639.8</v>
      </c>
      <c r="BT650" s="6"/>
      <c r="BU650" s="306">
        <v>40805</v>
      </c>
      <c r="BV650" s="38">
        <f t="shared" si="696"/>
        <v>1639.8</v>
      </c>
      <c r="BW650" s="66">
        <f>BV27*BV650</f>
        <v>135096.39149777559</v>
      </c>
      <c r="BX650" s="66">
        <f t="shared" si="717"/>
        <v>-14409.293129016325</v>
      </c>
      <c r="BY650" s="17">
        <f t="shared" si="715"/>
        <v>0</v>
      </c>
      <c r="BZ650" s="17">
        <f t="shared" si="718"/>
        <v>1</v>
      </c>
      <c r="CA650" s="66">
        <f t="shared" si="664"/>
        <v>-5028</v>
      </c>
      <c r="CB650" s="66">
        <f>N3+CE650</f>
        <v>141392</v>
      </c>
      <c r="CC650" s="66">
        <f>MAX(BW404:BW650)</f>
        <v>154630.08732904927</v>
      </c>
      <c r="CD650" s="66">
        <f t="shared" si="697"/>
        <v>-19533.695831273682</v>
      </c>
      <c r="CE650" s="66">
        <f t="shared" si="665"/>
        <v>91392</v>
      </c>
      <c r="CF650" s="66">
        <f>MAX(CE404:CE650)</f>
        <v>96420</v>
      </c>
      <c r="CG650" s="66">
        <f t="shared" si="698"/>
        <v>-5028</v>
      </c>
      <c r="CH650" s="370">
        <f t="shared" si="662"/>
        <v>40805</v>
      </c>
      <c r="CI650" s="17">
        <f t="shared" si="726"/>
        <v>0</v>
      </c>
      <c r="CJ650" s="17">
        <f t="shared" si="727"/>
        <v>1</v>
      </c>
      <c r="CK650" s="38">
        <f>MAX(BV38:BV650)</f>
        <v>1876.9</v>
      </c>
      <c r="CL650" s="38">
        <f t="shared" si="716"/>
        <v>-237.10000000000014</v>
      </c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</row>
    <row r="651" spans="1:147" customFormat="1" x14ac:dyDescent="0.25">
      <c r="A651" s="3"/>
      <c r="B651" s="254">
        <f t="shared" si="719"/>
        <v>40728</v>
      </c>
      <c r="C651" s="5">
        <f t="shared" si="722"/>
        <v>60039</v>
      </c>
      <c r="D651" s="5">
        <v>0</v>
      </c>
      <c r="E651" s="66">
        <f t="shared" si="724"/>
        <v>0</v>
      </c>
      <c r="F651" s="66">
        <f t="shared" si="720"/>
        <v>-1598</v>
      </c>
      <c r="G651" s="4">
        <f t="shared" si="723"/>
        <v>58441</v>
      </c>
      <c r="H651" s="8">
        <f t="shared" si="721"/>
        <v>-2.6616032911940573E-2</v>
      </c>
      <c r="I651" s="3"/>
      <c r="J651" s="306">
        <v>40812</v>
      </c>
      <c r="K651" s="176">
        <v>1660</v>
      </c>
      <c r="L651" s="176">
        <v>1679.2</v>
      </c>
      <c r="M651" s="176">
        <v>1535</v>
      </c>
      <c r="N651" s="178">
        <v>1622.3</v>
      </c>
      <c r="O651" s="5">
        <f t="shared" si="673"/>
        <v>144.20000000000005</v>
      </c>
      <c r="P651" s="8">
        <f t="shared" si="674"/>
        <v>8.68674698795181E-2</v>
      </c>
      <c r="Q651" s="8">
        <f>(AVERAGE(P648:P650))*Q1239</f>
        <v>3.1098852760245363E-2</v>
      </c>
      <c r="R651" s="8">
        <f>P650/P1239</f>
        <v>3.1351094176321683</v>
      </c>
      <c r="S651" s="109">
        <f t="shared" si="654"/>
        <v>1608.3759044179926</v>
      </c>
      <c r="T651" s="5">
        <f t="shared" si="655"/>
        <v>50</v>
      </c>
      <c r="U651" s="8">
        <f t="shared" si="672"/>
        <v>0.5</v>
      </c>
      <c r="V651" s="19">
        <f t="shared" si="656"/>
        <v>0</v>
      </c>
      <c r="W651" s="109">
        <f t="shared" si="657"/>
        <v>1711.6240955820074</v>
      </c>
      <c r="X651" s="5">
        <f t="shared" si="658"/>
        <v>50</v>
      </c>
      <c r="Y651" s="8">
        <f t="shared" si="675"/>
        <v>0.5</v>
      </c>
      <c r="Z651" s="5">
        <f t="shared" si="659"/>
        <v>0</v>
      </c>
      <c r="AA651" s="5">
        <f>K651*AA1239</f>
        <v>21.58</v>
      </c>
      <c r="AB651" s="5">
        <f t="shared" si="676"/>
        <v>67.655661232502183</v>
      </c>
      <c r="AC651" s="2">
        <f t="shared" si="714"/>
        <v>40812</v>
      </c>
      <c r="AD651" s="43">
        <f t="shared" si="682"/>
        <v>1610</v>
      </c>
      <c r="AE651" s="235">
        <v>17.899999999999999</v>
      </c>
      <c r="AF651" s="131">
        <f>(AK650&gt;AF1239)*1</f>
        <v>1</v>
      </c>
      <c r="AG651" s="112">
        <f>MROUND((AD651*AG1239),5)</f>
        <v>1580</v>
      </c>
      <c r="AH651" s="113">
        <f>MROUND((AE651*AH1239),0.1)</f>
        <v>3.2</v>
      </c>
      <c r="AI651" s="60">
        <f t="shared" si="683"/>
        <v>-17.5</v>
      </c>
      <c r="AJ651" s="60">
        <f t="shared" si="660"/>
        <v>1660</v>
      </c>
      <c r="AK651" s="133">
        <f t="shared" si="661"/>
        <v>1622.3</v>
      </c>
      <c r="AL651" s="41">
        <f t="shared" si="677"/>
        <v>1710</v>
      </c>
      <c r="AM651" s="56">
        <f t="shared" si="680"/>
        <v>18</v>
      </c>
      <c r="AN651" s="82">
        <f t="shared" si="681"/>
        <v>0</v>
      </c>
      <c r="AO651" s="82">
        <f t="shared" si="684"/>
        <v>1</v>
      </c>
      <c r="AP651" s="33">
        <f t="shared" si="699"/>
        <v>1</v>
      </c>
      <c r="AQ651" s="29">
        <f t="shared" si="685"/>
        <v>17.899999999999999</v>
      </c>
      <c r="AR651" s="86">
        <f t="shared" si="686"/>
        <v>1</v>
      </c>
      <c r="AS651" s="33">
        <f t="shared" si="687"/>
        <v>0</v>
      </c>
      <c r="AT651" s="19">
        <f t="shared" si="688"/>
        <v>0</v>
      </c>
      <c r="AU651" s="18">
        <f t="shared" si="700"/>
        <v>0</v>
      </c>
      <c r="AV651" s="5">
        <f t="shared" si="701"/>
        <v>0</v>
      </c>
      <c r="AW651" s="17">
        <f t="shared" si="689"/>
        <v>0</v>
      </c>
      <c r="AX651" s="17">
        <f t="shared" si="690"/>
        <v>0</v>
      </c>
      <c r="AY651" s="17">
        <f t="shared" si="702"/>
        <v>0</v>
      </c>
      <c r="AZ651" s="19">
        <f t="shared" si="703"/>
        <v>0</v>
      </c>
      <c r="BA651" s="19">
        <f t="shared" si="704"/>
        <v>0</v>
      </c>
      <c r="BB651" s="19">
        <f t="shared" si="705"/>
        <v>0</v>
      </c>
      <c r="BC651" s="19">
        <f t="shared" si="706"/>
        <v>0</v>
      </c>
      <c r="BD651" s="17">
        <f t="shared" si="707"/>
        <v>0</v>
      </c>
      <c r="BE651" s="17">
        <f t="shared" si="691"/>
        <v>0</v>
      </c>
      <c r="BF651" s="38">
        <f t="shared" si="692"/>
        <v>0</v>
      </c>
      <c r="BG651" s="38">
        <f t="shared" si="693"/>
        <v>0</v>
      </c>
      <c r="BH651" s="38">
        <f t="shared" si="708"/>
        <v>0</v>
      </c>
      <c r="BI651" s="38">
        <f t="shared" si="694"/>
        <v>-3.2</v>
      </c>
      <c r="BJ651" s="5">
        <f t="shared" si="695"/>
        <v>17.899999999999999</v>
      </c>
      <c r="BK651" s="5">
        <f t="shared" si="709"/>
        <v>0</v>
      </c>
      <c r="BL651" s="22">
        <f t="shared" si="710"/>
        <v>0</v>
      </c>
      <c r="BM651" s="5">
        <f t="shared" si="711"/>
        <v>14.7</v>
      </c>
      <c r="BN651" s="66">
        <f t="shared" si="712"/>
        <v>1470</v>
      </c>
      <c r="BO651" s="5">
        <f>AP651*BO1489</f>
        <v>0</v>
      </c>
      <c r="BP651" s="5">
        <f>AU651*BP1239</f>
        <v>0</v>
      </c>
      <c r="BQ651" s="5">
        <f t="shared" si="663"/>
        <v>-39</v>
      </c>
      <c r="BR651" s="356">
        <f t="shared" si="725"/>
        <v>1431</v>
      </c>
      <c r="BS651" s="5">
        <f t="shared" si="713"/>
        <v>1622.3</v>
      </c>
      <c r="BT651" s="6"/>
      <c r="BU651" s="306">
        <v>40812</v>
      </c>
      <c r="BV651" s="38">
        <f t="shared" si="696"/>
        <v>1622.3</v>
      </c>
      <c r="BW651" s="66">
        <f>BV27*BV651</f>
        <v>133654.63832591861</v>
      </c>
      <c r="BX651" s="66">
        <f t="shared" si="717"/>
        <v>-1441.7531718569808</v>
      </c>
      <c r="BY651" s="17">
        <f t="shared" si="715"/>
        <v>0</v>
      </c>
      <c r="BZ651" s="17">
        <f t="shared" si="718"/>
        <v>1</v>
      </c>
      <c r="CA651" s="66">
        <f t="shared" si="664"/>
        <v>1431</v>
      </c>
      <c r="CB651" s="66">
        <f>N3+CE651</f>
        <v>142823</v>
      </c>
      <c r="CC651" s="66">
        <f>MAX(BW404:BW651)</f>
        <v>154630.08732904927</v>
      </c>
      <c r="CD651" s="66">
        <f t="shared" si="697"/>
        <v>-20975.449003130663</v>
      </c>
      <c r="CE651" s="66">
        <f t="shared" si="665"/>
        <v>92823</v>
      </c>
      <c r="CF651" s="66">
        <f>MAX(CE404:CE651)</f>
        <v>96420</v>
      </c>
      <c r="CG651" s="66">
        <f t="shared" si="698"/>
        <v>-3597</v>
      </c>
      <c r="CH651" s="370">
        <f t="shared" si="662"/>
        <v>40812</v>
      </c>
      <c r="CI651" s="17">
        <f t="shared" si="726"/>
        <v>1</v>
      </c>
      <c r="CJ651" s="17">
        <f t="shared" si="727"/>
        <v>0</v>
      </c>
      <c r="CK651" s="38">
        <f>MAX(BV38:BV651)</f>
        <v>1876.9</v>
      </c>
      <c r="CL651" s="38">
        <f t="shared" si="716"/>
        <v>-254.60000000000014</v>
      </c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</row>
    <row r="652" spans="1:147" customFormat="1" x14ac:dyDescent="0.25">
      <c r="A652" s="3"/>
      <c r="B652" s="254">
        <f t="shared" si="719"/>
        <v>40735</v>
      </c>
      <c r="C652" s="5">
        <f t="shared" si="722"/>
        <v>58441</v>
      </c>
      <c r="D652" s="5">
        <v>0</v>
      </c>
      <c r="E652" s="66">
        <f t="shared" si="724"/>
        <v>0</v>
      </c>
      <c r="F652" s="66">
        <f t="shared" si="720"/>
        <v>531</v>
      </c>
      <c r="G652" s="4">
        <f t="shared" si="723"/>
        <v>58972</v>
      </c>
      <c r="H652" s="8">
        <f t="shared" si="721"/>
        <v>9.0860868226074164E-3</v>
      </c>
      <c r="I652" s="3"/>
      <c r="J652" s="306">
        <v>40819</v>
      </c>
      <c r="K652" s="176">
        <v>1625.1</v>
      </c>
      <c r="L652" s="176">
        <v>1681.5</v>
      </c>
      <c r="M652" s="176">
        <v>1596.6</v>
      </c>
      <c r="N652" s="178">
        <v>1635.8</v>
      </c>
      <c r="O652" s="5">
        <f t="shared" si="673"/>
        <v>84.900000000000091</v>
      </c>
      <c r="P652" s="8">
        <f t="shared" si="674"/>
        <v>5.2242938896067993E-2</v>
      </c>
      <c r="Q652" s="8">
        <f>(AVERAGE(P649:P651))*Q1239</f>
        <v>3.3467926053257831E-2</v>
      </c>
      <c r="R652" s="8">
        <f>P651/P1239</f>
        <v>2.4635040839333184</v>
      </c>
      <c r="S652" s="109">
        <f t="shared" si="654"/>
        <v>1570.7112733708507</v>
      </c>
      <c r="T652" s="5">
        <f t="shared" si="655"/>
        <v>55.099999999999909</v>
      </c>
      <c r="U652" s="8">
        <f t="shared" si="672"/>
        <v>0.49909090909090992</v>
      </c>
      <c r="V652" s="19">
        <f t="shared" si="656"/>
        <v>0</v>
      </c>
      <c r="W652" s="109">
        <f t="shared" si="657"/>
        <v>1679.4887266291491</v>
      </c>
      <c r="X652" s="5">
        <f t="shared" si="658"/>
        <v>54.900000000000091</v>
      </c>
      <c r="Y652" s="8">
        <f t="shared" si="675"/>
        <v>0.50090909090909008</v>
      </c>
      <c r="Z652" s="5">
        <f t="shared" si="659"/>
        <v>0</v>
      </c>
      <c r="AA652" s="5">
        <f>K652*AA1239</f>
        <v>21.126299999999997</v>
      </c>
      <c r="AB652" s="5">
        <f t="shared" si="676"/>
        <v>52.044726328400458</v>
      </c>
      <c r="AC652" s="2">
        <f t="shared" si="714"/>
        <v>40819</v>
      </c>
      <c r="AD652" s="43">
        <f t="shared" si="682"/>
        <v>1570</v>
      </c>
      <c r="AE652" s="235">
        <v>33.700000000000003</v>
      </c>
      <c r="AF652" s="131">
        <f>(AK651&gt;AF1239)*1</f>
        <v>1</v>
      </c>
      <c r="AG652" s="112">
        <f>MROUND((AD652*AG1239),5)</f>
        <v>1540</v>
      </c>
      <c r="AH652" s="113">
        <f>MROUND((AE652*AH1239),0.1)</f>
        <v>6.1000000000000005</v>
      </c>
      <c r="AI652" s="60">
        <f t="shared" si="683"/>
        <v>13.5</v>
      </c>
      <c r="AJ652" s="60">
        <f t="shared" si="660"/>
        <v>1625.1</v>
      </c>
      <c r="AK652" s="133">
        <f t="shared" si="661"/>
        <v>1635.8</v>
      </c>
      <c r="AL652" s="41">
        <f t="shared" si="677"/>
        <v>1680</v>
      </c>
      <c r="AM652" s="56">
        <f t="shared" si="680"/>
        <v>33.800000000000004</v>
      </c>
      <c r="AN652" s="82">
        <f t="shared" si="681"/>
        <v>1</v>
      </c>
      <c r="AO652" s="82">
        <f t="shared" si="684"/>
        <v>0</v>
      </c>
      <c r="AP652" s="33">
        <f t="shared" si="699"/>
        <v>1</v>
      </c>
      <c r="AQ652" s="29">
        <f t="shared" si="685"/>
        <v>33.700000000000003</v>
      </c>
      <c r="AR652" s="86">
        <f t="shared" si="686"/>
        <v>1</v>
      </c>
      <c r="AS652" s="33">
        <f t="shared" si="687"/>
        <v>0</v>
      </c>
      <c r="AT652" s="19">
        <f t="shared" si="688"/>
        <v>0</v>
      </c>
      <c r="AU652" s="18">
        <f t="shared" si="700"/>
        <v>0</v>
      </c>
      <c r="AV652" s="5">
        <f t="shared" si="701"/>
        <v>0</v>
      </c>
      <c r="AW652" s="17">
        <f t="shared" si="689"/>
        <v>0</v>
      </c>
      <c r="AX652" s="17">
        <f t="shared" si="690"/>
        <v>0</v>
      </c>
      <c r="AY652" s="17">
        <f t="shared" si="702"/>
        <v>0</v>
      </c>
      <c r="AZ652" s="19">
        <f t="shared" si="703"/>
        <v>0</v>
      </c>
      <c r="BA652" s="19">
        <f t="shared" si="704"/>
        <v>0</v>
      </c>
      <c r="BB652" s="19">
        <f t="shared" si="705"/>
        <v>0</v>
      </c>
      <c r="BC652" s="19">
        <f t="shared" si="706"/>
        <v>0</v>
      </c>
      <c r="BD652" s="17">
        <f t="shared" si="707"/>
        <v>0</v>
      </c>
      <c r="BE652" s="17">
        <f t="shared" si="691"/>
        <v>0</v>
      </c>
      <c r="BF652" s="38">
        <f t="shared" si="692"/>
        <v>0</v>
      </c>
      <c r="BG652" s="38">
        <f t="shared" si="693"/>
        <v>0</v>
      </c>
      <c r="BH652" s="38">
        <f t="shared" si="708"/>
        <v>0</v>
      </c>
      <c r="BI652" s="38">
        <f t="shared" si="694"/>
        <v>-6.1000000000000005</v>
      </c>
      <c r="BJ652" s="5">
        <f t="shared" si="695"/>
        <v>33.700000000000003</v>
      </c>
      <c r="BK652" s="5">
        <f t="shared" si="709"/>
        <v>0</v>
      </c>
      <c r="BL652" s="22">
        <f t="shared" si="710"/>
        <v>0</v>
      </c>
      <c r="BM652" s="5">
        <f t="shared" si="711"/>
        <v>27.6</v>
      </c>
      <c r="BN652" s="66">
        <f t="shared" si="712"/>
        <v>2760</v>
      </c>
      <c r="BO652" s="5">
        <f>AP652*BO1490</f>
        <v>0</v>
      </c>
      <c r="BP652" s="5">
        <f>AU652*BP1239</f>
        <v>0</v>
      </c>
      <c r="BQ652" s="5">
        <f t="shared" si="663"/>
        <v>-39</v>
      </c>
      <c r="BR652" s="356">
        <f t="shared" si="725"/>
        <v>2721</v>
      </c>
      <c r="BS652" s="5">
        <f t="shared" si="713"/>
        <v>1635.8</v>
      </c>
      <c r="BT652" s="6"/>
      <c r="BU652" s="306">
        <v>40819</v>
      </c>
      <c r="BV652" s="38">
        <f t="shared" si="696"/>
        <v>1635.8</v>
      </c>
      <c r="BW652" s="66">
        <f>BV27*BV652</f>
        <v>134766.84791563684</v>
      </c>
      <c r="BX652" s="66">
        <f t="shared" si="717"/>
        <v>1112.2095897182298</v>
      </c>
      <c r="BY652" s="17">
        <f t="shared" si="715"/>
        <v>1</v>
      </c>
      <c r="BZ652" s="17">
        <f t="shared" si="718"/>
        <v>0</v>
      </c>
      <c r="CA652" s="66">
        <f t="shared" si="664"/>
        <v>2721</v>
      </c>
      <c r="CB652" s="66">
        <f>N3+CE652</f>
        <v>145544</v>
      </c>
      <c r="CC652" s="66">
        <f>MAX(BW404:BW652)</f>
        <v>154630.08732904927</v>
      </c>
      <c r="CD652" s="66">
        <f t="shared" si="697"/>
        <v>-19863.239413412433</v>
      </c>
      <c r="CE652" s="66">
        <f t="shared" si="665"/>
        <v>95544</v>
      </c>
      <c r="CF652" s="66">
        <f>MAX(CE404:CE652)</f>
        <v>96420</v>
      </c>
      <c r="CG652" s="66">
        <f t="shared" si="698"/>
        <v>-876</v>
      </c>
      <c r="CH652" s="370">
        <f t="shared" si="662"/>
        <v>40819</v>
      </c>
      <c r="CI652" s="17">
        <f t="shared" si="726"/>
        <v>1</v>
      </c>
      <c r="CJ652" s="17">
        <f t="shared" si="727"/>
        <v>0</v>
      </c>
      <c r="CK652" s="38">
        <f>MAX(BV38:BV652)</f>
        <v>1876.9</v>
      </c>
      <c r="CL652" s="38">
        <f t="shared" si="716"/>
        <v>-241.10000000000014</v>
      </c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</row>
    <row r="653" spans="1:147" customFormat="1" x14ac:dyDescent="0.25">
      <c r="A653" s="3"/>
      <c r="B653" s="254">
        <f t="shared" si="719"/>
        <v>40742</v>
      </c>
      <c r="C653" s="5">
        <f t="shared" si="722"/>
        <v>58972</v>
      </c>
      <c r="D653" s="5">
        <v>0</v>
      </c>
      <c r="E653" s="66">
        <f t="shared" si="724"/>
        <v>0</v>
      </c>
      <c r="F653" s="66">
        <f t="shared" si="720"/>
        <v>891.00000000000011</v>
      </c>
      <c r="G653" s="4">
        <f t="shared" si="723"/>
        <v>59863</v>
      </c>
      <c r="H653" s="8">
        <f t="shared" si="721"/>
        <v>1.5108865224174187E-2</v>
      </c>
      <c r="I653" s="3"/>
      <c r="J653" s="306">
        <v>40826</v>
      </c>
      <c r="K653" s="176">
        <v>1640.5</v>
      </c>
      <c r="L653" s="176">
        <v>1693.9</v>
      </c>
      <c r="M653" s="176">
        <v>1639.9</v>
      </c>
      <c r="N653" s="178">
        <v>1683</v>
      </c>
      <c r="O653" s="5">
        <f t="shared" si="673"/>
        <v>54</v>
      </c>
      <c r="P653" s="8">
        <f t="shared" si="674"/>
        <v>3.2916793660469366E-2</v>
      </c>
      <c r="Q653" s="8">
        <f>(AVERAGE(P650:P652))*Q1239</f>
        <v>3.3287981243338226E-2</v>
      </c>
      <c r="R653" s="8">
        <f>P652/P1239</f>
        <v>1.4815752491196681</v>
      </c>
      <c r="S653" s="109">
        <f t="shared" si="654"/>
        <v>1585.8910667703037</v>
      </c>
      <c r="T653" s="5">
        <f t="shared" si="655"/>
        <v>55.5</v>
      </c>
      <c r="U653" s="8">
        <f t="shared" si="672"/>
        <v>0.49545454545454548</v>
      </c>
      <c r="V653" s="19">
        <f t="shared" si="656"/>
        <v>0</v>
      </c>
      <c r="W653" s="109">
        <f t="shared" si="657"/>
        <v>1695.1089332296963</v>
      </c>
      <c r="X653" s="5">
        <f t="shared" si="658"/>
        <v>54.5</v>
      </c>
      <c r="Y653" s="8">
        <f t="shared" si="675"/>
        <v>0.50454545454545452</v>
      </c>
      <c r="Z653" s="5">
        <f t="shared" si="659"/>
        <v>0</v>
      </c>
      <c r="AA653" s="5">
        <f>K653*AA1239</f>
        <v>21.326499999999999</v>
      </c>
      <c r="AB653" s="5">
        <f t="shared" si="676"/>
        <v>31.596814550350601</v>
      </c>
      <c r="AC653" s="2">
        <f t="shared" si="714"/>
        <v>40826</v>
      </c>
      <c r="AD653" s="43">
        <f t="shared" si="682"/>
        <v>1585</v>
      </c>
      <c r="AE653" s="235">
        <v>25.9</v>
      </c>
      <c r="AF653" s="131">
        <f>(AK652&gt;AF1239)*1</f>
        <v>1</v>
      </c>
      <c r="AG653" s="112">
        <f>MROUND((AD653*AG1239),5)</f>
        <v>1555</v>
      </c>
      <c r="AH653" s="113">
        <f>MROUND((AE653*AH1239),0.1)</f>
        <v>4.7</v>
      </c>
      <c r="AI653" s="60">
        <f t="shared" si="683"/>
        <v>47.200000000000045</v>
      </c>
      <c r="AJ653" s="60">
        <f t="shared" si="660"/>
        <v>1640.5</v>
      </c>
      <c r="AK653" s="133">
        <f t="shared" si="661"/>
        <v>1683</v>
      </c>
      <c r="AL653" s="41">
        <f t="shared" si="677"/>
        <v>1695</v>
      </c>
      <c r="AM653" s="56">
        <f t="shared" si="680"/>
        <v>26.1</v>
      </c>
      <c r="AN653" s="82">
        <f t="shared" si="681"/>
        <v>1</v>
      </c>
      <c r="AO653" s="82">
        <f t="shared" si="684"/>
        <v>0</v>
      </c>
      <c r="AP653" s="33">
        <f t="shared" si="699"/>
        <v>1</v>
      </c>
      <c r="AQ653" s="29">
        <f t="shared" si="685"/>
        <v>25.9</v>
      </c>
      <c r="AR653" s="86">
        <f t="shared" si="686"/>
        <v>1</v>
      </c>
      <c r="AS653" s="33">
        <f t="shared" si="687"/>
        <v>0</v>
      </c>
      <c r="AT653" s="19">
        <f t="shared" si="688"/>
        <v>0</v>
      </c>
      <c r="AU653" s="18">
        <f t="shared" si="700"/>
        <v>0</v>
      </c>
      <c r="AV653" s="5">
        <f t="shared" si="701"/>
        <v>0</v>
      </c>
      <c r="AW653" s="17">
        <f t="shared" si="689"/>
        <v>0</v>
      </c>
      <c r="AX653" s="17">
        <f t="shared" si="690"/>
        <v>0</v>
      </c>
      <c r="AY653" s="17">
        <f t="shared" si="702"/>
        <v>0</v>
      </c>
      <c r="AZ653" s="19">
        <f t="shared" si="703"/>
        <v>0</v>
      </c>
      <c r="BA653" s="19">
        <f t="shared" si="704"/>
        <v>0</v>
      </c>
      <c r="BB653" s="19">
        <f t="shared" si="705"/>
        <v>0</v>
      </c>
      <c r="BC653" s="19">
        <f t="shared" si="706"/>
        <v>0</v>
      </c>
      <c r="BD653" s="17">
        <f t="shared" si="707"/>
        <v>0</v>
      </c>
      <c r="BE653" s="17">
        <f t="shared" si="691"/>
        <v>0</v>
      </c>
      <c r="BF653" s="38">
        <f t="shared" si="692"/>
        <v>0</v>
      </c>
      <c r="BG653" s="38">
        <f t="shared" si="693"/>
        <v>0</v>
      </c>
      <c r="BH653" s="38">
        <f t="shared" si="708"/>
        <v>0</v>
      </c>
      <c r="BI653" s="38">
        <f t="shared" si="694"/>
        <v>-4.7</v>
      </c>
      <c r="BJ653" s="5">
        <f t="shared" si="695"/>
        <v>25.9</v>
      </c>
      <c r="BK653" s="5">
        <f t="shared" si="709"/>
        <v>0</v>
      </c>
      <c r="BL653" s="22">
        <f t="shared" si="710"/>
        <v>0</v>
      </c>
      <c r="BM653" s="5">
        <f t="shared" si="711"/>
        <v>21.2</v>
      </c>
      <c r="BN653" s="66">
        <f t="shared" si="712"/>
        <v>2120</v>
      </c>
      <c r="BO653" s="5">
        <f>AP653*BO1491</f>
        <v>0</v>
      </c>
      <c r="BP653" s="5">
        <f>AU653*BP1239</f>
        <v>0</v>
      </c>
      <c r="BQ653" s="5">
        <f t="shared" si="663"/>
        <v>-39</v>
      </c>
      <c r="BR653" s="356">
        <f t="shared" si="725"/>
        <v>2081</v>
      </c>
      <c r="BS653" s="5">
        <f t="shared" si="713"/>
        <v>1683</v>
      </c>
      <c r="BT653" s="6"/>
      <c r="BU653" s="306">
        <v>40826</v>
      </c>
      <c r="BV653" s="38">
        <f t="shared" si="696"/>
        <v>1683</v>
      </c>
      <c r="BW653" s="66">
        <f>BV27*BV653</f>
        <v>138655.46218487396</v>
      </c>
      <c r="BX653" s="66">
        <f t="shared" si="717"/>
        <v>3888.6142692371213</v>
      </c>
      <c r="BY653" s="17">
        <f t="shared" si="715"/>
        <v>1</v>
      </c>
      <c r="BZ653" s="17">
        <f t="shared" si="718"/>
        <v>0</v>
      </c>
      <c r="CA653" s="66">
        <f t="shared" si="664"/>
        <v>2081</v>
      </c>
      <c r="CB653" s="66">
        <f>N3+CE653</f>
        <v>147625</v>
      </c>
      <c r="CC653" s="66">
        <f>MAX(BW404:BW653)</f>
        <v>154630.08732904927</v>
      </c>
      <c r="CD653" s="66">
        <f t="shared" si="697"/>
        <v>-15974.625144175312</v>
      </c>
      <c r="CE653" s="66">
        <f t="shared" si="665"/>
        <v>97625</v>
      </c>
      <c r="CF653" s="66">
        <f>MAX(CE404:CE653)</f>
        <v>97625</v>
      </c>
      <c r="CG653" s="66">
        <f t="shared" si="698"/>
        <v>0</v>
      </c>
      <c r="CH653" s="370">
        <f t="shared" si="662"/>
        <v>40826</v>
      </c>
      <c r="CI653" s="17">
        <f t="shared" si="726"/>
        <v>1</v>
      </c>
      <c r="CJ653" s="17">
        <f t="shared" si="727"/>
        <v>0</v>
      </c>
      <c r="CK653" s="38">
        <f>MAX(BV38:BV653)</f>
        <v>1876.9</v>
      </c>
      <c r="CL653" s="38">
        <f t="shared" si="716"/>
        <v>-193.90000000000009</v>
      </c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</row>
    <row r="654" spans="1:147" customFormat="1" x14ac:dyDescent="0.25">
      <c r="A654" s="3"/>
      <c r="B654" s="254">
        <f t="shared" si="719"/>
        <v>40749</v>
      </c>
      <c r="C654" s="5">
        <f t="shared" si="722"/>
        <v>59863</v>
      </c>
      <c r="D654" s="5">
        <v>0</v>
      </c>
      <c r="E654" s="66">
        <f t="shared" si="724"/>
        <v>0</v>
      </c>
      <c r="F654" s="66">
        <f t="shared" si="720"/>
        <v>821</v>
      </c>
      <c r="G654" s="4">
        <f t="shared" si="723"/>
        <v>60684</v>
      </c>
      <c r="H654" s="8">
        <f t="shared" si="721"/>
        <v>1.3714648447287973E-2</v>
      </c>
      <c r="I654" s="3"/>
      <c r="J654" s="306">
        <v>40833</v>
      </c>
      <c r="K654" s="176">
        <v>1683.8</v>
      </c>
      <c r="L654" s="176">
        <v>1696.8</v>
      </c>
      <c r="M654" s="176">
        <v>1604.7</v>
      </c>
      <c r="N654" s="178">
        <v>1636.1</v>
      </c>
      <c r="O654" s="5">
        <f t="shared" si="673"/>
        <v>92.099999999999909</v>
      </c>
      <c r="P654" s="8">
        <f t="shared" si="674"/>
        <v>5.4697707566219216E-2</v>
      </c>
      <c r="Q654" s="8">
        <f>(AVERAGE(P651:P653))*Q1239</f>
        <v>2.2936960324807396E-2</v>
      </c>
      <c r="R654" s="8">
        <f>P653/P1239</f>
        <v>0.93349853201694855</v>
      </c>
      <c r="S654" s="109">
        <f t="shared" si="654"/>
        <v>1645.1787462050893</v>
      </c>
      <c r="T654" s="5">
        <f t="shared" si="655"/>
        <v>38.799999999999955</v>
      </c>
      <c r="U654" s="8">
        <f t="shared" si="672"/>
        <v>0.4826666666666673</v>
      </c>
      <c r="V654" s="19">
        <f t="shared" si="656"/>
        <v>8.9000000000000909</v>
      </c>
      <c r="W654" s="109">
        <f t="shared" si="657"/>
        <v>1722.4212537949106</v>
      </c>
      <c r="X654" s="5">
        <f t="shared" si="658"/>
        <v>36.200000000000045</v>
      </c>
      <c r="Y654" s="8">
        <f t="shared" si="675"/>
        <v>0.51733333333333276</v>
      </c>
      <c r="Z654" s="5">
        <f t="shared" si="659"/>
        <v>0</v>
      </c>
      <c r="AA654" s="5">
        <f>K654*AA1239</f>
        <v>21.889399999999998</v>
      </c>
      <c r="AB654" s="5">
        <f t="shared" si="676"/>
        <v>20.43372276673179</v>
      </c>
      <c r="AC654" s="2">
        <f t="shared" si="714"/>
        <v>40833</v>
      </c>
      <c r="AD654" s="43">
        <f t="shared" si="682"/>
        <v>1645</v>
      </c>
      <c r="AE654" s="235">
        <v>15.6</v>
      </c>
      <c r="AF654" s="131">
        <f>(AK653&gt;AF1239)*1</f>
        <v>1</v>
      </c>
      <c r="AG654" s="112">
        <f>MROUND((AD654*AG1239),5)</f>
        <v>1615</v>
      </c>
      <c r="AH654" s="113">
        <f>MROUND((AE654*AH1239),0.1)</f>
        <v>2.8000000000000003</v>
      </c>
      <c r="AI654" s="60">
        <f t="shared" si="683"/>
        <v>-46.900000000000091</v>
      </c>
      <c r="AJ654" s="60">
        <f t="shared" si="660"/>
        <v>1683.8</v>
      </c>
      <c r="AK654" s="133">
        <f t="shared" si="661"/>
        <v>1636.1</v>
      </c>
      <c r="AL654" s="41">
        <f t="shared" si="677"/>
        <v>1720</v>
      </c>
      <c r="AM654" s="56">
        <f t="shared" si="680"/>
        <v>15.9</v>
      </c>
      <c r="AN654" s="82">
        <f t="shared" si="681"/>
        <v>0</v>
      </c>
      <c r="AO654" s="82">
        <f t="shared" si="684"/>
        <v>1</v>
      </c>
      <c r="AP654" s="33">
        <f t="shared" si="699"/>
        <v>1</v>
      </c>
      <c r="AQ654" s="29">
        <f t="shared" si="685"/>
        <v>15.6</v>
      </c>
      <c r="AR654" s="86">
        <f t="shared" si="686"/>
        <v>0</v>
      </c>
      <c r="AS654" s="33">
        <f t="shared" si="687"/>
        <v>1</v>
      </c>
      <c r="AT654" s="19">
        <f t="shared" si="688"/>
        <v>1645</v>
      </c>
      <c r="AU654" s="18">
        <f t="shared" si="700"/>
        <v>0</v>
      </c>
      <c r="AV654" s="5">
        <f t="shared" si="701"/>
        <v>0</v>
      </c>
      <c r="AW654" s="17">
        <f t="shared" si="689"/>
        <v>0</v>
      </c>
      <c r="AX654" s="17">
        <f t="shared" si="690"/>
        <v>0</v>
      </c>
      <c r="AY654" s="17">
        <f t="shared" si="702"/>
        <v>0</v>
      </c>
      <c r="AZ654" s="19">
        <f t="shared" si="703"/>
        <v>0</v>
      </c>
      <c r="BA654" s="19">
        <f t="shared" si="704"/>
        <v>1645</v>
      </c>
      <c r="BB654" s="19">
        <f t="shared" si="705"/>
        <v>0</v>
      </c>
      <c r="BC654" s="19">
        <f t="shared" si="706"/>
        <v>0</v>
      </c>
      <c r="BD654" s="17">
        <f t="shared" si="707"/>
        <v>1645</v>
      </c>
      <c r="BE654" s="17">
        <f t="shared" si="691"/>
        <v>0</v>
      </c>
      <c r="BF654" s="38">
        <f t="shared" si="692"/>
        <v>0</v>
      </c>
      <c r="BG654" s="38">
        <f t="shared" si="693"/>
        <v>0</v>
      </c>
      <c r="BH654" s="38">
        <f t="shared" si="708"/>
        <v>0</v>
      </c>
      <c r="BI654" s="38">
        <f t="shared" si="694"/>
        <v>-2.8000000000000003</v>
      </c>
      <c r="BJ654" s="5">
        <f t="shared" si="695"/>
        <v>15.6</v>
      </c>
      <c r="BK654" s="5">
        <f t="shared" si="709"/>
        <v>0</v>
      </c>
      <c r="BL654" s="22">
        <f t="shared" si="710"/>
        <v>0</v>
      </c>
      <c r="BM654" s="5">
        <f t="shared" si="711"/>
        <v>12.799999999999999</v>
      </c>
      <c r="BN654" s="66">
        <f t="shared" si="712"/>
        <v>1280</v>
      </c>
      <c r="BO654" s="5">
        <f>AP654*BO1492</f>
        <v>0</v>
      </c>
      <c r="BP654" s="5">
        <f>AU654*BP1239</f>
        <v>0</v>
      </c>
      <c r="BQ654" s="5">
        <f t="shared" si="663"/>
        <v>-39</v>
      </c>
      <c r="BR654" s="356">
        <f t="shared" si="725"/>
        <v>1241</v>
      </c>
      <c r="BS654" s="5">
        <f t="shared" si="713"/>
        <v>1636.1</v>
      </c>
      <c r="BT654" s="6"/>
      <c r="BU654" s="306">
        <v>40833</v>
      </c>
      <c r="BV654" s="38">
        <f t="shared" si="696"/>
        <v>1636.1</v>
      </c>
      <c r="BW654" s="66">
        <f>BV27*BV654</f>
        <v>134791.56368429726</v>
      </c>
      <c r="BX654" s="66">
        <f t="shared" si="717"/>
        <v>-3863.8985005767026</v>
      </c>
      <c r="BY654" s="17">
        <f t="shared" si="715"/>
        <v>0</v>
      </c>
      <c r="BZ654" s="17">
        <f t="shared" si="718"/>
        <v>1</v>
      </c>
      <c r="CA654" s="66">
        <f t="shared" si="664"/>
        <v>1241</v>
      </c>
      <c r="CB654" s="66">
        <f>N3+CE654</f>
        <v>148866</v>
      </c>
      <c r="CC654" s="66">
        <f>MAX(BW404:BW654)</f>
        <v>154630.08732904927</v>
      </c>
      <c r="CD654" s="66">
        <f t="shared" si="697"/>
        <v>-19838.523644752015</v>
      </c>
      <c r="CE654" s="66">
        <f t="shared" si="665"/>
        <v>98866</v>
      </c>
      <c r="CF654" s="66">
        <f>MAX(CE404:CE654)</f>
        <v>98866</v>
      </c>
      <c r="CG654" s="66">
        <f t="shared" si="698"/>
        <v>0</v>
      </c>
      <c r="CH654" s="370">
        <f t="shared" si="662"/>
        <v>40833</v>
      </c>
      <c r="CI654" s="17">
        <f t="shared" si="726"/>
        <v>1</v>
      </c>
      <c r="CJ654" s="17">
        <f t="shared" si="727"/>
        <v>0</v>
      </c>
      <c r="CK654" s="38">
        <f>MAX(BV38:BV654)</f>
        <v>1876.9</v>
      </c>
      <c r="CL654" s="38">
        <f t="shared" si="716"/>
        <v>-240.80000000000018</v>
      </c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</row>
    <row r="655" spans="1:147" customFormat="1" x14ac:dyDescent="0.25">
      <c r="A655" s="3"/>
      <c r="B655" s="254">
        <f t="shared" si="719"/>
        <v>40756</v>
      </c>
      <c r="C655" s="5">
        <f t="shared" si="722"/>
        <v>60684</v>
      </c>
      <c r="D655" s="5">
        <v>0</v>
      </c>
      <c r="E655" s="66">
        <f t="shared" si="724"/>
        <v>0</v>
      </c>
      <c r="F655" s="66">
        <f t="shared" si="720"/>
        <v>461</v>
      </c>
      <c r="G655" s="4">
        <f t="shared" si="723"/>
        <v>61145</v>
      </c>
      <c r="H655" s="8">
        <f t="shared" si="721"/>
        <v>7.5967306044426863E-3</v>
      </c>
      <c r="I655" s="3"/>
      <c r="J655" s="306">
        <v>40840</v>
      </c>
      <c r="K655" s="176">
        <v>1643</v>
      </c>
      <c r="L655" s="176">
        <v>1754</v>
      </c>
      <c r="M655" s="176">
        <v>1636.6</v>
      </c>
      <c r="N655" s="178">
        <v>1747.2</v>
      </c>
      <c r="O655" s="5">
        <f t="shared" si="673"/>
        <v>117.40000000000009</v>
      </c>
      <c r="P655" s="8">
        <f t="shared" si="674"/>
        <v>7.1454656116859458E-2</v>
      </c>
      <c r="Q655" s="8">
        <f>(AVERAGE(P652:P654))*Q1239</f>
        <v>1.864765868303421E-2</v>
      </c>
      <c r="R655" s="8">
        <f>P654/P1239</f>
        <v>1.5511908676292958</v>
      </c>
      <c r="S655" s="109">
        <f t="shared" si="654"/>
        <v>1612.3618967837747</v>
      </c>
      <c r="T655" s="5">
        <f t="shared" si="655"/>
        <v>33</v>
      </c>
      <c r="U655" s="8">
        <f t="shared" si="672"/>
        <v>0.49230769230769234</v>
      </c>
      <c r="V655" s="19">
        <f t="shared" si="656"/>
        <v>0</v>
      </c>
      <c r="W655" s="109">
        <f t="shared" si="657"/>
        <v>1673.6381032162253</v>
      </c>
      <c r="X655" s="5">
        <f t="shared" si="658"/>
        <v>32</v>
      </c>
      <c r="Y655" s="8">
        <f t="shared" si="675"/>
        <v>0.50769230769230766</v>
      </c>
      <c r="Z655" s="5">
        <f t="shared" si="659"/>
        <v>72.200000000000045</v>
      </c>
      <c r="AA655" s="5">
        <f>K655*AA1239</f>
        <v>21.358999999999998</v>
      </c>
      <c r="AB655" s="5">
        <f t="shared" si="676"/>
        <v>33.131885741694127</v>
      </c>
      <c r="AC655" s="2">
        <f t="shared" si="714"/>
        <v>40840</v>
      </c>
      <c r="AD655" s="43">
        <f t="shared" si="682"/>
        <v>1610</v>
      </c>
      <c r="AE655" s="235">
        <v>9.8000000000000007</v>
      </c>
      <c r="AF655" s="131">
        <f>(AK654&gt;AF1239)*1</f>
        <v>1</v>
      </c>
      <c r="AG655" s="112">
        <f>MROUND((AD655*AG1239),5)</f>
        <v>1580</v>
      </c>
      <c r="AH655" s="113">
        <f>MROUND((AE655*AH1239),0.1)</f>
        <v>1.8</v>
      </c>
      <c r="AI655" s="60">
        <f t="shared" si="683"/>
        <v>111.10000000000014</v>
      </c>
      <c r="AJ655" s="60">
        <f t="shared" si="660"/>
        <v>1643</v>
      </c>
      <c r="AK655" s="133">
        <f t="shared" si="661"/>
        <v>1747.2</v>
      </c>
      <c r="AL655" s="41">
        <f t="shared" si="677"/>
        <v>1675</v>
      </c>
      <c r="AM655" s="56">
        <f t="shared" si="680"/>
        <v>10.600000000000001</v>
      </c>
      <c r="AN655" s="82">
        <f t="shared" si="681"/>
        <v>1</v>
      </c>
      <c r="AO655" s="82">
        <f t="shared" si="684"/>
        <v>0</v>
      </c>
      <c r="AP655" s="33">
        <f t="shared" si="699"/>
        <v>0</v>
      </c>
      <c r="AQ655" s="29">
        <f t="shared" si="685"/>
        <v>0</v>
      </c>
      <c r="AR655" s="86">
        <f t="shared" si="686"/>
        <v>1</v>
      </c>
      <c r="AS655" s="33">
        <f t="shared" si="687"/>
        <v>0</v>
      </c>
      <c r="AT655" s="19">
        <f t="shared" si="688"/>
        <v>0</v>
      </c>
      <c r="AU655" s="18">
        <f t="shared" si="700"/>
        <v>1</v>
      </c>
      <c r="AV655" s="5">
        <f t="shared" si="701"/>
        <v>10.600000000000001</v>
      </c>
      <c r="AW655" s="17">
        <f t="shared" si="689"/>
        <v>0</v>
      </c>
      <c r="AX655" s="17">
        <f t="shared" si="690"/>
        <v>1</v>
      </c>
      <c r="AY655" s="17">
        <f t="shared" si="702"/>
        <v>1675</v>
      </c>
      <c r="AZ655" s="19">
        <f t="shared" si="703"/>
        <v>1645</v>
      </c>
      <c r="BA655" s="19">
        <f t="shared" si="704"/>
        <v>0</v>
      </c>
      <c r="BB655" s="19">
        <f t="shared" si="705"/>
        <v>0</v>
      </c>
      <c r="BC655" s="19">
        <f t="shared" si="706"/>
        <v>1675</v>
      </c>
      <c r="BD655" s="17">
        <f t="shared" si="707"/>
        <v>0</v>
      </c>
      <c r="BE655" s="17">
        <f t="shared" si="691"/>
        <v>0</v>
      </c>
      <c r="BF655" s="38">
        <f t="shared" si="692"/>
        <v>0</v>
      </c>
      <c r="BG655" s="38">
        <f t="shared" si="693"/>
        <v>0</v>
      </c>
      <c r="BH655" s="38">
        <f t="shared" si="708"/>
        <v>0</v>
      </c>
      <c r="BI655" s="38">
        <f t="shared" si="694"/>
        <v>-1.8</v>
      </c>
      <c r="BJ655" s="5">
        <f t="shared" si="695"/>
        <v>0</v>
      </c>
      <c r="BK655" s="5">
        <f t="shared" si="709"/>
        <v>30</v>
      </c>
      <c r="BL655" s="22">
        <f t="shared" si="710"/>
        <v>40.6</v>
      </c>
      <c r="BM655" s="5">
        <f t="shared" si="711"/>
        <v>38.800000000000004</v>
      </c>
      <c r="BN655" s="66">
        <f t="shared" si="712"/>
        <v>3880.0000000000005</v>
      </c>
      <c r="BO655" s="5">
        <f>AP655*BO1493</f>
        <v>0</v>
      </c>
      <c r="BP655" s="5">
        <f>AU655*BP1239</f>
        <v>-39</v>
      </c>
      <c r="BQ655" s="5">
        <f t="shared" si="663"/>
        <v>-39</v>
      </c>
      <c r="BR655" s="356">
        <f t="shared" si="725"/>
        <v>3802.0000000000005</v>
      </c>
      <c r="BS655" s="5">
        <f t="shared" si="713"/>
        <v>1747.2</v>
      </c>
      <c r="BT655" s="6"/>
      <c r="BU655" s="306">
        <v>40840</v>
      </c>
      <c r="BV655" s="38">
        <f t="shared" si="696"/>
        <v>1747.2</v>
      </c>
      <c r="BW655" s="66">
        <f>BV27*BV655</f>
        <v>143944.63667820071</v>
      </c>
      <c r="BX655" s="66">
        <f t="shared" si="717"/>
        <v>9153.07299390345</v>
      </c>
      <c r="BY655" s="17">
        <f t="shared" si="715"/>
        <v>1</v>
      </c>
      <c r="BZ655" s="17">
        <f t="shared" si="718"/>
        <v>0</v>
      </c>
      <c r="CA655" s="66">
        <f t="shared" si="664"/>
        <v>3802</v>
      </c>
      <c r="CB655" s="66">
        <f>N3+CE655</f>
        <v>152668</v>
      </c>
      <c r="CC655" s="66">
        <f>MAX(BW404:BW655)</f>
        <v>154630.08732904927</v>
      </c>
      <c r="CD655" s="66">
        <f t="shared" si="697"/>
        <v>-10685.450650848565</v>
      </c>
      <c r="CE655" s="66">
        <f t="shared" si="665"/>
        <v>102668</v>
      </c>
      <c r="CF655" s="66">
        <f>MAX(CE404:CE655)</f>
        <v>102668</v>
      </c>
      <c r="CG655" s="66">
        <f t="shared" si="698"/>
        <v>0</v>
      </c>
      <c r="CH655" s="370">
        <f t="shared" si="662"/>
        <v>40840</v>
      </c>
      <c r="CI655" s="17">
        <f t="shared" si="726"/>
        <v>1</v>
      </c>
      <c r="CJ655" s="17">
        <f t="shared" si="727"/>
        <v>0</v>
      </c>
      <c r="CK655" s="38">
        <f>MAX(BV38:BV655)</f>
        <v>1876.9</v>
      </c>
      <c r="CL655" s="38">
        <f t="shared" si="716"/>
        <v>-129.70000000000005</v>
      </c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</row>
    <row r="656" spans="1:147" customFormat="1" x14ac:dyDescent="0.25">
      <c r="A656" s="3"/>
      <c r="B656" s="254">
        <f t="shared" si="719"/>
        <v>40763</v>
      </c>
      <c r="C656" s="5">
        <f t="shared" si="722"/>
        <v>61145</v>
      </c>
      <c r="D656" s="5">
        <v>0</v>
      </c>
      <c r="E656" s="66">
        <f t="shared" si="724"/>
        <v>0</v>
      </c>
      <c r="F656" s="66">
        <f t="shared" si="720"/>
        <v>480.99999999999989</v>
      </c>
      <c r="G656" s="4">
        <f t="shared" si="723"/>
        <v>61626</v>
      </c>
      <c r="H656" s="8">
        <f t="shared" si="721"/>
        <v>7.8665467331752378E-3</v>
      </c>
      <c r="I656" s="3"/>
      <c r="J656" s="306">
        <v>40847</v>
      </c>
      <c r="K656" s="176">
        <v>1743.1</v>
      </c>
      <c r="L656" s="176">
        <v>1769.5</v>
      </c>
      <c r="M656" s="176">
        <v>1681.2</v>
      </c>
      <c r="N656" s="178">
        <v>1756.1</v>
      </c>
      <c r="O656" s="5">
        <f t="shared" si="673"/>
        <v>88.299999999999955</v>
      </c>
      <c r="P656" s="8">
        <f t="shared" si="674"/>
        <v>5.0656875681257506E-2</v>
      </c>
      <c r="Q656" s="8">
        <f>(AVERAGE(P653:P655))*Q1239</f>
        <v>2.1209220979139742E-2</v>
      </c>
      <c r="R656" s="8">
        <f>P655/P1239</f>
        <v>2.0264068632835683</v>
      </c>
      <c r="S656" s="109">
        <f t="shared" si="654"/>
        <v>1706.1302069112614</v>
      </c>
      <c r="T656" s="5">
        <f t="shared" si="655"/>
        <v>38.099999999999909</v>
      </c>
      <c r="U656" s="8">
        <f t="shared" si="672"/>
        <v>0.49200000000000121</v>
      </c>
      <c r="V656" s="19">
        <f t="shared" si="656"/>
        <v>0</v>
      </c>
      <c r="W656" s="109">
        <f t="shared" si="657"/>
        <v>1780.0697930887384</v>
      </c>
      <c r="X656" s="5">
        <f t="shared" si="658"/>
        <v>36.900000000000091</v>
      </c>
      <c r="Y656" s="8">
        <f t="shared" si="675"/>
        <v>0.50799999999999879</v>
      </c>
      <c r="Z656" s="5">
        <f t="shared" si="659"/>
        <v>0</v>
      </c>
      <c r="AA656" s="5">
        <f>K656*AA1239</f>
        <v>22.660299999999999</v>
      </c>
      <c r="AB656" s="5">
        <f t="shared" si="676"/>
        <v>45.918987444064641</v>
      </c>
      <c r="AC656" s="2">
        <f t="shared" si="714"/>
        <v>40847</v>
      </c>
      <c r="AD656" s="43">
        <f t="shared" si="682"/>
        <v>1705</v>
      </c>
      <c r="AE656" s="235">
        <v>16.2</v>
      </c>
      <c r="AF656" s="131">
        <f>(AK655&gt;AF1239)*1</f>
        <v>1</v>
      </c>
      <c r="AG656" s="112">
        <f>MROUND((AD656*AG1239),5)</f>
        <v>1670</v>
      </c>
      <c r="AH656" s="113">
        <f>MROUND((AE656*AH1239),0.1)</f>
        <v>2.9000000000000004</v>
      </c>
      <c r="AI656" s="60">
        <f t="shared" si="683"/>
        <v>8.8999999999998636</v>
      </c>
      <c r="AJ656" s="60">
        <f t="shared" si="660"/>
        <v>1743.1</v>
      </c>
      <c r="AK656" s="133">
        <f t="shared" si="661"/>
        <v>1756.1</v>
      </c>
      <c r="AL656" s="41">
        <f t="shared" si="677"/>
        <v>1780</v>
      </c>
      <c r="AM656" s="56">
        <f t="shared" si="680"/>
        <v>16.8</v>
      </c>
      <c r="AN656" s="82">
        <f t="shared" si="681"/>
        <v>1</v>
      </c>
      <c r="AO656" s="82">
        <f t="shared" si="684"/>
        <v>0</v>
      </c>
      <c r="AP656" s="33">
        <f t="shared" si="699"/>
        <v>1</v>
      </c>
      <c r="AQ656" s="29">
        <f t="shared" si="685"/>
        <v>16.2</v>
      </c>
      <c r="AR656" s="86">
        <f t="shared" si="686"/>
        <v>1</v>
      </c>
      <c r="AS656" s="33">
        <f t="shared" si="687"/>
        <v>0</v>
      </c>
      <c r="AT656" s="19">
        <f t="shared" si="688"/>
        <v>0</v>
      </c>
      <c r="AU656" s="18">
        <f t="shared" si="700"/>
        <v>0</v>
      </c>
      <c r="AV656" s="5">
        <f t="shared" si="701"/>
        <v>0</v>
      </c>
      <c r="AW656" s="17">
        <f t="shared" si="689"/>
        <v>0</v>
      </c>
      <c r="AX656" s="17">
        <f t="shared" si="690"/>
        <v>0</v>
      </c>
      <c r="AY656" s="17">
        <f t="shared" si="702"/>
        <v>0</v>
      </c>
      <c r="AZ656" s="19">
        <f t="shared" si="703"/>
        <v>0</v>
      </c>
      <c r="BA656" s="19">
        <f t="shared" si="704"/>
        <v>0</v>
      </c>
      <c r="BB656" s="19">
        <f t="shared" si="705"/>
        <v>0</v>
      </c>
      <c r="BC656" s="19">
        <f t="shared" si="706"/>
        <v>0</v>
      </c>
      <c r="BD656" s="17">
        <f t="shared" si="707"/>
        <v>0</v>
      </c>
      <c r="BE656" s="17">
        <f t="shared" si="691"/>
        <v>0</v>
      </c>
      <c r="BF656" s="38">
        <f t="shared" si="692"/>
        <v>0</v>
      </c>
      <c r="BG656" s="38">
        <f t="shared" si="693"/>
        <v>0</v>
      </c>
      <c r="BH656" s="38">
        <f t="shared" si="708"/>
        <v>0</v>
      </c>
      <c r="BI656" s="38">
        <f t="shared" si="694"/>
        <v>-2.9000000000000004</v>
      </c>
      <c r="BJ656" s="5">
        <f t="shared" si="695"/>
        <v>16.2</v>
      </c>
      <c r="BK656" s="5">
        <f t="shared" si="709"/>
        <v>0</v>
      </c>
      <c r="BL656" s="22">
        <f t="shared" si="710"/>
        <v>0</v>
      </c>
      <c r="BM656" s="5">
        <f t="shared" si="711"/>
        <v>13.299999999999999</v>
      </c>
      <c r="BN656" s="66">
        <f t="shared" si="712"/>
        <v>1330</v>
      </c>
      <c r="BO656" s="5">
        <f>AP656*BO1494</f>
        <v>0</v>
      </c>
      <c r="BP656" s="5">
        <f>AU656*BP1239</f>
        <v>0</v>
      </c>
      <c r="BQ656" s="5">
        <f t="shared" si="663"/>
        <v>-39</v>
      </c>
      <c r="BR656" s="356">
        <f t="shared" si="725"/>
        <v>1291</v>
      </c>
      <c r="BS656" s="5">
        <f t="shared" si="713"/>
        <v>1756.1</v>
      </c>
      <c r="BT656" s="6"/>
      <c r="BU656" s="306">
        <v>40847</v>
      </c>
      <c r="BV656" s="38">
        <f t="shared" si="696"/>
        <v>1756.1</v>
      </c>
      <c r="BW656" s="66">
        <f>BV27*BV656</f>
        <v>144677.87114845938</v>
      </c>
      <c r="BX656" s="66">
        <f t="shared" si="717"/>
        <v>733.23447025867063</v>
      </c>
      <c r="BY656" s="17">
        <f t="shared" si="715"/>
        <v>1</v>
      </c>
      <c r="BZ656" s="17">
        <f t="shared" si="718"/>
        <v>0</v>
      </c>
      <c r="CA656" s="66">
        <f t="shared" si="664"/>
        <v>1291</v>
      </c>
      <c r="CB656" s="66">
        <f>N3+CE656</f>
        <v>153959</v>
      </c>
      <c r="CC656" s="66">
        <f>MAX(BW404:BW656)</f>
        <v>154630.08732904927</v>
      </c>
      <c r="CD656" s="66">
        <f t="shared" si="697"/>
        <v>-9952.2161805898941</v>
      </c>
      <c r="CE656" s="66">
        <f t="shared" si="665"/>
        <v>103959</v>
      </c>
      <c r="CF656" s="66">
        <f>MAX(CE404:CE656)</f>
        <v>103959</v>
      </c>
      <c r="CG656" s="66">
        <f t="shared" si="698"/>
        <v>0</v>
      </c>
      <c r="CH656" s="370">
        <f t="shared" si="662"/>
        <v>40847</v>
      </c>
      <c r="CI656" s="17">
        <f t="shared" si="726"/>
        <v>1</v>
      </c>
      <c r="CJ656" s="17">
        <f t="shared" si="727"/>
        <v>0</v>
      </c>
      <c r="CK656" s="38">
        <f>MAX(BV38:BV656)</f>
        <v>1876.9</v>
      </c>
      <c r="CL656" s="38">
        <f t="shared" si="716"/>
        <v>-120.80000000000018</v>
      </c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</row>
    <row r="657" spans="1:147" customFormat="1" x14ac:dyDescent="0.25">
      <c r="A657" s="3"/>
      <c r="B657" s="254">
        <f t="shared" ref="B657:B676" si="728">J645</f>
        <v>40770</v>
      </c>
      <c r="C657" s="5">
        <f t="shared" si="722"/>
        <v>61626</v>
      </c>
      <c r="D657" s="5">
        <v>0</v>
      </c>
      <c r="E657" s="66">
        <f t="shared" si="724"/>
        <v>0</v>
      </c>
      <c r="F657" s="66">
        <f t="shared" ref="F657:F676" si="729">BR645</f>
        <v>1061</v>
      </c>
      <c r="G657" s="4">
        <f t="shared" si="723"/>
        <v>62687</v>
      </c>
      <c r="H657" s="8">
        <f t="shared" ref="H657:H676" si="730">F657/C657</f>
        <v>1.7216759160094765E-2</v>
      </c>
      <c r="I657" s="3"/>
      <c r="J657" s="306">
        <v>40854</v>
      </c>
      <c r="K657" s="176">
        <v>1755.2</v>
      </c>
      <c r="L657" s="176">
        <v>1804.4</v>
      </c>
      <c r="M657" s="176">
        <v>1736.6</v>
      </c>
      <c r="N657" s="178">
        <v>1788.1</v>
      </c>
      <c r="O657" s="5">
        <f t="shared" si="673"/>
        <v>67.800000000000182</v>
      </c>
      <c r="P657" s="8">
        <f t="shared" si="674"/>
        <v>3.8628076572470478E-2</v>
      </c>
      <c r="Q657" s="8">
        <f>(AVERAGE(P654:P656))*Q1239</f>
        <v>2.357456524857816E-2</v>
      </c>
      <c r="R657" s="8">
        <f>P656/P1239</f>
        <v>1.436595543684696</v>
      </c>
      <c r="S657" s="109">
        <f t="shared" si="654"/>
        <v>1713.8219230756956</v>
      </c>
      <c r="T657" s="5">
        <f t="shared" si="655"/>
        <v>40.200000000000045</v>
      </c>
      <c r="U657" s="8">
        <f t="shared" si="672"/>
        <v>0.49749999999999944</v>
      </c>
      <c r="V657" s="19">
        <f t="shared" si="656"/>
        <v>0</v>
      </c>
      <c r="W657" s="109">
        <f t="shared" si="657"/>
        <v>1796.5780769243045</v>
      </c>
      <c r="X657" s="5">
        <f t="shared" si="658"/>
        <v>39.799999999999955</v>
      </c>
      <c r="Y657" s="8">
        <f t="shared" si="675"/>
        <v>0.50250000000000061</v>
      </c>
      <c r="Z657" s="5">
        <f t="shared" si="659"/>
        <v>0</v>
      </c>
      <c r="AA657" s="5">
        <f>K657*AA1239</f>
        <v>22.817599999999999</v>
      </c>
      <c r="AB657" s="5">
        <f t="shared" si="676"/>
        <v>32.779662477579919</v>
      </c>
      <c r="AC657" s="2">
        <f t="shared" si="714"/>
        <v>40854</v>
      </c>
      <c r="AD657" s="43">
        <f t="shared" si="682"/>
        <v>1715</v>
      </c>
      <c r="AE657" s="235">
        <v>22.5</v>
      </c>
      <c r="AF657" s="131">
        <f>(AK656&gt;AF1239)*1</f>
        <v>1</v>
      </c>
      <c r="AG657" s="112">
        <f>MROUND((AD657*AG1239),5)</f>
        <v>1680</v>
      </c>
      <c r="AH657" s="113">
        <f>MROUND((AE657*AH1239),0.1)</f>
        <v>4</v>
      </c>
      <c r="AI657" s="60">
        <f t="shared" si="683"/>
        <v>32</v>
      </c>
      <c r="AJ657" s="60">
        <f t="shared" si="660"/>
        <v>1755.2</v>
      </c>
      <c r="AK657" s="133">
        <f t="shared" si="661"/>
        <v>1788.1</v>
      </c>
      <c r="AL657" s="41">
        <f t="shared" si="677"/>
        <v>1795</v>
      </c>
      <c r="AM657" s="56">
        <f t="shared" si="680"/>
        <v>23.3</v>
      </c>
      <c r="AN657" s="82">
        <f t="shared" si="681"/>
        <v>1</v>
      </c>
      <c r="AO657" s="82">
        <f t="shared" si="684"/>
        <v>0</v>
      </c>
      <c r="AP657" s="33">
        <f t="shared" si="699"/>
        <v>1</v>
      </c>
      <c r="AQ657" s="29">
        <f t="shared" si="685"/>
        <v>22.5</v>
      </c>
      <c r="AR657" s="86">
        <f t="shared" si="686"/>
        <v>1</v>
      </c>
      <c r="AS657" s="33">
        <f t="shared" si="687"/>
        <v>0</v>
      </c>
      <c r="AT657" s="19">
        <f t="shared" si="688"/>
        <v>0</v>
      </c>
      <c r="AU657" s="18">
        <f t="shared" si="700"/>
        <v>0</v>
      </c>
      <c r="AV657" s="5">
        <f t="shared" si="701"/>
        <v>0</v>
      </c>
      <c r="AW657" s="17">
        <f t="shared" si="689"/>
        <v>0</v>
      </c>
      <c r="AX657" s="17">
        <f t="shared" si="690"/>
        <v>0</v>
      </c>
      <c r="AY657" s="17">
        <f t="shared" si="702"/>
        <v>0</v>
      </c>
      <c r="AZ657" s="19">
        <f t="shared" si="703"/>
        <v>0</v>
      </c>
      <c r="BA657" s="19">
        <f t="shared" si="704"/>
        <v>0</v>
      </c>
      <c r="BB657" s="19">
        <f t="shared" si="705"/>
        <v>0</v>
      </c>
      <c r="BC657" s="19">
        <f t="shared" si="706"/>
        <v>0</v>
      </c>
      <c r="BD657" s="17">
        <f t="shared" si="707"/>
        <v>0</v>
      </c>
      <c r="BE657" s="17">
        <f t="shared" si="691"/>
        <v>0</v>
      </c>
      <c r="BF657" s="38">
        <f t="shared" si="692"/>
        <v>0</v>
      </c>
      <c r="BG657" s="38">
        <f t="shared" si="693"/>
        <v>0</v>
      </c>
      <c r="BH657" s="38">
        <f t="shared" si="708"/>
        <v>0</v>
      </c>
      <c r="BI657" s="38">
        <f t="shared" si="694"/>
        <v>-4</v>
      </c>
      <c r="BJ657" s="5">
        <f t="shared" si="695"/>
        <v>22.5</v>
      </c>
      <c r="BK657" s="5">
        <f t="shared" si="709"/>
        <v>0</v>
      </c>
      <c r="BL657" s="22">
        <f t="shared" si="710"/>
        <v>0</v>
      </c>
      <c r="BM657" s="5">
        <f t="shared" si="711"/>
        <v>18.5</v>
      </c>
      <c r="BN657" s="66">
        <f t="shared" si="712"/>
        <v>1850</v>
      </c>
      <c r="BO657" s="5">
        <f>AP657*BO1495</f>
        <v>0</v>
      </c>
      <c r="BP657" s="5">
        <f>AU657*BP1239</f>
        <v>0</v>
      </c>
      <c r="BQ657" s="5">
        <f t="shared" si="663"/>
        <v>-39</v>
      </c>
      <c r="BR657" s="356">
        <f t="shared" si="725"/>
        <v>1811</v>
      </c>
      <c r="BS657" s="5">
        <f t="shared" si="713"/>
        <v>1788.1</v>
      </c>
      <c r="BT657" s="6"/>
      <c r="BU657" s="306">
        <v>40854</v>
      </c>
      <c r="BV657" s="38">
        <f t="shared" si="696"/>
        <v>1788.1</v>
      </c>
      <c r="BW657" s="66">
        <f>BV27*BV657</f>
        <v>147314.21980556927</v>
      </c>
      <c r="BX657" s="66">
        <f t="shared" si="717"/>
        <v>2636.3486571098911</v>
      </c>
      <c r="BY657" s="17">
        <f t="shared" si="715"/>
        <v>1</v>
      </c>
      <c r="BZ657" s="17">
        <f t="shared" si="718"/>
        <v>0</v>
      </c>
      <c r="CA657" s="66">
        <f t="shared" si="664"/>
        <v>1811</v>
      </c>
      <c r="CB657" s="66">
        <f>N3+CE657</f>
        <v>155770</v>
      </c>
      <c r="CC657" s="66">
        <f>MAX(BW404:BW657)</f>
        <v>154630.08732904927</v>
      </c>
      <c r="CD657" s="66">
        <f t="shared" si="697"/>
        <v>-7315.867523480003</v>
      </c>
      <c r="CE657" s="66">
        <f t="shared" si="665"/>
        <v>105770</v>
      </c>
      <c r="CF657" s="66">
        <f>MAX(CE404:CE657)</f>
        <v>105770</v>
      </c>
      <c r="CG657" s="66">
        <f t="shared" si="698"/>
        <v>0</v>
      </c>
      <c r="CH657" s="370">
        <f t="shared" si="662"/>
        <v>40854</v>
      </c>
      <c r="CI657" s="17">
        <f t="shared" si="726"/>
        <v>1</v>
      </c>
      <c r="CJ657" s="17">
        <f t="shared" si="727"/>
        <v>0</v>
      </c>
      <c r="CK657" s="38">
        <f>MAX(BV38:BV657)</f>
        <v>1876.9</v>
      </c>
      <c r="CL657" s="38">
        <f t="shared" si="716"/>
        <v>-88.800000000000182</v>
      </c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</row>
    <row r="658" spans="1:147" customFormat="1" x14ac:dyDescent="0.25">
      <c r="A658" s="3"/>
      <c r="B658" s="254">
        <f t="shared" si="728"/>
        <v>40777</v>
      </c>
      <c r="C658" s="5">
        <f t="shared" ref="C658:C676" si="731">G657</f>
        <v>62687</v>
      </c>
      <c r="D658" s="5">
        <v>0</v>
      </c>
      <c r="E658" s="66">
        <f t="shared" si="724"/>
        <v>0</v>
      </c>
      <c r="F658" s="66">
        <f t="shared" si="729"/>
        <v>1961</v>
      </c>
      <c r="G658" s="4">
        <f t="shared" ref="G658:G676" si="732">G657+F658</f>
        <v>64648</v>
      </c>
      <c r="H658" s="8">
        <f t="shared" si="730"/>
        <v>3.1282403050074181E-2</v>
      </c>
      <c r="I658" s="3"/>
      <c r="J658" s="306">
        <v>40861</v>
      </c>
      <c r="K658" s="176">
        <v>1789.4</v>
      </c>
      <c r="L658" s="176">
        <v>1797.6</v>
      </c>
      <c r="M658" s="176">
        <v>1711</v>
      </c>
      <c r="N658" s="178">
        <v>1725.1</v>
      </c>
      <c r="O658" s="5">
        <f t="shared" si="673"/>
        <v>86.599999999999909</v>
      </c>
      <c r="P658" s="8">
        <f t="shared" si="674"/>
        <v>4.83961104280764E-2</v>
      </c>
      <c r="Q658" s="8">
        <f>(AVERAGE(P655:P657))*Q1239</f>
        <v>2.143194778274499E-2</v>
      </c>
      <c r="R658" s="8">
        <f>P657/P1239</f>
        <v>1.0954667440268937</v>
      </c>
      <c r="S658" s="109">
        <f t="shared" si="654"/>
        <v>1751.0496726375561</v>
      </c>
      <c r="T658" s="5">
        <f t="shared" si="655"/>
        <v>39.400000000000091</v>
      </c>
      <c r="U658" s="8">
        <f t="shared" si="672"/>
        <v>0.50749999999999884</v>
      </c>
      <c r="V658" s="19">
        <f t="shared" si="656"/>
        <v>24.900000000000091</v>
      </c>
      <c r="W658" s="109">
        <f t="shared" si="657"/>
        <v>1827.7503273624441</v>
      </c>
      <c r="X658" s="5">
        <f t="shared" si="658"/>
        <v>40.599999999999909</v>
      </c>
      <c r="Y658" s="8">
        <f t="shared" si="675"/>
        <v>0.49250000000000116</v>
      </c>
      <c r="Z658" s="5">
        <f t="shared" si="659"/>
        <v>0</v>
      </c>
      <c r="AA658" s="5">
        <f>K658*AA1239</f>
        <v>23.2622</v>
      </c>
      <c r="AB658" s="5">
        <f t="shared" si="676"/>
        <v>25.482966492902406</v>
      </c>
      <c r="AC658" s="2">
        <f t="shared" si="714"/>
        <v>40861</v>
      </c>
      <c r="AD658" s="43">
        <f t="shared" si="682"/>
        <v>1750</v>
      </c>
      <c r="AE658" s="235">
        <v>16.2</v>
      </c>
      <c r="AF658" s="131">
        <f>(AK657&gt;AF1239)*1</f>
        <v>1</v>
      </c>
      <c r="AG658" s="112">
        <f>MROUND((AD658*AG1239),5)</f>
        <v>1715</v>
      </c>
      <c r="AH658" s="113">
        <f>MROUND((AE658*AH1239),0.1)</f>
        <v>2.9000000000000004</v>
      </c>
      <c r="AI658" s="60">
        <f t="shared" si="683"/>
        <v>-63</v>
      </c>
      <c r="AJ658" s="60">
        <f t="shared" si="660"/>
        <v>1789.4</v>
      </c>
      <c r="AK658" s="133">
        <f t="shared" si="661"/>
        <v>1725.1</v>
      </c>
      <c r="AL658" s="41">
        <f t="shared" si="677"/>
        <v>1830</v>
      </c>
      <c r="AM658" s="56">
        <f t="shared" si="680"/>
        <v>16.5</v>
      </c>
      <c r="AN658" s="82">
        <f t="shared" si="681"/>
        <v>0</v>
      </c>
      <c r="AO658" s="82">
        <f t="shared" si="684"/>
        <v>1</v>
      </c>
      <c r="AP658" s="33">
        <f t="shared" si="699"/>
        <v>1</v>
      </c>
      <c r="AQ658" s="29">
        <f t="shared" si="685"/>
        <v>16.2</v>
      </c>
      <c r="AR658" s="86">
        <f t="shared" si="686"/>
        <v>0</v>
      </c>
      <c r="AS658" s="33">
        <f t="shared" si="687"/>
        <v>1</v>
      </c>
      <c r="AT658" s="19">
        <f t="shared" si="688"/>
        <v>1750</v>
      </c>
      <c r="AU658" s="18">
        <f t="shared" si="700"/>
        <v>0</v>
      </c>
      <c r="AV658" s="5">
        <f t="shared" si="701"/>
        <v>0</v>
      </c>
      <c r="AW658" s="17">
        <f t="shared" si="689"/>
        <v>0</v>
      </c>
      <c r="AX658" s="17">
        <f t="shared" si="690"/>
        <v>0</v>
      </c>
      <c r="AY658" s="17">
        <f t="shared" si="702"/>
        <v>0</v>
      </c>
      <c r="AZ658" s="19">
        <f t="shared" si="703"/>
        <v>0</v>
      </c>
      <c r="BA658" s="19">
        <f t="shared" si="704"/>
        <v>1750</v>
      </c>
      <c r="BB658" s="19">
        <f t="shared" si="705"/>
        <v>0</v>
      </c>
      <c r="BC658" s="19">
        <f t="shared" si="706"/>
        <v>0</v>
      </c>
      <c r="BD658" s="17">
        <f t="shared" si="707"/>
        <v>1750</v>
      </c>
      <c r="BE658" s="17">
        <f t="shared" si="691"/>
        <v>0</v>
      </c>
      <c r="BF658" s="38">
        <f t="shared" si="692"/>
        <v>0</v>
      </c>
      <c r="BG658" s="38">
        <f t="shared" si="693"/>
        <v>0</v>
      </c>
      <c r="BH658" s="38">
        <f t="shared" si="708"/>
        <v>0</v>
      </c>
      <c r="BI658" s="38">
        <f t="shared" si="694"/>
        <v>-2.9000000000000004</v>
      </c>
      <c r="BJ658" s="5">
        <f t="shared" si="695"/>
        <v>16.2</v>
      </c>
      <c r="BK658" s="5">
        <f t="shared" si="709"/>
        <v>0</v>
      </c>
      <c r="BL658" s="22">
        <f t="shared" si="710"/>
        <v>0</v>
      </c>
      <c r="BM658" s="5">
        <f t="shared" si="711"/>
        <v>13.299999999999999</v>
      </c>
      <c r="BN658" s="66">
        <f t="shared" si="712"/>
        <v>1330</v>
      </c>
      <c r="BO658" s="5">
        <f>AP658*BO1496</f>
        <v>0</v>
      </c>
      <c r="BP658" s="5">
        <f>AU658*BP1239</f>
        <v>0</v>
      </c>
      <c r="BQ658" s="5">
        <f t="shared" si="663"/>
        <v>-39</v>
      </c>
      <c r="BR658" s="356">
        <f t="shared" si="725"/>
        <v>1291</v>
      </c>
      <c r="BS658" s="5">
        <f t="shared" si="713"/>
        <v>1725.1</v>
      </c>
      <c r="BT658" s="6"/>
      <c r="BU658" s="306">
        <v>40861</v>
      </c>
      <c r="BV658" s="38">
        <f t="shared" si="696"/>
        <v>1725.1</v>
      </c>
      <c r="BW658" s="66">
        <f>BV27*BV658</f>
        <v>142123.90838688417</v>
      </c>
      <c r="BX658" s="66">
        <f t="shared" si="717"/>
        <v>-5190.3114186851017</v>
      </c>
      <c r="BY658" s="17">
        <f t="shared" si="715"/>
        <v>0</v>
      </c>
      <c r="BZ658" s="17">
        <f t="shared" si="718"/>
        <v>1</v>
      </c>
      <c r="CA658" s="66">
        <f t="shared" si="664"/>
        <v>1291</v>
      </c>
      <c r="CB658" s="66">
        <f>N3+CE658</f>
        <v>157061</v>
      </c>
      <c r="CC658" s="66">
        <f>MAX(BW404:BW658)</f>
        <v>154630.08732904927</v>
      </c>
      <c r="CD658" s="66">
        <f t="shared" si="697"/>
        <v>-12506.178942165105</v>
      </c>
      <c r="CE658" s="66">
        <f t="shared" si="665"/>
        <v>107061</v>
      </c>
      <c r="CF658" s="66">
        <f>MAX(CE404:CE658)</f>
        <v>107061</v>
      </c>
      <c r="CG658" s="66">
        <f t="shared" si="698"/>
        <v>0</v>
      </c>
      <c r="CH658" s="370">
        <f t="shared" si="662"/>
        <v>40861</v>
      </c>
      <c r="CI658" s="17">
        <f t="shared" si="726"/>
        <v>1</v>
      </c>
      <c r="CJ658" s="17">
        <f t="shared" si="727"/>
        <v>0</v>
      </c>
      <c r="CK658" s="38">
        <f>MAX(BV38:BV658)</f>
        <v>1876.9</v>
      </c>
      <c r="CL658" s="38">
        <f t="shared" si="716"/>
        <v>-151.80000000000018</v>
      </c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</row>
    <row r="659" spans="1:147" customFormat="1" x14ac:dyDescent="0.25">
      <c r="A659" s="3"/>
      <c r="B659" s="254">
        <f t="shared" si="728"/>
        <v>40784</v>
      </c>
      <c r="C659" s="5">
        <f t="shared" si="731"/>
        <v>64648</v>
      </c>
      <c r="D659" s="5">
        <v>0</v>
      </c>
      <c r="E659" s="66">
        <f t="shared" ref="E659:E676" si="733">E658</f>
        <v>0</v>
      </c>
      <c r="F659" s="66">
        <f t="shared" si="729"/>
        <v>2372</v>
      </c>
      <c r="G659" s="4">
        <f t="shared" si="732"/>
        <v>67020</v>
      </c>
      <c r="H659" s="8">
        <f t="shared" si="730"/>
        <v>3.669100358866477E-2</v>
      </c>
      <c r="I659" s="3"/>
      <c r="J659" s="306">
        <v>40868</v>
      </c>
      <c r="K659" s="176">
        <v>1725.1</v>
      </c>
      <c r="L659" s="176">
        <v>1727.4</v>
      </c>
      <c r="M659" s="176">
        <v>1667.1</v>
      </c>
      <c r="N659" s="178">
        <v>1685.7</v>
      </c>
      <c r="O659" s="5">
        <f t="shared" si="673"/>
        <v>60.300000000000182</v>
      </c>
      <c r="P659" s="8">
        <f t="shared" si="674"/>
        <v>3.4954495391571611E-2</v>
      </c>
      <c r="Q659" s="8">
        <f>(AVERAGE(P656:P658))*Q1239</f>
        <v>1.8357475024240587E-2</v>
      </c>
      <c r="R659" s="8">
        <f>P658/P1239</f>
        <v>1.3724817339726052</v>
      </c>
      <c r="S659" s="109">
        <f t="shared" si="654"/>
        <v>1693.4315198356824</v>
      </c>
      <c r="T659" s="5">
        <f t="shared" si="655"/>
        <v>30.099999999999909</v>
      </c>
      <c r="U659" s="8">
        <f t="shared" si="672"/>
        <v>0.49833333333333485</v>
      </c>
      <c r="V659" s="19">
        <f t="shared" si="656"/>
        <v>9.2999999999999545</v>
      </c>
      <c r="W659" s="109">
        <f t="shared" si="657"/>
        <v>1756.7684801643175</v>
      </c>
      <c r="X659" s="5">
        <f t="shared" si="658"/>
        <v>29.900000000000091</v>
      </c>
      <c r="Y659" s="8">
        <f t="shared" si="675"/>
        <v>0.50166666666666515</v>
      </c>
      <c r="Z659" s="5">
        <f t="shared" si="659"/>
        <v>0</v>
      </c>
      <c r="AA659" s="5">
        <f>K659*AA1239</f>
        <v>22.426299999999998</v>
      </c>
      <c r="AB659" s="5">
        <f t="shared" si="676"/>
        <v>30.779687110589833</v>
      </c>
      <c r="AC659" s="2">
        <f t="shared" si="714"/>
        <v>40868</v>
      </c>
      <c r="AD659" s="43">
        <f t="shared" si="682"/>
        <v>1695</v>
      </c>
      <c r="AE659" s="235">
        <v>12.9</v>
      </c>
      <c r="AF659" s="131">
        <f>(AK658&gt;AF1239)*1</f>
        <v>1</v>
      </c>
      <c r="AG659" s="112">
        <f>MROUND((AD659*AG1239),5)</f>
        <v>1660</v>
      </c>
      <c r="AH659" s="113">
        <f>MROUND((AE659*AH1239),0.1)</f>
        <v>2.3000000000000003</v>
      </c>
      <c r="AI659" s="60">
        <f t="shared" si="683"/>
        <v>-39.399999999999864</v>
      </c>
      <c r="AJ659" s="60">
        <f t="shared" si="660"/>
        <v>1725.1</v>
      </c>
      <c r="AK659" s="133">
        <f t="shared" si="661"/>
        <v>1685.7</v>
      </c>
      <c r="AL659" s="41">
        <f t="shared" si="677"/>
        <v>1755</v>
      </c>
      <c r="AM659" s="56">
        <f t="shared" si="680"/>
        <v>12.600000000000001</v>
      </c>
      <c r="AN659" s="82">
        <f t="shared" si="681"/>
        <v>0</v>
      </c>
      <c r="AO659" s="82">
        <f t="shared" si="684"/>
        <v>1</v>
      </c>
      <c r="AP659" s="33">
        <f t="shared" si="699"/>
        <v>0</v>
      </c>
      <c r="AQ659" s="29">
        <f t="shared" si="685"/>
        <v>0</v>
      </c>
      <c r="AR659" s="86">
        <f t="shared" si="686"/>
        <v>0</v>
      </c>
      <c r="AS659" s="33">
        <f t="shared" si="687"/>
        <v>0</v>
      </c>
      <c r="AT659" s="19">
        <f t="shared" si="688"/>
        <v>0</v>
      </c>
      <c r="AU659" s="18">
        <f t="shared" si="700"/>
        <v>1</v>
      </c>
      <c r="AV659" s="5">
        <f t="shared" si="701"/>
        <v>12.600000000000001</v>
      </c>
      <c r="AW659" s="17">
        <f t="shared" si="689"/>
        <v>1</v>
      </c>
      <c r="AX659" s="17">
        <f t="shared" si="690"/>
        <v>0</v>
      </c>
      <c r="AY659" s="17">
        <f t="shared" si="702"/>
        <v>0</v>
      </c>
      <c r="AZ659" s="19">
        <f t="shared" si="703"/>
        <v>1750</v>
      </c>
      <c r="BA659" s="19">
        <f t="shared" si="704"/>
        <v>0</v>
      </c>
      <c r="BB659" s="19">
        <f t="shared" si="705"/>
        <v>0</v>
      </c>
      <c r="BC659" s="19">
        <f t="shared" si="706"/>
        <v>0</v>
      </c>
      <c r="BD659" s="17">
        <f t="shared" si="707"/>
        <v>1750</v>
      </c>
      <c r="BE659" s="17">
        <f t="shared" si="691"/>
        <v>0</v>
      </c>
      <c r="BF659" s="38">
        <f t="shared" si="692"/>
        <v>0</v>
      </c>
      <c r="BG659" s="38">
        <f t="shared" si="693"/>
        <v>0</v>
      </c>
      <c r="BH659" s="38">
        <f t="shared" si="708"/>
        <v>0</v>
      </c>
      <c r="BI659" s="38">
        <f t="shared" si="694"/>
        <v>-2.3000000000000003</v>
      </c>
      <c r="BJ659" s="5">
        <f t="shared" si="695"/>
        <v>0</v>
      </c>
      <c r="BK659" s="5">
        <f t="shared" si="709"/>
        <v>0</v>
      </c>
      <c r="BL659" s="22">
        <f t="shared" si="710"/>
        <v>12.600000000000001</v>
      </c>
      <c r="BM659" s="5">
        <f t="shared" si="711"/>
        <v>10.3</v>
      </c>
      <c r="BN659" s="66">
        <f t="shared" si="712"/>
        <v>1030</v>
      </c>
      <c r="BO659" s="5">
        <f>AP659*BO1497</f>
        <v>0</v>
      </c>
      <c r="BP659" s="5">
        <f>AU659*BP1239</f>
        <v>-39</v>
      </c>
      <c r="BQ659" s="5">
        <f t="shared" si="663"/>
        <v>-39</v>
      </c>
      <c r="BR659" s="356">
        <f t="shared" si="725"/>
        <v>952</v>
      </c>
      <c r="BS659" s="5">
        <f t="shared" si="713"/>
        <v>1685.7</v>
      </c>
      <c r="BT659" s="6"/>
      <c r="BU659" s="306">
        <v>40868</v>
      </c>
      <c r="BV659" s="38">
        <f t="shared" si="696"/>
        <v>1685.7</v>
      </c>
      <c r="BW659" s="66">
        <f>BV27*BV659</f>
        <v>138877.90410281761</v>
      </c>
      <c r="BX659" s="66">
        <f t="shared" si="717"/>
        <v>-3246.0042840665556</v>
      </c>
      <c r="BY659" s="17">
        <f t="shared" si="715"/>
        <v>0</v>
      </c>
      <c r="BZ659" s="17">
        <f t="shared" si="718"/>
        <v>1</v>
      </c>
      <c r="CA659" s="66">
        <f t="shared" si="664"/>
        <v>952</v>
      </c>
      <c r="CB659" s="66">
        <f>N3+CE659</f>
        <v>158013</v>
      </c>
      <c r="CC659" s="66">
        <f>MAX(BW404:BW659)</f>
        <v>154630.08732904927</v>
      </c>
      <c r="CD659" s="66">
        <f t="shared" si="697"/>
        <v>-15752.18322623166</v>
      </c>
      <c r="CE659" s="66">
        <f t="shared" si="665"/>
        <v>108013</v>
      </c>
      <c r="CF659" s="66">
        <f>MAX(CE404:CE659)</f>
        <v>108013</v>
      </c>
      <c r="CG659" s="66">
        <f t="shared" si="698"/>
        <v>0</v>
      </c>
      <c r="CH659" s="370">
        <f t="shared" si="662"/>
        <v>40868</v>
      </c>
      <c r="CI659" s="17">
        <f t="shared" si="726"/>
        <v>1</v>
      </c>
      <c r="CJ659" s="17">
        <f t="shared" si="727"/>
        <v>0</v>
      </c>
      <c r="CK659" s="38">
        <f>MAX(BV38:BV659)</f>
        <v>1876.9</v>
      </c>
      <c r="CL659" s="38">
        <f t="shared" si="716"/>
        <v>-191.20000000000005</v>
      </c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</row>
    <row r="660" spans="1:147" customFormat="1" x14ac:dyDescent="0.25">
      <c r="A660" s="3"/>
      <c r="B660" s="254">
        <f t="shared" si="728"/>
        <v>40791</v>
      </c>
      <c r="C660" s="5">
        <f t="shared" si="731"/>
        <v>67020</v>
      </c>
      <c r="D660" s="5">
        <v>0</v>
      </c>
      <c r="E660" s="66">
        <f t="shared" si="733"/>
        <v>0</v>
      </c>
      <c r="F660" s="66">
        <f t="shared" si="729"/>
        <v>3102.0000000000005</v>
      </c>
      <c r="G660" s="4">
        <f t="shared" si="732"/>
        <v>70122</v>
      </c>
      <c r="H660" s="8">
        <f t="shared" si="730"/>
        <v>4.6284691136974046E-2</v>
      </c>
      <c r="I660" s="3"/>
      <c r="J660" s="306">
        <v>40875</v>
      </c>
      <c r="K660" s="176">
        <v>1687.3</v>
      </c>
      <c r="L660" s="176">
        <v>1767.1</v>
      </c>
      <c r="M660" s="176">
        <v>1686.7</v>
      </c>
      <c r="N660" s="178">
        <v>1751.3</v>
      </c>
      <c r="O660" s="5">
        <f t="shared" si="673"/>
        <v>80.399999999999864</v>
      </c>
      <c r="P660" s="8">
        <f t="shared" si="674"/>
        <v>4.7650091862739205E-2</v>
      </c>
      <c r="Q660" s="8">
        <f>(AVERAGE(P657:P659))*Q1239</f>
        <v>1.6263824318949131E-2</v>
      </c>
      <c r="R660" s="8">
        <f>P659/P1239</f>
        <v>0.99128640754009623</v>
      </c>
      <c r="S660" s="109">
        <f t="shared" ref="S660:S723" si="734">(-Q660*K660)+K660</f>
        <v>1659.8580492266371</v>
      </c>
      <c r="T660" s="5">
        <f t="shared" ref="T660:T723" si="735">MAX(1,(K660-AD660))</f>
        <v>27.299999999999955</v>
      </c>
      <c r="U660" s="8">
        <f t="shared" si="672"/>
        <v>0.50363636363636444</v>
      </c>
      <c r="V660" s="19">
        <f t="shared" ref="V660:V723" si="736">MAX(0,(AD660-N660))</f>
        <v>0</v>
      </c>
      <c r="W660" s="109">
        <f t="shared" ref="W660:W723" si="737">(Q660*K660)+K660</f>
        <v>1714.7419507733628</v>
      </c>
      <c r="X660" s="5">
        <f t="shared" ref="X660:X723" si="738">MAX(1,(AL660-K660))</f>
        <v>27.700000000000045</v>
      </c>
      <c r="Y660" s="8">
        <f t="shared" si="675"/>
        <v>0.49636363636363556</v>
      </c>
      <c r="Z660" s="5">
        <f t="shared" ref="Z660:Z723" si="739">MAX(0,(N660-AL660))</f>
        <v>36.299999999999955</v>
      </c>
      <c r="AA660" s="5">
        <f>K660*AA1239</f>
        <v>21.934899999999999</v>
      </c>
      <c r="AB660" s="5">
        <f t="shared" si="676"/>
        <v>21.743768220751257</v>
      </c>
      <c r="AC660" s="2">
        <f t="shared" si="714"/>
        <v>40875</v>
      </c>
      <c r="AD660" s="43">
        <f t="shared" si="682"/>
        <v>1660</v>
      </c>
      <c r="AE660" s="235">
        <v>15.3</v>
      </c>
      <c r="AF660" s="131">
        <f>(AK659&gt;AF1239)*1</f>
        <v>1</v>
      </c>
      <c r="AG660" s="112">
        <f>MROUND((AD660*AG1239),5)</f>
        <v>1630</v>
      </c>
      <c r="AH660" s="113">
        <f>MROUND((AE660*AH1239),0.1)</f>
        <v>2.8000000000000003</v>
      </c>
      <c r="AI660" s="60">
        <f t="shared" si="683"/>
        <v>65.599999999999909</v>
      </c>
      <c r="AJ660" s="60">
        <f t="shared" ref="AJ660:AJ723" si="740">K660</f>
        <v>1687.3</v>
      </c>
      <c r="AK660" s="133">
        <f t="shared" ref="AK660:AK723" si="741">N660</f>
        <v>1751.3</v>
      </c>
      <c r="AL660" s="41">
        <f t="shared" si="677"/>
        <v>1715</v>
      </c>
      <c r="AM660" s="56">
        <f t="shared" si="680"/>
        <v>15.4</v>
      </c>
      <c r="AN660" s="82">
        <f t="shared" si="681"/>
        <v>1</v>
      </c>
      <c r="AO660" s="82">
        <f t="shared" si="684"/>
        <v>0</v>
      </c>
      <c r="AP660" s="33">
        <f t="shared" si="699"/>
        <v>0</v>
      </c>
      <c r="AQ660" s="29">
        <f t="shared" si="685"/>
        <v>0</v>
      </c>
      <c r="AR660" s="86">
        <f t="shared" si="686"/>
        <v>1</v>
      </c>
      <c r="AS660" s="33">
        <f t="shared" si="687"/>
        <v>0</v>
      </c>
      <c r="AT660" s="19">
        <f t="shared" si="688"/>
        <v>0</v>
      </c>
      <c r="AU660" s="18">
        <f t="shared" si="700"/>
        <v>1</v>
      </c>
      <c r="AV660" s="5">
        <f t="shared" si="701"/>
        <v>15.4</v>
      </c>
      <c r="AW660" s="17">
        <f t="shared" si="689"/>
        <v>0</v>
      </c>
      <c r="AX660" s="17">
        <f t="shared" si="690"/>
        <v>1</v>
      </c>
      <c r="AY660" s="17">
        <f t="shared" si="702"/>
        <v>1715</v>
      </c>
      <c r="AZ660" s="19">
        <f t="shared" si="703"/>
        <v>1750</v>
      </c>
      <c r="BA660" s="19">
        <f t="shared" si="704"/>
        <v>0</v>
      </c>
      <c r="BB660" s="19">
        <f t="shared" si="705"/>
        <v>0</v>
      </c>
      <c r="BC660" s="19">
        <f t="shared" si="706"/>
        <v>1715</v>
      </c>
      <c r="BD660" s="17">
        <f t="shared" si="707"/>
        <v>0</v>
      </c>
      <c r="BE660" s="17">
        <f t="shared" si="691"/>
        <v>0</v>
      </c>
      <c r="BF660" s="38">
        <f t="shared" si="692"/>
        <v>0</v>
      </c>
      <c r="BG660" s="38">
        <f t="shared" si="693"/>
        <v>0</v>
      </c>
      <c r="BH660" s="38">
        <f t="shared" si="708"/>
        <v>0</v>
      </c>
      <c r="BI660" s="38">
        <f t="shared" si="694"/>
        <v>-2.8000000000000003</v>
      </c>
      <c r="BJ660" s="5">
        <f t="shared" si="695"/>
        <v>0</v>
      </c>
      <c r="BK660" s="5">
        <f t="shared" si="709"/>
        <v>-35</v>
      </c>
      <c r="BL660" s="22">
        <f t="shared" si="710"/>
        <v>-19.600000000000001</v>
      </c>
      <c r="BM660" s="5">
        <f t="shared" si="711"/>
        <v>-22.400000000000002</v>
      </c>
      <c r="BN660" s="66">
        <f t="shared" si="712"/>
        <v>-2240</v>
      </c>
      <c r="BO660" s="5">
        <f>AP660*BO1498</f>
        <v>0</v>
      </c>
      <c r="BP660" s="5">
        <f>AU660*BP1239</f>
        <v>-39</v>
      </c>
      <c r="BQ660" s="5">
        <f t="shared" si="663"/>
        <v>-39</v>
      </c>
      <c r="BR660" s="356">
        <f t="shared" si="725"/>
        <v>-2318</v>
      </c>
      <c r="BS660" s="5">
        <f t="shared" si="713"/>
        <v>1751.3</v>
      </c>
      <c r="BT660" s="6"/>
      <c r="BU660" s="306">
        <v>40875</v>
      </c>
      <c r="BV660" s="38">
        <f t="shared" si="696"/>
        <v>1751.3</v>
      </c>
      <c r="BW660" s="66">
        <f>BV27*BV660</f>
        <v>144282.41884989291</v>
      </c>
      <c r="BX660" s="66">
        <f t="shared" si="717"/>
        <v>5404.5147470753</v>
      </c>
      <c r="BY660" s="17">
        <f t="shared" si="715"/>
        <v>1</v>
      </c>
      <c r="BZ660" s="17">
        <f t="shared" si="718"/>
        <v>0</v>
      </c>
      <c r="CA660" s="66">
        <f t="shared" si="664"/>
        <v>-2318</v>
      </c>
      <c r="CB660" s="66">
        <f>N3+CE660</f>
        <v>155695</v>
      </c>
      <c r="CC660" s="66">
        <f>MAX(BW404:BW660)</f>
        <v>154630.08732904927</v>
      </c>
      <c r="CD660" s="66">
        <f t="shared" si="697"/>
        <v>-10347.66847915636</v>
      </c>
      <c r="CE660" s="66">
        <f t="shared" si="665"/>
        <v>105695</v>
      </c>
      <c r="CF660" s="66">
        <f>MAX(CE404:CE660)</f>
        <v>108013</v>
      </c>
      <c r="CG660" s="66">
        <f t="shared" si="698"/>
        <v>-2318</v>
      </c>
      <c r="CH660" s="370">
        <f t="shared" ref="CH660:CH723" si="742">BU660</f>
        <v>40875</v>
      </c>
      <c r="CI660" s="17">
        <f t="shared" si="726"/>
        <v>0</v>
      </c>
      <c r="CJ660" s="17">
        <f t="shared" si="727"/>
        <v>1</v>
      </c>
      <c r="CK660" s="38">
        <f>MAX(BV38:BV660)</f>
        <v>1876.9</v>
      </c>
      <c r="CL660" s="38">
        <f t="shared" si="716"/>
        <v>-125.60000000000014</v>
      </c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</row>
    <row r="661" spans="1:147" customFormat="1" x14ac:dyDescent="0.25">
      <c r="A661" s="3"/>
      <c r="B661" s="254">
        <f t="shared" si="728"/>
        <v>40798</v>
      </c>
      <c r="C661" s="5">
        <f t="shared" si="731"/>
        <v>70122</v>
      </c>
      <c r="D661" s="5">
        <v>0</v>
      </c>
      <c r="E661" s="66">
        <f t="shared" si="733"/>
        <v>0</v>
      </c>
      <c r="F661" s="66">
        <f t="shared" si="729"/>
        <v>1612.0000000000002</v>
      </c>
      <c r="G661" s="4">
        <f t="shared" si="732"/>
        <v>71734</v>
      </c>
      <c r="H661" s="8">
        <f t="shared" si="730"/>
        <v>2.298850574712644E-2</v>
      </c>
      <c r="I661" s="3"/>
      <c r="J661" s="306">
        <v>40882</v>
      </c>
      <c r="K661" s="176">
        <v>1751</v>
      </c>
      <c r="L661" s="176">
        <v>1760.5</v>
      </c>
      <c r="M661" s="176">
        <v>1704.9</v>
      </c>
      <c r="N661" s="178">
        <v>1716.8</v>
      </c>
      <c r="O661" s="5">
        <f t="shared" si="673"/>
        <v>55.599999999999909</v>
      </c>
      <c r="P661" s="8">
        <f t="shared" si="674"/>
        <v>3.1753283837806914E-2</v>
      </c>
      <c r="Q661" s="8">
        <f>(AVERAGE(P658:P660))*Q1239</f>
        <v>1.7466759690984959E-2</v>
      </c>
      <c r="R661" s="8">
        <f>P660/P1239</f>
        <v>1.3513251400836934</v>
      </c>
      <c r="S661" s="109">
        <f t="shared" si="734"/>
        <v>1720.4157037810853</v>
      </c>
      <c r="T661" s="5">
        <f t="shared" si="735"/>
        <v>31</v>
      </c>
      <c r="U661" s="8">
        <f t="shared" si="672"/>
        <v>0.48333333333333334</v>
      </c>
      <c r="V661" s="19">
        <f t="shared" si="736"/>
        <v>3.2000000000000455</v>
      </c>
      <c r="W661" s="109">
        <f t="shared" si="737"/>
        <v>1781.5842962189147</v>
      </c>
      <c r="X661" s="5">
        <f t="shared" si="738"/>
        <v>29</v>
      </c>
      <c r="Y661" s="8">
        <f t="shared" si="675"/>
        <v>0.51666666666666661</v>
      </c>
      <c r="Z661" s="5">
        <f t="shared" si="739"/>
        <v>0</v>
      </c>
      <c r="AA661" s="5">
        <f>K661*AA1239</f>
        <v>22.762999999999998</v>
      </c>
      <c r="AB661" s="5">
        <f t="shared" si="676"/>
        <v>30.760214163725109</v>
      </c>
      <c r="AC661" s="2">
        <f t="shared" si="714"/>
        <v>40882</v>
      </c>
      <c r="AD661" s="43">
        <f t="shared" si="682"/>
        <v>1720</v>
      </c>
      <c r="AE661" s="235">
        <v>10.9</v>
      </c>
      <c r="AF661" s="131">
        <f>(AK660&gt;AF1239)*1</f>
        <v>1</v>
      </c>
      <c r="AG661" s="112">
        <f>MROUND((AD661*AG1239),5)</f>
        <v>1685</v>
      </c>
      <c r="AH661" s="113">
        <f>MROUND((AE661*AH1239),0.1)</f>
        <v>2</v>
      </c>
      <c r="AI661" s="60">
        <f t="shared" si="683"/>
        <v>-34.5</v>
      </c>
      <c r="AJ661" s="60">
        <f t="shared" si="740"/>
        <v>1751</v>
      </c>
      <c r="AK661" s="133">
        <f t="shared" si="741"/>
        <v>1716.8</v>
      </c>
      <c r="AL661" s="41">
        <f t="shared" si="677"/>
        <v>1780</v>
      </c>
      <c r="AM661" s="56">
        <f t="shared" si="680"/>
        <v>10.8</v>
      </c>
      <c r="AN661" s="82">
        <f t="shared" si="681"/>
        <v>0</v>
      </c>
      <c r="AO661" s="82">
        <f t="shared" si="684"/>
        <v>1</v>
      </c>
      <c r="AP661" s="33">
        <f t="shared" si="699"/>
        <v>1</v>
      </c>
      <c r="AQ661" s="29">
        <f t="shared" si="685"/>
        <v>10.9</v>
      </c>
      <c r="AR661" s="86">
        <f t="shared" si="686"/>
        <v>0</v>
      </c>
      <c r="AS661" s="33">
        <f t="shared" si="687"/>
        <v>1</v>
      </c>
      <c r="AT661" s="19">
        <f t="shared" si="688"/>
        <v>1720</v>
      </c>
      <c r="AU661" s="18">
        <f t="shared" si="700"/>
        <v>0</v>
      </c>
      <c r="AV661" s="5">
        <f t="shared" si="701"/>
        <v>0</v>
      </c>
      <c r="AW661" s="17">
        <f t="shared" si="689"/>
        <v>0</v>
      </c>
      <c r="AX661" s="17">
        <f t="shared" si="690"/>
        <v>0</v>
      </c>
      <c r="AY661" s="17">
        <f t="shared" si="702"/>
        <v>0</v>
      </c>
      <c r="AZ661" s="19">
        <f t="shared" si="703"/>
        <v>0</v>
      </c>
      <c r="BA661" s="19">
        <f t="shared" si="704"/>
        <v>1720</v>
      </c>
      <c r="BB661" s="19">
        <f t="shared" si="705"/>
        <v>0</v>
      </c>
      <c r="BC661" s="19">
        <f t="shared" si="706"/>
        <v>0</v>
      </c>
      <c r="BD661" s="17">
        <f t="shared" si="707"/>
        <v>1720</v>
      </c>
      <c r="BE661" s="17">
        <f t="shared" si="691"/>
        <v>0</v>
      </c>
      <c r="BF661" s="38">
        <f t="shared" si="692"/>
        <v>0</v>
      </c>
      <c r="BG661" s="38">
        <f t="shared" si="693"/>
        <v>0</v>
      </c>
      <c r="BH661" s="38">
        <f t="shared" si="708"/>
        <v>0</v>
      </c>
      <c r="BI661" s="38">
        <f t="shared" si="694"/>
        <v>-2</v>
      </c>
      <c r="BJ661" s="5">
        <f t="shared" si="695"/>
        <v>10.9</v>
      </c>
      <c r="BK661" s="5">
        <f t="shared" si="709"/>
        <v>0</v>
      </c>
      <c r="BL661" s="22">
        <f t="shared" si="710"/>
        <v>0</v>
      </c>
      <c r="BM661" s="5">
        <f t="shared" si="711"/>
        <v>8.9</v>
      </c>
      <c r="BN661" s="66">
        <f t="shared" si="712"/>
        <v>890</v>
      </c>
      <c r="BO661" s="5">
        <f>AP661*BO1499</f>
        <v>0</v>
      </c>
      <c r="BP661" s="5">
        <f>AU661*BP1239</f>
        <v>0</v>
      </c>
      <c r="BQ661" s="5">
        <f t="shared" ref="BQ661:BQ724" si="743">BQ660</f>
        <v>-39</v>
      </c>
      <c r="BR661" s="356">
        <f t="shared" si="725"/>
        <v>851</v>
      </c>
      <c r="BS661" s="5">
        <f t="shared" si="713"/>
        <v>1716.8</v>
      </c>
      <c r="BT661" s="6"/>
      <c r="BU661" s="306">
        <v>40882</v>
      </c>
      <c r="BV661" s="38">
        <f t="shared" si="696"/>
        <v>1716.8</v>
      </c>
      <c r="BW661" s="66">
        <f>BV27*BV661</f>
        <v>141440.10545394628</v>
      </c>
      <c r="BX661" s="66">
        <f t="shared" si="717"/>
        <v>-2842.3133959466359</v>
      </c>
      <c r="BY661" s="17">
        <f t="shared" si="715"/>
        <v>0</v>
      </c>
      <c r="BZ661" s="17">
        <f t="shared" si="718"/>
        <v>1</v>
      </c>
      <c r="CA661" s="66">
        <f t="shared" ref="CA661:CA724" si="744">CB661-CB660</f>
        <v>851</v>
      </c>
      <c r="CB661" s="66">
        <f>N3+CE661</f>
        <v>156546</v>
      </c>
      <c r="CC661" s="66">
        <f>MAX(BW404:BW661)</f>
        <v>154630.08732904927</v>
      </c>
      <c r="CD661" s="66">
        <f t="shared" si="697"/>
        <v>-13189.981875102996</v>
      </c>
      <c r="CE661" s="66">
        <f t="shared" ref="CE661:CE724" si="745">CE660+BR661</f>
        <v>106546</v>
      </c>
      <c r="CF661" s="66">
        <f>MAX(CE404:CE661)</f>
        <v>108013</v>
      </c>
      <c r="CG661" s="66">
        <f t="shared" si="698"/>
        <v>-1467</v>
      </c>
      <c r="CH661" s="370">
        <f t="shared" si="742"/>
        <v>40882</v>
      </c>
      <c r="CI661" s="17">
        <f t="shared" si="726"/>
        <v>1</v>
      </c>
      <c r="CJ661" s="17">
        <f t="shared" si="727"/>
        <v>0</v>
      </c>
      <c r="CK661" s="38">
        <f>MAX(BV38:BV661)</f>
        <v>1876.9</v>
      </c>
      <c r="CL661" s="38">
        <f t="shared" si="716"/>
        <v>-160.10000000000014</v>
      </c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</row>
    <row r="662" spans="1:147" customFormat="1" x14ac:dyDescent="0.25">
      <c r="A662" s="3"/>
      <c r="B662" s="254">
        <f t="shared" si="728"/>
        <v>40805</v>
      </c>
      <c r="C662" s="5">
        <f t="shared" si="731"/>
        <v>71734</v>
      </c>
      <c r="D662" s="5">
        <v>0</v>
      </c>
      <c r="E662" s="66">
        <f t="shared" si="733"/>
        <v>0</v>
      </c>
      <c r="F662" s="66">
        <f t="shared" si="729"/>
        <v>-5027.9999999999991</v>
      </c>
      <c r="G662" s="4">
        <f t="shared" si="732"/>
        <v>66706</v>
      </c>
      <c r="H662" s="8">
        <f t="shared" si="730"/>
        <v>-7.0092285387682252E-2</v>
      </c>
      <c r="I662" s="3"/>
      <c r="J662" s="306">
        <v>40889</v>
      </c>
      <c r="K662" s="176">
        <v>1716.8</v>
      </c>
      <c r="L662" s="176">
        <v>1718.6</v>
      </c>
      <c r="M662" s="176">
        <v>1562.5</v>
      </c>
      <c r="N662" s="178">
        <v>1597.9</v>
      </c>
      <c r="O662" s="5">
        <f t="shared" si="673"/>
        <v>156.09999999999991</v>
      </c>
      <c r="P662" s="8">
        <f t="shared" si="674"/>
        <v>9.0924976700838725E-2</v>
      </c>
      <c r="Q662" s="8">
        <f>(AVERAGE(P659:P661))*Q1239</f>
        <v>1.5247716145615698E-2</v>
      </c>
      <c r="R662" s="8">
        <f>P661/P1239</f>
        <v>0.90050216175543474</v>
      </c>
      <c r="S662" s="109">
        <f t="shared" si="734"/>
        <v>1690.622720921207</v>
      </c>
      <c r="T662" s="5">
        <f t="shared" si="735"/>
        <v>26.799999999999955</v>
      </c>
      <c r="U662" s="8">
        <f t="shared" si="672"/>
        <v>0.51272727272727359</v>
      </c>
      <c r="V662" s="19">
        <f t="shared" si="736"/>
        <v>92.099999999999909</v>
      </c>
      <c r="W662" s="109">
        <f t="shared" si="737"/>
        <v>1742.9772790787929</v>
      </c>
      <c r="X662" s="5">
        <f t="shared" si="738"/>
        <v>28.200000000000045</v>
      </c>
      <c r="Y662" s="8">
        <f t="shared" si="675"/>
        <v>0.48727272727272641</v>
      </c>
      <c r="Z662" s="5">
        <f t="shared" si="739"/>
        <v>0</v>
      </c>
      <c r="AA662" s="5">
        <f>K662*AA1239</f>
        <v>22.318399999999997</v>
      </c>
      <c r="AB662" s="5">
        <f t="shared" si="676"/>
        <v>20.097767446922493</v>
      </c>
      <c r="AC662" s="2">
        <f t="shared" si="714"/>
        <v>40889</v>
      </c>
      <c r="AD662" s="43">
        <f t="shared" si="682"/>
        <v>1690</v>
      </c>
      <c r="AE662" s="235">
        <v>14.8</v>
      </c>
      <c r="AF662" s="131">
        <f>(AK661&gt;AF1239)*1</f>
        <v>1</v>
      </c>
      <c r="AG662" s="112">
        <f>MROUND((AD662*AG1239),5)</f>
        <v>1655</v>
      </c>
      <c r="AH662" s="113">
        <f>MROUND((AE662*AH1239),0.1)</f>
        <v>2.7</v>
      </c>
      <c r="AI662" s="60">
        <f t="shared" si="683"/>
        <v>-118.89999999999986</v>
      </c>
      <c r="AJ662" s="60">
        <f t="shared" si="740"/>
        <v>1716.8</v>
      </c>
      <c r="AK662" s="133">
        <f t="shared" si="741"/>
        <v>1597.9</v>
      </c>
      <c r="AL662" s="41">
        <f t="shared" si="677"/>
        <v>1745</v>
      </c>
      <c r="AM662" s="56">
        <f t="shared" si="680"/>
        <v>15.9</v>
      </c>
      <c r="AN662" s="82">
        <f t="shared" si="681"/>
        <v>0</v>
      </c>
      <c r="AO662" s="82">
        <f t="shared" si="684"/>
        <v>1</v>
      </c>
      <c r="AP662" s="33">
        <f t="shared" si="699"/>
        <v>0</v>
      </c>
      <c r="AQ662" s="29">
        <f t="shared" si="685"/>
        <v>0</v>
      </c>
      <c r="AR662" s="86">
        <f t="shared" si="686"/>
        <v>0</v>
      </c>
      <c r="AS662" s="33">
        <f t="shared" si="687"/>
        <v>0</v>
      </c>
      <c r="AT662" s="19">
        <f t="shared" si="688"/>
        <v>0</v>
      </c>
      <c r="AU662" s="18">
        <f t="shared" si="700"/>
        <v>1</v>
      </c>
      <c r="AV662" s="5">
        <f t="shared" si="701"/>
        <v>15.9</v>
      </c>
      <c r="AW662" s="17">
        <f t="shared" si="689"/>
        <v>1</v>
      </c>
      <c r="AX662" s="17">
        <f t="shared" si="690"/>
        <v>0</v>
      </c>
      <c r="AY662" s="17">
        <f t="shared" si="702"/>
        <v>0</v>
      </c>
      <c r="AZ662" s="19">
        <f t="shared" si="703"/>
        <v>1720</v>
      </c>
      <c r="BA662" s="19">
        <f t="shared" si="704"/>
        <v>0</v>
      </c>
      <c r="BB662" s="19">
        <f t="shared" si="705"/>
        <v>1655</v>
      </c>
      <c r="BC662" s="19">
        <f t="shared" si="706"/>
        <v>0</v>
      </c>
      <c r="BD662" s="17">
        <f t="shared" si="707"/>
        <v>0</v>
      </c>
      <c r="BE662" s="17">
        <f t="shared" si="691"/>
        <v>1</v>
      </c>
      <c r="BF662" s="38">
        <f t="shared" si="692"/>
        <v>1655</v>
      </c>
      <c r="BG662" s="38">
        <f t="shared" si="693"/>
        <v>0</v>
      </c>
      <c r="BH662" s="38">
        <f t="shared" si="708"/>
        <v>-65</v>
      </c>
      <c r="BI662" s="38">
        <f t="shared" si="694"/>
        <v>-67.7</v>
      </c>
      <c r="BJ662" s="5">
        <f t="shared" si="695"/>
        <v>0</v>
      </c>
      <c r="BK662" s="5">
        <f t="shared" si="709"/>
        <v>0</v>
      </c>
      <c r="BL662" s="22">
        <f t="shared" si="710"/>
        <v>15.9</v>
      </c>
      <c r="BM662" s="5">
        <f t="shared" si="711"/>
        <v>-51.800000000000004</v>
      </c>
      <c r="BN662" s="66">
        <f t="shared" si="712"/>
        <v>-5180</v>
      </c>
      <c r="BO662" s="5">
        <f>AP662*BO1500</f>
        <v>0</v>
      </c>
      <c r="BP662" s="5">
        <f>AU662*BP1239</f>
        <v>-39</v>
      </c>
      <c r="BQ662" s="5">
        <f t="shared" si="743"/>
        <v>-39</v>
      </c>
      <c r="BR662" s="356">
        <f t="shared" si="725"/>
        <v>-5258</v>
      </c>
      <c r="BS662" s="5">
        <f t="shared" si="713"/>
        <v>1597.9</v>
      </c>
      <c r="BT662" s="6"/>
      <c r="BU662" s="306">
        <v>40889</v>
      </c>
      <c r="BV662" s="38">
        <f t="shared" si="696"/>
        <v>1597.9</v>
      </c>
      <c r="BW662" s="66">
        <f>BV27*BV662</f>
        <v>131644.42247487232</v>
      </c>
      <c r="BX662" s="66">
        <f t="shared" si="717"/>
        <v>-9795.6829790739575</v>
      </c>
      <c r="BY662" s="17">
        <f t="shared" si="715"/>
        <v>0</v>
      </c>
      <c r="BZ662" s="17">
        <f t="shared" si="718"/>
        <v>1</v>
      </c>
      <c r="CA662" s="66">
        <f t="shared" si="744"/>
        <v>-5258</v>
      </c>
      <c r="CB662" s="66">
        <f>N3+CE662</f>
        <v>151288</v>
      </c>
      <c r="CC662" s="66">
        <f>MAX(BW404:BW662)</f>
        <v>154630.08732904927</v>
      </c>
      <c r="CD662" s="66">
        <f t="shared" si="697"/>
        <v>-22985.664854176954</v>
      </c>
      <c r="CE662" s="66">
        <f t="shared" si="745"/>
        <v>101288</v>
      </c>
      <c r="CF662" s="66">
        <f>MAX(CE404:CE662)</f>
        <v>108013</v>
      </c>
      <c r="CG662" s="66">
        <f t="shared" si="698"/>
        <v>-6725</v>
      </c>
      <c r="CH662" s="370">
        <f t="shared" si="742"/>
        <v>40889</v>
      </c>
      <c r="CI662" s="17">
        <f t="shared" si="726"/>
        <v>0</v>
      </c>
      <c r="CJ662" s="17">
        <f t="shared" si="727"/>
        <v>1</v>
      </c>
      <c r="CK662" s="38">
        <f>MAX(BV38:BV662)</f>
        <v>1876.9</v>
      </c>
      <c r="CL662" s="38">
        <f t="shared" si="716"/>
        <v>-279</v>
      </c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</row>
    <row r="663" spans="1:147" customFormat="1" x14ac:dyDescent="0.25">
      <c r="A663" s="3"/>
      <c r="B663" s="254">
        <f t="shared" si="728"/>
        <v>40812</v>
      </c>
      <c r="C663" s="5">
        <f t="shared" si="731"/>
        <v>66706</v>
      </c>
      <c r="D663" s="5">
        <v>0</v>
      </c>
      <c r="E663" s="66">
        <f t="shared" si="733"/>
        <v>0</v>
      </c>
      <c r="F663" s="66">
        <f t="shared" si="729"/>
        <v>1431</v>
      </c>
      <c r="G663" s="4">
        <f t="shared" si="732"/>
        <v>68137</v>
      </c>
      <c r="H663" s="8">
        <f t="shared" si="730"/>
        <v>2.145234311756064E-2</v>
      </c>
      <c r="I663" s="3"/>
      <c r="J663" s="306">
        <v>40896</v>
      </c>
      <c r="K663" s="176">
        <v>1603.5</v>
      </c>
      <c r="L663" s="176">
        <v>1643.7</v>
      </c>
      <c r="M663" s="176">
        <v>1585.5</v>
      </c>
      <c r="N663" s="178">
        <v>1606</v>
      </c>
      <c r="O663" s="5">
        <f t="shared" si="673"/>
        <v>58.200000000000045</v>
      </c>
      <c r="P663" s="8">
        <f t="shared" si="674"/>
        <v>3.6295603367633329E-2</v>
      </c>
      <c r="Q663" s="8">
        <f>(AVERAGE(P660:P662))*Q1239</f>
        <v>2.2710446986851311E-2</v>
      </c>
      <c r="R663" s="8">
        <f>P662/P1239</f>
        <v>2.5785722980619705</v>
      </c>
      <c r="S663" s="109">
        <f t="shared" si="734"/>
        <v>1567.083798256584</v>
      </c>
      <c r="T663" s="5">
        <f t="shared" si="735"/>
        <v>38.5</v>
      </c>
      <c r="U663" s="8">
        <f t="shared" si="672"/>
        <v>0.48666666666666669</v>
      </c>
      <c r="V663" s="19">
        <f t="shared" si="736"/>
        <v>0</v>
      </c>
      <c r="W663" s="109">
        <f t="shared" si="737"/>
        <v>1639.916201743416</v>
      </c>
      <c r="X663" s="5">
        <f t="shared" si="738"/>
        <v>36.5</v>
      </c>
      <c r="Y663" s="8">
        <f t="shared" si="675"/>
        <v>0.51333333333333331</v>
      </c>
      <c r="Z663" s="5">
        <f t="shared" si="739"/>
        <v>0</v>
      </c>
      <c r="AA663" s="5">
        <f>K663*AA1239</f>
        <v>20.845499999999998</v>
      </c>
      <c r="AB663" s="5">
        <f t="shared" si="676"/>
        <v>53.751628839250799</v>
      </c>
      <c r="AC663" s="2">
        <f t="shared" si="714"/>
        <v>40896</v>
      </c>
      <c r="AD663" s="43">
        <f t="shared" si="682"/>
        <v>1565</v>
      </c>
      <c r="AE663" s="235">
        <v>10.3</v>
      </c>
      <c r="AF663" s="131">
        <f>(AK662&gt;AF1239)*1</f>
        <v>1</v>
      </c>
      <c r="AG663" s="112">
        <f>MROUND((AD663*AG1239),5)</f>
        <v>1535</v>
      </c>
      <c r="AH663" s="113">
        <f>MROUND((AE663*AH1239),0.1)</f>
        <v>1.9000000000000001</v>
      </c>
      <c r="AI663" s="60">
        <f t="shared" si="683"/>
        <v>8.0999999999999091</v>
      </c>
      <c r="AJ663" s="60">
        <f t="shared" si="740"/>
        <v>1603.5</v>
      </c>
      <c r="AK663" s="133">
        <f t="shared" si="741"/>
        <v>1606</v>
      </c>
      <c r="AL663" s="41">
        <f t="shared" si="677"/>
        <v>1640</v>
      </c>
      <c r="AM663" s="56">
        <f t="shared" si="680"/>
        <v>9.8000000000000007</v>
      </c>
      <c r="AN663" s="82">
        <f t="shared" si="681"/>
        <v>1</v>
      </c>
      <c r="AO663" s="82">
        <f t="shared" si="684"/>
        <v>0</v>
      </c>
      <c r="AP663" s="33">
        <f t="shared" si="699"/>
        <v>1</v>
      </c>
      <c r="AQ663" s="29">
        <f t="shared" si="685"/>
        <v>10.3</v>
      </c>
      <c r="AR663" s="86">
        <f t="shared" si="686"/>
        <v>1</v>
      </c>
      <c r="AS663" s="33">
        <f t="shared" si="687"/>
        <v>0</v>
      </c>
      <c r="AT663" s="19">
        <f t="shared" si="688"/>
        <v>0</v>
      </c>
      <c r="AU663" s="18">
        <f t="shared" si="700"/>
        <v>0</v>
      </c>
      <c r="AV663" s="5">
        <f t="shared" si="701"/>
        <v>0</v>
      </c>
      <c r="AW663" s="17">
        <f t="shared" si="689"/>
        <v>0</v>
      </c>
      <c r="AX663" s="17">
        <f t="shared" si="690"/>
        <v>0</v>
      </c>
      <c r="AY663" s="17">
        <f t="shared" si="702"/>
        <v>0</v>
      </c>
      <c r="AZ663" s="19">
        <f t="shared" si="703"/>
        <v>0</v>
      </c>
      <c r="BA663" s="19">
        <f t="shared" si="704"/>
        <v>0</v>
      </c>
      <c r="BB663" s="19">
        <f t="shared" si="705"/>
        <v>0</v>
      </c>
      <c r="BC663" s="19">
        <f t="shared" si="706"/>
        <v>0</v>
      </c>
      <c r="BD663" s="17">
        <f t="shared" si="707"/>
        <v>0</v>
      </c>
      <c r="BE663" s="17">
        <f t="shared" si="691"/>
        <v>0</v>
      </c>
      <c r="BF663" s="38">
        <f t="shared" si="692"/>
        <v>0</v>
      </c>
      <c r="BG663" s="38">
        <f t="shared" si="693"/>
        <v>0</v>
      </c>
      <c r="BH663" s="38">
        <f t="shared" si="708"/>
        <v>0</v>
      </c>
      <c r="BI663" s="38">
        <f t="shared" si="694"/>
        <v>-1.9000000000000001</v>
      </c>
      <c r="BJ663" s="5">
        <f t="shared" si="695"/>
        <v>10.3</v>
      </c>
      <c r="BK663" s="5">
        <f t="shared" si="709"/>
        <v>0</v>
      </c>
      <c r="BL663" s="22">
        <f t="shared" si="710"/>
        <v>0</v>
      </c>
      <c r="BM663" s="5">
        <f t="shared" si="711"/>
        <v>8.4</v>
      </c>
      <c r="BN663" s="66">
        <f t="shared" si="712"/>
        <v>840</v>
      </c>
      <c r="BO663" s="5">
        <f>AP663*BO1501</f>
        <v>0</v>
      </c>
      <c r="BP663" s="5">
        <f>AU663*BP1239</f>
        <v>0</v>
      </c>
      <c r="BQ663" s="5">
        <f t="shared" si="743"/>
        <v>-39</v>
      </c>
      <c r="BR663" s="356">
        <f t="shared" si="725"/>
        <v>801</v>
      </c>
      <c r="BS663" s="5">
        <f t="shared" si="713"/>
        <v>1606</v>
      </c>
      <c r="BT663" s="6"/>
      <c r="BU663" s="306">
        <v>40896</v>
      </c>
      <c r="BV663" s="38">
        <f t="shared" si="696"/>
        <v>1606</v>
      </c>
      <c r="BW663" s="66">
        <f>BV27*BV663</f>
        <v>132311.74822870325</v>
      </c>
      <c r="BX663" s="66">
        <f t="shared" si="717"/>
        <v>667.32575383092626</v>
      </c>
      <c r="BY663" s="17">
        <f t="shared" si="715"/>
        <v>1</v>
      </c>
      <c r="BZ663" s="17">
        <f t="shared" si="718"/>
        <v>0</v>
      </c>
      <c r="CA663" s="66">
        <f t="shared" si="744"/>
        <v>801</v>
      </c>
      <c r="CB663" s="66">
        <f>N3+CE663</f>
        <v>152089</v>
      </c>
      <c r="CC663" s="66">
        <f>MAX(BW404:BW663)</f>
        <v>154630.08732904927</v>
      </c>
      <c r="CD663" s="66">
        <f t="shared" si="697"/>
        <v>-22318.339100346027</v>
      </c>
      <c r="CE663" s="66">
        <f t="shared" si="745"/>
        <v>102089</v>
      </c>
      <c r="CF663" s="66">
        <f>MAX(CE404:CE663)</f>
        <v>108013</v>
      </c>
      <c r="CG663" s="66">
        <f t="shared" si="698"/>
        <v>-5924</v>
      </c>
      <c r="CH663" s="370">
        <f t="shared" si="742"/>
        <v>40896</v>
      </c>
      <c r="CI663" s="17">
        <f t="shared" si="726"/>
        <v>1</v>
      </c>
      <c r="CJ663" s="17">
        <f t="shared" si="727"/>
        <v>0</v>
      </c>
      <c r="CK663" s="38">
        <f>MAX(BV38:BV663)</f>
        <v>1876.9</v>
      </c>
      <c r="CL663" s="38">
        <f t="shared" si="716"/>
        <v>-270.90000000000009</v>
      </c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</row>
    <row r="664" spans="1:147" customFormat="1" x14ac:dyDescent="0.25">
      <c r="A664" s="3"/>
      <c r="B664" s="254">
        <f t="shared" si="728"/>
        <v>40819</v>
      </c>
      <c r="C664" s="5">
        <f t="shared" si="731"/>
        <v>68137</v>
      </c>
      <c r="D664" s="5">
        <v>0</v>
      </c>
      <c r="E664" s="66">
        <f t="shared" si="733"/>
        <v>0</v>
      </c>
      <c r="F664" s="66">
        <f t="shared" si="729"/>
        <v>2721</v>
      </c>
      <c r="G664" s="4">
        <f t="shared" si="732"/>
        <v>70858</v>
      </c>
      <c r="H664" s="8">
        <f t="shared" si="730"/>
        <v>3.993425011374143E-2</v>
      </c>
      <c r="I664" s="3"/>
      <c r="J664" s="306">
        <v>40903</v>
      </c>
      <c r="K664" s="176">
        <v>1609.2</v>
      </c>
      <c r="L664" s="176">
        <v>1609.2</v>
      </c>
      <c r="M664" s="176">
        <v>1523.9</v>
      </c>
      <c r="N664" s="178">
        <v>1566.8</v>
      </c>
      <c r="O664" s="5">
        <f t="shared" si="673"/>
        <v>85.299999999999955</v>
      </c>
      <c r="P664" s="8">
        <f t="shared" si="674"/>
        <v>5.3007705692269418E-2</v>
      </c>
      <c r="Q664" s="8">
        <f>(AVERAGE(P661:P663))*Q1239</f>
        <v>2.1196515187503862E-2</v>
      </c>
      <c r="R664" s="8">
        <f>P663/P1239</f>
        <v>1.0293193441572888</v>
      </c>
      <c r="S664" s="109">
        <f t="shared" si="734"/>
        <v>1575.0905677602689</v>
      </c>
      <c r="T664" s="5">
        <f t="shared" si="735"/>
        <v>34.200000000000045</v>
      </c>
      <c r="U664" s="8">
        <f t="shared" si="672"/>
        <v>0.51142857142857079</v>
      </c>
      <c r="V664" s="19">
        <f t="shared" si="736"/>
        <v>8.2000000000000455</v>
      </c>
      <c r="W664" s="109">
        <f t="shared" si="737"/>
        <v>1643.3094322397312</v>
      </c>
      <c r="X664" s="5">
        <f t="shared" si="738"/>
        <v>35.799999999999955</v>
      </c>
      <c r="Y664" s="8">
        <f t="shared" si="675"/>
        <v>0.48857142857142921</v>
      </c>
      <c r="Z664" s="5">
        <f t="shared" si="739"/>
        <v>0</v>
      </c>
      <c r="AA664" s="5">
        <f>K664*AA1239</f>
        <v>20.919599999999999</v>
      </c>
      <c r="AB664" s="5">
        <f t="shared" si="676"/>
        <v>21.532948952032818</v>
      </c>
      <c r="AC664" s="2">
        <f t="shared" si="714"/>
        <v>40903</v>
      </c>
      <c r="AD664" s="43">
        <f t="shared" si="682"/>
        <v>1575</v>
      </c>
      <c r="AE664" s="235">
        <v>26</v>
      </c>
      <c r="AF664" s="131">
        <f>(AK663&gt;AF1239)*1</f>
        <v>1</v>
      </c>
      <c r="AG664" s="112">
        <f>MROUND((AD664*AG1239),5)</f>
        <v>1545</v>
      </c>
      <c r="AH664" s="113">
        <f>MROUND((AE664*AH1239),0.1)</f>
        <v>4.7</v>
      </c>
      <c r="AI664" s="60">
        <f t="shared" si="683"/>
        <v>-39.200000000000045</v>
      </c>
      <c r="AJ664" s="60">
        <f t="shared" si="740"/>
        <v>1609.2</v>
      </c>
      <c r="AK664" s="133">
        <f t="shared" si="741"/>
        <v>1566.8</v>
      </c>
      <c r="AL664" s="41">
        <f t="shared" si="677"/>
        <v>1645</v>
      </c>
      <c r="AM664" s="56">
        <f t="shared" si="680"/>
        <v>27.6</v>
      </c>
      <c r="AN664" s="82">
        <f t="shared" si="681"/>
        <v>0</v>
      </c>
      <c r="AO664" s="82">
        <f t="shared" si="684"/>
        <v>1</v>
      </c>
      <c r="AP664" s="33">
        <f t="shared" si="699"/>
        <v>1</v>
      </c>
      <c r="AQ664" s="29">
        <f t="shared" si="685"/>
        <v>26</v>
      </c>
      <c r="AR664" s="86">
        <f t="shared" si="686"/>
        <v>0</v>
      </c>
      <c r="AS664" s="33">
        <f t="shared" si="687"/>
        <v>1</v>
      </c>
      <c r="AT664" s="19">
        <f t="shared" si="688"/>
        <v>1575</v>
      </c>
      <c r="AU664" s="18">
        <f t="shared" si="700"/>
        <v>0</v>
      </c>
      <c r="AV664" s="5">
        <f t="shared" si="701"/>
        <v>0</v>
      </c>
      <c r="AW664" s="17">
        <f t="shared" si="689"/>
        <v>0</v>
      </c>
      <c r="AX664" s="17">
        <f t="shared" si="690"/>
        <v>0</v>
      </c>
      <c r="AY664" s="17">
        <f t="shared" si="702"/>
        <v>0</v>
      </c>
      <c r="AZ664" s="19">
        <f t="shared" si="703"/>
        <v>0</v>
      </c>
      <c r="BA664" s="19">
        <f t="shared" si="704"/>
        <v>1575</v>
      </c>
      <c r="BB664" s="19">
        <f t="shared" si="705"/>
        <v>0</v>
      </c>
      <c r="BC664" s="19">
        <f t="shared" si="706"/>
        <v>0</v>
      </c>
      <c r="BD664" s="17">
        <f t="shared" si="707"/>
        <v>1575</v>
      </c>
      <c r="BE664" s="17">
        <f t="shared" si="691"/>
        <v>0</v>
      </c>
      <c r="BF664" s="38">
        <f t="shared" si="692"/>
        <v>0</v>
      </c>
      <c r="BG664" s="38">
        <f t="shared" si="693"/>
        <v>0</v>
      </c>
      <c r="BH664" s="38">
        <f t="shared" si="708"/>
        <v>0</v>
      </c>
      <c r="BI664" s="38">
        <f t="shared" si="694"/>
        <v>-4.7</v>
      </c>
      <c r="BJ664" s="5">
        <f t="shared" si="695"/>
        <v>26</v>
      </c>
      <c r="BK664" s="5">
        <f t="shared" si="709"/>
        <v>0</v>
      </c>
      <c r="BL664" s="22">
        <f t="shared" si="710"/>
        <v>0</v>
      </c>
      <c r="BM664" s="5">
        <f t="shared" si="711"/>
        <v>21.3</v>
      </c>
      <c r="BN664" s="66">
        <f t="shared" si="712"/>
        <v>2130</v>
      </c>
      <c r="BO664" s="5">
        <f>AP664*BO1502</f>
        <v>0</v>
      </c>
      <c r="BP664" s="5">
        <f>AU664*BP1239</f>
        <v>0</v>
      </c>
      <c r="BQ664" s="5">
        <f t="shared" si="743"/>
        <v>-39</v>
      </c>
      <c r="BR664" s="356">
        <f t="shared" si="725"/>
        <v>2091</v>
      </c>
      <c r="BS664" s="5">
        <f t="shared" si="713"/>
        <v>1566.8</v>
      </c>
      <c r="BT664" s="6"/>
      <c r="BU664" s="306">
        <v>40903</v>
      </c>
      <c r="BV664" s="38">
        <f t="shared" si="696"/>
        <v>1566.8</v>
      </c>
      <c r="BW664" s="66">
        <f>BV27*BV664</f>
        <v>129082.22112374361</v>
      </c>
      <c r="BX664" s="66">
        <f t="shared" si="717"/>
        <v>-3229.527104959634</v>
      </c>
      <c r="BY664" s="17">
        <f t="shared" si="715"/>
        <v>0</v>
      </c>
      <c r="BZ664" s="17">
        <f t="shared" si="718"/>
        <v>1</v>
      </c>
      <c r="CA664" s="66">
        <f t="shared" si="744"/>
        <v>2091</v>
      </c>
      <c r="CB664" s="66">
        <f>N3+CE664</f>
        <v>154180</v>
      </c>
      <c r="CC664" s="66">
        <f>MAX(BW404:BW664)</f>
        <v>154630.08732904927</v>
      </c>
      <c r="CD664" s="66">
        <f t="shared" si="697"/>
        <v>-25547.866205305661</v>
      </c>
      <c r="CE664" s="66">
        <f t="shared" si="745"/>
        <v>104180</v>
      </c>
      <c r="CF664" s="66">
        <f>MAX(CE404:CE664)</f>
        <v>108013</v>
      </c>
      <c r="CG664" s="66">
        <f t="shared" si="698"/>
        <v>-3833</v>
      </c>
      <c r="CH664" s="370">
        <f t="shared" si="742"/>
        <v>40903</v>
      </c>
      <c r="CI664" s="17">
        <f t="shared" si="726"/>
        <v>1</v>
      </c>
      <c r="CJ664" s="17">
        <f t="shared" si="727"/>
        <v>0</v>
      </c>
      <c r="CK664" s="38">
        <f>MAX(BV38:BV664)</f>
        <v>1876.9</v>
      </c>
      <c r="CL664" s="38">
        <f t="shared" si="716"/>
        <v>-310.10000000000014</v>
      </c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</row>
    <row r="665" spans="1:147" customFormat="1" x14ac:dyDescent="0.25">
      <c r="A665" s="3"/>
      <c r="B665" s="254">
        <f t="shared" si="728"/>
        <v>40826</v>
      </c>
      <c r="C665" s="5">
        <f t="shared" si="731"/>
        <v>70858</v>
      </c>
      <c r="D665" s="5">
        <v>0</v>
      </c>
      <c r="E665" s="66">
        <f t="shared" si="733"/>
        <v>0</v>
      </c>
      <c r="F665" s="66">
        <f t="shared" si="729"/>
        <v>2081</v>
      </c>
      <c r="G665" s="4">
        <f t="shared" si="732"/>
        <v>72939</v>
      </c>
      <c r="H665" s="8">
        <f t="shared" si="730"/>
        <v>2.9368596347624829E-2</v>
      </c>
      <c r="I665" s="3"/>
      <c r="J665" s="306">
        <v>40910</v>
      </c>
      <c r="K665" s="176">
        <v>1571</v>
      </c>
      <c r="L665" s="176">
        <v>1632.3</v>
      </c>
      <c r="M665" s="176">
        <v>1566.8</v>
      </c>
      <c r="N665" s="178">
        <v>1616.8</v>
      </c>
      <c r="O665" s="5">
        <f t="shared" si="673"/>
        <v>65.5</v>
      </c>
      <c r="P665" s="8">
        <f t="shared" si="674"/>
        <v>4.1693189051559519E-2</v>
      </c>
      <c r="Q665" s="8">
        <f>(AVERAGE(P662:P664))*Q1239</f>
        <v>2.4030438101432197E-2</v>
      </c>
      <c r="R665" s="8">
        <f>P664/P1239</f>
        <v>1.5032635304557294</v>
      </c>
      <c r="S665" s="109">
        <f t="shared" si="734"/>
        <v>1533.2481817426501</v>
      </c>
      <c r="T665" s="5">
        <f t="shared" si="735"/>
        <v>36</v>
      </c>
      <c r="U665" s="8">
        <f t="shared" si="672"/>
        <v>0.52</v>
      </c>
      <c r="V665" s="19">
        <f t="shared" si="736"/>
        <v>0</v>
      </c>
      <c r="W665" s="109">
        <f t="shared" si="737"/>
        <v>1608.7518182573499</v>
      </c>
      <c r="X665" s="5">
        <f t="shared" si="738"/>
        <v>39</v>
      </c>
      <c r="Y665" s="8">
        <f t="shared" si="675"/>
        <v>0.48</v>
      </c>
      <c r="Z665" s="5">
        <f t="shared" si="739"/>
        <v>6.7999999999999545</v>
      </c>
      <c r="AA665" s="5">
        <f>K665*AA1239</f>
        <v>20.422999999999998</v>
      </c>
      <c r="AB665" s="5">
        <f t="shared" si="676"/>
        <v>30.701151082497358</v>
      </c>
      <c r="AC665" s="2">
        <f t="shared" si="714"/>
        <v>40910</v>
      </c>
      <c r="AD665" s="43">
        <f t="shared" si="682"/>
        <v>1535</v>
      </c>
      <c r="AE665" s="235">
        <v>11</v>
      </c>
      <c r="AF665" s="131">
        <f>(AK664&gt;AF1239)*1</f>
        <v>1</v>
      </c>
      <c r="AG665" s="112">
        <f>MROUND((AD665*AG1239),5)</f>
        <v>1505</v>
      </c>
      <c r="AH665" s="113">
        <f>MROUND((AE665*AH1239),0.1)</f>
        <v>2</v>
      </c>
      <c r="AI665" s="60">
        <f t="shared" si="683"/>
        <v>50</v>
      </c>
      <c r="AJ665" s="60">
        <f t="shared" si="740"/>
        <v>1571</v>
      </c>
      <c r="AK665" s="133">
        <f t="shared" si="741"/>
        <v>1616.8</v>
      </c>
      <c r="AL665" s="41">
        <f t="shared" si="677"/>
        <v>1610</v>
      </c>
      <c r="AM665" s="56">
        <f t="shared" si="680"/>
        <v>10.5</v>
      </c>
      <c r="AN665" s="82">
        <f t="shared" si="681"/>
        <v>1</v>
      </c>
      <c r="AO665" s="82">
        <f t="shared" si="684"/>
        <v>0</v>
      </c>
      <c r="AP665" s="33">
        <f t="shared" si="699"/>
        <v>0</v>
      </c>
      <c r="AQ665" s="29">
        <f t="shared" si="685"/>
        <v>0</v>
      </c>
      <c r="AR665" s="86">
        <f t="shared" si="686"/>
        <v>1</v>
      </c>
      <c r="AS665" s="33">
        <f t="shared" si="687"/>
        <v>0</v>
      </c>
      <c r="AT665" s="19">
        <f t="shared" si="688"/>
        <v>0</v>
      </c>
      <c r="AU665" s="18">
        <f t="shared" si="700"/>
        <v>1</v>
      </c>
      <c r="AV665" s="5">
        <f t="shared" si="701"/>
        <v>10.5</v>
      </c>
      <c r="AW665" s="17">
        <f t="shared" si="689"/>
        <v>0</v>
      </c>
      <c r="AX665" s="17">
        <f t="shared" si="690"/>
        <v>1</v>
      </c>
      <c r="AY665" s="17">
        <f t="shared" si="702"/>
        <v>1610</v>
      </c>
      <c r="AZ665" s="19">
        <f t="shared" si="703"/>
        <v>1575</v>
      </c>
      <c r="BA665" s="19">
        <f t="shared" si="704"/>
        <v>0</v>
      </c>
      <c r="BB665" s="19">
        <f t="shared" si="705"/>
        <v>0</v>
      </c>
      <c r="BC665" s="19">
        <f t="shared" si="706"/>
        <v>1610</v>
      </c>
      <c r="BD665" s="17">
        <f t="shared" si="707"/>
        <v>0</v>
      </c>
      <c r="BE665" s="17">
        <f t="shared" si="691"/>
        <v>0</v>
      </c>
      <c r="BF665" s="38">
        <f t="shared" si="692"/>
        <v>0</v>
      </c>
      <c r="BG665" s="38">
        <f t="shared" si="693"/>
        <v>0</v>
      </c>
      <c r="BH665" s="38">
        <f t="shared" si="708"/>
        <v>0</v>
      </c>
      <c r="BI665" s="38">
        <f t="shared" si="694"/>
        <v>-2</v>
      </c>
      <c r="BJ665" s="5">
        <f t="shared" si="695"/>
        <v>0</v>
      </c>
      <c r="BK665" s="5">
        <f t="shared" si="709"/>
        <v>35</v>
      </c>
      <c r="BL665" s="22">
        <f t="shared" si="710"/>
        <v>45.5</v>
      </c>
      <c r="BM665" s="5">
        <f t="shared" si="711"/>
        <v>43.5</v>
      </c>
      <c r="BN665" s="66">
        <f t="shared" si="712"/>
        <v>4350</v>
      </c>
      <c r="BO665" s="5">
        <f>AP665*BO1503</f>
        <v>0</v>
      </c>
      <c r="BP665" s="5">
        <f>AU665*BP1239</f>
        <v>-39</v>
      </c>
      <c r="BQ665" s="5">
        <f t="shared" si="743"/>
        <v>-39</v>
      </c>
      <c r="BR665" s="356">
        <f t="shared" si="725"/>
        <v>4272</v>
      </c>
      <c r="BS665" s="5">
        <f t="shared" si="713"/>
        <v>1616.8</v>
      </c>
      <c r="BT665" s="6"/>
      <c r="BU665" s="306">
        <v>40910</v>
      </c>
      <c r="BV665" s="38">
        <f t="shared" si="696"/>
        <v>1616.8</v>
      </c>
      <c r="BW665" s="66">
        <f>BV27*BV665</f>
        <v>133201.51590047783</v>
      </c>
      <c r="BX665" s="66">
        <f t="shared" si="717"/>
        <v>4119.2947767342121</v>
      </c>
      <c r="BY665" s="17">
        <f t="shared" si="715"/>
        <v>1</v>
      </c>
      <c r="BZ665" s="17">
        <f t="shared" si="718"/>
        <v>0</v>
      </c>
      <c r="CA665" s="66">
        <f t="shared" si="744"/>
        <v>4272</v>
      </c>
      <c r="CB665" s="66">
        <f>N3+CE665</f>
        <v>158452</v>
      </c>
      <c r="CC665" s="66">
        <f>MAX(BW404:BW665)</f>
        <v>154630.08732904927</v>
      </c>
      <c r="CD665" s="66">
        <f t="shared" si="697"/>
        <v>-21428.571428571449</v>
      </c>
      <c r="CE665" s="66">
        <f t="shared" si="745"/>
        <v>108452</v>
      </c>
      <c r="CF665" s="66">
        <f>MAX(CE404:CE665)</f>
        <v>108452</v>
      </c>
      <c r="CG665" s="66">
        <f t="shared" si="698"/>
        <v>0</v>
      </c>
      <c r="CH665" s="370">
        <f t="shared" si="742"/>
        <v>40910</v>
      </c>
      <c r="CI665" s="17">
        <f t="shared" ref="CI665:CI696" si="746">(F680&gt;0)*1</f>
        <v>1</v>
      </c>
      <c r="CJ665" s="17">
        <f t="shared" ref="CJ665:CJ696" si="747">(F680&lt;1)*1</f>
        <v>0</v>
      </c>
      <c r="CK665" s="38">
        <f>MAX(BV38:BV665)</f>
        <v>1876.9</v>
      </c>
      <c r="CL665" s="38">
        <f t="shared" si="716"/>
        <v>-260.10000000000014</v>
      </c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</row>
    <row r="666" spans="1:147" customFormat="1" x14ac:dyDescent="0.25">
      <c r="A666" s="3"/>
      <c r="B666" s="254">
        <f t="shared" si="728"/>
        <v>40833</v>
      </c>
      <c r="C666" s="5">
        <f t="shared" si="731"/>
        <v>72939</v>
      </c>
      <c r="D666" s="5">
        <v>0</v>
      </c>
      <c r="E666" s="66">
        <f t="shared" si="733"/>
        <v>0</v>
      </c>
      <c r="F666" s="66">
        <f t="shared" si="729"/>
        <v>1241</v>
      </c>
      <c r="G666" s="4">
        <f t="shared" si="732"/>
        <v>74180</v>
      </c>
      <c r="H666" s="8">
        <f t="shared" si="730"/>
        <v>1.701421735971154E-2</v>
      </c>
      <c r="I666" s="3"/>
      <c r="J666" s="306">
        <v>40917</v>
      </c>
      <c r="K666" s="176">
        <v>1617.7</v>
      </c>
      <c r="L666" s="176">
        <v>1662.9</v>
      </c>
      <c r="M666" s="176">
        <v>1605.7</v>
      </c>
      <c r="N666" s="178">
        <v>1630.8</v>
      </c>
      <c r="O666" s="5">
        <f t="shared" si="673"/>
        <v>57.200000000000045</v>
      </c>
      <c r="P666" s="8">
        <f t="shared" si="674"/>
        <v>3.535884280150834E-2</v>
      </c>
      <c r="Q666" s="8">
        <f>(AVERAGE(P663:P665))*Q1239</f>
        <v>1.7466199748194969E-2</v>
      </c>
      <c r="R666" s="8">
        <f>P665/P1239</f>
        <v>1.1823913099250793</v>
      </c>
      <c r="S666" s="109">
        <f t="shared" si="734"/>
        <v>1589.444928667345</v>
      </c>
      <c r="T666" s="5">
        <f t="shared" si="735"/>
        <v>27.700000000000045</v>
      </c>
      <c r="U666" s="8">
        <f t="shared" si="672"/>
        <v>0.49636363636363556</v>
      </c>
      <c r="V666" s="19">
        <f t="shared" si="736"/>
        <v>0</v>
      </c>
      <c r="W666" s="109">
        <f t="shared" si="737"/>
        <v>1645.9550713326551</v>
      </c>
      <c r="X666" s="5">
        <f t="shared" si="738"/>
        <v>27.299999999999955</v>
      </c>
      <c r="Y666" s="8">
        <f t="shared" si="675"/>
        <v>0.50363636363636444</v>
      </c>
      <c r="Z666" s="5">
        <f t="shared" si="739"/>
        <v>0</v>
      </c>
      <c r="AA666" s="5">
        <f>K666*AA1239</f>
        <v>21.030100000000001</v>
      </c>
      <c r="AB666" s="5">
        <f t="shared" si="676"/>
        <v>24.865807486855413</v>
      </c>
      <c r="AC666" s="2">
        <f t="shared" si="714"/>
        <v>40917</v>
      </c>
      <c r="AD666" s="43">
        <f t="shared" si="682"/>
        <v>1590</v>
      </c>
      <c r="AE666" s="235">
        <v>15.9</v>
      </c>
      <c r="AF666" s="131">
        <f>(AK665&gt;AF1239)*1</f>
        <v>1</v>
      </c>
      <c r="AG666" s="112">
        <f>MROUND((AD666*AG1239),5)</f>
        <v>1560</v>
      </c>
      <c r="AH666" s="113">
        <f>MROUND((AE666*AH1239),0.1)</f>
        <v>2.9000000000000004</v>
      </c>
      <c r="AI666" s="60">
        <f t="shared" si="683"/>
        <v>14</v>
      </c>
      <c r="AJ666" s="60">
        <f t="shared" si="740"/>
        <v>1617.7</v>
      </c>
      <c r="AK666" s="133">
        <f t="shared" si="741"/>
        <v>1630.8</v>
      </c>
      <c r="AL666" s="41">
        <f t="shared" si="677"/>
        <v>1645</v>
      </c>
      <c r="AM666" s="56">
        <f t="shared" si="680"/>
        <v>14.700000000000001</v>
      </c>
      <c r="AN666" s="82">
        <f t="shared" si="681"/>
        <v>1</v>
      </c>
      <c r="AO666" s="82">
        <f t="shared" si="684"/>
        <v>0</v>
      </c>
      <c r="AP666" s="33">
        <f t="shared" si="699"/>
        <v>1</v>
      </c>
      <c r="AQ666" s="29">
        <f t="shared" si="685"/>
        <v>15.9</v>
      </c>
      <c r="AR666" s="86">
        <f t="shared" si="686"/>
        <v>1</v>
      </c>
      <c r="AS666" s="33">
        <f t="shared" si="687"/>
        <v>0</v>
      </c>
      <c r="AT666" s="19">
        <f t="shared" si="688"/>
        <v>0</v>
      </c>
      <c r="AU666" s="18">
        <f t="shared" si="700"/>
        <v>0</v>
      </c>
      <c r="AV666" s="5">
        <f t="shared" si="701"/>
        <v>0</v>
      </c>
      <c r="AW666" s="17">
        <f t="shared" si="689"/>
        <v>0</v>
      </c>
      <c r="AX666" s="17">
        <f t="shared" si="690"/>
        <v>0</v>
      </c>
      <c r="AY666" s="17">
        <f t="shared" si="702"/>
        <v>0</v>
      </c>
      <c r="AZ666" s="19">
        <f t="shared" si="703"/>
        <v>0</v>
      </c>
      <c r="BA666" s="19">
        <f t="shared" si="704"/>
        <v>0</v>
      </c>
      <c r="BB666" s="19">
        <f t="shared" si="705"/>
        <v>0</v>
      </c>
      <c r="BC666" s="19">
        <f t="shared" si="706"/>
        <v>0</v>
      </c>
      <c r="BD666" s="17">
        <f t="shared" si="707"/>
        <v>0</v>
      </c>
      <c r="BE666" s="17">
        <f t="shared" si="691"/>
        <v>0</v>
      </c>
      <c r="BF666" s="38">
        <f t="shared" si="692"/>
        <v>0</v>
      </c>
      <c r="BG666" s="38">
        <f t="shared" si="693"/>
        <v>0</v>
      </c>
      <c r="BH666" s="38">
        <f t="shared" si="708"/>
        <v>0</v>
      </c>
      <c r="BI666" s="38">
        <f t="shared" si="694"/>
        <v>-2.9000000000000004</v>
      </c>
      <c r="BJ666" s="5">
        <f t="shared" si="695"/>
        <v>15.9</v>
      </c>
      <c r="BK666" s="5">
        <f t="shared" si="709"/>
        <v>0</v>
      </c>
      <c r="BL666" s="22">
        <f t="shared" si="710"/>
        <v>0</v>
      </c>
      <c r="BM666" s="5">
        <f t="shared" si="711"/>
        <v>13</v>
      </c>
      <c r="BN666" s="66">
        <f t="shared" si="712"/>
        <v>1300</v>
      </c>
      <c r="BO666" s="5">
        <f>AP666*BO1504</f>
        <v>0</v>
      </c>
      <c r="BP666" s="5">
        <f>AU666*BP1239</f>
        <v>0</v>
      </c>
      <c r="BQ666" s="5">
        <f t="shared" si="743"/>
        <v>-39</v>
      </c>
      <c r="BR666" s="356">
        <f t="shared" si="725"/>
        <v>1261</v>
      </c>
      <c r="BS666" s="5">
        <f t="shared" si="713"/>
        <v>1630.8</v>
      </c>
      <c r="BT666" s="6"/>
      <c r="BU666" s="306">
        <v>40917</v>
      </c>
      <c r="BV666" s="38">
        <f t="shared" si="696"/>
        <v>1630.8</v>
      </c>
      <c r="BW666" s="66">
        <f>BV27*BV666</f>
        <v>134354.91843796341</v>
      </c>
      <c r="BX666" s="66">
        <f t="shared" si="717"/>
        <v>1153.4025374855846</v>
      </c>
      <c r="BY666" s="17">
        <f t="shared" si="715"/>
        <v>1</v>
      </c>
      <c r="BZ666" s="17">
        <f t="shared" si="718"/>
        <v>0</v>
      </c>
      <c r="CA666" s="66">
        <f t="shared" si="744"/>
        <v>1261</v>
      </c>
      <c r="CB666" s="66">
        <f>N3+CE666</f>
        <v>159713</v>
      </c>
      <c r="CC666" s="66">
        <f>MAX(BW404:BW666)</f>
        <v>154630.08732904927</v>
      </c>
      <c r="CD666" s="66">
        <f t="shared" si="697"/>
        <v>-20275.168891085865</v>
      </c>
      <c r="CE666" s="66">
        <f t="shared" si="745"/>
        <v>109713</v>
      </c>
      <c r="CF666" s="66">
        <f>MAX(CE404:CE666)</f>
        <v>109713</v>
      </c>
      <c r="CG666" s="66">
        <f t="shared" si="698"/>
        <v>0</v>
      </c>
      <c r="CH666" s="370">
        <f t="shared" si="742"/>
        <v>40917</v>
      </c>
      <c r="CI666" s="17">
        <f t="shared" si="746"/>
        <v>1</v>
      </c>
      <c r="CJ666" s="17">
        <f t="shared" si="747"/>
        <v>0</v>
      </c>
      <c r="CK666" s="38">
        <f>MAX(BV38:BV666)</f>
        <v>1876.9</v>
      </c>
      <c r="CL666" s="38">
        <f t="shared" si="716"/>
        <v>-246.10000000000014</v>
      </c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</row>
    <row r="667" spans="1:147" customFormat="1" x14ac:dyDescent="0.25">
      <c r="A667" s="3"/>
      <c r="B667" s="254">
        <f t="shared" si="728"/>
        <v>40840</v>
      </c>
      <c r="C667" s="5">
        <f t="shared" si="731"/>
        <v>74180</v>
      </c>
      <c r="D667" s="5">
        <v>0</v>
      </c>
      <c r="E667" s="66">
        <f t="shared" si="733"/>
        <v>0</v>
      </c>
      <c r="F667" s="66">
        <f t="shared" si="729"/>
        <v>3802.0000000000005</v>
      </c>
      <c r="G667" s="4">
        <f t="shared" si="732"/>
        <v>77982</v>
      </c>
      <c r="H667" s="8">
        <f t="shared" si="730"/>
        <v>5.125370719870586E-2</v>
      </c>
      <c r="I667" s="3"/>
      <c r="J667" s="306">
        <v>40924</v>
      </c>
      <c r="K667" s="176">
        <v>1635.8</v>
      </c>
      <c r="L667" s="176">
        <v>1670.6</v>
      </c>
      <c r="M667" s="176">
        <v>1631.9</v>
      </c>
      <c r="N667" s="178">
        <v>1664</v>
      </c>
      <c r="O667" s="5">
        <f t="shared" si="673"/>
        <v>38.699999999999818</v>
      </c>
      <c r="P667" s="8">
        <f t="shared" si="674"/>
        <v>2.365814891796052E-2</v>
      </c>
      <c r="Q667" s="8">
        <f>(AVERAGE(P664:P666))*Q1239</f>
        <v>1.7341298339378305E-2</v>
      </c>
      <c r="R667" s="8">
        <f>P666/P1239</f>
        <v>1.0027534330801351</v>
      </c>
      <c r="S667" s="109">
        <f t="shared" si="734"/>
        <v>1607.4331041764449</v>
      </c>
      <c r="T667" s="5">
        <f t="shared" si="735"/>
        <v>30.799999999999955</v>
      </c>
      <c r="U667" s="8">
        <f t="shared" si="672"/>
        <v>0.48666666666666741</v>
      </c>
      <c r="V667" s="19">
        <f t="shared" si="736"/>
        <v>0</v>
      </c>
      <c r="W667" s="109">
        <f t="shared" si="737"/>
        <v>1664.166895823555</v>
      </c>
      <c r="X667" s="5">
        <f t="shared" si="738"/>
        <v>29.200000000000045</v>
      </c>
      <c r="Y667" s="8">
        <f t="shared" si="675"/>
        <v>0.51333333333333253</v>
      </c>
      <c r="Z667" s="5">
        <f t="shared" si="739"/>
        <v>0</v>
      </c>
      <c r="AA667" s="5">
        <f>K667*AA1239</f>
        <v>21.2654</v>
      </c>
      <c r="AB667" s="5">
        <f t="shared" si="676"/>
        <v>21.323952855822306</v>
      </c>
      <c r="AC667" s="2">
        <f t="shared" si="714"/>
        <v>40924</v>
      </c>
      <c r="AD667" s="43">
        <f t="shared" si="682"/>
        <v>1605</v>
      </c>
      <c r="AE667" s="235">
        <v>12.3</v>
      </c>
      <c r="AF667" s="131">
        <f>(AK666&gt;AF1239)*1</f>
        <v>1</v>
      </c>
      <c r="AG667" s="112">
        <f>MROUND((AD667*AG1239),5)</f>
        <v>1575</v>
      </c>
      <c r="AH667" s="113">
        <f>MROUND((AE667*AH1239),0.1)</f>
        <v>2.2000000000000002</v>
      </c>
      <c r="AI667" s="60">
        <f t="shared" si="683"/>
        <v>33.200000000000045</v>
      </c>
      <c r="AJ667" s="60">
        <f t="shared" si="740"/>
        <v>1635.8</v>
      </c>
      <c r="AK667" s="133">
        <f t="shared" si="741"/>
        <v>1664</v>
      </c>
      <c r="AL667" s="41">
        <f t="shared" si="677"/>
        <v>1665</v>
      </c>
      <c r="AM667" s="56">
        <f t="shared" si="680"/>
        <v>12.5</v>
      </c>
      <c r="AN667" s="82">
        <f t="shared" si="681"/>
        <v>1</v>
      </c>
      <c r="AO667" s="82">
        <f t="shared" si="684"/>
        <v>0</v>
      </c>
      <c r="AP667" s="33">
        <f t="shared" si="699"/>
        <v>1</v>
      </c>
      <c r="AQ667" s="29">
        <f t="shared" si="685"/>
        <v>12.3</v>
      </c>
      <c r="AR667" s="86">
        <f t="shared" si="686"/>
        <v>1</v>
      </c>
      <c r="AS667" s="33">
        <f t="shared" si="687"/>
        <v>0</v>
      </c>
      <c r="AT667" s="19">
        <f t="shared" si="688"/>
        <v>0</v>
      </c>
      <c r="AU667" s="18">
        <f t="shared" si="700"/>
        <v>0</v>
      </c>
      <c r="AV667" s="5">
        <f t="shared" si="701"/>
        <v>0</v>
      </c>
      <c r="AW667" s="17">
        <f t="shared" si="689"/>
        <v>0</v>
      </c>
      <c r="AX667" s="17">
        <f t="shared" si="690"/>
        <v>0</v>
      </c>
      <c r="AY667" s="17">
        <f t="shared" si="702"/>
        <v>0</v>
      </c>
      <c r="AZ667" s="19">
        <f t="shared" si="703"/>
        <v>0</v>
      </c>
      <c r="BA667" s="19">
        <f t="shared" si="704"/>
        <v>0</v>
      </c>
      <c r="BB667" s="19">
        <f t="shared" si="705"/>
        <v>0</v>
      </c>
      <c r="BC667" s="19">
        <f t="shared" si="706"/>
        <v>0</v>
      </c>
      <c r="BD667" s="17">
        <f t="shared" si="707"/>
        <v>0</v>
      </c>
      <c r="BE667" s="17">
        <f t="shared" si="691"/>
        <v>0</v>
      </c>
      <c r="BF667" s="38">
        <f t="shared" si="692"/>
        <v>0</v>
      </c>
      <c r="BG667" s="38">
        <f t="shared" si="693"/>
        <v>0</v>
      </c>
      <c r="BH667" s="38">
        <f t="shared" si="708"/>
        <v>0</v>
      </c>
      <c r="BI667" s="38">
        <f t="shared" si="694"/>
        <v>-2.2000000000000002</v>
      </c>
      <c r="BJ667" s="5">
        <f t="shared" si="695"/>
        <v>12.3</v>
      </c>
      <c r="BK667" s="5">
        <f t="shared" si="709"/>
        <v>0</v>
      </c>
      <c r="BL667" s="22">
        <f t="shared" si="710"/>
        <v>0</v>
      </c>
      <c r="BM667" s="5">
        <f t="shared" si="711"/>
        <v>10.100000000000001</v>
      </c>
      <c r="BN667" s="66">
        <f t="shared" si="712"/>
        <v>1010.0000000000001</v>
      </c>
      <c r="BO667" s="5">
        <f>AP667*BO1505</f>
        <v>0</v>
      </c>
      <c r="BP667" s="5">
        <f>AU667*BP1239</f>
        <v>0</v>
      </c>
      <c r="BQ667" s="5">
        <f t="shared" si="743"/>
        <v>-39</v>
      </c>
      <c r="BR667" s="356">
        <f t="shared" si="725"/>
        <v>971.00000000000011</v>
      </c>
      <c r="BS667" s="5">
        <f t="shared" si="713"/>
        <v>1664</v>
      </c>
      <c r="BT667" s="6"/>
      <c r="BU667" s="306">
        <v>40924</v>
      </c>
      <c r="BV667" s="38">
        <f t="shared" si="696"/>
        <v>1664</v>
      </c>
      <c r="BW667" s="66">
        <f>BV27*BV667</f>
        <v>137090.13016971495</v>
      </c>
      <c r="BX667" s="66">
        <f t="shared" si="717"/>
        <v>2735.2117317515367</v>
      </c>
      <c r="BY667" s="17">
        <f t="shared" si="715"/>
        <v>1</v>
      </c>
      <c r="BZ667" s="17">
        <f t="shared" si="718"/>
        <v>0</v>
      </c>
      <c r="CA667" s="66">
        <f t="shared" si="744"/>
        <v>971</v>
      </c>
      <c r="CB667" s="66">
        <f>N3+CE667</f>
        <v>160684</v>
      </c>
      <c r="CC667" s="66">
        <f>MAX(BW404:BW667)</f>
        <v>154630.08732904927</v>
      </c>
      <c r="CD667" s="66">
        <f t="shared" si="697"/>
        <v>-17539.957159334328</v>
      </c>
      <c r="CE667" s="66">
        <f t="shared" si="745"/>
        <v>110684</v>
      </c>
      <c r="CF667" s="66">
        <f>MAX(CE404:CE667)</f>
        <v>110684</v>
      </c>
      <c r="CG667" s="66">
        <f t="shared" si="698"/>
        <v>0</v>
      </c>
      <c r="CH667" s="370">
        <f t="shared" si="742"/>
        <v>40924</v>
      </c>
      <c r="CI667" s="17">
        <f t="shared" si="746"/>
        <v>1</v>
      </c>
      <c r="CJ667" s="17">
        <f t="shared" si="747"/>
        <v>0</v>
      </c>
      <c r="CK667" s="38">
        <f>MAX(BV38:BV667)</f>
        <v>1876.9</v>
      </c>
      <c r="CL667" s="38">
        <f t="shared" si="716"/>
        <v>-212.90000000000009</v>
      </c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</row>
    <row r="668" spans="1:147" customFormat="1" x14ac:dyDescent="0.25">
      <c r="A668" s="3"/>
      <c r="B668" s="254">
        <f t="shared" si="728"/>
        <v>40847</v>
      </c>
      <c r="C668" s="5">
        <f t="shared" si="731"/>
        <v>77982</v>
      </c>
      <c r="D668" s="5">
        <v>0</v>
      </c>
      <c r="E668" s="66">
        <f t="shared" si="733"/>
        <v>0</v>
      </c>
      <c r="F668" s="66">
        <f t="shared" si="729"/>
        <v>1291</v>
      </c>
      <c r="G668" s="4">
        <f t="shared" si="732"/>
        <v>79273</v>
      </c>
      <c r="H668" s="8">
        <f t="shared" si="730"/>
        <v>1.6555102459541945E-2</v>
      </c>
      <c r="I668" s="3"/>
      <c r="J668" s="306">
        <v>40931</v>
      </c>
      <c r="K668" s="176">
        <v>1665.2</v>
      </c>
      <c r="L668" s="176">
        <v>1743</v>
      </c>
      <c r="M668" s="176">
        <v>1649.2</v>
      </c>
      <c r="N668" s="178">
        <v>1735.4</v>
      </c>
      <c r="O668" s="5">
        <f t="shared" si="673"/>
        <v>93.799999999999955</v>
      </c>
      <c r="P668" s="8">
        <f t="shared" si="674"/>
        <v>5.6329570021618994E-2</v>
      </c>
      <c r="Q668" s="8">
        <f>(AVERAGE(P665:P667))*Q1239</f>
        <v>1.3428024102803785E-2</v>
      </c>
      <c r="R668" s="8">
        <f>P667/P1239</f>
        <v>0.67092948094992533</v>
      </c>
      <c r="S668" s="109">
        <f t="shared" si="734"/>
        <v>1642.8396542640112</v>
      </c>
      <c r="T668" s="5">
        <f t="shared" si="735"/>
        <v>20.200000000000045</v>
      </c>
      <c r="U668" s="8">
        <f t="shared" si="672"/>
        <v>0.55111111111111011</v>
      </c>
      <c r="V668" s="19">
        <f t="shared" si="736"/>
        <v>0</v>
      </c>
      <c r="W668" s="109">
        <f t="shared" si="737"/>
        <v>1687.5603457359889</v>
      </c>
      <c r="X668" s="5">
        <f t="shared" si="738"/>
        <v>24.799999999999955</v>
      </c>
      <c r="Y668" s="8">
        <f t="shared" si="675"/>
        <v>0.44888888888888989</v>
      </c>
      <c r="Z668" s="5">
        <f t="shared" si="739"/>
        <v>45.400000000000091</v>
      </c>
      <c r="AA668" s="5">
        <f>K668*AA1239</f>
        <v>21.647600000000001</v>
      </c>
      <c r="AB668" s="5">
        <f t="shared" si="676"/>
        <v>14.524013031811604</v>
      </c>
      <c r="AC668" s="2">
        <f t="shared" si="714"/>
        <v>40931</v>
      </c>
      <c r="AD668" s="43">
        <f t="shared" si="682"/>
        <v>1645</v>
      </c>
      <c r="AE668" s="235">
        <v>10.3</v>
      </c>
      <c r="AF668" s="131">
        <f>(AK667&gt;AF1239)*1</f>
        <v>1</v>
      </c>
      <c r="AG668" s="112">
        <f>MROUND((AD668*AG1239),5)</f>
        <v>1615</v>
      </c>
      <c r="AH668" s="113">
        <f>MROUND((AE668*AH1239),0.1)</f>
        <v>1.9000000000000001</v>
      </c>
      <c r="AI668" s="60">
        <f t="shared" si="683"/>
        <v>71.400000000000091</v>
      </c>
      <c r="AJ668" s="60">
        <f t="shared" si="740"/>
        <v>1665.2</v>
      </c>
      <c r="AK668" s="133">
        <f t="shared" si="741"/>
        <v>1735.4</v>
      </c>
      <c r="AL668" s="41">
        <f t="shared" si="677"/>
        <v>1690</v>
      </c>
      <c r="AM668" s="56">
        <f t="shared" si="680"/>
        <v>10.9</v>
      </c>
      <c r="AN668" s="82">
        <f t="shared" si="681"/>
        <v>1</v>
      </c>
      <c r="AO668" s="82">
        <f t="shared" si="684"/>
        <v>0</v>
      </c>
      <c r="AP668" s="33">
        <f t="shared" si="699"/>
        <v>1</v>
      </c>
      <c r="AQ668" s="29">
        <f t="shared" si="685"/>
        <v>10.3</v>
      </c>
      <c r="AR668" s="86">
        <f t="shared" si="686"/>
        <v>1</v>
      </c>
      <c r="AS668" s="33">
        <f t="shared" si="687"/>
        <v>0</v>
      </c>
      <c r="AT668" s="19">
        <f t="shared" si="688"/>
        <v>0</v>
      </c>
      <c r="AU668" s="18">
        <f t="shared" si="700"/>
        <v>0</v>
      </c>
      <c r="AV668" s="5">
        <f t="shared" si="701"/>
        <v>0</v>
      </c>
      <c r="AW668" s="17">
        <f t="shared" si="689"/>
        <v>0</v>
      </c>
      <c r="AX668" s="17">
        <f t="shared" si="690"/>
        <v>0</v>
      </c>
      <c r="AY668" s="17">
        <f t="shared" si="702"/>
        <v>0</v>
      </c>
      <c r="AZ668" s="19">
        <f t="shared" si="703"/>
        <v>0</v>
      </c>
      <c r="BA668" s="19">
        <f t="shared" si="704"/>
        <v>0</v>
      </c>
      <c r="BB668" s="19">
        <f t="shared" si="705"/>
        <v>0</v>
      </c>
      <c r="BC668" s="19">
        <f t="shared" si="706"/>
        <v>0</v>
      </c>
      <c r="BD668" s="17">
        <f t="shared" si="707"/>
        <v>0</v>
      </c>
      <c r="BE668" s="17">
        <f t="shared" si="691"/>
        <v>0</v>
      </c>
      <c r="BF668" s="38">
        <f t="shared" si="692"/>
        <v>0</v>
      </c>
      <c r="BG668" s="38">
        <f t="shared" si="693"/>
        <v>0</v>
      </c>
      <c r="BH668" s="38">
        <f t="shared" si="708"/>
        <v>0</v>
      </c>
      <c r="BI668" s="38">
        <f t="shared" si="694"/>
        <v>-1.9000000000000001</v>
      </c>
      <c r="BJ668" s="5">
        <f t="shared" si="695"/>
        <v>10.3</v>
      </c>
      <c r="BK668" s="5">
        <f t="shared" si="709"/>
        <v>0</v>
      </c>
      <c r="BL668" s="22">
        <f t="shared" si="710"/>
        <v>0</v>
      </c>
      <c r="BM668" s="5">
        <f t="shared" si="711"/>
        <v>8.4</v>
      </c>
      <c r="BN668" s="66">
        <f t="shared" si="712"/>
        <v>840</v>
      </c>
      <c r="BO668" s="5">
        <f>AP668*BO1506</f>
        <v>0</v>
      </c>
      <c r="BP668" s="5">
        <f>AU668*BP1239</f>
        <v>0</v>
      </c>
      <c r="BQ668" s="5">
        <f t="shared" si="743"/>
        <v>-39</v>
      </c>
      <c r="BR668" s="356">
        <f t="shared" si="725"/>
        <v>801</v>
      </c>
      <c r="BS668" s="5">
        <f t="shared" si="713"/>
        <v>1735.4</v>
      </c>
      <c r="BT668" s="6"/>
      <c r="BU668" s="306">
        <v>40931</v>
      </c>
      <c r="BV668" s="38">
        <f t="shared" si="696"/>
        <v>1735.4</v>
      </c>
      <c r="BW668" s="66">
        <f>BV27*BV668</f>
        <v>142972.48311089142</v>
      </c>
      <c r="BX668" s="66">
        <f t="shared" si="717"/>
        <v>5882.3529411764757</v>
      </c>
      <c r="BY668" s="17">
        <f t="shared" si="715"/>
        <v>1</v>
      </c>
      <c r="BZ668" s="17">
        <f t="shared" si="718"/>
        <v>0</v>
      </c>
      <c r="CA668" s="66">
        <f t="shared" si="744"/>
        <v>801</v>
      </c>
      <c r="CB668" s="66">
        <f>N3+CE668</f>
        <v>161485</v>
      </c>
      <c r="CC668" s="66">
        <f>MAX(BW404:BW668)</f>
        <v>154630.08732904927</v>
      </c>
      <c r="CD668" s="66">
        <f t="shared" si="697"/>
        <v>-11657.604218157852</v>
      </c>
      <c r="CE668" s="66">
        <f t="shared" si="745"/>
        <v>111485</v>
      </c>
      <c r="CF668" s="66">
        <f>MAX(CE404:CE668)</f>
        <v>111485</v>
      </c>
      <c r="CG668" s="66">
        <f t="shared" si="698"/>
        <v>0</v>
      </c>
      <c r="CH668" s="370">
        <f t="shared" si="742"/>
        <v>40931</v>
      </c>
      <c r="CI668" s="17">
        <f t="shared" si="746"/>
        <v>1</v>
      </c>
      <c r="CJ668" s="17">
        <f t="shared" si="747"/>
        <v>0</v>
      </c>
      <c r="CK668" s="38">
        <f>MAX(BV38:BV668)</f>
        <v>1876.9</v>
      </c>
      <c r="CL668" s="38">
        <f t="shared" si="716"/>
        <v>-141.5</v>
      </c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</row>
    <row r="669" spans="1:147" customFormat="1" x14ac:dyDescent="0.25">
      <c r="A669" s="3"/>
      <c r="B669" s="254">
        <f t="shared" si="728"/>
        <v>40854</v>
      </c>
      <c r="C669" s="5">
        <f t="shared" si="731"/>
        <v>79273</v>
      </c>
      <c r="D669" s="5">
        <v>0</v>
      </c>
      <c r="E669" s="66">
        <f t="shared" si="733"/>
        <v>0</v>
      </c>
      <c r="F669" s="66">
        <f t="shared" si="729"/>
        <v>1811</v>
      </c>
      <c r="G669" s="4">
        <f t="shared" si="732"/>
        <v>81084</v>
      </c>
      <c r="H669" s="8">
        <f t="shared" si="730"/>
        <v>2.2845104890694183E-2</v>
      </c>
      <c r="I669" s="3"/>
      <c r="J669" s="306">
        <v>40938</v>
      </c>
      <c r="K669" s="176">
        <v>1739.6</v>
      </c>
      <c r="L669" s="176">
        <v>1765.9</v>
      </c>
      <c r="M669" s="176">
        <v>1718.8</v>
      </c>
      <c r="N669" s="178">
        <v>1740.3</v>
      </c>
      <c r="O669" s="5">
        <f t="shared" si="673"/>
        <v>47.100000000000136</v>
      </c>
      <c r="P669" s="8">
        <f t="shared" si="674"/>
        <v>2.7075189698781407E-2</v>
      </c>
      <c r="Q669" s="8">
        <f>(AVERAGE(P666:P668))*Q1239</f>
        <v>1.5379541565478381E-2</v>
      </c>
      <c r="R669" s="8">
        <f>P668/P1239</f>
        <v>1.5974694092844233</v>
      </c>
      <c r="S669" s="109">
        <f t="shared" si="734"/>
        <v>1712.8457494926938</v>
      </c>
      <c r="T669" s="5">
        <f t="shared" si="735"/>
        <v>24.599999999999909</v>
      </c>
      <c r="U669" s="8">
        <f t="shared" ref="U669:U732" si="748">((T669+X669)-T669)/(T669+X669)</f>
        <v>0.50800000000000178</v>
      </c>
      <c r="V669" s="19">
        <f t="shared" si="736"/>
        <v>0</v>
      </c>
      <c r="W669" s="109">
        <f t="shared" si="737"/>
        <v>1766.354250507306</v>
      </c>
      <c r="X669" s="5">
        <f t="shared" si="738"/>
        <v>25.400000000000091</v>
      </c>
      <c r="Y669" s="8">
        <f t="shared" si="675"/>
        <v>0.49199999999999822</v>
      </c>
      <c r="Z669" s="5">
        <f t="shared" si="739"/>
        <v>0</v>
      </c>
      <c r="AA669" s="5">
        <f>K669*AA1239</f>
        <v>22.614799999999999</v>
      </c>
      <c r="AB669" s="5">
        <f t="shared" si="676"/>
        <v>36.126451197085373</v>
      </c>
      <c r="AC669" s="2">
        <f t="shared" si="714"/>
        <v>40938</v>
      </c>
      <c r="AD669" s="43">
        <f t="shared" si="682"/>
        <v>1715</v>
      </c>
      <c r="AE669" s="235">
        <v>8</v>
      </c>
      <c r="AF669" s="131">
        <f>(AK668&gt;AF1239)*1</f>
        <v>1</v>
      </c>
      <c r="AG669" s="112">
        <f>MROUND((AD669*AG1239),5)</f>
        <v>1680</v>
      </c>
      <c r="AH669" s="113">
        <f>MROUND((AE669*AH1239),0.1)</f>
        <v>1.4000000000000001</v>
      </c>
      <c r="AI669" s="60">
        <f t="shared" si="683"/>
        <v>4.8999999999998636</v>
      </c>
      <c r="AJ669" s="60">
        <f t="shared" si="740"/>
        <v>1739.6</v>
      </c>
      <c r="AK669" s="133">
        <f t="shared" si="741"/>
        <v>1740.3</v>
      </c>
      <c r="AL669" s="41">
        <f t="shared" si="677"/>
        <v>1765</v>
      </c>
      <c r="AM669" s="56">
        <f t="shared" si="680"/>
        <v>6.5</v>
      </c>
      <c r="AN669" s="82">
        <f t="shared" si="681"/>
        <v>1</v>
      </c>
      <c r="AO669" s="82">
        <f t="shared" si="684"/>
        <v>0</v>
      </c>
      <c r="AP669" s="33">
        <f t="shared" si="699"/>
        <v>1</v>
      </c>
      <c r="AQ669" s="29">
        <f t="shared" si="685"/>
        <v>8</v>
      </c>
      <c r="AR669" s="86">
        <f t="shared" si="686"/>
        <v>1</v>
      </c>
      <c r="AS669" s="33">
        <f t="shared" si="687"/>
        <v>0</v>
      </c>
      <c r="AT669" s="19">
        <f t="shared" si="688"/>
        <v>0</v>
      </c>
      <c r="AU669" s="18">
        <f t="shared" si="700"/>
        <v>0</v>
      </c>
      <c r="AV669" s="5">
        <f t="shared" si="701"/>
        <v>0</v>
      </c>
      <c r="AW669" s="17">
        <f t="shared" si="689"/>
        <v>0</v>
      </c>
      <c r="AX669" s="17">
        <f t="shared" si="690"/>
        <v>0</v>
      </c>
      <c r="AY669" s="17">
        <f t="shared" si="702"/>
        <v>0</v>
      </c>
      <c r="AZ669" s="19">
        <f t="shared" si="703"/>
        <v>0</v>
      </c>
      <c r="BA669" s="19">
        <f t="shared" si="704"/>
        <v>0</v>
      </c>
      <c r="BB669" s="19">
        <f t="shared" si="705"/>
        <v>0</v>
      </c>
      <c r="BC669" s="19">
        <f t="shared" si="706"/>
        <v>0</v>
      </c>
      <c r="BD669" s="17">
        <f t="shared" si="707"/>
        <v>0</v>
      </c>
      <c r="BE669" s="17">
        <f t="shared" si="691"/>
        <v>0</v>
      </c>
      <c r="BF669" s="38">
        <f t="shared" si="692"/>
        <v>0</v>
      </c>
      <c r="BG669" s="38">
        <f t="shared" si="693"/>
        <v>0</v>
      </c>
      <c r="BH669" s="38">
        <f t="shared" si="708"/>
        <v>0</v>
      </c>
      <c r="BI669" s="38">
        <f t="shared" si="694"/>
        <v>-1.4000000000000001</v>
      </c>
      <c r="BJ669" s="5">
        <f t="shared" si="695"/>
        <v>8</v>
      </c>
      <c r="BK669" s="5">
        <f t="shared" si="709"/>
        <v>0</v>
      </c>
      <c r="BL669" s="22">
        <f t="shared" si="710"/>
        <v>0</v>
      </c>
      <c r="BM669" s="5">
        <f t="shared" si="711"/>
        <v>6.6</v>
      </c>
      <c r="BN669" s="66">
        <f t="shared" si="712"/>
        <v>660</v>
      </c>
      <c r="BO669" s="5">
        <f>AP669*BO1507</f>
        <v>0</v>
      </c>
      <c r="BP669" s="5">
        <f>AU669*BP1239</f>
        <v>0</v>
      </c>
      <c r="BQ669" s="5">
        <f t="shared" si="743"/>
        <v>-39</v>
      </c>
      <c r="BR669" s="356">
        <f t="shared" si="725"/>
        <v>621</v>
      </c>
      <c r="BS669" s="5">
        <f t="shared" si="713"/>
        <v>1740.3</v>
      </c>
      <c r="BT669" s="6"/>
      <c r="BU669" s="306">
        <v>40938</v>
      </c>
      <c r="BV669" s="38">
        <f t="shared" si="696"/>
        <v>1740.3</v>
      </c>
      <c r="BW669" s="66">
        <f>BV27*BV669</f>
        <v>143376.17399901137</v>
      </c>
      <c r="BX669" s="66">
        <f t="shared" si="717"/>
        <v>403.6908881199488</v>
      </c>
      <c r="BY669" s="17">
        <f t="shared" si="715"/>
        <v>1</v>
      </c>
      <c r="BZ669" s="17">
        <f t="shared" si="718"/>
        <v>0</v>
      </c>
      <c r="CA669" s="66">
        <f t="shared" si="744"/>
        <v>621</v>
      </c>
      <c r="CB669" s="66">
        <f>N3+CE669</f>
        <v>162106</v>
      </c>
      <c r="CC669" s="66">
        <f>MAX(BW404:BW669)</f>
        <v>154630.08732904927</v>
      </c>
      <c r="CD669" s="66">
        <f t="shared" si="697"/>
        <v>-11253.913330037904</v>
      </c>
      <c r="CE669" s="66">
        <f t="shared" si="745"/>
        <v>112106</v>
      </c>
      <c r="CF669" s="66">
        <f>MAX(CE404:CE669)</f>
        <v>112106</v>
      </c>
      <c r="CG669" s="66">
        <f t="shared" si="698"/>
        <v>0</v>
      </c>
      <c r="CH669" s="370">
        <f t="shared" si="742"/>
        <v>40938</v>
      </c>
      <c r="CI669" s="17">
        <f t="shared" si="746"/>
        <v>1</v>
      </c>
      <c r="CJ669" s="17">
        <f t="shared" si="747"/>
        <v>0</v>
      </c>
      <c r="CK669" s="38">
        <f>MAX(BV38:BV669)</f>
        <v>1876.9</v>
      </c>
      <c r="CL669" s="38">
        <f t="shared" si="716"/>
        <v>-136.60000000000014</v>
      </c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</row>
    <row r="670" spans="1:147" customFormat="1" x14ac:dyDescent="0.25">
      <c r="A670" s="3"/>
      <c r="B670" s="254">
        <f t="shared" si="728"/>
        <v>40861</v>
      </c>
      <c r="C670" s="5">
        <f t="shared" si="731"/>
        <v>81084</v>
      </c>
      <c r="D670" s="5">
        <v>0</v>
      </c>
      <c r="E670" s="66">
        <f t="shared" si="733"/>
        <v>0</v>
      </c>
      <c r="F670" s="66">
        <f t="shared" si="729"/>
        <v>1291</v>
      </c>
      <c r="G670" s="4">
        <f t="shared" si="732"/>
        <v>82375</v>
      </c>
      <c r="H670" s="8">
        <f t="shared" si="730"/>
        <v>1.5921760149967934E-2</v>
      </c>
      <c r="I670" s="3"/>
      <c r="J670" s="306">
        <v>40945</v>
      </c>
      <c r="K670" s="176">
        <v>1731</v>
      </c>
      <c r="L670" s="176">
        <v>1755.5</v>
      </c>
      <c r="M670" s="176">
        <v>1706.4</v>
      </c>
      <c r="N670" s="178">
        <v>1725.3</v>
      </c>
      <c r="O670" s="5">
        <f t="shared" ref="O670:O733" si="749">L670-M670</f>
        <v>49.099999999999909</v>
      </c>
      <c r="P670" s="8">
        <f t="shared" ref="P670:P733" si="750">O670/K670</f>
        <v>2.8365106874638883E-2</v>
      </c>
      <c r="Q670" s="8">
        <f>(AVERAGE(P667:P669))*Q1239</f>
        <v>1.4275054485114789E-2</v>
      </c>
      <c r="R670" s="8">
        <f>P669/P1239</f>
        <v>0.7678345010937635</v>
      </c>
      <c r="S670" s="109">
        <f t="shared" si="734"/>
        <v>1706.2898806862663</v>
      </c>
      <c r="T670" s="5">
        <f t="shared" si="735"/>
        <v>26</v>
      </c>
      <c r="U670" s="8">
        <f t="shared" si="748"/>
        <v>0.48</v>
      </c>
      <c r="V670" s="19">
        <f t="shared" si="736"/>
        <v>0</v>
      </c>
      <c r="W670" s="109">
        <f t="shared" si="737"/>
        <v>1755.7101193137337</v>
      </c>
      <c r="X670" s="5">
        <f t="shared" si="738"/>
        <v>24</v>
      </c>
      <c r="Y670" s="8">
        <f t="shared" si="675"/>
        <v>0.52</v>
      </c>
      <c r="Z670" s="5">
        <f t="shared" si="739"/>
        <v>0</v>
      </c>
      <c r="AA670" s="5">
        <f>K670*AA1239</f>
        <v>22.503</v>
      </c>
      <c r="AB670" s="5">
        <f t="shared" si="676"/>
        <v>17.27857977811296</v>
      </c>
      <c r="AC670" s="2">
        <f t="shared" si="714"/>
        <v>40945</v>
      </c>
      <c r="AD670" s="43">
        <f t="shared" si="682"/>
        <v>1705</v>
      </c>
      <c r="AE670" s="235">
        <v>18.3</v>
      </c>
      <c r="AF670" s="131">
        <f>(AK669&gt;AF1239)*1</f>
        <v>1</v>
      </c>
      <c r="AG670" s="112">
        <f>MROUND((AD670*AG1239),5)</f>
        <v>1670</v>
      </c>
      <c r="AH670" s="113">
        <f>MROUND((AE670*AH1239),0.1)</f>
        <v>3.3000000000000003</v>
      </c>
      <c r="AI670" s="60">
        <f t="shared" si="683"/>
        <v>-15</v>
      </c>
      <c r="AJ670" s="60">
        <f t="shared" si="740"/>
        <v>1731</v>
      </c>
      <c r="AK670" s="133">
        <f t="shared" si="741"/>
        <v>1725.3</v>
      </c>
      <c r="AL670" s="41">
        <f t="shared" si="677"/>
        <v>1755</v>
      </c>
      <c r="AM670" s="56">
        <f t="shared" si="680"/>
        <v>17.8</v>
      </c>
      <c r="AN670" s="82">
        <f t="shared" si="681"/>
        <v>0</v>
      </c>
      <c r="AO670" s="82">
        <f t="shared" si="684"/>
        <v>1</v>
      </c>
      <c r="AP670" s="33">
        <f t="shared" si="699"/>
        <v>1</v>
      </c>
      <c r="AQ670" s="29">
        <f t="shared" si="685"/>
        <v>18.3</v>
      </c>
      <c r="AR670" s="86">
        <f t="shared" si="686"/>
        <v>1</v>
      </c>
      <c r="AS670" s="33">
        <f t="shared" si="687"/>
        <v>0</v>
      </c>
      <c r="AT670" s="19">
        <f t="shared" si="688"/>
        <v>0</v>
      </c>
      <c r="AU670" s="18">
        <f t="shared" si="700"/>
        <v>0</v>
      </c>
      <c r="AV670" s="5">
        <f t="shared" si="701"/>
        <v>0</v>
      </c>
      <c r="AW670" s="17">
        <f t="shared" si="689"/>
        <v>0</v>
      </c>
      <c r="AX670" s="17">
        <f t="shared" si="690"/>
        <v>0</v>
      </c>
      <c r="AY670" s="17">
        <f t="shared" si="702"/>
        <v>0</v>
      </c>
      <c r="AZ670" s="19">
        <f t="shared" si="703"/>
        <v>0</v>
      </c>
      <c r="BA670" s="19">
        <f t="shared" si="704"/>
        <v>0</v>
      </c>
      <c r="BB670" s="19">
        <f t="shared" si="705"/>
        <v>0</v>
      </c>
      <c r="BC670" s="19">
        <f t="shared" si="706"/>
        <v>0</v>
      </c>
      <c r="BD670" s="17">
        <f t="shared" si="707"/>
        <v>0</v>
      </c>
      <c r="BE670" s="17">
        <f t="shared" si="691"/>
        <v>0</v>
      </c>
      <c r="BF670" s="38">
        <f t="shared" si="692"/>
        <v>0</v>
      </c>
      <c r="BG670" s="38">
        <f t="shared" si="693"/>
        <v>0</v>
      </c>
      <c r="BH670" s="38">
        <f t="shared" si="708"/>
        <v>0</v>
      </c>
      <c r="BI670" s="38">
        <f t="shared" si="694"/>
        <v>-3.3000000000000003</v>
      </c>
      <c r="BJ670" s="5">
        <f t="shared" si="695"/>
        <v>18.3</v>
      </c>
      <c r="BK670" s="5">
        <f t="shared" si="709"/>
        <v>0</v>
      </c>
      <c r="BL670" s="22">
        <f t="shared" si="710"/>
        <v>0</v>
      </c>
      <c r="BM670" s="5">
        <f t="shared" si="711"/>
        <v>15</v>
      </c>
      <c r="BN670" s="66">
        <f t="shared" si="712"/>
        <v>1500</v>
      </c>
      <c r="BO670" s="5">
        <f>AP670*BO1508</f>
        <v>0</v>
      </c>
      <c r="BP670" s="5">
        <f>AU670*BP1239</f>
        <v>0</v>
      </c>
      <c r="BQ670" s="5">
        <f t="shared" si="743"/>
        <v>-39</v>
      </c>
      <c r="BR670" s="356">
        <f t="shared" si="725"/>
        <v>1461</v>
      </c>
      <c r="BS670" s="5">
        <f t="shared" si="713"/>
        <v>1725.3</v>
      </c>
      <c r="BT670" s="6"/>
      <c r="BU670" s="306">
        <v>40945</v>
      </c>
      <c r="BV670" s="38">
        <f t="shared" si="696"/>
        <v>1725.3</v>
      </c>
      <c r="BW670" s="66">
        <f>BV27*BV670</f>
        <v>142140.38556599111</v>
      </c>
      <c r="BX670" s="66">
        <f t="shared" si="717"/>
        <v>-1235.7884330202651</v>
      </c>
      <c r="BY670" s="17">
        <f t="shared" si="715"/>
        <v>0</v>
      </c>
      <c r="BZ670" s="17">
        <f t="shared" si="718"/>
        <v>1</v>
      </c>
      <c r="CA670" s="66">
        <f t="shared" si="744"/>
        <v>1461</v>
      </c>
      <c r="CB670" s="66">
        <f>N3+CE670</f>
        <v>163567</v>
      </c>
      <c r="CC670" s="66">
        <f>MAX(BW404:BW670)</f>
        <v>154630.08732904927</v>
      </c>
      <c r="CD670" s="66">
        <f t="shared" si="697"/>
        <v>-12489.701763058169</v>
      </c>
      <c r="CE670" s="66">
        <f t="shared" si="745"/>
        <v>113567</v>
      </c>
      <c r="CF670" s="66">
        <f>MAX(CE404:CE670)</f>
        <v>113567</v>
      </c>
      <c r="CG670" s="66">
        <f t="shared" si="698"/>
        <v>0</v>
      </c>
      <c r="CH670" s="370">
        <f t="shared" si="742"/>
        <v>40945</v>
      </c>
      <c r="CI670" s="17">
        <f t="shared" si="746"/>
        <v>1</v>
      </c>
      <c r="CJ670" s="17">
        <f t="shared" si="747"/>
        <v>0</v>
      </c>
      <c r="CK670" s="38">
        <f>MAX(BV38:BV670)</f>
        <v>1876.9</v>
      </c>
      <c r="CL670" s="38">
        <f t="shared" si="716"/>
        <v>-151.60000000000014</v>
      </c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</row>
    <row r="671" spans="1:147" customFormat="1" x14ac:dyDescent="0.25">
      <c r="A671" s="3"/>
      <c r="B671" s="254">
        <f t="shared" si="728"/>
        <v>40868</v>
      </c>
      <c r="C671" s="5">
        <f t="shared" si="731"/>
        <v>82375</v>
      </c>
      <c r="D671" s="5">
        <v>0</v>
      </c>
      <c r="E671" s="66">
        <f t="shared" si="733"/>
        <v>0</v>
      </c>
      <c r="F671" s="66">
        <f t="shared" si="729"/>
        <v>952</v>
      </c>
      <c r="G671" s="4">
        <f t="shared" si="732"/>
        <v>83327</v>
      </c>
      <c r="H671" s="8">
        <f t="shared" si="730"/>
        <v>1.155690440060698E-2</v>
      </c>
      <c r="I671" s="3"/>
      <c r="J671" s="306">
        <v>40952</v>
      </c>
      <c r="K671" s="176">
        <v>1727.4</v>
      </c>
      <c r="L671" s="176">
        <v>1739.2</v>
      </c>
      <c r="M671" s="176">
        <v>1706.7</v>
      </c>
      <c r="N671" s="178">
        <v>1725.9</v>
      </c>
      <c r="O671" s="5">
        <f t="shared" si="749"/>
        <v>32.5</v>
      </c>
      <c r="P671" s="8">
        <f t="shared" si="750"/>
        <v>1.8814403149241633E-2</v>
      </c>
      <c r="Q671" s="8">
        <f>(AVERAGE(P668:P670))*Q1239</f>
        <v>1.4902648879338573E-2</v>
      </c>
      <c r="R671" s="8">
        <f>P670/P1239</f>
        <v>0.80441570042036981</v>
      </c>
      <c r="S671" s="109">
        <f t="shared" si="734"/>
        <v>1701.6571643258305</v>
      </c>
      <c r="T671" s="5">
        <f t="shared" si="735"/>
        <v>27.400000000000091</v>
      </c>
      <c r="U671" s="8">
        <f t="shared" si="748"/>
        <v>0.50181818181818016</v>
      </c>
      <c r="V671" s="19">
        <f t="shared" si="736"/>
        <v>0</v>
      </c>
      <c r="W671" s="109">
        <f t="shared" si="737"/>
        <v>1753.1428356741696</v>
      </c>
      <c r="X671" s="5">
        <f t="shared" si="738"/>
        <v>27.599999999999909</v>
      </c>
      <c r="Y671" s="8">
        <f t="shared" ref="Y671:Y734" si="751">100%-U671</f>
        <v>0.49818181818181984</v>
      </c>
      <c r="Z671" s="5">
        <f t="shared" si="739"/>
        <v>0</v>
      </c>
      <c r="AA671" s="5">
        <f>K671*AA1239</f>
        <v>22.456199999999999</v>
      </c>
      <c r="AB671" s="5">
        <f t="shared" ref="AB671:AB734" si="752">AA671*R671</f>
        <v>18.064119851779907</v>
      </c>
      <c r="AC671" s="2">
        <f t="shared" si="714"/>
        <v>40952</v>
      </c>
      <c r="AD671" s="43">
        <f t="shared" si="682"/>
        <v>1700</v>
      </c>
      <c r="AE671" s="235">
        <v>8.3000000000000007</v>
      </c>
      <c r="AF671" s="131">
        <f>(AK670&gt;AF1239)*1</f>
        <v>1</v>
      </c>
      <c r="AG671" s="112">
        <f>MROUND((AD671*AG1239),5)</f>
        <v>1665</v>
      </c>
      <c r="AH671" s="113">
        <f>MROUND((AE671*AH1239),0.1)</f>
        <v>1.5</v>
      </c>
      <c r="AI671" s="60">
        <f t="shared" si="683"/>
        <v>0.60000000000013642</v>
      </c>
      <c r="AJ671" s="60">
        <f t="shared" si="740"/>
        <v>1727.4</v>
      </c>
      <c r="AK671" s="133">
        <f t="shared" si="741"/>
        <v>1725.9</v>
      </c>
      <c r="AL671" s="41">
        <f t="shared" ref="AL671:AL734" si="753">MROUND(W671,5)</f>
        <v>1755</v>
      </c>
      <c r="AM671" s="56">
        <f t="shared" si="680"/>
        <v>9</v>
      </c>
      <c r="AN671" s="82">
        <f t="shared" si="681"/>
        <v>1</v>
      </c>
      <c r="AO671" s="82">
        <f t="shared" si="684"/>
        <v>0</v>
      </c>
      <c r="AP671" s="33">
        <f t="shared" si="699"/>
        <v>1</v>
      </c>
      <c r="AQ671" s="29">
        <f t="shared" si="685"/>
        <v>8.3000000000000007</v>
      </c>
      <c r="AR671" s="86">
        <f t="shared" si="686"/>
        <v>1</v>
      </c>
      <c r="AS671" s="33">
        <f t="shared" si="687"/>
        <v>0</v>
      </c>
      <c r="AT671" s="19">
        <f t="shared" si="688"/>
        <v>0</v>
      </c>
      <c r="AU671" s="18">
        <f t="shared" si="700"/>
        <v>0</v>
      </c>
      <c r="AV671" s="5">
        <f t="shared" si="701"/>
        <v>0</v>
      </c>
      <c r="AW671" s="17">
        <f t="shared" si="689"/>
        <v>0</v>
      </c>
      <c r="AX671" s="17">
        <f t="shared" si="690"/>
        <v>0</v>
      </c>
      <c r="AY671" s="17">
        <f t="shared" si="702"/>
        <v>0</v>
      </c>
      <c r="AZ671" s="19">
        <f t="shared" si="703"/>
        <v>0</v>
      </c>
      <c r="BA671" s="19">
        <f t="shared" si="704"/>
        <v>0</v>
      </c>
      <c r="BB671" s="19">
        <f t="shared" si="705"/>
        <v>0</v>
      </c>
      <c r="BC671" s="19">
        <f t="shared" si="706"/>
        <v>0</v>
      </c>
      <c r="BD671" s="17">
        <f t="shared" si="707"/>
        <v>0</v>
      </c>
      <c r="BE671" s="17">
        <f t="shared" si="691"/>
        <v>0</v>
      </c>
      <c r="BF671" s="38">
        <f t="shared" si="692"/>
        <v>0</v>
      </c>
      <c r="BG671" s="38">
        <f t="shared" si="693"/>
        <v>0</v>
      </c>
      <c r="BH671" s="38">
        <f t="shared" si="708"/>
        <v>0</v>
      </c>
      <c r="BI671" s="38">
        <f t="shared" si="694"/>
        <v>-1.5</v>
      </c>
      <c r="BJ671" s="5">
        <f t="shared" si="695"/>
        <v>8.3000000000000007</v>
      </c>
      <c r="BK671" s="5">
        <f t="shared" si="709"/>
        <v>0</v>
      </c>
      <c r="BL671" s="22">
        <f t="shared" si="710"/>
        <v>0</v>
      </c>
      <c r="BM671" s="5">
        <f t="shared" si="711"/>
        <v>6.8000000000000007</v>
      </c>
      <c r="BN671" s="66">
        <f t="shared" si="712"/>
        <v>680.00000000000011</v>
      </c>
      <c r="BO671" s="5">
        <f>AP671*BO1509</f>
        <v>0</v>
      </c>
      <c r="BP671" s="5">
        <f>AU671*BP1239</f>
        <v>0</v>
      </c>
      <c r="BQ671" s="5">
        <f t="shared" si="743"/>
        <v>-39</v>
      </c>
      <c r="BR671" s="356">
        <f t="shared" si="725"/>
        <v>641.00000000000011</v>
      </c>
      <c r="BS671" s="5">
        <f t="shared" si="713"/>
        <v>1725.9</v>
      </c>
      <c r="BT671" s="6"/>
      <c r="BU671" s="306">
        <v>40952</v>
      </c>
      <c r="BV671" s="38">
        <f t="shared" si="696"/>
        <v>1725.9</v>
      </c>
      <c r="BW671" s="66">
        <f>BV27*BV671</f>
        <v>142189.81710331191</v>
      </c>
      <c r="BX671" s="66">
        <f t="shared" si="717"/>
        <v>49.431537320808275</v>
      </c>
      <c r="BY671" s="17">
        <f t="shared" si="715"/>
        <v>1</v>
      </c>
      <c r="BZ671" s="17">
        <f t="shared" si="718"/>
        <v>0</v>
      </c>
      <c r="CA671" s="66">
        <f t="shared" si="744"/>
        <v>641</v>
      </c>
      <c r="CB671" s="66">
        <f>N3+CE671</f>
        <v>164208</v>
      </c>
      <c r="CC671" s="66">
        <f>MAX(BW404:BW671)</f>
        <v>154630.08732904927</v>
      </c>
      <c r="CD671" s="66">
        <f t="shared" si="697"/>
        <v>-12440.27022573736</v>
      </c>
      <c r="CE671" s="66">
        <f t="shared" si="745"/>
        <v>114208</v>
      </c>
      <c r="CF671" s="66">
        <f>MAX(CE404:CE671)</f>
        <v>114208</v>
      </c>
      <c r="CG671" s="66">
        <f t="shared" si="698"/>
        <v>0</v>
      </c>
      <c r="CH671" s="370">
        <f t="shared" si="742"/>
        <v>40952</v>
      </c>
      <c r="CI671" s="17">
        <f t="shared" si="746"/>
        <v>1</v>
      </c>
      <c r="CJ671" s="17">
        <f t="shared" si="747"/>
        <v>0</v>
      </c>
      <c r="CK671" s="38">
        <f>MAX(BV38:BV671)</f>
        <v>1876.9</v>
      </c>
      <c r="CL671" s="38">
        <f t="shared" si="716"/>
        <v>-151</v>
      </c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</row>
    <row r="672" spans="1:147" customFormat="1" x14ac:dyDescent="0.25">
      <c r="A672" s="3"/>
      <c r="B672" s="254">
        <f t="shared" si="728"/>
        <v>40875</v>
      </c>
      <c r="C672" s="5">
        <f t="shared" si="731"/>
        <v>83327</v>
      </c>
      <c r="D672" s="5">
        <v>0</v>
      </c>
      <c r="E672" s="66">
        <f t="shared" si="733"/>
        <v>0</v>
      </c>
      <c r="F672" s="66">
        <f t="shared" si="729"/>
        <v>-2318</v>
      </c>
      <c r="G672" s="4">
        <f t="shared" si="732"/>
        <v>81009</v>
      </c>
      <c r="H672" s="8">
        <f t="shared" si="730"/>
        <v>-2.7818114176677428E-2</v>
      </c>
      <c r="I672" s="3"/>
      <c r="J672" s="306">
        <v>40959</v>
      </c>
      <c r="K672" s="176">
        <v>1728.4</v>
      </c>
      <c r="L672" s="176">
        <v>1789.5</v>
      </c>
      <c r="M672" s="176">
        <v>1727</v>
      </c>
      <c r="N672" s="178">
        <v>1776.4</v>
      </c>
      <c r="O672" s="5">
        <f t="shared" si="749"/>
        <v>62.5</v>
      </c>
      <c r="P672" s="8">
        <f t="shared" si="750"/>
        <v>3.6160610969682941E-2</v>
      </c>
      <c r="Q672" s="8">
        <f>(AVERAGE(P669:P671))*Q1239</f>
        <v>9.9006266296882573E-3</v>
      </c>
      <c r="R672" s="8">
        <f>P671/P1239</f>
        <v>0.53356404945613656</v>
      </c>
      <c r="S672" s="109">
        <f t="shared" si="734"/>
        <v>1711.287756933247</v>
      </c>
      <c r="T672" s="5">
        <f t="shared" si="735"/>
        <v>18.400000000000091</v>
      </c>
      <c r="U672" s="8">
        <f t="shared" si="748"/>
        <v>0.4742857142857117</v>
      </c>
      <c r="V672" s="19">
        <f t="shared" si="736"/>
        <v>0</v>
      </c>
      <c r="W672" s="109">
        <f t="shared" si="737"/>
        <v>1745.5122430667532</v>
      </c>
      <c r="X672" s="5">
        <f t="shared" si="738"/>
        <v>16.599999999999909</v>
      </c>
      <c r="Y672" s="8">
        <f t="shared" si="751"/>
        <v>0.52571428571428824</v>
      </c>
      <c r="Z672" s="5">
        <f t="shared" si="739"/>
        <v>31.400000000000091</v>
      </c>
      <c r="AA672" s="5">
        <f>K672*AA1239</f>
        <v>22.469200000000001</v>
      </c>
      <c r="AB672" s="5">
        <f t="shared" si="752"/>
        <v>11.988757340039824</v>
      </c>
      <c r="AC672" s="2">
        <f t="shared" si="714"/>
        <v>40959</v>
      </c>
      <c r="AD672" s="43">
        <f t="shared" si="682"/>
        <v>1710</v>
      </c>
      <c r="AE672" s="235">
        <v>9</v>
      </c>
      <c r="AF672" s="131">
        <f>(AK671&gt;AF1239)*1</f>
        <v>1</v>
      </c>
      <c r="AG672" s="112">
        <f>MROUND((AD672*AG1239),5)</f>
        <v>1675</v>
      </c>
      <c r="AH672" s="113">
        <f>MROUND((AE672*AH1239),0.1)</f>
        <v>1.6</v>
      </c>
      <c r="AI672" s="60">
        <f t="shared" si="683"/>
        <v>50.5</v>
      </c>
      <c r="AJ672" s="60">
        <f t="shared" si="740"/>
        <v>1728.4</v>
      </c>
      <c r="AK672" s="133">
        <f t="shared" si="741"/>
        <v>1776.4</v>
      </c>
      <c r="AL672" s="41">
        <f t="shared" si="753"/>
        <v>1745</v>
      </c>
      <c r="AM672" s="56">
        <f t="shared" si="680"/>
        <v>9</v>
      </c>
      <c r="AN672" s="82">
        <f t="shared" si="681"/>
        <v>1</v>
      </c>
      <c r="AO672" s="82">
        <f t="shared" si="684"/>
        <v>0</v>
      </c>
      <c r="AP672" s="33">
        <f t="shared" si="699"/>
        <v>1</v>
      </c>
      <c r="AQ672" s="29">
        <f t="shared" si="685"/>
        <v>9</v>
      </c>
      <c r="AR672" s="86">
        <f t="shared" si="686"/>
        <v>1</v>
      </c>
      <c r="AS672" s="33">
        <f t="shared" si="687"/>
        <v>0</v>
      </c>
      <c r="AT672" s="19">
        <f t="shared" si="688"/>
        <v>0</v>
      </c>
      <c r="AU672" s="18">
        <f t="shared" si="700"/>
        <v>0</v>
      </c>
      <c r="AV672" s="5">
        <f t="shared" si="701"/>
        <v>0</v>
      </c>
      <c r="AW672" s="17">
        <f t="shared" si="689"/>
        <v>0</v>
      </c>
      <c r="AX672" s="17">
        <f t="shared" si="690"/>
        <v>0</v>
      </c>
      <c r="AY672" s="17">
        <f t="shared" si="702"/>
        <v>0</v>
      </c>
      <c r="AZ672" s="19">
        <f t="shared" si="703"/>
        <v>0</v>
      </c>
      <c r="BA672" s="19">
        <f t="shared" si="704"/>
        <v>0</v>
      </c>
      <c r="BB672" s="19">
        <f t="shared" si="705"/>
        <v>0</v>
      </c>
      <c r="BC672" s="19">
        <f t="shared" si="706"/>
        <v>0</v>
      </c>
      <c r="BD672" s="17">
        <f t="shared" si="707"/>
        <v>0</v>
      </c>
      <c r="BE672" s="17">
        <f t="shared" si="691"/>
        <v>0</v>
      </c>
      <c r="BF672" s="38">
        <f t="shared" si="692"/>
        <v>0</v>
      </c>
      <c r="BG672" s="38">
        <f t="shared" si="693"/>
        <v>0</v>
      </c>
      <c r="BH672" s="38">
        <f t="shared" si="708"/>
        <v>0</v>
      </c>
      <c r="BI672" s="38">
        <f t="shared" si="694"/>
        <v>-1.6</v>
      </c>
      <c r="BJ672" s="5">
        <f t="shared" si="695"/>
        <v>9</v>
      </c>
      <c r="BK672" s="5">
        <f t="shared" si="709"/>
        <v>0</v>
      </c>
      <c r="BL672" s="22">
        <f t="shared" si="710"/>
        <v>0</v>
      </c>
      <c r="BM672" s="5">
        <f t="shared" si="711"/>
        <v>7.4</v>
      </c>
      <c r="BN672" s="66">
        <f t="shared" si="712"/>
        <v>740</v>
      </c>
      <c r="BO672" s="5">
        <f>AP672*BO1510</f>
        <v>0</v>
      </c>
      <c r="BP672" s="5">
        <f>AU672*BP1239</f>
        <v>0</v>
      </c>
      <c r="BQ672" s="5">
        <f t="shared" si="743"/>
        <v>-39</v>
      </c>
      <c r="BR672" s="356">
        <f t="shared" si="725"/>
        <v>701</v>
      </c>
      <c r="BS672" s="5">
        <f t="shared" si="713"/>
        <v>1776.4</v>
      </c>
      <c r="BT672" s="6"/>
      <c r="BU672" s="306">
        <v>40959</v>
      </c>
      <c r="BV672" s="38">
        <f t="shared" si="696"/>
        <v>1776.4</v>
      </c>
      <c r="BW672" s="66">
        <f>BV27*BV672</f>
        <v>146350.3048278135</v>
      </c>
      <c r="BX672" s="66">
        <f t="shared" si="717"/>
        <v>4160.4877245015814</v>
      </c>
      <c r="BY672" s="17">
        <f t="shared" si="715"/>
        <v>1</v>
      </c>
      <c r="BZ672" s="17">
        <f t="shared" si="718"/>
        <v>0</v>
      </c>
      <c r="CA672" s="66">
        <f t="shared" si="744"/>
        <v>701</v>
      </c>
      <c r="CB672" s="66">
        <f>N3+CE672</f>
        <v>164909</v>
      </c>
      <c r="CC672" s="66">
        <f>MAX(BW404:BW672)</f>
        <v>154630.08732904927</v>
      </c>
      <c r="CD672" s="66">
        <f t="shared" si="697"/>
        <v>-8279.7825012357789</v>
      </c>
      <c r="CE672" s="66">
        <f t="shared" si="745"/>
        <v>114909</v>
      </c>
      <c r="CF672" s="66">
        <f>MAX(CE404:CE672)</f>
        <v>114909</v>
      </c>
      <c r="CG672" s="66">
        <f t="shared" si="698"/>
        <v>0</v>
      </c>
      <c r="CH672" s="370">
        <f t="shared" si="742"/>
        <v>40959</v>
      </c>
      <c r="CI672" s="17">
        <f t="shared" si="746"/>
        <v>1</v>
      </c>
      <c r="CJ672" s="17">
        <f t="shared" si="747"/>
        <v>0</v>
      </c>
      <c r="CK672" s="38">
        <f>MAX(BV38:BV672)</f>
        <v>1876.9</v>
      </c>
      <c r="CL672" s="38">
        <f t="shared" si="716"/>
        <v>-100.5</v>
      </c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</row>
    <row r="673" spans="1:147" customFormat="1" x14ac:dyDescent="0.25">
      <c r="A673" s="3"/>
      <c r="B673" s="254">
        <f t="shared" si="728"/>
        <v>40882</v>
      </c>
      <c r="C673" s="5">
        <f t="shared" si="731"/>
        <v>81009</v>
      </c>
      <c r="D673" s="5">
        <v>0</v>
      </c>
      <c r="E673" s="66">
        <f t="shared" si="733"/>
        <v>0</v>
      </c>
      <c r="F673" s="66">
        <f t="shared" si="729"/>
        <v>851</v>
      </c>
      <c r="G673" s="4">
        <f t="shared" si="732"/>
        <v>81860</v>
      </c>
      <c r="H673" s="8">
        <f t="shared" si="730"/>
        <v>1.0505005616659877E-2</v>
      </c>
      <c r="I673" s="3"/>
      <c r="J673" s="306">
        <v>40966</v>
      </c>
      <c r="K673" s="176">
        <v>1776.8</v>
      </c>
      <c r="L673" s="176">
        <v>1792.7</v>
      </c>
      <c r="M673" s="176">
        <v>1688.4</v>
      </c>
      <c r="N673" s="178">
        <v>1709.8</v>
      </c>
      <c r="O673" s="5">
        <f t="shared" si="749"/>
        <v>104.29999999999995</v>
      </c>
      <c r="P673" s="8">
        <f t="shared" si="750"/>
        <v>5.8701035569563235E-2</v>
      </c>
      <c r="Q673" s="8">
        <f>(AVERAGE(P670:P672))*Q1239</f>
        <v>1.1112016132475129E-2</v>
      </c>
      <c r="R673" s="8">
        <f>P672/P1239</f>
        <v>1.0254910488919613</v>
      </c>
      <c r="S673" s="109">
        <f t="shared" si="734"/>
        <v>1757.0561697358182</v>
      </c>
      <c r="T673" s="5">
        <f t="shared" si="735"/>
        <v>21.799999999999955</v>
      </c>
      <c r="U673" s="8">
        <f t="shared" si="748"/>
        <v>0.45500000000000113</v>
      </c>
      <c r="V673" s="19">
        <f t="shared" si="736"/>
        <v>45.200000000000045</v>
      </c>
      <c r="W673" s="109">
        <f t="shared" si="737"/>
        <v>1796.5438302641817</v>
      </c>
      <c r="X673" s="5">
        <f t="shared" si="738"/>
        <v>18.200000000000045</v>
      </c>
      <c r="Y673" s="8">
        <f t="shared" si="751"/>
        <v>0.54499999999999882</v>
      </c>
      <c r="Z673" s="5">
        <f t="shared" si="739"/>
        <v>0</v>
      </c>
      <c r="AA673" s="5">
        <f>K673*AA1239</f>
        <v>23.098399999999998</v>
      </c>
      <c r="AB673" s="5">
        <f t="shared" si="752"/>
        <v>23.687202443726076</v>
      </c>
      <c r="AC673" s="2">
        <f t="shared" si="714"/>
        <v>40966</v>
      </c>
      <c r="AD673" s="43">
        <f t="shared" si="682"/>
        <v>1755</v>
      </c>
      <c r="AE673" s="235">
        <v>5.7</v>
      </c>
      <c r="AF673" s="131">
        <f>(AK672&gt;AF1239)*1</f>
        <v>1</v>
      </c>
      <c r="AG673" s="112">
        <f>MROUND((AD673*AG1239),5)</f>
        <v>1720</v>
      </c>
      <c r="AH673" s="113">
        <f>MROUND((AE673*AH1239),0.1)</f>
        <v>1</v>
      </c>
      <c r="AI673" s="60">
        <f t="shared" si="683"/>
        <v>-66.600000000000136</v>
      </c>
      <c r="AJ673" s="60">
        <f t="shared" si="740"/>
        <v>1776.8</v>
      </c>
      <c r="AK673" s="133">
        <f t="shared" si="741"/>
        <v>1709.8</v>
      </c>
      <c r="AL673" s="41">
        <f t="shared" si="753"/>
        <v>1795</v>
      </c>
      <c r="AM673" s="56">
        <f t="shared" si="680"/>
        <v>6.3000000000000007</v>
      </c>
      <c r="AN673" s="82">
        <f t="shared" si="681"/>
        <v>0</v>
      </c>
      <c r="AO673" s="82">
        <f t="shared" si="684"/>
        <v>1</v>
      </c>
      <c r="AP673" s="33">
        <f t="shared" si="699"/>
        <v>1</v>
      </c>
      <c r="AQ673" s="29">
        <f t="shared" si="685"/>
        <v>5.7</v>
      </c>
      <c r="AR673" s="86">
        <f t="shared" si="686"/>
        <v>0</v>
      </c>
      <c r="AS673" s="33">
        <f t="shared" si="687"/>
        <v>1</v>
      </c>
      <c r="AT673" s="19">
        <f t="shared" si="688"/>
        <v>1755</v>
      </c>
      <c r="AU673" s="18">
        <f t="shared" si="700"/>
        <v>0</v>
      </c>
      <c r="AV673" s="5">
        <f t="shared" si="701"/>
        <v>0</v>
      </c>
      <c r="AW673" s="17">
        <f t="shared" si="689"/>
        <v>0</v>
      </c>
      <c r="AX673" s="17">
        <f t="shared" si="690"/>
        <v>0</v>
      </c>
      <c r="AY673" s="17">
        <f t="shared" si="702"/>
        <v>0</v>
      </c>
      <c r="AZ673" s="19">
        <f t="shared" si="703"/>
        <v>0</v>
      </c>
      <c r="BA673" s="19">
        <f t="shared" si="704"/>
        <v>1755</v>
      </c>
      <c r="BB673" s="19">
        <f t="shared" si="705"/>
        <v>1720</v>
      </c>
      <c r="BC673" s="19">
        <f t="shared" si="706"/>
        <v>0</v>
      </c>
      <c r="BD673" s="17">
        <f t="shared" si="707"/>
        <v>0</v>
      </c>
      <c r="BE673" s="17">
        <f t="shared" si="691"/>
        <v>1</v>
      </c>
      <c r="BF673" s="38">
        <f t="shared" si="692"/>
        <v>1720</v>
      </c>
      <c r="BG673" s="38">
        <f t="shared" si="693"/>
        <v>0</v>
      </c>
      <c r="BH673" s="38">
        <f t="shared" si="708"/>
        <v>-35</v>
      </c>
      <c r="BI673" s="38">
        <f t="shared" si="694"/>
        <v>-36</v>
      </c>
      <c r="BJ673" s="5">
        <f t="shared" si="695"/>
        <v>5.7</v>
      </c>
      <c r="BK673" s="5">
        <f t="shared" si="709"/>
        <v>0</v>
      </c>
      <c r="BL673" s="22">
        <f t="shared" si="710"/>
        <v>0</v>
      </c>
      <c r="BM673" s="5">
        <f t="shared" si="711"/>
        <v>-30.3</v>
      </c>
      <c r="BN673" s="66">
        <f t="shared" si="712"/>
        <v>-3030</v>
      </c>
      <c r="BO673" s="5">
        <f>AP673*BO1511</f>
        <v>0</v>
      </c>
      <c r="BP673" s="5">
        <f>AU673*BP1239</f>
        <v>0</v>
      </c>
      <c r="BQ673" s="5">
        <f t="shared" si="743"/>
        <v>-39</v>
      </c>
      <c r="BR673" s="356">
        <f t="shared" si="725"/>
        <v>-3069</v>
      </c>
      <c r="BS673" s="5">
        <f t="shared" si="713"/>
        <v>1709.8</v>
      </c>
      <c r="BT673" s="6"/>
      <c r="BU673" s="306">
        <v>40966</v>
      </c>
      <c r="BV673" s="38">
        <f t="shared" si="696"/>
        <v>1709.8</v>
      </c>
      <c r="BW673" s="66">
        <f>BV27*BV673</f>
        <v>140863.40418520349</v>
      </c>
      <c r="BX673" s="66">
        <f t="shared" si="717"/>
        <v>-5486.9006426100095</v>
      </c>
      <c r="BY673" s="17">
        <f t="shared" si="715"/>
        <v>0</v>
      </c>
      <c r="BZ673" s="17">
        <f t="shared" si="718"/>
        <v>1</v>
      </c>
      <c r="CA673" s="66">
        <f t="shared" si="744"/>
        <v>-3069</v>
      </c>
      <c r="CB673" s="66">
        <f>N3+CE673</f>
        <v>161840</v>
      </c>
      <c r="CC673" s="66">
        <f>MAX(BW404:BW673)</f>
        <v>154630.08732904927</v>
      </c>
      <c r="CD673" s="66">
        <f t="shared" si="697"/>
        <v>-13766.683143845788</v>
      </c>
      <c r="CE673" s="66">
        <f t="shared" si="745"/>
        <v>111840</v>
      </c>
      <c r="CF673" s="66">
        <f>MAX(CE404:CE673)</f>
        <v>114909</v>
      </c>
      <c r="CG673" s="66">
        <f t="shared" si="698"/>
        <v>-3069</v>
      </c>
      <c r="CH673" s="370">
        <f t="shared" si="742"/>
        <v>40966</v>
      </c>
      <c r="CI673" s="17">
        <f t="shared" si="746"/>
        <v>0</v>
      </c>
      <c r="CJ673" s="17">
        <f t="shared" si="747"/>
        <v>1</v>
      </c>
      <c r="CK673" s="38">
        <f>MAX(BV38:BV673)</f>
        <v>1876.9</v>
      </c>
      <c r="CL673" s="38">
        <f t="shared" si="716"/>
        <v>-167.10000000000014</v>
      </c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</row>
    <row r="674" spans="1:147" customFormat="1" x14ac:dyDescent="0.25">
      <c r="A674" s="3"/>
      <c r="B674" s="254">
        <f t="shared" si="728"/>
        <v>40889</v>
      </c>
      <c r="C674" s="5">
        <f t="shared" si="731"/>
        <v>81860</v>
      </c>
      <c r="D674" s="5">
        <v>0</v>
      </c>
      <c r="E674" s="66">
        <f t="shared" si="733"/>
        <v>0</v>
      </c>
      <c r="F674" s="66">
        <f t="shared" si="729"/>
        <v>-5258</v>
      </c>
      <c r="G674" s="4">
        <f t="shared" si="732"/>
        <v>76602</v>
      </c>
      <c r="H674" s="8">
        <f t="shared" si="730"/>
        <v>-6.4231614952357685E-2</v>
      </c>
      <c r="I674" s="3"/>
      <c r="J674" s="306">
        <v>40973</v>
      </c>
      <c r="K674" s="176">
        <v>1712.4</v>
      </c>
      <c r="L674" s="176">
        <v>1718</v>
      </c>
      <c r="M674" s="176">
        <v>1663.4</v>
      </c>
      <c r="N674" s="178">
        <v>1711.5</v>
      </c>
      <c r="O674" s="5">
        <f t="shared" si="749"/>
        <v>54.599999999999909</v>
      </c>
      <c r="P674" s="8">
        <f t="shared" si="750"/>
        <v>3.1885073580938977E-2</v>
      </c>
      <c r="Q674" s="8">
        <f>(AVERAGE(P671:P673))*Q1239</f>
        <v>1.5156806625131709E-2</v>
      </c>
      <c r="R674" s="8">
        <f>P673/P1239</f>
        <v>1.6647226062564382</v>
      </c>
      <c r="S674" s="109">
        <f t="shared" si="734"/>
        <v>1686.4454843351245</v>
      </c>
      <c r="T674" s="5">
        <f t="shared" si="735"/>
        <v>27.400000000000091</v>
      </c>
      <c r="U674" s="8">
        <f t="shared" si="748"/>
        <v>0.50181818181818016</v>
      </c>
      <c r="V674" s="19">
        <f t="shared" si="736"/>
        <v>0</v>
      </c>
      <c r="W674" s="109">
        <f t="shared" si="737"/>
        <v>1738.3545156648756</v>
      </c>
      <c r="X674" s="5">
        <f t="shared" si="738"/>
        <v>27.599999999999909</v>
      </c>
      <c r="Y674" s="8">
        <f t="shared" si="751"/>
        <v>0.49818181818181984</v>
      </c>
      <c r="Z674" s="5">
        <f t="shared" si="739"/>
        <v>0</v>
      </c>
      <c r="AA674" s="5">
        <f>K674*AA1239</f>
        <v>22.261199999999999</v>
      </c>
      <c r="AB674" s="5">
        <f t="shared" si="752"/>
        <v>37.05872288239582</v>
      </c>
      <c r="AC674" s="2">
        <f t="shared" si="714"/>
        <v>40973</v>
      </c>
      <c r="AD674" s="43">
        <f t="shared" si="682"/>
        <v>1685</v>
      </c>
      <c r="AE674" s="235">
        <v>10.7</v>
      </c>
      <c r="AF674" s="131">
        <f>(AK673&gt;AF1239)*1</f>
        <v>1</v>
      </c>
      <c r="AG674" s="112">
        <f>MROUND((AD674*AG1239),5)</f>
        <v>1650</v>
      </c>
      <c r="AH674" s="113">
        <f>MROUND((AE674*AH1239),0.1)</f>
        <v>1.9000000000000001</v>
      </c>
      <c r="AI674" s="60">
        <f t="shared" si="683"/>
        <v>1.7000000000000455</v>
      </c>
      <c r="AJ674" s="60">
        <f t="shared" si="740"/>
        <v>1712.4</v>
      </c>
      <c r="AK674" s="133">
        <f t="shared" si="741"/>
        <v>1711.5</v>
      </c>
      <c r="AL674" s="41">
        <f t="shared" si="753"/>
        <v>1740</v>
      </c>
      <c r="AM674" s="56">
        <f t="shared" si="680"/>
        <v>12.9</v>
      </c>
      <c r="AN674" s="82">
        <f t="shared" si="681"/>
        <v>1</v>
      </c>
      <c r="AO674" s="82">
        <f t="shared" si="684"/>
        <v>0</v>
      </c>
      <c r="AP674" s="33">
        <f t="shared" si="699"/>
        <v>1</v>
      </c>
      <c r="AQ674" s="29">
        <f t="shared" si="685"/>
        <v>10.7</v>
      </c>
      <c r="AR674" s="86">
        <f t="shared" si="686"/>
        <v>1</v>
      </c>
      <c r="AS674" s="33">
        <f t="shared" si="687"/>
        <v>0</v>
      </c>
      <c r="AT674" s="19">
        <f t="shared" si="688"/>
        <v>0</v>
      </c>
      <c r="AU674" s="18">
        <f t="shared" si="700"/>
        <v>0</v>
      </c>
      <c r="AV674" s="5">
        <f t="shared" si="701"/>
        <v>0</v>
      </c>
      <c r="AW674" s="17">
        <f t="shared" si="689"/>
        <v>0</v>
      </c>
      <c r="AX674" s="17">
        <f t="shared" si="690"/>
        <v>0</v>
      </c>
      <c r="AY674" s="17">
        <f t="shared" si="702"/>
        <v>0</v>
      </c>
      <c r="AZ674" s="19">
        <f t="shared" si="703"/>
        <v>0</v>
      </c>
      <c r="BA674" s="19">
        <f t="shared" si="704"/>
        <v>0</v>
      </c>
      <c r="BB674" s="19">
        <f t="shared" si="705"/>
        <v>0</v>
      </c>
      <c r="BC674" s="19">
        <f t="shared" si="706"/>
        <v>0</v>
      </c>
      <c r="BD674" s="17">
        <f t="shared" si="707"/>
        <v>0</v>
      </c>
      <c r="BE674" s="17">
        <f t="shared" si="691"/>
        <v>0</v>
      </c>
      <c r="BF674" s="38">
        <f t="shared" si="692"/>
        <v>0</v>
      </c>
      <c r="BG674" s="38">
        <f t="shared" si="693"/>
        <v>0</v>
      </c>
      <c r="BH674" s="38">
        <f t="shared" si="708"/>
        <v>0</v>
      </c>
      <c r="BI674" s="38">
        <f t="shared" si="694"/>
        <v>-1.9000000000000001</v>
      </c>
      <c r="BJ674" s="5">
        <f t="shared" si="695"/>
        <v>10.7</v>
      </c>
      <c r="BK674" s="5">
        <f t="shared" si="709"/>
        <v>0</v>
      </c>
      <c r="BL674" s="22">
        <f t="shared" si="710"/>
        <v>0</v>
      </c>
      <c r="BM674" s="5">
        <f t="shared" si="711"/>
        <v>8.7999999999999989</v>
      </c>
      <c r="BN674" s="66">
        <f t="shared" si="712"/>
        <v>879.99999999999989</v>
      </c>
      <c r="BO674" s="5">
        <f>AP674*BO1512</f>
        <v>0</v>
      </c>
      <c r="BP674" s="5">
        <f>AU674*BP1239</f>
        <v>0</v>
      </c>
      <c r="BQ674" s="5">
        <f t="shared" si="743"/>
        <v>-39</v>
      </c>
      <c r="BR674" s="356">
        <f t="shared" si="725"/>
        <v>840.99999999999989</v>
      </c>
      <c r="BS674" s="5">
        <f t="shared" si="713"/>
        <v>1711.5</v>
      </c>
      <c r="BT674" s="6"/>
      <c r="BU674" s="306">
        <v>40973</v>
      </c>
      <c r="BV674" s="38">
        <f t="shared" si="696"/>
        <v>1711.5</v>
      </c>
      <c r="BW674" s="66">
        <f>BV27*BV674</f>
        <v>141003.46020761246</v>
      </c>
      <c r="BX674" s="66">
        <f t="shared" si="717"/>
        <v>140.05602240897133</v>
      </c>
      <c r="BY674" s="17">
        <f t="shared" si="715"/>
        <v>1</v>
      </c>
      <c r="BZ674" s="17">
        <f t="shared" si="718"/>
        <v>0</v>
      </c>
      <c r="CA674" s="66">
        <f t="shared" si="744"/>
        <v>841</v>
      </c>
      <c r="CB674" s="66">
        <f>N3+CE674</f>
        <v>162681</v>
      </c>
      <c r="CC674" s="66">
        <f>MAX(BW404:BW674)</f>
        <v>154630.08732904927</v>
      </c>
      <c r="CD674" s="66">
        <f t="shared" si="697"/>
        <v>-13626.627121436817</v>
      </c>
      <c r="CE674" s="66">
        <f t="shared" si="745"/>
        <v>112681</v>
      </c>
      <c r="CF674" s="66">
        <f>MAX(CE404:CE674)</f>
        <v>114909</v>
      </c>
      <c r="CG674" s="66">
        <f t="shared" si="698"/>
        <v>-2228</v>
      </c>
      <c r="CH674" s="370">
        <f t="shared" si="742"/>
        <v>40973</v>
      </c>
      <c r="CI674" s="17">
        <f t="shared" si="746"/>
        <v>1</v>
      </c>
      <c r="CJ674" s="17">
        <f t="shared" si="747"/>
        <v>0</v>
      </c>
      <c r="CK674" s="38">
        <f>MAX(BV38:BV674)</f>
        <v>1876.9</v>
      </c>
      <c r="CL674" s="38">
        <f t="shared" si="716"/>
        <v>-165.40000000000009</v>
      </c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</row>
    <row r="675" spans="1:147" customFormat="1" x14ac:dyDescent="0.25">
      <c r="A675" s="3"/>
      <c r="B675" s="254">
        <f t="shared" si="728"/>
        <v>40896</v>
      </c>
      <c r="C675" s="5">
        <f t="shared" si="731"/>
        <v>76602</v>
      </c>
      <c r="D675" s="5">
        <v>0</v>
      </c>
      <c r="E675" s="66">
        <f t="shared" si="733"/>
        <v>0</v>
      </c>
      <c r="F675" s="66">
        <f t="shared" si="729"/>
        <v>801</v>
      </c>
      <c r="G675" s="4">
        <f t="shared" si="732"/>
        <v>77403</v>
      </c>
      <c r="H675" s="8">
        <f t="shared" si="730"/>
        <v>1.0456646040573354E-2</v>
      </c>
      <c r="I675" s="3"/>
      <c r="J675" s="306">
        <v>40980</v>
      </c>
      <c r="K675" s="176">
        <v>1715</v>
      </c>
      <c r="L675" s="176">
        <v>1717.4</v>
      </c>
      <c r="M675" s="176">
        <v>1634.7</v>
      </c>
      <c r="N675" s="178">
        <v>1655.8</v>
      </c>
      <c r="O675" s="5">
        <f t="shared" si="749"/>
        <v>82.700000000000045</v>
      </c>
      <c r="P675" s="8">
        <f t="shared" si="750"/>
        <v>4.8221574344023348E-2</v>
      </c>
      <c r="Q675" s="8">
        <f>(AVERAGE(P672:P674))*Q1239</f>
        <v>1.6899562682691351E-2</v>
      </c>
      <c r="R675" s="8">
        <f>P674/P1239</f>
        <v>0.9042396318449476</v>
      </c>
      <c r="S675" s="109">
        <f t="shared" si="734"/>
        <v>1686.0172499991843</v>
      </c>
      <c r="T675" s="5">
        <f t="shared" si="735"/>
        <v>30</v>
      </c>
      <c r="U675" s="8">
        <f t="shared" si="748"/>
        <v>0.5</v>
      </c>
      <c r="V675" s="19">
        <f t="shared" si="736"/>
        <v>29.200000000000045</v>
      </c>
      <c r="W675" s="109">
        <f t="shared" si="737"/>
        <v>1743.9827500008157</v>
      </c>
      <c r="X675" s="5">
        <f t="shared" si="738"/>
        <v>30</v>
      </c>
      <c r="Y675" s="8">
        <f t="shared" si="751"/>
        <v>0.5</v>
      </c>
      <c r="Z675" s="5">
        <f t="shared" si="739"/>
        <v>0</v>
      </c>
      <c r="AA675" s="5">
        <f>K675*AA1239</f>
        <v>22.294999999999998</v>
      </c>
      <c r="AB675" s="5">
        <f t="shared" si="752"/>
        <v>20.160022591983104</v>
      </c>
      <c r="AC675" s="2">
        <f t="shared" si="714"/>
        <v>40980</v>
      </c>
      <c r="AD675" s="43">
        <f t="shared" si="682"/>
        <v>1685</v>
      </c>
      <c r="AE675" s="235">
        <v>18.5</v>
      </c>
      <c r="AF675" s="131">
        <f>(AK674&gt;AF1239)*1</f>
        <v>1</v>
      </c>
      <c r="AG675" s="112">
        <f>MROUND((AD675*AG1239),5)</f>
        <v>1650</v>
      </c>
      <c r="AH675" s="113">
        <f>MROUND((AE675*AH1239),0.1)</f>
        <v>3.3000000000000003</v>
      </c>
      <c r="AI675" s="60">
        <f t="shared" si="683"/>
        <v>-55.700000000000045</v>
      </c>
      <c r="AJ675" s="60">
        <f t="shared" si="740"/>
        <v>1715</v>
      </c>
      <c r="AK675" s="133">
        <f t="shared" si="741"/>
        <v>1655.8</v>
      </c>
      <c r="AL675" s="41">
        <f t="shared" si="753"/>
        <v>1745</v>
      </c>
      <c r="AM675" s="56">
        <f t="shared" si="680"/>
        <v>18.5</v>
      </c>
      <c r="AN675" s="82">
        <f t="shared" si="681"/>
        <v>0</v>
      </c>
      <c r="AO675" s="82">
        <f t="shared" si="684"/>
        <v>1</v>
      </c>
      <c r="AP675" s="33">
        <f t="shared" si="699"/>
        <v>1</v>
      </c>
      <c r="AQ675" s="29">
        <f t="shared" si="685"/>
        <v>18.5</v>
      </c>
      <c r="AR675" s="86">
        <f t="shared" si="686"/>
        <v>0</v>
      </c>
      <c r="AS675" s="33">
        <f t="shared" si="687"/>
        <v>1</v>
      </c>
      <c r="AT675" s="19">
        <f t="shared" si="688"/>
        <v>1685</v>
      </c>
      <c r="AU675" s="18">
        <f t="shared" si="700"/>
        <v>0</v>
      </c>
      <c r="AV675" s="5">
        <f t="shared" si="701"/>
        <v>0</v>
      </c>
      <c r="AW675" s="17">
        <f t="shared" si="689"/>
        <v>0</v>
      </c>
      <c r="AX675" s="17">
        <f t="shared" si="690"/>
        <v>0</v>
      </c>
      <c r="AY675" s="17">
        <f t="shared" si="702"/>
        <v>0</v>
      </c>
      <c r="AZ675" s="19">
        <f t="shared" si="703"/>
        <v>0</v>
      </c>
      <c r="BA675" s="19">
        <f t="shared" si="704"/>
        <v>1685</v>
      </c>
      <c r="BB675" s="19">
        <f t="shared" si="705"/>
        <v>0</v>
      </c>
      <c r="BC675" s="19">
        <f t="shared" si="706"/>
        <v>0</v>
      </c>
      <c r="BD675" s="17">
        <f t="shared" si="707"/>
        <v>1685</v>
      </c>
      <c r="BE675" s="17">
        <f t="shared" si="691"/>
        <v>0</v>
      </c>
      <c r="BF675" s="38">
        <f t="shared" si="692"/>
        <v>0</v>
      </c>
      <c r="BG675" s="38">
        <f t="shared" si="693"/>
        <v>0</v>
      </c>
      <c r="BH675" s="38">
        <f t="shared" si="708"/>
        <v>0</v>
      </c>
      <c r="BI675" s="38">
        <f t="shared" si="694"/>
        <v>-3.3000000000000003</v>
      </c>
      <c r="BJ675" s="5">
        <f t="shared" si="695"/>
        <v>18.5</v>
      </c>
      <c r="BK675" s="5">
        <f t="shared" si="709"/>
        <v>0</v>
      </c>
      <c r="BL675" s="22">
        <f t="shared" si="710"/>
        <v>0</v>
      </c>
      <c r="BM675" s="5">
        <f t="shared" si="711"/>
        <v>15.2</v>
      </c>
      <c r="BN675" s="66">
        <f t="shared" si="712"/>
        <v>1520</v>
      </c>
      <c r="BO675" s="5">
        <f>AP675*BO1513</f>
        <v>0</v>
      </c>
      <c r="BP675" s="5">
        <f>AU675*BP1239</f>
        <v>0</v>
      </c>
      <c r="BQ675" s="5">
        <f t="shared" si="743"/>
        <v>-39</v>
      </c>
      <c r="BR675" s="356">
        <f t="shared" si="725"/>
        <v>1481</v>
      </c>
      <c r="BS675" s="5">
        <f t="shared" si="713"/>
        <v>1655.8</v>
      </c>
      <c r="BT675" s="6"/>
      <c r="BU675" s="306">
        <v>40980</v>
      </c>
      <c r="BV675" s="38">
        <f t="shared" si="696"/>
        <v>1655.8</v>
      </c>
      <c r="BW675" s="66">
        <f>BV27*BV675</f>
        <v>136414.56582633054</v>
      </c>
      <c r="BX675" s="66">
        <f t="shared" si="717"/>
        <v>-4588.8943812819198</v>
      </c>
      <c r="BY675" s="17">
        <f t="shared" si="715"/>
        <v>0</v>
      </c>
      <c r="BZ675" s="17">
        <f t="shared" si="718"/>
        <v>1</v>
      </c>
      <c r="CA675" s="66">
        <f t="shared" si="744"/>
        <v>1481</v>
      </c>
      <c r="CB675" s="66">
        <f>N3+CE675</f>
        <v>164162</v>
      </c>
      <c r="CC675" s="66">
        <f>MAX(BW404:BW675)</f>
        <v>154630.08732904927</v>
      </c>
      <c r="CD675" s="66">
        <f t="shared" si="697"/>
        <v>-18215.521502718737</v>
      </c>
      <c r="CE675" s="66">
        <f t="shared" si="745"/>
        <v>114162</v>
      </c>
      <c r="CF675" s="66">
        <f>MAX(CE404:CE675)</f>
        <v>114909</v>
      </c>
      <c r="CG675" s="66">
        <f t="shared" si="698"/>
        <v>-747</v>
      </c>
      <c r="CH675" s="370">
        <f t="shared" si="742"/>
        <v>40980</v>
      </c>
      <c r="CI675" s="17">
        <f t="shared" si="746"/>
        <v>1</v>
      </c>
      <c r="CJ675" s="17">
        <f t="shared" si="747"/>
        <v>0</v>
      </c>
      <c r="CK675" s="38">
        <f>MAX(BV38:BV675)</f>
        <v>1876.9</v>
      </c>
      <c r="CL675" s="38">
        <f t="shared" si="716"/>
        <v>-221.10000000000014</v>
      </c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</row>
    <row r="676" spans="1:147" customFormat="1" x14ac:dyDescent="0.25">
      <c r="A676" s="3"/>
      <c r="B676" s="254">
        <f t="shared" si="728"/>
        <v>40903</v>
      </c>
      <c r="C676" s="5">
        <f t="shared" si="731"/>
        <v>77403</v>
      </c>
      <c r="D676" s="5">
        <v>0</v>
      </c>
      <c r="E676" s="66">
        <f t="shared" si="733"/>
        <v>0</v>
      </c>
      <c r="F676" s="66">
        <f t="shared" si="729"/>
        <v>2091</v>
      </c>
      <c r="G676" s="4">
        <f t="shared" si="732"/>
        <v>79494</v>
      </c>
      <c r="H676" s="8">
        <f t="shared" si="730"/>
        <v>2.7014456803999845E-2</v>
      </c>
      <c r="I676" s="3"/>
      <c r="J676" s="306">
        <v>40987</v>
      </c>
      <c r="K676" s="176">
        <v>1659</v>
      </c>
      <c r="L676" s="176">
        <v>1670.1</v>
      </c>
      <c r="M676" s="176">
        <v>1627.5</v>
      </c>
      <c r="N676" s="178">
        <v>1662.4</v>
      </c>
      <c r="O676" s="5">
        <f t="shared" si="749"/>
        <v>42.599999999999909</v>
      </c>
      <c r="P676" s="8">
        <f t="shared" si="750"/>
        <v>2.5678119349005369E-2</v>
      </c>
      <c r="Q676" s="8">
        <f>(AVERAGE(P673:P675))*Q1239</f>
        <v>1.8507691132603411E-2</v>
      </c>
      <c r="R676" s="8">
        <f>P675/P1239</f>
        <v>1.3675320058815859</v>
      </c>
      <c r="S676" s="109">
        <f t="shared" si="734"/>
        <v>1628.2957404110109</v>
      </c>
      <c r="T676" s="5">
        <f t="shared" si="735"/>
        <v>29</v>
      </c>
      <c r="U676" s="8">
        <f t="shared" si="748"/>
        <v>0.51666666666666672</v>
      </c>
      <c r="V676" s="19">
        <f t="shared" si="736"/>
        <v>0</v>
      </c>
      <c r="W676" s="109">
        <f t="shared" si="737"/>
        <v>1689.7042595889891</v>
      </c>
      <c r="X676" s="5">
        <f t="shared" si="738"/>
        <v>31</v>
      </c>
      <c r="Y676" s="8">
        <f t="shared" si="751"/>
        <v>0.48333333333333328</v>
      </c>
      <c r="Z676" s="5">
        <f t="shared" si="739"/>
        <v>0</v>
      </c>
      <c r="AA676" s="5">
        <f>K676*AA1239</f>
        <v>21.567</v>
      </c>
      <c r="AB676" s="5">
        <f t="shared" si="752"/>
        <v>29.493562770848161</v>
      </c>
      <c r="AC676" s="2">
        <f t="shared" si="714"/>
        <v>40987</v>
      </c>
      <c r="AD676" s="43">
        <f t="shared" si="682"/>
        <v>1630</v>
      </c>
      <c r="AE676" s="235">
        <v>10</v>
      </c>
      <c r="AF676" s="131">
        <f>(AK675&gt;AF1239)*1</f>
        <v>1</v>
      </c>
      <c r="AG676" s="112">
        <f>MROUND((AD676*AG1239),5)</f>
        <v>1600</v>
      </c>
      <c r="AH676" s="113">
        <f>MROUND((AE676*AH1239),0.1)</f>
        <v>1.8</v>
      </c>
      <c r="AI676" s="60">
        <f t="shared" si="683"/>
        <v>6.6000000000001364</v>
      </c>
      <c r="AJ676" s="60">
        <f t="shared" si="740"/>
        <v>1659</v>
      </c>
      <c r="AK676" s="133">
        <f t="shared" si="741"/>
        <v>1662.4</v>
      </c>
      <c r="AL676" s="41">
        <f t="shared" si="753"/>
        <v>1690</v>
      </c>
      <c r="AM676" s="56">
        <f t="shared" si="680"/>
        <v>10.100000000000001</v>
      </c>
      <c r="AN676" s="82">
        <f t="shared" si="681"/>
        <v>1</v>
      </c>
      <c r="AO676" s="82">
        <f t="shared" si="684"/>
        <v>0</v>
      </c>
      <c r="AP676" s="33">
        <f t="shared" si="699"/>
        <v>0</v>
      </c>
      <c r="AQ676" s="29">
        <f t="shared" si="685"/>
        <v>0</v>
      </c>
      <c r="AR676" s="86">
        <f t="shared" si="686"/>
        <v>1</v>
      </c>
      <c r="AS676" s="33">
        <f t="shared" si="687"/>
        <v>0</v>
      </c>
      <c r="AT676" s="19">
        <f t="shared" si="688"/>
        <v>0</v>
      </c>
      <c r="AU676" s="18">
        <f t="shared" si="700"/>
        <v>1</v>
      </c>
      <c r="AV676" s="5">
        <f t="shared" si="701"/>
        <v>10.100000000000001</v>
      </c>
      <c r="AW676" s="17">
        <f t="shared" si="689"/>
        <v>1</v>
      </c>
      <c r="AX676" s="17">
        <f t="shared" si="690"/>
        <v>0</v>
      </c>
      <c r="AY676" s="17">
        <f t="shared" si="702"/>
        <v>0</v>
      </c>
      <c r="AZ676" s="19">
        <f t="shared" si="703"/>
        <v>1685</v>
      </c>
      <c r="BA676" s="19">
        <f t="shared" si="704"/>
        <v>0</v>
      </c>
      <c r="BB676" s="19">
        <f t="shared" si="705"/>
        <v>0</v>
      </c>
      <c r="BC676" s="19">
        <f t="shared" si="706"/>
        <v>0</v>
      </c>
      <c r="BD676" s="17">
        <f t="shared" si="707"/>
        <v>1685</v>
      </c>
      <c r="BE676" s="17">
        <f t="shared" si="691"/>
        <v>0</v>
      </c>
      <c r="BF676" s="38">
        <f t="shared" si="692"/>
        <v>0</v>
      </c>
      <c r="BG676" s="38">
        <f t="shared" si="693"/>
        <v>0</v>
      </c>
      <c r="BH676" s="38">
        <f t="shared" si="708"/>
        <v>0</v>
      </c>
      <c r="BI676" s="38">
        <f t="shared" si="694"/>
        <v>-1.8</v>
      </c>
      <c r="BJ676" s="5">
        <f t="shared" si="695"/>
        <v>0</v>
      </c>
      <c r="BK676" s="5">
        <f t="shared" si="709"/>
        <v>0</v>
      </c>
      <c r="BL676" s="22">
        <f t="shared" si="710"/>
        <v>10.100000000000001</v>
      </c>
      <c r="BM676" s="5">
        <f t="shared" si="711"/>
        <v>8.3000000000000007</v>
      </c>
      <c r="BN676" s="66">
        <f t="shared" si="712"/>
        <v>830.00000000000011</v>
      </c>
      <c r="BO676" s="5">
        <f>AP676*BO1514</f>
        <v>0</v>
      </c>
      <c r="BP676" s="5">
        <f>AU676*BP1239</f>
        <v>-39</v>
      </c>
      <c r="BQ676" s="5">
        <f t="shared" si="743"/>
        <v>-39</v>
      </c>
      <c r="BR676" s="356">
        <f t="shared" si="725"/>
        <v>752.00000000000011</v>
      </c>
      <c r="BS676" s="5">
        <f t="shared" si="713"/>
        <v>1662.4</v>
      </c>
      <c r="BT676" s="6"/>
      <c r="BU676" s="306">
        <v>40987</v>
      </c>
      <c r="BV676" s="38">
        <f t="shared" si="696"/>
        <v>1662.4</v>
      </c>
      <c r="BW676" s="66">
        <f>BV27*BV676</f>
        <v>136958.31273685946</v>
      </c>
      <c r="BX676" s="66">
        <f t="shared" si="717"/>
        <v>543.74691052892013</v>
      </c>
      <c r="BY676" s="17">
        <f t="shared" si="715"/>
        <v>1</v>
      </c>
      <c r="BZ676" s="17">
        <f t="shared" si="718"/>
        <v>0</v>
      </c>
      <c r="CA676" s="66">
        <f t="shared" si="744"/>
        <v>752</v>
      </c>
      <c r="CB676" s="66">
        <f>N3+CE676</f>
        <v>164914</v>
      </c>
      <c r="CC676" s="66">
        <f>MAX(BW404:BW676)</f>
        <v>154630.08732904927</v>
      </c>
      <c r="CD676" s="66">
        <f t="shared" si="697"/>
        <v>-17671.774592189817</v>
      </c>
      <c r="CE676" s="66">
        <f t="shared" si="745"/>
        <v>114914</v>
      </c>
      <c r="CF676" s="66">
        <f>MAX(CE404:CE676)</f>
        <v>114914</v>
      </c>
      <c r="CG676" s="66">
        <f t="shared" si="698"/>
        <v>0</v>
      </c>
      <c r="CH676" s="370">
        <f t="shared" si="742"/>
        <v>40987</v>
      </c>
      <c r="CI676" s="17">
        <f t="shared" si="746"/>
        <v>1</v>
      </c>
      <c r="CJ676" s="17">
        <f t="shared" si="747"/>
        <v>0</v>
      </c>
      <c r="CK676" s="38">
        <f>MAX(BV38:BV676)</f>
        <v>1876.9</v>
      </c>
      <c r="CL676" s="38">
        <f t="shared" si="716"/>
        <v>-214.5</v>
      </c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</row>
    <row r="677" spans="1:147" customFormat="1" x14ac:dyDescent="0.25">
      <c r="A677" s="3"/>
      <c r="B677" s="254"/>
      <c r="C677" s="5"/>
      <c r="D677" s="5"/>
      <c r="E677" s="66"/>
      <c r="F677" s="151" t="s">
        <v>94</v>
      </c>
      <c r="G677" s="29"/>
      <c r="H677" s="151" t="s">
        <v>94</v>
      </c>
      <c r="I677" s="3"/>
      <c r="J677" s="306">
        <v>40994</v>
      </c>
      <c r="K677" s="176">
        <v>1662.2</v>
      </c>
      <c r="L677" s="176">
        <v>1696.9</v>
      </c>
      <c r="M677" s="176">
        <v>1646.7</v>
      </c>
      <c r="N677" s="178">
        <v>1671.9</v>
      </c>
      <c r="O677" s="5">
        <f t="shared" si="749"/>
        <v>50.200000000000045</v>
      </c>
      <c r="P677" s="8">
        <f t="shared" si="750"/>
        <v>3.0200938515220817E-2</v>
      </c>
      <c r="Q677" s="8">
        <f>(AVERAGE(P674:P676))*Q1239</f>
        <v>1.4104635636529026E-2</v>
      </c>
      <c r="R677" s="8">
        <f>P676/P1239</f>
        <v>0.72821450851208802</v>
      </c>
      <c r="S677" s="109">
        <f t="shared" si="734"/>
        <v>1638.7552746449614</v>
      </c>
      <c r="T677" s="5">
        <f t="shared" si="735"/>
        <v>22.200000000000045</v>
      </c>
      <c r="U677" s="8">
        <f t="shared" si="748"/>
        <v>0.50666666666666571</v>
      </c>
      <c r="V677" s="19">
        <f t="shared" si="736"/>
        <v>0</v>
      </c>
      <c r="W677" s="109">
        <f t="shared" si="737"/>
        <v>1685.6447253550386</v>
      </c>
      <c r="X677" s="5">
        <f t="shared" si="738"/>
        <v>22.799999999999955</v>
      </c>
      <c r="Y677" s="8">
        <f t="shared" si="751"/>
        <v>0.49333333333333429</v>
      </c>
      <c r="Z677" s="5">
        <f t="shared" si="739"/>
        <v>0</v>
      </c>
      <c r="AA677" s="5">
        <f>K677*AA1239</f>
        <v>21.608599999999999</v>
      </c>
      <c r="AB677" s="5">
        <f t="shared" si="752"/>
        <v>15.735696028634305</v>
      </c>
      <c r="AC677" s="2">
        <f t="shared" si="714"/>
        <v>40994</v>
      </c>
      <c r="AD677" s="43">
        <f t="shared" si="682"/>
        <v>1640</v>
      </c>
      <c r="AE677" s="235">
        <v>15.2</v>
      </c>
      <c r="AF677" s="131">
        <f>(AK676&gt;AF1239)*1</f>
        <v>1</v>
      </c>
      <c r="AG677" s="112">
        <f>MROUND((AD677*AG1239),5)</f>
        <v>1610</v>
      </c>
      <c r="AH677" s="113">
        <f>MROUND((AE677*AH1239),0.1)</f>
        <v>2.7</v>
      </c>
      <c r="AI677" s="60">
        <f t="shared" si="683"/>
        <v>9.5</v>
      </c>
      <c r="AJ677" s="60">
        <f t="shared" si="740"/>
        <v>1662.2</v>
      </c>
      <c r="AK677" s="133">
        <f t="shared" si="741"/>
        <v>1671.9</v>
      </c>
      <c r="AL677" s="41">
        <f t="shared" si="753"/>
        <v>1685</v>
      </c>
      <c r="AM677" s="56">
        <f t="shared" si="680"/>
        <v>14.3</v>
      </c>
      <c r="AN677" s="82">
        <f t="shared" si="681"/>
        <v>1</v>
      </c>
      <c r="AO677" s="82">
        <f t="shared" si="684"/>
        <v>0</v>
      </c>
      <c r="AP677" s="33">
        <f t="shared" si="699"/>
        <v>0</v>
      </c>
      <c r="AQ677" s="29">
        <f t="shared" si="685"/>
        <v>0</v>
      </c>
      <c r="AR677" s="86">
        <f t="shared" si="686"/>
        <v>1</v>
      </c>
      <c r="AS677" s="33">
        <f t="shared" si="687"/>
        <v>0</v>
      </c>
      <c r="AT677" s="19">
        <f t="shared" si="688"/>
        <v>0</v>
      </c>
      <c r="AU677" s="18">
        <f t="shared" si="700"/>
        <v>1</v>
      </c>
      <c r="AV677" s="5">
        <f t="shared" si="701"/>
        <v>14.3</v>
      </c>
      <c r="AW677" s="17">
        <f t="shared" si="689"/>
        <v>1</v>
      </c>
      <c r="AX677" s="17">
        <f t="shared" si="690"/>
        <v>0</v>
      </c>
      <c r="AY677" s="17">
        <f t="shared" si="702"/>
        <v>0</v>
      </c>
      <c r="AZ677" s="19">
        <f t="shared" si="703"/>
        <v>1685</v>
      </c>
      <c r="BA677" s="19">
        <f t="shared" si="704"/>
        <v>0</v>
      </c>
      <c r="BB677" s="19">
        <f t="shared" si="705"/>
        <v>0</v>
      </c>
      <c r="BC677" s="19">
        <f t="shared" si="706"/>
        <v>0</v>
      </c>
      <c r="BD677" s="17">
        <f t="shared" si="707"/>
        <v>1685</v>
      </c>
      <c r="BE677" s="17">
        <f t="shared" si="691"/>
        <v>0</v>
      </c>
      <c r="BF677" s="38">
        <f t="shared" si="692"/>
        <v>0</v>
      </c>
      <c r="BG677" s="38">
        <f t="shared" si="693"/>
        <v>0</v>
      </c>
      <c r="BH677" s="38">
        <f t="shared" si="708"/>
        <v>0</v>
      </c>
      <c r="BI677" s="38">
        <f t="shared" si="694"/>
        <v>-2.7</v>
      </c>
      <c r="BJ677" s="5">
        <f t="shared" si="695"/>
        <v>0</v>
      </c>
      <c r="BK677" s="5">
        <f t="shared" si="709"/>
        <v>0</v>
      </c>
      <c r="BL677" s="22">
        <f t="shared" si="710"/>
        <v>14.3</v>
      </c>
      <c r="BM677" s="5">
        <f t="shared" si="711"/>
        <v>11.600000000000001</v>
      </c>
      <c r="BN677" s="66">
        <f t="shared" si="712"/>
        <v>1160.0000000000002</v>
      </c>
      <c r="BO677" s="5">
        <f>AP677*BO1515</f>
        <v>0</v>
      </c>
      <c r="BP677" s="5">
        <f>AU677*BP1239</f>
        <v>-39</v>
      </c>
      <c r="BQ677" s="5">
        <f t="shared" si="743"/>
        <v>-39</v>
      </c>
      <c r="BR677" s="356">
        <f t="shared" si="725"/>
        <v>1082.0000000000002</v>
      </c>
      <c r="BS677" s="5">
        <f t="shared" si="713"/>
        <v>1671.9</v>
      </c>
      <c r="BT677" s="6"/>
      <c r="BU677" s="306">
        <v>40994</v>
      </c>
      <c r="BV677" s="38">
        <f t="shared" si="696"/>
        <v>1671.9</v>
      </c>
      <c r="BW677" s="66">
        <f>BV27*BV677</f>
        <v>137740.97874443897</v>
      </c>
      <c r="BX677" s="66">
        <f t="shared" si="717"/>
        <v>782.666007579508</v>
      </c>
      <c r="BY677" s="17">
        <f t="shared" si="715"/>
        <v>1</v>
      </c>
      <c r="BZ677" s="17">
        <f t="shared" si="718"/>
        <v>0</v>
      </c>
      <c r="CA677" s="66">
        <f t="shared" si="744"/>
        <v>1082</v>
      </c>
      <c r="CB677" s="66">
        <f>N3+CE677</f>
        <v>165996</v>
      </c>
      <c r="CC677" s="66">
        <f>MAX(BW404:BW677)</f>
        <v>154630.08732904927</v>
      </c>
      <c r="CD677" s="66">
        <f t="shared" si="697"/>
        <v>-16889.108584610309</v>
      </c>
      <c r="CE677" s="66">
        <f t="shared" si="745"/>
        <v>115996</v>
      </c>
      <c r="CF677" s="66">
        <f>MAX(CE404:CE677)</f>
        <v>115996</v>
      </c>
      <c r="CG677" s="66">
        <f t="shared" si="698"/>
        <v>0</v>
      </c>
      <c r="CH677" s="370">
        <f t="shared" si="742"/>
        <v>40994</v>
      </c>
      <c r="CI677" s="17">
        <f t="shared" si="746"/>
        <v>1</v>
      </c>
      <c r="CJ677" s="17">
        <f t="shared" si="747"/>
        <v>0</v>
      </c>
      <c r="CK677" s="38">
        <f>MAX(BV38:BV677)</f>
        <v>1876.9</v>
      </c>
      <c r="CL677" s="38">
        <f t="shared" si="716"/>
        <v>-205</v>
      </c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</row>
    <row r="678" spans="1:147" customFormat="1" x14ac:dyDescent="0.25">
      <c r="A678" s="3"/>
      <c r="B678" s="254"/>
      <c r="C678" s="5"/>
      <c r="D678" s="5"/>
      <c r="E678" s="66"/>
      <c r="F678" s="72">
        <f>SUM(F625:F677)</f>
        <v>29494</v>
      </c>
      <c r="G678" s="29"/>
      <c r="H678" s="152">
        <f>F678/C625</f>
        <v>0.58987999999999996</v>
      </c>
      <c r="I678" s="3"/>
      <c r="J678" s="306">
        <v>41001</v>
      </c>
      <c r="K678" s="176">
        <v>1671.5</v>
      </c>
      <c r="L678" s="176">
        <v>1685.4</v>
      </c>
      <c r="M678" s="176">
        <v>1613</v>
      </c>
      <c r="N678" s="178">
        <v>1630.1</v>
      </c>
      <c r="O678" s="5">
        <f t="shared" si="749"/>
        <v>72.400000000000091</v>
      </c>
      <c r="P678" s="8">
        <f t="shared" si="750"/>
        <v>4.3314388274005439E-2</v>
      </c>
      <c r="Q678" s="8">
        <f>(AVERAGE(P675:P677))*Q1239</f>
        <v>1.3880084294433274E-2</v>
      </c>
      <c r="R678" s="8">
        <f>P677/P1239</f>
        <v>0.85647867347875684</v>
      </c>
      <c r="S678" s="109">
        <f t="shared" si="734"/>
        <v>1648.2994391018549</v>
      </c>
      <c r="T678" s="5">
        <f t="shared" si="735"/>
        <v>21.5</v>
      </c>
      <c r="U678" s="8">
        <f t="shared" si="748"/>
        <v>0.52222222222222225</v>
      </c>
      <c r="V678" s="19">
        <f t="shared" si="736"/>
        <v>19.900000000000091</v>
      </c>
      <c r="W678" s="109">
        <f t="shared" si="737"/>
        <v>1694.7005608981451</v>
      </c>
      <c r="X678" s="5">
        <f t="shared" si="738"/>
        <v>23.5</v>
      </c>
      <c r="Y678" s="8">
        <f t="shared" si="751"/>
        <v>0.47777777777777775</v>
      </c>
      <c r="Z678" s="5">
        <f t="shared" si="739"/>
        <v>0</v>
      </c>
      <c r="AA678" s="5">
        <f>K678*AA1239</f>
        <v>21.729499999999998</v>
      </c>
      <c r="AB678" s="5">
        <f t="shared" si="752"/>
        <v>18.610853335356644</v>
      </c>
      <c r="AC678" s="2">
        <f t="shared" si="714"/>
        <v>41001</v>
      </c>
      <c r="AD678" s="43">
        <f t="shared" si="682"/>
        <v>1650</v>
      </c>
      <c r="AE678" s="235">
        <v>7.9</v>
      </c>
      <c r="AF678" s="131">
        <f>(AK677&gt;AF1239)*1</f>
        <v>1</v>
      </c>
      <c r="AG678" s="112">
        <f>MROUND((AD678*AG1239),5)</f>
        <v>1620</v>
      </c>
      <c r="AH678" s="113">
        <f>MROUND((AE678*AH1239),0.1)</f>
        <v>1.4000000000000001</v>
      </c>
      <c r="AI678" s="60">
        <f t="shared" si="683"/>
        <v>-41.800000000000182</v>
      </c>
      <c r="AJ678" s="60">
        <f t="shared" si="740"/>
        <v>1671.5</v>
      </c>
      <c r="AK678" s="133">
        <f t="shared" si="741"/>
        <v>1630.1</v>
      </c>
      <c r="AL678" s="41">
        <f t="shared" si="753"/>
        <v>1695</v>
      </c>
      <c r="AM678" s="56">
        <f t="shared" ref="AM678:AM741" si="754">MROUND((AB677*Y677),0.1)</f>
        <v>7.8000000000000007</v>
      </c>
      <c r="AN678" s="82">
        <f t="shared" ref="AN678:AN741" si="755">(AI678&gt;0)*1</f>
        <v>0</v>
      </c>
      <c r="AO678" s="82">
        <f t="shared" si="684"/>
        <v>1</v>
      </c>
      <c r="AP678" s="33">
        <f t="shared" si="699"/>
        <v>0</v>
      </c>
      <c r="AQ678" s="29">
        <f t="shared" si="685"/>
        <v>0</v>
      </c>
      <c r="AR678" s="86">
        <f t="shared" si="686"/>
        <v>0</v>
      </c>
      <c r="AS678" s="33">
        <f t="shared" si="687"/>
        <v>0</v>
      </c>
      <c r="AT678" s="19">
        <f t="shared" si="688"/>
        <v>0</v>
      </c>
      <c r="AU678" s="18">
        <f t="shared" si="700"/>
        <v>1</v>
      </c>
      <c r="AV678" s="5">
        <f t="shared" si="701"/>
        <v>7.8000000000000007</v>
      </c>
      <c r="AW678" s="17">
        <f t="shared" si="689"/>
        <v>1</v>
      </c>
      <c r="AX678" s="17">
        <f t="shared" si="690"/>
        <v>0</v>
      </c>
      <c r="AY678" s="17">
        <f t="shared" si="702"/>
        <v>0</v>
      </c>
      <c r="AZ678" s="19">
        <f t="shared" si="703"/>
        <v>1685</v>
      </c>
      <c r="BA678" s="19">
        <f t="shared" si="704"/>
        <v>0</v>
      </c>
      <c r="BB678" s="19">
        <f t="shared" si="705"/>
        <v>0</v>
      </c>
      <c r="BC678" s="19">
        <f t="shared" si="706"/>
        <v>0</v>
      </c>
      <c r="BD678" s="17">
        <f t="shared" si="707"/>
        <v>1685</v>
      </c>
      <c r="BE678" s="17">
        <f t="shared" si="691"/>
        <v>0</v>
      </c>
      <c r="BF678" s="38">
        <f t="shared" si="692"/>
        <v>0</v>
      </c>
      <c r="BG678" s="38">
        <f t="shared" si="693"/>
        <v>0</v>
      </c>
      <c r="BH678" s="38">
        <f t="shared" si="708"/>
        <v>0</v>
      </c>
      <c r="BI678" s="38">
        <f t="shared" si="694"/>
        <v>-1.4000000000000001</v>
      </c>
      <c r="BJ678" s="5">
        <f t="shared" si="695"/>
        <v>0</v>
      </c>
      <c r="BK678" s="5">
        <f t="shared" si="709"/>
        <v>0</v>
      </c>
      <c r="BL678" s="22">
        <f t="shared" si="710"/>
        <v>7.8000000000000007</v>
      </c>
      <c r="BM678" s="5">
        <f t="shared" si="711"/>
        <v>6.4</v>
      </c>
      <c r="BN678" s="66">
        <f t="shared" si="712"/>
        <v>640</v>
      </c>
      <c r="BO678" s="5">
        <f>AP678*BO1516</f>
        <v>0</v>
      </c>
      <c r="BP678" s="5">
        <f>AU678*BP1239</f>
        <v>-39</v>
      </c>
      <c r="BQ678" s="5">
        <f t="shared" si="743"/>
        <v>-39</v>
      </c>
      <c r="BR678" s="356">
        <f t="shared" si="725"/>
        <v>562</v>
      </c>
      <c r="BS678" s="5">
        <f t="shared" si="713"/>
        <v>1630.1</v>
      </c>
      <c r="BT678" s="6"/>
      <c r="BU678" s="306">
        <v>41001</v>
      </c>
      <c r="BV678" s="38">
        <f t="shared" si="696"/>
        <v>1630.1</v>
      </c>
      <c r="BW678" s="66">
        <f>BV27*BV678</f>
        <v>134297.24831108915</v>
      </c>
      <c r="BX678" s="66">
        <f t="shared" si="717"/>
        <v>-3443.7304333498178</v>
      </c>
      <c r="BY678" s="17">
        <f t="shared" si="715"/>
        <v>0</v>
      </c>
      <c r="BZ678" s="17">
        <f t="shared" si="718"/>
        <v>1</v>
      </c>
      <c r="CA678" s="66">
        <f t="shared" si="744"/>
        <v>562</v>
      </c>
      <c r="CB678" s="66">
        <f>N3+CE678</f>
        <v>166558</v>
      </c>
      <c r="CC678" s="66">
        <f>MAX(BW404:BW678)</f>
        <v>154630.08732904927</v>
      </c>
      <c r="CD678" s="66">
        <f t="shared" si="697"/>
        <v>-20332.839017960127</v>
      </c>
      <c r="CE678" s="66">
        <f t="shared" si="745"/>
        <v>116558</v>
      </c>
      <c r="CF678" s="66">
        <f>MAX(CE404:CE678)</f>
        <v>116558</v>
      </c>
      <c r="CG678" s="66">
        <f t="shared" si="698"/>
        <v>0</v>
      </c>
      <c r="CH678" s="370">
        <f t="shared" si="742"/>
        <v>41001</v>
      </c>
      <c r="CI678" s="17">
        <f t="shared" si="746"/>
        <v>1</v>
      </c>
      <c r="CJ678" s="17">
        <f t="shared" si="747"/>
        <v>0</v>
      </c>
      <c r="CK678" s="38">
        <f>MAX(BV38:BV678)</f>
        <v>1876.9</v>
      </c>
      <c r="CL678" s="38">
        <f t="shared" si="716"/>
        <v>-246.80000000000018</v>
      </c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</row>
    <row r="679" spans="1:147" customFormat="1" x14ac:dyDescent="0.25">
      <c r="A679" s="3"/>
      <c r="B679" s="254"/>
      <c r="C679" s="5"/>
      <c r="D679" s="5"/>
      <c r="E679" s="66"/>
      <c r="F679" s="66"/>
      <c r="G679" s="4"/>
      <c r="H679" s="8"/>
      <c r="I679" s="3"/>
      <c r="J679" s="306">
        <v>41008</v>
      </c>
      <c r="K679" s="176">
        <v>1641</v>
      </c>
      <c r="L679" s="176">
        <v>1681.3</v>
      </c>
      <c r="M679" s="176">
        <v>1632.5</v>
      </c>
      <c r="N679" s="178">
        <v>1660.2</v>
      </c>
      <c r="O679" s="5">
        <f t="shared" si="749"/>
        <v>48.799999999999955</v>
      </c>
      <c r="P679" s="8">
        <f t="shared" si="750"/>
        <v>2.9737964655697717E-2</v>
      </c>
      <c r="Q679" s="8">
        <f>(AVERAGE(P676:P678))*Q1239</f>
        <v>1.3225792818430886E-2</v>
      </c>
      <c r="R679" s="8">
        <f>P678/P1239</f>
        <v>1.2283674493349683</v>
      </c>
      <c r="S679" s="109">
        <f t="shared" si="734"/>
        <v>1619.2964739849549</v>
      </c>
      <c r="T679" s="5">
        <f t="shared" si="735"/>
        <v>21</v>
      </c>
      <c r="U679" s="8">
        <f t="shared" si="748"/>
        <v>0.53333333333333333</v>
      </c>
      <c r="V679" s="19">
        <f t="shared" si="736"/>
        <v>0</v>
      </c>
      <c r="W679" s="109">
        <f t="shared" si="737"/>
        <v>1662.7035260150451</v>
      </c>
      <c r="X679" s="5">
        <f t="shared" si="738"/>
        <v>24</v>
      </c>
      <c r="Y679" s="8">
        <f t="shared" si="751"/>
        <v>0.46666666666666667</v>
      </c>
      <c r="Z679" s="5">
        <f t="shared" si="739"/>
        <v>0</v>
      </c>
      <c r="AA679" s="5">
        <f>K679*AA1239</f>
        <v>21.332999999999998</v>
      </c>
      <c r="AB679" s="5">
        <f t="shared" si="752"/>
        <v>26.204762796662877</v>
      </c>
      <c r="AC679" s="2">
        <f t="shared" si="714"/>
        <v>41008</v>
      </c>
      <c r="AD679" s="43">
        <f t="shared" ref="AD679:AD742" si="756">MROUND(S679,5)</f>
        <v>1620</v>
      </c>
      <c r="AE679" s="235">
        <v>9.6999999999999993</v>
      </c>
      <c r="AF679" s="131">
        <f>(AK678&gt;AF1239)*1</f>
        <v>1</v>
      </c>
      <c r="AG679" s="112">
        <f>MROUND((AD679*AG1239),5)</f>
        <v>1590</v>
      </c>
      <c r="AH679" s="113">
        <f>MROUND((AE679*AH1239),0.1)</f>
        <v>1.7000000000000002</v>
      </c>
      <c r="AI679" s="60">
        <f t="shared" ref="AI679:AI742" si="757">AK679-AK678</f>
        <v>30.100000000000136</v>
      </c>
      <c r="AJ679" s="60">
        <f t="shared" si="740"/>
        <v>1641</v>
      </c>
      <c r="AK679" s="133">
        <f t="shared" si="741"/>
        <v>1660.2</v>
      </c>
      <c r="AL679" s="41">
        <f t="shared" si="753"/>
        <v>1665</v>
      </c>
      <c r="AM679" s="56">
        <f t="shared" si="754"/>
        <v>8.9</v>
      </c>
      <c r="AN679" s="82">
        <f t="shared" si="755"/>
        <v>1</v>
      </c>
      <c r="AO679" s="82">
        <f t="shared" ref="AO679:AO742" si="758">(AI679&lt;0)*1</f>
        <v>0</v>
      </c>
      <c r="AP679" s="33">
        <f t="shared" si="699"/>
        <v>0</v>
      </c>
      <c r="AQ679" s="29">
        <f t="shared" ref="AQ679:AQ742" si="759">AP679*AE679</f>
        <v>0</v>
      </c>
      <c r="AR679" s="86">
        <f t="shared" ref="AR679:AR742" si="760">(AK679&gt;AD679)*1</f>
        <v>1</v>
      </c>
      <c r="AS679" s="33">
        <f t="shared" ref="AS679:AS742" si="761">(AD679&gt;AK679)*AP679</f>
        <v>0</v>
      </c>
      <c r="AT679" s="19">
        <f t="shared" ref="AT679:AT742" si="762">AS679*AD679</f>
        <v>0</v>
      </c>
      <c r="AU679" s="18">
        <f t="shared" si="700"/>
        <v>1</v>
      </c>
      <c r="AV679" s="5">
        <f t="shared" si="701"/>
        <v>8.9</v>
      </c>
      <c r="AW679" s="17">
        <f t="shared" ref="AW679:AW742" si="763">(AK679&lt;AL679)*AU679</f>
        <v>1</v>
      </c>
      <c r="AX679" s="17">
        <f t="shared" ref="AX679:AX742" si="764">(AK679&gt;AL679)*AU679</f>
        <v>0</v>
      </c>
      <c r="AY679" s="17">
        <f t="shared" si="702"/>
        <v>0</v>
      </c>
      <c r="AZ679" s="19">
        <f t="shared" si="703"/>
        <v>1685</v>
      </c>
      <c r="BA679" s="19">
        <f t="shared" si="704"/>
        <v>0</v>
      </c>
      <c r="BB679" s="19">
        <f t="shared" si="705"/>
        <v>0</v>
      </c>
      <c r="BC679" s="19">
        <f t="shared" si="706"/>
        <v>0</v>
      </c>
      <c r="BD679" s="17">
        <f t="shared" si="707"/>
        <v>1685</v>
      </c>
      <c r="BE679" s="17">
        <f t="shared" ref="BE679:BE742" si="765">(AG679&gt;AK679)*AF679</f>
        <v>0</v>
      </c>
      <c r="BF679" s="38">
        <f t="shared" ref="BF679:BF742" si="766">(AG679&gt;AK679)*AG679</f>
        <v>0</v>
      </c>
      <c r="BG679" s="38">
        <f t="shared" ref="BG679:BG742" si="767">((AG679-BD679)*(BD679&gt;0)*BE679)</f>
        <v>0</v>
      </c>
      <c r="BH679" s="38">
        <f t="shared" si="708"/>
        <v>0</v>
      </c>
      <c r="BI679" s="38">
        <f t="shared" ref="BI679:BI742" si="768">((BG679+BH679)*BE679)-AH679</f>
        <v>-1.7000000000000002</v>
      </c>
      <c r="BJ679" s="5">
        <f t="shared" ref="BJ679:BJ742" si="769">AP679*AE679</f>
        <v>0</v>
      </c>
      <c r="BK679" s="5">
        <f t="shared" si="709"/>
        <v>0</v>
      </c>
      <c r="BL679" s="22">
        <f t="shared" si="710"/>
        <v>8.9</v>
      </c>
      <c r="BM679" s="5">
        <f t="shared" si="711"/>
        <v>7.2</v>
      </c>
      <c r="BN679" s="66">
        <f t="shared" si="712"/>
        <v>720</v>
      </c>
      <c r="BO679" s="5">
        <f>AP679*BO1517</f>
        <v>0</v>
      </c>
      <c r="BP679" s="5">
        <f>AU679*BP1239</f>
        <v>-39</v>
      </c>
      <c r="BQ679" s="5">
        <f t="shared" si="743"/>
        <v>-39</v>
      </c>
      <c r="BR679" s="356">
        <f t="shared" si="725"/>
        <v>642</v>
      </c>
      <c r="BS679" s="5">
        <f t="shared" si="713"/>
        <v>1660.2</v>
      </c>
      <c r="BT679" s="6"/>
      <c r="BU679" s="306">
        <v>41008</v>
      </c>
      <c r="BV679" s="38">
        <f t="shared" ref="BV679:BV742" si="770">AK679</f>
        <v>1660.2</v>
      </c>
      <c r="BW679" s="66">
        <f>BV27*BV679</f>
        <v>136777.06376668316</v>
      </c>
      <c r="BX679" s="66">
        <f t="shared" si="717"/>
        <v>2479.8154555940127</v>
      </c>
      <c r="BY679" s="17">
        <f t="shared" si="715"/>
        <v>1</v>
      </c>
      <c r="BZ679" s="17">
        <f t="shared" si="718"/>
        <v>0</v>
      </c>
      <c r="CA679" s="66">
        <f t="shared" si="744"/>
        <v>642</v>
      </c>
      <c r="CB679" s="66">
        <f>N3+CE679</f>
        <v>167200</v>
      </c>
      <c r="CC679" s="66">
        <f>MAX(BW404:BW679)</f>
        <v>154630.08732904927</v>
      </c>
      <c r="CD679" s="66">
        <f t="shared" si="697"/>
        <v>-17853.023562366114</v>
      </c>
      <c r="CE679" s="66">
        <f t="shared" si="745"/>
        <v>117200</v>
      </c>
      <c r="CF679" s="66">
        <f>MAX(CE404:CE679)</f>
        <v>117200</v>
      </c>
      <c r="CG679" s="66">
        <f t="shared" si="698"/>
        <v>0</v>
      </c>
      <c r="CH679" s="370">
        <f t="shared" si="742"/>
        <v>41008</v>
      </c>
      <c r="CI679" s="17">
        <f t="shared" si="746"/>
        <v>1</v>
      </c>
      <c r="CJ679" s="17">
        <f t="shared" si="747"/>
        <v>0</v>
      </c>
      <c r="CK679" s="38">
        <f>MAX(BV38:BV679)</f>
        <v>1876.9</v>
      </c>
      <c r="CL679" s="38">
        <f t="shared" si="716"/>
        <v>-216.70000000000005</v>
      </c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</row>
    <row r="680" spans="1:147" customFormat="1" x14ac:dyDescent="0.25">
      <c r="A680" s="3"/>
      <c r="B680" s="254">
        <f t="shared" ref="B680:B711" si="771">J665</f>
        <v>40910</v>
      </c>
      <c r="C680" s="5">
        <f>E680+G676+D680</f>
        <v>50000</v>
      </c>
      <c r="D680" s="5">
        <v>0</v>
      </c>
      <c r="E680" s="66">
        <f>-F678</f>
        <v>-29494</v>
      </c>
      <c r="F680" s="66">
        <f t="shared" ref="F680:F711" si="772">BR665</f>
        <v>4272</v>
      </c>
      <c r="G680" s="4">
        <f>C680+F680</f>
        <v>54272</v>
      </c>
      <c r="H680" s="8">
        <f t="shared" ref="H680:H711" si="773">F680/C680</f>
        <v>8.5440000000000002E-2</v>
      </c>
      <c r="I680" s="3"/>
      <c r="J680" s="306">
        <v>41015</v>
      </c>
      <c r="K680" s="176">
        <v>1658.7</v>
      </c>
      <c r="L680" s="176">
        <v>1659.6</v>
      </c>
      <c r="M680" s="176">
        <v>1631.2</v>
      </c>
      <c r="N680" s="178">
        <v>1642.8</v>
      </c>
      <c r="O680" s="5">
        <f t="shared" si="749"/>
        <v>28.399999999999864</v>
      </c>
      <c r="P680" s="8">
        <f t="shared" si="750"/>
        <v>1.7121842406703964E-2</v>
      </c>
      <c r="Q680" s="8">
        <f>(AVERAGE(P677:P679))*Q1239</f>
        <v>1.3767105525989864E-2</v>
      </c>
      <c r="R680" s="8">
        <f>P679/P1239</f>
        <v>0.84334904054169291</v>
      </c>
      <c r="S680" s="109">
        <f t="shared" si="734"/>
        <v>1635.8645020640406</v>
      </c>
      <c r="T680" s="5">
        <f t="shared" si="735"/>
        <v>23.700000000000045</v>
      </c>
      <c r="U680" s="8">
        <f t="shared" si="748"/>
        <v>0.47333333333333233</v>
      </c>
      <c r="V680" s="19">
        <f t="shared" si="736"/>
        <v>0</v>
      </c>
      <c r="W680" s="109">
        <f t="shared" si="737"/>
        <v>1681.5354979359595</v>
      </c>
      <c r="X680" s="5">
        <f t="shared" si="738"/>
        <v>21.299999999999955</v>
      </c>
      <c r="Y680" s="8">
        <f t="shared" si="751"/>
        <v>0.52666666666666773</v>
      </c>
      <c r="Z680" s="5">
        <f t="shared" si="739"/>
        <v>0</v>
      </c>
      <c r="AA680" s="5">
        <f>K680*AA1239</f>
        <v>21.563099999999999</v>
      </c>
      <c r="AB680" s="5">
        <f t="shared" si="752"/>
        <v>18.185219696104578</v>
      </c>
      <c r="AC680" s="2">
        <f t="shared" si="714"/>
        <v>41015</v>
      </c>
      <c r="AD680" s="78">
        <f t="shared" si="756"/>
        <v>1635</v>
      </c>
      <c r="AE680" s="235">
        <v>13.9</v>
      </c>
      <c r="AF680" s="131">
        <f>(AK679&gt;AF1239)*1</f>
        <v>1</v>
      </c>
      <c r="AG680" s="112">
        <f>MROUND((AD680*AG1239),5)</f>
        <v>1605</v>
      </c>
      <c r="AH680" s="113">
        <f>MROUND((AE680*AH1239),0.1)</f>
        <v>2.5</v>
      </c>
      <c r="AI680" s="60">
        <f t="shared" si="757"/>
        <v>-17.400000000000091</v>
      </c>
      <c r="AJ680" s="60">
        <f t="shared" si="740"/>
        <v>1658.7</v>
      </c>
      <c r="AK680" s="133">
        <f t="shared" si="741"/>
        <v>1642.8</v>
      </c>
      <c r="AL680" s="41">
        <f t="shared" si="753"/>
        <v>1680</v>
      </c>
      <c r="AM680" s="56">
        <f t="shared" si="754"/>
        <v>12.200000000000001</v>
      </c>
      <c r="AN680" s="82">
        <f t="shared" si="755"/>
        <v>0</v>
      </c>
      <c r="AO680" s="82">
        <f t="shared" si="758"/>
        <v>1</v>
      </c>
      <c r="AP680" s="33">
        <f t="shared" si="699"/>
        <v>0</v>
      </c>
      <c r="AQ680" s="29">
        <f t="shared" si="759"/>
        <v>0</v>
      </c>
      <c r="AR680" s="86">
        <f t="shared" si="760"/>
        <v>1</v>
      </c>
      <c r="AS680" s="33">
        <f t="shared" si="761"/>
        <v>0</v>
      </c>
      <c r="AT680" s="19">
        <f t="shared" si="762"/>
        <v>0</v>
      </c>
      <c r="AU680" s="18">
        <f t="shared" si="700"/>
        <v>1</v>
      </c>
      <c r="AV680" s="5">
        <f t="shared" si="701"/>
        <v>12.200000000000001</v>
      </c>
      <c r="AW680" s="17">
        <f t="shared" si="763"/>
        <v>1</v>
      </c>
      <c r="AX680" s="17">
        <f t="shared" si="764"/>
        <v>0</v>
      </c>
      <c r="AY680" s="17">
        <f t="shared" si="702"/>
        <v>0</v>
      </c>
      <c r="AZ680" s="19">
        <f t="shared" si="703"/>
        <v>1685</v>
      </c>
      <c r="BA680" s="19">
        <f t="shared" si="704"/>
        <v>0</v>
      </c>
      <c r="BB680" s="19">
        <f t="shared" si="705"/>
        <v>0</v>
      </c>
      <c r="BC680" s="19">
        <f t="shared" si="706"/>
        <v>0</v>
      </c>
      <c r="BD680" s="17">
        <f t="shared" si="707"/>
        <v>1685</v>
      </c>
      <c r="BE680" s="17">
        <f t="shared" si="765"/>
        <v>0</v>
      </c>
      <c r="BF680" s="38">
        <f t="shared" si="766"/>
        <v>0</v>
      </c>
      <c r="BG680" s="38">
        <f t="shared" si="767"/>
        <v>0</v>
      </c>
      <c r="BH680" s="38">
        <f t="shared" si="708"/>
        <v>0</v>
      </c>
      <c r="BI680" s="38">
        <f t="shared" si="768"/>
        <v>-2.5</v>
      </c>
      <c r="BJ680" s="5">
        <f t="shared" si="769"/>
        <v>0</v>
      </c>
      <c r="BK680" s="5">
        <f t="shared" si="709"/>
        <v>0</v>
      </c>
      <c r="BL680" s="22">
        <f t="shared" si="710"/>
        <v>12.200000000000001</v>
      </c>
      <c r="BM680" s="5">
        <f t="shared" si="711"/>
        <v>9.7000000000000011</v>
      </c>
      <c r="BN680" s="66">
        <f t="shared" si="712"/>
        <v>970.00000000000011</v>
      </c>
      <c r="BO680" s="5">
        <f>AP680*BO1518</f>
        <v>0</v>
      </c>
      <c r="BP680" s="5">
        <f>AU680*BP1239</f>
        <v>-39</v>
      </c>
      <c r="BQ680" s="5">
        <f t="shared" si="743"/>
        <v>-39</v>
      </c>
      <c r="BR680" s="356">
        <f t="shared" si="725"/>
        <v>892.00000000000011</v>
      </c>
      <c r="BS680" s="5">
        <f t="shared" si="713"/>
        <v>1642.8</v>
      </c>
      <c r="BT680" s="6"/>
      <c r="BU680" s="306">
        <v>41015</v>
      </c>
      <c r="BV680" s="38">
        <f t="shared" si="770"/>
        <v>1642.8</v>
      </c>
      <c r="BW680" s="66">
        <f>BV27*BV680</f>
        <v>135343.54918437963</v>
      </c>
      <c r="BX680" s="66">
        <f t="shared" si="717"/>
        <v>-1433.5145823035273</v>
      </c>
      <c r="BY680" s="17">
        <f t="shared" si="715"/>
        <v>0</v>
      </c>
      <c r="BZ680" s="17">
        <f t="shared" si="718"/>
        <v>1</v>
      </c>
      <c r="CA680" s="66">
        <f t="shared" si="744"/>
        <v>892</v>
      </c>
      <c r="CB680" s="66">
        <f>N3+CE680</f>
        <v>168092</v>
      </c>
      <c r="CC680" s="66">
        <f>MAX(BW404:BW680)</f>
        <v>154630.08732904927</v>
      </c>
      <c r="CD680" s="66">
        <f t="shared" ref="CD680:CD743" si="774">BW680-CC680</f>
        <v>-19286.538144669641</v>
      </c>
      <c r="CE680" s="66">
        <f t="shared" si="745"/>
        <v>118092</v>
      </c>
      <c r="CF680" s="66">
        <f>MAX(CE404:CE680)</f>
        <v>118092</v>
      </c>
      <c r="CG680" s="66">
        <f t="shared" ref="CG680:CG743" si="775">CE680-CF680</f>
        <v>0</v>
      </c>
      <c r="CH680" s="370">
        <f t="shared" si="742"/>
        <v>41015</v>
      </c>
      <c r="CI680" s="17">
        <f t="shared" si="746"/>
        <v>1</v>
      </c>
      <c r="CJ680" s="17">
        <f t="shared" si="747"/>
        <v>0</v>
      </c>
      <c r="CK680" s="38">
        <f>MAX(BV38:BV680)</f>
        <v>1876.9</v>
      </c>
      <c r="CL680" s="38">
        <f t="shared" si="716"/>
        <v>-234.10000000000014</v>
      </c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</row>
    <row r="681" spans="1:147" customFormat="1" x14ac:dyDescent="0.25">
      <c r="A681" s="3"/>
      <c r="B681" s="254">
        <f t="shared" si="771"/>
        <v>40917</v>
      </c>
      <c r="C681" s="5">
        <f t="shared" ref="C681:C712" si="776">G680</f>
        <v>54272</v>
      </c>
      <c r="D681" s="5">
        <v>0</v>
      </c>
      <c r="E681" s="66">
        <v>0</v>
      </c>
      <c r="F681" s="66">
        <f t="shared" si="772"/>
        <v>1261</v>
      </c>
      <c r="G681" s="4">
        <f t="shared" ref="G681:G712" si="777">G680+F681</f>
        <v>55533</v>
      </c>
      <c r="H681" s="8">
        <f t="shared" si="773"/>
        <v>2.3234817216981132E-2</v>
      </c>
      <c r="I681" s="3"/>
      <c r="J681" s="306">
        <v>41022</v>
      </c>
      <c r="K681" s="176">
        <v>1642.8</v>
      </c>
      <c r="L681" s="176">
        <v>1668.4</v>
      </c>
      <c r="M681" s="176">
        <v>1623.6</v>
      </c>
      <c r="N681" s="178">
        <v>1664.8</v>
      </c>
      <c r="O681" s="5">
        <f t="shared" si="749"/>
        <v>44.800000000000182</v>
      </c>
      <c r="P681" s="8">
        <f t="shared" si="750"/>
        <v>2.7270513757000354E-2</v>
      </c>
      <c r="Q681" s="8">
        <f>(AVERAGE(P678:P680))*Q1239</f>
        <v>1.2023226044854285E-2</v>
      </c>
      <c r="R681" s="8">
        <f>P680/P1239</f>
        <v>0.48556414445913504</v>
      </c>
      <c r="S681" s="109">
        <f t="shared" si="734"/>
        <v>1623.0482442535133</v>
      </c>
      <c r="T681" s="5">
        <f t="shared" si="735"/>
        <v>17.799999999999955</v>
      </c>
      <c r="U681" s="8">
        <f t="shared" si="748"/>
        <v>0.55500000000000116</v>
      </c>
      <c r="V681" s="19">
        <f t="shared" si="736"/>
        <v>0</v>
      </c>
      <c r="W681" s="109">
        <f t="shared" si="737"/>
        <v>1662.5517557464866</v>
      </c>
      <c r="X681" s="5">
        <f t="shared" si="738"/>
        <v>22.200000000000045</v>
      </c>
      <c r="Y681" s="8">
        <f t="shared" si="751"/>
        <v>0.44499999999999884</v>
      </c>
      <c r="Z681" s="5">
        <f t="shared" si="739"/>
        <v>0</v>
      </c>
      <c r="AA681" s="5">
        <f>K681*AA1239</f>
        <v>21.356399999999997</v>
      </c>
      <c r="AB681" s="5">
        <f t="shared" si="752"/>
        <v>10.36990209472707</v>
      </c>
      <c r="AC681" s="2">
        <f t="shared" si="714"/>
        <v>41022</v>
      </c>
      <c r="AD681" s="78">
        <f t="shared" si="756"/>
        <v>1625</v>
      </c>
      <c r="AE681" s="235">
        <v>8.6</v>
      </c>
      <c r="AF681" s="131">
        <f>(AK680&gt;AF1239)*1</f>
        <v>1</v>
      </c>
      <c r="AG681" s="112">
        <f>MROUND((AD681*AG1239),5)</f>
        <v>1595</v>
      </c>
      <c r="AH681" s="113">
        <f>MROUND((AE681*AH1239),0.1)</f>
        <v>1.5</v>
      </c>
      <c r="AI681" s="60">
        <f t="shared" si="757"/>
        <v>22</v>
      </c>
      <c r="AJ681" s="60">
        <f t="shared" si="740"/>
        <v>1642.8</v>
      </c>
      <c r="AK681" s="133">
        <f t="shared" si="741"/>
        <v>1664.8</v>
      </c>
      <c r="AL681" s="41">
        <f t="shared" si="753"/>
        <v>1665</v>
      </c>
      <c r="AM681" s="56">
        <f t="shared" si="754"/>
        <v>9.6000000000000014</v>
      </c>
      <c r="AN681" s="82">
        <f t="shared" si="755"/>
        <v>1</v>
      </c>
      <c r="AO681" s="82">
        <f t="shared" si="758"/>
        <v>0</v>
      </c>
      <c r="AP681" s="33">
        <f t="shared" si="699"/>
        <v>0</v>
      </c>
      <c r="AQ681" s="29">
        <f t="shared" si="759"/>
        <v>0</v>
      </c>
      <c r="AR681" s="86">
        <f t="shared" si="760"/>
        <v>1</v>
      </c>
      <c r="AS681" s="33">
        <f t="shared" si="761"/>
        <v>0</v>
      </c>
      <c r="AT681" s="19">
        <f t="shared" si="762"/>
        <v>0</v>
      </c>
      <c r="AU681" s="18">
        <f t="shared" si="700"/>
        <v>1</v>
      </c>
      <c r="AV681" s="5">
        <f t="shared" si="701"/>
        <v>9.6000000000000014</v>
      </c>
      <c r="AW681" s="17">
        <f t="shared" si="763"/>
        <v>1</v>
      </c>
      <c r="AX681" s="17">
        <f t="shared" si="764"/>
        <v>0</v>
      </c>
      <c r="AY681" s="17">
        <f t="shared" si="702"/>
        <v>0</v>
      </c>
      <c r="AZ681" s="19">
        <f t="shared" si="703"/>
        <v>1685</v>
      </c>
      <c r="BA681" s="19">
        <f t="shared" si="704"/>
        <v>0</v>
      </c>
      <c r="BB681" s="19">
        <f t="shared" si="705"/>
        <v>0</v>
      </c>
      <c r="BC681" s="19">
        <f t="shared" si="706"/>
        <v>0</v>
      </c>
      <c r="BD681" s="17">
        <f t="shared" si="707"/>
        <v>1685</v>
      </c>
      <c r="BE681" s="17">
        <f t="shared" si="765"/>
        <v>0</v>
      </c>
      <c r="BF681" s="38">
        <f t="shared" si="766"/>
        <v>0</v>
      </c>
      <c r="BG681" s="38">
        <f t="shared" si="767"/>
        <v>0</v>
      </c>
      <c r="BH681" s="38">
        <f t="shared" si="708"/>
        <v>0</v>
      </c>
      <c r="BI681" s="38">
        <f t="shared" si="768"/>
        <v>-1.5</v>
      </c>
      <c r="BJ681" s="5">
        <f t="shared" si="769"/>
        <v>0</v>
      </c>
      <c r="BK681" s="5">
        <f t="shared" si="709"/>
        <v>0</v>
      </c>
      <c r="BL681" s="22">
        <f t="shared" si="710"/>
        <v>9.6000000000000014</v>
      </c>
      <c r="BM681" s="5">
        <f t="shared" si="711"/>
        <v>8.1000000000000014</v>
      </c>
      <c r="BN681" s="66">
        <f t="shared" si="712"/>
        <v>810.00000000000011</v>
      </c>
      <c r="BO681" s="5">
        <f>AP681*BO1519</f>
        <v>0</v>
      </c>
      <c r="BP681" s="5">
        <f>AU681*BP1239</f>
        <v>-39</v>
      </c>
      <c r="BQ681" s="5">
        <f t="shared" si="743"/>
        <v>-39</v>
      </c>
      <c r="BR681" s="356">
        <f t="shared" si="725"/>
        <v>732.00000000000011</v>
      </c>
      <c r="BS681" s="5">
        <f t="shared" si="713"/>
        <v>1664.8</v>
      </c>
      <c r="BT681" s="6"/>
      <c r="BU681" s="306">
        <v>41022</v>
      </c>
      <c r="BV681" s="38">
        <f t="shared" si="770"/>
        <v>1664.8</v>
      </c>
      <c r="BW681" s="66">
        <f>BV27*BV681</f>
        <v>137156.03888614269</v>
      </c>
      <c r="BX681" s="66">
        <f t="shared" si="717"/>
        <v>1812.4897017630574</v>
      </c>
      <c r="BY681" s="17">
        <f t="shared" si="715"/>
        <v>1</v>
      </c>
      <c r="BZ681" s="17">
        <f t="shared" si="718"/>
        <v>0</v>
      </c>
      <c r="CA681" s="66">
        <f t="shared" si="744"/>
        <v>732</v>
      </c>
      <c r="CB681" s="66">
        <f>N3+CE681</f>
        <v>168824</v>
      </c>
      <c r="CC681" s="66">
        <f>MAX(BW404:BW681)</f>
        <v>154630.08732904927</v>
      </c>
      <c r="CD681" s="66">
        <f t="shared" si="774"/>
        <v>-17474.048442906584</v>
      </c>
      <c r="CE681" s="66">
        <f t="shared" si="745"/>
        <v>118824</v>
      </c>
      <c r="CF681" s="66">
        <f>MAX(CE404:CE681)</f>
        <v>118824</v>
      </c>
      <c r="CG681" s="66">
        <f t="shared" si="775"/>
        <v>0</v>
      </c>
      <c r="CH681" s="370">
        <f t="shared" si="742"/>
        <v>41022</v>
      </c>
      <c r="CI681" s="17">
        <f t="shared" si="746"/>
        <v>1</v>
      </c>
      <c r="CJ681" s="17">
        <f t="shared" si="747"/>
        <v>0</v>
      </c>
      <c r="CK681" s="38">
        <f>MAX(BV38:BV681)</f>
        <v>1876.9</v>
      </c>
      <c r="CL681" s="38">
        <f t="shared" si="716"/>
        <v>-212.10000000000014</v>
      </c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</row>
    <row r="682" spans="1:147" customFormat="1" x14ac:dyDescent="0.25">
      <c r="A682" s="3"/>
      <c r="B682" s="254">
        <f t="shared" si="771"/>
        <v>40924</v>
      </c>
      <c r="C682" s="5">
        <f t="shared" si="776"/>
        <v>55533</v>
      </c>
      <c r="D682" s="5">
        <v>0</v>
      </c>
      <c r="E682" s="66">
        <f t="shared" ref="E682:E713" si="778">E681</f>
        <v>0</v>
      </c>
      <c r="F682" s="66">
        <f t="shared" si="772"/>
        <v>971.00000000000011</v>
      </c>
      <c r="G682" s="4">
        <f t="shared" si="777"/>
        <v>56504</v>
      </c>
      <c r="H682" s="8">
        <f t="shared" si="773"/>
        <v>1.7485098950173774E-2</v>
      </c>
      <c r="I682" s="3"/>
      <c r="J682" s="306">
        <v>41029</v>
      </c>
      <c r="K682" s="176">
        <v>1663</v>
      </c>
      <c r="L682" s="176">
        <v>1672.3</v>
      </c>
      <c r="M682" s="176">
        <v>1626.8</v>
      </c>
      <c r="N682" s="178">
        <v>1645.2</v>
      </c>
      <c r="O682" s="5">
        <f t="shared" si="749"/>
        <v>45.5</v>
      </c>
      <c r="P682" s="8">
        <f t="shared" si="750"/>
        <v>2.736019242333133E-2</v>
      </c>
      <c r="Q682" s="8">
        <f>(AVERAGE(P679:P681))*Q1239</f>
        <v>9.8840427759202733E-3</v>
      </c>
      <c r="R682" s="8">
        <f>P681/P1239</f>
        <v>0.77337376240504818</v>
      </c>
      <c r="S682" s="109">
        <f t="shared" si="734"/>
        <v>1646.5628368636446</v>
      </c>
      <c r="T682" s="5">
        <f t="shared" si="735"/>
        <v>18</v>
      </c>
      <c r="U682" s="8">
        <f t="shared" si="748"/>
        <v>0.48571428571428571</v>
      </c>
      <c r="V682" s="19">
        <f t="shared" si="736"/>
        <v>0</v>
      </c>
      <c r="W682" s="109">
        <f t="shared" si="737"/>
        <v>1679.4371631363554</v>
      </c>
      <c r="X682" s="5">
        <f t="shared" si="738"/>
        <v>17</v>
      </c>
      <c r="Y682" s="8">
        <f t="shared" si="751"/>
        <v>0.51428571428571423</v>
      </c>
      <c r="Z682" s="5">
        <f t="shared" si="739"/>
        <v>0</v>
      </c>
      <c r="AA682" s="5">
        <f>K682*AA1239</f>
        <v>21.619</v>
      </c>
      <c r="AB682" s="5">
        <f t="shared" si="752"/>
        <v>16.719567369434735</v>
      </c>
      <c r="AC682" s="2">
        <f t="shared" si="714"/>
        <v>41029</v>
      </c>
      <c r="AD682" s="78">
        <f t="shared" si="756"/>
        <v>1645</v>
      </c>
      <c r="AE682" s="235">
        <v>5.7</v>
      </c>
      <c r="AF682" s="131">
        <f>(AK681&gt;AF1239)*1</f>
        <v>1</v>
      </c>
      <c r="AG682" s="112">
        <f>MROUND((AD682*AG1239),5)</f>
        <v>1615</v>
      </c>
      <c r="AH682" s="113">
        <f>MROUND((AE682*AH1239),0.1)</f>
        <v>1</v>
      </c>
      <c r="AI682" s="60">
        <f t="shared" si="757"/>
        <v>-19.599999999999909</v>
      </c>
      <c r="AJ682" s="60">
        <f t="shared" si="740"/>
        <v>1663</v>
      </c>
      <c r="AK682" s="133">
        <f t="shared" si="741"/>
        <v>1645.2</v>
      </c>
      <c r="AL682" s="41">
        <f t="shared" si="753"/>
        <v>1680</v>
      </c>
      <c r="AM682" s="56">
        <f t="shared" si="754"/>
        <v>4.6000000000000005</v>
      </c>
      <c r="AN682" s="82">
        <f t="shared" si="755"/>
        <v>0</v>
      </c>
      <c r="AO682" s="82">
        <f t="shared" si="758"/>
        <v>1</v>
      </c>
      <c r="AP682" s="33">
        <f t="shared" ref="AP682:AP745" si="779">(BD681=0)*1</f>
        <v>0</v>
      </c>
      <c r="AQ682" s="29">
        <f t="shared" si="759"/>
        <v>0</v>
      </c>
      <c r="AR682" s="86">
        <f t="shared" si="760"/>
        <v>1</v>
      </c>
      <c r="AS682" s="33">
        <f t="shared" si="761"/>
        <v>0</v>
      </c>
      <c r="AT682" s="19">
        <f t="shared" si="762"/>
        <v>0</v>
      </c>
      <c r="AU682" s="18">
        <f t="shared" ref="AU682:AU745" si="780">(BD681&gt;0)*1</f>
        <v>1</v>
      </c>
      <c r="AV682" s="5">
        <f t="shared" ref="AV682:AV745" si="781">AU682*AM682</f>
        <v>4.6000000000000005</v>
      </c>
      <c r="AW682" s="17">
        <f t="shared" si="763"/>
        <v>1</v>
      </c>
      <c r="AX682" s="17">
        <f t="shared" si="764"/>
        <v>0</v>
      </c>
      <c r="AY682" s="17">
        <f t="shared" ref="AY682:AY745" si="782">AX682*AL682</f>
        <v>0</v>
      </c>
      <c r="AZ682" s="19">
        <f t="shared" ref="AZ682:AZ745" si="783">BD681-(BE681*BD681)</f>
        <v>1685</v>
      </c>
      <c r="BA682" s="19">
        <f t="shared" ref="BA682:BA745" si="784">AT682*AS682</f>
        <v>0</v>
      </c>
      <c r="BB682" s="19">
        <f t="shared" ref="BB682:BB745" si="785">BE682*BF682</f>
        <v>0</v>
      </c>
      <c r="BC682" s="19">
        <f t="shared" ref="BC682:BC745" si="786">AY682*AX682</f>
        <v>0</v>
      </c>
      <c r="BD682" s="17">
        <f t="shared" ref="BD682:BD745" si="787">((BB682+BC682)=0)*(MAX(BA682,AZ682))</f>
        <v>1685</v>
      </c>
      <c r="BE682" s="17">
        <f t="shared" si="765"/>
        <v>0</v>
      </c>
      <c r="BF682" s="38">
        <f t="shared" si="766"/>
        <v>0</v>
      </c>
      <c r="BG682" s="38">
        <f t="shared" si="767"/>
        <v>0</v>
      </c>
      <c r="BH682" s="38">
        <f t="shared" ref="BH682:BH745" si="788">BB682-(MAX(BD681,AZ682,BB682,AT682))*BE682</f>
        <v>0</v>
      </c>
      <c r="BI682" s="38">
        <f t="shared" si="768"/>
        <v>-1</v>
      </c>
      <c r="BJ682" s="5">
        <f t="shared" si="769"/>
        <v>0</v>
      </c>
      <c r="BK682" s="5">
        <f t="shared" ref="BK682:BK745" si="789">BC682-AZ682*AX682</f>
        <v>0</v>
      </c>
      <c r="BL682" s="22">
        <f t="shared" ref="BL682:BL745" si="790">AU682*AM682+BK682</f>
        <v>4.6000000000000005</v>
      </c>
      <c r="BM682" s="5">
        <f t="shared" ref="BM682:BM745" si="791">BL682+BJ682+BI682</f>
        <v>3.6000000000000005</v>
      </c>
      <c r="BN682" s="66">
        <f t="shared" ref="BN682:BN745" si="792">BM682*100</f>
        <v>360.00000000000006</v>
      </c>
      <c r="BO682" s="5">
        <f>AP682*BO1520</f>
        <v>0</v>
      </c>
      <c r="BP682" s="5">
        <f>AU682*BP1239</f>
        <v>-39</v>
      </c>
      <c r="BQ682" s="5">
        <f t="shared" si="743"/>
        <v>-39</v>
      </c>
      <c r="BR682" s="356">
        <f t="shared" si="725"/>
        <v>282.00000000000006</v>
      </c>
      <c r="BS682" s="5">
        <f t="shared" ref="BS682:BS745" si="793">AK682</f>
        <v>1645.2</v>
      </c>
      <c r="BT682" s="6"/>
      <c r="BU682" s="306">
        <v>41029</v>
      </c>
      <c r="BV682" s="38">
        <f t="shared" si="770"/>
        <v>1645.2</v>
      </c>
      <c r="BW682" s="66">
        <f>BV27*BV682</f>
        <v>135541.2753336629</v>
      </c>
      <c r="BX682" s="66">
        <f t="shared" si="717"/>
        <v>-1614.7635524797952</v>
      </c>
      <c r="BY682" s="17">
        <f t="shared" si="715"/>
        <v>0</v>
      </c>
      <c r="BZ682" s="17">
        <f t="shared" si="718"/>
        <v>1</v>
      </c>
      <c r="CA682" s="66">
        <f t="shared" si="744"/>
        <v>282</v>
      </c>
      <c r="CB682" s="66">
        <f>N3+CE682</f>
        <v>169106</v>
      </c>
      <c r="CC682" s="66">
        <f>MAX(BW404:BW682)</f>
        <v>154630.08732904927</v>
      </c>
      <c r="CD682" s="66">
        <f t="shared" si="774"/>
        <v>-19088.811995386379</v>
      </c>
      <c r="CE682" s="66">
        <f t="shared" si="745"/>
        <v>119106</v>
      </c>
      <c r="CF682" s="66">
        <f>MAX(CE404:CE682)</f>
        <v>119106</v>
      </c>
      <c r="CG682" s="66">
        <f t="shared" si="775"/>
        <v>0</v>
      </c>
      <c r="CH682" s="370">
        <f t="shared" si="742"/>
        <v>41029</v>
      </c>
      <c r="CI682" s="17">
        <f t="shared" si="746"/>
        <v>1</v>
      </c>
      <c r="CJ682" s="17">
        <f t="shared" si="747"/>
        <v>0</v>
      </c>
      <c r="CK682" s="38">
        <f>MAX(BV38:BV682)</f>
        <v>1876.9</v>
      </c>
      <c r="CL682" s="38">
        <f t="shared" si="716"/>
        <v>-231.70000000000005</v>
      </c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</row>
    <row r="683" spans="1:147" customFormat="1" x14ac:dyDescent="0.25">
      <c r="A683" s="3"/>
      <c r="B683" s="254">
        <f t="shared" si="771"/>
        <v>40931</v>
      </c>
      <c r="C683" s="5">
        <f t="shared" si="776"/>
        <v>56504</v>
      </c>
      <c r="D683" s="5">
        <v>0</v>
      </c>
      <c r="E683" s="66">
        <f t="shared" si="778"/>
        <v>0</v>
      </c>
      <c r="F683" s="66">
        <f t="shared" si="772"/>
        <v>801</v>
      </c>
      <c r="G683" s="4">
        <f t="shared" si="777"/>
        <v>57305</v>
      </c>
      <c r="H683" s="8">
        <f t="shared" si="773"/>
        <v>1.4175987540705082E-2</v>
      </c>
      <c r="I683" s="3"/>
      <c r="J683" s="306">
        <v>41036</v>
      </c>
      <c r="K683" s="176">
        <v>1641.6</v>
      </c>
      <c r="L683" s="176">
        <v>1644</v>
      </c>
      <c r="M683" s="176">
        <v>1572</v>
      </c>
      <c r="N683" s="178">
        <v>1584</v>
      </c>
      <c r="O683" s="5">
        <f t="shared" si="749"/>
        <v>72</v>
      </c>
      <c r="P683" s="8">
        <f t="shared" si="750"/>
        <v>4.3859649122807022E-2</v>
      </c>
      <c r="Q683" s="8">
        <f>(AVERAGE(P680:P682))*Q1239</f>
        <v>9.5670064782714219E-3</v>
      </c>
      <c r="R683" s="8">
        <f>P682/P1239</f>
        <v>0.77591699016400639</v>
      </c>
      <c r="S683" s="109">
        <f t="shared" si="734"/>
        <v>1625.8948021652695</v>
      </c>
      <c r="T683" s="5">
        <f t="shared" si="735"/>
        <v>16.599999999999909</v>
      </c>
      <c r="U683" s="8">
        <f t="shared" si="748"/>
        <v>0.44666666666666971</v>
      </c>
      <c r="V683" s="19">
        <f t="shared" si="736"/>
        <v>41</v>
      </c>
      <c r="W683" s="109">
        <f t="shared" si="737"/>
        <v>1657.3051978347303</v>
      </c>
      <c r="X683" s="5">
        <f t="shared" si="738"/>
        <v>13.400000000000091</v>
      </c>
      <c r="Y683" s="8">
        <f t="shared" si="751"/>
        <v>0.55333333333333035</v>
      </c>
      <c r="Z683" s="5">
        <f t="shared" si="739"/>
        <v>0</v>
      </c>
      <c r="AA683" s="5">
        <f>K683*AA1239</f>
        <v>21.340799999999998</v>
      </c>
      <c r="AB683" s="5">
        <f t="shared" si="752"/>
        <v>16.558689303692027</v>
      </c>
      <c r="AC683" s="2">
        <f t="shared" si="714"/>
        <v>41036</v>
      </c>
      <c r="AD683" s="78">
        <f t="shared" si="756"/>
        <v>1625</v>
      </c>
      <c r="AE683" s="235">
        <v>8.1</v>
      </c>
      <c r="AF683" s="131">
        <f>(AK682&gt;AF1239)*1</f>
        <v>1</v>
      </c>
      <c r="AG683" s="112">
        <f>MROUND((AD683*AG1239),5)</f>
        <v>1595</v>
      </c>
      <c r="AH683" s="113">
        <f>MROUND((AE683*AH1239),0.1)</f>
        <v>1.5</v>
      </c>
      <c r="AI683" s="60">
        <f t="shared" si="757"/>
        <v>-61.200000000000045</v>
      </c>
      <c r="AJ683" s="60">
        <f t="shared" si="740"/>
        <v>1641.6</v>
      </c>
      <c r="AK683" s="133">
        <f t="shared" si="741"/>
        <v>1584</v>
      </c>
      <c r="AL683" s="41">
        <f t="shared" si="753"/>
        <v>1655</v>
      </c>
      <c r="AM683" s="56">
        <f t="shared" si="754"/>
        <v>8.6</v>
      </c>
      <c r="AN683" s="82">
        <f t="shared" si="755"/>
        <v>0</v>
      </c>
      <c r="AO683" s="82">
        <f t="shared" si="758"/>
        <v>1</v>
      </c>
      <c r="AP683" s="33">
        <f t="shared" si="779"/>
        <v>0</v>
      </c>
      <c r="AQ683" s="29">
        <f t="shared" si="759"/>
        <v>0</v>
      </c>
      <c r="AR683" s="86">
        <f t="shared" si="760"/>
        <v>0</v>
      </c>
      <c r="AS683" s="33">
        <f t="shared" si="761"/>
        <v>0</v>
      </c>
      <c r="AT683" s="19">
        <f t="shared" si="762"/>
        <v>0</v>
      </c>
      <c r="AU683" s="18">
        <f t="shared" si="780"/>
        <v>1</v>
      </c>
      <c r="AV683" s="5">
        <f t="shared" si="781"/>
        <v>8.6</v>
      </c>
      <c r="AW683" s="17">
        <f t="shared" si="763"/>
        <v>1</v>
      </c>
      <c r="AX683" s="17">
        <f t="shared" si="764"/>
        <v>0</v>
      </c>
      <c r="AY683" s="17">
        <f t="shared" si="782"/>
        <v>0</v>
      </c>
      <c r="AZ683" s="19">
        <f t="shared" si="783"/>
        <v>1685</v>
      </c>
      <c r="BA683" s="19">
        <f t="shared" si="784"/>
        <v>0</v>
      </c>
      <c r="BB683" s="19">
        <f t="shared" si="785"/>
        <v>1595</v>
      </c>
      <c r="BC683" s="19">
        <f t="shared" si="786"/>
        <v>0</v>
      </c>
      <c r="BD683" s="17">
        <f t="shared" si="787"/>
        <v>0</v>
      </c>
      <c r="BE683" s="17">
        <f t="shared" si="765"/>
        <v>1</v>
      </c>
      <c r="BF683" s="38">
        <f t="shared" si="766"/>
        <v>1595</v>
      </c>
      <c r="BG683" s="38">
        <f t="shared" si="767"/>
        <v>0</v>
      </c>
      <c r="BH683" s="38">
        <f t="shared" si="788"/>
        <v>-90</v>
      </c>
      <c r="BI683" s="38">
        <f t="shared" si="768"/>
        <v>-91.5</v>
      </c>
      <c r="BJ683" s="5">
        <f t="shared" si="769"/>
        <v>0</v>
      </c>
      <c r="BK683" s="5">
        <f t="shared" si="789"/>
        <v>0</v>
      </c>
      <c r="BL683" s="22">
        <f t="shared" si="790"/>
        <v>8.6</v>
      </c>
      <c r="BM683" s="5">
        <f t="shared" si="791"/>
        <v>-82.9</v>
      </c>
      <c r="BN683" s="66">
        <f t="shared" si="792"/>
        <v>-8290</v>
      </c>
      <c r="BO683" s="5">
        <f>AP683*BO1521</f>
        <v>0</v>
      </c>
      <c r="BP683" s="5">
        <f>AU683*BP1239</f>
        <v>-39</v>
      </c>
      <c r="BQ683" s="5">
        <f t="shared" si="743"/>
        <v>-39</v>
      </c>
      <c r="BR683" s="356">
        <f t="shared" si="725"/>
        <v>-8368</v>
      </c>
      <c r="BS683" s="5">
        <f t="shared" si="793"/>
        <v>1584</v>
      </c>
      <c r="BT683" s="6"/>
      <c r="BU683" s="306">
        <v>41036</v>
      </c>
      <c r="BV683" s="38">
        <f t="shared" si="770"/>
        <v>1584</v>
      </c>
      <c r="BW683" s="66">
        <f>BV27*BV683</f>
        <v>130499.25852694019</v>
      </c>
      <c r="BX683" s="66">
        <f t="shared" si="717"/>
        <v>-5042.016806722706</v>
      </c>
      <c r="BY683" s="17">
        <f t="shared" si="715"/>
        <v>0</v>
      </c>
      <c r="BZ683" s="17">
        <f t="shared" si="718"/>
        <v>1</v>
      </c>
      <c r="CA683" s="66">
        <f t="shared" si="744"/>
        <v>-8368</v>
      </c>
      <c r="CB683" s="66">
        <f>N3+CE683</f>
        <v>160738</v>
      </c>
      <c r="CC683" s="66">
        <f>MAX(BW404:BW683)</f>
        <v>154630.08732904927</v>
      </c>
      <c r="CD683" s="66">
        <f t="shared" si="774"/>
        <v>-24130.828802109085</v>
      </c>
      <c r="CE683" s="66">
        <f t="shared" si="745"/>
        <v>110738</v>
      </c>
      <c r="CF683" s="66">
        <f>MAX(CE404:CE683)</f>
        <v>119106</v>
      </c>
      <c r="CG683" s="66">
        <f t="shared" si="775"/>
        <v>-8368</v>
      </c>
      <c r="CH683" s="370">
        <f t="shared" si="742"/>
        <v>41036</v>
      </c>
      <c r="CI683" s="17">
        <f t="shared" si="746"/>
        <v>0</v>
      </c>
      <c r="CJ683" s="17">
        <f t="shared" si="747"/>
        <v>1</v>
      </c>
      <c r="CK683" s="38">
        <f>MAX(BV38:BV683)</f>
        <v>1876.9</v>
      </c>
      <c r="CL683" s="38">
        <f t="shared" si="716"/>
        <v>-292.90000000000009</v>
      </c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</row>
    <row r="684" spans="1:147" customFormat="1" x14ac:dyDescent="0.25">
      <c r="A684" s="3"/>
      <c r="B684" s="254">
        <f t="shared" si="771"/>
        <v>40938</v>
      </c>
      <c r="C684" s="5">
        <f t="shared" si="776"/>
        <v>57305</v>
      </c>
      <c r="D684" s="5">
        <v>0</v>
      </c>
      <c r="E684" s="66">
        <f t="shared" si="778"/>
        <v>0</v>
      </c>
      <c r="F684" s="66">
        <f t="shared" si="772"/>
        <v>621</v>
      </c>
      <c r="G684" s="4">
        <f t="shared" si="777"/>
        <v>57926</v>
      </c>
      <c r="H684" s="8">
        <f t="shared" si="773"/>
        <v>1.0836750719832476E-2</v>
      </c>
      <c r="I684" s="3"/>
      <c r="J684" s="306">
        <v>41043</v>
      </c>
      <c r="K684" s="176">
        <v>1585.5</v>
      </c>
      <c r="L684" s="176">
        <v>1597.5</v>
      </c>
      <c r="M684" s="176">
        <v>1526.7</v>
      </c>
      <c r="N684" s="178">
        <v>1591.9</v>
      </c>
      <c r="O684" s="5">
        <f t="shared" si="749"/>
        <v>70.799999999999955</v>
      </c>
      <c r="P684" s="8">
        <f t="shared" si="750"/>
        <v>4.4654683065279061E-2</v>
      </c>
      <c r="Q684" s="8">
        <f>(AVERAGE(P681:P683))*Q1239</f>
        <v>1.3132047373751829E-2</v>
      </c>
      <c r="R684" s="8">
        <f>P683/P1239</f>
        <v>1.2438306869507834</v>
      </c>
      <c r="S684" s="109">
        <f t="shared" si="734"/>
        <v>1564.6791388889164</v>
      </c>
      <c r="T684" s="5">
        <f t="shared" si="735"/>
        <v>20.5</v>
      </c>
      <c r="U684" s="8">
        <f t="shared" si="748"/>
        <v>0.48749999999999999</v>
      </c>
      <c r="V684" s="19">
        <f t="shared" si="736"/>
        <v>0</v>
      </c>
      <c r="W684" s="109">
        <f t="shared" si="737"/>
        <v>1606.3208611110836</v>
      </c>
      <c r="X684" s="5">
        <f t="shared" si="738"/>
        <v>19.5</v>
      </c>
      <c r="Y684" s="8">
        <f t="shared" si="751"/>
        <v>0.51249999999999996</v>
      </c>
      <c r="Z684" s="5">
        <f t="shared" si="739"/>
        <v>0</v>
      </c>
      <c r="AA684" s="5">
        <f>K684*AA1239</f>
        <v>20.611499999999999</v>
      </c>
      <c r="AB684" s="5">
        <f t="shared" si="752"/>
        <v>25.637216204086069</v>
      </c>
      <c r="AC684" s="2">
        <f t="shared" ref="AC684:AC747" si="794">J684</f>
        <v>41043</v>
      </c>
      <c r="AD684" s="78">
        <f t="shared" si="756"/>
        <v>1565</v>
      </c>
      <c r="AE684" s="235">
        <v>7.4</v>
      </c>
      <c r="AF684" s="131">
        <f>(AK683&gt;AF1239)*1</f>
        <v>1</v>
      </c>
      <c r="AG684" s="112">
        <f>MROUND((AD684*AG1239),5)</f>
        <v>1535</v>
      </c>
      <c r="AH684" s="113">
        <f>MROUND((AE684*AH1239),0.1)</f>
        <v>1.3</v>
      </c>
      <c r="AI684" s="60">
        <f t="shared" si="757"/>
        <v>7.9000000000000909</v>
      </c>
      <c r="AJ684" s="60">
        <f t="shared" si="740"/>
        <v>1585.5</v>
      </c>
      <c r="AK684" s="133">
        <f t="shared" si="741"/>
        <v>1591.9</v>
      </c>
      <c r="AL684" s="41">
        <f t="shared" si="753"/>
        <v>1605</v>
      </c>
      <c r="AM684" s="56">
        <f t="shared" si="754"/>
        <v>9.2000000000000011</v>
      </c>
      <c r="AN684" s="82">
        <f t="shared" si="755"/>
        <v>1</v>
      </c>
      <c r="AO684" s="82">
        <f t="shared" si="758"/>
        <v>0</v>
      </c>
      <c r="AP684" s="33">
        <f t="shared" si="779"/>
        <v>1</v>
      </c>
      <c r="AQ684" s="29">
        <f t="shared" si="759"/>
        <v>7.4</v>
      </c>
      <c r="AR684" s="86">
        <f t="shared" si="760"/>
        <v>1</v>
      </c>
      <c r="AS684" s="33">
        <f t="shared" si="761"/>
        <v>0</v>
      </c>
      <c r="AT684" s="19">
        <f t="shared" si="762"/>
        <v>0</v>
      </c>
      <c r="AU684" s="18">
        <f t="shared" si="780"/>
        <v>0</v>
      </c>
      <c r="AV684" s="5">
        <f t="shared" si="781"/>
        <v>0</v>
      </c>
      <c r="AW684" s="17">
        <f t="shared" si="763"/>
        <v>0</v>
      </c>
      <c r="AX684" s="17">
        <f t="shared" si="764"/>
        <v>0</v>
      </c>
      <c r="AY684" s="17">
        <f t="shared" si="782"/>
        <v>0</v>
      </c>
      <c r="AZ684" s="19">
        <f t="shared" si="783"/>
        <v>0</v>
      </c>
      <c r="BA684" s="19">
        <f t="shared" si="784"/>
        <v>0</v>
      </c>
      <c r="BB684" s="19">
        <f t="shared" si="785"/>
        <v>0</v>
      </c>
      <c r="BC684" s="19">
        <f t="shared" si="786"/>
        <v>0</v>
      </c>
      <c r="BD684" s="17">
        <f t="shared" si="787"/>
        <v>0</v>
      </c>
      <c r="BE684" s="17">
        <f t="shared" si="765"/>
        <v>0</v>
      </c>
      <c r="BF684" s="38">
        <f t="shared" si="766"/>
        <v>0</v>
      </c>
      <c r="BG684" s="38">
        <f t="shared" si="767"/>
        <v>0</v>
      </c>
      <c r="BH684" s="38">
        <f t="shared" si="788"/>
        <v>0</v>
      </c>
      <c r="BI684" s="38">
        <f t="shared" si="768"/>
        <v>-1.3</v>
      </c>
      <c r="BJ684" s="5">
        <f t="shared" si="769"/>
        <v>7.4</v>
      </c>
      <c r="BK684" s="5">
        <f t="shared" si="789"/>
        <v>0</v>
      </c>
      <c r="BL684" s="22">
        <f t="shared" si="790"/>
        <v>0</v>
      </c>
      <c r="BM684" s="5">
        <f t="shared" si="791"/>
        <v>6.1000000000000005</v>
      </c>
      <c r="BN684" s="66">
        <f t="shared" si="792"/>
        <v>610</v>
      </c>
      <c r="BO684" s="5">
        <f>AP684*BO1522</f>
        <v>0</v>
      </c>
      <c r="BP684" s="5">
        <f>AU684*BP1239</f>
        <v>0</v>
      </c>
      <c r="BQ684" s="5">
        <f t="shared" si="743"/>
        <v>-39</v>
      </c>
      <c r="BR684" s="356">
        <f t="shared" si="725"/>
        <v>571</v>
      </c>
      <c r="BS684" s="5">
        <f t="shared" si="793"/>
        <v>1591.9</v>
      </c>
      <c r="BT684" s="6"/>
      <c r="BU684" s="306">
        <v>41043</v>
      </c>
      <c r="BV684" s="38">
        <f t="shared" si="770"/>
        <v>1591.9</v>
      </c>
      <c r="BW684" s="66">
        <f>BV27*BV684</f>
        <v>131150.10710166421</v>
      </c>
      <c r="BX684" s="66">
        <f t="shared" si="717"/>
        <v>650.84857472401927</v>
      </c>
      <c r="BY684" s="17">
        <f t="shared" ref="BY684:BY747" si="795">((BV684-BV683)&gt;0)*1</f>
        <v>1</v>
      </c>
      <c r="BZ684" s="17">
        <f t="shared" si="718"/>
        <v>0</v>
      </c>
      <c r="CA684" s="66">
        <f t="shared" si="744"/>
        <v>571</v>
      </c>
      <c r="CB684" s="66">
        <f>N3+CE684</f>
        <v>161309</v>
      </c>
      <c r="CC684" s="66">
        <f>MAX(BW404:BW684)</f>
        <v>154630.08732904927</v>
      </c>
      <c r="CD684" s="66">
        <f t="shared" si="774"/>
        <v>-23479.980227385066</v>
      </c>
      <c r="CE684" s="66">
        <f t="shared" si="745"/>
        <v>111309</v>
      </c>
      <c r="CF684" s="66">
        <f>MAX(CE404:CE684)</f>
        <v>119106</v>
      </c>
      <c r="CG684" s="66">
        <f t="shared" si="775"/>
        <v>-7797</v>
      </c>
      <c r="CH684" s="370">
        <f t="shared" si="742"/>
        <v>41043</v>
      </c>
      <c r="CI684" s="17">
        <f t="shared" si="746"/>
        <v>1</v>
      </c>
      <c r="CJ684" s="17">
        <f t="shared" si="747"/>
        <v>0</v>
      </c>
      <c r="CK684" s="38">
        <f>MAX(BV38:BV684)</f>
        <v>1876.9</v>
      </c>
      <c r="CL684" s="38">
        <f t="shared" ref="CL684:CL747" si="796">BV684-CK684</f>
        <v>-285</v>
      </c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</row>
    <row r="685" spans="1:147" customFormat="1" x14ac:dyDescent="0.25">
      <c r="A685" s="3"/>
      <c r="B685" s="254">
        <f t="shared" si="771"/>
        <v>40945</v>
      </c>
      <c r="C685" s="5">
        <f t="shared" si="776"/>
        <v>57926</v>
      </c>
      <c r="D685" s="5">
        <v>0</v>
      </c>
      <c r="E685" s="66">
        <f t="shared" si="778"/>
        <v>0</v>
      </c>
      <c r="F685" s="66">
        <f t="shared" si="772"/>
        <v>1461</v>
      </c>
      <c r="G685" s="4">
        <f t="shared" si="777"/>
        <v>59387</v>
      </c>
      <c r="H685" s="8">
        <f t="shared" si="773"/>
        <v>2.5221834754687013E-2</v>
      </c>
      <c r="I685" s="3"/>
      <c r="J685" s="306">
        <v>41050</v>
      </c>
      <c r="K685" s="176">
        <v>1590.2</v>
      </c>
      <c r="L685" s="176">
        <v>1599</v>
      </c>
      <c r="M685" s="176">
        <v>1532.8</v>
      </c>
      <c r="N685" s="178">
        <v>1568.9</v>
      </c>
      <c r="O685" s="5">
        <f t="shared" si="749"/>
        <v>66.200000000000045</v>
      </c>
      <c r="P685" s="8">
        <f t="shared" si="750"/>
        <v>4.1629983649855394E-2</v>
      </c>
      <c r="Q685" s="8">
        <f>(AVERAGE(P682:P684))*Q1239</f>
        <v>1.5449936614855657E-2</v>
      </c>
      <c r="R685" s="8">
        <f>P684/P1239</f>
        <v>1.2663773245685468</v>
      </c>
      <c r="S685" s="109">
        <f t="shared" si="734"/>
        <v>1565.6315107950566</v>
      </c>
      <c r="T685" s="5">
        <f t="shared" si="735"/>
        <v>25.200000000000045</v>
      </c>
      <c r="U685" s="8">
        <f t="shared" si="748"/>
        <v>0.49599999999999911</v>
      </c>
      <c r="V685" s="19">
        <f t="shared" si="736"/>
        <v>0</v>
      </c>
      <c r="W685" s="109">
        <f t="shared" si="737"/>
        <v>1614.7684892049435</v>
      </c>
      <c r="X685" s="5">
        <f t="shared" si="738"/>
        <v>24.799999999999955</v>
      </c>
      <c r="Y685" s="8">
        <f t="shared" si="751"/>
        <v>0.50400000000000089</v>
      </c>
      <c r="Z685" s="5">
        <f t="shared" si="739"/>
        <v>0</v>
      </c>
      <c r="AA685" s="5">
        <f>K685*AA1239</f>
        <v>20.672599999999999</v>
      </c>
      <c r="AB685" s="5">
        <f t="shared" si="752"/>
        <v>26.17931187987574</v>
      </c>
      <c r="AC685" s="2">
        <f t="shared" si="794"/>
        <v>41050</v>
      </c>
      <c r="AD685" s="78">
        <f t="shared" si="756"/>
        <v>1565</v>
      </c>
      <c r="AE685" s="235">
        <v>12.4</v>
      </c>
      <c r="AF685" s="131">
        <f>(AK684&gt;AF1239)*1</f>
        <v>1</v>
      </c>
      <c r="AG685" s="112">
        <f>MROUND((AD685*AG1239),5)</f>
        <v>1535</v>
      </c>
      <c r="AH685" s="113">
        <f>MROUND((AE685*AH1239),0.1)</f>
        <v>2.2000000000000002</v>
      </c>
      <c r="AI685" s="60">
        <f t="shared" si="757"/>
        <v>-23</v>
      </c>
      <c r="AJ685" s="60">
        <f t="shared" si="740"/>
        <v>1590.2</v>
      </c>
      <c r="AK685" s="133">
        <f t="shared" si="741"/>
        <v>1568.9</v>
      </c>
      <c r="AL685" s="41">
        <f t="shared" si="753"/>
        <v>1615</v>
      </c>
      <c r="AM685" s="56">
        <f t="shared" si="754"/>
        <v>13.100000000000001</v>
      </c>
      <c r="AN685" s="82">
        <f t="shared" si="755"/>
        <v>0</v>
      </c>
      <c r="AO685" s="82">
        <f t="shared" si="758"/>
        <v>1</v>
      </c>
      <c r="AP685" s="33">
        <f t="shared" si="779"/>
        <v>1</v>
      </c>
      <c r="AQ685" s="29">
        <f t="shared" si="759"/>
        <v>12.4</v>
      </c>
      <c r="AR685" s="86">
        <f t="shared" si="760"/>
        <v>1</v>
      </c>
      <c r="AS685" s="33">
        <f t="shared" si="761"/>
        <v>0</v>
      </c>
      <c r="AT685" s="19">
        <f t="shared" si="762"/>
        <v>0</v>
      </c>
      <c r="AU685" s="18">
        <f t="shared" si="780"/>
        <v>0</v>
      </c>
      <c r="AV685" s="5">
        <f t="shared" si="781"/>
        <v>0</v>
      </c>
      <c r="AW685" s="17">
        <f t="shared" si="763"/>
        <v>0</v>
      </c>
      <c r="AX685" s="17">
        <f t="shared" si="764"/>
        <v>0</v>
      </c>
      <c r="AY685" s="17">
        <f t="shared" si="782"/>
        <v>0</v>
      </c>
      <c r="AZ685" s="19">
        <f t="shared" si="783"/>
        <v>0</v>
      </c>
      <c r="BA685" s="19">
        <f t="shared" si="784"/>
        <v>0</v>
      </c>
      <c r="BB685" s="19">
        <f t="shared" si="785"/>
        <v>0</v>
      </c>
      <c r="BC685" s="19">
        <f t="shared" si="786"/>
        <v>0</v>
      </c>
      <c r="BD685" s="17">
        <f t="shared" si="787"/>
        <v>0</v>
      </c>
      <c r="BE685" s="17">
        <f t="shared" si="765"/>
        <v>0</v>
      </c>
      <c r="BF685" s="38">
        <f t="shared" si="766"/>
        <v>0</v>
      </c>
      <c r="BG685" s="38">
        <f t="shared" si="767"/>
        <v>0</v>
      </c>
      <c r="BH685" s="38">
        <f t="shared" si="788"/>
        <v>0</v>
      </c>
      <c r="BI685" s="38">
        <f t="shared" si="768"/>
        <v>-2.2000000000000002</v>
      </c>
      <c r="BJ685" s="5">
        <f t="shared" si="769"/>
        <v>12.4</v>
      </c>
      <c r="BK685" s="5">
        <f t="shared" si="789"/>
        <v>0</v>
      </c>
      <c r="BL685" s="22">
        <f t="shared" si="790"/>
        <v>0</v>
      </c>
      <c r="BM685" s="5">
        <f t="shared" si="791"/>
        <v>10.199999999999999</v>
      </c>
      <c r="BN685" s="66">
        <f t="shared" si="792"/>
        <v>1019.9999999999999</v>
      </c>
      <c r="BO685" s="5">
        <f>AP685*BO1523</f>
        <v>0</v>
      </c>
      <c r="BP685" s="5">
        <f>AU685*BP1239</f>
        <v>0</v>
      </c>
      <c r="BQ685" s="5">
        <f t="shared" si="743"/>
        <v>-39</v>
      </c>
      <c r="BR685" s="356">
        <f t="shared" si="725"/>
        <v>980.99999999999989</v>
      </c>
      <c r="BS685" s="5">
        <f t="shared" si="793"/>
        <v>1568.9</v>
      </c>
      <c r="BT685" s="6"/>
      <c r="BU685" s="306">
        <v>41050</v>
      </c>
      <c r="BV685" s="38">
        <f t="shared" si="770"/>
        <v>1568.9</v>
      </c>
      <c r="BW685" s="66">
        <f>BV27*BV685</f>
        <v>129255.23150436647</v>
      </c>
      <c r="BX685" s="66">
        <f t="shared" ref="BX685:BX748" si="797">BW685-BW684</f>
        <v>-1894.8755972977378</v>
      </c>
      <c r="BY685" s="17">
        <f t="shared" si="795"/>
        <v>0</v>
      </c>
      <c r="BZ685" s="17">
        <f t="shared" ref="BZ685:BZ748" si="798">((BV685-BV684)&lt;0)*1</f>
        <v>1</v>
      </c>
      <c r="CA685" s="66">
        <f t="shared" si="744"/>
        <v>981</v>
      </c>
      <c r="CB685" s="66">
        <f>N3+CE685</f>
        <v>162290</v>
      </c>
      <c r="CC685" s="66">
        <f>MAX(BW404:BW685)</f>
        <v>154630.08732904927</v>
      </c>
      <c r="CD685" s="66">
        <f t="shared" si="774"/>
        <v>-25374.855824682803</v>
      </c>
      <c r="CE685" s="66">
        <f t="shared" si="745"/>
        <v>112290</v>
      </c>
      <c r="CF685" s="66">
        <f>MAX(CE404:CE685)</f>
        <v>119106</v>
      </c>
      <c r="CG685" s="66">
        <f t="shared" si="775"/>
        <v>-6816</v>
      </c>
      <c r="CH685" s="370">
        <f t="shared" si="742"/>
        <v>41050</v>
      </c>
      <c r="CI685" s="17">
        <f t="shared" si="746"/>
        <v>1</v>
      </c>
      <c r="CJ685" s="17">
        <f t="shared" si="747"/>
        <v>0</v>
      </c>
      <c r="CK685" s="38">
        <f>MAX(BV38:BV685)</f>
        <v>1876.9</v>
      </c>
      <c r="CL685" s="38">
        <f t="shared" si="796"/>
        <v>-308</v>
      </c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</row>
    <row r="686" spans="1:147" customFormat="1" x14ac:dyDescent="0.25">
      <c r="A686" s="3"/>
      <c r="B686" s="254">
        <f t="shared" si="771"/>
        <v>40952</v>
      </c>
      <c r="C686" s="5">
        <f t="shared" si="776"/>
        <v>59387</v>
      </c>
      <c r="D686" s="5">
        <v>0</v>
      </c>
      <c r="E686" s="66">
        <f t="shared" si="778"/>
        <v>0</v>
      </c>
      <c r="F686" s="66">
        <f t="shared" si="772"/>
        <v>641.00000000000011</v>
      </c>
      <c r="G686" s="4">
        <f t="shared" si="777"/>
        <v>60028</v>
      </c>
      <c r="H686" s="8">
        <f t="shared" si="773"/>
        <v>1.079360802869315E-2</v>
      </c>
      <c r="I686" s="3"/>
      <c r="J686" s="306">
        <v>41057</v>
      </c>
      <c r="K686" s="176">
        <v>1573.6</v>
      </c>
      <c r="L686" s="176">
        <v>1632</v>
      </c>
      <c r="M686" s="176">
        <v>1532.1</v>
      </c>
      <c r="N686" s="178">
        <v>1622.1</v>
      </c>
      <c r="O686" s="5">
        <f t="shared" si="749"/>
        <v>99.900000000000091</v>
      </c>
      <c r="P686" s="8">
        <f t="shared" si="750"/>
        <v>6.3485002541942101E-2</v>
      </c>
      <c r="Q686" s="8">
        <f>(AVERAGE(P683:P685))*Q1239</f>
        <v>1.7352575445058863E-2</v>
      </c>
      <c r="R686" s="8">
        <f>P685/P1239</f>
        <v>1.1805988464696489</v>
      </c>
      <c r="S686" s="109">
        <f t="shared" si="734"/>
        <v>1546.2939872796553</v>
      </c>
      <c r="T686" s="5">
        <f t="shared" si="735"/>
        <v>28.599999999999909</v>
      </c>
      <c r="U686" s="8">
        <f t="shared" si="748"/>
        <v>0.48000000000000165</v>
      </c>
      <c r="V686" s="19">
        <f t="shared" si="736"/>
        <v>0</v>
      </c>
      <c r="W686" s="109">
        <f t="shared" si="737"/>
        <v>1600.9060127203445</v>
      </c>
      <c r="X686" s="5">
        <f t="shared" si="738"/>
        <v>26.400000000000091</v>
      </c>
      <c r="Y686" s="8">
        <f t="shared" si="751"/>
        <v>0.51999999999999835</v>
      </c>
      <c r="Z686" s="5">
        <f t="shared" si="739"/>
        <v>22.099999999999909</v>
      </c>
      <c r="AA686" s="5">
        <f>K686*AA1239</f>
        <v>20.456799999999998</v>
      </c>
      <c r="AB686" s="5">
        <f t="shared" si="752"/>
        <v>24.151274482460309</v>
      </c>
      <c r="AC686" s="2">
        <f t="shared" si="794"/>
        <v>41057</v>
      </c>
      <c r="AD686" s="78">
        <f t="shared" si="756"/>
        <v>1545</v>
      </c>
      <c r="AE686" s="235">
        <v>12.9</v>
      </c>
      <c r="AF686" s="131">
        <f>(AK685&gt;AF1239)*1</f>
        <v>1</v>
      </c>
      <c r="AG686" s="112">
        <f>MROUND((AD686*AG1239),5)</f>
        <v>1515</v>
      </c>
      <c r="AH686" s="113">
        <f>MROUND((AE686*AH1239),0.1)</f>
        <v>2.3000000000000003</v>
      </c>
      <c r="AI686" s="60">
        <f t="shared" si="757"/>
        <v>53.199999999999818</v>
      </c>
      <c r="AJ686" s="60">
        <f t="shared" si="740"/>
        <v>1573.6</v>
      </c>
      <c r="AK686" s="133">
        <f t="shared" si="741"/>
        <v>1622.1</v>
      </c>
      <c r="AL686" s="41">
        <f t="shared" si="753"/>
        <v>1600</v>
      </c>
      <c r="AM686" s="56">
        <f t="shared" si="754"/>
        <v>13.200000000000001</v>
      </c>
      <c r="AN686" s="82">
        <f t="shared" si="755"/>
        <v>1</v>
      </c>
      <c r="AO686" s="82">
        <f t="shared" si="758"/>
        <v>0</v>
      </c>
      <c r="AP686" s="33">
        <f t="shared" si="779"/>
        <v>1</v>
      </c>
      <c r="AQ686" s="29">
        <f t="shared" si="759"/>
        <v>12.9</v>
      </c>
      <c r="AR686" s="86">
        <f t="shared" si="760"/>
        <v>1</v>
      </c>
      <c r="AS686" s="33">
        <f t="shared" si="761"/>
        <v>0</v>
      </c>
      <c r="AT686" s="19">
        <f t="shared" si="762"/>
        <v>0</v>
      </c>
      <c r="AU686" s="18">
        <f t="shared" si="780"/>
        <v>0</v>
      </c>
      <c r="AV686" s="5">
        <f t="shared" si="781"/>
        <v>0</v>
      </c>
      <c r="AW686" s="17">
        <f t="shared" si="763"/>
        <v>0</v>
      </c>
      <c r="AX686" s="17">
        <f t="shared" si="764"/>
        <v>0</v>
      </c>
      <c r="AY686" s="17">
        <f t="shared" si="782"/>
        <v>0</v>
      </c>
      <c r="AZ686" s="19">
        <f t="shared" si="783"/>
        <v>0</v>
      </c>
      <c r="BA686" s="19">
        <f t="shared" si="784"/>
        <v>0</v>
      </c>
      <c r="BB686" s="19">
        <f t="shared" si="785"/>
        <v>0</v>
      </c>
      <c r="BC686" s="19">
        <f t="shared" si="786"/>
        <v>0</v>
      </c>
      <c r="BD686" s="17">
        <f t="shared" si="787"/>
        <v>0</v>
      </c>
      <c r="BE686" s="17">
        <f t="shared" si="765"/>
        <v>0</v>
      </c>
      <c r="BF686" s="38">
        <f t="shared" si="766"/>
        <v>0</v>
      </c>
      <c r="BG686" s="38">
        <f t="shared" si="767"/>
        <v>0</v>
      </c>
      <c r="BH686" s="38">
        <f t="shared" si="788"/>
        <v>0</v>
      </c>
      <c r="BI686" s="38">
        <f t="shared" si="768"/>
        <v>-2.3000000000000003</v>
      </c>
      <c r="BJ686" s="5">
        <f t="shared" si="769"/>
        <v>12.9</v>
      </c>
      <c r="BK686" s="5">
        <f t="shared" si="789"/>
        <v>0</v>
      </c>
      <c r="BL686" s="22">
        <f t="shared" si="790"/>
        <v>0</v>
      </c>
      <c r="BM686" s="5">
        <f t="shared" si="791"/>
        <v>10.6</v>
      </c>
      <c r="BN686" s="66">
        <f t="shared" si="792"/>
        <v>1060</v>
      </c>
      <c r="BO686" s="5">
        <f>AP686*BO1524</f>
        <v>0</v>
      </c>
      <c r="BP686" s="5">
        <f>AU686*BP1239</f>
        <v>0</v>
      </c>
      <c r="BQ686" s="5">
        <f t="shared" si="743"/>
        <v>-39</v>
      </c>
      <c r="BR686" s="356">
        <f t="shared" si="725"/>
        <v>1021</v>
      </c>
      <c r="BS686" s="5">
        <f t="shared" si="793"/>
        <v>1622.1</v>
      </c>
      <c r="BT686" s="6"/>
      <c r="BU686" s="306">
        <v>41057</v>
      </c>
      <c r="BV686" s="38">
        <f t="shared" si="770"/>
        <v>1622.1</v>
      </c>
      <c r="BW686" s="66">
        <f>BV27*BV686</f>
        <v>133638.16114681168</v>
      </c>
      <c r="BX686" s="66">
        <f t="shared" si="797"/>
        <v>4382.9296424452041</v>
      </c>
      <c r="BY686" s="17">
        <f t="shared" si="795"/>
        <v>1</v>
      </c>
      <c r="BZ686" s="17">
        <f t="shared" si="798"/>
        <v>0</v>
      </c>
      <c r="CA686" s="66">
        <f t="shared" si="744"/>
        <v>1021</v>
      </c>
      <c r="CB686" s="66">
        <f>N3+CE686</f>
        <v>163311</v>
      </c>
      <c r="CC686" s="66">
        <f>MAX(BW404:BW686)</f>
        <v>154630.08732904927</v>
      </c>
      <c r="CD686" s="66">
        <f t="shared" si="774"/>
        <v>-20991.926182237599</v>
      </c>
      <c r="CE686" s="66">
        <f t="shared" si="745"/>
        <v>113311</v>
      </c>
      <c r="CF686" s="66">
        <f>MAX(CE404:CE686)</f>
        <v>119106</v>
      </c>
      <c r="CG686" s="66">
        <f t="shared" si="775"/>
        <v>-5795</v>
      </c>
      <c r="CH686" s="370">
        <f t="shared" si="742"/>
        <v>41057</v>
      </c>
      <c r="CI686" s="17">
        <f t="shared" si="746"/>
        <v>1</v>
      </c>
      <c r="CJ686" s="17">
        <f t="shared" si="747"/>
        <v>0</v>
      </c>
      <c r="CK686" s="38">
        <f>MAX(BV38:BV686)</f>
        <v>1876.9</v>
      </c>
      <c r="CL686" s="38">
        <f t="shared" si="796"/>
        <v>-254.80000000000018</v>
      </c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</row>
    <row r="687" spans="1:147" customFormat="1" x14ac:dyDescent="0.25">
      <c r="A687" s="3"/>
      <c r="B687" s="254">
        <f t="shared" si="771"/>
        <v>40959</v>
      </c>
      <c r="C687" s="5">
        <f t="shared" si="776"/>
        <v>60028</v>
      </c>
      <c r="D687" s="5">
        <v>0</v>
      </c>
      <c r="E687" s="66">
        <f t="shared" si="778"/>
        <v>0</v>
      </c>
      <c r="F687" s="66">
        <f t="shared" si="772"/>
        <v>701</v>
      </c>
      <c r="G687" s="4">
        <f t="shared" si="777"/>
        <v>60729</v>
      </c>
      <c r="H687" s="8">
        <f t="shared" si="773"/>
        <v>1.1677883654294662E-2</v>
      </c>
      <c r="I687" s="3"/>
      <c r="J687" s="306">
        <v>41064</v>
      </c>
      <c r="K687" s="176">
        <v>1626.8</v>
      </c>
      <c r="L687" s="176">
        <v>1642.4</v>
      </c>
      <c r="M687" s="176">
        <v>1556.4</v>
      </c>
      <c r="N687" s="178">
        <v>1591.4</v>
      </c>
      <c r="O687" s="5">
        <f t="shared" si="749"/>
        <v>86</v>
      </c>
      <c r="P687" s="8">
        <f t="shared" si="750"/>
        <v>5.2864519301696583E-2</v>
      </c>
      <c r="Q687" s="8">
        <f>(AVERAGE(P684:P686))*Q1239</f>
        <v>1.9969289234276877E-2</v>
      </c>
      <c r="R687" s="8">
        <f>P686/P1239</f>
        <v>1.8003927505602062</v>
      </c>
      <c r="S687" s="109">
        <f t="shared" si="734"/>
        <v>1594.3139602736783</v>
      </c>
      <c r="T687" s="5">
        <f t="shared" si="735"/>
        <v>31.799999999999955</v>
      </c>
      <c r="U687" s="8">
        <f t="shared" si="748"/>
        <v>0.51076923076923142</v>
      </c>
      <c r="V687" s="19">
        <f t="shared" si="736"/>
        <v>3.5999999999999091</v>
      </c>
      <c r="W687" s="109">
        <f t="shared" si="737"/>
        <v>1659.2860397263216</v>
      </c>
      <c r="X687" s="5">
        <f t="shared" si="738"/>
        <v>33.200000000000045</v>
      </c>
      <c r="Y687" s="8">
        <f t="shared" si="751"/>
        <v>0.48923076923076858</v>
      </c>
      <c r="Z687" s="5">
        <f t="shared" si="739"/>
        <v>0</v>
      </c>
      <c r="AA687" s="5">
        <f>K687*AA1239</f>
        <v>21.148399999999999</v>
      </c>
      <c r="AB687" s="5">
        <f t="shared" si="752"/>
        <v>38.075426045947459</v>
      </c>
      <c r="AC687" s="2">
        <f t="shared" si="794"/>
        <v>41064</v>
      </c>
      <c r="AD687" s="78">
        <f t="shared" si="756"/>
        <v>1595</v>
      </c>
      <c r="AE687" s="235">
        <v>11.5</v>
      </c>
      <c r="AF687" s="131">
        <f>(AK686&gt;AF1239)*1</f>
        <v>1</v>
      </c>
      <c r="AG687" s="112">
        <f>MROUND((AD687*AG1239),5)</f>
        <v>1565</v>
      </c>
      <c r="AH687" s="113">
        <f>MROUND((AE687*AH1239),0.1)</f>
        <v>2.1</v>
      </c>
      <c r="AI687" s="60">
        <f t="shared" si="757"/>
        <v>-30.699999999999818</v>
      </c>
      <c r="AJ687" s="60">
        <f t="shared" si="740"/>
        <v>1626.8</v>
      </c>
      <c r="AK687" s="133">
        <f t="shared" si="741"/>
        <v>1591.4</v>
      </c>
      <c r="AL687" s="41">
        <f t="shared" si="753"/>
        <v>1660</v>
      </c>
      <c r="AM687" s="56">
        <f t="shared" si="754"/>
        <v>12.600000000000001</v>
      </c>
      <c r="AN687" s="82">
        <f t="shared" si="755"/>
        <v>0</v>
      </c>
      <c r="AO687" s="82">
        <f t="shared" si="758"/>
        <v>1</v>
      </c>
      <c r="AP687" s="33">
        <f t="shared" si="779"/>
        <v>1</v>
      </c>
      <c r="AQ687" s="29">
        <f t="shared" si="759"/>
        <v>11.5</v>
      </c>
      <c r="AR687" s="86">
        <f t="shared" si="760"/>
        <v>0</v>
      </c>
      <c r="AS687" s="33">
        <f t="shared" si="761"/>
        <v>1</v>
      </c>
      <c r="AT687" s="19">
        <f t="shared" si="762"/>
        <v>1595</v>
      </c>
      <c r="AU687" s="18">
        <f t="shared" si="780"/>
        <v>0</v>
      </c>
      <c r="AV687" s="5">
        <f t="shared" si="781"/>
        <v>0</v>
      </c>
      <c r="AW687" s="17">
        <f t="shared" si="763"/>
        <v>0</v>
      </c>
      <c r="AX687" s="17">
        <f t="shared" si="764"/>
        <v>0</v>
      </c>
      <c r="AY687" s="17">
        <f t="shared" si="782"/>
        <v>0</v>
      </c>
      <c r="AZ687" s="19">
        <f t="shared" si="783"/>
        <v>0</v>
      </c>
      <c r="BA687" s="19">
        <f t="shared" si="784"/>
        <v>1595</v>
      </c>
      <c r="BB687" s="19">
        <f t="shared" si="785"/>
        <v>0</v>
      </c>
      <c r="BC687" s="19">
        <f t="shared" si="786"/>
        <v>0</v>
      </c>
      <c r="BD687" s="17">
        <f t="shared" si="787"/>
        <v>1595</v>
      </c>
      <c r="BE687" s="17">
        <f t="shared" si="765"/>
        <v>0</v>
      </c>
      <c r="BF687" s="38">
        <f t="shared" si="766"/>
        <v>0</v>
      </c>
      <c r="BG687" s="38">
        <f t="shared" si="767"/>
        <v>0</v>
      </c>
      <c r="BH687" s="38">
        <f t="shared" si="788"/>
        <v>0</v>
      </c>
      <c r="BI687" s="38">
        <f t="shared" si="768"/>
        <v>-2.1</v>
      </c>
      <c r="BJ687" s="5">
        <f t="shared" si="769"/>
        <v>11.5</v>
      </c>
      <c r="BK687" s="5">
        <f t="shared" si="789"/>
        <v>0</v>
      </c>
      <c r="BL687" s="22">
        <f t="shared" si="790"/>
        <v>0</v>
      </c>
      <c r="BM687" s="5">
        <f t="shared" si="791"/>
        <v>9.4</v>
      </c>
      <c r="BN687" s="66">
        <f t="shared" si="792"/>
        <v>940</v>
      </c>
      <c r="BO687" s="5">
        <f>AP687*BO1525</f>
        <v>0</v>
      </c>
      <c r="BP687" s="5">
        <f>AU687*BP1239</f>
        <v>0</v>
      </c>
      <c r="BQ687" s="5">
        <f t="shared" si="743"/>
        <v>-39</v>
      </c>
      <c r="BR687" s="356">
        <f t="shared" si="725"/>
        <v>901</v>
      </c>
      <c r="BS687" s="5">
        <f t="shared" si="793"/>
        <v>1591.4</v>
      </c>
      <c r="BT687" s="6"/>
      <c r="BU687" s="306">
        <v>41064</v>
      </c>
      <c r="BV687" s="38">
        <f t="shared" si="770"/>
        <v>1591.4</v>
      </c>
      <c r="BW687" s="66">
        <f>BV27*BV687</f>
        <v>131108.91415389685</v>
      </c>
      <c r="BX687" s="66">
        <f t="shared" si="797"/>
        <v>-2529.246992914821</v>
      </c>
      <c r="BY687" s="17">
        <f t="shared" si="795"/>
        <v>0</v>
      </c>
      <c r="BZ687" s="17">
        <f t="shared" si="798"/>
        <v>1</v>
      </c>
      <c r="CA687" s="66">
        <f t="shared" si="744"/>
        <v>901</v>
      </c>
      <c r="CB687" s="66">
        <f>N3+CE687</f>
        <v>164212</v>
      </c>
      <c r="CC687" s="66">
        <f>MAX(BW404:BW687)</f>
        <v>154630.08732904927</v>
      </c>
      <c r="CD687" s="66">
        <f t="shared" si="774"/>
        <v>-23521.17317515242</v>
      </c>
      <c r="CE687" s="66">
        <f t="shared" si="745"/>
        <v>114212</v>
      </c>
      <c r="CF687" s="66">
        <f>MAX(CE404:CE687)</f>
        <v>119106</v>
      </c>
      <c r="CG687" s="66">
        <f t="shared" si="775"/>
        <v>-4894</v>
      </c>
      <c r="CH687" s="370">
        <f t="shared" si="742"/>
        <v>41064</v>
      </c>
      <c r="CI687" s="17">
        <f t="shared" si="746"/>
        <v>1</v>
      </c>
      <c r="CJ687" s="17">
        <f t="shared" si="747"/>
        <v>0</v>
      </c>
      <c r="CK687" s="38">
        <f>MAX(BV38:BV687)</f>
        <v>1876.9</v>
      </c>
      <c r="CL687" s="38">
        <f t="shared" si="796"/>
        <v>-285.5</v>
      </c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</row>
    <row r="688" spans="1:147" customFormat="1" x14ac:dyDescent="0.25">
      <c r="A688" s="3"/>
      <c r="B688" s="254">
        <f t="shared" si="771"/>
        <v>40966</v>
      </c>
      <c r="C688" s="5">
        <f t="shared" si="776"/>
        <v>60729</v>
      </c>
      <c r="D688" s="5">
        <v>0</v>
      </c>
      <c r="E688" s="66">
        <f t="shared" si="778"/>
        <v>0</v>
      </c>
      <c r="F688" s="66">
        <f t="shared" si="772"/>
        <v>-3069</v>
      </c>
      <c r="G688" s="4">
        <f t="shared" si="777"/>
        <v>57660</v>
      </c>
      <c r="H688" s="8">
        <f t="shared" si="773"/>
        <v>-5.0535987748851458E-2</v>
      </c>
      <c r="I688" s="3"/>
      <c r="J688" s="306">
        <v>41071</v>
      </c>
      <c r="K688" s="176">
        <v>1602.8</v>
      </c>
      <c r="L688" s="176">
        <v>1635.4</v>
      </c>
      <c r="M688" s="176">
        <v>1582.7</v>
      </c>
      <c r="N688" s="178">
        <v>1628.1</v>
      </c>
      <c r="O688" s="5">
        <f t="shared" si="749"/>
        <v>52.700000000000045</v>
      </c>
      <c r="P688" s="8">
        <f t="shared" si="750"/>
        <v>3.2879960069877742E-2</v>
      </c>
      <c r="Q688" s="8">
        <f>(AVERAGE(P685:P687))*Q1239</f>
        <v>2.1063934065799209E-2</v>
      </c>
      <c r="R688" s="8">
        <f>P687/P1239</f>
        <v>1.49920285897043</v>
      </c>
      <c r="S688" s="109">
        <f t="shared" si="734"/>
        <v>1569.0387264793369</v>
      </c>
      <c r="T688" s="5">
        <f t="shared" si="735"/>
        <v>32.799999999999955</v>
      </c>
      <c r="U688" s="8">
        <f t="shared" si="748"/>
        <v>0.49538461538461609</v>
      </c>
      <c r="V688" s="19">
        <f t="shared" si="736"/>
        <v>0</v>
      </c>
      <c r="W688" s="109">
        <f t="shared" si="737"/>
        <v>1636.561273520663</v>
      </c>
      <c r="X688" s="5">
        <f t="shared" si="738"/>
        <v>32.200000000000045</v>
      </c>
      <c r="Y688" s="8">
        <f t="shared" si="751"/>
        <v>0.50461538461538391</v>
      </c>
      <c r="Z688" s="5">
        <f t="shared" si="739"/>
        <v>0</v>
      </c>
      <c r="AA688" s="5">
        <f>K688*AA1239</f>
        <v>20.836399999999998</v>
      </c>
      <c r="AB688" s="5">
        <f t="shared" si="752"/>
        <v>31.237990450651466</v>
      </c>
      <c r="AC688" s="2">
        <f t="shared" si="794"/>
        <v>41071</v>
      </c>
      <c r="AD688" s="43">
        <f t="shared" si="756"/>
        <v>1570</v>
      </c>
      <c r="AE688" s="235">
        <v>19.399999999999999</v>
      </c>
      <c r="AF688" s="131">
        <f>(AK687&gt;AF1239)*1</f>
        <v>1</v>
      </c>
      <c r="AG688" s="112">
        <f>MROUND((AD688*AG1239),5)</f>
        <v>1540</v>
      </c>
      <c r="AH688" s="113">
        <f>MROUND((AE688*AH1239),0.1)</f>
        <v>3.5</v>
      </c>
      <c r="AI688" s="60">
        <f t="shared" si="757"/>
        <v>36.699999999999818</v>
      </c>
      <c r="AJ688" s="60">
        <f t="shared" si="740"/>
        <v>1602.8</v>
      </c>
      <c r="AK688" s="133">
        <f t="shared" si="741"/>
        <v>1628.1</v>
      </c>
      <c r="AL688" s="41">
        <f t="shared" si="753"/>
        <v>1635</v>
      </c>
      <c r="AM688" s="56">
        <f t="shared" si="754"/>
        <v>18.600000000000001</v>
      </c>
      <c r="AN688" s="82">
        <f t="shared" si="755"/>
        <v>1</v>
      </c>
      <c r="AO688" s="82">
        <f t="shared" si="758"/>
        <v>0</v>
      </c>
      <c r="AP688" s="33">
        <f t="shared" si="779"/>
        <v>0</v>
      </c>
      <c r="AQ688" s="29">
        <f t="shared" si="759"/>
        <v>0</v>
      </c>
      <c r="AR688" s="86">
        <f t="shared" si="760"/>
        <v>1</v>
      </c>
      <c r="AS688" s="33">
        <f t="shared" si="761"/>
        <v>0</v>
      </c>
      <c r="AT688" s="19">
        <f t="shared" si="762"/>
        <v>0</v>
      </c>
      <c r="AU688" s="18">
        <f t="shared" si="780"/>
        <v>1</v>
      </c>
      <c r="AV688" s="5">
        <f t="shared" si="781"/>
        <v>18.600000000000001</v>
      </c>
      <c r="AW688" s="17">
        <f t="shared" si="763"/>
        <v>1</v>
      </c>
      <c r="AX688" s="17">
        <f t="shared" si="764"/>
        <v>0</v>
      </c>
      <c r="AY688" s="17">
        <f t="shared" si="782"/>
        <v>0</v>
      </c>
      <c r="AZ688" s="19">
        <f t="shared" si="783"/>
        <v>1595</v>
      </c>
      <c r="BA688" s="19">
        <f t="shared" si="784"/>
        <v>0</v>
      </c>
      <c r="BB688" s="19">
        <f t="shared" si="785"/>
        <v>0</v>
      </c>
      <c r="BC688" s="19">
        <f t="shared" si="786"/>
        <v>0</v>
      </c>
      <c r="BD688" s="17">
        <f t="shared" si="787"/>
        <v>1595</v>
      </c>
      <c r="BE688" s="17">
        <f t="shared" si="765"/>
        <v>0</v>
      </c>
      <c r="BF688" s="38">
        <f t="shared" si="766"/>
        <v>0</v>
      </c>
      <c r="BG688" s="38">
        <f t="shared" si="767"/>
        <v>0</v>
      </c>
      <c r="BH688" s="38">
        <f t="shared" si="788"/>
        <v>0</v>
      </c>
      <c r="BI688" s="38">
        <f t="shared" si="768"/>
        <v>-3.5</v>
      </c>
      <c r="BJ688" s="5">
        <f t="shared" si="769"/>
        <v>0</v>
      </c>
      <c r="BK688" s="5">
        <f t="shared" si="789"/>
        <v>0</v>
      </c>
      <c r="BL688" s="22">
        <f t="shared" si="790"/>
        <v>18.600000000000001</v>
      </c>
      <c r="BM688" s="5">
        <f t="shared" si="791"/>
        <v>15.100000000000001</v>
      </c>
      <c r="BN688" s="66">
        <f t="shared" si="792"/>
        <v>1510.0000000000002</v>
      </c>
      <c r="BO688" s="5">
        <f>AP688*BO1526</f>
        <v>0</v>
      </c>
      <c r="BP688" s="5">
        <f>AU688*BP1239</f>
        <v>-39</v>
      </c>
      <c r="BQ688" s="5">
        <f t="shared" si="743"/>
        <v>-39</v>
      </c>
      <c r="BR688" s="356">
        <f t="shared" si="725"/>
        <v>1432.0000000000002</v>
      </c>
      <c r="BS688" s="5">
        <f t="shared" si="793"/>
        <v>1628.1</v>
      </c>
      <c r="BT688" s="6"/>
      <c r="BU688" s="306">
        <v>41071</v>
      </c>
      <c r="BV688" s="38">
        <f t="shared" si="770"/>
        <v>1628.1</v>
      </c>
      <c r="BW688" s="66">
        <f>BV27*BV688</f>
        <v>134132.47652001976</v>
      </c>
      <c r="BX688" s="66">
        <f t="shared" si="797"/>
        <v>3023.5623661229038</v>
      </c>
      <c r="BY688" s="17">
        <f t="shared" si="795"/>
        <v>1</v>
      </c>
      <c r="BZ688" s="17">
        <f t="shared" si="798"/>
        <v>0</v>
      </c>
      <c r="CA688" s="66">
        <f t="shared" si="744"/>
        <v>1432</v>
      </c>
      <c r="CB688" s="66">
        <f>N3+CE688</f>
        <v>165644</v>
      </c>
      <c r="CC688" s="66">
        <f>MAX(BW404:BW688)</f>
        <v>154630.08732904927</v>
      </c>
      <c r="CD688" s="66">
        <f t="shared" si="774"/>
        <v>-20497.610809029517</v>
      </c>
      <c r="CE688" s="66">
        <f t="shared" si="745"/>
        <v>115644</v>
      </c>
      <c r="CF688" s="66">
        <f>MAX(CE404:CE688)</f>
        <v>119106</v>
      </c>
      <c r="CG688" s="66">
        <f t="shared" si="775"/>
        <v>-3462</v>
      </c>
      <c r="CH688" s="370">
        <f t="shared" si="742"/>
        <v>41071</v>
      </c>
      <c r="CI688" s="17">
        <f t="shared" si="746"/>
        <v>1</v>
      </c>
      <c r="CJ688" s="17">
        <f t="shared" si="747"/>
        <v>0</v>
      </c>
      <c r="CK688" s="38">
        <f>MAX(BV38:BV688)</f>
        <v>1876.9</v>
      </c>
      <c r="CL688" s="38">
        <f t="shared" si="796"/>
        <v>-248.80000000000018</v>
      </c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</row>
    <row r="689" spans="1:147" customFormat="1" x14ac:dyDescent="0.25">
      <c r="A689" s="3"/>
      <c r="B689" s="254">
        <f t="shared" si="771"/>
        <v>40973</v>
      </c>
      <c r="C689" s="5">
        <f t="shared" si="776"/>
        <v>57660</v>
      </c>
      <c r="D689" s="5">
        <v>0</v>
      </c>
      <c r="E689" s="66">
        <f t="shared" si="778"/>
        <v>0</v>
      </c>
      <c r="F689" s="66">
        <f t="shared" si="772"/>
        <v>840.99999999999989</v>
      </c>
      <c r="G689" s="4">
        <f t="shared" si="777"/>
        <v>58501</v>
      </c>
      <c r="H689" s="8">
        <f t="shared" si="773"/>
        <v>1.4585501214013179E-2</v>
      </c>
      <c r="I689" s="3"/>
      <c r="J689" s="306">
        <v>41078</v>
      </c>
      <c r="K689" s="176">
        <v>1630</v>
      </c>
      <c r="L689" s="176">
        <v>1634.3</v>
      </c>
      <c r="M689" s="176">
        <v>1558.6</v>
      </c>
      <c r="N689" s="178">
        <v>1566.9</v>
      </c>
      <c r="O689" s="5">
        <f t="shared" si="749"/>
        <v>75.700000000000045</v>
      </c>
      <c r="P689" s="8">
        <f t="shared" si="750"/>
        <v>4.6441717791411069E-2</v>
      </c>
      <c r="Q689" s="8">
        <f>(AVERAGE(P686:P688))*Q1239</f>
        <v>1.9897264255135525E-2</v>
      </c>
      <c r="R689" s="8">
        <f>P688/P1239</f>
        <v>0.93245395571037204</v>
      </c>
      <c r="S689" s="109">
        <f t="shared" si="734"/>
        <v>1597.5674592641292</v>
      </c>
      <c r="T689" s="5">
        <f t="shared" si="735"/>
        <v>30</v>
      </c>
      <c r="U689" s="8">
        <f t="shared" si="748"/>
        <v>0.5</v>
      </c>
      <c r="V689" s="19">
        <f t="shared" si="736"/>
        <v>33.099999999999909</v>
      </c>
      <c r="W689" s="109">
        <f t="shared" si="737"/>
        <v>1662.4325407358708</v>
      </c>
      <c r="X689" s="5">
        <f t="shared" si="738"/>
        <v>30</v>
      </c>
      <c r="Y689" s="8">
        <f t="shared" si="751"/>
        <v>0.5</v>
      </c>
      <c r="Z689" s="5">
        <f t="shared" si="739"/>
        <v>0</v>
      </c>
      <c r="AA689" s="5">
        <f>K689*AA1239</f>
        <v>21.189999999999998</v>
      </c>
      <c r="AB689" s="5">
        <f t="shared" si="752"/>
        <v>19.758699321502782</v>
      </c>
      <c r="AC689" s="2">
        <f t="shared" si="794"/>
        <v>41078</v>
      </c>
      <c r="AD689" s="43">
        <f t="shared" si="756"/>
        <v>1600</v>
      </c>
      <c r="AE689" s="235">
        <v>15.4</v>
      </c>
      <c r="AF689" s="131">
        <f>(AK688&gt;AF1239)*1</f>
        <v>1</v>
      </c>
      <c r="AG689" s="112">
        <f>MROUND((AD689*AG1239),5)</f>
        <v>1570</v>
      </c>
      <c r="AH689" s="113">
        <f>MROUND((AE689*AH1239),0.1)</f>
        <v>2.8000000000000003</v>
      </c>
      <c r="AI689" s="60">
        <f t="shared" si="757"/>
        <v>-61.199999999999818</v>
      </c>
      <c r="AJ689" s="60">
        <f t="shared" si="740"/>
        <v>1630</v>
      </c>
      <c r="AK689" s="133">
        <f t="shared" si="741"/>
        <v>1566.9</v>
      </c>
      <c r="AL689" s="41">
        <f t="shared" si="753"/>
        <v>1660</v>
      </c>
      <c r="AM689" s="56">
        <f t="shared" si="754"/>
        <v>15.8</v>
      </c>
      <c r="AN689" s="82">
        <f t="shared" si="755"/>
        <v>0</v>
      </c>
      <c r="AO689" s="82">
        <f t="shared" si="758"/>
        <v>1</v>
      </c>
      <c r="AP689" s="33">
        <f t="shared" si="779"/>
        <v>0</v>
      </c>
      <c r="AQ689" s="29">
        <f t="shared" si="759"/>
        <v>0</v>
      </c>
      <c r="AR689" s="86">
        <f t="shared" si="760"/>
        <v>0</v>
      </c>
      <c r="AS689" s="33">
        <f t="shared" si="761"/>
        <v>0</v>
      </c>
      <c r="AT689" s="19">
        <f t="shared" si="762"/>
        <v>0</v>
      </c>
      <c r="AU689" s="18">
        <f t="shared" si="780"/>
        <v>1</v>
      </c>
      <c r="AV689" s="5">
        <f t="shared" si="781"/>
        <v>15.8</v>
      </c>
      <c r="AW689" s="17">
        <f t="shared" si="763"/>
        <v>1</v>
      </c>
      <c r="AX689" s="17">
        <f t="shared" si="764"/>
        <v>0</v>
      </c>
      <c r="AY689" s="17">
        <f t="shared" si="782"/>
        <v>0</v>
      </c>
      <c r="AZ689" s="19">
        <f t="shared" si="783"/>
        <v>1595</v>
      </c>
      <c r="BA689" s="19">
        <f t="shared" si="784"/>
        <v>0</v>
      </c>
      <c r="BB689" s="19">
        <f t="shared" si="785"/>
        <v>1570</v>
      </c>
      <c r="BC689" s="19">
        <f t="shared" si="786"/>
        <v>0</v>
      </c>
      <c r="BD689" s="17">
        <f t="shared" si="787"/>
        <v>0</v>
      </c>
      <c r="BE689" s="17">
        <f t="shared" si="765"/>
        <v>1</v>
      </c>
      <c r="BF689" s="38">
        <f t="shared" si="766"/>
        <v>1570</v>
      </c>
      <c r="BG689" s="38">
        <f t="shared" si="767"/>
        <v>0</v>
      </c>
      <c r="BH689" s="38">
        <f t="shared" si="788"/>
        <v>-25</v>
      </c>
      <c r="BI689" s="38">
        <f t="shared" si="768"/>
        <v>-27.8</v>
      </c>
      <c r="BJ689" s="5">
        <f t="shared" si="769"/>
        <v>0</v>
      </c>
      <c r="BK689" s="5">
        <f t="shared" si="789"/>
        <v>0</v>
      </c>
      <c r="BL689" s="22">
        <f t="shared" si="790"/>
        <v>15.8</v>
      </c>
      <c r="BM689" s="5">
        <f t="shared" si="791"/>
        <v>-12</v>
      </c>
      <c r="BN689" s="66">
        <f t="shared" si="792"/>
        <v>-1200</v>
      </c>
      <c r="BO689" s="5">
        <f>AP689*BO1527</f>
        <v>0</v>
      </c>
      <c r="BP689" s="5">
        <f>AU689*BP1239</f>
        <v>-39</v>
      </c>
      <c r="BQ689" s="5">
        <f t="shared" si="743"/>
        <v>-39</v>
      </c>
      <c r="BR689" s="356">
        <f t="shared" si="725"/>
        <v>-1278</v>
      </c>
      <c r="BS689" s="5">
        <f t="shared" si="793"/>
        <v>1566.9</v>
      </c>
      <c r="BT689" s="6"/>
      <c r="BU689" s="306">
        <v>41078</v>
      </c>
      <c r="BV689" s="38">
        <f t="shared" si="770"/>
        <v>1566.9</v>
      </c>
      <c r="BW689" s="66">
        <f>BV27*BV689</f>
        <v>129090.4597132971</v>
      </c>
      <c r="BX689" s="66">
        <f t="shared" si="797"/>
        <v>-5042.0168067226623</v>
      </c>
      <c r="BY689" s="17">
        <f t="shared" si="795"/>
        <v>0</v>
      </c>
      <c r="BZ689" s="17">
        <f t="shared" si="798"/>
        <v>1</v>
      </c>
      <c r="CA689" s="66">
        <f t="shared" si="744"/>
        <v>-1278</v>
      </c>
      <c r="CB689" s="66">
        <f>N3+CE689</f>
        <v>164366</v>
      </c>
      <c r="CC689" s="66">
        <f>MAX(BW404:BW689)</f>
        <v>154630.08732904927</v>
      </c>
      <c r="CD689" s="66">
        <f t="shared" si="774"/>
        <v>-25539.627615752179</v>
      </c>
      <c r="CE689" s="66">
        <f t="shared" si="745"/>
        <v>114366</v>
      </c>
      <c r="CF689" s="66">
        <f>MAX(CE404:CE689)</f>
        <v>119106</v>
      </c>
      <c r="CG689" s="66">
        <f t="shared" si="775"/>
        <v>-4740</v>
      </c>
      <c r="CH689" s="370">
        <f t="shared" si="742"/>
        <v>41078</v>
      </c>
      <c r="CI689" s="17">
        <f t="shared" si="746"/>
        <v>0</v>
      </c>
      <c r="CJ689" s="17">
        <f t="shared" si="747"/>
        <v>1</v>
      </c>
      <c r="CK689" s="38">
        <f>MAX(BV38:BV689)</f>
        <v>1876.9</v>
      </c>
      <c r="CL689" s="38">
        <f t="shared" si="796"/>
        <v>-310</v>
      </c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</row>
    <row r="690" spans="1:147" customFormat="1" x14ac:dyDescent="0.25">
      <c r="A690" s="3"/>
      <c r="B690" s="254">
        <f t="shared" si="771"/>
        <v>40980</v>
      </c>
      <c r="C690" s="5">
        <f t="shared" si="776"/>
        <v>58501</v>
      </c>
      <c r="D690" s="5">
        <v>0</v>
      </c>
      <c r="E690" s="66">
        <f t="shared" si="778"/>
        <v>0</v>
      </c>
      <c r="F690" s="66">
        <f t="shared" si="772"/>
        <v>1481</v>
      </c>
      <c r="G690" s="4">
        <f t="shared" si="777"/>
        <v>59982</v>
      </c>
      <c r="H690" s="8">
        <f t="shared" si="773"/>
        <v>2.5315806567409106E-2</v>
      </c>
      <c r="I690" s="3"/>
      <c r="J690" s="306">
        <v>41085</v>
      </c>
      <c r="K690" s="176">
        <v>1572.6</v>
      </c>
      <c r="L690" s="176">
        <v>1607.8</v>
      </c>
      <c r="M690" s="176">
        <v>1547.6</v>
      </c>
      <c r="N690" s="178">
        <v>1604.2</v>
      </c>
      <c r="O690" s="5">
        <f t="shared" si="749"/>
        <v>60.200000000000045</v>
      </c>
      <c r="P690" s="8">
        <f t="shared" si="750"/>
        <v>3.8280554495739569E-2</v>
      </c>
      <c r="Q690" s="8">
        <f>(AVERAGE(P687:P689))*Q1239</f>
        <v>1.7624826288398055E-2</v>
      </c>
      <c r="R690" s="8">
        <f>P689/P1239</f>
        <v>1.3170564493555674</v>
      </c>
      <c r="S690" s="109">
        <f t="shared" si="734"/>
        <v>1544.8831981788651</v>
      </c>
      <c r="T690" s="5">
        <f t="shared" si="735"/>
        <v>27.599999999999909</v>
      </c>
      <c r="U690" s="8">
        <f t="shared" si="748"/>
        <v>0.49818181818181984</v>
      </c>
      <c r="V690" s="19">
        <f t="shared" si="736"/>
        <v>0</v>
      </c>
      <c r="W690" s="109">
        <f t="shared" si="737"/>
        <v>1600.3168018211347</v>
      </c>
      <c r="X690" s="5">
        <f t="shared" si="738"/>
        <v>27.400000000000091</v>
      </c>
      <c r="Y690" s="8">
        <f t="shared" si="751"/>
        <v>0.50181818181818016</v>
      </c>
      <c r="Z690" s="5">
        <f t="shared" si="739"/>
        <v>4.2000000000000455</v>
      </c>
      <c r="AA690" s="5">
        <f>K690*AA1239</f>
        <v>20.4438</v>
      </c>
      <c r="AB690" s="5">
        <f t="shared" si="752"/>
        <v>26.92563863933535</v>
      </c>
      <c r="AC690" s="2">
        <f t="shared" si="794"/>
        <v>41085</v>
      </c>
      <c r="AD690" s="43">
        <f t="shared" si="756"/>
        <v>1545</v>
      </c>
      <c r="AE690" s="235">
        <v>9.8000000000000007</v>
      </c>
      <c r="AF690" s="131">
        <f>(AK689&gt;AF1239)*1</f>
        <v>1</v>
      </c>
      <c r="AG690" s="112">
        <f>MROUND((AD690*AG1239),5)</f>
        <v>1515</v>
      </c>
      <c r="AH690" s="113">
        <f>MROUND((AE690*AH1239),0.1)</f>
        <v>1.8</v>
      </c>
      <c r="AI690" s="60">
        <f t="shared" si="757"/>
        <v>37.299999999999955</v>
      </c>
      <c r="AJ690" s="60">
        <f t="shared" si="740"/>
        <v>1572.6</v>
      </c>
      <c r="AK690" s="133">
        <f t="shared" si="741"/>
        <v>1604.2</v>
      </c>
      <c r="AL690" s="41">
        <f t="shared" si="753"/>
        <v>1600</v>
      </c>
      <c r="AM690" s="56">
        <f t="shared" si="754"/>
        <v>9.9</v>
      </c>
      <c r="AN690" s="82">
        <f t="shared" si="755"/>
        <v>1</v>
      </c>
      <c r="AO690" s="82">
        <f t="shared" si="758"/>
        <v>0</v>
      </c>
      <c r="AP690" s="33">
        <f t="shared" si="779"/>
        <v>1</v>
      </c>
      <c r="AQ690" s="29">
        <f t="shared" si="759"/>
        <v>9.8000000000000007</v>
      </c>
      <c r="AR690" s="86">
        <f t="shared" si="760"/>
        <v>1</v>
      </c>
      <c r="AS690" s="33">
        <f t="shared" si="761"/>
        <v>0</v>
      </c>
      <c r="AT690" s="19">
        <f t="shared" si="762"/>
        <v>0</v>
      </c>
      <c r="AU690" s="18">
        <f t="shared" si="780"/>
        <v>0</v>
      </c>
      <c r="AV690" s="5">
        <f t="shared" si="781"/>
        <v>0</v>
      </c>
      <c r="AW690" s="17">
        <f t="shared" si="763"/>
        <v>0</v>
      </c>
      <c r="AX690" s="17">
        <f t="shared" si="764"/>
        <v>0</v>
      </c>
      <c r="AY690" s="17">
        <f t="shared" si="782"/>
        <v>0</v>
      </c>
      <c r="AZ690" s="19">
        <f t="shared" si="783"/>
        <v>0</v>
      </c>
      <c r="BA690" s="19">
        <f t="shared" si="784"/>
        <v>0</v>
      </c>
      <c r="BB690" s="19">
        <f t="shared" si="785"/>
        <v>0</v>
      </c>
      <c r="BC690" s="19">
        <f t="shared" si="786"/>
        <v>0</v>
      </c>
      <c r="BD690" s="17">
        <f t="shared" si="787"/>
        <v>0</v>
      </c>
      <c r="BE690" s="17">
        <f t="shared" si="765"/>
        <v>0</v>
      </c>
      <c r="BF690" s="38">
        <f t="shared" si="766"/>
        <v>0</v>
      </c>
      <c r="BG690" s="38">
        <f t="shared" si="767"/>
        <v>0</v>
      </c>
      <c r="BH690" s="38">
        <f t="shared" si="788"/>
        <v>0</v>
      </c>
      <c r="BI690" s="38">
        <f t="shared" si="768"/>
        <v>-1.8</v>
      </c>
      <c r="BJ690" s="5">
        <f t="shared" si="769"/>
        <v>9.8000000000000007</v>
      </c>
      <c r="BK690" s="5">
        <f t="shared" si="789"/>
        <v>0</v>
      </c>
      <c r="BL690" s="22">
        <f t="shared" si="790"/>
        <v>0</v>
      </c>
      <c r="BM690" s="5">
        <f t="shared" si="791"/>
        <v>8</v>
      </c>
      <c r="BN690" s="66">
        <f t="shared" si="792"/>
        <v>800</v>
      </c>
      <c r="BO690" s="5">
        <f>AP690*BO1528</f>
        <v>0</v>
      </c>
      <c r="BP690" s="5">
        <f>AU690*BP1239</f>
        <v>0</v>
      </c>
      <c r="BQ690" s="5">
        <f t="shared" si="743"/>
        <v>-39</v>
      </c>
      <c r="BR690" s="356">
        <f t="shared" si="725"/>
        <v>761</v>
      </c>
      <c r="BS690" s="5">
        <f t="shared" si="793"/>
        <v>1604.2</v>
      </c>
      <c r="BT690" s="6"/>
      <c r="BU690" s="306">
        <v>41085</v>
      </c>
      <c r="BV690" s="38">
        <f t="shared" si="770"/>
        <v>1604.2</v>
      </c>
      <c r="BW690" s="66">
        <f>BV27*BV690</f>
        <v>132163.45361674082</v>
      </c>
      <c r="BX690" s="66">
        <f t="shared" si="797"/>
        <v>3072.9939034437266</v>
      </c>
      <c r="BY690" s="17">
        <f t="shared" si="795"/>
        <v>1</v>
      </c>
      <c r="BZ690" s="17">
        <f t="shared" si="798"/>
        <v>0</v>
      </c>
      <c r="CA690" s="66">
        <f t="shared" si="744"/>
        <v>761</v>
      </c>
      <c r="CB690" s="66">
        <f>N3+CE690</f>
        <v>165127</v>
      </c>
      <c r="CC690" s="66">
        <f>MAX(BW404:BW690)</f>
        <v>154630.08732904927</v>
      </c>
      <c r="CD690" s="66">
        <f t="shared" si="774"/>
        <v>-22466.633712308452</v>
      </c>
      <c r="CE690" s="66">
        <f t="shared" si="745"/>
        <v>115127</v>
      </c>
      <c r="CF690" s="66">
        <f>MAX(CE404:CE690)</f>
        <v>119106</v>
      </c>
      <c r="CG690" s="66">
        <f t="shared" si="775"/>
        <v>-3979</v>
      </c>
      <c r="CH690" s="370">
        <f t="shared" si="742"/>
        <v>41085</v>
      </c>
      <c r="CI690" s="17">
        <f t="shared" si="746"/>
        <v>1</v>
      </c>
      <c r="CJ690" s="17">
        <f t="shared" si="747"/>
        <v>0</v>
      </c>
      <c r="CK690" s="38">
        <f>MAX(BV38:BV690)</f>
        <v>1876.9</v>
      </c>
      <c r="CL690" s="38">
        <f t="shared" si="796"/>
        <v>-272.70000000000005</v>
      </c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</row>
    <row r="691" spans="1:147" customFormat="1" x14ac:dyDescent="0.25">
      <c r="A691" s="3"/>
      <c r="B691" s="254">
        <f t="shared" si="771"/>
        <v>40987</v>
      </c>
      <c r="C691" s="5">
        <f t="shared" si="776"/>
        <v>59982</v>
      </c>
      <c r="D691" s="5">
        <v>0</v>
      </c>
      <c r="E691" s="66">
        <f t="shared" si="778"/>
        <v>0</v>
      </c>
      <c r="F691" s="66">
        <f t="shared" si="772"/>
        <v>752.00000000000011</v>
      </c>
      <c r="G691" s="4">
        <f t="shared" si="777"/>
        <v>60734</v>
      </c>
      <c r="H691" s="8">
        <f t="shared" si="773"/>
        <v>1.2537094461671837E-2</v>
      </c>
      <c r="I691" s="3"/>
      <c r="J691" s="306">
        <v>41092</v>
      </c>
      <c r="K691" s="176">
        <v>1599.6</v>
      </c>
      <c r="L691" s="176">
        <v>1625.7</v>
      </c>
      <c r="M691" s="176">
        <v>1576.4</v>
      </c>
      <c r="N691" s="178">
        <v>1578.9</v>
      </c>
      <c r="O691" s="5">
        <f t="shared" si="749"/>
        <v>49.299999999999955</v>
      </c>
      <c r="P691" s="8">
        <f t="shared" si="750"/>
        <v>3.0820205051262789E-2</v>
      </c>
      <c r="Q691" s="8">
        <f>(AVERAGE(P688:P690))*Q1239</f>
        <v>1.5680297647603782E-2</v>
      </c>
      <c r="R691" s="8">
        <f>P690/P1239</f>
        <v>1.0856112474126722</v>
      </c>
      <c r="S691" s="109">
        <f t="shared" si="734"/>
        <v>1574.5177958828929</v>
      </c>
      <c r="T691" s="5">
        <f t="shared" si="735"/>
        <v>24.599999999999909</v>
      </c>
      <c r="U691" s="8">
        <f t="shared" si="748"/>
        <v>0.50800000000000178</v>
      </c>
      <c r="V691" s="19">
        <f t="shared" si="736"/>
        <v>0</v>
      </c>
      <c r="W691" s="109">
        <f t="shared" si="737"/>
        <v>1624.6822041171069</v>
      </c>
      <c r="X691" s="5">
        <f t="shared" si="738"/>
        <v>25.400000000000091</v>
      </c>
      <c r="Y691" s="8">
        <f t="shared" si="751"/>
        <v>0.49199999999999822</v>
      </c>
      <c r="Z691" s="5">
        <f t="shared" si="739"/>
        <v>0</v>
      </c>
      <c r="AA691" s="5">
        <f>K691*AA1239</f>
        <v>20.794799999999999</v>
      </c>
      <c r="AB691" s="5">
        <f t="shared" si="752"/>
        <v>22.575068767697037</v>
      </c>
      <c r="AC691" s="2">
        <f t="shared" si="794"/>
        <v>41092</v>
      </c>
      <c r="AD691" s="43">
        <f t="shared" si="756"/>
        <v>1575</v>
      </c>
      <c r="AE691" s="235">
        <v>13.4</v>
      </c>
      <c r="AF691" s="131">
        <f>(AK690&gt;AF1239)*1</f>
        <v>1</v>
      </c>
      <c r="AG691" s="112">
        <f>MROUND((AD691*AG1239),5)</f>
        <v>1545</v>
      </c>
      <c r="AH691" s="113">
        <f>MROUND((AE691*AH1239),0.1)</f>
        <v>2.4000000000000004</v>
      </c>
      <c r="AI691" s="60">
        <f t="shared" si="757"/>
        <v>-25.299999999999955</v>
      </c>
      <c r="AJ691" s="60">
        <f t="shared" si="740"/>
        <v>1599.6</v>
      </c>
      <c r="AK691" s="133">
        <f t="shared" si="741"/>
        <v>1578.9</v>
      </c>
      <c r="AL691" s="41">
        <f t="shared" si="753"/>
        <v>1625</v>
      </c>
      <c r="AM691" s="56">
        <f t="shared" si="754"/>
        <v>13.5</v>
      </c>
      <c r="AN691" s="82">
        <f t="shared" si="755"/>
        <v>0</v>
      </c>
      <c r="AO691" s="82">
        <f t="shared" si="758"/>
        <v>1</v>
      </c>
      <c r="AP691" s="33">
        <f t="shared" si="779"/>
        <v>1</v>
      </c>
      <c r="AQ691" s="29">
        <f t="shared" si="759"/>
        <v>13.4</v>
      </c>
      <c r="AR691" s="86">
        <f t="shared" si="760"/>
        <v>1</v>
      </c>
      <c r="AS691" s="33">
        <f t="shared" si="761"/>
        <v>0</v>
      </c>
      <c r="AT691" s="19">
        <f t="shared" si="762"/>
        <v>0</v>
      </c>
      <c r="AU691" s="18">
        <f t="shared" si="780"/>
        <v>0</v>
      </c>
      <c r="AV691" s="5">
        <f t="shared" si="781"/>
        <v>0</v>
      </c>
      <c r="AW691" s="17">
        <f t="shared" si="763"/>
        <v>0</v>
      </c>
      <c r="AX691" s="17">
        <f t="shared" si="764"/>
        <v>0</v>
      </c>
      <c r="AY691" s="17">
        <f t="shared" si="782"/>
        <v>0</v>
      </c>
      <c r="AZ691" s="19">
        <f t="shared" si="783"/>
        <v>0</v>
      </c>
      <c r="BA691" s="19">
        <f t="shared" si="784"/>
        <v>0</v>
      </c>
      <c r="BB691" s="19">
        <f t="shared" si="785"/>
        <v>0</v>
      </c>
      <c r="BC691" s="19">
        <f t="shared" si="786"/>
        <v>0</v>
      </c>
      <c r="BD691" s="17">
        <f t="shared" si="787"/>
        <v>0</v>
      </c>
      <c r="BE691" s="17">
        <f t="shared" si="765"/>
        <v>0</v>
      </c>
      <c r="BF691" s="38">
        <f t="shared" si="766"/>
        <v>0</v>
      </c>
      <c r="BG691" s="38">
        <f t="shared" si="767"/>
        <v>0</v>
      </c>
      <c r="BH691" s="38">
        <f t="shared" si="788"/>
        <v>0</v>
      </c>
      <c r="BI691" s="38">
        <f t="shared" si="768"/>
        <v>-2.4000000000000004</v>
      </c>
      <c r="BJ691" s="5">
        <f t="shared" si="769"/>
        <v>13.4</v>
      </c>
      <c r="BK691" s="5">
        <f t="shared" si="789"/>
        <v>0</v>
      </c>
      <c r="BL691" s="22">
        <f t="shared" si="790"/>
        <v>0</v>
      </c>
      <c r="BM691" s="5">
        <f t="shared" si="791"/>
        <v>11</v>
      </c>
      <c r="BN691" s="66">
        <f t="shared" si="792"/>
        <v>1100</v>
      </c>
      <c r="BO691" s="5">
        <f>AP691*BO1529</f>
        <v>0</v>
      </c>
      <c r="BP691" s="5">
        <f>AU691*BP1239</f>
        <v>0</v>
      </c>
      <c r="BQ691" s="5">
        <f t="shared" si="743"/>
        <v>-39</v>
      </c>
      <c r="BR691" s="356">
        <f t="shared" si="725"/>
        <v>1061</v>
      </c>
      <c r="BS691" s="5">
        <f t="shared" si="793"/>
        <v>1578.9</v>
      </c>
      <c r="BT691" s="6"/>
      <c r="BU691" s="306">
        <v>41092</v>
      </c>
      <c r="BV691" s="38">
        <f t="shared" si="770"/>
        <v>1578.9</v>
      </c>
      <c r="BW691" s="66">
        <f>BV27*BV691</f>
        <v>130079.0904597133</v>
      </c>
      <c r="BX691" s="66">
        <f t="shared" si="797"/>
        <v>-2084.3631570275174</v>
      </c>
      <c r="BY691" s="17">
        <f t="shared" si="795"/>
        <v>0</v>
      </c>
      <c r="BZ691" s="17">
        <f t="shared" si="798"/>
        <v>1</v>
      </c>
      <c r="CA691" s="66">
        <f t="shared" si="744"/>
        <v>1061</v>
      </c>
      <c r="CB691" s="66">
        <f>N3+CE691</f>
        <v>166188</v>
      </c>
      <c r="CC691" s="66">
        <f>MAX(BW404:BW691)</f>
        <v>154630.08732904927</v>
      </c>
      <c r="CD691" s="66">
        <f t="shared" si="774"/>
        <v>-24550.99686933597</v>
      </c>
      <c r="CE691" s="66">
        <f t="shared" si="745"/>
        <v>116188</v>
      </c>
      <c r="CF691" s="66">
        <f>MAX(CE404:CE691)</f>
        <v>119106</v>
      </c>
      <c r="CG691" s="66">
        <f t="shared" si="775"/>
        <v>-2918</v>
      </c>
      <c r="CH691" s="370">
        <f t="shared" si="742"/>
        <v>41092</v>
      </c>
      <c r="CI691" s="17">
        <f t="shared" si="746"/>
        <v>1</v>
      </c>
      <c r="CJ691" s="17">
        <f t="shared" si="747"/>
        <v>0</v>
      </c>
      <c r="CK691" s="38">
        <f>MAX(BV38:BV691)</f>
        <v>1876.9</v>
      </c>
      <c r="CL691" s="38">
        <f t="shared" si="796"/>
        <v>-298</v>
      </c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</row>
    <row r="692" spans="1:147" customFormat="1" x14ac:dyDescent="0.25">
      <c r="A692" s="3"/>
      <c r="B692" s="254">
        <f t="shared" si="771"/>
        <v>40994</v>
      </c>
      <c r="C692" s="5">
        <f t="shared" si="776"/>
        <v>60734</v>
      </c>
      <c r="D692" s="5">
        <v>0</v>
      </c>
      <c r="E692" s="66">
        <f t="shared" si="778"/>
        <v>0</v>
      </c>
      <c r="F692" s="66">
        <f t="shared" si="772"/>
        <v>1082.0000000000002</v>
      </c>
      <c r="G692" s="4">
        <f t="shared" si="777"/>
        <v>61816</v>
      </c>
      <c r="H692" s="8">
        <f t="shared" si="773"/>
        <v>1.7815391708104197E-2</v>
      </c>
      <c r="I692" s="3"/>
      <c r="J692" s="306">
        <v>41099</v>
      </c>
      <c r="K692" s="176">
        <v>1582.4</v>
      </c>
      <c r="L692" s="176">
        <v>1602</v>
      </c>
      <c r="M692" s="176">
        <v>1554.4</v>
      </c>
      <c r="N692" s="178">
        <v>1592</v>
      </c>
      <c r="O692" s="5">
        <f t="shared" si="749"/>
        <v>47.599999999999909</v>
      </c>
      <c r="P692" s="8">
        <f t="shared" si="750"/>
        <v>3.0080889787664249E-2</v>
      </c>
      <c r="Q692" s="8">
        <f>(AVERAGE(P689:P691))*Q1239</f>
        <v>1.5405663645121789E-2</v>
      </c>
      <c r="R692" s="8">
        <f>P691/P1239</f>
        <v>0.8740406635159772</v>
      </c>
      <c r="S692" s="109">
        <f t="shared" si="734"/>
        <v>1558.0220778479593</v>
      </c>
      <c r="T692" s="5">
        <f t="shared" si="735"/>
        <v>22.400000000000091</v>
      </c>
      <c r="U692" s="8">
        <f t="shared" si="748"/>
        <v>0.50222222222222024</v>
      </c>
      <c r="V692" s="19">
        <f t="shared" si="736"/>
        <v>0</v>
      </c>
      <c r="W692" s="109">
        <f t="shared" si="737"/>
        <v>1606.7779221520409</v>
      </c>
      <c r="X692" s="5">
        <f t="shared" si="738"/>
        <v>22.599999999999909</v>
      </c>
      <c r="Y692" s="8">
        <f t="shared" si="751"/>
        <v>0.49777777777777976</v>
      </c>
      <c r="Z692" s="5">
        <f t="shared" si="739"/>
        <v>0</v>
      </c>
      <c r="AA692" s="5">
        <f>K692*AA1239</f>
        <v>20.571200000000001</v>
      </c>
      <c r="AB692" s="5">
        <f t="shared" si="752"/>
        <v>17.980065297319872</v>
      </c>
      <c r="AC692" s="2">
        <f t="shared" si="794"/>
        <v>41099</v>
      </c>
      <c r="AD692" s="43">
        <f t="shared" si="756"/>
        <v>1560</v>
      </c>
      <c r="AE692" s="235">
        <v>11.4</v>
      </c>
      <c r="AF692" s="131">
        <f>(AK691&gt;AF1239)*1</f>
        <v>1</v>
      </c>
      <c r="AG692" s="112">
        <f>MROUND((AD692*AG1239),5)</f>
        <v>1530</v>
      </c>
      <c r="AH692" s="113">
        <f>MROUND((AE692*AH1239),0.1)</f>
        <v>2.1</v>
      </c>
      <c r="AI692" s="60">
        <f t="shared" si="757"/>
        <v>13.099999999999909</v>
      </c>
      <c r="AJ692" s="60">
        <f t="shared" si="740"/>
        <v>1582.4</v>
      </c>
      <c r="AK692" s="133">
        <f t="shared" si="741"/>
        <v>1592</v>
      </c>
      <c r="AL692" s="41">
        <f t="shared" si="753"/>
        <v>1605</v>
      </c>
      <c r="AM692" s="56">
        <f t="shared" si="754"/>
        <v>11.100000000000001</v>
      </c>
      <c r="AN692" s="82">
        <f t="shared" si="755"/>
        <v>1</v>
      </c>
      <c r="AO692" s="82">
        <f t="shared" si="758"/>
        <v>0</v>
      </c>
      <c r="AP692" s="33">
        <f t="shared" si="779"/>
        <v>1</v>
      </c>
      <c r="AQ692" s="29">
        <f t="shared" si="759"/>
        <v>11.4</v>
      </c>
      <c r="AR692" s="86">
        <f t="shared" si="760"/>
        <v>1</v>
      </c>
      <c r="AS692" s="33">
        <f t="shared" si="761"/>
        <v>0</v>
      </c>
      <c r="AT692" s="19">
        <f t="shared" si="762"/>
        <v>0</v>
      </c>
      <c r="AU692" s="18">
        <f t="shared" si="780"/>
        <v>0</v>
      </c>
      <c r="AV692" s="5">
        <f t="shared" si="781"/>
        <v>0</v>
      </c>
      <c r="AW692" s="17">
        <f t="shared" si="763"/>
        <v>0</v>
      </c>
      <c r="AX692" s="17">
        <f t="shared" si="764"/>
        <v>0</v>
      </c>
      <c r="AY692" s="17">
        <f t="shared" si="782"/>
        <v>0</v>
      </c>
      <c r="AZ692" s="19">
        <f t="shared" si="783"/>
        <v>0</v>
      </c>
      <c r="BA692" s="19">
        <f t="shared" si="784"/>
        <v>0</v>
      </c>
      <c r="BB692" s="19">
        <f t="shared" si="785"/>
        <v>0</v>
      </c>
      <c r="BC692" s="19">
        <f t="shared" si="786"/>
        <v>0</v>
      </c>
      <c r="BD692" s="17">
        <f t="shared" si="787"/>
        <v>0</v>
      </c>
      <c r="BE692" s="17">
        <f t="shared" si="765"/>
        <v>0</v>
      </c>
      <c r="BF692" s="38">
        <f t="shared" si="766"/>
        <v>0</v>
      </c>
      <c r="BG692" s="38">
        <f t="shared" si="767"/>
        <v>0</v>
      </c>
      <c r="BH692" s="38">
        <f t="shared" si="788"/>
        <v>0</v>
      </c>
      <c r="BI692" s="38">
        <f t="shared" si="768"/>
        <v>-2.1</v>
      </c>
      <c r="BJ692" s="5">
        <f t="shared" si="769"/>
        <v>11.4</v>
      </c>
      <c r="BK692" s="5">
        <f t="shared" si="789"/>
        <v>0</v>
      </c>
      <c r="BL692" s="22">
        <f t="shared" si="790"/>
        <v>0</v>
      </c>
      <c r="BM692" s="5">
        <f t="shared" si="791"/>
        <v>9.3000000000000007</v>
      </c>
      <c r="BN692" s="66">
        <f t="shared" si="792"/>
        <v>930.00000000000011</v>
      </c>
      <c r="BO692" s="5">
        <f>AP692*BO1530</f>
        <v>0</v>
      </c>
      <c r="BP692" s="5">
        <f>AU692*BP1239</f>
        <v>0</v>
      </c>
      <c r="BQ692" s="5">
        <f t="shared" si="743"/>
        <v>-39</v>
      </c>
      <c r="BR692" s="356">
        <f t="shared" si="725"/>
        <v>891.00000000000011</v>
      </c>
      <c r="BS692" s="5">
        <f t="shared" si="793"/>
        <v>1592</v>
      </c>
      <c r="BT692" s="6"/>
      <c r="BU692" s="306">
        <v>41099</v>
      </c>
      <c r="BV692" s="38">
        <f t="shared" si="770"/>
        <v>1592</v>
      </c>
      <c r="BW692" s="66">
        <f>BV27*BV692</f>
        <v>131158.34569121766</v>
      </c>
      <c r="BX692" s="66">
        <f t="shared" si="797"/>
        <v>1079.2552315043577</v>
      </c>
      <c r="BY692" s="17">
        <f t="shared" si="795"/>
        <v>1</v>
      </c>
      <c r="BZ692" s="17">
        <f t="shared" si="798"/>
        <v>0</v>
      </c>
      <c r="CA692" s="66">
        <f t="shared" si="744"/>
        <v>891</v>
      </c>
      <c r="CB692" s="66">
        <f>N3+CE692</f>
        <v>167079</v>
      </c>
      <c r="CC692" s="66">
        <f>MAX(BW404:BW692)</f>
        <v>154630.08732904927</v>
      </c>
      <c r="CD692" s="66">
        <f t="shared" si="774"/>
        <v>-23471.741637831612</v>
      </c>
      <c r="CE692" s="66">
        <f t="shared" si="745"/>
        <v>117079</v>
      </c>
      <c r="CF692" s="66">
        <f>MAX(CE404:CE692)</f>
        <v>119106</v>
      </c>
      <c r="CG692" s="66">
        <f t="shared" si="775"/>
        <v>-2027</v>
      </c>
      <c r="CH692" s="370">
        <f t="shared" si="742"/>
        <v>41099</v>
      </c>
      <c r="CI692" s="17">
        <f t="shared" si="746"/>
        <v>1</v>
      </c>
      <c r="CJ692" s="17">
        <f t="shared" si="747"/>
        <v>0</v>
      </c>
      <c r="CK692" s="38">
        <f>MAX(BV38:BV692)</f>
        <v>1876.9</v>
      </c>
      <c r="CL692" s="38">
        <f t="shared" si="796"/>
        <v>-284.90000000000009</v>
      </c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</row>
    <row r="693" spans="1:147" customFormat="1" x14ac:dyDescent="0.25">
      <c r="A693" s="3"/>
      <c r="B693" s="254">
        <f t="shared" si="771"/>
        <v>41001</v>
      </c>
      <c r="C693" s="5">
        <f t="shared" si="776"/>
        <v>61816</v>
      </c>
      <c r="D693" s="5">
        <v>0</v>
      </c>
      <c r="E693" s="66">
        <f t="shared" si="778"/>
        <v>0</v>
      </c>
      <c r="F693" s="66">
        <f t="shared" si="772"/>
        <v>562</v>
      </c>
      <c r="G693" s="4">
        <f t="shared" si="777"/>
        <v>62378</v>
      </c>
      <c r="H693" s="8">
        <f t="shared" si="773"/>
        <v>9.0914973469651862E-3</v>
      </c>
      <c r="I693" s="3"/>
      <c r="J693" s="306">
        <v>41106</v>
      </c>
      <c r="K693" s="176">
        <v>1591.5</v>
      </c>
      <c r="L693" s="176">
        <v>1598.8</v>
      </c>
      <c r="M693" s="176">
        <v>1567.2</v>
      </c>
      <c r="N693" s="178">
        <v>1582.8</v>
      </c>
      <c r="O693" s="5">
        <f t="shared" si="749"/>
        <v>31.599999999999909</v>
      </c>
      <c r="P693" s="8">
        <f t="shared" si="750"/>
        <v>1.9855482249450149E-2</v>
      </c>
      <c r="Q693" s="8">
        <f>(AVERAGE(P690:P692))*Q1239</f>
        <v>1.3224219911288882E-2</v>
      </c>
      <c r="R693" s="8">
        <f>P692/P1239</f>
        <v>0.85307417083793191</v>
      </c>
      <c r="S693" s="109">
        <f t="shared" si="734"/>
        <v>1570.4536540111837</v>
      </c>
      <c r="T693" s="5">
        <f t="shared" si="735"/>
        <v>21.5</v>
      </c>
      <c r="U693" s="8">
        <f t="shared" si="748"/>
        <v>0.52222222222222225</v>
      </c>
      <c r="V693" s="19">
        <f t="shared" si="736"/>
        <v>0</v>
      </c>
      <c r="W693" s="109">
        <f t="shared" si="737"/>
        <v>1612.5463459888163</v>
      </c>
      <c r="X693" s="5">
        <f t="shared" si="738"/>
        <v>23.5</v>
      </c>
      <c r="Y693" s="8">
        <f t="shared" si="751"/>
        <v>0.47777777777777775</v>
      </c>
      <c r="Z693" s="5">
        <f t="shared" si="739"/>
        <v>0</v>
      </c>
      <c r="AA693" s="5">
        <f>K693*AA1239</f>
        <v>20.689499999999999</v>
      </c>
      <c r="AB693" s="5">
        <f t="shared" si="752"/>
        <v>17.649678057551391</v>
      </c>
      <c r="AC693" s="2">
        <f t="shared" si="794"/>
        <v>41106</v>
      </c>
      <c r="AD693" s="43">
        <f t="shared" si="756"/>
        <v>1570</v>
      </c>
      <c r="AE693" s="235">
        <v>9</v>
      </c>
      <c r="AF693" s="131">
        <f>(AK692&gt;AF1239)*1</f>
        <v>1</v>
      </c>
      <c r="AG693" s="112">
        <f>MROUND((AD693*AG1239),5)</f>
        <v>1540</v>
      </c>
      <c r="AH693" s="113">
        <f>MROUND((AE693*AH1239),0.1)</f>
        <v>1.6</v>
      </c>
      <c r="AI693" s="60">
        <f t="shared" si="757"/>
        <v>-9.2000000000000455</v>
      </c>
      <c r="AJ693" s="60">
        <f t="shared" si="740"/>
        <v>1591.5</v>
      </c>
      <c r="AK693" s="133">
        <f t="shared" si="741"/>
        <v>1582.8</v>
      </c>
      <c r="AL693" s="41">
        <f t="shared" si="753"/>
        <v>1615</v>
      </c>
      <c r="AM693" s="56">
        <f t="shared" si="754"/>
        <v>9</v>
      </c>
      <c r="AN693" s="82">
        <f t="shared" si="755"/>
        <v>0</v>
      </c>
      <c r="AO693" s="82">
        <f t="shared" si="758"/>
        <v>1</v>
      </c>
      <c r="AP693" s="33">
        <f t="shared" si="779"/>
        <v>1</v>
      </c>
      <c r="AQ693" s="29">
        <f t="shared" si="759"/>
        <v>9</v>
      </c>
      <c r="AR693" s="86">
        <f t="shared" si="760"/>
        <v>1</v>
      </c>
      <c r="AS693" s="33">
        <f t="shared" si="761"/>
        <v>0</v>
      </c>
      <c r="AT693" s="19">
        <f t="shared" si="762"/>
        <v>0</v>
      </c>
      <c r="AU693" s="18">
        <f t="shared" si="780"/>
        <v>0</v>
      </c>
      <c r="AV693" s="5">
        <f t="shared" si="781"/>
        <v>0</v>
      </c>
      <c r="AW693" s="17">
        <f t="shared" si="763"/>
        <v>0</v>
      </c>
      <c r="AX693" s="17">
        <f t="shared" si="764"/>
        <v>0</v>
      </c>
      <c r="AY693" s="17">
        <f t="shared" si="782"/>
        <v>0</v>
      </c>
      <c r="AZ693" s="19">
        <f t="shared" si="783"/>
        <v>0</v>
      </c>
      <c r="BA693" s="19">
        <f t="shared" si="784"/>
        <v>0</v>
      </c>
      <c r="BB693" s="19">
        <f t="shared" si="785"/>
        <v>0</v>
      </c>
      <c r="BC693" s="19">
        <f t="shared" si="786"/>
        <v>0</v>
      </c>
      <c r="BD693" s="17">
        <f t="shared" si="787"/>
        <v>0</v>
      </c>
      <c r="BE693" s="17">
        <f t="shared" si="765"/>
        <v>0</v>
      </c>
      <c r="BF693" s="38">
        <f t="shared" si="766"/>
        <v>0</v>
      </c>
      <c r="BG693" s="38">
        <f t="shared" si="767"/>
        <v>0</v>
      </c>
      <c r="BH693" s="38">
        <f t="shared" si="788"/>
        <v>0</v>
      </c>
      <c r="BI693" s="38">
        <f t="shared" si="768"/>
        <v>-1.6</v>
      </c>
      <c r="BJ693" s="5">
        <f t="shared" si="769"/>
        <v>9</v>
      </c>
      <c r="BK693" s="5">
        <f t="shared" si="789"/>
        <v>0</v>
      </c>
      <c r="BL693" s="22">
        <f t="shared" si="790"/>
        <v>0</v>
      </c>
      <c r="BM693" s="5">
        <f t="shared" si="791"/>
        <v>7.4</v>
      </c>
      <c r="BN693" s="66">
        <f t="shared" si="792"/>
        <v>740</v>
      </c>
      <c r="BO693" s="5">
        <f>AP693*BO1531</f>
        <v>0</v>
      </c>
      <c r="BP693" s="5">
        <f>AU693*BP1239</f>
        <v>0</v>
      </c>
      <c r="BQ693" s="5">
        <f t="shared" si="743"/>
        <v>-39</v>
      </c>
      <c r="BR693" s="356">
        <f t="shared" si="725"/>
        <v>701</v>
      </c>
      <c r="BS693" s="5">
        <f t="shared" si="793"/>
        <v>1582.8</v>
      </c>
      <c r="BT693" s="6"/>
      <c r="BU693" s="306">
        <v>41106</v>
      </c>
      <c r="BV693" s="38">
        <f t="shared" si="770"/>
        <v>1582.8</v>
      </c>
      <c r="BW693" s="66">
        <f>BV27*BV693</f>
        <v>130400.39545229857</v>
      </c>
      <c r="BX693" s="66">
        <f t="shared" si="797"/>
        <v>-757.95023891908932</v>
      </c>
      <c r="BY693" s="17">
        <f t="shared" si="795"/>
        <v>0</v>
      </c>
      <c r="BZ693" s="17">
        <f t="shared" si="798"/>
        <v>1</v>
      </c>
      <c r="CA693" s="66">
        <f t="shared" si="744"/>
        <v>701</v>
      </c>
      <c r="CB693" s="66">
        <f>N3+CE693</f>
        <v>167780</v>
      </c>
      <c r="CC693" s="66">
        <f>MAX(BW404:BW693)</f>
        <v>154630.08732904927</v>
      </c>
      <c r="CD693" s="66">
        <f t="shared" si="774"/>
        <v>-24229.691876750701</v>
      </c>
      <c r="CE693" s="66">
        <f t="shared" si="745"/>
        <v>117780</v>
      </c>
      <c r="CF693" s="66">
        <f>MAX(CE404:CE693)</f>
        <v>119106</v>
      </c>
      <c r="CG693" s="66">
        <f t="shared" si="775"/>
        <v>-1326</v>
      </c>
      <c r="CH693" s="370">
        <f t="shared" si="742"/>
        <v>41106</v>
      </c>
      <c r="CI693" s="17">
        <f t="shared" si="746"/>
        <v>1</v>
      </c>
      <c r="CJ693" s="17">
        <f t="shared" si="747"/>
        <v>0</v>
      </c>
      <c r="CK693" s="38">
        <f>MAX(BV38:BV693)</f>
        <v>1876.9</v>
      </c>
      <c r="CL693" s="38">
        <f t="shared" si="796"/>
        <v>-294.10000000000014</v>
      </c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</row>
    <row r="694" spans="1:147" customFormat="1" x14ac:dyDescent="0.25">
      <c r="A694" s="3"/>
      <c r="B694" s="254">
        <f t="shared" si="771"/>
        <v>41008</v>
      </c>
      <c r="C694" s="5">
        <f t="shared" si="776"/>
        <v>62378</v>
      </c>
      <c r="D694" s="5">
        <v>0</v>
      </c>
      <c r="E694" s="66">
        <f t="shared" si="778"/>
        <v>0</v>
      </c>
      <c r="F694" s="66">
        <f t="shared" si="772"/>
        <v>642</v>
      </c>
      <c r="G694" s="4">
        <f t="shared" si="777"/>
        <v>63020</v>
      </c>
      <c r="H694" s="8">
        <f t="shared" si="773"/>
        <v>1.0292090159992304E-2</v>
      </c>
      <c r="I694" s="3"/>
      <c r="J694" s="306">
        <v>41113</v>
      </c>
      <c r="K694" s="176">
        <v>1581.6</v>
      </c>
      <c r="L694" s="176">
        <v>1628.6</v>
      </c>
      <c r="M694" s="176">
        <v>1562</v>
      </c>
      <c r="N694" s="178">
        <v>1618</v>
      </c>
      <c r="O694" s="5">
        <f t="shared" si="749"/>
        <v>66.599999999999909</v>
      </c>
      <c r="P694" s="8">
        <f t="shared" si="750"/>
        <v>4.2109256449165348E-2</v>
      </c>
      <c r="Q694" s="8">
        <f>(AVERAGE(P691:P693))*Q1239</f>
        <v>1.0767543611783626E-2</v>
      </c>
      <c r="R694" s="8">
        <f>P693/P1239</f>
        <v>0.5630883652744566</v>
      </c>
      <c r="S694" s="109">
        <f t="shared" si="734"/>
        <v>1564.5700530236029</v>
      </c>
      <c r="T694" s="5">
        <f t="shared" si="735"/>
        <v>16.599999999999909</v>
      </c>
      <c r="U694" s="8">
        <f t="shared" si="748"/>
        <v>0.52571428571428835</v>
      </c>
      <c r="V694" s="19">
        <f t="shared" si="736"/>
        <v>0</v>
      </c>
      <c r="W694" s="109">
        <f t="shared" si="737"/>
        <v>1598.6299469763969</v>
      </c>
      <c r="X694" s="5">
        <f t="shared" si="738"/>
        <v>18.400000000000091</v>
      </c>
      <c r="Y694" s="8">
        <f t="shared" si="751"/>
        <v>0.47428571428571165</v>
      </c>
      <c r="Z694" s="5">
        <f t="shared" si="739"/>
        <v>18</v>
      </c>
      <c r="AA694" s="5">
        <f>K694*AA1239</f>
        <v>20.560799999999997</v>
      </c>
      <c r="AB694" s="5">
        <f t="shared" si="752"/>
        <v>11.577547260735045</v>
      </c>
      <c r="AC694" s="2">
        <f t="shared" si="794"/>
        <v>41113</v>
      </c>
      <c r="AD694" s="43">
        <f t="shared" si="756"/>
        <v>1565</v>
      </c>
      <c r="AE694" s="235">
        <v>9.1999999999999993</v>
      </c>
      <c r="AF694" s="131">
        <f>(AK693&gt;AF1239)*1</f>
        <v>1</v>
      </c>
      <c r="AG694" s="112">
        <f>MROUND((AD694*AG1239),5)</f>
        <v>1535</v>
      </c>
      <c r="AH694" s="113">
        <f>MROUND((AE694*AH1239),0.1)</f>
        <v>1.7000000000000002</v>
      </c>
      <c r="AI694" s="60">
        <f t="shared" si="757"/>
        <v>35.200000000000045</v>
      </c>
      <c r="AJ694" s="60">
        <f t="shared" si="740"/>
        <v>1581.6</v>
      </c>
      <c r="AK694" s="133">
        <f t="shared" si="741"/>
        <v>1618</v>
      </c>
      <c r="AL694" s="41">
        <f t="shared" si="753"/>
        <v>1600</v>
      </c>
      <c r="AM694" s="56">
        <f t="shared" si="754"/>
        <v>8.4</v>
      </c>
      <c r="AN694" s="82">
        <f t="shared" si="755"/>
        <v>1</v>
      </c>
      <c r="AO694" s="82">
        <f t="shared" si="758"/>
        <v>0</v>
      </c>
      <c r="AP694" s="33">
        <f t="shared" si="779"/>
        <v>1</v>
      </c>
      <c r="AQ694" s="29">
        <f t="shared" si="759"/>
        <v>9.1999999999999993</v>
      </c>
      <c r="AR694" s="86">
        <f t="shared" si="760"/>
        <v>1</v>
      </c>
      <c r="AS694" s="33">
        <f t="shared" si="761"/>
        <v>0</v>
      </c>
      <c r="AT694" s="19">
        <f t="shared" si="762"/>
        <v>0</v>
      </c>
      <c r="AU694" s="18">
        <f t="shared" si="780"/>
        <v>0</v>
      </c>
      <c r="AV694" s="5">
        <f t="shared" si="781"/>
        <v>0</v>
      </c>
      <c r="AW694" s="17">
        <f t="shared" si="763"/>
        <v>0</v>
      </c>
      <c r="AX694" s="17">
        <f t="shared" si="764"/>
        <v>0</v>
      </c>
      <c r="AY694" s="17">
        <f t="shared" si="782"/>
        <v>0</v>
      </c>
      <c r="AZ694" s="19">
        <f t="shared" si="783"/>
        <v>0</v>
      </c>
      <c r="BA694" s="19">
        <f t="shared" si="784"/>
        <v>0</v>
      </c>
      <c r="BB694" s="19">
        <f t="shared" si="785"/>
        <v>0</v>
      </c>
      <c r="BC694" s="19">
        <f t="shared" si="786"/>
        <v>0</v>
      </c>
      <c r="BD694" s="17">
        <f t="shared" si="787"/>
        <v>0</v>
      </c>
      <c r="BE694" s="17">
        <f t="shared" si="765"/>
        <v>0</v>
      </c>
      <c r="BF694" s="38">
        <f t="shared" si="766"/>
        <v>0</v>
      </c>
      <c r="BG694" s="38">
        <f t="shared" si="767"/>
        <v>0</v>
      </c>
      <c r="BH694" s="38">
        <f t="shared" si="788"/>
        <v>0</v>
      </c>
      <c r="BI694" s="38">
        <f t="shared" si="768"/>
        <v>-1.7000000000000002</v>
      </c>
      <c r="BJ694" s="5">
        <f t="shared" si="769"/>
        <v>9.1999999999999993</v>
      </c>
      <c r="BK694" s="5">
        <f t="shared" si="789"/>
        <v>0</v>
      </c>
      <c r="BL694" s="22">
        <f t="shared" si="790"/>
        <v>0</v>
      </c>
      <c r="BM694" s="5">
        <f t="shared" si="791"/>
        <v>7.4999999999999991</v>
      </c>
      <c r="BN694" s="66">
        <f t="shared" si="792"/>
        <v>749.99999999999989</v>
      </c>
      <c r="BO694" s="5">
        <f>AP694*BO1532</f>
        <v>0</v>
      </c>
      <c r="BP694" s="5">
        <f>AU694*BP1239</f>
        <v>0</v>
      </c>
      <c r="BQ694" s="5">
        <f t="shared" si="743"/>
        <v>-39</v>
      </c>
      <c r="BR694" s="356">
        <f t="shared" si="725"/>
        <v>710.99999999999989</v>
      </c>
      <c r="BS694" s="5">
        <f t="shared" si="793"/>
        <v>1618</v>
      </c>
      <c r="BT694" s="6"/>
      <c r="BU694" s="306">
        <v>41113</v>
      </c>
      <c r="BV694" s="38">
        <f t="shared" si="770"/>
        <v>1618</v>
      </c>
      <c r="BW694" s="66">
        <f>BV27*BV694</f>
        <v>133300.37897511947</v>
      </c>
      <c r="BX694" s="66">
        <f t="shared" si="797"/>
        <v>2899.9835228208976</v>
      </c>
      <c r="BY694" s="17">
        <f t="shared" si="795"/>
        <v>1</v>
      </c>
      <c r="BZ694" s="17">
        <f t="shared" si="798"/>
        <v>0</v>
      </c>
      <c r="CA694" s="66">
        <f t="shared" si="744"/>
        <v>711</v>
      </c>
      <c r="CB694" s="66">
        <f>N3+CE694</f>
        <v>168491</v>
      </c>
      <c r="CC694" s="66">
        <f>MAX(BW404:BW694)</f>
        <v>154630.08732904927</v>
      </c>
      <c r="CD694" s="66">
        <f t="shared" si="774"/>
        <v>-21329.708353929804</v>
      </c>
      <c r="CE694" s="66">
        <f t="shared" si="745"/>
        <v>118491</v>
      </c>
      <c r="CF694" s="66">
        <f>MAX(CE404:CE694)</f>
        <v>119106</v>
      </c>
      <c r="CG694" s="66">
        <f t="shared" si="775"/>
        <v>-615</v>
      </c>
      <c r="CH694" s="370">
        <f t="shared" si="742"/>
        <v>41113</v>
      </c>
      <c r="CI694" s="17">
        <f t="shared" si="746"/>
        <v>1</v>
      </c>
      <c r="CJ694" s="17">
        <f t="shared" si="747"/>
        <v>0</v>
      </c>
      <c r="CK694" s="38">
        <f>MAX(BV38:BV694)</f>
        <v>1876.9</v>
      </c>
      <c r="CL694" s="38">
        <f t="shared" si="796"/>
        <v>-258.90000000000009</v>
      </c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</row>
    <row r="695" spans="1:147" customFormat="1" x14ac:dyDescent="0.25">
      <c r="A695" s="3"/>
      <c r="B695" s="254">
        <f t="shared" si="771"/>
        <v>41015</v>
      </c>
      <c r="C695" s="5">
        <f t="shared" si="776"/>
        <v>63020</v>
      </c>
      <c r="D695" s="5">
        <v>0</v>
      </c>
      <c r="E695" s="66">
        <f t="shared" si="778"/>
        <v>0</v>
      </c>
      <c r="F695" s="66">
        <f t="shared" si="772"/>
        <v>892.00000000000011</v>
      </c>
      <c r="G695" s="4">
        <f t="shared" si="777"/>
        <v>63912</v>
      </c>
      <c r="H695" s="8">
        <f t="shared" si="773"/>
        <v>1.4154236750238022E-2</v>
      </c>
      <c r="I695" s="3"/>
      <c r="J695" s="306">
        <v>41120</v>
      </c>
      <c r="K695" s="176">
        <v>1627.5</v>
      </c>
      <c r="L695" s="176">
        <v>1631.6</v>
      </c>
      <c r="M695" s="176">
        <v>1586.3</v>
      </c>
      <c r="N695" s="178">
        <v>1609.3</v>
      </c>
      <c r="O695" s="5">
        <f t="shared" si="749"/>
        <v>45.299999999999955</v>
      </c>
      <c r="P695" s="8">
        <f t="shared" si="750"/>
        <v>2.7834101382488451E-2</v>
      </c>
      <c r="Q695" s="8">
        <f>(AVERAGE(P692:P694))*Q1239</f>
        <v>1.2272750464837301E-2</v>
      </c>
      <c r="R695" s="8">
        <f>P694/P1239</f>
        <v>1.1941907065762662</v>
      </c>
      <c r="S695" s="109">
        <f t="shared" si="734"/>
        <v>1607.5260986184774</v>
      </c>
      <c r="T695" s="5">
        <f t="shared" si="735"/>
        <v>17.5</v>
      </c>
      <c r="U695" s="8">
        <f t="shared" si="748"/>
        <v>0.5</v>
      </c>
      <c r="V695" s="19">
        <f t="shared" si="736"/>
        <v>0.70000000000004547</v>
      </c>
      <c r="W695" s="109">
        <f t="shared" si="737"/>
        <v>1647.4739013815226</v>
      </c>
      <c r="X695" s="5">
        <f t="shared" si="738"/>
        <v>17.5</v>
      </c>
      <c r="Y695" s="8">
        <f t="shared" si="751"/>
        <v>0.5</v>
      </c>
      <c r="Z695" s="5">
        <f t="shared" si="739"/>
        <v>0</v>
      </c>
      <c r="AA695" s="5">
        <f>K695*AA1239</f>
        <v>21.157499999999999</v>
      </c>
      <c r="AB695" s="5">
        <f t="shared" si="752"/>
        <v>25.266089874387351</v>
      </c>
      <c r="AC695" s="2">
        <f t="shared" si="794"/>
        <v>41120</v>
      </c>
      <c r="AD695" s="43">
        <f t="shared" si="756"/>
        <v>1610</v>
      </c>
      <c r="AE695" s="235">
        <v>6.1</v>
      </c>
      <c r="AF695" s="131">
        <f>(AK694&gt;AF1239)*1</f>
        <v>1</v>
      </c>
      <c r="AG695" s="112">
        <f>MROUND((AD695*AG1239),5)</f>
        <v>1580</v>
      </c>
      <c r="AH695" s="113">
        <f>MROUND((AE695*AH1239),0.1)</f>
        <v>1.1000000000000001</v>
      </c>
      <c r="AI695" s="60">
        <f t="shared" si="757"/>
        <v>-8.7000000000000455</v>
      </c>
      <c r="AJ695" s="60">
        <f t="shared" si="740"/>
        <v>1627.5</v>
      </c>
      <c r="AK695" s="133">
        <f t="shared" si="741"/>
        <v>1609.3</v>
      </c>
      <c r="AL695" s="41">
        <f t="shared" si="753"/>
        <v>1645</v>
      </c>
      <c r="AM695" s="56">
        <f t="shared" si="754"/>
        <v>5.5</v>
      </c>
      <c r="AN695" s="82">
        <f t="shared" si="755"/>
        <v>0</v>
      </c>
      <c r="AO695" s="82">
        <f t="shared" si="758"/>
        <v>1</v>
      </c>
      <c r="AP695" s="33">
        <f t="shared" si="779"/>
        <v>1</v>
      </c>
      <c r="AQ695" s="29">
        <f t="shared" si="759"/>
        <v>6.1</v>
      </c>
      <c r="AR695" s="86">
        <f t="shared" si="760"/>
        <v>0</v>
      </c>
      <c r="AS695" s="33">
        <f t="shared" si="761"/>
        <v>1</v>
      </c>
      <c r="AT695" s="19">
        <f t="shared" si="762"/>
        <v>1610</v>
      </c>
      <c r="AU695" s="18">
        <f t="shared" si="780"/>
        <v>0</v>
      </c>
      <c r="AV695" s="5">
        <f t="shared" si="781"/>
        <v>0</v>
      </c>
      <c r="AW695" s="17">
        <f t="shared" si="763"/>
        <v>0</v>
      </c>
      <c r="AX695" s="17">
        <f t="shared" si="764"/>
        <v>0</v>
      </c>
      <c r="AY695" s="17">
        <f t="shared" si="782"/>
        <v>0</v>
      </c>
      <c r="AZ695" s="19">
        <f t="shared" si="783"/>
        <v>0</v>
      </c>
      <c r="BA695" s="19">
        <f t="shared" si="784"/>
        <v>1610</v>
      </c>
      <c r="BB695" s="19">
        <f t="shared" si="785"/>
        <v>0</v>
      </c>
      <c r="BC695" s="19">
        <f t="shared" si="786"/>
        <v>0</v>
      </c>
      <c r="BD695" s="17">
        <f t="shared" si="787"/>
        <v>1610</v>
      </c>
      <c r="BE695" s="17">
        <f t="shared" si="765"/>
        <v>0</v>
      </c>
      <c r="BF695" s="38">
        <f t="shared" si="766"/>
        <v>0</v>
      </c>
      <c r="BG695" s="38">
        <f t="shared" si="767"/>
        <v>0</v>
      </c>
      <c r="BH695" s="38">
        <f t="shared" si="788"/>
        <v>0</v>
      </c>
      <c r="BI695" s="38">
        <f t="shared" si="768"/>
        <v>-1.1000000000000001</v>
      </c>
      <c r="BJ695" s="5">
        <f t="shared" si="769"/>
        <v>6.1</v>
      </c>
      <c r="BK695" s="5">
        <f t="shared" si="789"/>
        <v>0</v>
      </c>
      <c r="BL695" s="22">
        <f t="shared" si="790"/>
        <v>0</v>
      </c>
      <c r="BM695" s="5">
        <f t="shared" si="791"/>
        <v>5</v>
      </c>
      <c r="BN695" s="66">
        <f t="shared" si="792"/>
        <v>500</v>
      </c>
      <c r="BO695" s="5">
        <f>AP695*BO1533</f>
        <v>0</v>
      </c>
      <c r="BP695" s="5">
        <f>AU695*BP1239</f>
        <v>0</v>
      </c>
      <c r="BQ695" s="5">
        <f t="shared" si="743"/>
        <v>-39</v>
      </c>
      <c r="BR695" s="356">
        <f t="shared" si="725"/>
        <v>461</v>
      </c>
      <c r="BS695" s="5">
        <f t="shared" si="793"/>
        <v>1609.3</v>
      </c>
      <c r="BT695" s="6"/>
      <c r="BU695" s="306">
        <v>41120</v>
      </c>
      <c r="BV695" s="38">
        <f t="shared" si="770"/>
        <v>1609.3</v>
      </c>
      <c r="BW695" s="66">
        <f>BV27*BV695</f>
        <v>132583.62168396771</v>
      </c>
      <c r="BX695" s="66">
        <f t="shared" si="797"/>
        <v>-716.75729115176364</v>
      </c>
      <c r="BY695" s="17">
        <f t="shared" si="795"/>
        <v>0</v>
      </c>
      <c r="BZ695" s="17">
        <f t="shared" si="798"/>
        <v>1</v>
      </c>
      <c r="CA695" s="66">
        <f t="shared" si="744"/>
        <v>461</v>
      </c>
      <c r="CB695" s="66">
        <f>N3+CE695</f>
        <v>168952</v>
      </c>
      <c r="CC695" s="66">
        <f>MAX(BW404:BW695)</f>
        <v>154630.08732904927</v>
      </c>
      <c r="CD695" s="66">
        <f t="shared" si="774"/>
        <v>-22046.465645081567</v>
      </c>
      <c r="CE695" s="66">
        <f t="shared" si="745"/>
        <v>118952</v>
      </c>
      <c r="CF695" s="66">
        <f>MAX(CE404:CE695)</f>
        <v>119106</v>
      </c>
      <c r="CG695" s="66">
        <f t="shared" si="775"/>
        <v>-154</v>
      </c>
      <c r="CH695" s="370">
        <f t="shared" si="742"/>
        <v>41120</v>
      </c>
      <c r="CI695" s="17">
        <f t="shared" si="746"/>
        <v>1</v>
      </c>
      <c r="CJ695" s="17">
        <f t="shared" si="747"/>
        <v>0</v>
      </c>
      <c r="CK695" s="38">
        <f>MAX(BV38:BV695)</f>
        <v>1876.9</v>
      </c>
      <c r="CL695" s="38">
        <f t="shared" si="796"/>
        <v>-267.60000000000014</v>
      </c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</row>
    <row r="696" spans="1:147" customFormat="1" x14ac:dyDescent="0.25">
      <c r="A696" s="3"/>
      <c r="B696" s="254">
        <f t="shared" si="771"/>
        <v>41022</v>
      </c>
      <c r="C696" s="5">
        <f t="shared" si="776"/>
        <v>63912</v>
      </c>
      <c r="D696" s="5">
        <v>0</v>
      </c>
      <c r="E696" s="66">
        <f t="shared" si="778"/>
        <v>0</v>
      </c>
      <c r="F696" s="66">
        <f t="shared" si="772"/>
        <v>732.00000000000011</v>
      </c>
      <c r="G696" s="4">
        <f t="shared" si="777"/>
        <v>64644</v>
      </c>
      <c r="H696" s="8">
        <f t="shared" si="773"/>
        <v>1.1453248216297411E-2</v>
      </c>
      <c r="I696" s="3"/>
      <c r="J696" s="306">
        <v>41127</v>
      </c>
      <c r="K696" s="176">
        <v>1607.7</v>
      </c>
      <c r="L696" s="176">
        <v>1629.7</v>
      </c>
      <c r="M696" s="176">
        <v>1605.3</v>
      </c>
      <c r="N696" s="178">
        <v>1622.8</v>
      </c>
      <c r="O696" s="5">
        <f t="shared" si="749"/>
        <v>24.400000000000091</v>
      </c>
      <c r="P696" s="8">
        <f t="shared" si="750"/>
        <v>1.517696087578534E-2</v>
      </c>
      <c r="Q696" s="8">
        <f>(AVERAGE(P693:P695))*Q1239</f>
        <v>1.1973178677480528E-2</v>
      </c>
      <c r="R696" s="8">
        <f>P695/P1239</f>
        <v>0.7893567353058345</v>
      </c>
      <c r="S696" s="109">
        <f t="shared" si="734"/>
        <v>1588.4507206402145</v>
      </c>
      <c r="T696" s="5">
        <f t="shared" si="735"/>
        <v>17.700000000000045</v>
      </c>
      <c r="U696" s="8">
        <f t="shared" si="748"/>
        <v>0.494285714285713</v>
      </c>
      <c r="V696" s="19">
        <f t="shared" si="736"/>
        <v>0</v>
      </c>
      <c r="W696" s="109">
        <f t="shared" si="737"/>
        <v>1626.9492793597856</v>
      </c>
      <c r="X696" s="5">
        <f t="shared" si="738"/>
        <v>17.299999999999955</v>
      </c>
      <c r="Y696" s="8">
        <f t="shared" si="751"/>
        <v>0.505714285714287</v>
      </c>
      <c r="Z696" s="5">
        <f t="shared" si="739"/>
        <v>0</v>
      </c>
      <c r="AA696" s="5">
        <f>K696*AA1239</f>
        <v>20.900099999999998</v>
      </c>
      <c r="AB696" s="5">
        <f t="shared" si="752"/>
        <v>16.49763470356547</v>
      </c>
      <c r="AC696" s="2">
        <f t="shared" si="794"/>
        <v>41127</v>
      </c>
      <c r="AD696" s="43">
        <f t="shared" si="756"/>
        <v>1590</v>
      </c>
      <c r="AE696" s="235">
        <v>12.6</v>
      </c>
      <c r="AF696" s="131">
        <f>(AK695&gt;AF1239)*1</f>
        <v>1</v>
      </c>
      <c r="AG696" s="112">
        <f>MROUND((AD696*AG1239),5)</f>
        <v>1560</v>
      </c>
      <c r="AH696" s="113">
        <f>MROUND((AE696*AH1239),0.1)</f>
        <v>2.3000000000000003</v>
      </c>
      <c r="AI696" s="60">
        <f t="shared" si="757"/>
        <v>13.5</v>
      </c>
      <c r="AJ696" s="60">
        <f t="shared" si="740"/>
        <v>1607.7</v>
      </c>
      <c r="AK696" s="133">
        <f t="shared" si="741"/>
        <v>1622.8</v>
      </c>
      <c r="AL696" s="41">
        <f t="shared" si="753"/>
        <v>1625</v>
      </c>
      <c r="AM696" s="56">
        <f t="shared" si="754"/>
        <v>12.600000000000001</v>
      </c>
      <c r="AN696" s="82">
        <f t="shared" si="755"/>
        <v>1</v>
      </c>
      <c r="AO696" s="82">
        <f t="shared" si="758"/>
        <v>0</v>
      </c>
      <c r="AP696" s="33">
        <f t="shared" si="779"/>
        <v>0</v>
      </c>
      <c r="AQ696" s="29">
        <f t="shared" si="759"/>
        <v>0</v>
      </c>
      <c r="AR696" s="86">
        <f t="shared" si="760"/>
        <v>1</v>
      </c>
      <c r="AS696" s="33">
        <f t="shared" si="761"/>
        <v>0</v>
      </c>
      <c r="AT696" s="19">
        <f t="shared" si="762"/>
        <v>0</v>
      </c>
      <c r="AU696" s="18">
        <f t="shared" si="780"/>
        <v>1</v>
      </c>
      <c r="AV696" s="5">
        <f t="shared" si="781"/>
        <v>12.600000000000001</v>
      </c>
      <c r="AW696" s="17">
        <f t="shared" si="763"/>
        <v>1</v>
      </c>
      <c r="AX696" s="17">
        <f t="shared" si="764"/>
        <v>0</v>
      </c>
      <c r="AY696" s="17">
        <f t="shared" si="782"/>
        <v>0</v>
      </c>
      <c r="AZ696" s="19">
        <f t="shared" si="783"/>
        <v>1610</v>
      </c>
      <c r="BA696" s="19">
        <f t="shared" si="784"/>
        <v>0</v>
      </c>
      <c r="BB696" s="19">
        <f t="shared" si="785"/>
        <v>0</v>
      </c>
      <c r="BC696" s="19">
        <f t="shared" si="786"/>
        <v>0</v>
      </c>
      <c r="BD696" s="17">
        <f t="shared" si="787"/>
        <v>1610</v>
      </c>
      <c r="BE696" s="17">
        <f t="shared" si="765"/>
        <v>0</v>
      </c>
      <c r="BF696" s="38">
        <f t="shared" si="766"/>
        <v>0</v>
      </c>
      <c r="BG696" s="38">
        <f t="shared" si="767"/>
        <v>0</v>
      </c>
      <c r="BH696" s="38">
        <f t="shared" si="788"/>
        <v>0</v>
      </c>
      <c r="BI696" s="38">
        <f t="shared" si="768"/>
        <v>-2.3000000000000003</v>
      </c>
      <c r="BJ696" s="5">
        <f t="shared" si="769"/>
        <v>0</v>
      </c>
      <c r="BK696" s="5">
        <f t="shared" si="789"/>
        <v>0</v>
      </c>
      <c r="BL696" s="22">
        <f t="shared" si="790"/>
        <v>12.600000000000001</v>
      </c>
      <c r="BM696" s="5">
        <f t="shared" si="791"/>
        <v>10.3</v>
      </c>
      <c r="BN696" s="66">
        <f t="shared" si="792"/>
        <v>1030</v>
      </c>
      <c r="BO696" s="5">
        <f>AP696*BO1534</f>
        <v>0</v>
      </c>
      <c r="BP696" s="5">
        <f>AU696*BP1239</f>
        <v>-39</v>
      </c>
      <c r="BQ696" s="5">
        <f t="shared" si="743"/>
        <v>-39</v>
      </c>
      <c r="BR696" s="356">
        <f t="shared" si="725"/>
        <v>952</v>
      </c>
      <c r="BS696" s="5">
        <f t="shared" si="793"/>
        <v>1622.8</v>
      </c>
      <c r="BT696" s="6"/>
      <c r="BU696" s="306">
        <v>41127</v>
      </c>
      <c r="BV696" s="38">
        <f t="shared" si="770"/>
        <v>1622.8</v>
      </c>
      <c r="BW696" s="66">
        <f>BV27*BV696</f>
        <v>133695.83127368594</v>
      </c>
      <c r="BX696" s="66">
        <f t="shared" si="797"/>
        <v>1112.2095897182298</v>
      </c>
      <c r="BY696" s="17">
        <f t="shared" si="795"/>
        <v>1</v>
      </c>
      <c r="BZ696" s="17">
        <f t="shared" si="798"/>
        <v>0</v>
      </c>
      <c r="CA696" s="66">
        <f t="shared" si="744"/>
        <v>952</v>
      </c>
      <c r="CB696" s="66">
        <f>N3+CE696</f>
        <v>169904</v>
      </c>
      <c r="CC696" s="66">
        <f>MAX(BW404:BW696)</f>
        <v>154630.08732904927</v>
      </c>
      <c r="CD696" s="66">
        <f t="shared" si="774"/>
        <v>-20934.256055363338</v>
      </c>
      <c r="CE696" s="66">
        <f t="shared" si="745"/>
        <v>119904</v>
      </c>
      <c r="CF696" s="66">
        <f>MAX(CE404:CE696)</f>
        <v>119904</v>
      </c>
      <c r="CG696" s="66">
        <f t="shared" si="775"/>
        <v>0</v>
      </c>
      <c r="CH696" s="370">
        <f t="shared" si="742"/>
        <v>41127</v>
      </c>
      <c r="CI696" s="17">
        <f t="shared" si="746"/>
        <v>1</v>
      </c>
      <c r="CJ696" s="17">
        <f t="shared" si="747"/>
        <v>0</v>
      </c>
      <c r="CK696" s="38">
        <f>MAX(BV38:BV696)</f>
        <v>1876.9</v>
      </c>
      <c r="CL696" s="38">
        <f t="shared" si="796"/>
        <v>-254.10000000000014</v>
      </c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</row>
    <row r="697" spans="1:147" customFormat="1" x14ac:dyDescent="0.25">
      <c r="A697" s="3"/>
      <c r="B697" s="254">
        <f t="shared" si="771"/>
        <v>41029</v>
      </c>
      <c r="C697" s="5">
        <f t="shared" si="776"/>
        <v>64644</v>
      </c>
      <c r="D697" s="5">
        <v>0</v>
      </c>
      <c r="E697" s="66">
        <f t="shared" si="778"/>
        <v>0</v>
      </c>
      <c r="F697" s="66">
        <f t="shared" si="772"/>
        <v>282.00000000000006</v>
      </c>
      <c r="G697" s="4">
        <f t="shared" si="777"/>
        <v>64926</v>
      </c>
      <c r="H697" s="8">
        <f t="shared" si="773"/>
        <v>4.3623538147391878E-3</v>
      </c>
      <c r="I697" s="3"/>
      <c r="J697" s="306">
        <v>41134</v>
      </c>
      <c r="K697" s="176">
        <v>1622.9</v>
      </c>
      <c r="L697" s="176">
        <v>1628.2</v>
      </c>
      <c r="M697" s="176">
        <v>1592.1</v>
      </c>
      <c r="N697" s="178">
        <v>1619.4</v>
      </c>
      <c r="O697" s="5">
        <f t="shared" si="749"/>
        <v>36.100000000000136</v>
      </c>
      <c r="P697" s="8">
        <f t="shared" si="750"/>
        <v>2.2244130876825519E-2</v>
      </c>
      <c r="Q697" s="8">
        <f>(AVERAGE(P694:P696))*Q1239</f>
        <v>1.1349375827658553E-2</v>
      </c>
      <c r="R697" s="8">
        <f>P696/P1239</f>
        <v>0.43040858852053387</v>
      </c>
      <c r="S697" s="109">
        <f t="shared" si="734"/>
        <v>1604.4810979692929</v>
      </c>
      <c r="T697" s="5">
        <f t="shared" si="735"/>
        <v>17.900000000000091</v>
      </c>
      <c r="U697" s="8">
        <f t="shared" si="748"/>
        <v>0.48857142857142599</v>
      </c>
      <c r="V697" s="19">
        <f t="shared" si="736"/>
        <v>0</v>
      </c>
      <c r="W697" s="109">
        <f t="shared" si="737"/>
        <v>1641.3189020307072</v>
      </c>
      <c r="X697" s="5">
        <f t="shared" si="738"/>
        <v>17.099999999999909</v>
      </c>
      <c r="Y697" s="8">
        <f t="shared" si="751"/>
        <v>0.51142857142857401</v>
      </c>
      <c r="Z697" s="5">
        <f t="shared" si="739"/>
        <v>0</v>
      </c>
      <c r="AA697" s="5">
        <f>K697*AA1239</f>
        <v>21.0977</v>
      </c>
      <c r="AB697" s="5">
        <f t="shared" si="752"/>
        <v>9.0806312780296672</v>
      </c>
      <c r="AC697" s="2">
        <f t="shared" si="794"/>
        <v>41134</v>
      </c>
      <c r="AD697" s="43">
        <f t="shared" si="756"/>
        <v>1605</v>
      </c>
      <c r="AE697" s="235">
        <v>8.1</v>
      </c>
      <c r="AF697" s="131">
        <f>(AK696&gt;AF1239)*1</f>
        <v>1</v>
      </c>
      <c r="AG697" s="112">
        <f>MROUND((AD697*AG1239),5)</f>
        <v>1575</v>
      </c>
      <c r="AH697" s="113">
        <f>MROUND((AE697*AH1239),0.1)</f>
        <v>1.5</v>
      </c>
      <c r="AI697" s="60">
        <f t="shared" si="757"/>
        <v>-3.3999999999998636</v>
      </c>
      <c r="AJ697" s="60">
        <f t="shared" si="740"/>
        <v>1622.9</v>
      </c>
      <c r="AK697" s="133">
        <f t="shared" si="741"/>
        <v>1619.4</v>
      </c>
      <c r="AL697" s="41">
        <f t="shared" si="753"/>
        <v>1640</v>
      </c>
      <c r="AM697" s="56">
        <f t="shared" si="754"/>
        <v>8.3000000000000007</v>
      </c>
      <c r="AN697" s="82">
        <f t="shared" si="755"/>
        <v>0</v>
      </c>
      <c r="AO697" s="82">
        <f t="shared" si="758"/>
        <v>1</v>
      </c>
      <c r="AP697" s="33">
        <f t="shared" si="779"/>
        <v>0</v>
      </c>
      <c r="AQ697" s="29">
        <f t="shared" si="759"/>
        <v>0</v>
      </c>
      <c r="AR697" s="86">
        <f t="shared" si="760"/>
        <v>1</v>
      </c>
      <c r="AS697" s="33">
        <f t="shared" si="761"/>
        <v>0</v>
      </c>
      <c r="AT697" s="19">
        <f t="shared" si="762"/>
        <v>0</v>
      </c>
      <c r="AU697" s="18">
        <f t="shared" si="780"/>
        <v>1</v>
      </c>
      <c r="AV697" s="5">
        <f t="shared" si="781"/>
        <v>8.3000000000000007</v>
      </c>
      <c r="AW697" s="17">
        <f t="shared" si="763"/>
        <v>1</v>
      </c>
      <c r="AX697" s="17">
        <f t="shared" si="764"/>
        <v>0</v>
      </c>
      <c r="AY697" s="17">
        <f t="shared" si="782"/>
        <v>0</v>
      </c>
      <c r="AZ697" s="19">
        <f t="shared" si="783"/>
        <v>1610</v>
      </c>
      <c r="BA697" s="19">
        <f t="shared" si="784"/>
        <v>0</v>
      </c>
      <c r="BB697" s="19">
        <f t="shared" si="785"/>
        <v>0</v>
      </c>
      <c r="BC697" s="19">
        <f t="shared" si="786"/>
        <v>0</v>
      </c>
      <c r="BD697" s="17">
        <f t="shared" si="787"/>
        <v>1610</v>
      </c>
      <c r="BE697" s="17">
        <f t="shared" si="765"/>
        <v>0</v>
      </c>
      <c r="BF697" s="38">
        <f t="shared" si="766"/>
        <v>0</v>
      </c>
      <c r="BG697" s="38">
        <f t="shared" si="767"/>
        <v>0</v>
      </c>
      <c r="BH697" s="38">
        <f t="shared" si="788"/>
        <v>0</v>
      </c>
      <c r="BI697" s="38">
        <f t="shared" si="768"/>
        <v>-1.5</v>
      </c>
      <c r="BJ697" s="5">
        <f t="shared" si="769"/>
        <v>0</v>
      </c>
      <c r="BK697" s="5">
        <f t="shared" si="789"/>
        <v>0</v>
      </c>
      <c r="BL697" s="22">
        <f t="shared" si="790"/>
        <v>8.3000000000000007</v>
      </c>
      <c r="BM697" s="5">
        <f t="shared" si="791"/>
        <v>6.8000000000000007</v>
      </c>
      <c r="BN697" s="66">
        <f t="shared" si="792"/>
        <v>680.00000000000011</v>
      </c>
      <c r="BO697" s="5">
        <f>AP697*BO1535</f>
        <v>0</v>
      </c>
      <c r="BP697" s="5">
        <f>AU697*BP1239</f>
        <v>-39</v>
      </c>
      <c r="BQ697" s="5">
        <f t="shared" si="743"/>
        <v>-39</v>
      </c>
      <c r="BR697" s="356">
        <f t="shared" si="725"/>
        <v>602.00000000000011</v>
      </c>
      <c r="BS697" s="5">
        <f t="shared" si="793"/>
        <v>1619.4</v>
      </c>
      <c r="BT697" s="6"/>
      <c r="BU697" s="306">
        <v>41134</v>
      </c>
      <c r="BV697" s="38">
        <f t="shared" si="770"/>
        <v>1619.4</v>
      </c>
      <c r="BW697" s="66">
        <f>BV27*BV697</f>
        <v>133415.71922886802</v>
      </c>
      <c r="BX697" s="66">
        <f t="shared" si="797"/>
        <v>-280.11204481791356</v>
      </c>
      <c r="BY697" s="17">
        <f t="shared" si="795"/>
        <v>0</v>
      </c>
      <c r="BZ697" s="17">
        <f t="shared" si="798"/>
        <v>1</v>
      </c>
      <c r="CA697" s="66">
        <f t="shared" si="744"/>
        <v>602</v>
      </c>
      <c r="CB697" s="66">
        <f>N3+CE697</f>
        <v>170506</v>
      </c>
      <c r="CC697" s="66">
        <f>MAX(BW404:BW697)</f>
        <v>154630.08732904927</v>
      </c>
      <c r="CD697" s="66">
        <f t="shared" si="774"/>
        <v>-21214.368100181251</v>
      </c>
      <c r="CE697" s="66">
        <f t="shared" si="745"/>
        <v>120506</v>
      </c>
      <c r="CF697" s="66">
        <f>MAX(CE404:CE697)</f>
        <v>120506</v>
      </c>
      <c r="CG697" s="66">
        <f t="shared" si="775"/>
        <v>0</v>
      </c>
      <c r="CH697" s="370">
        <f t="shared" si="742"/>
        <v>41134</v>
      </c>
      <c r="CI697" s="17">
        <f t="shared" ref="CI697:CI717" si="799">(F712&gt;0)*1</f>
        <v>1</v>
      </c>
      <c r="CJ697" s="17">
        <f t="shared" ref="CJ697:CJ717" si="800">(F712&lt;1)*1</f>
        <v>0</v>
      </c>
      <c r="CK697" s="38">
        <f>MAX(BV38:BV697)</f>
        <v>1876.9</v>
      </c>
      <c r="CL697" s="38">
        <f t="shared" si="796"/>
        <v>-257.5</v>
      </c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</row>
    <row r="698" spans="1:147" customFormat="1" x14ac:dyDescent="0.25">
      <c r="A698" s="3"/>
      <c r="B698" s="254">
        <f t="shared" si="771"/>
        <v>41036</v>
      </c>
      <c r="C698" s="5">
        <f t="shared" si="776"/>
        <v>64926</v>
      </c>
      <c r="D698" s="5">
        <v>0</v>
      </c>
      <c r="E698" s="66">
        <f t="shared" si="778"/>
        <v>0</v>
      </c>
      <c r="F698" s="66">
        <f t="shared" si="772"/>
        <v>-8368</v>
      </c>
      <c r="G698" s="4">
        <f t="shared" si="777"/>
        <v>56558</v>
      </c>
      <c r="H698" s="8">
        <f t="shared" si="773"/>
        <v>-0.12888519237285526</v>
      </c>
      <c r="I698" s="3"/>
      <c r="J698" s="306">
        <v>41141</v>
      </c>
      <c r="K698" s="176">
        <v>1618.5</v>
      </c>
      <c r="L698" s="176">
        <v>1677.5</v>
      </c>
      <c r="M698" s="176">
        <v>1611.8</v>
      </c>
      <c r="N698" s="178">
        <v>1672.9</v>
      </c>
      <c r="O698" s="5">
        <f t="shared" si="749"/>
        <v>65.700000000000045</v>
      </c>
      <c r="P698" s="8">
        <f t="shared" si="750"/>
        <v>4.0593141797961106E-2</v>
      </c>
      <c r="Q698" s="8">
        <f>(AVERAGE(P695:P697))*Q1239</f>
        <v>8.7006924180132415E-3</v>
      </c>
      <c r="R698" s="8">
        <f>P697/P1239</f>
        <v>0.63082886303250629</v>
      </c>
      <c r="S698" s="109">
        <f t="shared" si="734"/>
        <v>1604.4179293214456</v>
      </c>
      <c r="T698" s="5">
        <f t="shared" si="735"/>
        <v>13.5</v>
      </c>
      <c r="U698" s="8">
        <f t="shared" si="748"/>
        <v>0.55000000000000004</v>
      </c>
      <c r="V698" s="19">
        <f t="shared" si="736"/>
        <v>0</v>
      </c>
      <c r="W698" s="109">
        <f t="shared" si="737"/>
        <v>1632.5820706785544</v>
      </c>
      <c r="X698" s="5">
        <f t="shared" si="738"/>
        <v>16.5</v>
      </c>
      <c r="Y698" s="8">
        <f t="shared" si="751"/>
        <v>0.44999999999999996</v>
      </c>
      <c r="Z698" s="5">
        <f t="shared" si="739"/>
        <v>37.900000000000091</v>
      </c>
      <c r="AA698" s="5">
        <f>K698*AA1239</f>
        <v>21.040499999999998</v>
      </c>
      <c r="AB698" s="5">
        <f t="shared" si="752"/>
        <v>13.272954692635448</v>
      </c>
      <c r="AC698" s="2">
        <f t="shared" si="794"/>
        <v>41141</v>
      </c>
      <c r="AD698" s="43">
        <f t="shared" si="756"/>
        <v>1605</v>
      </c>
      <c r="AE698" s="235">
        <v>4.4000000000000004</v>
      </c>
      <c r="AF698" s="131">
        <f>(AK697&gt;AF1239)*1</f>
        <v>1</v>
      </c>
      <c r="AG698" s="112">
        <f>MROUND((AD698*AG1239),5)</f>
        <v>1575</v>
      </c>
      <c r="AH698" s="113">
        <f>MROUND((AE698*AH1239),0.1)</f>
        <v>0.8</v>
      </c>
      <c r="AI698" s="60">
        <f t="shared" si="757"/>
        <v>53.5</v>
      </c>
      <c r="AJ698" s="60">
        <f t="shared" si="740"/>
        <v>1618.5</v>
      </c>
      <c r="AK698" s="133">
        <f t="shared" si="741"/>
        <v>1672.9</v>
      </c>
      <c r="AL698" s="41">
        <f t="shared" si="753"/>
        <v>1635</v>
      </c>
      <c r="AM698" s="56">
        <f t="shared" si="754"/>
        <v>4.6000000000000005</v>
      </c>
      <c r="AN698" s="82">
        <f t="shared" si="755"/>
        <v>1</v>
      </c>
      <c r="AO698" s="82">
        <f t="shared" si="758"/>
        <v>0</v>
      </c>
      <c r="AP698" s="33">
        <f t="shared" si="779"/>
        <v>0</v>
      </c>
      <c r="AQ698" s="29">
        <f t="shared" si="759"/>
        <v>0</v>
      </c>
      <c r="AR698" s="86">
        <f t="shared" si="760"/>
        <v>1</v>
      </c>
      <c r="AS698" s="33">
        <f t="shared" si="761"/>
        <v>0</v>
      </c>
      <c r="AT698" s="19">
        <f t="shared" si="762"/>
        <v>0</v>
      </c>
      <c r="AU698" s="18">
        <f t="shared" si="780"/>
        <v>1</v>
      </c>
      <c r="AV698" s="5">
        <f t="shared" si="781"/>
        <v>4.6000000000000005</v>
      </c>
      <c r="AW698" s="17">
        <f t="shared" si="763"/>
        <v>0</v>
      </c>
      <c r="AX698" s="17">
        <f t="shared" si="764"/>
        <v>1</v>
      </c>
      <c r="AY698" s="17">
        <f t="shared" si="782"/>
        <v>1635</v>
      </c>
      <c r="AZ698" s="19">
        <f t="shared" si="783"/>
        <v>1610</v>
      </c>
      <c r="BA698" s="19">
        <f t="shared" si="784"/>
        <v>0</v>
      </c>
      <c r="BB698" s="19">
        <f t="shared" si="785"/>
        <v>0</v>
      </c>
      <c r="BC698" s="19">
        <f t="shared" si="786"/>
        <v>1635</v>
      </c>
      <c r="BD698" s="17">
        <f t="shared" si="787"/>
        <v>0</v>
      </c>
      <c r="BE698" s="17">
        <f t="shared" si="765"/>
        <v>0</v>
      </c>
      <c r="BF698" s="38">
        <f t="shared" si="766"/>
        <v>0</v>
      </c>
      <c r="BG698" s="38">
        <f t="shared" si="767"/>
        <v>0</v>
      </c>
      <c r="BH698" s="38">
        <f t="shared" si="788"/>
        <v>0</v>
      </c>
      <c r="BI698" s="38">
        <f t="shared" si="768"/>
        <v>-0.8</v>
      </c>
      <c r="BJ698" s="5">
        <f t="shared" si="769"/>
        <v>0</v>
      </c>
      <c r="BK698" s="5">
        <f t="shared" si="789"/>
        <v>25</v>
      </c>
      <c r="BL698" s="22">
        <f t="shared" si="790"/>
        <v>29.6</v>
      </c>
      <c r="BM698" s="5">
        <f t="shared" si="791"/>
        <v>28.8</v>
      </c>
      <c r="BN698" s="66">
        <f t="shared" si="792"/>
        <v>2880</v>
      </c>
      <c r="BO698" s="5">
        <f>AP698*BO1536</f>
        <v>0</v>
      </c>
      <c r="BP698" s="5">
        <f>AU698*BP1239</f>
        <v>-39</v>
      </c>
      <c r="BQ698" s="5">
        <f t="shared" si="743"/>
        <v>-39</v>
      </c>
      <c r="BR698" s="356">
        <f t="shared" si="725"/>
        <v>2802</v>
      </c>
      <c r="BS698" s="5">
        <f t="shared" si="793"/>
        <v>1672.9</v>
      </c>
      <c r="BT698" s="6"/>
      <c r="BU698" s="306">
        <v>41141</v>
      </c>
      <c r="BV698" s="38">
        <f t="shared" si="770"/>
        <v>1672.9</v>
      </c>
      <c r="BW698" s="66">
        <f>BV27*BV698</f>
        <v>137823.36463997365</v>
      </c>
      <c r="BX698" s="66">
        <f t="shared" si="797"/>
        <v>4407.6454111056228</v>
      </c>
      <c r="BY698" s="17">
        <f t="shared" si="795"/>
        <v>1</v>
      </c>
      <c r="BZ698" s="17">
        <f t="shared" si="798"/>
        <v>0</v>
      </c>
      <c r="CA698" s="66">
        <f t="shared" si="744"/>
        <v>2802</v>
      </c>
      <c r="CB698" s="66">
        <f>N3+CE698</f>
        <v>173308</v>
      </c>
      <c r="CC698" s="66">
        <f>MAX(BW404:BW698)</f>
        <v>154630.08732904927</v>
      </c>
      <c r="CD698" s="66">
        <f t="shared" si="774"/>
        <v>-16806.722689075628</v>
      </c>
      <c r="CE698" s="66">
        <f t="shared" si="745"/>
        <v>123308</v>
      </c>
      <c r="CF698" s="66">
        <f>MAX(CE404:CE698)</f>
        <v>123308</v>
      </c>
      <c r="CG698" s="66">
        <f t="shared" si="775"/>
        <v>0</v>
      </c>
      <c r="CH698" s="370">
        <f t="shared" si="742"/>
        <v>41141</v>
      </c>
      <c r="CI698" s="17">
        <f t="shared" si="799"/>
        <v>1</v>
      </c>
      <c r="CJ698" s="17">
        <f t="shared" si="800"/>
        <v>0</v>
      </c>
      <c r="CK698" s="38">
        <f>MAX(BV38:BV698)</f>
        <v>1876.9</v>
      </c>
      <c r="CL698" s="38">
        <f t="shared" si="796"/>
        <v>-204</v>
      </c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</row>
    <row r="699" spans="1:147" customFormat="1" x14ac:dyDescent="0.25">
      <c r="A699" s="3"/>
      <c r="B699" s="254">
        <f t="shared" si="771"/>
        <v>41043</v>
      </c>
      <c r="C699" s="5">
        <f t="shared" si="776"/>
        <v>56558</v>
      </c>
      <c r="D699" s="5">
        <v>0</v>
      </c>
      <c r="E699" s="66">
        <f t="shared" si="778"/>
        <v>0</v>
      </c>
      <c r="F699" s="66">
        <f t="shared" si="772"/>
        <v>571</v>
      </c>
      <c r="G699" s="4">
        <f t="shared" si="777"/>
        <v>57129</v>
      </c>
      <c r="H699" s="8">
        <f t="shared" si="773"/>
        <v>1.0095830828530005E-2</v>
      </c>
      <c r="I699" s="3"/>
      <c r="J699" s="306">
        <v>41148</v>
      </c>
      <c r="K699" s="176">
        <v>1673.2</v>
      </c>
      <c r="L699" s="176">
        <v>1695.5</v>
      </c>
      <c r="M699" s="176">
        <v>1647.1</v>
      </c>
      <c r="N699" s="178">
        <v>1687.6</v>
      </c>
      <c r="O699" s="5">
        <f t="shared" si="749"/>
        <v>48.400000000000091</v>
      </c>
      <c r="P699" s="8">
        <f t="shared" si="750"/>
        <v>2.8926607697824583E-2</v>
      </c>
      <c r="Q699" s="8">
        <f>(AVERAGE(P696:P698))*Q1239</f>
        <v>1.040189780674293E-2</v>
      </c>
      <c r="R699" s="8">
        <f>P698/P1239</f>
        <v>1.1511946962155062</v>
      </c>
      <c r="S699" s="109">
        <f t="shared" si="734"/>
        <v>1655.7955445897578</v>
      </c>
      <c r="T699" s="5">
        <f t="shared" si="735"/>
        <v>18.200000000000045</v>
      </c>
      <c r="U699" s="8">
        <f t="shared" si="748"/>
        <v>0.47999999999999871</v>
      </c>
      <c r="V699" s="19">
        <f t="shared" si="736"/>
        <v>0</v>
      </c>
      <c r="W699" s="109">
        <f t="shared" si="737"/>
        <v>1690.6044554102423</v>
      </c>
      <c r="X699" s="5">
        <f t="shared" si="738"/>
        <v>16.799999999999955</v>
      </c>
      <c r="Y699" s="8">
        <f t="shared" si="751"/>
        <v>0.52000000000000135</v>
      </c>
      <c r="Z699" s="5">
        <f t="shared" si="739"/>
        <v>0</v>
      </c>
      <c r="AA699" s="5">
        <f>K699*AA1239</f>
        <v>21.7516</v>
      </c>
      <c r="AB699" s="5">
        <f t="shared" si="752"/>
        <v>25.040326554201204</v>
      </c>
      <c r="AC699" s="2">
        <f t="shared" si="794"/>
        <v>41148</v>
      </c>
      <c r="AD699" s="43">
        <f t="shared" si="756"/>
        <v>1655</v>
      </c>
      <c r="AE699" s="235">
        <v>7.3</v>
      </c>
      <c r="AF699" s="131">
        <f>(AK698&gt;AF1239)*1</f>
        <v>1</v>
      </c>
      <c r="AG699" s="112">
        <f>MROUND((AD699*AG1239),5)</f>
        <v>1625</v>
      </c>
      <c r="AH699" s="113">
        <f>MROUND((AE699*AH1239),0.1)</f>
        <v>1.3</v>
      </c>
      <c r="AI699" s="60">
        <f t="shared" si="757"/>
        <v>14.699999999999818</v>
      </c>
      <c r="AJ699" s="60">
        <f t="shared" si="740"/>
        <v>1673.2</v>
      </c>
      <c r="AK699" s="133">
        <f t="shared" si="741"/>
        <v>1687.6</v>
      </c>
      <c r="AL699" s="41">
        <f t="shared" si="753"/>
        <v>1690</v>
      </c>
      <c r="AM699" s="56">
        <f t="shared" si="754"/>
        <v>6</v>
      </c>
      <c r="AN699" s="82">
        <f t="shared" si="755"/>
        <v>1</v>
      </c>
      <c r="AO699" s="82">
        <f t="shared" si="758"/>
        <v>0</v>
      </c>
      <c r="AP699" s="33">
        <f t="shared" si="779"/>
        <v>1</v>
      </c>
      <c r="AQ699" s="29">
        <f t="shared" si="759"/>
        <v>7.3</v>
      </c>
      <c r="AR699" s="86">
        <f t="shared" si="760"/>
        <v>1</v>
      </c>
      <c r="AS699" s="33">
        <f t="shared" si="761"/>
        <v>0</v>
      </c>
      <c r="AT699" s="19">
        <f t="shared" si="762"/>
        <v>0</v>
      </c>
      <c r="AU699" s="18">
        <f t="shared" si="780"/>
        <v>0</v>
      </c>
      <c r="AV699" s="5">
        <f t="shared" si="781"/>
        <v>0</v>
      </c>
      <c r="AW699" s="17">
        <f t="shared" si="763"/>
        <v>0</v>
      </c>
      <c r="AX699" s="17">
        <f t="shared" si="764"/>
        <v>0</v>
      </c>
      <c r="AY699" s="17">
        <f t="shared" si="782"/>
        <v>0</v>
      </c>
      <c r="AZ699" s="19">
        <f t="shared" si="783"/>
        <v>0</v>
      </c>
      <c r="BA699" s="19">
        <f t="shared" si="784"/>
        <v>0</v>
      </c>
      <c r="BB699" s="19">
        <f t="shared" si="785"/>
        <v>0</v>
      </c>
      <c r="BC699" s="19">
        <f t="shared" si="786"/>
        <v>0</v>
      </c>
      <c r="BD699" s="17">
        <f t="shared" si="787"/>
        <v>0</v>
      </c>
      <c r="BE699" s="17">
        <f t="shared" si="765"/>
        <v>0</v>
      </c>
      <c r="BF699" s="38">
        <f t="shared" si="766"/>
        <v>0</v>
      </c>
      <c r="BG699" s="38">
        <f t="shared" si="767"/>
        <v>0</v>
      </c>
      <c r="BH699" s="38">
        <f t="shared" si="788"/>
        <v>0</v>
      </c>
      <c r="BI699" s="38">
        <f t="shared" si="768"/>
        <v>-1.3</v>
      </c>
      <c r="BJ699" s="5">
        <f t="shared" si="769"/>
        <v>7.3</v>
      </c>
      <c r="BK699" s="5">
        <f t="shared" si="789"/>
        <v>0</v>
      </c>
      <c r="BL699" s="22">
        <f t="shared" si="790"/>
        <v>0</v>
      </c>
      <c r="BM699" s="5">
        <f t="shared" si="791"/>
        <v>6</v>
      </c>
      <c r="BN699" s="66">
        <f t="shared" si="792"/>
        <v>600</v>
      </c>
      <c r="BO699" s="5">
        <f>AP699*BO1537</f>
        <v>0</v>
      </c>
      <c r="BP699" s="5">
        <f>AU699*BP1239</f>
        <v>0</v>
      </c>
      <c r="BQ699" s="5">
        <f t="shared" si="743"/>
        <v>-39</v>
      </c>
      <c r="BR699" s="356">
        <f t="shared" si="725"/>
        <v>561</v>
      </c>
      <c r="BS699" s="5">
        <f t="shared" si="793"/>
        <v>1687.6</v>
      </c>
      <c r="BT699" s="6"/>
      <c r="BU699" s="306">
        <v>41148</v>
      </c>
      <c r="BV699" s="38">
        <f t="shared" si="770"/>
        <v>1687.6</v>
      </c>
      <c r="BW699" s="66">
        <f>BV27*BV699</f>
        <v>139034.43730433349</v>
      </c>
      <c r="BX699" s="66">
        <f t="shared" si="797"/>
        <v>1211.0726643598464</v>
      </c>
      <c r="BY699" s="17">
        <f t="shared" si="795"/>
        <v>1</v>
      </c>
      <c r="BZ699" s="17">
        <f t="shared" si="798"/>
        <v>0</v>
      </c>
      <c r="CA699" s="66">
        <f t="shared" si="744"/>
        <v>561</v>
      </c>
      <c r="CB699" s="66">
        <f>N3+CE699</f>
        <v>173869</v>
      </c>
      <c r="CC699" s="66">
        <f>MAX(BW404:BW699)</f>
        <v>154630.08732904927</v>
      </c>
      <c r="CD699" s="66">
        <f t="shared" si="774"/>
        <v>-15595.650024715782</v>
      </c>
      <c r="CE699" s="66">
        <f t="shared" si="745"/>
        <v>123869</v>
      </c>
      <c r="CF699" s="66">
        <f>MAX(CE404:CE699)</f>
        <v>123869</v>
      </c>
      <c r="CG699" s="66">
        <f t="shared" si="775"/>
        <v>0</v>
      </c>
      <c r="CH699" s="370">
        <f t="shared" si="742"/>
        <v>41148</v>
      </c>
      <c r="CI699" s="17">
        <f t="shared" si="799"/>
        <v>1</v>
      </c>
      <c r="CJ699" s="17">
        <f t="shared" si="800"/>
        <v>0</v>
      </c>
      <c r="CK699" s="38">
        <f>MAX(BV38:BV699)</f>
        <v>1876.9</v>
      </c>
      <c r="CL699" s="38">
        <f t="shared" si="796"/>
        <v>-189.30000000000018</v>
      </c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</row>
    <row r="700" spans="1:147" customFormat="1" x14ac:dyDescent="0.25">
      <c r="A700" s="3"/>
      <c r="B700" s="254">
        <f t="shared" si="771"/>
        <v>41050</v>
      </c>
      <c r="C700" s="5">
        <f t="shared" si="776"/>
        <v>57129</v>
      </c>
      <c r="D700" s="5">
        <v>0</v>
      </c>
      <c r="E700" s="66">
        <f t="shared" si="778"/>
        <v>0</v>
      </c>
      <c r="F700" s="66">
        <f t="shared" si="772"/>
        <v>980.99999999999989</v>
      </c>
      <c r="G700" s="4">
        <f t="shared" si="777"/>
        <v>58110</v>
      </c>
      <c r="H700" s="8">
        <f t="shared" si="773"/>
        <v>1.7171664128551173E-2</v>
      </c>
      <c r="I700" s="3"/>
      <c r="J700" s="306">
        <v>41155</v>
      </c>
      <c r="K700" s="176">
        <v>1693.4</v>
      </c>
      <c r="L700" s="176">
        <v>1745.4</v>
      </c>
      <c r="M700" s="176">
        <v>1687.6</v>
      </c>
      <c r="N700" s="178">
        <v>1740.5</v>
      </c>
      <c r="O700" s="5">
        <f t="shared" si="749"/>
        <v>57.800000000000182</v>
      </c>
      <c r="P700" s="8">
        <f t="shared" si="750"/>
        <v>3.4132514467934437E-2</v>
      </c>
      <c r="Q700" s="8">
        <f>(AVERAGE(P697:P699))*Q1239</f>
        <v>1.2235184049681496E-2</v>
      </c>
      <c r="R700" s="8">
        <f>P699/P1239</f>
        <v>0.82033949298585396</v>
      </c>
      <c r="S700" s="109">
        <f t="shared" si="734"/>
        <v>1672.6809393302694</v>
      </c>
      <c r="T700" s="5">
        <f t="shared" si="735"/>
        <v>18.400000000000091</v>
      </c>
      <c r="U700" s="8">
        <f t="shared" si="748"/>
        <v>0.5399999999999977</v>
      </c>
      <c r="V700" s="19">
        <f t="shared" si="736"/>
        <v>0</v>
      </c>
      <c r="W700" s="109">
        <f t="shared" si="737"/>
        <v>1714.1190606697307</v>
      </c>
      <c r="X700" s="5">
        <f t="shared" si="738"/>
        <v>21.599999999999909</v>
      </c>
      <c r="Y700" s="8">
        <f t="shared" si="751"/>
        <v>0.4600000000000023</v>
      </c>
      <c r="Z700" s="5">
        <f t="shared" si="739"/>
        <v>25.5</v>
      </c>
      <c r="AA700" s="5">
        <f>K700*AA1239</f>
        <v>22.014199999999999</v>
      </c>
      <c r="AB700" s="5">
        <f t="shared" si="752"/>
        <v>18.059117666489186</v>
      </c>
      <c r="AC700" s="2">
        <f t="shared" si="794"/>
        <v>41155</v>
      </c>
      <c r="AD700" s="43">
        <f t="shared" si="756"/>
        <v>1675</v>
      </c>
      <c r="AE700" s="235">
        <v>12</v>
      </c>
      <c r="AF700" s="131">
        <f>(AK699&gt;AF1239)*1</f>
        <v>1</v>
      </c>
      <c r="AG700" s="112">
        <f>MROUND((AD700*AG1239),5)</f>
        <v>1645</v>
      </c>
      <c r="AH700" s="113">
        <f>MROUND((AE700*AH1239),0.1)</f>
        <v>2.2000000000000002</v>
      </c>
      <c r="AI700" s="60">
        <f t="shared" si="757"/>
        <v>52.900000000000091</v>
      </c>
      <c r="AJ700" s="60">
        <f t="shared" si="740"/>
        <v>1693.4</v>
      </c>
      <c r="AK700" s="133">
        <f t="shared" si="741"/>
        <v>1740.5</v>
      </c>
      <c r="AL700" s="41">
        <f t="shared" si="753"/>
        <v>1715</v>
      </c>
      <c r="AM700" s="56">
        <f t="shared" si="754"/>
        <v>13</v>
      </c>
      <c r="AN700" s="82">
        <f t="shared" si="755"/>
        <v>1</v>
      </c>
      <c r="AO700" s="82">
        <f t="shared" si="758"/>
        <v>0</v>
      </c>
      <c r="AP700" s="33">
        <f t="shared" si="779"/>
        <v>1</v>
      </c>
      <c r="AQ700" s="29">
        <f t="shared" si="759"/>
        <v>12</v>
      </c>
      <c r="AR700" s="86">
        <f t="shared" si="760"/>
        <v>1</v>
      </c>
      <c r="AS700" s="33">
        <f t="shared" si="761"/>
        <v>0</v>
      </c>
      <c r="AT700" s="19">
        <f t="shared" si="762"/>
        <v>0</v>
      </c>
      <c r="AU700" s="18">
        <f t="shared" si="780"/>
        <v>0</v>
      </c>
      <c r="AV700" s="5">
        <f t="shared" si="781"/>
        <v>0</v>
      </c>
      <c r="AW700" s="17">
        <f t="shared" si="763"/>
        <v>0</v>
      </c>
      <c r="AX700" s="17">
        <f t="shared" si="764"/>
        <v>0</v>
      </c>
      <c r="AY700" s="17">
        <f t="shared" si="782"/>
        <v>0</v>
      </c>
      <c r="AZ700" s="19">
        <f t="shared" si="783"/>
        <v>0</v>
      </c>
      <c r="BA700" s="19">
        <f t="shared" si="784"/>
        <v>0</v>
      </c>
      <c r="BB700" s="19">
        <f t="shared" si="785"/>
        <v>0</v>
      </c>
      <c r="BC700" s="19">
        <f t="shared" si="786"/>
        <v>0</v>
      </c>
      <c r="BD700" s="17">
        <f t="shared" si="787"/>
        <v>0</v>
      </c>
      <c r="BE700" s="17">
        <f t="shared" si="765"/>
        <v>0</v>
      </c>
      <c r="BF700" s="38">
        <f t="shared" si="766"/>
        <v>0</v>
      </c>
      <c r="BG700" s="38">
        <f t="shared" si="767"/>
        <v>0</v>
      </c>
      <c r="BH700" s="38">
        <f t="shared" si="788"/>
        <v>0</v>
      </c>
      <c r="BI700" s="38">
        <f t="shared" si="768"/>
        <v>-2.2000000000000002</v>
      </c>
      <c r="BJ700" s="5">
        <f t="shared" si="769"/>
        <v>12</v>
      </c>
      <c r="BK700" s="5">
        <f t="shared" si="789"/>
        <v>0</v>
      </c>
      <c r="BL700" s="22">
        <f t="shared" si="790"/>
        <v>0</v>
      </c>
      <c r="BM700" s="5">
        <f t="shared" si="791"/>
        <v>9.8000000000000007</v>
      </c>
      <c r="BN700" s="66">
        <f t="shared" si="792"/>
        <v>980.00000000000011</v>
      </c>
      <c r="BO700" s="5">
        <f>AP700*BO1538</f>
        <v>0</v>
      </c>
      <c r="BP700" s="5">
        <f>AU700*BP1239</f>
        <v>0</v>
      </c>
      <c r="BQ700" s="5">
        <f t="shared" si="743"/>
        <v>-39</v>
      </c>
      <c r="BR700" s="356">
        <f t="shared" si="725"/>
        <v>941.00000000000011</v>
      </c>
      <c r="BS700" s="5">
        <f t="shared" si="793"/>
        <v>1740.5</v>
      </c>
      <c r="BT700" s="6"/>
      <c r="BU700" s="306">
        <v>41155</v>
      </c>
      <c r="BV700" s="38">
        <f t="shared" si="770"/>
        <v>1740.5</v>
      </c>
      <c r="BW700" s="66">
        <f>BV27*BV700</f>
        <v>143392.65117811831</v>
      </c>
      <c r="BX700" s="66">
        <f t="shared" si="797"/>
        <v>4358.2138737848145</v>
      </c>
      <c r="BY700" s="17">
        <f t="shared" si="795"/>
        <v>1</v>
      </c>
      <c r="BZ700" s="17">
        <f t="shared" si="798"/>
        <v>0</v>
      </c>
      <c r="CA700" s="66">
        <f t="shared" si="744"/>
        <v>941</v>
      </c>
      <c r="CB700" s="66">
        <f>N3+CE700</f>
        <v>174810</v>
      </c>
      <c r="CC700" s="66">
        <f>MAX(BW404:BW700)</f>
        <v>154630.08732904927</v>
      </c>
      <c r="CD700" s="66">
        <f t="shared" si="774"/>
        <v>-11237.436150930967</v>
      </c>
      <c r="CE700" s="66">
        <f t="shared" si="745"/>
        <v>124810</v>
      </c>
      <c r="CF700" s="66">
        <f>MAX(CE404:CE700)</f>
        <v>124810</v>
      </c>
      <c r="CG700" s="66">
        <f t="shared" si="775"/>
        <v>0</v>
      </c>
      <c r="CH700" s="370">
        <f t="shared" si="742"/>
        <v>41155</v>
      </c>
      <c r="CI700" s="17">
        <f t="shared" si="799"/>
        <v>1</v>
      </c>
      <c r="CJ700" s="17">
        <f t="shared" si="800"/>
        <v>0</v>
      </c>
      <c r="CK700" s="38">
        <f>MAX(BV38:BV700)</f>
        <v>1876.9</v>
      </c>
      <c r="CL700" s="38">
        <f t="shared" si="796"/>
        <v>-136.40000000000009</v>
      </c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</row>
    <row r="701" spans="1:147" customFormat="1" x14ac:dyDescent="0.25">
      <c r="A701" s="3"/>
      <c r="B701" s="254">
        <f t="shared" si="771"/>
        <v>41057</v>
      </c>
      <c r="C701" s="5">
        <f t="shared" si="776"/>
        <v>58110</v>
      </c>
      <c r="D701" s="5">
        <v>0</v>
      </c>
      <c r="E701" s="66">
        <f t="shared" si="778"/>
        <v>0</v>
      </c>
      <c r="F701" s="66">
        <f t="shared" si="772"/>
        <v>1021</v>
      </c>
      <c r="G701" s="4">
        <f t="shared" si="777"/>
        <v>59131</v>
      </c>
      <c r="H701" s="8">
        <f t="shared" si="773"/>
        <v>1.75701256238169E-2</v>
      </c>
      <c r="I701" s="3"/>
      <c r="J701" s="306">
        <v>41162</v>
      </c>
      <c r="K701" s="176">
        <v>1738</v>
      </c>
      <c r="L701" s="176">
        <v>1780.2</v>
      </c>
      <c r="M701" s="176">
        <v>1720</v>
      </c>
      <c r="N701" s="178">
        <v>1772.7</v>
      </c>
      <c r="O701" s="5">
        <f t="shared" si="749"/>
        <v>60.200000000000045</v>
      </c>
      <c r="P701" s="8">
        <f t="shared" si="750"/>
        <v>3.4637514384349852E-2</v>
      </c>
      <c r="Q701" s="8">
        <f>(AVERAGE(P698:P700))*Q1239</f>
        <v>1.3820301861829351E-2</v>
      </c>
      <c r="R701" s="8">
        <f>P700/P1239</f>
        <v>0.96797557133059231</v>
      </c>
      <c r="S701" s="109">
        <f t="shared" si="734"/>
        <v>1713.9803153641406</v>
      </c>
      <c r="T701" s="5">
        <f t="shared" si="735"/>
        <v>23</v>
      </c>
      <c r="U701" s="8">
        <f t="shared" si="748"/>
        <v>0.48888888888888887</v>
      </c>
      <c r="V701" s="19">
        <f t="shared" si="736"/>
        <v>0</v>
      </c>
      <c r="W701" s="109">
        <f t="shared" si="737"/>
        <v>1762.0196846358594</v>
      </c>
      <c r="X701" s="5">
        <f t="shared" si="738"/>
        <v>22</v>
      </c>
      <c r="Y701" s="8">
        <f t="shared" si="751"/>
        <v>0.51111111111111107</v>
      </c>
      <c r="Z701" s="5">
        <f t="shared" si="739"/>
        <v>12.700000000000045</v>
      </c>
      <c r="AA701" s="5">
        <f>K701*AA1239</f>
        <v>22.593999999999998</v>
      </c>
      <c r="AB701" s="5">
        <f t="shared" si="752"/>
        <v>21.8704400586434</v>
      </c>
      <c r="AC701" s="2">
        <f t="shared" si="794"/>
        <v>41162</v>
      </c>
      <c r="AD701" s="43">
        <f t="shared" si="756"/>
        <v>1715</v>
      </c>
      <c r="AE701" s="235">
        <v>9.6999999999999993</v>
      </c>
      <c r="AF701" s="131">
        <f>(AK700&gt;AF1239)*1</f>
        <v>1</v>
      </c>
      <c r="AG701" s="112">
        <f>MROUND((AD701*AG1239),5)</f>
        <v>1680</v>
      </c>
      <c r="AH701" s="113">
        <f>MROUND((AE701*AH1239),0.1)</f>
        <v>1.7000000000000002</v>
      </c>
      <c r="AI701" s="60">
        <f t="shared" si="757"/>
        <v>32.200000000000045</v>
      </c>
      <c r="AJ701" s="60">
        <f t="shared" si="740"/>
        <v>1738</v>
      </c>
      <c r="AK701" s="133">
        <f t="shared" si="741"/>
        <v>1772.7</v>
      </c>
      <c r="AL701" s="41">
        <f t="shared" si="753"/>
        <v>1760</v>
      </c>
      <c r="AM701" s="56">
        <f t="shared" si="754"/>
        <v>8.3000000000000007</v>
      </c>
      <c r="AN701" s="82">
        <f t="shared" si="755"/>
        <v>1</v>
      </c>
      <c r="AO701" s="82">
        <f t="shared" si="758"/>
        <v>0</v>
      </c>
      <c r="AP701" s="33">
        <f t="shared" si="779"/>
        <v>1</v>
      </c>
      <c r="AQ701" s="29">
        <f t="shared" si="759"/>
        <v>9.6999999999999993</v>
      </c>
      <c r="AR701" s="86">
        <f t="shared" si="760"/>
        <v>1</v>
      </c>
      <c r="AS701" s="33">
        <f t="shared" si="761"/>
        <v>0</v>
      </c>
      <c r="AT701" s="19">
        <f t="shared" si="762"/>
        <v>0</v>
      </c>
      <c r="AU701" s="18">
        <f t="shared" si="780"/>
        <v>0</v>
      </c>
      <c r="AV701" s="5">
        <f t="shared" si="781"/>
        <v>0</v>
      </c>
      <c r="AW701" s="17">
        <f t="shared" si="763"/>
        <v>0</v>
      </c>
      <c r="AX701" s="17">
        <f t="shared" si="764"/>
        <v>0</v>
      </c>
      <c r="AY701" s="17">
        <f t="shared" si="782"/>
        <v>0</v>
      </c>
      <c r="AZ701" s="19">
        <f t="shared" si="783"/>
        <v>0</v>
      </c>
      <c r="BA701" s="19">
        <f t="shared" si="784"/>
        <v>0</v>
      </c>
      <c r="BB701" s="19">
        <f t="shared" si="785"/>
        <v>0</v>
      </c>
      <c r="BC701" s="19">
        <f t="shared" si="786"/>
        <v>0</v>
      </c>
      <c r="BD701" s="17">
        <f t="shared" si="787"/>
        <v>0</v>
      </c>
      <c r="BE701" s="17">
        <f t="shared" si="765"/>
        <v>0</v>
      </c>
      <c r="BF701" s="38">
        <f t="shared" si="766"/>
        <v>0</v>
      </c>
      <c r="BG701" s="38">
        <f t="shared" si="767"/>
        <v>0</v>
      </c>
      <c r="BH701" s="38">
        <f t="shared" si="788"/>
        <v>0</v>
      </c>
      <c r="BI701" s="38">
        <f t="shared" si="768"/>
        <v>-1.7000000000000002</v>
      </c>
      <c r="BJ701" s="5">
        <f t="shared" si="769"/>
        <v>9.6999999999999993</v>
      </c>
      <c r="BK701" s="5">
        <f t="shared" si="789"/>
        <v>0</v>
      </c>
      <c r="BL701" s="22">
        <f t="shared" si="790"/>
        <v>0</v>
      </c>
      <c r="BM701" s="5">
        <f t="shared" si="791"/>
        <v>7.9999999999999991</v>
      </c>
      <c r="BN701" s="66">
        <f t="shared" si="792"/>
        <v>799.99999999999989</v>
      </c>
      <c r="BO701" s="5">
        <f>AP701*BO1539</f>
        <v>0</v>
      </c>
      <c r="BP701" s="5">
        <f>AU701*BP1239</f>
        <v>0</v>
      </c>
      <c r="BQ701" s="5">
        <f t="shared" si="743"/>
        <v>-39</v>
      </c>
      <c r="BR701" s="356">
        <f t="shared" si="725"/>
        <v>760.99999999999989</v>
      </c>
      <c r="BS701" s="5">
        <f t="shared" si="793"/>
        <v>1772.7</v>
      </c>
      <c r="BT701" s="6"/>
      <c r="BU701" s="306">
        <v>41162</v>
      </c>
      <c r="BV701" s="38">
        <f t="shared" si="770"/>
        <v>1772.7</v>
      </c>
      <c r="BW701" s="66">
        <f>BV27*BV701</f>
        <v>146045.47701433516</v>
      </c>
      <c r="BX701" s="66">
        <f t="shared" si="797"/>
        <v>2652.8258362168563</v>
      </c>
      <c r="BY701" s="17">
        <f t="shared" si="795"/>
        <v>1</v>
      </c>
      <c r="BZ701" s="17">
        <f t="shared" si="798"/>
        <v>0</v>
      </c>
      <c r="CA701" s="66">
        <f t="shared" si="744"/>
        <v>761</v>
      </c>
      <c r="CB701" s="66">
        <f>N3+CE701</f>
        <v>175571</v>
      </c>
      <c r="CC701" s="66">
        <f>MAX(BW404:BW701)</f>
        <v>154630.08732904927</v>
      </c>
      <c r="CD701" s="66">
        <f t="shared" si="774"/>
        <v>-8584.6103147141112</v>
      </c>
      <c r="CE701" s="66">
        <f t="shared" si="745"/>
        <v>125571</v>
      </c>
      <c r="CF701" s="66">
        <f>MAX(CE404:CE701)</f>
        <v>125571</v>
      </c>
      <c r="CG701" s="66">
        <f t="shared" si="775"/>
        <v>0</v>
      </c>
      <c r="CH701" s="370">
        <f t="shared" si="742"/>
        <v>41162</v>
      </c>
      <c r="CI701" s="17">
        <f t="shared" si="799"/>
        <v>1</v>
      </c>
      <c r="CJ701" s="17">
        <f t="shared" si="800"/>
        <v>0</v>
      </c>
      <c r="CK701" s="38">
        <f>MAX(BV38:BV701)</f>
        <v>1876.9</v>
      </c>
      <c r="CL701" s="38">
        <f t="shared" si="796"/>
        <v>-104.20000000000005</v>
      </c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</row>
    <row r="702" spans="1:147" customFormat="1" x14ac:dyDescent="0.25">
      <c r="A702" s="3"/>
      <c r="B702" s="254">
        <f t="shared" si="771"/>
        <v>41064</v>
      </c>
      <c r="C702" s="5">
        <f t="shared" si="776"/>
        <v>59131</v>
      </c>
      <c r="D702" s="5">
        <v>0</v>
      </c>
      <c r="E702" s="66">
        <f t="shared" si="778"/>
        <v>0</v>
      </c>
      <c r="F702" s="66">
        <f t="shared" si="772"/>
        <v>901</v>
      </c>
      <c r="G702" s="4">
        <f t="shared" si="777"/>
        <v>60032</v>
      </c>
      <c r="H702" s="8">
        <f t="shared" si="773"/>
        <v>1.5237354348818724E-2</v>
      </c>
      <c r="I702" s="3"/>
      <c r="J702" s="306">
        <v>41169</v>
      </c>
      <c r="K702" s="176">
        <v>1773.5</v>
      </c>
      <c r="L702" s="176">
        <v>1790</v>
      </c>
      <c r="M702" s="176">
        <v>1753.2</v>
      </c>
      <c r="N702" s="178">
        <v>1778</v>
      </c>
      <c r="O702" s="5">
        <f t="shared" si="749"/>
        <v>36.799999999999955</v>
      </c>
      <c r="P702" s="8">
        <f t="shared" si="750"/>
        <v>2.0749929517902426E-2</v>
      </c>
      <c r="Q702" s="8">
        <f>(AVERAGE(P699:P701))*Q1239</f>
        <v>1.3026218206681182E-2</v>
      </c>
      <c r="R702" s="8">
        <f>P701/P1239</f>
        <v>0.98229703548974001</v>
      </c>
      <c r="S702" s="109">
        <f t="shared" si="734"/>
        <v>1750.3980020104509</v>
      </c>
      <c r="T702" s="5">
        <f t="shared" si="735"/>
        <v>23.5</v>
      </c>
      <c r="U702" s="8">
        <f t="shared" si="748"/>
        <v>0.4777777777777778</v>
      </c>
      <c r="V702" s="19">
        <f t="shared" si="736"/>
        <v>0</v>
      </c>
      <c r="W702" s="109">
        <f t="shared" si="737"/>
        <v>1796.6019979895491</v>
      </c>
      <c r="X702" s="5">
        <f t="shared" si="738"/>
        <v>21.5</v>
      </c>
      <c r="Y702" s="8">
        <f t="shared" si="751"/>
        <v>0.52222222222222214</v>
      </c>
      <c r="Z702" s="5">
        <f t="shared" si="739"/>
        <v>0</v>
      </c>
      <c r="AA702" s="5">
        <f>K702*AA1239</f>
        <v>23.055499999999999</v>
      </c>
      <c r="AB702" s="5">
        <f t="shared" si="752"/>
        <v>22.647349301733698</v>
      </c>
      <c r="AC702" s="2">
        <f t="shared" si="794"/>
        <v>41169</v>
      </c>
      <c r="AD702" s="43">
        <f t="shared" si="756"/>
        <v>1750</v>
      </c>
      <c r="AE702" s="235">
        <v>10.6</v>
      </c>
      <c r="AF702" s="131">
        <f>(AK701&gt;AF1239)*1</f>
        <v>1</v>
      </c>
      <c r="AG702" s="112">
        <f>MROUND((AD702*AG1239),5)</f>
        <v>1715</v>
      </c>
      <c r="AH702" s="113">
        <f>MROUND((AE702*AH1239),0.1)</f>
        <v>1.9000000000000001</v>
      </c>
      <c r="AI702" s="60">
        <f t="shared" si="757"/>
        <v>5.2999999999999545</v>
      </c>
      <c r="AJ702" s="60">
        <f t="shared" si="740"/>
        <v>1773.5</v>
      </c>
      <c r="AK702" s="133">
        <f t="shared" si="741"/>
        <v>1778</v>
      </c>
      <c r="AL702" s="41">
        <f t="shared" si="753"/>
        <v>1795</v>
      </c>
      <c r="AM702" s="56">
        <f t="shared" si="754"/>
        <v>11.200000000000001</v>
      </c>
      <c r="AN702" s="82">
        <f t="shared" si="755"/>
        <v>1</v>
      </c>
      <c r="AO702" s="82">
        <f t="shared" si="758"/>
        <v>0</v>
      </c>
      <c r="AP702" s="33">
        <f t="shared" si="779"/>
        <v>1</v>
      </c>
      <c r="AQ702" s="29">
        <f t="shared" si="759"/>
        <v>10.6</v>
      </c>
      <c r="AR702" s="86">
        <f t="shared" si="760"/>
        <v>1</v>
      </c>
      <c r="AS702" s="33">
        <f t="shared" si="761"/>
        <v>0</v>
      </c>
      <c r="AT702" s="19">
        <f t="shared" si="762"/>
        <v>0</v>
      </c>
      <c r="AU702" s="18">
        <f t="shared" si="780"/>
        <v>0</v>
      </c>
      <c r="AV702" s="5">
        <f t="shared" si="781"/>
        <v>0</v>
      </c>
      <c r="AW702" s="17">
        <f t="shared" si="763"/>
        <v>0</v>
      </c>
      <c r="AX702" s="17">
        <f t="shared" si="764"/>
        <v>0</v>
      </c>
      <c r="AY702" s="17">
        <f t="shared" si="782"/>
        <v>0</v>
      </c>
      <c r="AZ702" s="19">
        <f t="shared" si="783"/>
        <v>0</v>
      </c>
      <c r="BA702" s="19">
        <f t="shared" si="784"/>
        <v>0</v>
      </c>
      <c r="BB702" s="19">
        <f t="shared" si="785"/>
        <v>0</v>
      </c>
      <c r="BC702" s="19">
        <f t="shared" si="786"/>
        <v>0</v>
      </c>
      <c r="BD702" s="17">
        <f t="shared" si="787"/>
        <v>0</v>
      </c>
      <c r="BE702" s="17">
        <f t="shared" si="765"/>
        <v>0</v>
      </c>
      <c r="BF702" s="38">
        <f t="shared" si="766"/>
        <v>0</v>
      </c>
      <c r="BG702" s="38">
        <f t="shared" si="767"/>
        <v>0</v>
      </c>
      <c r="BH702" s="38">
        <f t="shared" si="788"/>
        <v>0</v>
      </c>
      <c r="BI702" s="38">
        <f t="shared" si="768"/>
        <v>-1.9000000000000001</v>
      </c>
      <c r="BJ702" s="5">
        <f t="shared" si="769"/>
        <v>10.6</v>
      </c>
      <c r="BK702" s="5">
        <f t="shared" si="789"/>
        <v>0</v>
      </c>
      <c r="BL702" s="22">
        <f t="shared" si="790"/>
        <v>0</v>
      </c>
      <c r="BM702" s="5">
        <f t="shared" si="791"/>
        <v>8.6999999999999993</v>
      </c>
      <c r="BN702" s="66">
        <f t="shared" si="792"/>
        <v>869.99999999999989</v>
      </c>
      <c r="BO702" s="5">
        <f>AP702*BO1540</f>
        <v>0</v>
      </c>
      <c r="BP702" s="5">
        <f>AU702*BP1239</f>
        <v>0</v>
      </c>
      <c r="BQ702" s="5">
        <f t="shared" si="743"/>
        <v>-39</v>
      </c>
      <c r="BR702" s="356">
        <f t="shared" si="725"/>
        <v>830.99999999999989</v>
      </c>
      <c r="BS702" s="5">
        <f t="shared" si="793"/>
        <v>1778</v>
      </c>
      <c r="BT702" s="6"/>
      <c r="BU702" s="306">
        <v>41169</v>
      </c>
      <c r="BV702" s="38">
        <f t="shared" si="770"/>
        <v>1778</v>
      </c>
      <c r="BW702" s="66">
        <f>BV27*BV702</f>
        <v>146482.12226066898</v>
      </c>
      <c r="BX702" s="66">
        <f t="shared" si="797"/>
        <v>436.64524633382098</v>
      </c>
      <c r="BY702" s="17">
        <f t="shared" si="795"/>
        <v>1</v>
      </c>
      <c r="BZ702" s="17">
        <f t="shared" si="798"/>
        <v>0</v>
      </c>
      <c r="CA702" s="66">
        <f t="shared" si="744"/>
        <v>831</v>
      </c>
      <c r="CB702" s="66">
        <f>N3+CE702</f>
        <v>176402</v>
      </c>
      <c r="CC702" s="66">
        <f>MAX(BW404:BW702)</f>
        <v>154630.08732904927</v>
      </c>
      <c r="CD702" s="66">
        <f t="shared" si="774"/>
        <v>-8147.9650683802902</v>
      </c>
      <c r="CE702" s="66">
        <f t="shared" si="745"/>
        <v>126402</v>
      </c>
      <c r="CF702" s="66">
        <f>MAX(CE404:CE702)</f>
        <v>126402</v>
      </c>
      <c r="CG702" s="66">
        <f t="shared" si="775"/>
        <v>0</v>
      </c>
      <c r="CH702" s="370">
        <f t="shared" si="742"/>
        <v>41169</v>
      </c>
      <c r="CI702" s="17">
        <f t="shared" si="799"/>
        <v>1</v>
      </c>
      <c r="CJ702" s="17">
        <f t="shared" si="800"/>
        <v>0</v>
      </c>
      <c r="CK702" s="38">
        <f>MAX(BV38:BV702)</f>
        <v>1876.9</v>
      </c>
      <c r="CL702" s="38">
        <f t="shared" si="796"/>
        <v>-98.900000000000091</v>
      </c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</row>
    <row r="703" spans="1:147" customFormat="1" x14ac:dyDescent="0.25">
      <c r="A703" s="3"/>
      <c r="B703" s="254">
        <f t="shared" si="771"/>
        <v>41071</v>
      </c>
      <c r="C703" s="5">
        <f t="shared" si="776"/>
        <v>60032</v>
      </c>
      <c r="D703" s="5">
        <v>0</v>
      </c>
      <c r="E703" s="66">
        <f t="shared" si="778"/>
        <v>0</v>
      </c>
      <c r="F703" s="66">
        <f t="shared" si="772"/>
        <v>1432.0000000000002</v>
      </c>
      <c r="G703" s="4">
        <f t="shared" si="777"/>
        <v>61464</v>
      </c>
      <c r="H703" s="8">
        <f t="shared" si="773"/>
        <v>2.3853944562899791E-2</v>
      </c>
      <c r="I703" s="3"/>
      <c r="J703" s="306">
        <v>41176</v>
      </c>
      <c r="K703" s="176">
        <v>1774.7</v>
      </c>
      <c r="L703" s="176">
        <v>1785.9</v>
      </c>
      <c r="M703" s="176">
        <v>1738.3</v>
      </c>
      <c r="N703" s="178">
        <v>1773.9</v>
      </c>
      <c r="O703" s="5">
        <f t="shared" si="749"/>
        <v>47.600000000000136</v>
      </c>
      <c r="P703" s="8">
        <f t="shared" si="750"/>
        <v>2.6821434608666331E-2</v>
      </c>
      <c r="Q703" s="8">
        <f>(AVERAGE(P700:P702))*Q1239</f>
        <v>1.193599444935823E-2</v>
      </c>
      <c r="R703" s="8">
        <f>P702/P1239</f>
        <v>0.58845429917067027</v>
      </c>
      <c r="S703" s="109">
        <f t="shared" si="734"/>
        <v>1753.5171906507239</v>
      </c>
      <c r="T703" s="5">
        <f t="shared" si="735"/>
        <v>19.700000000000045</v>
      </c>
      <c r="U703" s="8">
        <f t="shared" si="748"/>
        <v>0.50749999999999884</v>
      </c>
      <c r="V703" s="19">
        <f t="shared" si="736"/>
        <v>0</v>
      </c>
      <c r="W703" s="109">
        <f t="shared" si="737"/>
        <v>1795.8828093492762</v>
      </c>
      <c r="X703" s="5">
        <f t="shared" si="738"/>
        <v>20.299999999999955</v>
      </c>
      <c r="Y703" s="8">
        <f t="shared" si="751"/>
        <v>0.49250000000000116</v>
      </c>
      <c r="Z703" s="5">
        <f t="shared" si="739"/>
        <v>0</v>
      </c>
      <c r="AA703" s="5">
        <f>K703*AA1239</f>
        <v>23.071100000000001</v>
      </c>
      <c r="AB703" s="5">
        <f t="shared" si="752"/>
        <v>13.576287981596451</v>
      </c>
      <c r="AC703" s="2">
        <f t="shared" si="794"/>
        <v>41176</v>
      </c>
      <c r="AD703" s="43">
        <f t="shared" si="756"/>
        <v>1755</v>
      </c>
      <c r="AE703" s="235">
        <v>10.8</v>
      </c>
      <c r="AF703" s="131">
        <f>(AK702&gt;AF1239)*1</f>
        <v>1</v>
      </c>
      <c r="AG703" s="112">
        <f>MROUND((AD703*AG1239),5)</f>
        <v>1720</v>
      </c>
      <c r="AH703" s="113">
        <f>MROUND((AE703*AH1239),0.1)</f>
        <v>1.9000000000000001</v>
      </c>
      <c r="AI703" s="60">
        <f t="shared" si="757"/>
        <v>-4.0999999999999091</v>
      </c>
      <c r="AJ703" s="60">
        <f t="shared" si="740"/>
        <v>1774.7</v>
      </c>
      <c r="AK703" s="133">
        <f t="shared" si="741"/>
        <v>1773.9</v>
      </c>
      <c r="AL703" s="41">
        <f t="shared" si="753"/>
        <v>1795</v>
      </c>
      <c r="AM703" s="56">
        <f t="shared" si="754"/>
        <v>11.8</v>
      </c>
      <c r="AN703" s="82">
        <f t="shared" si="755"/>
        <v>0</v>
      </c>
      <c r="AO703" s="82">
        <f t="shared" si="758"/>
        <v>1</v>
      </c>
      <c r="AP703" s="33">
        <f t="shared" si="779"/>
        <v>1</v>
      </c>
      <c r="AQ703" s="29">
        <f t="shared" si="759"/>
        <v>10.8</v>
      </c>
      <c r="AR703" s="86">
        <f t="shared" si="760"/>
        <v>1</v>
      </c>
      <c r="AS703" s="33">
        <f t="shared" si="761"/>
        <v>0</v>
      </c>
      <c r="AT703" s="19">
        <f t="shared" si="762"/>
        <v>0</v>
      </c>
      <c r="AU703" s="18">
        <f t="shared" si="780"/>
        <v>0</v>
      </c>
      <c r="AV703" s="5">
        <f t="shared" si="781"/>
        <v>0</v>
      </c>
      <c r="AW703" s="17">
        <f t="shared" si="763"/>
        <v>0</v>
      </c>
      <c r="AX703" s="17">
        <f t="shared" si="764"/>
        <v>0</v>
      </c>
      <c r="AY703" s="17">
        <f t="shared" si="782"/>
        <v>0</v>
      </c>
      <c r="AZ703" s="19">
        <f t="shared" si="783"/>
        <v>0</v>
      </c>
      <c r="BA703" s="19">
        <f t="shared" si="784"/>
        <v>0</v>
      </c>
      <c r="BB703" s="19">
        <f t="shared" si="785"/>
        <v>0</v>
      </c>
      <c r="BC703" s="19">
        <f t="shared" si="786"/>
        <v>0</v>
      </c>
      <c r="BD703" s="17">
        <f t="shared" si="787"/>
        <v>0</v>
      </c>
      <c r="BE703" s="17">
        <f t="shared" si="765"/>
        <v>0</v>
      </c>
      <c r="BF703" s="38">
        <f t="shared" si="766"/>
        <v>0</v>
      </c>
      <c r="BG703" s="38">
        <f t="shared" si="767"/>
        <v>0</v>
      </c>
      <c r="BH703" s="38">
        <f t="shared" si="788"/>
        <v>0</v>
      </c>
      <c r="BI703" s="38">
        <f t="shared" si="768"/>
        <v>-1.9000000000000001</v>
      </c>
      <c r="BJ703" s="5">
        <f t="shared" si="769"/>
        <v>10.8</v>
      </c>
      <c r="BK703" s="5">
        <f t="shared" si="789"/>
        <v>0</v>
      </c>
      <c r="BL703" s="22">
        <f t="shared" si="790"/>
        <v>0</v>
      </c>
      <c r="BM703" s="5">
        <f t="shared" si="791"/>
        <v>8.9</v>
      </c>
      <c r="BN703" s="66">
        <f t="shared" si="792"/>
        <v>890</v>
      </c>
      <c r="BO703" s="5">
        <f>AP703*BO1541</f>
        <v>0</v>
      </c>
      <c r="BP703" s="5">
        <f>AU703*BP1239</f>
        <v>0</v>
      </c>
      <c r="BQ703" s="5">
        <f t="shared" si="743"/>
        <v>-39</v>
      </c>
      <c r="BR703" s="356">
        <f t="shared" ref="BR703:BR766" si="801">BQ703+BP703+BO703+BN703</f>
        <v>851</v>
      </c>
      <c r="BS703" s="5">
        <f t="shared" si="793"/>
        <v>1773.9</v>
      </c>
      <c r="BT703" s="6"/>
      <c r="BU703" s="306">
        <v>41176</v>
      </c>
      <c r="BV703" s="38">
        <f t="shared" si="770"/>
        <v>1773.9</v>
      </c>
      <c r="BW703" s="66">
        <f>BV27*BV703</f>
        <v>146144.34008897678</v>
      </c>
      <c r="BX703" s="66">
        <f t="shared" si="797"/>
        <v>-337.78217169220443</v>
      </c>
      <c r="BY703" s="17">
        <f t="shared" si="795"/>
        <v>0</v>
      </c>
      <c r="BZ703" s="17">
        <f t="shared" si="798"/>
        <v>1</v>
      </c>
      <c r="CA703" s="66">
        <f t="shared" si="744"/>
        <v>851</v>
      </c>
      <c r="CB703" s="66">
        <f>N3+CE703</f>
        <v>177253</v>
      </c>
      <c r="CC703" s="66">
        <f>MAX(BW404:BW703)</f>
        <v>154630.08732904927</v>
      </c>
      <c r="CD703" s="66">
        <f t="shared" si="774"/>
        <v>-8485.7472400724946</v>
      </c>
      <c r="CE703" s="66">
        <f t="shared" si="745"/>
        <v>127253</v>
      </c>
      <c r="CF703" s="66">
        <f>MAX(CE404:CE703)</f>
        <v>127253</v>
      </c>
      <c r="CG703" s="66">
        <f t="shared" si="775"/>
        <v>0</v>
      </c>
      <c r="CH703" s="370">
        <f t="shared" si="742"/>
        <v>41176</v>
      </c>
      <c r="CI703" s="17">
        <f t="shared" si="799"/>
        <v>1</v>
      </c>
      <c r="CJ703" s="17">
        <f t="shared" si="800"/>
        <v>0</v>
      </c>
      <c r="CK703" s="38">
        <f>MAX(BV38:BV703)</f>
        <v>1876.9</v>
      </c>
      <c r="CL703" s="38">
        <f t="shared" si="796"/>
        <v>-103</v>
      </c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</row>
    <row r="704" spans="1:147" customFormat="1" x14ac:dyDescent="0.25">
      <c r="A704" s="3"/>
      <c r="B704" s="254">
        <f t="shared" si="771"/>
        <v>41078</v>
      </c>
      <c r="C704" s="5">
        <f t="shared" si="776"/>
        <v>61464</v>
      </c>
      <c r="D704" s="5">
        <v>0</v>
      </c>
      <c r="E704" s="66">
        <f t="shared" si="778"/>
        <v>0</v>
      </c>
      <c r="F704" s="66">
        <f t="shared" si="772"/>
        <v>-1278</v>
      </c>
      <c r="G704" s="4">
        <f t="shared" si="777"/>
        <v>60186</v>
      </c>
      <c r="H704" s="8">
        <f t="shared" si="773"/>
        <v>-2.0792659117532215E-2</v>
      </c>
      <c r="I704" s="3"/>
      <c r="J704" s="306">
        <v>41183</v>
      </c>
      <c r="K704" s="176">
        <v>1773.7</v>
      </c>
      <c r="L704" s="176">
        <v>1798.1</v>
      </c>
      <c r="M704" s="176">
        <v>1765.7</v>
      </c>
      <c r="N704" s="178">
        <v>1780.8</v>
      </c>
      <c r="O704" s="5">
        <f t="shared" si="749"/>
        <v>32.399999999999864</v>
      </c>
      <c r="P704" s="8">
        <f t="shared" si="750"/>
        <v>1.8266899701189526E-2</v>
      </c>
      <c r="Q704" s="8">
        <f>(AVERAGE(P701:P703))*Q1239</f>
        <v>1.0961183801455816E-2</v>
      </c>
      <c r="R704" s="8">
        <f>P703/P1239</f>
        <v>0.76063817430210734</v>
      </c>
      <c r="S704" s="109">
        <f t="shared" si="734"/>
        <v>1754.2581482913579</v>
      </c>
      <c r="T704" s="5">
        <f t="shared" si="735"/>
        <v>18.700000000000045</v>
      </c>
      <c r="U704" s="8">
        <f t="shared" si="748"/>
        <v>0.53249999999999886</v>
      </c>
      <c r="V704" s="19">
        <f t="shared" si="736"/>
        <v>0</v>
      </c>
      <c r="W704" s="109">
        <f t="shared" si="737"/>
        <v>1793.1418517086422</v>
      </c>
      <c r="X704" s="5">
        <f t="shared" si="738"/>
        <v>21.299999999999955</v>
      </c>
      <c r="Y704" s="8">
        <f t="shared" si="751"/>
        <v>0.46750000000000114</v>
      </c>
      <c r="Z704" s="5">
        <f t="shared" si="739"/>
        <v>0</v>
      </c>
      <c r="AA704" s="5">
        <f>K704*AA1239</f>
        <v>23.0581</v>
      </c>
      <c r="AB704" s="5">
        <f t="shared" si="752"/>
        <v>17.538871086875421</v>
      </c>
      <c r="AC704" s="2">
        <f t="shared" si="794"/>
        <v>41183</v>
      </c>
      <c r="AD704" s="43">
        <f t="shared" si="756"/>
        <v>1755</v>
      </c>
      <c r="AE704" s="235">
        <v>6.9</v>
      </c>
      <c r="AF704" s="131">
        <f>(AK703&gt;AF1239)*1</f>
        <v>1</v>
      </c>
      <c r="AG704" s="112">
        <f>MROUND((AD704*AG1239),5)</f>
        <v>1720</v>
      </c>
      <c r="AH704" s="113">
        <f>MROUND((AE704*AH1239),0.1)</f>
        <v>1.2000000000000002</v>
      </c>
      <c r="AI704" s="60">
        <f t="shared" si="757"/>
        <v>6.8999999999998636</v>
      </c>
      <c r="AJ704" s="60">
        <f t="shared" si="740"/>
        <v>1773.7</v>
      </c>
      <c r="AK704" s="133">
        <f t="shared" si="741"/>
        <v>1780.8</v>
      </c>
      <c r="AL704" s="41">
        <f t="shared" si="753"/>
        <v>1795</v>
      </c>
      <c r="AM704" s="56">
        <f t="shared" si="754"/>
        <v>6.7</v>
      </c>
      <c r="AN704" s="82">
        <f t="shared" si="755"/>
        <v>1</v>
      </c>
      <c r="AO704" s="82">
        <f t="shared" si="758"/>
        <v>0</v>
      </c>
      <c r="AP704" s="33">
        <f t="shared" si="779"/>
        <v>1</v>
      </c>
      <c r="AQ704" s="29">
        <f t="shared" si="759"/>
        <v>6.9</v>
      </c>
      <c r="AR704" s="86">
        <f t="shared" si="760"/>
        <v>1</v>
      </c>
      <c r="AS704" s="33">
        <f t="shared" si="761"/>
        <v>0</v>
      </c>
      <c r="AT704" s="19">
        <f t="shared" si="762"/>
        <v>0</v>
      </c>
      <c r="AU704" s="18">
        <f t="shared" si="780"/>
        <v>0</v>
      </c>
      <c r="AV704" s="5">
        <f t="shared" si="781"/>
        <v>0</v>
      </c>
      <c r="AW704" s="17">
        <f t="shared" si="763"/>
        <v>0</v>
      </c>
      <c r="AX704" s="17">
        <f t="shared" si="764"/>
        <v>0</v>
      </c>
      <c r="AY704" s="17">
        <f t="shared" si="782"/>
        <v>0</v>
      </c>
      <c r="AZ704" s="19">
        <f t="shared" si="783"/>
        <v>0</v>
      </c>
      <c r="BA704" s="19">
        <f t="shared" si="784"/>
        <v>0</v>
      </c>
      <c r="BB704" s="19">
        <f t="shared" si="785"/>
        <v>0</v>
      </c>
      <c r="BC704" s="19">
        <f t="shared" si="786"/>
        <v>0</v>
      </c>
      <c r="BD704" s="17">
        <f t="shared" si="787"/>
        <v>0</v>
      </c>
      <c r="BE704" s="17">
        <f t="shared" si="765"/>
        <v>0</v>
      </c>
      <c r="BF704" s="38">
        <f t="shared" si="766"/>
        <v>0</v>
      </c>
      <c r="BG704" s="38">
        <f t="shared" si="767"/>
        <v>0</v>
      </c>
      <c r="BH704" s="38">
        <f t="shared" si="788"/>
        <v>0</v>
      </c>
      <c r="BI704" s="38">
        <f t="shared" si="768"/>
        <v>-1.2000000000000002</v>
      </c>
      <c r="BJ704" s="5">
        <f t="shared" si="769"/>
        <v>6.9</v>
      </c>
      <c r="BK704" s="5">
        <f t="shared" si="789"/>
        <v>0</v>
      </c>
      <c r="BL704" s="22">
        <f t="shared" si="790"/>
        <v>0</v>
      </c>
      <c r="BM704" s="5">
        <f t="shared" si="791"/>
        <v>5.7</v>
      </c>
      <c r="BN704" s="66">
        <f t="shared" si="792"/>
        <v>570</v>
      </c>
      <c r="BO704" s="5">
        <f>AP704*BO1542</f>
        <v>0</v>
      </c>
      <c r="BP704" s="5">
        <f>AU704*BP1239</f>
        <v>0</v>
      </c>
      <c r="BQ704" s="5">
        <f t="shared" si="743"/>
        <v>-39</v>
      </c>
      <c r="BR704" s="356">
        <f t="shared" si="801"/>
        <v>531</v>
      </c>
      <c r="BS704" s="5">
        <f t="shared" si="793"/>
        <v>1780.8</v>
      </c>
      <c r="BT704" s="6"/>
      <c r="BU704" s="306">
        <v>41183</v>
      </c>
      <c r="BV704" s="38">
        <f t="shared" si="770"/>
        <v>1780.8</v>
      </c>
      <c r="BW704" s="66">
        <f>BV27*BV704</f>
        <v>146712.80276816609</v>
      </c>
      <c r="BX704" s="66">
        <f t="shared" si="797"/>
        <v>568.46267918930971</v>
      </c>
      <c r="BY704" s="17">
        <f t="shared" si="795"/>
        <v>1</v>
      </c>
      <c r="BZ704" s="17">
        <f t="shared" si="798"/>
        <v>0</v>
      </c>
      <c r="CA704" s="66">
        <f t="shared" si="744"/>
        <v>531</v>
      </c>
      <c r="CB704" s="66">
        <f>N3+CE704</f>
        <v>177784</v>
      </c>
      <c r="CC704" s="66">
        <f>MAX(BW404:BW704)</f>
        <v>154630.08732904927</v>
      </c>
      <c r="CD704" s="66">
        <f t="shared" si="774"/>
        <v>-7917.2845608831849</v>
      </c>
      <c r="CE704" s="66">
        <f t="shared" si="745"/>
        <v>127784</v>
      </c>
      <c r="CF704" s="66">
        <f>MAX(CE404:CE704)</f>
        <v>127784</v>
      </c>
      <c r="CG704" s="66">
        <f t="shared" si="775"/>
        <v>0</v>
      </c>
      <c r="CH704" s="370">
        <f t="shared" si="742"/>
        <v>41183</v>
      </c>
      <c r="CI704" s="17">
        <f t="shared" si="799"/>
        <v>1</v>
      </c>
      <c r="CJ704" s="17">
        <f t="shared" si="800"/>
        <v>0</v>
      </c>
      <c r="CK704" s="38">
        <f>MAX(BV38:BV704)</f>
        <v>1876.9</v>
      </c>
      <c r="CL704" s="38">
        <f t="shared" si="796"/>
        <v>-96.100000000000136</v>
      </c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</row>
    <row r="705" spans="1:147" customFormat="1" x14ac:dyDescent="0.25">
      <c r="A705" s="3"/>
      <c r="B705" s="254">
        <f t="shared" si="771"/>
        <v>41085</v>
      </c>
      <c r="C705" s="5">
        <f t="shared" si="776"/>
        <v>60186</v>
      </c>
      <c r="D705" s="5">
        <v>0</v>
      </c>
      <c r="E705" s="66">
        <f t="shared" si="778"/>
        <v>0</v>
      </c>
      <c r="F705" s="66">
        <f t="shared" si="772"/>
        <v>761</v>
      </c>
      <c r="G705" s="4">
        <f t="shared" si="777"/>
        <v>60947</v>
      </c>
      <c r="H705" s="8">
        <f t="shared" si="773"/>
        <v>1.2644136510151862E-2</v>
      </c>
      <c r="I705" s="3"/>
      <c r="J705" s="306">
        <v>41190</v>
      </c>
      <c r="K705" s="176">
        <v>1782</v>
      </c>
      <c r="L705" s="176">
        <v>1782.5</v>
      </c>
      <c r="M705" s="176">
        <v>1753.5</v>
      </c>
      <c r="N705" s="178">
        <v>1759.7</v>
      </c>
      <c r="O705" s="5">
        <f t="shared" si="749"/>
        <v>29</v>
      </c>
      <c r="P705" s="8">
        <f t="shared" si="750"/>
        <v>1.6273849607182939E-2</v>
      </c>
      <c r="Q705" s="8">
        <f>(AVERAGE(P702:P704))*Q1239</f>
        <v>8.7784351770344386E-3</v>
      </c>
      <c r="R705" s="8">
        <f>P704/P1239</f>
        <v>0.51803721320644902</v>
      </c>
      <c r="S705" s="109">
        <f t="shared" si="734"/>
        <v>1766.3568285145245</v>
      </c>
      <c r="T705" s="5">
        <f t="shared" si="735"/>
        <v>17</v>
      </c>
      <c r="U705" s="8">
        <f t="shared" si="748"/>
        <v>0.51428571428571423</v>
      </c>
      <c r="V705" s="19">
        <f t="shared" si="736"/>
        <v>5.2999999999999545</v>
      </c>
      <c r="W705" s="109">
        <f t="shared" si="737"/>
        <v>1797.6431714854755</v>
      </c>
      <c r="X705" s="5">
        <f t="shared" si="738"/>
        <v>18</v>
      </c>
      <c r="Y705" s="8">
        <f t="shared" si="751"/>
        <v>0.48571428571428577</v>
      </c>
      <c r="Z705" s="5">
        <f t="shared" si="739"/>
        <v>0</v>
      </c>
      <c r="AA705" s="5">
        <f>K705*AA1239</f>
        <v>23.166</v>
      </c>
      <c r="AB705" s="5">
        <f t="shared" si="752"/>
        <v>12.000850081140598</v>
      </c>
      <c r="AC705" s="2">
        <f t="shared" si="794"/>
        <v>41190</v>
      </c>
      <c r="AD705" s="43">
        <f t="shared" si="756"/>
        <v>1765</v>
      </c>
      <c r="AE705" s="235">
        <v>9.3000000000000007</v>
      </c>
      <c r="AF705" s="131">
        <f>(AK704&gt;AF1239)*1</f>
        <v>1</v>
      </c>
      <c r="AG705" s="112">
        <f>MROUND((AD705*AG1239),5)</f>
        <v>1730</v>
      </c>
      <c r="AH705" s="113">
        <f>MROUND((AE705*AH1239),0.1)</f>
        <v>1.7000000000000002</v>
      </c>
      <c r="AI705" s="60">
        <f t="shared" si="757"/>
        <v>-21.099999999999909</v>
      </c>
      <c r="AJ705" s="60">
        <f t="shared" si="740"/>
        <v>1782</v>
      </c>
      <c r="AK705" s="133">
        <f t="shared" si="741"/>
        <v>1759.7</v>
      </c>
      <c r="AL705" s="41">
        <f t="shared" si="753"/>
        <v>1800</v>
      </c>
      <c r="AM705" s="56">
        <f t="shared" si="754"/>
        <v>8.2000000000000011</v>
      </c>
      <c r="AN705" s="82">
        <f t="shared" si="755"/>
        <v>0</v>
      </c>
      <c r="AO705" s="82">
        <f t="shared" si="758"/>
        <v>1</v>
      </c>
      <c r="AP705" s="33">
        <f t="shared" si="779"/>
        <v>1</v>
      </c>
      <c r="AQ705" s="29">
        <f t="shared" si="759"/>
        <v>9.3000000000000007</v>
      </c>
      <c r="AR705" s="86">
        <f t="shared" si="760"/>
        <v>0</v>
      </c>
      <c r="AS705" s="33">
        <f t="shared" si="761"/>
        <v>1</v>
      </c>
      <c r="AT705" s="19">
        <f t="shared" si="762"/>
        <v>1765</v>
      </c>
      <c r="AU705" s="18">
        <f t="shared" si="780"/>
        <v>0</v>
      </c>
      <c r="AV705" s="5">
        <f t="shared" si="781"/>
        <v>0</v>
      </c>
      <c r="AW705" s="17">
        <f t="shared" si="763"/>
        <v>0</v>
      </c>
      <c r="AX705" s="17">
        <f t="shared" si="764"/>
        <v>0</v>
      </c>
      <c r="AY705" s="17">
        <f t="shared" si="782"/>
        <v>0</v>
      </c>
      <c r="AZ705" s="19">
        <f t="shared" si="783"/>
        <v>0</v>
      </c>
      <c r="BA705" s="19">
        <f t="shared" si="784"/>
        <v>1765</v>
      </c>
      <c r="BB705" s="19">
        <f t="shared" si="785"/>
        <v>0</v>
      </c>
      <c r="BC705" s="19">
        <f t="shared" si="786"/>
        <v>0</v>
      </c>
      <c r="BD705" s="17">
        <f t="shared" si="787"/>
        <v>1765</v>
      </c>
      <c r="BE705" s="17">
        <f t="shared" si="765"/>
        <v>0</v>
      </c>
      <c r="BF705" s="38">
        <f t="shared" si="766"/>
        <v>0</v>
      </c>
      <c r="BG705" s="38">
        <f t="shared" si="767"/>
        <v>0</v>
      </c>
      <c r="BH705" s="38">
        <f t="shared" si="788"/>
        <v>0</v>
      </c>
      <c r="BI705" s="38">
        <f t="shared" si="768"/>
        <v>-1.7000000000000002</v>
      </c>
      <c r="BJ705" s="5">
        <f t="shared" si="769"/>
        <v>9.3000000000000007</v>
      </c>
      <c r="BK705" s="5">
        <f t="shared" si="789"/>
        <v>0</v>
      </c>
      <c r="BL705" s="22">
        <f t="shared" si="790"/>
        <v>0</v>
      </c>
      <c r="BM705" s="5">
        <f t="shared" si="791"/>
        <v>7.6000000000000005</v>
      </c>
      <c r="BN705" s="66">
        <f t="shared" si="792"/>
        <v>760</v>
      </c>
      <c r="BO705" s="5">
        <f>AP705*BO1543</f>
        <v>0</v>
      </c>
      <c r="BP705" s="5">
        <f>AU705*BP1239</f>
        <v>0</v>
      </c>
      <c r="BQ705" s="5">
        <f t="shared" si="743"/>
        <v>-39</v>
      </c>
      <c r="BR705" s="356">
        <f t="shared" si="801"/>
        <v>721</v>
      </c>
      <c r="BS705" s="5">
        <f t="shared" si="793"/>
        <v>1759.7</v>
      </c>
      <c r="BT705" s="6"/>
      <c r="BU705" s="306">
        <v>41190</v>
      </c>
      <c r="BV705" s="38">
        <f t="shared" si="770"/>
        <v>1759.7</v>
      </c>
      <c r="BW705" s="66">
        <f>BV27*BV705</f>
        <v>144974.46037238426</v>
      </c>
      <c r="BX705" s="66">
        <f t="shared" si="797"/>
        <v>-1738.3423957818304</v>
      </c>
      <c r="BY705" s="17">
        <f t="shared" si="795"/>
        <v>0</v>
      </c>
      <c r="BZ705" s="17">
        <f t="shared" si="798"/>
        <v>1</v>
      </c>
      <c r="CA705" s="66">
        <f t="shared" si="744"/>
        <v>721</v>
      </c>
      <c r="CB705" s="66">
        <f>N3+CE705</f>
        <v>178505</v>
      </c>
      <c r="CC705" s="66">
        <f>MAX(BW404:BW705)</f>
        <v>154630.08732904927</v>
      </c>
      <c r="CD705" s="66">
        <f t="shared" si="774"/>
        <v>-9655.6269566650153</v>
      </c>
      <c r="CE705" s="66">
        <f t="shared" si="745"/>
        <v>128505</v>
      </c>
      <c r="CF705" s="66">
        <f>MAX(CE404:CE705)</f>
        <v>128505</v>
      </c>
      <c r="CG705" s="66">
        <f t="shared" si="775"/>
        <v>0</v>
      </c>
      <c r="CH705" s="370">
        <f t="shared" si="742"/>
        <v>41190</v>
      </c>
      <c r="CI705" s="17">
        <f t="shared" si="799"/>
        <v>1</v>
      </c>
      <c r="CJ705" s="17">
        <f t="shared" si="800"/>
        <v>0</v>
      </c>
      <c r="CK705" s="38">
        <f>MAX(BV38:BV705)</f>
        <v>1876.9</v>
      </c>
      <c r="CL705" s="38">
        <f t="shared" si="796"/>
        <v>-117.20000000000005</v>
      </c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</row>
    <row r="706" spans="1:147" customFormat="1" x14ac:dyDescent="0.25">
      <c r="A706" s="3"/>
      <c r="B706" s="254">
        <f t="shared" si="771"/>
        <v>41092</v>
      </c>
      <c r="C706" s="5">
        <f t="shared" si="776"/>
        <v>60947</v>
      </c>
      <c r="D706" s="5">
        <v>0</v>
      </c>
      <c r="E706" s="66">
        <f t="shared" si="778"/>
        <v>0</v>
      </c>
      <c r="F706" s="66">
        <f t="shared" si="772"/>
        <v>1061</v>
      </c>
      <c r="G706" s="4">
        <f t="shared" si="777"/>
        <v>62008</v>
      </c>
      <c r="H706" s="8">
        <f t="shared" si="773"/>
        <v>1.740856810015259E-2</v>
      </c>
      <c r="I706" s="3"/>
      <c r="J706" s="306">
        <v>41197</v>
      </c>
      <c r="K706" s="176">
        <v>1755.2</v>
      </c>
      <c r="L706" s="176">
        <v>1755.5</v>
      </c>
      <c r="M706" s="176">
        <v>1716</v>
      </c>
      <c r="N706" s="178">
        <v>1724</v>
      </c>
      <c r="O706" s="5">
        <f t="shared" si="749"/>
        <v>39.5</v>
      </c>
      <c r="P706" s="8">
        <f t="shared" si="750"/>
        <v>2.2504557885141295E-2</v>
      </c>
      <c r="Q706" s="8">
        <f>(AVERAGE(P703:P705))*Q1239</f>
        <v>8.1816245222718405E-3</v>
      </c>
      <c r="R706" s="8">
        <f>P705/P1239</f>
        <v>0.46151562862618284</v>
      </c>
      <c r="S706" s="109">
        <f t="shared" si="734"/>
        <v>1740.8396126385085</v>
      </c>
      <c r="T706" s="5">
        <f t="shared" si="735"/>
        <v>15.200000000000045</v>
      </c>
      <c r="U706" s="8">
        <f t="shared" si="748"/>
        <v>0.49333333333333179</v>
      </c>
      <c r="V706" s="19">
        <f t="shared" si="736"/>
        <v>16</v>
      </c>
      <c r="W706" s="109">
        <f t="shared" si="737"/>
        <v>1769.5603873614916</v>
      </c>
      <c r="X706" s="5">
        <f t="shared" si="738"/>
        <v>14.799999999999955</v>
      </c>
      <c r="Y706" s="8">
        <f t="shared" si="751"/>
        <v>0.50666666666666815</v>
      </c>
      <c r="Z706" s="5">
        <f t="shared" si="739"/>
        <v>0</v>
      </c>
      <c r="AA706" s="5">
        <f>K706*AA1239</f>
        <v>22.817599999999999</v>
      </c>
      <c r="AB706" s="5">
        <f t="shared" si="752"/>
        <v>10.530679007740789</v>
      </c>
      <c r="AC706" s="2">
        <f t="shared" si="794"/>
        <v>41197</v>
      </c>
      <c r="AD706" s="43">
        <f t="shared" si="756"/>
        <v>1740</v>
      </c>
      <c r="AE706" s="235">
        <v>6.1</v>
      </c>
      <c r="AF706" s="131">
        <f>(AK705&gt;AF1239)*1</f>
        <v>1</v>
      </c>
      <c r="AG706" s="112">
        <f>MROUND((AD706*AG1239),5)</f>
        <v>1705</v>
      </c>
      <c r="AH706" s="113">
        <f>MROUND((AE706*AH1239),0.1)</f>
        <v>1.1000000000000001</v>
      </c>
      <c r="AI706" s="60">
        <f t="shared" si="757"/>
        <v>-35.700000000000045</v>
      </c>
      <c r="AJ706" s="60">
        <f t="shared" si="740"/>
        <v>1755.2</v>
      </c>
      <c r="AK706" s="133">
        <f t="shared" si="741"/>
        <v>1724</v>
      </c>
      <c r="AL706" s="41">
        <f t="shared" si="753"/>
        <v>1770</v>
      </c>
      <c r="AM706" s="56">
        <f t="shared" si="754"/>
        <v>5.8000000000000007</v>
      </c>
      <c r="AN706" s="82">
        <f t="shared" si="755"/>
        <v>0</v>
      </c>
      <c r="AO706" s="82">
        <f t="shared" si="758"/>
        <v>1</v>
      </c>
      <c r="AP706" s="33">
        <f t="shared" si="779"/>
        <v>0</v>
      </c>
      <c r="AQ706" s="29">
        <f t="shared" si="759"/>
        <v>0</v>
      </c>
      <c r="AR706" s="86">
        <f t="shared" si="760"/>
        <v>0</v>
      </c>
      <c r="AS706" s="33">
        <f t="shared" si="761"/>
        <v>0</v>
      </c>
      <c r="AT706" s="19">
        <f t="shared" si="762"/>
        <v>0</v>
      </c>
      <c r="AU706" s="18">
        <f t="shared" si="780"/>
        <v>1</v>
      </c>
      <c r="AV706" s="5">
        <f t="shared" si="781"/>
        <v>5.8000000000000007</v>
      </c>
      <c r="AW706" s="17">
        <f t="shared" si="763"/>
        <v>1</v>
      </c>
      <c r="AX706" s="17">
        <f t="shared" si="764"/>
        <v>0</v>
      </c>
      <c r="AY706" s="17">
        <f t="shared" si="782"/>
        <v>0</v>
      </c>
      <c r="AZ706" s="19">
        <f t="shared" si="783"/>
        <v>1765</v>
      </c>
      <c r="BA706" s="19">
        <f t="shared" si="784"/>
        <v>0</v>
      </c>
      <c r="BB706" s="19">
        <f t="shared" si="785"/>
        <v>0</v>
      </c>
      <c r="BC706" s="19">
        <f t="shared" si="786"/>
        <v>0</v>
      </c>
      <c r="BD706" s="17">
        <f t="shared" si="787"/>
        <v>1765</v>
      </c>
      <c r="BE706" s="17">
        <f t="shared" si="765"/>
        <v>0</v>
      </c>
      <c r="BF706" s="38">
        <f t="shared" si="766"/>
        <v>0</v>
      </c>
      <c r="BG706" s="38">
        <f t="shared" si="767"/>
        <v>0</v>
      </c>
      <c r="BH706" s="38">
        <f t="shared" si="788"/>
        <v>0</v>
      </c>
      <c r="BI706" s="38">
        <f t="shared" si="768"/>
        <v>-1.1000000000000001</v>
      </c>
      <c r="BJ706" s="5">
        <f t="shared" si="769"/>
        <v>0</v>
      </c>
      <c r="BK706" s="5">
        <f t="shared" si="789"/>
        <v>0</v>
      </c>
      <c r="BL706" s="22">
        <f t="shared" si="790"/>
        <v>5.8000000000000007</v>
      </c>
      <c r="BM706" s="5">
        <f t="shared" si="791"/>
        <v>4.7000000000000011</v>
      </c>
      <c r="BN706" s="66">
        <f t="shared" si="792"/>
        <v>470.00000000000011</v>
      </c>
      <c r="BO706" s="5">
        <f>AP706*BO1544</f>
        <v>0</v>
      </c>
      <c r="BP706" s="5">
        <f>AU706*BP1239</f>
        <v>-39</v>
      </c>
      <c r="BQ706" s="5">
        <f t="shared" si="743"/>
        <v>-39</v>
      </c>
      <c r="BR706" s="356">
        <f t="shared" si="801"/>
        <v>392.00000000000011</v>
      </c>
      <c r="BS706" s="5">
        <f t="shared" si="793"/>
        <v>1724</v>
      </c>
      <c r="BT706" s="6"/>
      <c r="BU706" s="306">
        <v>41197</v>
      </c>
      <c r="BV706" s="38">
        <f t="shared" si="770"/>
        <v>1724</v>
      </c>
      <c r="BW706" s="66">
        <f>BV27*BV706</f>
        <v>142033.28390179601</v>
      </c>
      <c r="BX706" s="66">
        <f t="shared" si="797"/>
        <v>-2941.1764705882524</v>
      </c>
      <c r="BY706" s="17">
        <f t="shared" si="795"/>
        <v>0</v>
      </c>
      <c r="BZ706" s="17">
        <f t="shared" si="798"/>
        <v>1</v>
      </c>
      <c r="CA706" s="66">
        <f t="shared" si="744"/>
        <v>392</v>
      </c>
      <c r="CB706" s="66">
        <f>N3+CE706</f>
        <v>178897</v>
      </c>
      <c r="CC706" s="66">
        <f>MAX(BW404:BW706)</f>
        <v>154630.08732904927</v>
      </c>
      <c r="CD706" s="66">
        <f t="shared" si="774"/>
        <v>-12596.803427253268</v>
      </c>
      <c r="CE706" s="66">
        <f t="shared" si="745"/>
        <v>128897</v>
      </c>
      <c r="CF706" s="66">
        <f>MAX(CE404:CE706)</f>
        <v>128897</v>
      </c>
      <c r="CG706" s="66">
        <f t="shared" si="775"/>
        <v>0</v>
      </c>
      <c r="CH706" s="370">
        <f t="shared" si="742"/>
        <v>41197</v>
      </c>
      <c r="CI706" s="17">
        <f t="shared" si="799"/>
        <v>1</v>
      </c>
      <c r="CJ706" s="17">
        <f t="shared" si="800"/>
        <v>0</v>
      </c>
      <c r="CK706" s="38">
        <f>MAX(BV38:BV706)</f>
        <v>1876.9</v>
      </c>
      <c r="CL706" s="38">
        <f t="shared" si="796"/>
        <v>-152.90000000000009</v>
      </c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</row>
    <row r="707" spans="1:147" customFormat="1" x14ac:dyDescent="0.25">
      <c r="A707" s="3"/>
      <c r="B707" s="254">
        <f t="shared" si="771"/>
        <v>41099</v>
      </c>
      <c r="C707" s="5">
        <f t="shared" si="776"/>
        <v>62008</v>
      </c>
      <c r="D707" s="5">
        <v>0</v>
      </c>
      <c r="E707" s="66">
        <f t="shared" si="778"/>
        <v>0</v>
      </c>
      <c r="F707" s="66">
        <f t="shared" si="772"/>
        <v>891.00000000000011</v>
      </c>
      <c r="G707" s="4">
        <f t="shared" si="777"/>
        <v>62899</v>
      </c>
      <c r="H707" s="8">
        <f t="shared" si="773"/>
        <v>1.4369113662753195E-2</v>
      </c>
      <c r="I707" s="3"/>
      <c r="J707" s="306">
        <v>41204</v>
      </c>
      <c r="K707" s="176">
        <v>1722.7</v>
      </c>
      <c r="L707" s="176">
        <v>1731.2</v>
      </c>
      <c r="M707" s="176">
        <v>1698.7</v>
      </c>
      <c r="N707" s="178">
        <v>1711.9</v>
      </c>
      <c r="O707" s="5">
        <f t="shared" si="749"/>
        <v>32.5</v>
      </c>
      <c r="P707" s="8">
        <f t="shared" si="750"/>
        <v>1.8865734022174493E-2</v>
      </c>
      <c r="Q707" s="8">
        <f>(AVERAGE(P704:P706))*Q1239</f>
        <v>7.6060409591351677E-3</v>
      </c>
      <c r="R707" s="8">
        <f>P706/P1239</f>
        <v>0.63821440101861637</v>
      </c>
      <c r="S707" s="109">
        <f t="shared" si="734"/>
        <v>1709.5970732396979</v>
      </c>
      <c r="T707" s="5">
        <f t="shared" si="735"/>
        <v>12.700000000000045</v>
      </c>
      <c r="U707" s="8">
        <f t="shared" si="748"/>
        <v>0.49199999999999816</v>
      </c>
      <c r="V707" s="19">
        <f t="shared" si="736"/>
        <v>0</v>
      </c>
      <c r="W707" s="109">
        <f t="shared" si="737"/>
        <v>1735.8029267603022</v>
      </c>
      <c r="X707" s="5">
        <f t="shared" si="738"/>
        <v>12.299999999999955</v>
      </c>
      <c r="Y707" s="8">
        <f t="shared" si="751"/>
        <v>0.50800000000000178</v>
      </c>
      <c r="Z707" s="5">
        <f t="shared" si="739"/>
        <v>0</v>
      </c>
      <c r="AA707" s="5">
        <f>K707*AA1239</f>
        <v>22.395099999999999</v>
      </c>
      <c r="AB707" s="5">
        <f t="shared" si="752"/>
        <v>14.292875332252015</v>
      </c>
      <c r="AC707" s="2">
        <f t="shared" si="794"/>
        <v>41204</v>
      </c>
      <c r="AD707" s="43">
        <f t="shared" si="756"/>
        <v>1710</v>
      </c>
      <c r="AE707" s="235">
        <v>5.2</v>
      </c>
      <c r="AF707" s="131">
        <f>(AK706&gt;AF1239)*1</f>
        <v>1</v>
      </c>
      <c r="AG707" s="112">
        <f>MROUND((AD707*AG1239),5)</f>
        <v>1675</v>
      </c>
      <c r="AH707" s="113">
        <f>MROUND((AE707*AH1239),0.1)</f>
        <v>0.9</v>
      </c>
      <c r="AI707" s="60">
        <f t="shared" si="757"/>
        <v>-12.099999999999909</v>
      </c>
      <c r="AJ707" s="60">
        <f t="shared" si="740"/>
        <v>1722.7</v>
      </c>
      <c r="AK707" s="133">
        <f t="shared" si="741"/>
        <v>1711.9</v>
      </c>
      <c r="AL707" s="41">
        <f t="shared" si="753"/>
        <v>1735</v>
      </c>
      <c r="AM707" s="56">
        <f t="shared" si="754"/>
        <v>5.3000000000000007</v>
      </c>
      <c r="AN707" s="82">
        <f t="shared" si="755"/>
        <v>0</v>
      </c>
      <c r="AO707" s="82">
        <f t="shared" si="758"/>
        <v>1</v>
      </c>
      <c r="AP707" s="33">
        <f t="shared" si="779"/>
        <v>0</v>
      </c>
      <c r="AQ707" s="29">
        <f t="shared" si="759"/>
        <v>0</v>
      </c>
      <c r="AR707" s="86">
        <f t="shared" si="760"/>
        <v>1</v>
      </c>
      <c r="AS707" s="33">
        <f t="shared" si="761"/>
        <v>0</v>
      </c>
      <c r="AT707" s="19">
        <f t="shared" si="762"/>
        <v>0</v>
      </c>
      <c r="AU707" s="18">
        <f t="shared" si="780"/>
        <v>1</v>
      </c>
      <c r="AV707" s="5">
        <f t="shared" si="781"/>
        <v>5.3000000000000007</v>
      </c>
      <c r="AW707" s="17">
        <f t="shared" si="763"/>
        <v>1</v>
      </c>
      <c r="AX707" s="17">
        <f t="shared" si="764"/>
        <v>0</v>
      </c>
      <c r="AY707" s="17">
        <f t="shared" si="782"/>
        <v>0</v>
      </c>
      <c r="AZ707" s="19">
        <f t="shared" si="783"/>
        <v>1765</v>
      </c>
      <c r="BA707" s="19">
        <f t="shared" si="784"/>
        <v>0</v>
      </c>
      <c r="BB707" s="19">
        <f t="shared" si="785"/>
        <v>0</v>
      </c>
      <c r="BC707" s="19">
        <f t="shared" si="786"/>
        <v>0</v>
      </c>
      <c r="BD707" s="17">
        <f t="shared" si="787"/>
        <v>1765</v>
      </c>
      <c r="BE707" s="17">
        <f t="shared" si="765"/>
        <v>0</v>
      </c>
      <c r="BF707" s="38">
        <f t="shared" si="766"/>
        <v>0</v>
      </c>
      <c r="BG707" s="38">
        <f t="shared" si="767"/>
        <v>0</v>
      </c>
      <c r="BH707" s="38">
        <f t="shared" si="788"/>
        <v>0</v>
      </c>
      <c r="BI707" s="38">
        <f t="shared" si="768"/>
        <v>-0.9</v>
      </c>
      <c r="BJ707" s="5">
        <f t="shared" si="769"/>
        <v>0</v>
      </c>
      <c r="BK707" s="5">
        <f t="shared" si="789"/>
        <v>0</v>
      </c>
      <c r="BL707" s="22">
        <f t="shared" si="790"/>
        <v>5.3000000000000007</v>
      </c>
      <c r="BM707" s="5">
        <f t="shared" si="791"/>
        <v>4.4000000000000004</v>
      </c>
      <c r="BN707" s="66">
        <f t="shared" si="792"/>
        <v>440.00000000000006</v>
      </c>
      <c r="BO707" s="5">
        <f>AP707*BO1545</f>
        <v>0</v>
      </c>
      <c r="BP707" s="5">
        <f>AU707*BP1239</f>
        <v>-39</v>
      </c>
      <c r="BQ707" s="5">
        <f t="shared" si="743"/>
        <v>-39</v>
      </c>
      <c r="BR707" s="356">
        <f t="shared" si="801"/>
        <v>362.00000000000006</v>
      </c>
      <c r="BS707" s="5">
        <f t="shared" si="793"/>
        <v>1711.9</v>
      </c>
      <c r="BT707" s="6"/>
      <c r="BU707" s="306">
        <v>41204</v>
      </c>
      <c r="BV707" s="38">
        <f t="shared" si="770"/>
        <v>1711.9</v>
      </c>
      <c r="BW707" s="66">
        <f>BV27*BV707</f>
        <v>141036.41456582633</v>
      </c>
      <c r="BX707" s="66">
        <f t="shared" si="797"/>
        <v>-996.86933596967719</v>
      </c>
      <c r="BY707" s="17">
        <f t="shared" si="795"/>
        <v>0</v>
      </c>
      <c r="BZ707" s="17">
        <f t="shared" si="798"/>
        <v>1</v>
      </c>
      <c r="CA707" s="66">
        <f t="shared" si="744"/>
        <v>362</v>
      </c>
      <c r="CB707" s="66">
        <f>N3+CE707</f>
        <v>179259</v>
      </c>
      <c r="CC707" s="66">
        <f>MAX(BW404:BW707)</f>
        <v>154630.08732904927</v>
      </c>
      <c r="CD707" s="66">
        <f t="shared" si="774"/>
        <v>-13593.672763222945</v>
      </c>
      <c r="CE707" s="66">
        <f t="shared" si="745"/>
        <v>129259</v>
      </c>
      <c r="CF707" s="66">
        <f>MAX(CE404:CE707)</f>
        <v>129259</v>
      </c>
      <c r="CG707" s="66">
        <f t="shared" si="775"/>
        <v>0</v>
      </c>
      <c r="CH707" s="370">
        <f t="shared" si="742"/>
        <v>41204</v>
      </c>
      <c r="CI707" s="17">
        <f t="shared" si="799"/>
        <v>1</v>
      </c>
      <c r="CJ707" s="17">
        <f t="shared" si="800"/>
        <v>0</v>
      </c>
      <c r="CK707" s="38">
        <f>MAX(BV38:BV707)</f>
        <v>1876.9</v>
      </c>
      <c r="CL707" s="38">
        <f t="shared" si="796"/>
        <v>-165</v>
      </c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</row>
    <row r="708" spans="1:147" customFormat="1" x14ac:dyDescent="0.25">
      <c r="A708" s="3"/>
      <c r="B708" s="254">
        <f t="shared" si="771"/>
        <v>41106</v>
      </c>
      <c r="C708" s="5">
        <f t="shared" si="776"/>
        <v>62899</v>
      </c>
      <c r="D708" s="5">
        <v>0</v>
      </c>
      <c r="E708" s="66">
        <f t="shared" si="778"/>
        <v>0</v>
      </c>
      <c r="F708" s="66">
        <f t="shared" si="772"/>
        <v>701</v>
      </c>
      <c r="G708" s="4">
        <f t="shared" si="777"/>
        <v>63600</v>
      </c>
      <c r="H708" s="8">
        <f t="shared" si="773"/>
        <v>1.1144851269495541E-2</v>
      </c>
      <c r="I708" s="3"/>
      <c r="J708" s="306">
        <v>41211</v>
      </c>
      <c r="K708" s="176">
        <v>1712.2</v>
      </c>
      <c r="L708" s="176">
        <v>1727.5</v>
      </c>
      <c r="M708" s="176">
        <v>1674.8</v>
      </c>
      <c r="N708" s="178">
        <v>1675.2</v>
      </c>
      <c r="O708" s="5">
        <f t="shared" si="749"/>
        <v>52.700000000000045</v>
      </c>
      <c r="P708" s="8">
        <f t="shared" si="750"/>
        <v>3.077911458941715E-2</v>
      </c>
      <c r="Q708" s="8">
        <f>(AVERAGE(P705:P707))*Q1239</f>
        <v>7.6858855352664977E-3</v>
      </c>
      <c r="R708" s="8">
        <f>P707/P1239</f>
        <v>0.53501975911681099</v>
      </c>
      <c r="S708" s="109">
        <f t="shared" si="734"/>
        <v>1699.0402267865168</v>
      </c>
      <c r="T708" s="5">
        <f t="shared" si="735"/>
        <v>12.200000000000045</v>
      </c>
      <c r="U708" s="8">
        <f t="shared" si="748"/>
        <v>0.51199999999999823</v>
      </c>
      <c r="V708" s="19">
        <f t="shared" si="736"/>
        <v>24.799999999999955</v>
      </c>
      <c r="W708" s="109">
        <f t="shared" si="737"/>
        <v>1725.3597732134833</v>
      </c>
      <c r="X708" s="5">
        <f t="shared" si="738"/>
        <v>12.799999999999955</v>
      </c>
      <c r="Y708" s="8">
        <f t="shared" si="751"/>
        <v>0.48800000000000177</v>
      </c>
      <c r="Z708" s="5">
        <f t="shared" si="739"/>
        <v>0</v>
      </c>
      <c r="AA708" s="5">
        <f>K708*AA1239</f>
        <v>22.258600000000001</v>
      </c>
      <c r="AB708" s="5">
        <f t="shared" si="752"/>
        <v>11.90879081027745</v>
      </c>
      <c r="AC708" s="2">
        <f t="shared" si="794"/>
        <v>41211</v>
      </c>
      <c r="AD708" s="43">
        <f t="shared" si="756"/>
        <v>1700</v>
      </c>
      <c r="AE708" s="235">
        <v>7</v>
      </c>
      <c r="AF708" s="131">
        <f>(AK707&gt;AF1239)*1</f>
        <v>1</v>
      </c>
      <c r="AG708" s="112">
        <f>MROUND((AD708*AG1239),5)</f>
        <v>1665</v>
      </c>
      <c r="AH708" s="113">
        <f>MROUND((AE708*AH1239),0.1)</f>
        <v>1.3</v>
      </c>
      <c r="AI708" s="60">
        <f t="shared" si="757"/>
        <v>-36.700000000000045</v>
      </c>
      <c r="AJ708" s="60">
        <f t="shared" si="740"/>
        <v>1712.2</v>
      </c>
      <c r="AK708" s="133">
        <f t="shared" si="741"/>
        <v>1675.2</v>
      </c>
      <c r="AL708" s="41">
        <f t="shared" si="753"/>
        <v>1725</v>
      </c>
      <c r="AM708" s="56">
        <f t="shared" si="754"/>
        <v>7.3000000000000007</v>
      </c>
      <c r="AN708" s="82">
        <f t="shared" si="755"/>
        <v>0</v>
      </c>
      <c r="AO708" s="82">
        <f t="shared" si="758"/>
        <v>1</v>
      </c>
      <c r="AP708" s="33">
        <f t="shared" si="779"/>
        <v>0</v>
      </c>
      <c r="AQ708" s="29">
        <f t="shared" si="759"/>
        <v>0</v>
      </c>
      <c r="AR708" s="86">
        <f t="shared" si="760"/>
        <v>0</v>
      </c>
      <c r="AS708" s="33">
        <f t="shared" si="761"/>
        <v>0</v>
      </c>
      <c r="AT708" s="19">
        <f t="shared" si="762"/>
        <v>0</v>
      </c>
      <c r="AU708" s="18">
        <f t="shared" si="780"/>
        <v>1</v>
      </c>
      <c r="AV708" s="5">
        <f t="shared" si="781"/>
        <v>7.3000000000000007</v>
      </c>
      <c r="AW708" s="17">
        <f t="shared" si="763"/>
        <v>1</v>
      </c>
      <c r="AX708" s="17">
        <f t="shared" si="764"/>
        <v>0</v>
      </c>
      <c r="AY708" s="17">
        <f t="shared" si="782"/>
        <v>0</v>
      </c>
      <c r="AZ708" s="19">
        <f t="shared" si="783"/>
        <v>1765</v>
      </c>
      <c r="BA708" s="19">
        <f t="shared" si="784"/>
        <v>0</v>
      </c>
      <c r="BB708" s="19">
        <f t="shared" si="785"/>
        <v>0</v>
      </c>
      <c r="BC708" s="19">
        <f t="shared" si="786"/>
        <v>0</v>
      </c>
      <c r="BD708" s="17">
        <f t="shared" si="787"/>
        <v>1765</v>
      </c>
      <c r="BE708" s="17">
        <f t="shared" si="765"/>
        <v>0</v>
      </c>
      <c r="BF708" s="38">
        <f t="shared" si="766"/>
        <v>0</v>
      </c>
      <c r="BG708" s="38">
        <f t="shared" si="767"/>
        <v>0</v>
      </c>
      <c r="BH708" s="38">
        <f t="shared" si="788"/>
        <v>0</v>
      </c>
      <c r="BI708" s="38">
        <f t="shared" si="768"/>
        <v>-1.3</v>
      </c>
      <c r="BJ708" s="5">
        <f t="shared" si="769"/>
        <v>0</v>
      </c>
      <c r="BK708" s="5">
        <f t="shared" si="789"/>
        <v>0</v>
      </c>
      <c r="BL708" s="22">
        <f t="shared" si="790"/>
        <v>7.3000000000000007</v>
      </c>
      <c r="BM708" s="5">
        <f t="shared" si="791"/>
        <v>6.0000000000000009</v>
      </c>
      <c r="BN708" s="66">
        <f t="shared" si="792"/>
        <v>600.00000000000011</v>
      </c>
      <c r="BO708" s="5">
        <f>AP708*BO1546</f>
        <v>0</v>
      </c>
      <c r="BP708" s="5">
        <f>AU708*BP1239</f>
        <v>-39</v>
      </c>
      <c r="BQ708" s="5">
        <f t="shared" si="743"/>
        <v>-39</v>
      </c>
      <c r="BR708" s="356">
        <f t="shared" si="801"/>
        <v>522.00000000000011</v>
      </c>
      <c r="BS708" s="5">
        <f t="shared" si="793"/>
        <v>1675.2</v>
      </c>
      <c r="BT708" s="6"/>
      <c r="BU708" s="306">
        <v>41211</v>
      </c>
      <c r="BV708" s="38">
        <f t="shared" si="770"/>
        <v>1675.2</v>
      </c>
      <c r="BW708" s="66">
        <f>BV27*BV708</f>
        <v>138012.85219970343</v>
      </c>
      <c r="BX708" s="66">
        <f t="shared" si="797"/>
        <v>-3023.5623661229038</v>
      </c>
      <c r="BY708" s="17">
        <f t="shared" si="795"/>
        <v>0</v>
      </c>
      <c r="BZ708" s="17">
        <f t="shared" si="798"/>
        <v>1</v>
      </c>
      <c r="CA708" s="66">
        <f t="shared" si="744"/>
        <v>522</v>
      </c>
      <c r="CB708" s="66">
        <f>N3+CE708</f>
        <v>179781</v>
      </c>
      <c r="CC708" s="66">
        <f>MAX(BW404:BW708)</f>
        <v>154630.08732904927</v>
      </c>
      <c r="CD708" s="66">
        <f t="shared" si="774"/>
        <v>-16617.235129345849</v>
      </c>
      <c r="CE708" s="66">
        <f t="shared" si="745"/>
        <v>129781</v>
      </c>
      <c r="CF708" s="66">
        <f>MAX(CE404:CE708)</f>
        <v>129781</v>
      </c>
      <c r="CG708" s="66">
        <f t="shared" si="775"/>
        <v>0</v>
      </c>
      <c r="CH708" s="370">
        <f t="shared" si="742"/>
        <v>41211</v>
      </c>
      <c r="CI708" s="17">
        <f t="shared" si="799"/>
        <v>1</v>
      </c>
      <c r="CJ708" s="17">
        <f t="shared" si="800"/>
        <v>0</v>
      </c>
      <c r="CK708" s="38">
        <f>MAX(BV38:BV708)</f>
        <v>1876.9</v>
      </c>
      <c r="CL708" s="38">
        <f t="shared" si="796"/>
        <v>-201.70000000000005</v>
      </c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</row>
    <row r="709" spans="1:147" customFormat="1" x14ac:dyDescent="0.25">
      <c r="A709" s="3"/>
      <c r="B709" s="254">
        <f t="shared" si="771"/>
        <v>41113</v>
      </c>
      <c r="C709" s="5">
        <f t="shared" si="776"/>
        <v>63600</v>
      </c>
      <c r="D709" s="5">
        <v>0</v>
      </c>
      <c r="E709" s="66">
        <f t="shared" si="778"/>
        <v>0</v>
      </c>
      <c r="F709" s="66">
        <f t="shared" si="772"/>
        <v>710.99999999999989</v>
      </c>
      <c r="G709" s="4">
        <f t="shared" si="777"/>
        <v>64311</v>
      </c>
      <c r="H709" s="8">
        <f t="shared" si="773"/>
        <v>1.1179245283018866E-2</v>
      </c>
      <c r="I709" s="3"/>
      <c r="J709" s="306">
        <v>41218</v>
      </c>
      <c r="K709" s="176">
        <v>1676.7</v>
      </c>
      <c r="L709" s="176">
        <v>1739.4</v>
      </c>
      <c r="M709" s="176">
        <v>1672.5</v>
      </c>
      <c r="N709" s="178">
        <v>1730.9</v>
      </c>
      <c r="O709" s="5">
        <f t="shared" si="749"/>
        <v>66.900000000000091</v>
      </c>
      <c r="P709" s="8">
        <f t="shared" si="750"/>
        <v>3.9899803184827394E-2</v>
      </c>
      <c r="Q709" s="8">
        <f>(AVERAGE(P706:P708))*Q1239</f>
        <v>9.6199208662310579E-3</v>
      </c>
      <c r="R709" s="8">
        <f>P708/P1239</f>
        <v>0.87287536515160868</v>
      </c>
      <c r="S709" s="109">
        <f t="shared" si="734"/>
        <v>1660.5702786835905</v>
      </c>
      <c r="T709" s="5">
        <f t="shared" si="735"/>
        <v>16.700000000000045</v>
      </c>
      <c r="U709" s="8">
        <f t="shared" si="748"/>
        <v>0.52285714285714158</v>
      </c>
      <c r="V709" s="19">
        <f t="shared" si="736"/>
        <v>0</v>
      </c>
      <c r="W709" s="109">
        <f t="shared" si="737"/>
        <v>1692.8297213164096</v>
      </c>
      <c r="X709" s="5">
        <f t="shared" si="738"/>
        <v>18.299999999999955</v>
      </c>
      <c r="Y709" s="8">
        <f t="shared" si="751"/>
        <v>0.47714285714285842</v>
      </c>
      <c r="Z709" s="5">
        <f t="shared" si="739"/>
        <v>35.900000000000091</v>
      </c>
      <c r="AA709" s="5">
        <f>K709*AA1239</f>
        <v>21.7971</v>
      </c>
      <c r="AB709" s="5">
        <f t="shared" si="752"/>
        <v>19.026151621746131</v>
      </c>
      <c r="AC709" s="2">
        <f t="shared" si="794"/>
        <v>41218</v>
      </c>
      <c r="AD709" s="43">
        <f t="shared" si="756"/>
        <v>1660</v>
      </c>
      <c r="AE709" s="235">
        <v>6.1</v>
      </c>
      <c r="AF709" s="131">
        <f>(AK708&gt;AF1239)*1</f>
        <v>1</v>
      </c>
      <c r="AG709" s="112">
        <f>MROUND((AD709*AG1239),5)</f>
        <v>1630</v>
      </c>
      <c r="AH709" s="113">
        <f>MROUND((AE709*AH1239),0.1)</f>
        <v>1.1000000000000001</v>
      </c>
      <c r="AI709" s="60">
        <f t="shared" si="757"/>
        <v>55.700000000000045</v>
      </c>
      <c r="AJ709" s="60">
        <f t="shared" si="740"/>
        <v>1676.7</v>
      </c>
      <c r="AK709" s="133">
        <f t="shared" si="741"/>
        <v>1730.9</v>
      </c>
      <c r="AL709" s="41">
        <f t="shared" si="753"/>
        <v>1695</v>
      </c>
      <c r="AM709" s="56">
        <f t="shared" si="754"/>
        <v>5.8000000000000007</v>
      </c>
      <c r="AN709" s="82">
        <f t="shared" si="755"/>
        <v>1</v>
      </c>
      <c r="AO709" s="82">
        <f t="shared" si="758"/>
        <v>0</v>
      </c>
      <c r="AP709" s="33">
        <f t="shared" si="779"/>
        <v>0</v>
      </c>
      <c r="AQ709" s="29">
        <f t="shared" si="759"/>
        <v>0</v>
      </c>
      <c r="AR709" s="86">
        <f t="shared" si="760"/>
        <v>1</v>
      </c>
      <c r="AS709" s="33">
        <f t="shared" si="761"/>
        <v>0</v>
      </c>
      <c r="AT709" s="19">
        <f t="shared" si="762"/>
        <v>0</v>
      </c>
      <c r="AU709" s="18">
        <f t="shared" si="780"/>
        <v>1</v>
      </c>
      <c r="AV709" s="5">
        <f t="shared" si="781"/>
        <v>5.8000000000000007</v>
      </c>
      <c r="AW709" s="17">
        <f t="shared" si="763"/>
        <v>0</v>
      </c>
      <c r="AX709" s="17">
        <f t="shared" si="764"/>
        <v>1</v>
      </c>
      <c r="AY709" s="17">
        <f t="shared" si="782"/>
        <v>1695</v>
      </c>
      <c r="AZ709" s="19">
        <f t="shared" si="783"/>
        <v>1765</v>
      </c>
      <c r="BA709" s="19">
        <f t="shared" si="784"/>
        <v>0</v>
      </c>
      <c r="BB709" s="19">
        <f t="shared" si="785"/>
        <v>0</v>
      </c>
      <c r="BC709" s="19">
        <f t="shared" si="786"/>
        <v>1695</v>
      </c>
      <c r="BD709" s="17">
        <f t="shared" si="787"/>
        <v>0</v>
      </c>
      <c r="BE709" s="17">
        <f t="shared" si="765"/>
        <v>0</v>
      </c>
      <c r="BF709" s="38">
        <f t="shared" si="766"/>
        <v>0</v>
      </c>
      <c r="BG709" s="38">
        <f t="shared" si="767"/>
        <v>0</v>
      </c>
      <c r="BH709" s="38">
        <f t="shared" si="788"/>
        <v>0</v>
      </c>
      <c r="BI709" s="38">
        <f t="shared" si="768"/>
        <v>-1.1000000000000001</v>
      </c>
      <c r="BJ709" s="5">
        <f t="shared" si="769"/>
        <v>0</v>
      </c>
      <c r="BK709" s="5">
        <f t="shared" si="789"/>
        <v>-70</v>
      </c>
      <c r="BL709" s="22">
        <f t="shared" si="790"/>
        <v>-64.2</v>
      </c>
      <c r="BM709" s="5">
        <f t="shared" si="791"/>
        <v>-65.3</v>
      </c>
      <c r="BN709" s="66">
        <f t="shared" si="792"/>
        <v>-6530</v>
      </c>
      <c r="BO709" s="5">
        <f>AP709*BO1547</f>
        <v>0</v>
      </c>
      <c r="BP709" s="5">
        <f>AU709*BP1239</f>
        <v>-39</v>
      </c>
      <c r="BQ709" s="5">
        <f t="shared" si="743"/>
        <v>-39</v>
      </c>
      <c r="BR709" s="356">
        <f t="shared" si="801"/>
        <v>-6608</v>
      </c>
      <c r="BS709" s="5">
        <f t="shared" si="793"/>
        <v>1730.9</v>
      </c>
      <c r="BT709" s="6"/>
      <c r="BU709" s="306">
        <v>41218</v>
      </c>
      <c r="BV709" s="38">
        <f t="shared" si="770"/>
        <v>1730.9</v>
      </c>
      <c r="BW709" s="66">
        <f>BV27*BV709</f>
        <v>142601.74658098535</v>
      </c>
      <c r="BX709" s="66">
        <f t="shared" si="797"/>
        <v>4588.8943812819198</v>
      </c>
      <c r="BY709" s="17">
        <f t="shared" si="795"/>
        <v>1</v>
      </c>
      <c r="BZ709" s="17">
        <f t="shared" si="798"/>
        <v>0</v>
      </c>
      <c r="CA709" s="66">
        <f t="shared" si="744"/>
        <v>-6608</v>
      </c>
      <c r="CB709" s="66">
        <f>N3+CE709</f>
        <v>173173</v>
      </c>
      <c r="CC709" s="66">
        <f>MAX(BW404:BW709)</f>
        <v>154630.08732904927</v>
      </c>
      <c r="CD709" s="66">
        <f t="shared" si="774"/>
        <v>-12028.340748063929</v>
      </c>
      <c r="CE709" s="66">
        <f t="shared" si="745"/>
        <v>123173</v>
      </c>
      <c r="CF709" s="66">
        <f>MAX(CE404:CE709)</f>
        <v>129781</v>
      </c>
      <c r="CG709" s="66">
        <f t="shared" si="775"/>
        <v>-6608</v>
      </c>
      <c r="CH709" s="370">
        <f t="shared" si="742"/>
        <v>41218</v>
      </c>
      <c r="CI709" s="17">
        <f t="shared" si="799"/>
        <v>0</v>
      </c>
      <c r="CJ709" s="17">
        <f t="shared" si="800"/>
        <v>1</v>
      </c>
      <c r="CK709" s="38">
        <f>MAX(BV38:BV709)</f>
        <v>1876.9</v>
      </c>
      <c r="CL709" s="38">
        <f t="shared" si="796"/>
        <v>-146</v>
      </c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</row>
    <row r="710" spans="1:147" customFormat="1" x14ac:dyDescent="0.25">
      <c r="A710" s="3"/>
      <c r="B710" s="254">
        <f t="shared" si="771"/>
        <v>41120</v>
      </c>
      <c r="C710" s="5">
        <f t="shared" si="776"/>
        <v>64311</v>
      </c>
      <c r="D710" s="5">
        <v>0</v>
      </c>
      <c r="E710" s="66">
        <f t="shared" si="778"/>
        <v>0</v>
      </c>
      <c r="F710" s="66">
        <f t="shared" si="772"/>
        <v>461</v>
      </c>
      <c r="G710" s="4">
        <f t="shared" si="777"/>
        <v>64772</v>
      </c>
      <c r="H710" s="8">
        <f t="shared" si="773"/>
        <v>7.1682915830884293E-3</v>
      </c>
      <c r="I710" s="3"/>
      <c r="J710" s="306">
        <v>41225</v>
      </c>
      <c r="K710" s="176">
        <v>1731.8</v>
      </c>
      <c r="L710" s="176">
        <v>1738</v>
      </c>
      <c r="M710" s="176">
        <v>1704.5</v>
      </c>
      <c r="N710" s="178">
        <v>1714.7</v>
      </c>
      <c r="O710" s="5">
        <f t="shared" si="749"/>
        <v>33.5</v>
      </c>
      <c r="P710" s="8">
        <f t="shared" si="750"/>
        <v>1.9344035107980138E-2</v>
      </c>
      <c r="Q710" s="8">
        <f>(AVERAGE(P707:P709))*Q1239</f>
        <v>1.1939286906189207E-2</v>
      </c>
      <c r="R710" s="8">
        <f>P709/P1239</f>
        <v>1.1315320709845358</v>
      </c>
      <c r="S710" s="109">
        <f t="shared" si="734"/>
        <v>1711.1235429358615</v>
      </c>
      <c r="T710" s="5">
        <f t="shared" si="735"/>
        <v>21.799999999999955</v>
      </c>
      <c r="U710" s="8">
        <f t="shared" si="748"/>
        <v>0.45500000000000113</v>
      </c>
      <c r="V710" s="19">
        <f t="shared" si="736"/>
        <v>0</v>
      </c>
      <c r="W710" s="109">
        <f t="shared" si="737"/>
        <v>1752.4764570641385</v>
      </c>
      <c r="X710" s="5">
        <f t="shared" si="738"/>
        <v>18.200000000000045</v>
      </c>
      <c r="Y710" s="8">
        <f t="shared" si="751"/>
        <v>0.54499999999999882</v>
      </c>
      <c r="Z710" s="5">
        <f t="shared" si="739"/>
        <v>0</v>
      </c>
      <c r="AA710" s="5">
        <f>K710*AA1239</f>
        <v>22.513399999999997</v>
      </c>
      <c r="AB710" s="5">
        <f t="shared" si="752"/>
        <v>25.474634126903243</v>
      </c>
      <c r="AC710" s="2">
        <f t="shared" si="794"/>
        <v>41225</v>
      </c>
      <c r="AD710" s="43">
        <f t="shared" si="756"/>
        <v>1710</v>
      </c>
      <c r="AE710" s="235">
        <v>9.9</v>
      </c>
      <c r="AF710" s="131">
        <f>(AK709&gt;AF1239)*1</f>
        <v>1</v>
      </c>
      <c r="AG710" s="112">
        <f>MROUND((AD710*AG1239),5)</f>
        <v>1675</v>
      </c>
      <c r="AH710" s="113">
        <f>MROUND((AE710*AH1239),0.1)</f>
        <v>1.8</v>
      </c>
      <c r="AI710" s="60">
        <f t="shared" si="757"/>
        <v>-16.200000000000045</v>
      </c>
      <c r="AJ710" s="60">
        <f t="shared" si="740"/>
        <v>1731.8</v>
      </c>
      <c r="AK710" s="133">
        <f t="shared" si="741"/>
        <v>1714.7</v>
      </c>
      <c r="AL710" s="41">
        <f t="shared" si="753"/>
        <v>1750</v>
      </c>
      <c r="AM710" s="56">
        <f t="shared" si="754"/>
        <v>9.1</v>
      </c>
      <c r="AN710" s="82">
        <f t="shared" si="755"/>
        <v>0</v>
      </c>
      <c r="AO710" s="82">
        <f t="shared" si="758"/>
        <v>1</v>
      </c>
      <c r="AP710" s="33">
        <f t="shared" si="779"/>
        <v>1</v>
      </c>
      <c r="AQ710" s="29">
        <f t="shared" si="759"/>
        <v>9.9</v>
      </c>
      <c r="AR710" s="86">
        <f t="shared" si="760"/>
        <v>1</v>
      </c>
      <c r="AS710" s="33">
        <f t="shared" si="761"/>
        <v>0</v>
      </c>
      <c r="AT710" s="19">
        <f t="shared" si="762"/>
        <v>0</v>
      </c>
      <c r="AU710" s="18">
        <f t="shared" si="780"/>
        <v>0</v>
      </c>
      <c r="AV710" s="5">
        <f t="shared" si="781"/>
        <v>0</v>
      </c>
      <c r="AW710" s="17">
        <f t="shared" si="763"/>
        <v>0</v>
      </c>
      <c r="AX710" s="17">
        <f t="shared" si="764"/>
        <v>0</v>
      </c>
      <c r="AY710" s="17">
        <f t="shared" si="782"/>
        <v>0</v>
      </c>
      <c r="AZ710" s="19">
        <f t="shared" si="783"/>
        <v>0</v>
      </c>
      <c r="BA710" s="19">
        <f t="shared" si="784"/>
        <v>0</v>
      </c>
      <c r="BB710" s="19">
        <f t="shared" si="785"/>
        <v>0</v>
      </c>
      <c r="BC710" s="19">
        <f t="shared" si="786"/>
        <v>0</v>
      </c>
      <c r="BD710" s="17">
        <f t="shared" si="787"/>
        <v>0</v>
      </c>
      <c r="BE710" s="17">
        <f t="shared" si="765"/>
        <v>0</v>
      </c>
      <c r="BF710" s="38">
        <f t="shared" si="766"/>
        <v>0</v>
      </c>
      <c r="BG710" s="38">
        <f t="shared" si="767"/>
        <v>0</v>
      </c>
      <c r="BH710" s="38">
        <f t="shared" si="788"/>
        <v>0</v>
      </c>
      <c r="BI710" s="38">
        <f t="shared" si="768"/>
        <v>-1.8</v>
      </c>
      <c r="BJ710" s="5">
        <f t="shared" si="769"/>
        <v>9.9</v>
      </c>
      <c r="BK710" s="5">
        <f t="shared" si="789"/>
        <v>0</v>
      </c>
      <c r="BL710" s="22">
        <f t="shared" si="790"/>
        <v>0</v>
      </c>
      <c r="BM710" s="5">
        <f t="shared" si="791"/>
        <v>8.1</v>
      </c>
      <c r="BN710" s="66">
        <f t="shared" si="792"/>
        <v>810</v>
      </c>
      <c r="BO710" s="5">
        <f>AP710*BO1548</f>
        <v>0</v>
      </c>
      <c r="BP710" s="5">
        <f>AU710*BP1239</f>
        <v>0</v>
      </c>
      <c r="BQ710" s="5">
        <f t="shared" si="743"/>
        <v>-39</v>
      </c>
      <c r="BR710" s="356">
        <f t="shared" si="801"/>
        <v>771</v>
      </c>
      <c r="BS710" s="5">
        <f t="shared" si="793"/>
        <v>1714.7</v>
      </c>
      <c r="BT710" s="6"/>
      <c r="BU710" s="306">
        <v>41225</v>
      </c>
      <c r="BV710" s="38">
        <f t="shared" si="770"/>
        <v>1714.7</v>
      </c>
      <c r="BW710" s="66">
        <f>BV27*BV710</f>
        <v>141267.09507332346</v>
      </c>
      <c r="BX710" s="66">
        <f t="shared" si="797"/>
        <v>-1334.6515076618816</v>
      </c>
      <c r="BY710" s="17">
        <f t="shared" si="795"/>
        <v>0</v>
      </c>
      <c r="BZ710" s="17">
        <f t="shared" si="798"/>
        <v>1</v>
      </c>
      <c r="CA710" s="66">
        <f t="shared" si="744"/>
        <v>771</v>
      </c>
      <c r="CB710" s="66">
        <f>N3+CE710</f>
        <v>173944</v>
      </c>
      <c r="CC710" s="66">
        <f>MAX(BW404:BW710)</f>
        <v>154630.08732904927</v>
      </c>
      <c r="CD710" s="66">
        <f t="shared" si="774"/>
        <v>-13362.992255725811</v>
      </c>
      <c r="CE710" s="66">
        <f t="shared" si="745"/>
        <v>123944</v>
      </c>
      <c r="CF710" s="66">
        <f>MAX(CE404:CE710)</f>
        <v>129781</v>
      </c>
      <c r="CG710" s="66">
        <f t="shared" si="775"/>
        <v>-5837</v>
      </c>
      <c r="CH710" s="370">
        <f t="shared" si="742"/>
        <v>41225</v>
      </c>
      <c r="CI710" s="17">
        <f t="shared" si="799"/>
        <v>1</v>
      </c>
      <c r="CJ710" s="17">
        <f t="shared" si="800"/>
        <v>0</v>
      </c>
      <c r="CK710" s="38">
        <f>MAX(BV38:BV710)</f>
        <v>1876.9</v>
      </c>
      <c r="CL710" s="38">
        <f t="shared" si="796"/>
        <v>-162.20000000000005</v>
      </c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</row>
    <row r="711" spans="1:147" customFormat="1" x14ac:dyDescent="0.25">
      <c r="A711" s="3"/>
      <c r="B711" s="254">
        <f t="shared" si="771"/>
        <v>41127</v>
      </c>
      <c r="C711" s="5">
        <f t="shared" si="776"/>
        <v>64772</v>
      </c>
      <c r="D711" s="5">
        <v>0</v>
      </c>
      <c r="E711" s="66">
        <f t="shared" si="778"/>
        <v>0</v>
      </c>
      <c r="F711" s="66">
        <f t="shared" si="772"/>
        <v>952</v>
      </c>
      <c r="G711" s="4">
        <f t="shared" si="777"/>
        <v>65724</v>
      </c>
      <c r="H711" s="8">
        <f t="shared" si="773"/>
        <v>1.4697708886555919E-2</v>
      </c>
      <c r="I711" s="3"/>
      <c r="J711" s="306">
        <v>41232</v>
      </c>
      <c r="K711" s="176">
        <v>1714.4</v>
      </c>
      <c r="L711" s="176">
        <v>1755</v>
      </c>
      <c r="M711" s="176">
        <v>1713.4</v>
      </c>
      <c r="N711" s="178">
        <v>1751.4</v>
      </c>
      <c r="O711" s="5">
        <f t="shared" si="749"/>
        <v>41.599999999999909</v>
      </c>
      <c r="P711" s="8">
        <f t="shared" si="750"/>
        <v>2.4265048996733495E-2</v>
      </c>
      <c r="Q711" s="8">
        <f>(AVERAGE(P708:P710))*Q1239</f>
        <v>1.2003060384296623E-2</v>
      </c>
      <c r="R711" s="8">
        <f>P710/P1239</f>
        <v>0.54858406207010524</v>
      </c>
      <c r="S711" s="109">
        <f t="shared" si="734"/>
        <v>1693.821953277162</v>
      </c>
      <c r="T711" s="5">
        <f t="shared" si="735"/>
        <v>19.400000000000091</v>
      </c>
      <c r="U711" s="8">
        <f t="shared" si="748"/>
        <v>0.51499999999999768</v>
      </c>
      <c r="V711" s="19">
        <f t="shared" si="736"/>
        <v>0</v>
      </c>
      <c r="W711" s="109">
        <f t="shared" si="737"/>
        <v>1734.9780467228381</v>
      </c>
      <c r="X711" s="5">
        <f t="shared" si="738"/>
        <v>20.599999999999909</v>
      </c>
      <c r="Y711" s="8">
        <f t="shared" si="751"/>
        <v>0.48500000000000232</v>
      </c>
      <c r="Z711" s="5">
        <f t="shared" si="739"/>
        <v>16.400000000000091</v>
      </c>
      <c r="AA711" s="5">
        <f>K711*AA1239</f>
        <v>22.287199999999999</v>
      </c>
      <c r="AB711" s="5">
        <f t="shared" si="752"/>
        <v>12.226402708168848</v>
      </c>
      <c r="AC711" s="2">
        <f t="shared" si="794"/>
        <v>41232</v>
      </c>
      <c r="AD711" s="43">
        <f t="shared" si="756"/>
        <v>1695</v>
      </c>
      <c r="AE711" s="235">
        <v>11.5</v>
      </c>
      <c r="AF711" s="131">
        <f>(AK710&gt;AF1239)*1</f>
        <v>1</v>
      </c>
      <c r="AG711" s="112">
        <f>MROUND((AD711*AG1239),5)</f>
        <v>1660</v>
      </c>
      <c r="AH711" s="113">
        <f>MROUND((AE711*AH1239),0.1)</f>
        <v>2.1</v>
      </c>
      <c r="AI711" s="60">
        <f t="shared" si="757"/>
        <v>36.700000000000045</v>
      </c>
      <c r="AJ711" s="60">
        <f t="shared" si="740"/>
        <v>1714.4</v>
      </c>
      <c r="AK711" s="133">
        <f t="shared" si="741"/>
        <v>1751.4</v>
      </c>
      <c r="AL711" s="41">
        <f t="shared" si="753"/>
        <v>1735</v>
      </c>
      <c r="AM711" s="56">
        <f t="shared" si="754"/>
        <v>13.9</v>
      </c>
      <c r="AN711" s="82">
        <f t="shared" si="755"/>
        <v>1</v>
      </c>
      <c r="AO711" s="82">
        <f t="shared" si="758"/>
        <v>0</v>
      </c>
      <c r="AP711" s="33">
        <f t="shared" si="779"/>
        <v>1</v>
      </c>
      <c r="AQ711" s="29">
        <f t="shared" si="759"/>
        <v>11.5</v>
      </c>
      <c r="AR711" s="86">
        <f t="shared" si="760"/>
        <v>1</v>
      </c>
      <c r="AS711" s="33">
        <f t="shared" si="761"/>
        <v>0</v>
      </c>
      <c r="AT711" s="19">
        <f t="shared" si="762"/>
        <v>0</v>
      </c>
      <c r="AU711" s="18">
        <f t="shared" si="780"/>
        <v>0</v>
      </c>
      <c r="AV711" s="5">
        <f t="shared" si="781"/>
        <v>0</v>
      </c>
      <c r="AW711" s="17">
        <f t="shared" si="763"/>
        <v>0</v>
      </c>
      <c r="AX711" s="17">
        <f t="shared" si="764"/>
        <v>0</v>
      </c>
      <c r="AY711" s="17">
        <f t="shared" si="782"/>
        <v>0</v>
      </c>
      <c r="AZ711" s="19">
        <f t="shared" si="783"/>
        <v>0</v>
      </c>
      <c r="BA711" s="19">
        <f t="shared" si="784"/>
        <v>0</v>
      </c>
      <c r="BB711" s="19">
        <f t="shared" si="785"/>
        <v>0</v>
      </c>
      <c r="BC711" s="19">
        <f t="shared" si="786"/>
        <v>0</v>
      </c>
      <c r="BD711" s="17">
        <f t="shared" si="787"/>
        <v>0</v>
      </c>
      <c r="BE711" s="17">
        <f t="shared" si="765"/>
        <v>0</v>
      </c>
      <c r="BF711" s="38">
        <f t="shared" si="766"/>
        <v>0</v>
      </c>
      <c r="BG711" s="38">
        <f t="shared" si="767"/>
        <v>0</v>
      </c>
      <c r="BH711" s="38">
        <f t="shared" si="788"/>
        <v>0</v>
      </c>
      <c r="BI711" s="38">
        <f t="shared" si="768"/>
        <v>-2.1</v>
      </c>
      <c r="BJ711" s="5">
        <f t="shared" si="769"/>
        <v>11.5</v>
      </c>
      <c r="BK711" s="5">
        <f t="shared" si="789"/>
        <v>0</v>
      </c>
      <c r="BL711" s="22">
        <f t="shared" si="790"/>
        <v>0</v>
      </c>
      <c r="BM711" s="5">
        <f t="shared" si="791"/>
        <v>9.4</v>
      </c>
      <c r="BN711" s="66">
        <f t="shared" si="792"/>
        <v>940</v>
      </c>
      <c r="BO711" s="5">
        <f>AP711*BO1549</f>
        <v>0</v>
      </c>
      <c r="BP711" s="5">
        <f>AU711*BP1239</f>
        <v>0</v>
      </c>
      <c r="BQ711" s="5">
        <f t="shared" si="743"/>
        <v>-39</v>
      </c>
      <c r="BR711" s="356">
        <f t="shared" si="801"/>
        <v>901</v>
      </c>
      <c r="BS711" s="5">
        <f t="shared" si="793"/>
        <v>1751.4</v>
      </c>
      <c r="BT711" s="6"/>
      <c r="BU711" s="306">
        <v>41232</v>
      </c>
      <c r="BV711" s="38">
        <f t="shared" si="770"/>
        <v>1751.4</v>
      </c>
      <c r="BW711" s="66">
        <f>BV27*BV711</f>
        <v>144290.65743944637</v>
      </c>
      <c r="BX711" s="66">
        <f t="shared" si="797"/>
        <v>3023.5623661229038</v>
      </c>
      <c r="BY711" s="17">
        <f t="shared" si="795"/>
        <v>1</v>
      </c>
      <c r="BZ711" s="17">
        <f t="shared" si="798"/>
        <v>0</v>
      </c>
      <c r="CA711" s="66">
        <f t="shared" si="744"/>
        <v>901</v>
      </c>
      <c r="CB711" s="66">
        <f>N3+CE711</f>
        <v>174845</v>
      </c>
      <c r="CC711" s="66">
        <f>MAX(BW404:BW711)</f>
        <v>154630.08732904927</v>
      </c>
      <c r="CD711" s="66">
        <f t="shared" si="774"/>
        <v>-10339.429889602907</v>
      </c>
      <c r="CE711" s="66">
        <f t="shared" si="745"/>
        <v>124845</v>
      </c>
      <c r="CF711" s="66">
        <f>MAX(CE404:CE711)</f>
        <v>129781</v>
      </c>
      <c r="CG711" s="66">
        <f t="shared" si="775"/>
        <v>-4936</v>
      </c>
      <c r="CH711" s="370">
        <f t="shared" si="742"/>
        <v>41232</v>
      </c>
      <c r="CI711" s="17">
        <f t="shared" si="799"/>
        <v>1</v>
      </c>
      <c r="CJ711" s="17">
        <f t="shared" si="800"/>
        <v>0</v>
      </c>
      <c r="CK711" s="38">
        <f>MAX(BV38:BV711)</f>
        <v>1876.9</v>
      </c>
      <c r="CL711" s="38">
        <f t="shared" si="796"/>
        <v>-125.5</v>
      </c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</row>
    <row r="712" spans="1:147" customFormat="1" x14ac:dyDescent="0.25">
      <c r="A712" s="3"/>
      <c r="B712" s="254">
        <f t="shared" ref="B712:B732" si="802">J697</f>
        <v>41134</v>
      </c>
      <c r="C712" s="5">
        <f t="shared" si="776"/>
        <v>65724</v>
      </c>
      <c r="D712" s="5">
        <v>0</v>
      </c>
      <c r="E712" s="66">
        <f t="shared" si="778"/>
        <v>0</v>
      </c>
      <c r="F712" s="66">
        <f t="shared" ref="F712:F732" si="803">BR697</f>
        <v>602.00000000000011</v>
      </c>
      <c r="G712" s="4">
        <f t="shared" si="777"/>
        <v>66326</v>
      </c>
      <c r="H712" s="8">
        <f t="shared" ref="H712:H732" si="804">F712/C712</f>
        <v>9.1595155498752374E-3</v>
      </c>
      <c r="I712" s="3"/>
      <c r="J712" s="306">
        <v>41239</v>
      </c>
      <c r="K712" s="176">
        <v>1751.5</v>
      </c>
      <c r="L712" s="176">
        <v>1752.3</v>
      </c>
      <c r="M712" s="176">
        <v>1707.9</v>
      </c>
      <c r="N712" s="178">
        <v>1712.7</v>
      </c>
      <c r="O712" s="5">
        <f t="shared" si="749"/>
        <v>44.399999999999864</v>
      </c>
      <c r="P712" s="8">
        <f t="shared" si="750"/>
        <v>2.5349700256922559E-2</v>
      </c>
      <c r="Q712" s="8">
        <f>(AVERAGE(P709:P711))*Q1239</f>
        <v>1.1134518305272139E-2</v>
      </c>
      <c r="R712" s="8">
        <f>P711/P1239</f>
        <v>0.68814076642503275</v>
      </c>
      <c r="S712" s="109">
        <f t="shared" si="734"/>
        <v>1731.9978911883159</v>
      </c>
      <c r="T712" s="5">
        <f t="shared" si="735"/>
        <v>21.5</v>
      </c>
      <c r="U712" s="8">
        <f t="shared" si="748"/>
        <v>0.46250000000000002</v>
      </c>
      <c r="V712" s="19">
        <f t="shared" si="736"/>
        <v>17.299999999999955</v>
      </c>
      <c r="W712" s="109">
        <f t="shared" si="737"/>
        <v>1771.0021088116841</v>
      </c>
      <c r="X712" s="5">
        <f t="shared" si="738"/>
        <v>18.5</v>
      </c>
      <c r="Y712" s="8">
        <f t="shared" si="751"/>
        <v>0.53749999999999998</v>
      </c>
      <c r="Z712" s="5">
        <f t="shared" si="739"/>
        <v>0</v>
      </c>
      <c r="AA712" s="5">
        <f>K712*AA1239</f>
        <v>22.769499999999997</v>
      </c>
      <c r="AB712" s="5">
        <f t="shared" si="752"/>
        <v>15.668621181114782</v>
      </c>
      <c r="AC712" s="2">
        <f t="shared" si="794"/>
        <v>41239</v>
      </c>
      <c r="AD712" s="43">
        <f t="shared" si="756"/>
        <v>1730</v>
      </c>
      <c r="AE712" s="235">
        <v>6.3</v>
      </c>
      <c r="AF712" s="131">
        <f>(AK711&gt;AF1239)*1</f>
        <v>1</v>
      </c>
      <c r="AG712" s="112">
        <f>MROUND((AD712*AG1239),5)</f>
        <v>1695</v>
      </c>
      <c r="AH712" s="113">
        <f>MROUND((AE712*AH1239),0.1)</f>
        <v>1.1000000000000001</v>
      </c>
      <c r="AI712" s="60">
        <f t="shared" si="757"/>
        <v>-38.700000000000045</v>
      </c>
      <c r="AJ712" s="60">
        <f t="shared" si="740"/>
        <v>1751.5</v>
      </c>
      <c r="AK712" s="133">
        <f t="shared" si="741"/>
        <v>1712.7</v>
      </c>
      <c r="AL712" s="41">
        <f t="shared" si="753"/>
        <v>1770</v>
      </c>
      <c r="AM712" s="56">
        <f t="shared" si="754"/>
        <v>5.9</v>
      </c>
      <c r="AN712" s="82">
        <f t="shared" si="755"/>
        <v>0</v>
      </c>
      <c r="AO712" s="82">
        <f t="shared" si="758"/>
        <v>1</v>
      </c>
      <c r="AP712" s="33">
        <f t="shared" si="779"/>
        <v>1</v>
      </c>
      <c r="AQ712" s="29">
        <f t="shared" si="759"/>
        <v>6.3</v>
      </c>
      <c r="AR712" s="86">
        <f t="shared" si="760"/>
        <v>0</v>
      </c>
      <c r="AS712" s="33">
        <f t="shared" si="761"/>
        <v>1</v>
      </c>
      <c r="AT712" s="19">
        <f t="shared" si="762"/>
        <v>1730</v>
      </c>
      <c r="AU712" s="18">
        <f t="shared" si="780"/>
        <v>0</v>
      </c>
      <c r="AV712" s="5">
        <f t="shared" si="781"/>
        <v>0</v>
      </c>
      <c r="AW712" s="17">
        <f t="shared" si="763"/>
        <v>0</v>
      </c>
      <c r="AX712" s="17">
        <f t="shared" si="764"/>
        <v>0</v>
      </c>
      <c r="AY712" s="17">
        <f t="shared" si="782"/>
        <v>0</v>
      </c>
      <c r="AZ712" s="19">
        <f t="shared" si="783"/>
        <v>0</v>
      </c>
      <c r="BA712" s="19">
        <f t="shared" si="784"/>
        <v>1730</v>
      </c>
      <c r="BB712" s="19">
        <f t="shared" si="785"/>
        <v>0</v>
      </c>
      <c r="BC712" s="19">
        <f t="shared" si="786"/>
        <v>0</v>
      </c>
      <c r="BD712" s="17">
        <f t="shared" si="787"/>
        <v>1730</v>
      </c>
      <c r="BE712" s="17">
        <f t="shared" si="765"/>
        <v>0</v>
      </c>
      <c r="BF712" s="38">
        <f t="shared" si="766"/>
        <v>0</v>
      </c>
      <c r="BG712" s="38">
        <f t="shared" si="767"/>
        <v>0</v>
      </c>
      <c r="BH712" s="38">
        <f t="shared" si="788"/>
        <v>0</v>
      </c>
      <c r="BI712" s="38">
        <f t="shared" si="768"/>
        <v>-1.1000000000000001</v>
      </c>
      <c r="BJ712" s="5">
        <f t="shared" si="769"/>
        <v>6.3</v>
      </c>
      <c r="BK712" s="5">
        <f t="shared" si="789"/>
        <v>0</v>
      </c>
      <c r="BL712" s="22">
        <f t="shared" si="790"/>
        <v>0</v>
      </c>
      <c r="BM712" s="5">
        <f t="shared" si="791"/>
        <v>5.1999999999999993</v>
      </c>
      <c r="BN712" s="66">
        <f t="shared" si="792"/>
        <v>519.99999999999989</v>
      </c>
      <c r="BO712" s="5">
        <f>AP712*BO1550</f>
        <v>0</v>
      </c>
      <c r="BP712" s="5">
        <f>AU712*BP1239</f>
        <v>0</v>
      </c>
      <c r="BQ712" s="5">
        <f t="shared" si="743"/>
        <v>-39</v>
      </c>
      <c r="BR712" s="356">
        <f t="shared" si="801"/>
        <v>480.99999999999989</v>
      </c>
      <c r="BS712" s="5">
        <f t="shared" si="793"/>
        <v>1712.7</v>
      </c>
      <c r="BT712" s="6"/>
      <c r="BU712" s="306">
        <v>41239</v>
      </c>
      <c r="BV712" s="38">
        <f t="shared" si="770"/>
        <v>1712.7</v>
      </c>
      <c r="BW712" s="66">
        <f>BV27*BV712</f>
        <v>141102.32328225407</v>
      </c>
      <c r="BX712" s="66">
        <f t="shared" si="797"/>
        <v>-3188.3341571922938</v>
      </c>
      <c r="BY712" s="17">
        <f t="shared" si="795"/>
        <v>0</v>
      </c>
      <c r="BZ712" s="17">
        <f t="shared" si="798"/>
        <v>1</v>
      </c>
      <c r="CA712" s="66">
        <f t="shared" si="744"/>
        <v>481</v>
      </c>
      <c r="CB712" s="66">
        <f>N3+CE712</f>
        <v>175326</v>
      </c>
      <c r="CC712" s="66">
        <f>MAX(BW404:BW712)</f>
        <v>154630.08732904927</v>
      </c>
      <c r="CD712" s="66">
        <f t="shared" si="774"/>
        <v>-13527.764046795201</v>
      </c>
      <c r="CE712" s="66">
        <f t="shared" si="745"/>
        <v>125326</v>
      </c>
      <c r="CF712" s="66">
        <f>MAX(CE404:CE712)</f>
        <v>129781</v>
      </c>
      <c r="CG712" s="66">
        <f t="shared" si="775"/>
        <v>-4455</v>
      </c>
      <c r="CH712" s="370">
        <f t="shared" si="742"/>
        <v>41239</v>
      </c>
      <c r="CI712" s="17">
        <f t="shared" si="799"/>
        <v>1</v>
      </c>
      <c r="CJ712" s="17">
        <f t="shared" si="800"/>
        <v>0</v>
      </c>
      <c r="CK712" s="38">
        <f>MAX(BV38:BV712)</f>
        <v>1876.9</v>
      </c>
      <c r="CL712" s="38">
        <f t="shared" si="796"/>
        <v>-164.20000000000005</v>
      </c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</row>
    <row r="713" spans="1:147" customFormat="1" x14ac:dyDescent="0.25">
      <c r="A713" s="3"/>
      <c r="B713" s="254">
        <f t="shared" si="802"/>
        <v>41141</v>
      </c>
      <c r="C713" s="5">
        <f t="shared" ref="C713:C732" si="805">G712</f>
        <v>66326</v>
      </c>
      <c r="D713" s="5">
        <v>0</v>
      </c>
      <c r="E713" s="66">
        <f t="shared" si="778"/>
        <v>0</v>
      </c>
      <c r="F713" s="66">
        <f t="shared" si="803"/>
        <v>2802</v>
      </c>
      <c r="G713" s="4">
        <f t="shared" ref="G713:G732" si="806">G712+F713</f>
        <v>69128</v>
      </c>
      <c r="H713" s="8">
        <f t="shared" si="804"/>
        <v>4.2245876428549892E-2</v>
      </c>
      <c r="I713" s="3"/>
      <c r="J713" s="306">
        <v>41246</v>
      </c>
      <c r="K713" s="176">
        <v>1715.5</v>
      </c>
      <c r="L713" s="176">
        <v>1724.9</v>
      </c>
      <c r="M713" s="176">
        <v>1684.1</v>
      </c>
      <c r="N713" s="178">
        <v>1705.5</v>
      </c>
      <c r="O713" s="5">
        <f t="shared" si="749"/>
        <v>40.800000000000182</v>
      </c>
      <c r="P713" s="8">
        <f t="shared" si="750"/>
        <v>2.3783153599533771E-2</v>
      </c>
      <c r="Q713" s="8">
        <f>(AVERAGE(P710:P712))*Q1239</f>
        <v>9.1945045815514919E-3</v>
      </c>
      <c r="R713" s="8">
        <f>P712/P1239</f>
        <v>0.71890075992806901</v>
      </c>
      <c r="S713" s="109">
        <f t="shared" si="734"/>
        <v>1699.7268273903485</v>
      </c>
      <c r="T713" s="5">
        <f t="shared" si="735"/>
        <v>15.5</v>
      </c>
      <c r="U713" s="8">
        <f t="shared" si="748"/>
        <v>0.48333333333333334</v>
      </c>
      <c r="V713" s="19">
        <f t="shared" si="736"/>
        <v>0</v>
      </c>
      <c r="W713" s="109">
        <f t="shared" si="737"/>
        <v>1731.2731726096515</v>
      </c>
      <c r="X713" s="5">
        <f t="shared" si="738"/>
        <v>14.5</v>
      </c>
      <c r="Y713" s="8">
        <f t="shared" si="751"/>
        <v>0.51666666666666661</v>
      </c>
      <c r="Z713" s="5">
        <f t="shared" si="739"/>
        <v>0</v>
      </c>
      <c r="AA713" s="5">
        <f>K713*AA1239</f>
        <v>22.301499999999997</v>
      </c>
      <c r="AB713" s="5">
        <f t="shared" si="752"/>
        <v>16.032565297535829</v>
      </c>
      <c r="AC713" s="2">
        <f t="shared" si="794"/>
        <v>41246</v>
      </c>
      <c r="AD713" s="43">
        <f t="shared" si="756"/>
        <v>1700</v>
      </c>
      <c r="AE713" s="235">
        <v>7.2</v>
      </c>
      <c r="AF713" s="131">
        <f>(AK712&gt;AF1239)*1</f>
        <v>1</v>
      </c>
      <c r="AG713" s="112">
        <f>MROUND((AD713*AG1239),5)</f>
        <v>1665</v>
      </c>
      <c r="AH713" s="113">
        <f>MROUND((AE713*AH1239),0.1)</f>
        <v>1.3</v>
      </c>
      <c r="AI713" s="60">
        <f t="shared" si="757"/>
        <v>-7.2000000000000455</v>
      </c>
      <c r="AJ713" s="60">
        <f t="shared" si="740"/>
        <v>1715.5</v>
      </c>
      <c r="AK713" s="133">
        <f t="shared" si="741"/>
        <v>1705.5</v>
      </c>
      <c r="AL713" s="41">
        <f t="shared" si="753"/>
        <v>1730</v>
      </c>
      <c r="AM713" s="56">
        <f t="shared" si="754"/>
        <v>8.4</v>
      </c>
      <c r="AN713" s="82">
        <f t="shared" si="755"/>
        <v>0</v>
      </c>
      <c r="AO713" s="82">
        <f t="shared" si="758"/>
        <v>1</v>
      </c>
      <c r="AP713" s="33">
        <f t="shared" si="779"/>
        <v>0</v>
      </c>
      <c r="AQ713" s="29">
        <f t="shared" si="759"/>
        <v>0</v>
      </c>
      <c r="AR713" s="86">
        <f t="shared" si="760"/>
        <v>1</v>
      </c>
      <c r="AS713" s="33">
        <f t="shared" si="761"/>
        <v>0</v>
      </c>
      <c r="AT713" s="19">
        <f t="shared" si="762"/>
        <v>0</v>
      </c>
      <c r="AU713" s="18">
        <f t="shared" si="780"/>
        <v>1</v>
      </c>
      <c r="AV713" s="5">
        <f t="shared" si="781"/>
        <v>8.4</v>
      </c>
      <c r="AW713" s="17">
        <f t="shared" si="763"/>
        <v>1</v>
      </c>
      <c r="AX713" s="17">
        <f t="shared" si="764"/>
        <v>0</v>
      </c>
      <c r="AY713" s="17">
        <f t="shared" si="782"/>
        <v>0</v>
      </c>
      <c r="AZ713" s="19">
        <f t="shared" si="783"/>
        <v>1730</v>
      </c>
      <c r="BA713" s="19">
        <f t="shared" si="784"/>
        <v>0</v>
      </c>
      <c r="BB713" s="19">
        <f t="shared" si="785"/>
        <v>0</v>
      </c>
      <c r="BC713" s="19">
        <f t="shared" si="786"/>
        <v>0</v>
      </c>
      <c r="BD713" s="17">
        <f t="shared" si="787"/>
        <v>1730</v>
      </c>
      <c r="BE713" s="17">
        <f t="shared" si="765"/>
        <v>0</v>
      </c>
      <c r="BF713" s="38">
        <f t="shared" si="766"/>
        <v>0</v>
      </c>
      <c r="BG713" s="38">
        <f t="shared" si="767"/>
        <v>0</v>
      </c>
      <c r="BH713" s="38">
        <f t="shared" si="788"/>
        <v>0</v>
      </c>
      <c r="BI713" s="38">
        <f t="shared" si="768"/>
        <v>-1.3</v>
      </c>
      <c r="BJ713" s="5">
        <f t="shared" si="769"/>
        <v>0</v>
      </c>
      <c r="BK713" s="5">
        <f t="shared" si="789"/>
        <v>0</v>
      </c>
      <c r="BL713" s="22">
        <f t="shared" si="790"/>
        <v>8.4</v>
      </c>
      <c r="BM713" s="5">
        <f t="shared" si="791"/>
        <v>7.1000000000000005</v>
      </c>
      <c r="BN713" s="66">
        <f t="shared" si="792"/>
        <v>710</v>
      </c>
      <c r="BO713" s="5">
        <f>AP713*BO1551</f>
        <v>0</v>
      </c>
      <c r="BP713" s="5">
        <f>AU713*BP1239</f>
        <v>-39</v>
      </c>
      <c r="BQ713" s="5">
        <f t="shared" si="743"/>
        <v>-39</v>
      </c>
      <c r="BR713" s="356">
        <f t="shared" si="801"/>
        <v>632</v>
      </c>
      <c r="BS713" s="5">
        <f t="shared" si="793"/>
        <v>1705.5</v>
      </c>
      <c r="BT713" s="6"/>
      <c r="BU713" s="306">
        <v>41246</v>
      </c>
      <c r="BV713" s="38">
        <f t="shared" si="770"/>
        <v>1705.5</v>
      </c>
      <c r="BW713" s="66">
        <f>BV27*BV713</f>
        <v>140509.14483440435</v>
      </c>
      <c r="BX713" s="66">
        <f t="shared" si="797"/>
        <v>-593.1784478497284</v>
      </c>
      <c r="BY713" s="17">
        <f t="shared" si="795"/>
        <v>0</v>
      </c>
      <c r="BZ713" s="17">
        <f t="shared" si="798"/>
        <v>1</v>
      </c>
      <c r="CA713" s="66">
        <f t="shared" si="744"/>
        <v>632</v>
      </c>
      <c r="CB713" s="66">
        <f>N3+CE713</f>
        <v>175958</v>
      </c>
      <c r="CC713" s="66">
        <f>MAX(BW404:BW713)</f>
        <v>154630.08732904927</v>
      </c>
      <c r="CD713" s="66">
        <f t="shared" si="774"/>
        <v>-14120.942494644929</v>
      </c>
      <c r="CE713" s="66">
        <f t="shared" si="745"/>
        <v>125958</v>
      </c>
      <c r="CF713" s="66">
        <f>MAX(CE404:CE713)</f>
        <v>129781</v>
      </c>
      <c r="CG713" s="66">
        <f t="shared" si="775"/>
        <v>-3823</v>
      </c>
      <c r="CH713" s="370">
        <f t="shared" si="742"/>
        <v>41246</v>
      </c>
      <c r="CI713" s="17">
        <f t="shared" si="799"/>
        <v>1</v>
      </c>
      <c r="CJ713" s="17">
        <f t="shared" si="800"/>
        <v>0</v>
      </c>
      <c r="CK713" s="38">
        <f>MAX(BV38:BV713)</f>
        <v>1876.9</v>
      </c>
      <c r="CL713" s="38">
        <f t="shared" si="796"/>
        <v>-171.40000000000009</v>
      </c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</row>
    <row r="714" spans="1:147" customFormat="1" x14ac:dyDescent="0.25">
      <c r="A714" s="3"/>
      <c r="B714" s="254">
        <f t="shared" si="802"/>
        <v>41148</v>
      </c>
      <c r="C714" s="5">
        <f t="shared" si="805"/>
        <v>69128</v>
      </c>
      <c r="D714" s="5">
        <v>0</v>
      </c>
      <c r="E714" s="66">
        <f t="shared" ref="E714:E732" si="807">E713</f>
        <v>0</v>
      </c>
      <c r="F714" s="66">
        <f t="shared" si="803"/>
        <v>561</v>
      </c>
      <c r="G714" s="4">
        <f t="shared" si="806"/>
        <v>69689</v>
      </c>
      <c r="H714" s="8">
        <f t="shared" si="804"/>
        <v>8.1153801643328322E-3</v>
      </c>
      <c r="I714" s="3"/>
      <c r="J714" s="306">
        <v>41253</v>
      </c>
      <c r="K714" s="176">
        <v>1705.4</v>
      </c>
      <c r="L714" s="176">
        <v>1725</v>
      </c>
      <c r="M714" s="176">
        <v>1690.7</v>
      </c>
      <c r="N714" s="178">
        <v>1697</v>
      </c>
      <c r="O714" s="5">
        <f t="shared" si="749"/>
        <v>34.299999999999955</v>
      </c>
      <c r="P714" s="8">
        <f t="shared" si="750"/>
        <v>2.0112583558109506E-2</v>
      </c>
      <c r="Q714" s="8">
        <f>(AVERAGE(P711:P713))*Q1239</f>
        <v>9.7863870470919767E-3</v>
      </c>
      <c r="R714" s="8">
        <f>P713/P1239</f>
        <v>0.67447453117406109</v>
      </c>
      <c r="S714" s="109">
        <f t="shared" si="734"/>
        <v>1688.7102955298894</v>
      </c>
      <c r="T714" s="5">
        <f t="shared" si="735"/>
        <v>15.400000000000091</v>
      </c>
      <c r="U714" s="8">
        <f t="shared" si="748"/>
        <v>0.48666666666666364</v>
      </c>
      <c r="V714" s="19">
        <f t="shared" si="736"/>
        <v>0</v>
      </c>
      <c r="W714" s="109">
        <f t="shared" si="737"/>
        <v>1722.0897044701107</v>
      </c>
      <c r="X714" s="5">
        <f t="shared" si="738"/>
        <v>14.599999999999909</v>
      </c>
      <c r="Y714" s="8">
        <f t="shared" si="751"/>
        <v>0.51333333333333631</v>
      </c>
      <c r="Z714" s="5">
        <f t="shared" si="739"/>
        <v>0</v>
      </c>
      <c r="AA714" s="5">
        <f>K714*AA1239</f>
        <v>22.170200000000001</v>
      </c>
      <c r="AB714" s="5">
        <f t="shared" si="752"/>
        <v>14.953235251035171</v>
      </c>
      <c r="AC714" s="2">
        <f t="shared" si="794"/>
        <v>41253</v>
      </c>
      <c r="AD714" s="43">
        <f t="shared" si="756"/>
        <v>1690</v>
      </c>
      <c r="AE714" s="235">
        <v>7.7</v>
      </c>
      <c r="AF714" s="131">
        <f>(AK713&gt;AF1239)*1</f>
        <v>1</v>
      </c>
      <c r="AG714" s="112">
        <f>MROUND((AD714*AG1239),5)</f>
        <v>1655</v>
      </c>
      <c r="AH714" s="113">
        <f>MROUND((AE714*AH1239),0.1)</f>
        <v>1.4000000000000001</v>
      </c>
      <c r="AI714" s="60">
        <f t="shared" si="757"/>
        <v>-8.5</v>
      </c>
      <c r="AJ714" s="60">
        <f t="shared" si="740"/>
        <v>1705.4</v>
      </c>
      <c r="AK714" s="133">
        <f t="shared" si="741"/>
        <v>1697</v>
      </c>
      <c r="AL714" s="41">
        <f t="shared" si="753"/>
        <v>1720</v>
      </c>
      <c r="AM714" s="56">
        <f t="shared" si="754"/>
        <v>8.3000000000000007</v>
      </c>
      <c r="AN714" s="82">
        <f t="shared" si="755"/>
        <v>0</v>
      </c>
      <c r="AO714" s="82">
        <f t="shared" si="758"/>
        <v>1</v>
      </c>
      <c r="AP714" s="33">
        <f t="shared" si="779"/>
        <v>0</v>
      </c>
      <c r="AQ714" s="29">
        <f t="shared" si="759"/>
        <v>0</v>
      </c>
      <c r="AR714" s="86">
        <f t="shared" si="760"/>
        <v>1</v>
      </c>
      <c r="AS714" s="33">
        <f t="shared" si="761"/>
        <v>0</v>
      </c>
      <c r="AT714" s="19">
        <f t="shared" si="762"/>
        <v>0</v>
      </c>
      <c r="AU714" s="18">
        <f t="shared" si="780"/>
        <v>1</v>
      </c>
      <c r="AV714" s="5">
        <f t="shared" si="781"/>
        <v>8.3000000000000007</v>
      </c>
      <c r="AW714" s="17">
        <f t="shared" si="763"/>
        <v>1</v>
      </c>
      <c r="AX714" s="17">
        <f t="shared" si="764"/>
        <v>0</v>
      </c>
      <c r="AY714" s="17">
        <f t="shared" si="782"/>
        <v>0</v>
      </c>
      <c r="AZ714" s="19">
        <f t="shared" si="783"/>
        <v>1730</v>
      </c>
      <c r="BA714" s="19">
        <f t="shared" si="784"/>
        <v>0</v>
      </c>
      <c r="BB714" s="19">
        <f t="shared" si="785"/>
        <v>0</v>
      </c>
      <c r="BC714" s="19">
        <f t="shared" si="786"/>
        <v>0</v>
      </c>
      <c r="BD714" s="17">
        <f t="shared" si="787"/>
        <v>1730</v>
      </c>
      <c r="BE714" s="17">
        <f t="shared" si="765"/>
        <v>0</v>
      </c>
      <c r="BF714" s="38">
        <f t="shared" si="766"/>
        <v>0</v>
      </c>
      <c r="BG714" s="38">
        <f t="shared" si="767"/>
        <v>0</v>
      </c>
      <c r="BH714" s="38">
        <f t="shared" si="788"/>
        <v>0</v>
      </c>
      <c r="BI714" s="38">
        <f t="shared" si="768"/>
        <v>-1.4000000000000001</v>
      </c>
      <c r="BJ714" s="5">
        <f t="shared" si="769"/>
        <v>0</v>
      </c>
      <c r="BK714" s="5">
        <f t="shared" si="789"/>
        <v>0</v>
      </c>
      <c r="BL714" s="22">
        <f t="shared" si="790"/>
        <v>8.3000000000000007</v>
      </c>
      <c r="BM714" s="5">
        <f t="shared" si="791"/>
        <v>6.9</v>
      </c>
      <c r="BN714" s="66">
        <f t="shared" si="792"/>
        <v>690</v>
      </c>
      <c r="BO714" s="5">
        <f>AP714*BO1552</f>
        <v>0</v>
      </c>
      <c r="BP714" s="5">
        <f>AU714*BP1239</f>
        <v>-39</v>
      </c>
      <c r="BQ714" s="5">
        <f t="shared" si="743"/>
        <v>-39</v>
      </c>
      <c r="BR714" s="356">
        <f t="shared" si="801"/>
        <v>612</v>
      </c>
      <c r="BS714" s="5">
        <f t="shared" si="793"/>
        <v>1697</v>
      </c>
      <c r="BT714" s="6"/>
      <c r="BU714" s="306">
        <v>41253</v>
      </c>
      <c r="BV714" s="38">
        <f t="shared" si="770"/>
        <v>1697</v>
      </c>
      <c r="BW714" s="66">
        <f>BV27*BV714</f>
        <v>139808.86472235955</v>
      </c>
      <c r="BX714" s="66">
        <f t="shared" si="797"/>
        <v>-700.28011204479844</v>
      </c>
      <c r="BY714" s="17">
        <f t="shared" si="795"/>
        <v>0</v>
      </c>
      <c r="BZ714" s="17">
        <f t="shared" si="798"/>
        <v>1</v>
      </c>
      <c r="CA714" s="66">
        <f t="shared" si="744"/>
        <v>612</v>
      </c>
      <c r="CB714" s="66">
        <f>N3+CE714</f>
        <v>176570</v>
      </c>
      <c r="CC714" s="66">
        <f>MAX(BW404:BW714)</f>
        <v>154630.08732904927</v>
      </c>
      <c r="CD714" s="66">
        <f t="shared" si="774"/>
        <v>-14821.222606689727</v>
      </c>
      <c r="CE714" s="66">
        <f t="shared" si="745"/>
        <v>126570</v>
      </c>
      <c r="CF714" s="66">
        <f>MAX(CE404:CE714)</f>
        <v>129781</v>
      </c>
      <c r="CG714" s="66">
        <f t="shared" si="775"/>
        <v>-3211</v>
      </c>
      <c r="CH714" s="370">
        <f t="shared" si="742"/>
        <v>41253</v>
      </c>
      <c r="CI714" s="17">
        <f t="shared" si="799"/>
        <v>1</v>
      </c>
      <c r="CJ714" s="17">
        <f t="shared" si="800"/>
        <v>0</v>
      </c>
      <c r="CK714" s="38">
        <f>MAX(BV38:BV714)</f>
        <v>1876.9</v>
      </c>
      <c r="CL714" s="38">
        <f t="shared" si="796"/>
        <v>-179.90000000000009</v>
      </c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</row>
    <row r="715" spans="1:147" customFormat="1" x14ac:dyDescent="0.25">
      <c r="A715" s="3"/>
      <c r="B715" s="254">
        <f t="shared" si="802"/>
        <v>41155</v>
      </c>
      <c r="C715" s="5">
        <f t="shared" si="805"/>
        <v>69689</v>
      </c>
      <c r="D715" s="5">
        <v>0</v>
      </c>
      <c r="E715" s="66">
        <f t="shared" si="807"/>
        <v>0</v>
      </c>
      <c r="F715" s="66">
        <f t="shared" si="803"/>
        <v>941.00000000000011</v>
      </c>
      <c r="G715" s="4">
        <f t="shared" si="806"/>
        <v>70630</v>
      </c>
      <c r="H715" s="8">
        <f t="shared" si="804"/>
        <v>1.3502848369183086E-2</v>
      </c>
      <c r="I715" s="3"/>
      <c r="J715" s="306">
        <v>41260</v>
      </c>
      <c r="K715" s="176">
        <v>1698.4</v>
      </c>
      <c r="L715" s="176">
        <v>1704.4</v>
      </c>
      <c r="M715" s="176">
        <v>1636</v>
      </c>
      <c r="N715" s="178">
        <v>1660.1</v>
      </c>
      <c r="O715" s="5">
        <f t="shared" si="749"/>
        <v>68.400000000000091</v>
      </c>
      <c r="P715" s="8">
        <f t="shared" si="750"/>
        <v>4.0273198304286439E-2</v>
      </c>
      <c r="Q715" s="8">
        <f>(AVERAGE(P712:P714))*Q1239</f>
        <v>9.2327249886087776E-3</v>
      </c>
      <c r="R715" s="8">
        <f>P714/P1239</f>
        <v>0.57037958861439497</v>
      </c>
      <c r="S715" s="109">
        <f t="shared" si="734"/>
        <v>1682.719139879347</v>
      </c>
      <c r="T715" s="5">
        <f t="shared" si="735"/>
        <v>13.400000000000091</v>
      </c>
      <c r="U715" s="8">
        <f t="shared" si="748"/>
        <v>0.55333333333333035</v>
      </c>
      <c r="V715" s="19">
        <f t="shared" si="736"/>
        <v>24.900000000000091</v>
      </c>
      <c r="W715" s="109">
        <f t="shared" si="737"/>
        <v>1714.0808601206531</v>
      </c>
      <c r="X715" s="5">
        <f t="shared" si="738"/>
        <v>16.599999999999909</v>
      </c>
      <c r="Y715" s="8">
        <f t="shared" si="751"/>
        <v>0.44666666666666965</v>
      </c>
      <c r="Z715" s="5">
        <f t="shared" si="739"/>
        <v>0</v>
      </c>
      <c r="AA715" s="5">
        <f>K715*AA1239</f>
        <v>22.0792</v>
      </c>
      <c r="AB715" s="5">
        <f t="shared" si="752"/>
        <v>12.593525012934949</v>
      </c>
      <c r="AC715" s="2">
        <f t="shared" si="794"/>
        <v>41260</v>
      </c>
      <c r="AD715" s="43">
        <f t="shared" si="756"/>
        <v>1685</v>
      </c>
      <c r="AE715" s="235">
        <v>7.2</v>
      </c>
      <c r="AF715" s="131">
        <f>(AK714&gt;AF1239)*1</f>
        <v>1</v>
      </c>
      <c r="AG715" s="112">
        <f>MROUND((AD715*AG1239),5)</f>
        <v>1650</v>
      </c>
      <c r="AH715" s="113">
        <f>MROUND((AE715*AH1239),0.1)</f>
        <v>1.3</v>
      </c>
      <c r="AI715" s="60">
        <f t="shared" si="757"/>
        <v>-36.900000000000091</v>
      </c>
      <c r="AJ715" s="60">
        <f t="shared" si="740"/>
        <v>1698.4</v>
      </c>
      <c r="AK715" s="133">
        <f t="shared" si="741"/>
        <v>1660.1</v>
      </c>
      <c r="AL715" s="41">
        <f t="shared" si="753"/>
        <v>1715</v>
      </c>
      <c r="AM715" s="56">
        <f t="shared" si="754"/>
        <v>7.7</v>
      </c>
      <c r="AN715" s="82">
        <f t="shared" si="755"/>
        <v>0</v>
      </c>
      <c r="AO715" s="82">
        <f t="shared" si="758"/>
        <v>1</v>
      </c>
      <c r="AP715" s="33">
        <f t="shared" si="779"/>
        <v>0</v>
      </c>
      <c r="AQ715" s="29">
        <f t="shared" si="759"/>
        <v>0</v>
      </c>
      <c r="AR715" s="86">
        <f t="shared" si="760"/>
        <v>0</v>
      </c>
      <c r="AS715" s="33">
        <f t="shared" si="761"/>
        <v>0</v>
      </c>
      <c r="AT715" s="19">
        <f t="shared" si="762"/>
        <v>0</v>
      </c>
      <c r="AU715" s="18">
        <f t="shared" si="780"/>
        <v>1</v>
      </c>
      <c r="AV715" s="5">
        <f t="shared" si="781"/>
        <v>7.7</v>
      </c>
      <c r="AW715" s="17">
        <f t="shared" si="763"/>
        <v>1</v>
      </c>
      <c r="AX715" s="17">
        <f t="shared" si="764"/>
        <v>0</v>
      </c>
      <c r="AY715" s="17">
        <f t="shared" si="782"/>
        <v>0</v>
      </c>
      <c r="AZ715" s="19">
        <f t="shared" si="783"/>
        <v>1730</v>
      </c>
      <c r="BA715" s="19">
        <f t="shared" si="784"/>
        <v>0</v>
      </c>
      <c r="BB715" s="19">
        <f t="shared" si="785"/>
        <v>0</v>
      </c>
      <c r="BC715" s="19">
        <f t="shared" si="786"/>
        <v>0</v>
      </c>
      <c r="BD715" s="17">
        <f t="shared" si="787"/>
        <v>1730</v>
      </c>
      <c r="BE715" s="17">
        <f t="shared" si="765"/>
        <v>0</v>
      </c>
      <c r="BF715" s="38">
        <f t="shared" si="766"/>
        <v>0</v>
      </c>
      <c r="BG715" s="38">
        <f t="shared" si="767"/>
        <v>0</v>
      </c>
      <c r="BH715" s="38">
        <f t="shared" si="788"/>
        <v>0</v>
      </c>
      <c r="BI715" s="38">
        <f t="shared" si="768"/>
        <v>-1.3</v>
      </c>
      <c r="BJ715" s="5">
        <f t="shared" si="769"/>
        <v>0</v>
      </c>
      <c r="BK715" s="5">
        <f t="shared" si="789"/>
        <v>0</v>
      </c>
      <c r="BL715" s="22">
        <f t="shared" si="790"/>
        <v>7.7</v>
      </c>
      <c r="BM715" s="5">
        <f t="shared" si="791"/>
        <v>6.4</v>
      </c>
      <c r="BN715" s="66">
        <f t="shared" si="792"/>
        <v>640</v>
      </c>
      <c r="BO715" s="5">
        <f>AP715*BO1553</f>
        <v>0</v>
      </c>
      <c r="BP715" s="5">
        <f>AU715*BP1239</f>
        <v>-39</v>
      </c>
      <c r="BQ715" s="5">
        <f t="shared" si="743"/>
        <v>-39</v>
      </c>
      <c r="BR715" s="356">
        <f t="shared" si="801"/>
        <v>562</v>
      </c>
      <c r="BS715" s="5">
        <f t="shared" si="793"/>
        <v>1660.1</v>
      </c>
      <c r="BT715" s="6"/>
      <c r="BU715" s="306">
        <v>41260</v>
      </c>
      <c r="BV715" s="38">
        <f t="shared" si="770"/>
        <v>1660.1</v>
      </c>
      <c r="BW715" s="66">
        <f>BV27*BV715</f>
        <v>136768.82517712968</v>
      </c>
      <c r="BX715" s="66">
        <f t="shared" si="797"/>
        <v>-3040.039545229869</v>
      </c>
      <c r="BY715" s="17">
        <f t="shared" si="795"/>
        <v>0</v>
      </c>
      <c r="BZ715" s="17">
        <f t="shared" si="798"/>
        <v>1</v>
      </c>
      <c r="CA715" s="66">
        <f t="shared" si="744"/>
        <v>562</v>
      </c>
      <c r="CB715" s="66">
        <f>N3+CE715</f>
        <v>177132</v>
      </c>
      <c r="CC715" s="66">
        <f>MAX(BW404:BW715)</f>
        <v>154630.08732904927</v>
      </c>
      <c r="CD715" s="66">
        <f t="shared" si="774"/>
        <v>-17861.262151919596</v>
      </c>
      <c r="CE715" s="66">
        <f t="shared" si="745"/>
        <v>127132</v>
      </c>
      <c r="CF715" s="66">
        <f>MAX(CE404:CE715)</f>
        <v>129781</v>
      </c>
      <c r="CG715" s="66">
        <f t="shared" si="775"/>
        <v>-2649</v>
      </c>
      <c r="CH715" s="370">
        <f t="shared" si="742"/>
        <v>41260</v>
      </c>
      <c r="CI715" s="17">
        <f t="shared" si="799"/>
        <v>1</v>
      </c>
      <c r="CJ715" s="17">
        <f t="shared" si="800"/>
        <v>0</v>
      </c>
      <c r="CK715" s="38">
        <f>MAX(BV38:BV715)</f>
        <v>1876.9</v>
      </c>
      <c r="CL715" s="38">
        <f t="shared" si="796"/>
        <v>-216.80000000000018</v>
      </c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</row>
    <row r="716" spans="1:147" customFormat="1" x14ac:dyDescent="0.25">
      <c r="A716" s="3"/>
      <c r="B716" s="254">
        <f t="shared" si="802"/>
        <v>41162</v>
      </c>
      <c r="C716" s="5">
        <f t="shared" si="805"/>
        <v>70630</v>
      </c>
      <c r="D716" s="5">
        <v>0</v>
      </c>
      <c r="E716" s="66">
        <f t="shared" si="807"/>
        <v>0</v>
      </c>
      <c r="F716" s="66">
        <f t="shared" si="803"/>
        <v>760.99999999999989</v>
      </c>
      <c r="G716" s="4">
        <f t="shared" si="806"/>
        <v>71391</v>
      </c>
      <c r="H716" s="8">
        <f t="shared" si="804"/>
        <v>1.0774458445419792E-2</v>
      </c>
      <c r="I716" s="3"/>
      <c r="J716" s="306">
        <v>41267</v>
      </c>
      <c r="K716" s="176">
        <v>1658</v>
      </c>
      <c r="L716" s="176">
        <v>1668.7</v>
      </c>
      <c r="M716" s="176">
        <v>1650.6</v>
      </c>
      <c r="N716" s="178">
        <v>1655.9</v>
      </c>
      <c r="O716" s="5">
        <f t="shared" si="749"/>
        <v>18.100000000000136</v>
      </c>
      <c r="P716" s="8">
        <f t="shared" si="750"/>
        <v>1.0916767189384884E-2</v>
      </c>
      <c r="Q716" s="8">
        <f>(AVERAGE(P713:P715))*Q1239</f>
        <v>1.1222524728257296E-2</v>
      </c>
      <c r="R716" s="8">
        <f>P715/P1239</f>
        <v>1.1421213100055865</v>
      </c>
      <c r="S716" s="109">
        <f t="shared" si="734"/>
        <v>1639.3930540005495</v>
      </c>
      <c r="T716" s="5">
        <f t="shared" si="735"/>
        <v>18</v>
      </c>
      <c r="U716" s="8">
        <f t="shared" si="748"/>
        <v>0.48571428571428571</v>
      </c>
      <c r="V716" s="19">
        <f t="shared" si="736"/>
        <v>0</v>
      </c>
      <c r="W716" s="109">
        <f t="shared" si="737"/>
        <v>1676.6069459994505</v>
      </c>
      <c r="X716" s="5">
        <f t="shared" si="738"/>
        <v>17</v>
      </c>
      <c r="Y716" s="8">
        <f t="shared" si="751"/>
        <v>0.51428571428571423</v>
      </c>
      <c r="Z716" s="5">
        <f t="shared" si="739"/>
        <v>0</v>
      </c>
      <c r="AA716" s="5">
        <f>K716*AA1239</f>
        <v>21.553999999999998</v>
      </c>
      <c r="AB716" s="5">
        <f t="shared" si="752"/>
        <v>24.617282715860409</v>
      </c>
      <c r="AC716" s="2">
        <f t="shared" si="794"/>
        <v>41267</v>
      </c>
      <c r="AD716" s="43">
        <f t="shared" si="756"/>
        <v>1640</v>
      </c>
      <c r="AE716" s="235">
        <v>6.9</v>
      </c>
      <c r="AF716" s="131">
        <f>(AK715&gt;AF1239)*1</f>
        <v>1</v>
      </c>
      <c r="AG716" s="112">
        <f>MROUND((AD716*AG1239),5)</f>
        <v>1610</v>
      </c>
      <c r="AH716" s="113">
        <f>MROUND((AE716*AH1239),0.1)</f>
        <v>1.2000000000000002</v>
      </c>
      <c r="AI716" s="60">
        <f t="shared" si="757"/>
        <v>-4.1999999999998181</v>
      </c>
      <c r="AJ716" s="60">
        <f t="shared" si="740"/>
        <v>1658</v>
      </c>
      <c r="AK716" s="133">
        <f t="shared" si="741"/>
        <v>1655.9</v>
      </c>
      <c r="AL716" s="41">
        <f t="shared" si="753"/>
        <v>1675</v>
      </c>
      <c r="AM716" s="56">
        <f t="shared" si="754"/>
        <v>5.6000000000000005</v>
      </c>
      <c r="AN716" s="82">
        <f t="shared" si="755"/>
        <v>0</v>
      </c>
      <c r="AO716" s="82">
        <f t="shared" si="758"/>
        <v>1</v>
      </c>
      <c r="AP716" s="33">
        <f t="shared" si="779"/>
        <v>0</v>
      </c>
      <c r="AQ716" s="29">
        <f t="shared" si="759"/>
        <v>0</v>
      </c>
      <c r="AR716" s="86">
        <f t="shared" si="760"/>
        <v>1</v>
      </c>
      <c r="AS716" s="33">
        <f t="shared" si="761"/>
        <v>0</v>
      </c>
      <c r="AT716" s="19">
        <f t="shared" si="762"/>
        <v>0</v>
      </c>
      <c r="AU716" s="18">
        <f t="shared" si="780"/>
        <v>1</v>
      </c>
      <c r="AV716" s="5">
        <f t="shared" si="781"/>
        <v>5.6000000000000005</v>
      </c>
      <c r="AW716" s="17">
        <f t="shared" si="763"/>
        <v>1</v>
      </c>
      <c r="AX716" s="17">
        <f t="shared" si="764"/>
        <v>0</v>
      </c>
      <c r="AY716" s="17">
        <f t="shared" si="782"/>
        <v>0</v>
      </c>
      <c r="AZ716" s="19">
        <f t="shared" si="783"/>
        <v>1730</v>
      </c>
      <c r="BA716" s="19">
        <f t="shared" si="784"/>
        <v>0</v>
      </c>
      <c r="BB716" s="19">
        <f t="shared" si="785"/>
        <v>0</v>
      </c>
      <c r="BC716" s="19">
        <f t="shared" si="786"/>
        <v>0</v>
      </c>
      <c r="BD716" s="17">
        <f t="shared" si="787"/>
        <v>1730</v>
      </c>
      <c r="BE716" s="17">
        <f t="shared" si="765"/>
        <v>0</v>
      </c>
      <c r="BF716" s="38">
        <f t="shared" si="766"/>
        <v>0</v>
      </c>
      <c r="BG716" s="38">
        <f t="shared" si="767"/>
        <v>0</v>
      </c>
      <c r="BH716" s="38">
        <f t="shared" si="788"/>
        <v>0</v>
      </c>
      <c r="BI716" s="38">
        <f t="shared" si="768"/>
        <v>-1.2000000000000002</v>
      </c>
      <c r="BJ716" s="5">
        <f t="shared" si="769"/>
        <v>0</v>
      </c>
      <c r="BK716" s="5">
        <f t="shared" si="789"/>
        <v>0</v>
      </c>
      <c r="BL716" s="22">
        <f t="shared" si="790"/>
        <v>5.6000000000000005</v>
      </c>
      <c r="BM716" s="5">
        <f t="shared" si="791"/>
        <v>4.4000000000000004</v>
      </c>
      <c r="BN716" s="66">
        <f t="shared" si="792"/>
        <v>440.00000000000006</v>
      </c>
      <c r="BO716" s="5">
        <f>AP716*BO1554</f>
        <v>0</v>
      </c>
      <c r="BP716" s="5">
        <f>AU716*BP1239</f>
        <v>-39</v>
      </c>
      <c r="BQ716" s="5">
        <f t="shared" si="743"/>
        <v>-39</v>
      </c>
      <c r="BR716" s="356">
        <f t="shared" si="801"/>
        <v>362.00000000000006</v>
      </c>
      <c r="BS716" s="5">
        <f t="shared" si="793"/>
        <v>1655.9</v>
      </c>
      <c r="BT716" s="6"/>
      <c r="BU716" s="306">
        <v>41267</v>
      </c>
      <c r="BV716" s="38">
        <f t="shared" si="770"/>
        <v>1655.9</v>
      </c>
      <c r="BW716" s="66">
        <f>BV27*BV716</f>
        <v>136422.80441588402</v>
      </c>
      <c r="BX716" s="66">
        <f t="shared" si="797"/>
        <v>-346.02076124565792</v>
      </c>
      <c r="BY716" s="17">
        <f t="shared" si="795"/>
        <v>0</v>
      </c>
      <c r="BZ716" s="17">
        <f t="shared" si="798"/>
        <v>1</v>
      </c>
      <c r="CA716" s="66">
        <f t="shared" si="744"/>
        <v>362</v>
      </c>
      <c r="CB716" s="66">
        <f>N3+CE716</f>
        <v>177494</v>
      </c>
      <c r="CC716" s="66">
        <f>MAX(BW404:BW716)</f>
        <v>154630.08732904927</v>
      </c>
      <c r="CD716" s="66">
        <f t="shared" si="774"/>
        <v>-18207.282913165254</v>
      </c>
      <c r="CE716" s="66">
        <f t="shared" si="745"/>
        <v>127494</v>
      </c>
      <c r="CF716" s="66">
        <f>MAX(CE404:CE716)</f>
        <v>129781</v>
      </c>
      <c r="CG716" s="66">
        <f t="shared" si="775"/>
        <v>-2287</v>
      </c>
      <c r="CH716" s="370">
        <f t="shared" si="742"/>
        <v>41267</v>
      </c>
      <c r="CI716" s="17">
        <f t="shared" si="799"/>
        <v>1</v>
      </c>
      <c r="CJ716" s="17">
        <f t="shared" si="800"/>
        <v>0</v>
      </c>
      <c r="CK716" s="38">
        <f>MAX(BV38:BV716)</f>
        <v>1876.9</v>
      </c>
      <c r="CL716" s="38">
        <f t="shared" si="796"/>
        <v>-221</v>
      </c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</row>
    <row r="717" spans="1:147" customFormat="1" x14ac:dyDescent="0.25">
      <c r="A717" s="3"/>
      <c r="B717" s="254">
        <f t="shared" si="802"/>
        <v>41169</v>
      </c>
      <c r="C717" s="5">
        <f t="shared" si="805"/>
        <v>71391</v>
      </c>
      <c r="D717" s="5">
        <v>0</v>
      </c>
      <c r="E717" s="66">
        <f t="shared" si="807"/>
        <v>0</v>
      </c>
      <c r="F717" s="66">
        <f t="shared" si="803"/>
        <v>830.99999999999989</v>
      </c>
      <c r="G717" s="4">
        <f t="shared" si="806"/>
        <v>72222</v>
      </c>
      <c r="H717" s="8">
        <f t="shared" si="804"/>
        <v>1.1640122704542588E-2</v>
      </c>
      <c r="I717" s="3"/>
      <c r="J717" s="306">
        <v>41274</v>
      </c>
      <c r="K717" s="176">
        <v>1655.9</v>
      </c>
      <c r="L717" s="176">
        <v>1695.4</v>
      </c>
      <c r="M717" s="176">
        <v>1626</v>
      </c>
      <c r="N717" s="178">
        <v>1648.9</v>
      </c>
      <c r="O717" s="5">
        <f t="shared" si="749"/>
        <v>69.400000000000091</v>
      </c>
      <c r="P717" s="8">
        <f t="shared" si="750"/>
        <v>4.1910743402379422E-2</v>
      </c>
      <c r="Q717" s="8">
        <f>(AVERAGE(P714:P716))*Q1239</f>
        <v>9.5070065402374435E-3</v>
      </c>
      <c r="R717" s="8">
        <f>P716/P1239</f>
        <v>0.30959230873995963</v>
      </c>
      <c r="S717" s="109">
        <f t="shared" si="734"/>
        <v>1640.1573478700209</v>
      </c>
      <c r="T717" s="5">
        <f t="shared" si="735"/>
        <v>15.900000000000091</v>
      </c>
      <c r="U717" s="8">
        <f t="shared" si="748"/>
        <v>0.46999999999999698</v>
      </c>
      <c r="V717" s="19">
        <f t="shared" si="736"/>
        <v>0</v>
      </c>
      <c r="W717" s="109">
        <f t="shared" si="737"/>
        <v>1671.6426521299793</v>
      </c>
      <c r="X717" s="5">
        <f t="shared" si="738"/>
        <v>14.099999999999909</v>
      </c>
      <c r="Y717" s="8">
        <f t="shared" si="751"/>
        <v>0.53000000000000302</v>
      </c>
      <c r="Z717" s="5">
        <f t="shared" si="739"/>
        <v>0</v>
      </c>
      <c r="AA717" s="5">
        <f>K717*AA1239</f>
        <v>21.526700000000002</v>
      </c>
      <c r="AB717" s="5">
        <f t="shared" si="752"/>
        <v>6.66450075255249</v>
      </c>
      <c r="AC717" s="2">
        <f t="shared" si="794"/>
        <v>41274</v>
      </c>
      <c r="AD717" s="43">
        <f t="shared" si="756"/>
        <v>1640</v>
      </c>
      <c r="AE717" s="235">
        <v>11.9</v>
      </c>
      <c r="AF717" s="131">
        <f>(AK716&gt;AF1239)*1</f>
        <v>1</v>
      </c>
      <c r="AG717" s="112">
        <f>MROUND((AD717*AG1239),5)</f>
        <v>1610</v>
      </c>
      <c r="AH717" s="113">
        <f>MROUND((AE717*AH1239),0.1)</f>
        <v>2.1</v>
      </c>
      <c r="AI717" s="60">
        <f t="shared" si="757"/>
        <v>-7</v>
      </c>
      <c r="AJ717" s="60">
        <f t="shared" si="740"/>
        <v>1655.9</v>
      </c>
      <c r="AK717" s="133">
        <f t="shared" si="741"/>
        <v>1648.9</v>
      </c>
      <c r="AL717" s="41">
        <f t="shared" si="753"/>
        <v>1670</v>
      </c>
      <c r="AM717" s="56">
        <f t="shared" si="754"/>
        <v>12.700000000000001</v>
      </c>
      <c r="AN717" s="82">
        <f t="shared" si="755"/>
        <v>0</v>
      </c>
      <c r="AO717" s="82">
        <f t="shared" si="758"/>
        <v>1</v>
      </c>
      <c r="AP717" s="33">
        <f t="shared" si="779"/>
        <v>0</v>
      </c>
      <c r="AQ717" s="29">
        <f t="shared" si="759"/>
        <v>0</v>
      </c>
      <c r="AR717" s="86">
        <f t="shared" si="760"/>
        <v>1</v>
      </c>
      <c r="AS717" s="33">
        <f t="shared" si="761"/>
        <v>0</v>
      </c>
      <c r="AT717" s="19">
        <f t="shared" si="762"/>
        <v>0</v>
      </c>
      <c r="AU717" s="18">
        <f t="shared" si="780"/>
        <v>1</v>
      </c>
      <c r="AV717" s="5">
        <f t="shared" si="781"/>
        <v>12.700000000000001</v>
      </c>
      <c r="AW717" s="17">
        <f t="shared" si="763"/>
        <v>1</v>
      </c>
      <c r="AX717" s="17">
        <f t="shared" si="764"/>
        <v>0</v>
      </c>
      <c r="AY717" s="17">
        <f t="shared" si="782"/>
        <v>0</v>
      </c>
      <c r="AZ717" s="19">
        <f t="shared" si="783"/>
        <v>1730</v>
      </c>
      <c r="BA717" s="19">
        <f t="shared" si="784"/>
        <v>0</v>
      </c>
      <c r="BB717" s="19">
        <f t="shared" si="785"/>
        <v>0</v>
      </c>
      <c r="BC717" s="19">
        <f t="shared" si="786"/>
        <v>0</v>
      </c>
      <c r="BD717" s="17">
        <f t="shared" si="787"/>
        <v>1730</v>
      </c>
      <c r="BE717" s="17">
        <f t="shared" si="765"/>
        <v>0</v>
      </c>
      <c r="BF717" s="38">
        <f t="shared" si="766"/>
        <v>0</v>
      </c>
      <c r="BG717" s="38">
        <f t="shared" si="767"/>
        <v>0</v>
      </c>
      <c r="BH717" s="38">
        <f t="shared" si="788"/>
        <v>0</v>
      </c>
      <c r="BI717" s="38">
        <f t="shared" si="768"/>
        <v>-2.1</v>
      </c>
      <c r="BJ717" s="5">
        <f t="shared" si="769"/>
        <v>0</v>
      </c>
      <c r="BK717" s="5">
        <f t="shared" si="789"/>
        <v>0</v>
      </c>
      <c r="BL717" s="22">
        <f t="shared" si="790"/>
        <v>12.700000000000001</v>
      </c>
      <c r="BM717" s="5">
        <f t="shared" si="791"/>
        <v>10.600000000000001</v>
      </c>
      <c r="BN717" s="66">
        <f t="shared" si="792"/>
        <v>1060.0000000000002</v>
      </c>
      <c r="BO717" s="5">
        <f>AP717*BO1555</f>
        <v>0</v>
      </c>
      <c r="BP717" s="5">
        <f>AU717*BP1239</f>
        <v>-39</v>
      </c>
      <c r="BQ717" s="5">
        <f t="shared" si="743"/>
        <v>-39</v>
      </c>
      <c r="BR717" s="356">
        <f t="shared" si="801"/>
        <v>982.00000000000023</v>
      </c>
      <c r="BS717" s="5">
        <f t="shared" si="793"/>
        <v>1648.9</v>
      </c>
      <c r="BT717" s="6"/>
      <c r="BU717" s="306">
        <v>41274</v>
      </c>
      <c r="BV717" s="38">
        <f t="shared" si="770"/>
        <v>1648.9</v>
      </c>
      <c r="BW717" s="66">
        <f>BV27*BV717</f>
        <v>135846.10314714123</v>
      </c>
      <c r="BX717" s="66">
        <f t="shared" si="797"/>
        <v>-576.70126874279231</v>
      </c>
      <c r="BY717" s="17">
        <f t="shared" si="795"/>
        <v>0</v>
      </c>
      <c r="BZ717" s="17">
        <f t="shared" si="798"/>
        <v>1</v>
      </c>
      <c r="CA717" s="66">
        <f t="shared" si="744"/>
        <v>982</v>
      </c>
      <c r="CB717" s="66">
        <f>N3+CE717</f>
        <v>178476</v>
      </c>
      <c r="CC717" s="66">
        <f>MAX(BW404:BW717)</f>
        <v>154630.08732904927</v>
      </c>
      <c r="CD717" s="66">
        <f t="shared" si="774"/>
        <v>-18783.984181908047</v>
      </c>
      <c r="CE717" s="66">
        <f t="shared" si="745"/>
        <v>128476</v>
      </c>
      <c r="CF717" s="66">
        <f>MAX(CE404:CE717)</f>
        <v>129781</v>
      </c>
      <c r="CG717" s="66">
        <f t="shared" si="775"/>
        <v>-1305</v>
      </c>
      <c r="CH717" s="370">
        <f t="shared" si="742"/>
        <v>41274</v>
      </c>
      <c r="CI717" s="17">
        <f t="shared" si="799"/>
        <v>1</v>
      </c>
      <c r="CJ717" s="17">
        <f t="shared" si="800"/>
        <v>0</v>
      </c>
      <c r="CK717" s="38">
        <f>MAX(BV38:BV717)</f>
        <v>1876.9</v>
      </c>
      <c r="CL717" s="38">
        <f t="shared" si="796"/>
        <v>-228</v>
      </c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</row>
    <row r="718" spans="1:147" customFormat="1" x14ac:dyDescent="0.25">
      <c r="A718" s="3"/>
      <c r="B718" s="254">
        <f t="shared" si="802"/>
        <v>41176</v>
      </c>
      <c r="C718" s="5">
        <f t="shared" si="805"/>
        <v>72222</v>
      </c>
      <c r="D718" s="5">
        <v>0</v>
      </c>
      <c r="E718" s="66">
        <f t="shared" si="807"/>
        <v>0</v>
      </c>
      <c r="F718" s="66">
        <f t="shared" si="803"/>
        <v>851</v>
      </c>
      <c r="G718" s="4">
        <f t="shared" si="806"/>
        <v>73073</v>
      </c>
      <c r="H718" s="8">
        <f t="shared" si="804"/>
        <v>1.1783113178809781E-2</v>
      </c>
      <c r="I718" s="3"/>
      <c r="J718" s="306">
        <v>41281</v>
      </c>
      <c r="K718" s="176">
        <v>1656.3</v>
      </c>
      <c r="L718" s="176">
        <v>1678.8</v>
      </c>
      <c r="M718" s="176">
        <v>1642.6</v>
      </c>
      <c r="N718" s="178">
        <v>1660.6</v>
      </c>
      <c r="O718" s="5">
        <f t="shared" si="749"/>
        <v>36.200000000000045</v>
      </c>
      <c r="P718" s="8">
        <f t="shared" si="750"/>
        <v>2.1855943971502777E-2</v>
      </c>
      <c r="Q718" s="8">
        <f>(AVERAGE(P715:P717))*Q1239</f>
        <v>1.2413427852806766E-2</v>
      </c>
      <c r="R718" s="8">
        <f>P717/P1239</f>
        <v>1.1885610076550308</v>
      </c>
      <c r="S718" s="109">
        <f t="shared" si="734"/>
        <v>1635.739639447396</v>
      </c>
      <c r="T718" s="5">
        <f t="shared" si="735"/>
        <v>21.299999999999955</v>
      </c>
      <c r="U718" s="8">
        <f t="shared" si="748"/>
        <v>0.46750000000000114</v>
      </c>
      <c r="V718" s="19">
        <f t="shared" si="736"/>
        <v>0</v>
      </c>
      <c r="W718" s="109">
        <f t="shared" si="737"/>
        <v>1676.8603605526039</v>
      </c>
      <c r="X718" s="5">
        <f t="shared" si="738"/>
        <v>18.700000000000045</v>
      </c>
      <c r="Y718" s="8">
        <f t="shared" si="751"/>
        <v>0.53249999999999886</v>
      </c>
      <c r="Z718" s="5">
        <f t="shared" si="739"/>
        <v>0</v>
      </c>
      <c r="AA718" s="5">
        <f>K718*AA1239</f>
        <v>21.531899999999997</v>
      </c>
      <c r="AB718" s="5">
        <f t="shared" si="752"/>
        <v>25.591976760727356</v>
      </c>
      <c r="AC718" s="2">
        <f t="shared" si="794"/>
        <v>41281</v>
      </c>
      <c r="AD718" s="43">
        <f t="shared" si="756"/>
        <v>1635</v>
      </c>
      <c r="AE718" s="235">
        <v>3.1</v>
      </c>
      <c r="AF718" s="131">
        <f>(AK717&gt;AF1239)*1</f>
        <v>1</v>
      </c>
      <c r="AG718" s="112">
        <f>MROUND((AD718*AG1239),5)</f>
        <v>1605</v>
      </c>
      <c r="AH718" s="113">
        <f>MROUND((AE718*AH1239),0.1)</f>
        <v>0.60000000000000009</v>
      </c>
      <c r="AI718" s="60">
        <f t="shared" si="757"/>
        <v>11.699999999999818</v>
      </c>
      <c r="AJ718" s="60">
        <f t="shared" si="740"/>
        <v>1656.3</v>
      </c>
      <c r="AK718" s="133">
        <f t="shared" si="741"/>
        <v>1660.6</v>
      </c>
      <c r="AL718" s="41">
        <f t="shared" si="753"/>
        <v>1675</v>
      </c>
      <c r="AM718" s="56">
        <f t="shared" si="754"/>
        <v>3.5</v>
      </c>
      <c r="AN718" s="82">
        <f t="shared" si="755"/>
        <v>1</v>
      </c>
      <c r="AO718" s="82">
        <f t="shared" si="758"/>
        <v>0</v>
      </c>
      <c r="AP718" s="33">
        <f t="shared" si="779"/>
        <v>0</v>
      </c>
      <c r="AQ718" s="29">
        <f t="shared" si="759"/>
        <v>0</v>
      </c>
      <c r="AR718" s="86">
        <f t="shared" si="760"/>
        <v>1</v>
      </c>
      <c r="AS718" s="33">
        <f t="shared" si="761"/>
        <v>0</v>
      </c>
      <c r="AT718" s="19">
        <f t="shared" si="762"/>
        <v>0</v>
      </c>
      <c r="AU718" s="18">
        <f t="shared" si="780"/>
        <v>1</v>
      </c>
      <c r="AV718" s="5">
        <f t="shared" si="781"/>
        <v>3.5</v>
      </c>
      <c r="AW718" s="17">
        <f t="shared" si="763"/>
        <v>1</v>
      </c>
      <c r="AX718" s="17">
        <f t="shared" si="764"/>
        <v>0</v>
      </c>
      <c r="AY718" s="17">
        <f t="shared" si="782"/>
        <v>0</v>
      </c>
      <c r="AZ718" s="19">
        <f t="shared" si="783"/>
        <v>1730</v>
      </c>
      <c r="BA718" s="19">
        <f t="shared" si="784"/>
        <v>0</v>
      </c>
      <c r="BB718" s="19">
        <f t="shared" si="785"/>
        <v>0</v>
      </c>
      <c r="BC718" s="19">
        <f t="shared" si="786"/>
        <v>0</v>
      </c>
      <c r="BD718" s="17">
        <f t="shared" si="787"/>
        <v>1730</v>
      </c>
      <c r="BE718" s="17">
        <f t="shared" si="765"/>
        <v>0</v>
      </c>
      <c r="BF718" s="38">
        <f t="shared" si="766"/>
        <v>0</v>
      </c>
      <c r="BG718" s="38">
        <f t="shared" si="767"/>
        <v>0</v>
      </c>
      <c r="BH718" s="38">
        <f t="shared" si="788"/>
        <v>0</v>
      </c>
      <c r="BI718" s="38">
        <f t="shared" si="768"/>
        <v>-0.60000000000000009</v>
      </c>
      <c r="BJ718" s="5">
        <f t="shared" si="769"/>
        <v>0</v>
      </c>
      <c r="BK718" s="5">
        <f t="shared" si="789"/>
        <v>0</v>
      </c>
      <c r="BL718" s="22">
        <f t="shared" si="790"/>
        <v>3.5</v>
      </c>
      <c r="BM718" s="5">
        <f t="shared" si="791"/>
        <v>2.9</v>
      </c>
      <c r="BN718" s="66">
        <f t="shared" si="792"/>
        <v>290</v>
      </c>
      <c r="BO718" s="5">
        <f>AP718*BO1556</f>
        <v>0</v>
      </c>
      <c r="BP718" s="5">
        <f>AU718*BP1239</f>
        <v>-39</v>
      </c>
      <c r="BQ718" s="5">
        <f t="shared" si="743"/>
        <v>-39</v>
      </c>
      <c r="BR718" s="356">
        <f t="shared" si="801"/>
        <v>212</v>
      </c>
      <c r="BS718" s="5">
        <f t="shared" si="793"/>
        <v>1660.6</v>
      </c>
      <c r="BT718" s="6"/>
      <c r="BU718" s="306">
        <v>41281</v>
      </c>
      <c r="BV718" s="38">
        <f t="shared" si="770"/>
        <v>1660.6</v>
      </c>
      <c r="BW718" s="66">
        <f>BV27*BV718</f>
        <v>136810.018124897</v>
      </c>
      <c r="BX718" s="66">
        <f t="shared" si="797"/>
        <v>963.91497775577591</v>
      </c>
      <c r="BY718" s="17">
        <f t="shared" si="795"/>
        <v>1</v>
      </c>
      <c r="BZ718" s="17">
        <f t="shared" si="798"/>
        <v>0</v>
      </c>
      <c r="CA718" s="66">
        <f t="shared" si="744"/>
        <v>212</v>
      </c>
      <c r="CB718" s="66">
        <f>N3+CE718</f>
        <v>178688</v>
      </c>
      <c r="CC718" s="66">
        <f>MAX(BW404:BW718)</f>
        <v>154630.08732904927</v>
      </c>
      <c r="CD718" s="66">
        <f t="shared" si="774"/>
        <v>-17820.069204152271</v>
      </c>
      <c r="CE718" s="66">
        <f t="shared" si="745"/>
        <v>128688</v>
      </c>
      <c r="CF718" s="66">
        <f>MAX(CE404:CE718)</f>
        <v>129781</v>
      </c>
      <c r="CG718" s="66">
        <f t="shared" si="775"/>
        <v>-1093</v>
      </c>
      <c r="CH718" s="370">
        <f t="shared" si="742"/>
        <v>41281</v>
      </c>
      <c r="CI718" s="17">
        <f t="shared" ref="CI718:CI749" si="808">(F736&gt;0)*1</f>
        <v>1</v>
      </c>
      <c r="CJ718" s="17">
        <f t="shared" ref="CJ718:CJ749" si="809">(F736&lt;1)*1</f>
        <v>0</v>
      </c>
      <c r="CK718" s="38">
        <f>MAX(BV38:BV718)</f>
        <v>1876.9</v>
      </c>
      <c r="CL718" s="38">
        <f t="shared" si="796"/>
        <v>-216.30000000000018</v>
      </c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</row>
    <row r="719" spans="1:147" customFormat="1" x14ac:dyDescent="0.25">
      <c r="A719" s="3"/>
      <c r="B719" s="254">
        <f t="shared" si="802"/>
        <v>41183</v>
      </c>
      <c r="C719" s="5">
        <f t="shared" si="805"/>
        <v>73073</v>
      </c>
      <c r="D719" s="5">
        <v>0</v>
      </c>
      <c r="E719" s="66">
        <f t="shared" si="807"/>
        <v>0</v>
      </c>
      <c r="F719" s="66">
        <f t="shared" si="803"/>
        <v>531</v>
      </c>
      <c r="G719" s="4">
        <f t="shared" si="806"/>
        <v>73604</v>
      </c>
      <c r="H719" s="8">
        <f t="shared" si="804"/>
        <v>7.266705896842883E-3</v>
      </c>
      <c r="I719" s="3"/>
      <c r="J719" s="306">
        <v>41288</v>
      </c>
      <c r="K719" s="176">
        <v>1659.5</v>
      </c>
      <c r="L719" s="176">
        <v>1697.8</v>
      </c>
      <c r="M719" s="176">
        <v>1659.5</v>
      </c>
      <c r="N719" s="178">
        <v>1687</v>
      </c>
      <c r="O719" s="5">
        <f t="shared" si="749"/>
        <v>38.299999999999955</v>
      </c>
      <c r="P719" s="8">
        <f t="shared" si="750"/>
        <v>2.3079240735161165E-2</v>
      </c>
      <c r="Q719" s="8">
        <f>(AVERAGE(P716:P718))*Q1239</f>
        <v>9.9577939417689453E-3</v>
      </c>
      <c r="R719" s="8">
        <f>P718/P1239</f>
        <v>0.61982013873193254</v>
      </c>
      <c r="S719" s="109">
        <f t="shared" si="734"/>
        <v>1642.9750409536343</v>
      </c>
      <c r="T719" s="5">
        <f t="shared" si="735"/>
        <v>14.5</v>
      </c>
      <c r="U719" s="8">
        <f t="shared" si="748"/>
        <v>0.51666666666666672</v>
      </c>
      <c r="V719" s="19">
        <f t="shared" si="736"/>
        <v>0</v>
      </c>
      <c r="W719" s="109">
        <f t="shared" si="737"/>
        <v>1676.0249590463657</v>
      </c>
      <c r="X719" s="5">
        <f t="shared" si="738"/>
        <v>15.5</v>
      </c>
      <c r="Y719" s="8">
        <f t="shared" si="751"/>
        <v>0.48333333333333328</v>
      </c>
      <c r="Z719" s="5">
        <f t="shared" si="739"/>
        <v>12</v>
      </c>
      <c r="AA719" s="5">
        <f>K719*AA1239</f>
        <v>21.573499999999999</v>
      </c>
      <c r="AB719" s="5">
        <f t="shared" si="752"/>
        <v>13.371689762933347</v>
      </c>
      <c r="AC719" s="2">
        <f t="shared" si="794"/>
        <v>41288</v>
      </c>
      <c r="AD719" s="43">
        <f t="shared" si="756"/>
        <v>1645</v>
      </c>
      <c r="AE719" s="235">
        <v>11.9</v>
      </c>
      <c r="AF719" s="131">
        <f>(AK718&gt;AF1239)*1</f>
        <v>1</v>
      </c>
      <c r="AG719" s="112">
        <f>MROUND((AD719*AG1239),5)</f>
        <v>1615</v>
      </c>
      <c r="AH719" s="113">
        <f>MROUND((AE719*AH1239),0.1)</f>
        <v>2.1</v>
      </c>
      <c r="AI719" s="60">
        <f t="shared" si="757"/>
        <v>26.400000000000091</v>
      </c>
      <c r="AJ719" s="60">
        <f t="shared" si="740"/>
        <v>1659.5</v>
      </c>
      <c r="AK719" s="133">
        <f t="shared" si="741"/>
        <v>1687</v>
      </c>
      <c r="AL719" s="41">
        <f t="shared" si="753"/>
        <v>1675</v>
      </c>
      <c r="AM719" s="56">
        <f t="shared" si="754"/>
        <v>13.600000000000001</v>
      </c>
      <c r="AN719" s="82">
        <f t="shared" si="755"/>
        <v>1</v>
      </c>
      <c r="AO719" s="82">
        <f t="shared" si="758"/>
        <v>0</v>
      </c>
      <c r="AP719" s="33">
        <f t="shared" si="779"/>
        <v>0</v>
      </c>
      <c r="AQ719" s="29">
        <f t="shared" si="759"/>
        <v>0</v>
      </c>
      <c r="AR719" s="86">
        <f t="shared" si="760"/>
        <v>1</v>
      </c>
      <c r="AS719" s="33">
        <f t="shared" si="761"/>
        <v>0</v>
      </c>
      <c r="AT719" s="19">
        <f t="shared" si="762"/>
        <v>0</v>
      </c>
      <c r="AU719" s="18">
        <f t="shared" si="780"/>
        <v>1</v>
      </c>
      <c r="AV719" s="5">
        <f t="shared" si="781"/>
        <v>13.600000000000001</v>
      </c>
      <c r="AW719" s="17">
        <f t="shared" si="763"/>
        <v>0</v>
      </c>
      <c r="AX719" s="17">
        <f t="shared" si="764"/>
        <v>1</v>
      </c>
      <c r="AY719" s="17">
        <f t="shared" si="782"/>
        <v>1675</v>
      </c>
      <c r="AZ719" s="19">
        <f t="shared" si="783"/>
        <v>1730</v>
      </c>
      <c r="BA719" s="19">
        <f t="shared" si="784"/>
        <v>0</v>
      </c>
      <c r="BB719" s="19">
        <f t="shared" si="785"/>
        <v>0</v>
      </c>
      <c r="BC719" s="19">
        <f t="shared" si="786"/>
        <v>1675</v>
      </c>
      <c r="BD719" s="17">
        <f t="shared" si="787"/>
        <v>0</v>
      </c>
      <c r="BE719" s="17">
        <f t="shared" si="765"/>
        <v>0</v>
      </c>
      <c r="BF719" s="38">
        <f t="shared" si="766"/>
        <v>0</v>
      </c>
      <c r="BG719" s="38">
        <f t="shared" si="767"/>
        <v>0</v>
      </c>
      <c r="BH719" s="38">
        <f t="shared" si="788"/>
        <v>0</v>
      </c>
      <c r="BI719" s="38">
        <f t="shared" si="768"/>
        <v>-2.1</v>
      </c>
      <c r="BJ719" s="5">
        <f t="shared" si="769"/>
        <v>0</v>
      </c>
      <c r="BK719" s="5">
        <f t="shared" si="789"/>
        <v>-55</v>
      </c>
      <c r="BL719" s="22">
        <f t="shared" si="790"/>
        <v>-41.4</v>
      </c>
      <c r="BM719" s="5">
        <f t="shared" si="791"/>
        <v>-43.5</v>
      </c>
      <c r="BN719" s="66">
        <f t="shared" si="792"/>
        <v>-4350</v>
      </c>
      <c r="BO719" s="5">
        <f>AP719*BO1557</f>
        <v>0</v>
      </c>
      <c r="BP719" s="5">
        <f>AU719*BP1239</f>
        <v>-39</v>
      </c>
      <c r="BQ719" s="5">
        <f t="shared" si="743"/>
        <v>-39</v>
      </c>
      <c r="BR719" s="356">
        <f t="shared" si="801"/>
        <v>-4428</v>
      </c>
      <c r="BS719" s="5">
        <f t="shared" si="793"/>
        <v>1687</v>
      </c>
      <c r="BT719" s="6"/>
      <c r="BU719" s="306">
        <v>41288</v>
      </c>
      <c r="BV719" s="38">
        <f t="shared" si="770"/>
        <v>1687</v>
      </c>
      <c r="BW719" s="66">
        <f>BV27*BV719</f>
        <v>138985.00576701268</v>
      </c>
      <c r="BX719" s="66">
        <f t="shared" si="797"/>
        <v>2174.9876421156805</v>
      </c>
      <c r="BY719" s="17">
        <f t="shared" si="795"/>
        <v>1</v>
      </c>
      <c r="BZ719" s="17">
        <f t="shared" si="798"/>
        <v>0</v>
      </c>
      <c r="CA719" s="66">
        <f t="shared" si="744"/>
        <v>-4428</v>
      </c>
      <c r="CB719" s="66">
        <f>N3+CE719</f>
        <v>174260</v>
      </c>
      <c r="CC719" s="66">
        <f>MAX(BW404:BW719)</f>
        <v>154630.08732904927</v>
      </c>
      <c r="CD719" s="66">
        <f t="shared" si="774"/>
        <v>-15645.08156203659</v>
      </c>
      <c r="CE719" s="66">
        <f t="shared" si="745"/>
        <v>124260</v>
      </c>
      <c r="CF719" s="66">
        <f>MAX(CE404:CE719)</f>
        <v>129781</v>
      </c>
      <c r="CG719" s="66">
        <f t="shared" si="775"/>
        <v>-5521</v>
      </c>
      <c r="CH719" s="370">
        <f t="shared" si="742"/>
        <v>41288</v>
      </c>
      <c r="CI719" s="17">
        <f t="shared" si="808"/>
        <v>0</v>
      </c>
      <c r="CJ719" s="17">
        <f t="shared" si="809"/>
        <v>1</v>
      </c>
      <c r="CK719" s="38">
        <f>MAX(BV38:BV719)</f>
        <v>1876.9</v>
      </c>
      <c r="CL719" s="38">
        <f t="shared" si="796"/>
        <v>-189.90000000000009</v>
      </c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</row>
    <row r="720" spans="1:147" customFormat="1" x14ac:dyDescent="0.25">
      <c r="A720" s="3"/>
      <c r="B720" s="254">
        <f t="shared" si="802"/>
        <v>41190</v>
      </c>
      <c r="C720" s="5">
        <f t="shared" si="805"/>
        <v>73604</v>
      </c>
      <c r="D720" s="5">
        <v>0</v>
      </c>
      <c r="E720" s="66">
        <f t="shared" si="807"/>
        <v>0</v>
      </c>
      <c r="F720" s="66">
        <f t="shared" si="803"/>
        <v>721</v>
      </c>
      <c r="G720" s="4">
        <f t="shared" si="806"/>
        <v>74325</v>
      </c>
      <c r="H720" s="8">
        <f t="shared" si="804"/>
        <v>9.7956632791696106E-3</v>
      </c>
      <c r="I720" s="3"/>
      <c r="J720" s="306">
        <v>41295</v>
      </c>
      <c r="K720" s="176">
        <v>1686.5</v>
      </c>
      <c r="L720" s="176">
        <v>1695.9</v>
      </c>
      <c r="M720" s="176">
        <v>1655</v>
      </c>
      <c r="N720" s="178">
        <v>1656.6</v>
      </c>
      <c r="O720" s="5">
        <f t="shared" si="749"/>
        <v>40.900000000000091</v>
      </c>
      <c r="P720" s="8">
        <f t="shared" si="750"/>
        <v>2.4251408241921193E-2</v>
      </c>
      <c r="Q720" s="8">
        <f>(AVERAGE(P717:P719))*Q1239</f>
        <v>1.1579457081205781E-2</v>
      </c>
      <c r="R720" s="8">
        <f>P719/P1239</f>
        <v>0.6545120271605307</v>
      </c>
      <c r="S720" s="109">
        <f t="shared" si="734"/>
        <v>1666.9712456325465</v>
      </c>
      <c r="T720" s="5">
        <f t="shared" si="735"/>
        <v>21.5</v>
      </c>
      <c r="U720" s="8">
        <f t="shared" si="748"/>
        <v>0.46250000000000002</v>
      </c>
      <c r="V720" s="19">
        <f t="shared" si="736"/>
        <v>8.4000000000000909</v>
      </c>
      <c r="W720" s="109">
        <f t="shared" si="737"/>
        <v>1706.0287543674535</v>
      </c>
      <c r="X720" s="5">
        <f t="shared" si="738"/>
        <v>18.5</v>
      </c>
      <c r="Y720" s="8">
        <f t="shared" si="751"/>
        <v>0.53749999999999998</v>
      </c>
      <c r="Z720" s="5">
        <f t="shared" si="739"/>
        <v>0</v>
      </c>
      <c r="AA720" s="5">
        <f>K720*AA1239</f>
        <v>21.924499999999998</v>
      </c>
      <c r="AB720" s="5">
        <f t="shared" si="752"/>
        <v>14.349848939481054</v>
      </c>
      <c r="AC720" s="2">
        <f t="shared" si="794"/>
        <v>41295</v>
      </c>
      <c r="AD720" s="43">
        <f t="shared" si="756"/>
        <v>1665</v>
      </c>
      <c r="AE720" s="235">
        <v>6.9</v>
      </c>
      <c r="AF720" s="131">
        <f>(AK719&gt;AF1239)*1</f>
        <v>1</v>
      </c>
      <c r="AG720" s="112">
        <f>MROUND((AD720*AG1239),5)</f>
        <v>1635</v>
      </c>
      <c r="AH720" s="113">
        <f>MROUND((AE720*AH1239),0.1)</f>
        <v>1.2000000000000002</v>
      </c>
      <c r="AI720" s="60">
        <f t="shared" si="757"/>
        <v>-30.400000000000091</v>
      </c>
      <c r="AJ720" s="60">
        <f t="shared" si="740"/>
        <v>1686.5</v>
      </c>
      <c r="AK720" s="133">
        <f t="shared" si="741"/>
        <v>1656.6</v>
      </c>
      <c r="AL720" s="41">
        <f t="shared" si="753"/>
        <v>1705</v>
      </c>
      <c r="AM720" s="56">
        <f t="shared" si="754"/>
        <v>6.5</v>
      </c>
      <c r="AN720" s="82">
        <f t="shared" si="755"/>
        <v>0</v>
      </c>
      <c r="AO720" s="82">
        <f t="shared" si="758"/>
        <v>1</v>
      </c>
      <c r="AP720" s="33">
        <f t="shared" si="779"/>
        <v>1</v>
      </c>
      <c r="AQ720" s="29">
        <f t="shared" si="759"/>
        <v>6.9</v>
      </c>
      <c r="AR720" s="86">
        <f t="shared" si="760"/>
        <v>0</v>
      </c>
      <c r="AS720" s="33">
        <f t="shared" si="761"/>
        <v>1</v>
      </c>
      <c r="AT720" s="19">
        <f t="shared" si="762"/>
        <v>1665</v>
      </c>
      <c r="AU720" s="18">
        <f t="shared" si="780"/>
        <v>0</v>
      </c>
      <c r="AV720" s="5">
        <f t="shared" si="781"/>
        <v>0</v>
      </c>
      <c r="AW720" s="17">
        <f t="shared" si="763"/>
        <v>0</v>
      </c>
      <c r="AX720" s="17">
        <f t="shared" si="764"/>
        <v>0</v>
      </c>
      <c r="AY720" s="17">
        <f t="shared" si="782"/>
        <v>0</v>
      </c>
      <c r="AZ720" s="19">
        <f t="shared" si="783"/>
        <v>0</v>
      </c>
      <c r="BA720" s="19">
        <f t="shared" si="784"/>
        <v>1665</v>
      </c>
      <c r="BB720" s="19">
        <f t="shared" si="785"/>
        <v>0</v>
      </c>
      <c r="BC720" s="19">
        <f t="shared" si="786"/>
        <v>0</v>
      </c>
      <c r="BD720" s="17">
        <f t="shared" si="787"/>
        <v>1665</v>
      </c>
      <c r="BE720" s="17">
        <f t="shared" si="765"/>
        <v>0</v>
      </c>
      <c r="BF720" s="38">
        <f t="shared" si="766"/>
        <v>0</v>
      </c>
      <c r="BG720" s="38">
        <f t="shared" si="767"/>
        <v>0</v>
      </c>
      <c r="BH720" s="38">
        <f t="shared" si="788"/>
        <v>0</v>
      </c>
      <c r="BI720" s="38">
        <f t="shared" si="768"/>
        <v>-1.2000000000000002</v>
      </c>
      <c r="BJ720" s="5">
        <f t="shared" si="769"/>
        <v>6.9</v>
      </c>
      <c r="BK720" s="5">
        <f t="shared" si="789"/>
        <v>0</v>
      </c>
      <c r="BL720" s="22">
        <f t="shared" si="790"/>
        <v>0</v>
      </c>
      <c r="BM720" s="5">
        <f t="shared" si="791"/>
        <v>5.7</v>
      </c>
      <c r="BN720" s="66">
        <f t="shared" si="792"/>
        <v>570</v>
      </c>
      <c r="BO720" s="5">
        <f>AP720*BO1558</f>
        <v>0</v>
      </c>
      <c r="BP720" s="5">
        <f>AU720*BP1239</f>
        <v>0</v>
      </c>
      <c r="BQ720" s="5">
        <f t="shared" si="743"/>
        <v>-39</v>
      </c>
      <c r="BR720" s="356">
        <f t="shared" si="801"/>
        <v>531</v>
      </c>
      <c r="BS720" s="5">
        <f t="shared" si="793"/>
        <v>1656.6</v>
      </c>
      <c r="BT720" s="6"/>
      <c r="BU720" s="306">
        <v>41295</v>
      </c>
      <c r="BV720" s="38">
        <f t="shared" si="770"/>
        <v>1656.6</v>
      </c>
      <c r="BW720" s="66">
        <f>BV27*BV720</f>
        <v>136480.47454275828</v>
      </c>
      <c r="BX720" s="66">
        <f t="shared" si="797"/>
        <v>-2504.5312242544023</v>
      </c>
      <c r="BY720" s="17">
        <f t="shared" si="795"/>
        <v>0</v>
      </c>
      <c r="BZ720" s="17">
        <f t="shared" si="798"/>
        <v>1</v>
      </c>
      <c r="CA720" s="66">
        <f t="shared" si="744"/>
        <v>531</v>
      </c>
      <c r="CB720" s="66">
        <f>N3+CE720</f>
        <v>174791</v>
      </c>
      <c r="CC720" s="66">
        <f>MAX(BW404:BW720)</f>
        <v>154630.08732904927</v>
      </c>
      <c r="CD720" s="66">
        <f t="shared" si="774"/>
        <v>-18149.612786290993</v>
      </c>
      <c r="CE720" s="66">
        <f t="shared" si="745"/>
        <v>124791</v>
      </c>
      <c r="CF720" s="66">
        <f>MAX(CE404:CE720)</f>
        <v>129781</v>
      </c>
      <c r="CG720" s="66">
        <f t="shared" si="775"/>
        <v>-4990</v>
      </c>
      <c r="CH720" s="370">
        <f t="shared" si="742"/>
        <v>41295</v>
      </c>
      <c r="CI720" s="17">
        <f t="shared" si="808"/>
        <v>1</v>
      </c>
      <c r="CJ720" s="17">
        <f t="shared" si="809"/>
        <v>0</v>
      </c>
      <c r="CK720" s="38">
        <f>MAX(BV38:BV720)</f>
        <v>1876.9</v>
      </c>
      <c r="CL720" s="38">
        <f t="shared" si="796"/>
        <v>-220.30000000000018</v>
      </c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</row>
    <row r="721" spans="1:147" customFormat="1" x14ac:dyDescent="0.25">
      <c r="A721" s="3"/>
      <c r="B721" s="254">
        <f t="shared" si="802"/>
        <v>41197</v>
      </c>
      <c r="C721" s="5">
        <f t="shared" si="805"/>
        <v>74325</v>
      </c>
      <c r="D721" s="5">
        <v>0</v>
      </c>
      <c r="E721" s="66">
        <f t="shared" si="807"/>
        <v>0</v>
      </c>
      <c r="F721" s="66">
        <f t="shared" si="803"/>
        <v>392.00000000000011</v>
      </c>
      <c r="G721" s="4">
        <f t="shared" si="806"/>
        <v>74717</v>
      </c>
      <c r="H721" s="8">
        <f t="shared" si="804"/>
        <v>5.274133871510261E-3</v>
      </c>
      <c r="I721" s="3"/>
      <c r="J721" s="306">
        <v>41302</v>
      </c>
      <c r="K721" s="176">
        <v>1657.9</v>
      </c>
      <c r="L721" s="176">
        <v>1685</v>
      </c>
      <c r="M721" s="176">
        <v>1651</v>
      </c>
      <c r="N721" s="178">
        <v>1670.6</v>
      </c>
      <c r="O721" s="5">
        <f t="shared" si="749"/>
        <v>34</v>
      </c>
      <c r="P721" s="8">
        <f t="shared" si="750"/>
        <v>2.0507871403582845E-2</v>
      </c>
      <c r="Q721" s="8">
        <f>(AVERAGE(P718:P720))*Q1239</f>
        <v>9.2248790598113521E-3</v>
      </c>
      <c r="R721" s="8">
        <f>P720/P1239</f>
        <v>0.68775392362605814</v>
      </c>
      <c r="S721" s="109">
        <f t="shared" si="734"/>
        <v>1642.6060730067388</v>
      </c>
      <c r="T721" s="5">
        <f t="shared" si="735"/>
        <v>12.900000000000091</v>
      </c>
      <c r="U721" s="8">
        <f t="shared" si="748"/>
        <v>0.56999999999999695</v>
      </c>
      <c r="V721" s="19">
        <f t="shared" si="736"/>
        <v>0</v>
      </c>
      <c r="W721" s="109">
        <f t="shared" si="737"/>
        <v>1673.1939269932614</v>
      </c>
      <c r="X721" s="5">
        <f t="shared" si="738"/>
        <v>17.099999999999909</v>
      </c>
      <c r="Y721" s="8">
        <f t="shared" si="751"/>
        <v>0.43000000000000305</v>
      </c>
      <c r="Z721" s="5">
        <f t="shared" si="739"/>
        <v>0</v>
      </c>
      <c r="AA721" s="5">
        <f>K721*AA1239</f>
        <v>21.552700000000002</v>
      </c>
      <c r="AB721" s="5">
        <f t="shared" si="752"/>
        <v>14.822953989735344</v>
      </c>
      <c r="AC721" s="2">
        <f t="shared" si="794"/>
        <v>41302</v>
      </c>
      <c r="AD721" s="43">
        <f t="shared" si="756"/>
        <v>1645</v>
      </c>
      <c r="AE721" s="235">
        <v>6.6</v>
      </c>
      <c r="AF721" s="131">
        <f>(AK720&gt;AF1239)*1</f>
        <v>1</v>
      </c>
      <c r="AG721" s="112">
        <f>MROUND((AD721*AG1239),5)</f>
        <v>1615</v>
      </c>
      <c r="AH721" s="113">
        <f>MROUND((AE721*AH1239),0.1)</f>
        <v>1.2000000000000002</v>
      </c>
      <c r="AI721" s="60">
        <f t="shared" si="757"/>
        <v>14</v>
      </c>
      <c r="AJ721" s="60">
        <f t="shared" si="740"/>
        <v>1657.9</v>
      </c>
      <c r="AK721" s="133">
        <f t="shared" si="741"/>
        <v>1670.6</v>
      </c>
      <c r="AL721" s="41">
        <f t="shared" si="753"/>
        <v>1675</v>
      </c>
      <c r="AM721" s="56">
        <f t="shared" si="754"/>
        <v>7.7</v>
      </c>
      <c r="AN721" s="82">
        <f t="shared" si="755"/>
        <v>1</v>
      </c>
      <c r="AO721" s="82">
        <f t="shared" si="758"/>
        <v>0</v>
      </c>
      <c r="AP721" s="33">
        <f t="shared" si="779"/>
        <v>0</v>
      </c>
      <c r="AQ721" s="29">
        <f t="shared" si="759"/>
        <v>0</v>
      </c>
      <c r="AR721" s="86">
        <f t="shared" si="760"/>
        <v>1</v>
      </c>
      <c r="AS721" s="33">
        <f t="shared" si="761"/>
        <v>0</v>
      </c>
      <c r="AT721" s="19">
        <f t="shared" si="762"/>
        <v>0</v>
      </c>
      <c r="AU721" s="18">
        <f t="shared" si="780"/>
        <v>1</v>
      </c>
      <c r="AV721" s="5">
        <f t="shared" si="781"/>
        <v>7.7</v>
      </c>
      <c r="AW721" s="17">
        <f t="shared" si="763"/>
        <v>1</v>
      </c>
      <c r="AX721" s="17">
        <f t="shared" si="764"/>
        <v>0</v>
      </c>
      <c r="AY721" s="17">
        <f t="shared" si="782"/>
        <v>0</v>
      </c>
      <c r="AZ721" s="19">
        <f t="shared" si="783"/>
        <v>1665</v>
      </c>
      <c r="BA721" s="19">
        <f t="shared" si="784"/>
        <v>0</v>
      </c>
      <c r="BB721" s="19">
        <f t="shared" si="785"/>
        <v>0</v>
      </c>
      <c r="BC721" s="19">
        <f t="shared" si="786"/>
        <v>0</v>
      </c>
      <c r="BD721" s="17">
        <f t="shared" si="787"/>
        <v>1665</v>
      </c>
      <c r="BE721" s="17">
        <f t="shared" si="765"/>
        <v>0</v>
      </c>
      <c r="BF721" s="38">
        <f t="shared" si="766"/>
        <v>0</v>
      </c>
      <c r="BG721" s="38">
        <f t="shared" si="767"/>
        <v>0</v>
      </c>
      <c r="BH721" s="38">
        <f t="shared" si="788"/>
        <v>0</v>
      </c>
      <c r="BI721" s="38">
        <f t="shared" si="768"/>
        <v>-1.2000000000000002</v>
      </c>
      <c r="BJ721" s="5">
        <f t="shared" si="769"/>
        <v>0</v>
      </c>
      <c r="BK721" s="5">
        <f t="shared" si="789"/>
        <v>0</v>
      </c>
      <c r="BL721" s="22">
        <f t="shared" si="790"/>
        <v>7.7</v>
      </c>
      <c r="BM721" s="5">
        <f t="shared" si="791"/>
        <v>6.5</v>
      </c>
      <c r="BN721" s="66">
        <f t="shared" si="792"/>
        <v>650</v>
      </c>
      <c r="BO721" s="5">
        <f>AP721*BO1559</f>
        <v>0</v>
      </c>
      <c r="BP721" s="5">
        <f>AU721*BP1239</f>
        <v>-39</v>
      </c>
      <c r="BQ721" s="5">
        <f t="shared" si="743"/>
        <v>-39</v>
      </c>
      <c r="BR721" s="356">
        <f t="shared" si="801"/>
        <v>572</v>
      </c>
      <c r="BS721" s="5">
        <f t="shared" si="793"/>
        <v>1670.6</v>
      </c>
      <c r="BT721" s="6"/>
      <c r="BU721" s="306">
        <v>41302</v>
      </c>
      <c r="BV721" s="38">
        <f t="shared" si="770"/>
        <v>1670.6</v>
      </c>
      <c r="BW721" s="66">
        <f>BV27*BV721</f>
        <v>137633.87708024387</v>
      </c>
      <c r="BX721" s="66">
        <f t="shared" si="797"/>
        <v>1153.4025374855846</v>
      </c>
      <c r="BY721" s="17">
        <f t="shared" si="795"/>
        <v>1</v>
      </c>
      <c r="BZ721" s="17">
        <f t="shared" si="798"/>
        <v>0</v>
      </c>
      <c r="CA721" s="66">
        <f t="shared" si="744"/>
        <v>572</v>
      </c>
      <c r="CB721" s="66">
        <f>N3+CE721</f>
        <v>175363</v>
      </c>
      <c r="CC721" s="66">
        <f>MAX(BW404:BW721)</f>
        <v>154630.08732904927</v>
      </c>
      <c r="CD721" s="66">
        <f t="shared" si="774"/>
        <v>-16996.210248805408</v>
      </c>
      <c r="CE721" s="66">
        <f t="shared" si="745"/>
        <v>125363</v>
      </c>
      <c r="CF721" s="66">
        <f>MAX(CE404:CE721)</f>
        <v>129781</v>
      </c>
      <c r="CG721" s="66">
        <f t="shared" si="775"/>
        <v>-4418</v>
      </c>
      <c r="CH721" s="370">
        <f t="shared" si="742"/>
        <v>41302</v>
      </c>
      <c r="CI721" s="17">
        <f t="shared" si="808"/>
        <v>1</v>
      </c>
      <c r="CJ721" s="17">
        <f t="shared" si="809"/>
        <v>0</v>
      </c>
      <c r="CK721" s="38">
        <f>MAX(BV38:BV721)</f>
        <v>1876.9</v>
      </c>
      <c r="CL721" s="38">
        <f t="shared" si="796"/>
        <v>-206.30000000000018</v>
      </c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</row>
    <row r="722" spans="1:147" customFormat="1" x14ac:dyDescent="0.25">
      <c r="A722" s="3"/>
      <c r="B722" s="254">
        <f t="shared" si="802"/>
        <v>41204</v>
      </c>
      <c r="C722" s="5">
        <f t="shared" si="805"/>
        <v>74717</v>
      </c>
      <c r="D722" s="5">
        <v>0</v>
      </c>
      <c r="E722" s="66">
        <f t="shared" si="807"/>
        <v>0</v>
      </c>
      <c r="F722" s="66">
        <f t="shared" si="803"/>
        <v>362.00000000000006</v>
      </c>
      <c r="G722" s="4">
        <f t="shared" si="806"/>
        <v>75079</v>
      </c>
      <c r="H722" s="8">
        <f t="shared" si="804"/>
        <v>4.8449482714777101E-3</v>
      </c>
      <c r="I722" s="3"/>
      <c r="J722" s="306">
        <v>41309</v>
      </c>
      <c r="K722" s="176">
        <v>1669.1</v>
      </c>
      <c r="L722" s="176">
        <v>1687</v>
      </c>
      <c r="M722" s="176">
        <v>1661.8</v>
      </c>
      <c r="N722" s="178">
        <v>1666.9</v>
      </c>
      <c r="O722" s="5">
        <f t="shared" si="749"/>
        <v>25.200000000000045</v>
      </c>
      <c r="P722" s="8">
        <f t="shared" si="750"/>
        <v>1.5097956982805133E-2</v>
      </c>
      <c r="Q722" s="8">
        <f>(AVERAGE(P719:P721))*Q1239</f>
        <v>9.0451360507553605E-3</v>
      </c>
      <c r="R722" s="8">
        <f>P721/P1239</f>
        <v>0.58158969088862245</v>
      </c>
      <c r="S722" s="109">
        <f t="shared" si="734"/>
        <v>1654.002763417684</v>
      </c>
      <c r="T722" s="5">
        <f t="shared" si="735"/>
        <v>14.099999999999909</v>
      </c>
      <c r="U722" s="8">
        <f t="shared" si="748"/>
        <v>0.53000000000000302</v>
      </c>
      <c r="V722" s="19">
        <f t="shared" si="736"/>
        <v>0</v>
      </c>
      <c r="W722" s="109">
        <f t="shared" si="737"/>
        <v>1684.1972365823158</v>
      </c>
      <c r="X722" s="5">
        <f t="shared" si="738"/>
        <v>15.900000000000091</v>
      </c>
      <c r="Y722" s="8">
        <f t="shared" si="751"/>
        <v>0.46999999999999698</v>
      </c>
      <c r="Z722" s="5">
        <f t="shared" si="739"/>
        <v>0</v>
      </c>
      <c r="AA722" s="5">
        <f>K722*AA1239</f>
        <v>21.698299999999996</v>
      </c>
      <c r="AB722" s="5">
        <f t="shared" si="752"/>
        <v>12.619507589808594</v>
      </c>
      <c r="AC722" s="2">
        <f t="shared" si="794"/>
        <v>41309</v>
      </c>
      <c r="AD722" s="43">
        <f t="shared" si="756"/>
        <v>1655</v>
      </c>
      <c r="AE722" s="235">
        <v>8.4</v>
      </c>
      <c r="AF722" s="131">
        <f>(AK721&gt;AF1239)*1</f>
        <v>1</v>
      </c>
      <c r="AG722" s="112">
        <f>MROUND((AD722*AG1239),5)</f>
        <v>1625</v>
      </c>
      <c r="AH722" s="113">
        <f>MROUND((AE722*AH1239),0.1)</f>
        <v>1.5</v>
      </c>
      <c r="AI722" s="60">
        <f t="shared" si="757"/>
        <v>-3.6999999999998181</v>
      </c>
      <c r="AJ722" s="60">
        <f t="shared" si="740"/>
        <v>1669.1</v>
      </c>
      <c r="AK722" s="133">
        <f t="shared" si="741"/>
        <v>1666.9</v>
      </c>
      <c r="AL722" s="41">
        <f t="shared" si="753"/>
        <v>1685</v>
      </c>
      <c r="AM722" s="56">
        <f t="shared" si="754"/>
        <v>6.4</v>
      </c>
      <c r="AN722" s="82">
        <f t="shared" si="755"/>
        <v>0</v>
      </c>
      <c r="AO722" s="82">
        <f t="shared" si="758"/>
        <v>1</v>
      </c>
      <c r="AP722" s="33">
        <f t="shared" si="779"/>
        <v>0</v>
      </c>
      <c r="AQ722" s="29">
        <f t="shared" si="759"/>
        <v>0</v>
      </c>
      <c r="AR722" s="86">
        <f t="shared" si="760"/>
        <v>1</v>
      </c>
      <c r="AS722" s="33">
        <f t="shared" si="761"/>
        <v>0</v>
      </c>
      <c r="AT722" s="19">
        <f t="shared" si="762"/>
        <v>0</v>
      </c>
      <c r="AU722" s="18">
        <f t="shared" si="780"/>
        <v>1</v>
      </c>
      <c r="AV722" s="5">
        <f t="shared" si="781"/>
        <v>6.4</v>
      </c>
      <c r="AW722" s="17">
        <f t="shared" si="763"/>
        <v>1</v>
      </c>
      <c r="AX722" s="17">
        <f t="shared" si="764"/>
        <v>0</v>
      </c>
      <c r="AY722" s="17">
        <f t="shared" si="782"/>
        <v>0</v>
      </c>
      <c r="AZ722" s="19">
        <f t="shared" si="783"/>
        <v>1665</v>
      </c>
      <c r="BA722" s="19">
        <f t="shared" si="784"/>
        <v>0</v>
      </c>
      <c r="BB722" s="19">
        <f t="shared" si="785"/>
        <v>0</v>
      </c>
      <c r="BC722" s="19">
        <f t="shared" si="786"/>
        <v>0</v>
      </c>
      <c r="BD722" s="17">
        <f t="shared" si="787"/>
        <v>1665</v>
      </c>
      <c r="BE722" s="17">
        <f t="shared" si="765"/>
        <v>0</v>
      </c>
      <c r="BF722" s="38">
        <f t="shared" si="766"/>
        <v>0</v>
      </c>
      <c r="BG722" s="38">
        <f t="shared" si="767"/>
        <v>0</v>
      </c>
      <c r="BH722" s="38">
        <f t="shared" si="788"/>
        <v>0</v>
      </c>
      <c r="BI722" s="38">
        <f t="shared" si="768"/>
        <v>-1.5</v>
      </c>
      <c r="BJ722" s="5">
        <f t="shared" si="769"/>
        <v>0</v>
      </c>
      <c r="BK722" s="5">
        <f t="shared" si="789"/>
        <v>0</v>
      </c>
      <c r="BL722" s="22">
        <f t="shared" si="790"/>
        <v>6.4</v>
      </c>
      <c r="BM722" s="5">
        <f t="shared" si="791"/>
        <v>4.9000000000000004</v>
      </c>
      <c r="BN722" s="66">
        <f t="shared" si="792"/>
        <v>490.00000000000006</v>
      </c>
      <c r="BO722" s="5">
        <f>AP722*BO1560</f>
        <v>0</v>
      </c>
      <c r="BP722" s="5">
        <f>AU722*BP1239</f>
        <v>-39</v>
      </c>
      <c r="BQ722" s="5">
        <f t="shared" si="743"/>
        <v>-39</v>
      </c>
      <c r="BR722" s="356">
        <f t="shared" si="801"/>
        <v>412.00000000000006</v>
      </c>
      <c r="BS722" s="5">
        <f t="shared" si="793"/>
        <v>1666.9</v>
      </c>
      <c r="BT722" s="6"/>
      <c r="BU722" s="306">
        <v>41309</v>
      </c>
      <c r="BV722" s="38">
        <f t="shared" si="770"/>
        <v>1666.9</v>
      </c>
      <c r="BW722" s="66">
        <f>BV27*BV722</f>
        <v>137329.04926676553</v>
      </c>
      <c r="BX722" s="66">
        <f t="shared" si="797"/>
        <v>-304.82781347833225</v>
      </c>
      <c r="BY722" s="17">
        <f t="shared" si="795"/>
        <v>0</v>
      </c>
      <c r="BZ722" s="17">
        <f t="shared" si="798"/>
        <v>1</v>
      </c>
      <c r="CA722" s="66">
        <f t="shared" si="744"/>
        <v>412</v>
      </c>
      <c r="CB722" s="66">
        <f>N3+CE722</f>
        <v>175775</v>
      </c>
      <c r="CC722" s="66">
        <f>MAX(BW404:BW722)</f>
        <v>154630.08732904927</v>
      </c>
      <c r="CD722" s="66">
        <f t="shared" si="774"/>
        <v>-17301.03806228374</v>
      </c>
      <c r="CE722" s="66">
        <f t="shared" si="745"/>
        <v>125775</v>
      </c>
      <c r="CF722" s="66">
        <f>MAX(CE404:CE722)</f>
        <v>129781</v>
      </c>
      <c r="CG722" s="66">
        <f t="shared" si="775"/>
        <v>-4006</v>
      </c>
      <c r="CH722" s="370">
        <f t="shared" si="742"/>
        <v>41309</v>
      </c>
      <c r="CI722" s="17">
        <f t="shared" si="808"/>
        <v>1</v>
      </c>
      <c r="CJ722" s="17">
        <f t="shared" si="809"/>
        <v>0</v>
      </c>
      <c r="CK722" s="38">
        <f>MAX(BV38:BV722)</f>
        <v>1876.9</v>
      </c>
      <c r="CL722" s="38">
        <f t="shared" si="796"/>
        <v>-210</v>
      </c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</row>
    <row r="723" spans="1:147" customFormat="1" x14ac:dyDescent="0.25">
      <c r="A723" s="3"/>
      <c r="B723" s="254">
        <f t="shared" si="802"/>
        <v>41211</v>
      </c>
      <c r="C723" s="5">
        <f t="shared" si="805"/>
        <v>75079</v>
      </c>
      <c r="D723" s="5">
        <v>0</v>
      </c>
      <c r="E723" s="66">
        <f t="shared" si="807"/>
        <v>0</v>
      </c>
      <c r="F723" s="66">
        <f t="shared" si="803"/>
        <v>522.00000000000011</v>
      </c>
      <c r="G723" s="4">
        <f t="shared" si="806"/>
        <v>75601</v>
      </c>
      <c r="H723" s="8">
        <f t="shared" si="804"/>
        <v>6.9526765140718455E-3</v>
      </c>
      <c r="I723" s="3"/>
      <c r="J723" s="306">
        <v>41316</v>
      </c>
      <c r="K723" s="176">
        <v>1667.9</v>
      </c>
      <c r="L723" s="176">
        <v>1670.3</v>
      </c>
      <c r="M723" s="176">
        <v>1596.7</v>
      </c>
      <c r="N723" s="178">
        <v>1609.5</v>
      </c>
      <c r="O723" s="5">
        <f t="shared" si="749"/>
        <v>73.599999999999909</v>
      </c>
      <c r="P723" s="8">
        <f t="shared" si="750"/>
        <v>4.4127345764134483E-2</v>
      </c>
      <c r="Q723" s="8">
        <f>(AVERAGE(P720:P722))*Q1239</f>
        <v>7.9809648837745571E-3</v>
      </c>
      <c r="R723" s="8">
        <f>P722/P1239</f>
        <v>0.42816809028485014</v>
      </c>
      <c r="S723" s="109">
        <f t="shared" si="734"/>
        <v>1654.5885486703526</v>
      </c>
      <c r="T723" s="5">
        <f t="shared" si="735"/>
        <v>12.900000000000091</v>
      </c>
      <c r="U723" s="8">
        <f t="shared" si="748"/>
        <v>0.48399999999999638</v>
      </c>
      <c r="V723" s="19">
        <f t="shared" si="736"/>
        <v>45.5</v>
      </c>
      <c r="W723" s="109">
        <f t="shared" si="737"/>
        <v>1681.2114513296476</v>
      </c>
      <c r="X723" s="5">
        <f t="shared" si="738"/>
        <v>12.099999999999909</v>
      </c>
      <c r="Y723" s="8">
        <f t="shared" si="751"/>
        <v>0.51600000000000357</v>
      </c>
      <c r="Z723" s="5">
        <f t="shared" si="739"/>
        <v>0</v>
      </c>
      <c r="AA723" s="5">
        <f>K723*AA1239</f>
        <v>21.682700000000001</v>
      </c>
      <c r="AB723" s="5">
        <f t="shared" si="752"/>
        <v>9.2838402512193205</v>
      </c>
      <c r="AC723" s="2">
        <f t="shared" si="794"/>
        <v>41316</v>
      </c>
      <c r="AD723" s="43">
        <f t="shared" si="756"/>
        <v>1655</v>
      </c>
      <c r="AE723" s="235">
        <v>6.7</v>
      </c>
      <c r="AF723" s="131">
        <f>(AK722&gt;AF1239)*1</f>
        <v>1</v>
      </c>
      <c r="AG723" s="112">
        <f>MROUND((AD723*AG1239),5)</f>
        <v>1625</v>
      </c>
      <c r="AH723" s="113">
        <f>MROUND((AE723*AH1239),0.1)</f>
        <v>1.2000000000000002</v>
      </c>
      <c r="AI723" s="60">
        <f t="shared" si="757"/>
        <v>-57.400000000000091</v>
      </c>
      <c r="AJ723" s="60">
        <f t="shared" si="740"/>
        <v>1667.9</v>
      </c>
      <c r="AK723" s="133">
        <f t="shared" si="741"/>
        <v>1609.5</v>
      </c>
      <c r="AL723" s="41">
        <f t="shared" si="753"/>
        <v>1680</v>
      </c>
      <c r="AM723" s="56">
        <f t="shared" si="754"/>
        <v>5.9</v>
      </c>
      <c r="AN723" s="82">
        <f t="shared" si="755"/>
        <v>0</v>
      </c>
      <c r="AO723" s="82">
        <f t="shared" si="758"/>
        <v>1</v>
      </c>
      <c r="AP723" s="33">
        <f t="shared" si="779"/>
        <v>0</v>
      </c>
      <c r="AQ723" s="29">
        <f t="shared" si="759"/>
        <v>0</v>
      </c>
      <c r="AR723" s="86">
        <f t="shared" si="760"/>
        <v>0</v>
      </c>
      <c r="AS723" s="33">
        <f t="shared" si="761"/>
        <v>0</v>
      </c>
      <c r="AT723" s="19">
        <f t="shared" si="762"/>
        <v>0</v>
      </c>
      <c r="AU723" s="18">
        <f t="shared" si="780"/>
        <v>1</v>
      </c>
      <c r="AV723" s="5">
        <f t="shared" si="781"/>
        <v>5.9</v>
      </c>
      <c r="AW723" s="17">
        <f t="shared" si="763"/>
        <v>1</v>
      </c>
      <c r="AX723" s="17">
        <f t="shared" si="764"/>
        <v>0</v>
      </c>
      <c r="AY723" s="17">
        <f t="shared" si="782"/>
        <v>0</v>
      </c>
      <c r="AZ723" s="19">
        <f t="shared" si="783"/>
        <v>1665</v>
      </c>
      <c r="BA723" s="19">
        <f t="shared" si="784"/>
        <v>0</v>
      </c>
      <c r="BB723" s="19">
        <f t="shared" si="785"/>
        <v>1625</v>
      </c>
      <c r="BC723" s="19">
        <f t="shared" si="786"/>
        <v>0</v>
      </c>
      <c r="BD723" s="17">
        <f t="shared" si="787"/>
        <v>0</v>
      </c>
      <c r="BE723" s="17">
        <f t="shared" si="765"/>
        <v>1</v>
      </c>
      <c r="BF723" s="38">
        <f t="shared" si="766"/>
        <v>1625</v>
      </c>
      <c r="BG723" s="38">
        <f t="shared" si="767"/>
        <v>0</v>
      </c>
      <c r="BH723" s="38">
        <f t="shared" si="788"/>
        <v>-40</v>
      </c>
      <c r="BI723" s="38">
        <f t="shared" si="768"/>
        <v>-41.2</v>
      </c>
      <c r="BJ723" s="5">
        <f t="shared" si="769"/>
        <v>0</v>
      </c>
      <c r="BK723" s="5">
        <f t="shared" si="789"/>
        <v>0</v>
      </c>
      <c r="BL723" s="22">
        <f t="shared" si="790"/>
        <v>5.9</v>
      </c>
      <c r="BM723" s="5">
        <f t="shared" si="791"/>
        <v>-35.300000000000004</v>
      </c>
      <c r="BN723" s="66">
        <f t="shared" si="792"/>
        <v>-3530.0000000000005</v>
      </c>
      <c r="BO723" s="5">
        <f>AP723*BO1561</f>
        <v>0</v>
      </c>
      <c r="BP723" s="5">
        <f>AU723*BP1239</f>
        <v>-39</v>
      </c>
      <c r="BQ723" s="5">
        <f t="shared" si="743"/>
        <v>-39</v>
      </c>
      <c r="BR723" s="356">
        <f t="shared" si="801"/>
        <v>-3608.0000000000005</v>
      </c>
      <c r="BS723" s="5">
        <f t="shared" si="793"/>
        <v>1609.5</v>
      </c>
      <c r="BT723" s="6"/>
      <c r="BU723" s="306">
        <v>41316</v>
      </c>
      <c r="BV723" s="38">
        <f t="shared" si="770"/>
        <v>1609.5</v>
      </c>
      <c r="BW723" s="66">
        <f>BV27*BV723</f>
        <v>132600.09886307464</v>
      </c>
      <c r="BX723" s="66">
        <f t="shared" si="797"/>
        <v>-4728.9504036908911</v>
      </c>
      <c r="BY723" s="17">
        <f t="shared" si="795"/>
        <v>0</v>
      </c>
      <c r="BZ723" s="17">
        <f t="shared" si="798"/>
        <v>1</v>
      </c>
      <c r="CA723" s="66">
        <f t="shared" si="744"/>
        <v>-3608</v>
      </c>
      <c r="CB723" s="66">
        <f>N3+CE723</f>
        <v>172167</v>
      </c>
      <c r="CC723" s="66">
        <f>MAX(BW404:BW723)</f>
        <v>154630.08732904927</v>
      </c>
      <c r="CD723" s="66">
        <f t="shared" si="774"/>
        <v>-22029.988465974631</v>
      </c>
      <c r="CE723" s="66">
        <f t="shared" si="745"/>
        <v>122167</v>
      </c>
      <c r="CF723" s="66">
        <f>MAX(CE404:CE723)</f>
        <v>129781</v>
      </c>
      <c r="CG723" s="66">
        <f t="shared" si="775"/>
        <v>-7614</v>
      </c>
      <c r="CH723" s="370">
        <f t="shared" si="742"/>
        <v>41316</v>
      </c>
      <c r="CI723" s="17">
        <f t="shared" si="808"/>
        <v>0</v>
      </c>
      <c r="CJ723" s="17">
        <f t="shared" si="809"/>
        <v>1</v>
      </c>
      <c r="CK723" s="38">
        <f>MAX(BV38:BV723)</f>
        <v>1876.9</v>
      </c>
      <c r="CL723" s="38">
        <f t="shared" si="796"/>
        <v>-267.40000000000009</v>
      </c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</row>
    <row r="724" spans="1:147" customFormat="1" x14ac:dyDescent="0.25">
      <c r="A724" s="3"/>
      <c r="B724" s="254">
        <f t="shared" si="802"/>
        <v>41218</v>
      </c>
      <c r="C724" s="5">
        <f t="shared" si="805"/>
        <v>75601</v>
      </c>
      <c r="D724" s="5">
        <v>0</v>
      </c>
      <c r="E724" s="66">
        <f t="shared" si="807"/>
        <v>0</v>
      </c>
      <c r="F724" s="66">
        <f t="shared" si="803"/>
        <v>-6608</v>
      </c>
      <c r="G724" s="4">
        <f t="shared" si="806"/>
        <v>68993</v>
      </c>
      <c r="H724" s="8">
        <f t="shared" si="804"/>
        <v>-8.740625124006296E-2</v>
      </c>
      <c r="I724" s="3"/>
      <c r="J724" s="306">
        <v>41323</v>
      </c>
      <c r="K724" s="176">
        <v>1610</v>
      </c>
      <c r="L724" s="176">
        <v>1618.8</v>
      </c>
      <c r="M724" s="176">
        <v>1554.3</v>
      </c>
      <c r="N724" s="178">
        <v>1572.8</v>
      </c>
      <c r="O724" s="5">
        <f t="shared" si="749"/>
        <v>64.5</v>
      </c>
      <c r="P724" s="8">
        <f t="shared" si="750"/>
        <v>4.0062111801242237E-2</v>
      </c>
      <c r="Q724" s="8">
        <f>(AVERAGE(P721:P723))*Q1239</f>
        <v>1.0631089886736328E-2</v>
      </c>
      <c r="R724" s="8">
        <f>P723/P1239</f>
        <v>1.2514223869286933</v>
      </c>
      <c r="S724" s="109">
        <f t="shared" ref="S724:S787" si="810">(-Q724*K724)+K724</f>
        <v>1592.8839452823545</v>
      </c>
      <c r="T724" s="5">
        <f t="shared" ref="T724:T787" si="811">MAX(1,(K724-AD724))</f>
        <v>15</v>
      </c>
      <c r="U724" s="8">
        <f t="shared" si="748"/>
        <v>0.5</v>
      </c>
      <c r="V724" s="19">
        <f t="shared" ref="V724:V787" si="812">MAX(0,(AD724-N724))</f>
        <v>22.200000000000045</v>
      </c>
      <c r="W724" s="109">
        <f t="shared" ref="W724:W787" si="813">(Q724*K724)+K724</f>
        <v>1627.1160547176455</v>
      </c>
      <c r="X724" s="5">
        <f t="shared" ref="X724:X787" si="814">MAX(1,(AL724-K724))</f>
        <v>15</v>
      </c>
      <c r="Y724" s="8">
        <f t="shared" si="751"/>
        <v>0.5</v>
      </c>
      <c r="Z724" s="5">
        <f t="shared" ref="Z724:Z787" si="815">MAX(0,(N724-AL724))</f>
        <v>0</v>
      </c>
      <c r="AA724" s="5">
        <f>K724*AA1239</f>
        <v>20.93</v>
      </c>
      <c r="AB724" s="5">
        <f t="shared" si="752"/>
        <v>26.192270558417551</v>
      </c>
      <c r="AC724" s="2">
        <f t="shared" si="794"/>
        <v>41323</v>
      </c>
      <c r="AD724" s="43">
        <f t="shared" si="756"/>
        <v>1595</v>
      </c>
      <c r="AE724" s="235">
        <v>4.5</v>
      </c>
      <c r="AF724" s="131">
        <f>(AK723&gt;AF1239)*1</f>
        <v>1</v>
      </c>
      <c r="AG724" s="112">
        <f>MROUND((AD724*AG1239),5)</f>
        <v>1565</v>
      </c>
      <c r="AH724" s="113">
        <f>MROUND((AE724*AH1239),0.1)</f>
        <v>0.8</v>
      </c>
      <c r="AI724" s="60">
        <f t="shared" si="757"/>
        <v>-36.700000000000045</v>
      </c>
      <c r="AJ724" s="60">
        <f t="shared" ref="AJ724:AJ787" si="816">K724</f>
        <v>1610</v>
      </c>
      <c r="AK724" s="133">
        <f t="shared" ref="AK724:AK787" si="817">N724</f>
        <v>1572.8</v>
      </c>
      <c r="AL724" s="41">
        <f t="shared" si="753"/>
        <v>1625</v>
      </c>
      <c r="AM724" s="56">
        <f t="shared" si="754"/>
        <v>4.8000000000000007</v>
      </c>
      <c r="AN724" s="82">
        <f t="shared" si="755"/>
        <v>0</v>
      </c>
      <c r="AO724" s="82">
        <f t="shared" si="758"/>
        <v>1</v>
      </c>
      <c r="AP724" s="33">
        <f t="shared" si="779"/>
        <v>1</v>
      </c>
      <c r="AQ724" s="29">
        <f t="shared" si="759"/>
        <v>4.5</v>
      </c>
      <c r="AR724" s="86">
        <f t="shared" si="760"/>
        <v>0</v>
      </c>
      <c r="AS724" s="33">
        <f t="shared" si="761"/>
        <v>1</v>
      </c>
      <c r="AT724" s="19">
        <f t="shared" si="762"/>
        <v>1595</v>
      </c>
      <c r="AU724" s="18">
        <f t="shared" si="780"/>
        <v>0</v>
      </c>
      <c r="AV724" s="5">
        <f t="shared" si="781"/>
        <v>0</v>
      </c>
      <c r="AW724" s="17">
        <f t="shared" si="763"/>
        <v>0</v>
      </c>
      <c r="AX724" s="17">
        <f t="shared" si="764"/>
        <v>0</v>
      </c>
      <c r="AY724" s="17">
        <f t="shared" si="782"/>
        <v>0</v>
      </c>
      <c r="AZ724" s="19">
        <f t="shared" si="783"/>
        <v>0</v>
      </c>
      <c r="BA724" s="19">
        <f t="shared" si="784"/>
        <v>1595</v>
      </c>
      <c r="BB724" s="19">
        <f t="shared" si="785"/>
        <v>0</v>
      </c>
      <c r="BC724" s="19">
        <f t="shared" si="786"/>
        <v>0</v>
      </c>
      <c r="BD724" s="17">
        <f t="shared" si="787"/>
        <v>1595</v>
      </c>
      <c r="BE724" s="17">
        <f t="shared" si="765"/>
        <v>0</v>
      </c>
      <c r="BF724" s="38">
        <f t="shared" si="766"/>
        <v>0</v>
      </c>
      <c r="BG724" s="38">
        <f t="shared" si="767"/>
        <v>0</v>
      </c>
      <c r="BH724" s="38">
        <f t="shared" si="788"/>
        <v>0</v>
      </c>
      <c r="BI724" s="38">
        <f t="shared" si="768"/>
        <v>-0.8</v>
      </c>
      <c r="BJ724" s="5">
        <f t="shared" si="769"/>
        <v>4.5</v>
      </c>
      <c r="BK724" s="5">
        <f t="shared" si="789"/>
        <v>0</v>
      </c>
      <c r="BL724" s="22">
        <f t="shared" si="790"/>
        <v>0</v>
      </c>
      <c r="BM724" s="5">
        <f t="shared" si="791"/>
        <v>3.7</v>
      </c>
      <c r="BN724" s="66">
        <f t="shared" si="792"/>
        <v>370</v>
      </c>
      <c r="BO724" s="5">
        <f>AP724*BO1562</f>
        <v>0</v>
      </c>
      <c r="BP724" s="5">
        <f>AU724*BP1239</f>
        <v>0</v>
      </c>
      <c r="BQ724" s="5">
        <f t="shared" si="743"/>
        <v>-39</v>
      </c>
      <c r="BR724" s="356">
        <f t="shared" si="801"/>
        <v>331</v>
      </c>
      <c r="BS724" s="5">
        <f t="shared" si="793"/>
        <v>1572.8</v>
      </c>
      <c r="BT724" s="6"/>
      <c r="BU724" s="306">
        <v>41323</v>
      </c>
      <c r="BV724" s="38">
        <f t="shared" si="770"/>
        <v>1572.8</v>
      </c>
      <c r="BW724" s="66">
        <f>BV27*BV724</f>
        <v>129576.53649695172</v>
      </c>
      <c r="BX724" s="66">
        <f t="shared" si="797"/>
        <v>-3023.5623661229183</v>
      </c>
      <c r="BY724" s="17">
        <f t="shared" si="795"/>
        <v>0</v>
      </c>
      <c r="BZ724" s="17">
        <f t="shared" si="798"/>
        <v>1</v>
      </c>
      <c r="CA724" s="66">
        <f t="shared" si="744"/>
        <v>331</v>
      </c>
      <c r="CB724" s="66">
        <f>N3+CE724</f>
        <v>172498</v>
      </c>
      <c r="CC724" s="66">
        <f>MAX(BW404:BW724)</f>
        <v>154630.08732904927</v>
      </c>
      <c r="CD724" s="66">
        <f t="shared" si="774"/>
        <v>-25053.55083209755</v>
      </c>
      <c r="CE724" s="66">
        <f t="shared" si="745"/>
        <v>122498</v>
      </c>
      <c r="CF724" s="66">
        <f>MAX(CE404:CE724)</f>
        <v>129781</v>
      </c>
      <c r="CG724" s="66">
        <f t="shared" si="775"/>
        <v>-7283</v>
      </c>
      <c r="CH724" s="370">
        <f t="shared" ref="CH724:CH787" si="818">BU724</f>
        <v>41323</v>
      </c>
      <c r="CI724" s="17">
        <f t="shared" si="808"/>
        <v>1</v>
      </c>
      <c r="CJ724" s="17">
        <f t="shared" si="809"/>
        <v>0</v>
      </c>
      <c r="CK724" s="38">
        <f>MAX(BV38:BV724)</f>
        <v>1876.9</v>
      </c>
      <c r="CL724" s="38">
        <f t="shared" si="796"/>
        <v>-304.10000000000014</v>
      </c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</row>
    <row r="725" spans="1:147" customFormat="1" x14ac:dyDescent="0.25">
      <c r="A725" s="3"/>
      <c r="B725" s="254">
        <f t="shared" si="802"/>
        <v>41225</v>
      </c>
      <c r="C725" s="5">
        <f t="shared" si="805"/>
        <v>68993</v>
      </c>
      <c r="D725" s="5">
        <v>0</v>
      </c>
      <c r="E725" s="66">
        <f t="shared" si="807"/>
        <v>0</v>
      </c>
      <c r="F725" s="66">
        <f t="shared" si="803"/>
        <v>771</v>
      </c>
      <c r="G725" s="4">
        <f t="shared" si="806"/>
        <v>69764</v>
      </c>
      <c r="H725" s="8">
        <f t="shared" si="804"/>
        <v>1.1175046743872567E-2</v>
      </c>
      <c r="I725" s="3"/>
      <c r="J725" s="306">
        <v>41330</v>
      </c>
      <c r="K725" s="176">
        <v>1579.7</v>
      </c>
      <c r="L725" s="176">
        <v>1619.7</v>
      </c>
      <c r="M725" s="176">
        <v>1564</v>
      </c>
      <c r="N725" s="178">
        <v>1572.3</v>
      </c>
      <c r="O725" s="5">
        <f t="shared" si="749"/>
        <v>55.700000000000045</v>
      </c>
      <c r="P725" s="8">
        <f t="shared" si="750"/>
        <v>3.5259859466987432E-2</v>
      </c>
      <c r="Q725" s="8">
        <f>(AVERAGE(P722:P724))*Q1239</f>
        <v>1.3238321939757582E-2</v>
      </c>
      <c r="R725" s="8">
        <f>P724/P1239</f>
        <v>1.1361350361675913</v>
      </c>
      <c r="S725" s="109">
        <f t="shared" si="810"/>
        <v>1558.7874228317651</v>
      </c>
      <c r="T725" s="5">
        <f t="shared" si="811"/>
        <v>19.700000000000045</v>
      </c>
      <c r="U725" s="8">
        <f t="shared" si="748"/>
        <v>0.50749999999999884</v>
      </c>
      <c r="V725" s="19">
        <f t="shared" si="812"/>
        <v>0</v>
      </c>
      <c r="W725" s="109">
        <f t="shared" si="813"/>
        <v>1600.612577168235</v>
      </c>
      <c r="X725" s="5">
        <f t="shared" si="814"/>
        <v>20.299999999999955</v>
      </c>
      <c r="Y725" s="8">
        <f t="shared" si="751"/>
        <v>0.49250000000000116</v>
      </c>
      <c r="Z725" s="5">
        <f t="shared" si="815"/>
        <v>0</v>
      </c>
      <c r="AA725" s="5">
        <f>K725*AA1239</f>
        <v>20.536100000000001</v>
      </c>
      <c r="AB725" s="5">
        <f t="shared" si="752"/>
        <v>23.331782716241271</v>
      </c>
      <c r="AC725" s="2">
        <f t="shared" si="794"/>
        <v>41330</v>
      </c>
      <c r="AD725" s="43">
        <f t="shared" si="756"/>
        <v>1560</v>
      </c>
      <c r="AE725" s="235">
        <v>13</v>
      </c>
      <c r="AF725" s="131">
        <f>(AK724&gt;AF1239)*1</f>
        <v>1</v>
      </c>
      <c r="AG725" s="112">
        <f>MROUND((AD725*AG1239),5)</f>
        <v>1530</v>
      </c>
      <c r="AH725" s="113">
        <f>MROUND((AE725*AH1239),0.1)</f>
        <v>2.3000000000000003</v>
      </c>
      <c r="AI725" s="60">
        <f t="shared" si="757"/>
        <v>-0.5</v>
      </c>
      <c r="AJ725" s="60">
        <f t="shared" si="816"/>
        <v>1579.7</v>
      </c>
      <c r="AK725" s="133">
        <f t="shared" si="817"/>
        <v>1572.3</v>
      </c>
      <c r="AL725" s="41">
        <f t="shared" si="753"/>
        <v>1600</v>
      </c>
      <c r="AM725" s="56">
        <f t="shared" si="754"/>
        <v>13.100000000000001</v>
      </c>
      <c r="AN725" s="82">
        <f t="shared" si="755"/>
        <v>0</v>
      </c>
      <c r="AO725" s="82">
        <f t="shared" si="758"/>
        <v>1</v>
      </c>
      <c r="AP725" s="33">
        <f t="shared" si="779"/>
        <v>0</v>
      </c>
      <c r="AQ725" s="29">
        <f t="shared" si="759"/>
        <v>0</v>
      </c>
      <c r="AR725" s="86">
        <f t="shared" si="760"/>
        <v>1</v>
      </c>
      <c r="AS725" s="33">
        <f t="shared" si="761"/>
        <v>0</v>
      </c>
      <c r="AT725" s="19">
        <f t="shared" si="762"/>
        <v>0</v>
      </c>
      <c r="AU725" s="18">
        <f t="shared" si="780"/>
        <v>1</v>
      </c>
      <c r="AV725" s="5">
        <f t="shared" si="781"/>
        <v>13.100000000000001</v>
      </c>
      <c r="AW725" s="17">
        <f t="shared" si="763"/>
        <v>1</v>
      </c>
      <c r="AX725" s="17">
        <f t="shared" si="764"/>
        <v>0</v>
      </c>
      <c r="AY725" s="17">
        <f t="shared" si="782"/>
        <v>0</v>
      </c>
      <c r="AZ725" s="19">
        <f t="shared" si="783"/>
        <v>1595</v>
      </c>
      <c r="BA725" s="19">
        <f t="shared" si="784"/>
        <v>0</v>
      </c>
      <c r="BB725" s="19">
        <f t="shared" si="785"/>
        <v>0</v>
      </c>
      <c r="BC725" s="19">
        <f t="shared" si="786"/>
        <v>0</v>
      </c>
      <c r="BD725" s="17">
        <f t="shared" si="787"/>
        <v>1595</v>
      </c>
      <c r="BE725" s="17">
        <f t="shared" si="765"/>
        <v>0</v>
      </c>
      <c r="BF725" s="38">
        <f t="shared" si="766"/>
        <v>0</v>
      </c>
      <c r="BG725" s="38">
        <f t="shared" si="767"/>
        <v>0</v>
      </c>
      <c r="BH725" s="38">
        <f t="shared" si="788"/>
        <v>0</v>
      </c>
      <c r="BI725" s="38">
        <f t="shared" si="768"/>
        <v>-2.3000000000000003</v>
      </c>
      <c r="BJ725" s="5">
        <f t="shared" si="769"/>
        <v>0</v>
      </c>
      <c r="BK725" s="5">
        <f t="shared" si="789"/>
        <v>0</v>
      </c>
      <c r="BL725" s="22">
        <f t="shared" si="790"/>
        <v>13.100000000000001</v>
      </c>
      <c r="BM725" s="5">
        <f t="shared" si="791"/>
        <v>10.8</v>
      </c>
      <c r="BN725" s="66">
        <f t="shared" si="792"/>
        <v>1080</v>
      </c>
      <c r="BO725" s="5">
        <f>AP725*BO1563</f>
        <v>0</v>
      </c>
      <c r="BP725" s="5">
        <f>AU725*BP1239</f>
        <v>-39</v>
      </c>
      <c r="BQ725" s="5">
        <f t="shared" ref="BQ725:BQ788" si="819">BQ724</f>
        <v>-39</v>
      </c>
      <c r="BR725" s="356">
        <f t="shared" si="801"/>
        <v>1002</v>
      </c>
      <c r="BS725" s="5">
        <f t="shared" si="793"/>
        <v>1572.3</v>
      </c>
      <c r="BT725" s="6"/>
      <c r="BU725" s="306">
        <v>41330</v>
      </c>
      <c r="BV725" s="38">
        <f t="shared" si="770"/>
        <v>1572.3</v>
      </c>
      <c r="BW725" s="66">
        <f>BV27*BV725</f>
        <v>129535.34354918438</v>
      </c>
      <c r="BX725" s="66">
        <f t="shared" si="797"/>
        <v>-41.192947767340229</v>
      </c>
      <c r="BY725" s="17">
        <f t="shared" si="795"/>
        <v>0</v>
      </c>
      <c r="BZ725" s="17">
        <f t="shared" si="798"/>
        <v>1</v>
      </c>
      <c r="CA725" s="66">
        <f t="shared" ref="CA725:CA788" si="820">CB725-CB724</f>
        <v>1002</v>
      </c>
      <c r="CB725" s="66">
        <f>N3+CE725</f>
        <v>173500</v>
      </c>
      <c r="CC725" s="66">
        <f>MAX(BW404:BW725)</f>
        <v>154630.08732904927</v>
      </c>
      <c r="CD725" s="66">
        <f t="shared" si="774"/>
        <v>-25094.74377986489</v>
      </c>
      <c r="CE725" s="66">
        <f t="shared" ref="CE725:CE788" si="821">CE724+BR725</f>
        <v>123500</v>
      </c>
      <c r="CF725" s="66">
        <f>MAX(CE404:CE725)</f>
        <v>129781</v>
      </c>
      <c r="CG725" s="66">
        <f t="shared" si="775"/>
        <v>-6281</v>
      </c>
      <c r="CH725" s="370">
        <f t="shared" si="818"/>
        <v>41330</v>
      </c>
      <c r="CI725" s="17">
        <f t="shared" si="808"/>
        <v>1</v>
      </c>
      <c r="CJ725" s="17">
        <f t="shared" si="809"/>
        <v>0</v>
      </c>
      <c r="CK725" s="38">
        <f>MAX(BV38:BV725)</f>
        <v>1876.9</v>
      </c>
      <c r="CL725" s="38">
        <f t="shared" si="796"/>
        <v>-304.60000000000014</v>
      </c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</row>
    <row r="726" spans="1:147" customFormat="1" x14ac:dyDescent="0.25">
      <c r="A726" s="3"/>
      <c r="B726" s="254">
        <f t="shared" si="802"/>
        <v>41232</v>
      </c>
      <c r="C726" s="5">
        <f t="shared" si="805"/>
        <v>69764</v>
      </c>
      <c r="D726" s="5">
        <v>0</v>
      </c>
      <c r="E726" s="66">
        <f t="shared" si="807"/>
        <v>0</v>
      </c>
      <c r="F726" s="66">
        <f t="shared" si="803"/>
        <v>901</v>
      </c>
      <c r="G726" s="4">
        <f t="shared" si="806"/>
        <v>70665</v>
      </c>
      <c r="H726" s="8">
        <f t="shared" si="804"/>
        <v>1.2914970471876612E-2</v>
      </c>
      <c r="I726" s="3"/>
      <c r="J726" s="306">
        <v>41337</v>
      </c>
      <c r="K726" s="176">
        <v>1578</v>
      </c>
      <c r="L726" s="176">
        <v>1585.8</v>
      </c>
      <c r="M726" s="176">
        <v>1560.4</v>
      </c>
      <c r="N726" s="178">
        <v>1576.9</v>
      </c>
      <c r="O726" s="5">
        <f t="shared" si="749"/>
        <v>25.399999999999864</v>
      </c>
      <c r="P726" s="8">
        <f t="shared" si="750"/>
        <v>1.6096324461343386E-2</v>
      </c>
      <c r="Q726" s="8">
        <f>(AVERAGE(P723:P725))*Q1239</f>
        <v>1.5926575604315218E-2</v>
      </c>
      <c r="R726" s="8">
        <f>P725/P1239</f>
        <v>0.99994633107553199</v>
      </c>
      <c r="S726" s="109">
        <f t="shared" si="810"/>
        <v>1552.8678636963905</v>
      </c>
      <c r="T726" s="5">
        <f t="shared" si="811"/>
        <v>23</v>
      </c>
      <c r="U726" s="8">
        <f t="shared" si="748"/>
        <v>0.54</v>
      </c>
      <c r="V726" s="19">
        <f t="shared" si="812"/>
        <v>0</v>
      </c>
      <c r="W726" s="109">
        <f t="shared" si="813"/>
        <v>1603.1321363036095</v>
      </c>
      <c r="X726" s="5">
        <f t="shared" si="814"/>
        <v>27</v>
      </c>
      <c r="Y726" s="8">
        <f t="shared" si="751"/>
        <v>0.45999999999999996</v>
      </c>
      <c r="Z726" s="5">
        <f t="shared" si="815"/>
        <v>0</v>
      </c>
      <c r="AA726" s="5">
        <f>K726*AA1239</f>
        <v>20.513999999999999</v>
      </c>
      <c r="AB726" s="5">
        <f t="shared" si="752"/>
        <v>20.512899035683464</v>
      </c>
      <c r="AC726" s="2">
        <f t="shared" si="794"/>
        <v>41337</v>
      </c>
      <c r="AD726" s="43">
        <f t="shared" si="756"/>
        <v>1555</v>
      </c>
      <c r="AE726" s="235">
        <v>11.8</v>
      </c>
      <c r="AF726" s="131">
        <f>(AK725&gt;AF1239)*1</f>
        <v>1</v>
      </c>
      <c r="AG726" s="112">
        <f>MROUND((AD726*AG1239),5)</f>
        <v>1525</v>
      </c>
      <c r="AH726" s="113">
        <f>MROUND((AE726*AH1239),0.1)</f>
        <v>2.1</v>
      </c>
      <c r="AI726" s="60">
        <f t="shared" si="757"/>
        <v>4.6000000000001364</v>
      </c>
      <c r="AJ726" s="60">
        <f t="shared" si="816"/>
        <v>1578</v>
      </c>
      <c r="AK726" s="133">
        <f t="shared" si="817"/>
        <v>1576.9</v>
      </c>
      <c r="AL726" s="41">
        <f t="shared" si="753"/>
        <v>1605</v>
      </c>
      <c r="AM726" s="56">
        <f t="shared" si="754"/>
        <v>11.5</v>
      </c>
      <c r="AN726" s="82">
        <f t="shared" si="755"/>
        <v>1</v>
      </c>
      <c r="AO726" s="82">
        <f t="shared" si="758"/>
        <v>0</v>
      </c>
      <c r="AP726" s="33">
        <f t="shared" si="779"/>
        <v>0</v>
      </c>
      <c r="AQ726" s="29">
        <f t="shared" si="759"/>
        <v>0</v>
      </c>
      <c r="AR726" s="86">
        <f t="shared" si="760"/>
        <v>1</v>
      </c>
      <c r="AS726" s="33">
        <f t="shared" si="761"/>
        <v>0</v>
      </c>
      <c r="AT726" s="19">
        <f t="shared" si="762"/>
        <v>0</v>
      </c>
      <c r="AU726" s="18">
        <f t="shared" si="780"/>
        <v>1</v>
      </c>
      <c r="AV726" s="5">
        <f t="shared" si="781"/>
        <v>11.5</v>
      </c>
      <c r="AW726" s="17">
        <f t="shared" si="763"/>
        <v>1</v>
      </c>
      <c r="AX726" s="17">
        <f t="shared" si="764"/>
        <v>0</v>
      </c>
      <c r="AY726" s="17">
        <f t="shared" si="782"/>
        <v>0</v>
      </c>
      <c r="AZ726" s="19">
        <f t="shared" si="783"/>
        <v>1595</v>
      </c>
      <c r="BA726" s="19">
        <f t="shared" si="784"/>
        <v>0</v>
      </c>
      <c r="BB726" s="19">
        <f t="shared" si="785"/>
        <v>0</v>
      </c>
      <c r="BC726" s="19">
        <f t="shared" si="786"/>
        <v>0</v>
      </c>
      <c r="BD726" s="17">
        <f t="shared" si="787"/>
        <v>1595</v>
      </c>
      <c r="BE726" s="17">
        <f t="shared" si="765"/>
        <v>0</v>
      </c>
      <c r="BF726" s="38">
        <f t="shared" si="766"/>
        <v>0</v>
      </c>
      <c r="BG726" s="38">
        <f t="shared" si="767"/>
        <v>0</v>
      </c>
      <c r="BH726" s="38">
        <f t="shared" si="788"/>
        <v>0</v>
      </c>
      <c r="BI726" s="38">
        <f t="shared" si="768"/>
        <v>-2.1</v>
      </c>
      <c r="BJ726" s="5">
        <f t="shared" si="769"/>
        <v>0</v>
      </c>
      <c r="BK726" s="5">
        <f t="shared" si="789"/>
        <v>0</v>
      </c>
      <c r="BL726" s="22">
        <f t="shared" si="790"/>
        <v>11.5</v>
      </c>
      <c r="BM726" s="5">
        <f t="shared" si="791"/>
        <v>9.4</v>
      </c>
      <c r="BN726" s="66">
        <f t="shared" si="792"/>
        <v>940</v>
      </c>
      <c r="BO726" s="5">
        <f>AP726*BO1564</f>
        <v>0</v>
      </c>
      <c r="BP726" s="5">
        <f>AU726*BP1239</f>
        <v>-39</v>
      </c>
      <c r="BQ726" s="5">
        <f t="shared" si="819"/>
        <v>-39</v>
      </c>
      <c r="BR726" s="356">
        <f t="shared" si="801"/>
        <v>862</v>
      </c>
      <c r="BS726" s="5">
        <f t="shared" si="793"/>
        <v>1576.9</v>
      </c>
      <c r="BT726" s="6"/>
      <c r="BU726" s="306">
        <v>41337</v>
      </c>
      <c r="BV726" s="38">
        <f t="shared" si="770"/>
        <v>1576.9</v>
      </c>
      <c r="BW726" s="66">
        <f>BV27*BV726</f>
        <v>129914.31866864394</v>
      </c>
      <c r="BX726" s="66">
        <f t="shared" si="797"/>
        <v>378.97511945955921</v>
      </c>
      <c r="BY726" s="17">
        <f t="shared" si="795"/>
        <v>1</v>
      </c>
      <c r="BZ726" s="17">
        <f t="shared" si="798"/>
        <v>0</v>
      </c>
      <c r="CA726" s="66">
        <f t="shared" si="820"/>
        <v>862</v>
      </c>
      <c r="CB726" s="66">
        <f>N3+CE726</f>
        <v>174362</v>
      </c>
      <c r="CC726" s="66">
        <f>MAX(BW404:BW726)</f>
        <v>154630.08732904927</v>
      </c>
      <c r="CD726" s="66">
        <f t="shared" si="774"/>
        <v>-24715.768660405331</v>
      </c>
      <c r="CE726" s="66">
        <f t="shared" si="821"/>
        <v>124362</v>
      </c>
      <c r="CF726" s="66">
        <f>MAX(CE404:CE726)</f>
        <v>129781</v>
      </c>
      <c r="CG726" s="66">
        <f t="shared" si="775"/>
        <v>-5419</v>
      </c>
      <c r="CH726" s="370">
        <f t="shared" si="818"/>
        <v>41337</v>
      </c>
      <c r="CI726" s="17">
        <f t="shared" si="808"/>
        <v>1</v>
      </c>
      <c r="CJ726" s="17">
        <f t="shared" si="809"/>
        <v>0</v>
      </c>
      <c r="CK726" s="38">
        <f>MAX(BV38:BV726)</f>
        <v>1876.9</v>
      </c>
      <c r="CL726" s="38">
        <f t="shared" si="796"/>
        <v>-300</v>
      </c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</row>
    <row r="727" spans="1:147" customFormat="1" x14ac:dyDescent="0.25">
      <c r="A727" s="3"/>
      <c r="B727" s="254">
        <f t="shared" si="802"/>
        <v>41239</v>
      </c>
      <c r="C727" s="5">
        <f t="shared" si="805"/>
        <v>70665</v>
      </c>
      <c r="D727" s="5">
        <v>0</v>
      </c>
      <c r="E727" s="66">
        <f t="shared" si="807"/>
        <v>0</v>
      </c>
      <c r="F727" s="66">
        <f t="shared" si="803"/>
        <v>480.99999999999989</v>
      </c>
      <c r="G727" s="4">
        <f t="shared" si="806"/>
        <v>71146</v>
      </c>
      <c r="H727" s="8">
        <f t="shared" si="804"/>
        <v>6.8067643104790191E-3</v>
      </c>
      <c r="I727" s="3"/>
      <c r="J727" s="306">
        <v>41344</v>
      </c>
      <c r="K727" s="176">
        <v>1578.3</v>
      </c>
      <c r="L727" s="176">
        <v>1598.8</v>
      </c>
      <c r="M727" s="176">
        <v>1574.5</v>
      </c>
      <c r="N727" s="178">
        <v>1592.6</v>
      </c>
      <c r="O727" s="5">
        <f t="shared" si="749"/>
        <v>24.299999999999955</v>
      </c>
      <c r="P727" s="8">
        <f t="shared" si="750"/>
        <v>1.53963124881201E-2</v>
      </c>
      <c r="Q727" s="8">
        <f>(AVERAGE(P724:P726))*Q1239</f>
        <v>1.2189106097276409E-2</v>
      </c>
      <c r="R727" s="8">
        <f>P726/P1239</f>
        <v>0.456481132716688</v>
      </c>
      <c r="S727" s="109">
        <f t="shared" si="810"/>
        <v>1559.0619338466686</v>
      </c>
      <c r="T727" s="5">
        <f t="shared" si="811"/>
        <v>18.299999999999955</v>
      </c>
      <c r="U727" s="8">
        <f t="shared" si="748"/>
        <v>0.54250000000000109</v>
      </c>
      <c r="V727" s="19">
        <f t="shared" si="812"/>
        <v>0</v>
      </c>
      <c r="W727" s="109">
        <f t="shared" si="813"/>
        <v>1597.5380661533313</v>
      </c>
      <c r="X727" s="5">
        <f t="shared" si="814"/>
        <v>21.700000000000045</v>
      </c>
      <c r="Y727" s="8">
        <f t="shared" si="751"/>
        <v>0.45749999999999891</v>
      </c>
      <c r="Z727" s="5">
        <f t="shared" si="815"/>
        <v>0</v>
      </c>
      <c r="AA727" s="5">
        <f>K727*AA1239</f>
        <v>20.517899999999997</v>
      </c>
      <c r="AB727" s="5">
        <f t="shared" si="752"/>
        <v>9.3660342329677313</v>
      </c>
      <c r="AC727" s="2">
        <f t="shared" si="794"/>
        <v>41344</v>
      </c>
      <c r="AD727" s="43">
        <f t="shared" si="756"/>
        <v>1560</v>
      </c>
      <c r="AE727" s="235">
        <v>11</v>
      </c>
      <c r="AF727" s="131">
        <f>(AK726&gt;AF1239)*1</f>
        <v>1</v>
      </c>
      <c r="AG727" s="112">
        <f>MROUND((AD727*AG1239),5)</f>
        <v>1530</v>
      </c>
      <c r="AH727" s="113">
        <f>MROUND((AE727*AH1239),0.1)</f>
        <v>2</v>
      </c>
      <c r="AI727" s="60">
        <f t="shared" si="757"/>
        <v>15.699999999999818</v>
      </c>
      <c r="AJ727" s="60">
        <f t="shared" si="816"/>
        <v>1578.3</v>
      </c>
      <c r="AK727" s="133">
        <f t="shared" si="817"/>
        <v>1592.6</v>
      </c>
      <c r="AL727" s="41">
        <f t="shared" si="753"/>
        <v>1600</v>
      </c>
      <c r="AM727" s="56">
        <f t="shared" si="754"/>
        <v>9.4</v>
      </c>
      <c r="AN727" s="82">
        <f t="shared" si="755"/>
        <v>1</v>
      </c>
      <c r="AO727" s="82">
        <f t="shared" si="758"/>
        <v>0</v>
      </c>
      <c r="AP727" s="33">
        <f t="shared" si="779"/>
        <v>0</v>
      </c>
      <c r="AQ727" s="29">
        <f t="shared" si="759"/>
        <v>0</v>
      </c>
      <c r="AR727" s="86">
        <f t="shared" si="760"/>
        <v>1</v>
      </c>
      <c r="AS727" s="33">
        <f t="shared" si="761"/>
        <v>0</v>
      </c>
      <c r="AT727" s="19">
        <f t="shared" si="762"/>
        <v>0</v>
      </c>
      <c r="AU727" s="18">
        <f t="shared" si="780"/>
        <v>1</v>
      </c>
      <c r="AV727" s="5">
        <f t="shared" si="781"/>
        <v>9.4</v>
      </c>
      <c r="AW727" s="17">
        <f t="shared" si="763"/>
        <v>1</v>
      </c>
      <c r="AX727" s="17">
        <f t="shared" si="764"/>
        <v>0</v>
      </c>
      <c r="AY727" s="17">
        <f t="shared" si="782"/>
        <v>0</v>
      </c>
      <c r="AZ727" s="19">
        <f t="shared" si="783"/>
        <v>1595</v>
      </c>
      <c r="BA727" s="19">
        <f t="shared" si="784"/>
        <v>0</v>
      </c>
      <c r="BB727" s="19">
        <f t="shared" si="785"/>
        <v>0</v>
      </c>
      <c r="BC727" s="19">
        <f t="shared" si="786"/>
        <v>0</v>
      </c>
      <c r="BD727" s="17">
        <f t="shared" si="787"/>
        <v>1595</v>
      </c>
      <c r="BE727" s="17">
        <f t="shared" si="765"/>
        <v>0</v>
      </c>
      <c r="BF727" s="38">
        <f t="shared" si="766"/>
        <v>0</v>
      </c>
      <c r="BG727" s="38">
        <f t="shared" si="767"/>
        <v>0</v>
      </c>
      <c r="BH727" s="38">
        <f t="shared" si="788"/>
        <v>0</v>
      </c>
      <c r="BI727" s="38">
        <f t="shared" si="768"/>
        <v>-2</v>
      </c>
      <c r="BJ727" s="5">
        <f t="shared" si="769"/>
        <v>0</v>
      </c>
      <c r="BK727" s="5">
        <f t="shared" si="789"/>
        <v>0</v>
      </c>
      <c r="BL727" s="22">
        <f t="shared" si="790"/>
        <v>9.4</v>
      </c>
      <c r="BM727" s="5">
        <f t="shared" si="791"/>
        <v>7.4</v>
      </c>
      <c r="BN727" s="66">
        <f t="shared" si="792"/>
        <v>740</v>
      </c>
      <c r="BO727" s="5">
        <f>AP727*BO1565</f>
        <v>0</v>
      </c>
      <c r="BP727" s="5">
        <f>AU727*BP1239</f>
        <v>-39</v>
      </c>
      <c r="BQ727" s="5">
        <f t="shared" si="819"/>
        <v>-39</v>
      </c>
      <c r="BR727" s="356">
        <f t="shared" si="801"/>
        <v>662</v>
      </c>
      <c r="BS727" s="5">
        <f t="shared" si="793"/>
        <v>1592.6</v>
      </c>
      <c r="BT727" s="6"/>
      <c r="BU727" s="306">
        <v>41344</v>
      </c>
      <c r="BV727" s="38">
        <f t="shared" si="770"/>
        <v>1592.6</v>
      </c>
      <c r="BW727" s="66">
        <f>BV27*BV727</f>
        <v>131207.77722853847</v>
      </c>
      <c r="BX727" s="66">
        <f t="shared" si="797"/>
        <v>1293.4585598945268</v>
      </c>
      <c r="BY727" s="17">
        <f t="shared" si="795"/>
        <v>1</v>
      </c>
      <c r="BZ727" s="17">
        <f t="shared" si="798"/>
        <v>0</v>
      </c>
      <c r="CA727" s="66">
        <f t="shared" si="820"/>
        <v>662</v>
      </c>
      <c r="CB727" s="66">
        <f>N3+CE727</f>
        <v>175024</v>
      </c>
      <c r="CC727" s="66">
        <f>MAX(BW404:BW727)</f>
        <v>154630.08732904927</v>
      </c>
      <c r="CD727" s="66">
        <f t="shared" si="774"/>
        <v>-23422.310100510804</v>
      </c>
      <c r="CE727" s="66">
        <f t="shared" si="821"/>
        <v>125024</v>
      </c>
      <c r="CF727" s="66">
        <f>MAX(CE404:CE727)</f>
        <v>129781</v>
      </c>
      <c r="CG727" s="66">
        <f t="shared" si="775"/>
        <v>-4757</v>
      </c>
      <c r="CH727" s="370">
        <f t="shared" si="818"/>
        <v>41344</v>
      </c>
      <c r="CI727" s="17">
        <f t="shared" si="808"/>
        <v>1</v>
      </c>
      <c r="CJ727" s="17">
        <f t="shared" si="809"/>
        <v>0</v>
      </c>
      <c r="CK727" s="38">
        <f>MAX(BV38:BV727)</f>
        <v>1876.9</v>
      </c>
      <c r="CL727" s="38">
        <f t="shared" si="796"/>
        <v>-284.30000000000018</v>
      </c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</row>
    <row r="728" spans="1:147" customFormat="1" x14ac:dyDescent="0.25">
      <c r="A728" s="3"/>
      <c r="B728" s="254">
        <f t="shared" si="802"/>
        <v>41246</v>
      </c>
      <c r="C728" s="5">
        <f t="shared" si="805"/>
        <v>71146</v>
      </c>
      <c r="D728" s="5">
        <v>0</v>
      </c>
      <c r="E728" s="66">
        <f t="shared" si="807"/>
        <v>0</v>
      </c>
      <c r="F728" s="66">
        <f t="shared" si="803"/>
        <v>632</v>
      </c>
      <c r="G728" s="4">
        <f t="shared" si="806"/>
        <v>71778</v>
      </c>
      <c r="H728" s="8">
        <f t="shared" si="804"/>
        <v>8.8831417085992181E-3</v>
      </c>
      <c r="I728" s="3"/>
      <c r="J728" s="306">
        <v>41351</v>
      </c>
      <c r="K728" s="176">
        <v>1597</v>
      </c>
      <c r="L728" s="176">
        <v>1616.5</v>
      </c>
      <c r="M728" s="176">
        <v>1589.6</v>
      </c>
      <c r="N728" s="178">
        <v>1606.1</v>
      </c>
      <c r="O728" s="5">
        <f t="shared" si="749"/>
        <v>26.900000000000091</v>
      </c>
      <c r="P728" s="8">
        <f t="shared" si="750"/>
        <v>1.6844082654978141E-2</v>
      </c>
      <c r="Q728" s="8">
        <f>(AVERAGE(P725:P727))*Q1239</f>
        <v>8.9003328555267887E-3</v>
      </c>
      <c r="R728" s="8">
        <f>P727/P1239</f>
        <v>0.4366292554002475</v>
      </c>
      <c r="S728" s="109">
        <f t="shared" si="810"/>
        <v>1582.7861684297238</v>
      </c>
      <c r="T728" s="5">
        <f t="shared" si="811"/>
        <v>12</v>
      </c>
      <c r="U728" s="8">
        <f t="shared" si="748"/>
        <v>0.52</v>
      </c>
      <c r="V728" s="19">
        <f t="shared" si="812"/>
        <v>0</v>
      </c>
      <c r="W728" s="109">
        <f t="shared" si="813"/>
        <v>1611.2138315702762</v>
      </c>
      <c r="X728" s="5">
        <f t="shared" si="814"/>
        <v>13</v>
      </c>
      <c r="Y728" s="8">
        <f t="shared" si="751"/>
        <v>0.48</v>
      </c>
      <c r="Z728" s="5">
        <f t="shared" si="815"/>
        <v>0</v>
      </c>
      <c r="AA728" s="5">
        <f>K728*AA1239</f>
        <v>20.760999999999999</v>
      </c>
      <c r="AB728" s="5">
        <f t="shared" si="752"/>
        <v>9.0648599713645375</v>
      </c>
      <c r="AC728" s="2">
        <f t="shared" si="794"/>
        <v>41351</v>
      </c>
      <c r="AD728" s="43">
        <f t="shared" si="756"/>
        <v>1585</v>
      </c>
      <c r="AE728" s="235">
        <v>5.0999999999999996</v>
      </c>
      <c r="AF728" s="131">
        <f>(AK727&gt;AF1239)*1</f>
        <v>1</v>
      </c>
      <c r="AG728" s="112">
        <f>MROUND((AD728*AG1239),5)</f>
        <v>1555</v>
      </c>
      <c r="AH728" s="113">
        <f>MROUND((AE728*AH1239),0.1)</f>
        <v>0.9</v>
      </c>
      <c r="AI728" s="60">
        <f t="shared" si="757"/>
        <v>13.5</v>
      </c>
      <c r="AJ728" s="60">
        <f t="shared" si="816"/>
        <v>1597</v>
      </c>
      <c r="AK728" s="133">
        <f t="shared" si="817"/>
        <v>1606.1</v>
      </c>
      <c r="AL728" s="41">
        <f t="shared" si="753"/>
        <v>1610</v>
      </c>
      <c r="AM728" s="56">
        <f t="shared" si="754"/>
        <v>4.3</v>
      </c>
      <c r="AN728" s="82">
        <f t="shared" si="755"/>
        <v>1</v>
      </c>
      <c r="AO728" s="82">
        <f t="shared" si="758"/>
        <v>0</v>
      </c>
      <c r="AP728" s="33">
        <f t="shared" si="779"/>
        <v>0</v>
      </c>
      <c r="AQ728" s="29">
        <f t="shared" si="759"/>
        <v>0</v>
      </c>
      <c r="AR728" s="86">
        <f t="shared" si="760"/>
        <v>1</v>
      </c>
      <c r="AS728" s="33">
        <f t="shared" si="761"/>
        <v>0</v>
      </c>
      <c r="AT728" s="19">
        <f t="shared" si="762"/>
        <v>0</v>
      </c>
      <c r="AU728" s="18">
        <f t="shared" si="780"/>
        <v>1</v>
      </c>
      <c r="AV728" s="5">
        <f t="shared" si="781"/>
        <v>4.3</v>
      </c>
      <c r="AW728" s="17">
        <f t="shared" si="763"/>
        <v>1</v>
      </c>
      <c r="AX728" s="17">
        <f t="shared" si="764"/>
        <v>0</v>
      </c>
      <c r="AY728" s="17">
        <f t="shared" si="782"/>
        <v>0</v>
      </c>
      <c r="AZ728" s="19">
        <f t="shared" si="783"/>
        <v>1595</v>
      </c>
      <c r="BA728" s="19">
        <f t="shared" si="784"/>
        <v>0</v>
      </c>
      <c r="BB728" s="19">
        <f t="shared" si="785"/>
        <v>0</v>
      </c>
      <c r="BC728" s="19">
        <f t="shared" si="786"/>
        <v>0</v>
      </c>
      <c r="BD728" s="17">
        <f t="shared" si="787"/>
        <v>1595</v>
      </c>
      <c r="BE728" s="17">
        <f t="shared" si="765"/>
        <v>0</v>
      </c>
      <c r="BF728" s="38">
        <f t="shared" si="766"/>
        <v>0</v>
      </c>
      <c r="BG728" s="38">
        <f t="shared" si="767"/>
        <v>0</v>
      </c>
      <c r="BH728" s="38">
        <f t="shared" si="788"/>
        <v>0</v>
      </c>
      <c r="BI728" s="38">
        <f t="shared" si="768"/>
        <v>-0.9</v>
      </c>
      <c r="BJ728" s="5">
        <f t="shared" si="769"/>
        <v>0</v>
      </c>
      <c r="BK728" s="5">
        <f t="shared" si="789"/>
        <v>0</v>
      </c>
      <c r="BL728" s="22">
        <f t="shared" si="790"/>
        <v>4.3</v>
      </c>
      <c r="BM728" s="5">
        <f t="shared" si="791"/>
        <v>3.4</v>
      </c>
      <c r="BN728" s="66">
        <f t="shared" si="792"/>
        <v>340</v>
      </c>
      <c r="BO728" s="5">
        <f>AP728*BO1566</f>
        <v>0</v>
      </c>
      <c r="BP728" s="5">
        <f>AU728*BP1239</f>
        <v>-39</v>
      </c>
      <c r="BQ728" s="5">
        <f t="shared" si="819"/>
        <v>-39</v>
      </c>
      <c r="BR728" s="356">
        <f t="shared" si="801"/>
        <v>262</v>
      </c>
      <c r="BS728" s="5">
        <f t="shared" si="793"/>
        <v>1606.1</v>
      </c>
      <c r="BT728" s="6"/>
      <c r="BU728" s="306">
        <v>41351</v>
      </c>
      <c r="BV728" s="38">
        <f t="shared" si="770"/>
        <v>1606.1</v>
      </c>
      <c r="BW728" s="66">
        <f>BV27*BV728</f>
        <v>132319.9868182567</v>
      </c>
      <c r="BX728" s="66">
        <f t="shared" si="797"/>
        <v>1112.2095897182298</v>
      </c>
      <c r="BY728" s="17">
        <f t="shared" si="795"/>
        <v>1</v>
      </c>
      <c r="BZ728" s="17">
        <f t="shared" si="798"/>
        <v>0</v>
      </c>
      <c r="CA728" s="66">
        <f t="shared" si="820"/>
        <v>262</v>
      </c>
      <c r="CB728" s="66">
        <f>N3+CE728</f>
        <v>175286</v>
      </c>
      <c r="CC728" s="66">
        <f>MAX(BW404:BW728)</f>
        <v>154630.08732904927</v>
      </c>
      <c r="CD728" s="66">
        <f t="shared" si="774"/>
        <v>-22310.100510792574</v>
      </c>
      <c r="CE728" s="66">
        <f t="shared" si="821"/>
        <v>125286</v>
      </c>
      <c r="CF728" s="66">
        <f>MAX(CE404:CE728)</f>
        <v>129781</v>
      </c>
      <c r="CG728" s="66">
        <f t="shared" si="775"/>
        <v>-4495</v>
      </c>
      <c r="CH728" s="370">
        <f t="shared" si="818"/>
        <v>41351</v>
      </c>
      <c r="CI728" s="17">
        <f t="shared" si="808"/>
        <v>1</v>
      </c>
      <c r="CJ728" s="17">
        <f t="shared" si="809"/>
        <v>0</v>
      </c>
      <c r="CK728" s="38">
        <f>MAX(BV38:BV728)</f>
        <v>1876.9</v>
      </c>
      <c r="CL728" s="38">
        <f t="shared" si="796"/>
        <v>-270.80000000000018</v>
      </c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</row>
    <row r="729" spans="1:147" customFormat="1" x14ac:dyDescent="0.25">
      <c r="A729" s="3"/>
      <c r="B729" s="254">
        <f t="shared" si="802"/>
        <v>41253</v>
      </c>
      <c r="C729" s="5">
        <f t="shared" si="805"/>
        <v>71778</v>
      </c>
      <c r="D729" s="5">
        <v>0</v>
      </c>
      <c r="E729" s="66">
        <f t="shared" si="807"/>
        <v>0</v>
      </c>
      <c r="F729" s="66">
        <f t="shared" si="803"/>
        <v>612</v>
      </c>
      <c r="G729" s="4">
        <f t="shared" si="806"/>
        <v>72390</v>
      </c>
      <c r="H729" s="8">
        <f t="shared" si="804"/>
        <v>8.5262893922929024E-3</v>
      </c>
      <c r="I729" s="3"/>
      <c r="J729" s="306">
        <v>41358</v>
      </c>
      <c r="K729" s="176">
        <v>1608.8</v>
      </c>
      <c r="L729" s="176">
        <v>1612.8</v>
      </c>
      <c r="M729" s="176">
        <v>1588.4</v>
      </c>
      <c r="N729" s="178">
        <v>1595.7</v>
      </c>
      <c r="O729" s="5">
        <f t="shared" si="749"/>
        <v>24.399999999999864</v>
      </c>
      <c r="P729" s="8">
        <f t="shared" si="750"/>
        <v>1.5166583789159537E-2</v>
      </c>
      <c r="Q729" s="8">
        <f>(AVERAGE(P726:P728))*Q1239</f>
        <v>6.4448959472588833E-3</v>
      </c>
      <c r="R729" s="8">
        <f>P728/P1239</f>
        <v>0.47768706131537692</v>
      </c>
      <c r="S729" s="109">
        <f t="shared" si="810"/>
        <v>1598.4314514000498</v>
      </c>
      <c r="T729" s="5">
        <f t="shared" si="811"/>
        <v>8.7999999999999545</v>
      </c>
      <c r="U729" s="8">
        <f t="shared" si="748"/>
        <v>0.56000000000000227</v>
      </c>
      <c r="V729" s="19">
        <f t="shared" si="812"/>
        <v>4.2999999999999545</v>
      </c>
      <c r="W729" s="109">
        <f t="shared" si="813"/>
        <v>1619.1685485999501</v>
      </c>
      <c r="X729" s="5">
        <f t="shared" si="814"/>
        <v>11.200000000000045</v>
      </c>
      <c r="Y729" s="8">
        <f t="shared" si="751"/>
        <v>0.43999999999999773</v>
      </c>
      <c r="Z729" s="5">
        <f t="shared" si="815"/>
        <v>0</v>
      </c>
      <c r="AA729" s="5">
        <f>K729*AA1239</f>
        <v>20.914399999999997</v>
      </c>
      <c r="AB729" s="5">
        <f t="shared" si="752"/>
        <v>9.9905382751743179</v>
      </c>
      <c r="AC729" s="2">
        <f t="shared" si="794"/>
        <v>41358</v>
      </c>
      <c r="AD729" s="43">
        <f t="shared" si="756"/>
        <v>1600</v>
      </c>
      <c r="AE729" s="235">
        <v>4.7</v>
      </c>
      <c r="AF729" s="131">
        <f>(AK728&gt;AF1239)*1</f>
        <v>1</v>
      </c>
      <c r="AG729" s="112">
        <f>MROUND((AD729*AG1239),5)</f>
        <v>1570</v>
      </c>
      <c r="AH729" s="113">
        <f>MROUND((AE729*AH1239),0.1)</f>
        <v>0.8</v>
      </c>
      <c r="AI729" s="60">
        <f t="shared" si="757"/>
        <v>-10.399999999999864</v>
      </c>
      <c r="AJ729" s="60">
        <f t="shared" si="816"/>
        <v>1608.8</v>
      </c>
      <c r="AK729" s="133">
        <f t="shared" si="817"/>
        <v>1595.7</v>
      </c>
      <c r="AL729" s="41">
        <f t="shared" si="753"/>
        <v>1620</v>
      </c>
      <c r="AM729" s="56">
        <f t="shared" si="754"/>
        <v>4.4000000000000004</v>
      </c>
      <c r="AN729" s="82">
        <f t="shared" si="755"/>
        <v>0</v>
      </c>
      <c r="AO729" s="82">
        <f t="shared" si="758"/>
        <v>1</v>
      </c>
      <c r="AP729" s="33">
        <f t="shared" si="779"/>
        <v>0</v>
      </c>
      <c r="AQ729" s="29">
        <f t="shared" si="759"/>
        <v>0</v>
      </c>
      <c r="AR729" s="86">
        <f t="shared" si="760"/>
        <v>0</v>
      </c>
      <c r="AS729" s="33">
        <f t="shared" si="761"/>
        <v>0</v>
      </c>
      <c r="AT729" s="19">
        <f t="shared" si="762"/>
        <v>0</v>
      </c>
      <c r="AU729" s="18">
        <f t="shared" si="780"/>
        <v>1</v>
      </c>
      <c r="AV729" s="5">
        <f t="shared" si="781"/>
        <v>4.4000000000000004</v>
      </c>
      <c r="AW729" s="17">
        <f t="shared" si="763"/>
        <v>1</v>
      </c>
      <c r="AX729" s="17">
        <f t="shared" si="764"/>
        <v>0</v>
      </c>
      <c r="AY729" s="17">
        <f t="shared" si="782"/>
        <v>0</v>
      </c>
      <c r="AZ729" s="19">
        <f t="shared" si="783"/>
        <v>1595</v>
      </c>
      <c r="BA729" s="19">
        <f t="shared" si="784"/>
        <v>0</v>
      </c>
      <c r="BB729" s="19">
        <f t="shared" si="785"/>
        <v>0</v>
      </c>
      <c r="BC729" s="19">
        <f t="shared" si="786"/>
        <v>0</v>
      </c>
      <c r="BD729" s="17">
        <f t="shared" si="787"/>
        <v>1595</v>
      </c>
      <c r="BE729" s="17">
        <f t="shared" si="765"/>
        <v>0</v>
      </c>
      <c r="BF729" s="38">
        <f t="shared" si="766"/>
        <v>0</v>
      </c>
      <c r="BG729" s="38">
        <f t="shared" si="767"/>
        <v>0</v>
      </c>
      <c r="BH729" s="38">
        <f t="shared" si="788"/>
        <v>0</v>
      </c>
      <c r="BI729" s="38">
        <f t="shared" si="768"/>
        <v>-0.8</v>
      </c>
      <c r="BJ729" s="5">
        <f t="shared" si="769"/>
        <v>0</v>
      </c>
      <c r="BK729" s="5">
        <f t="shared" si="789"/>
        <v>0</v>
      </c>
      <c r="BL729" s="22">
        <f t="shared" si="790"/>
        <v>4.4000000000000004</v>
      </c>
      <c r="BM729" s="5">
        <f t="shared" si="791"/>
        <v>3.6000000000000005</v>
      </c>
      <c r="BN729" s="66">
        <f t="shared" si="792"/>
        <v>360.00000000000006</v>
      </c>
      <c r="BO729" s="5">
        <f>AP729*BO1567</f>
        <v>0</v>
      </c>
      <c r="BP729" s="5">
        <f>AU729*BP1239</f>
        <v>-39</v>
      </c>
      <c r="BQ729" s="5">
        <f t="shared" si="819"/>
        <v>-39</v>
      </c>
      <c r="BR729" s="356">
        <f t="shared" si="801"/>
        <v>282.00000000000006</v>
      </c>
      <c r="BS729" s="5">
        <f t="shared" si="793"/>
        <v>1595.7</v>
      </c>
      <c r="BT729" s="6"/>
      <c r="BU729" s="306">
        <v>41358</v>
      </c>
      <c r="BV729" s="38">
        <f t="shared" si="770"/>
        <v>1595.7</v>
      </c>
      <c r="BW729" s="66">
        <f>BV27*BV729</f>
        <v>131463.17350469599</v>
      </c>
      <c r="BX729" s="66">
        <f t="shared" si="797"/>
        <v>-856.81331356070586</v>
      </c>
      <c r="BY729" s="17">
        <f t="shared" si="795"/>
        <v>0</v>
      </c>
      <c r="BZ729" s="17">
        <f t="shared" si="798"/>
        <v>1</v>
      </c>
      <c r="CA729" s="66">
        <f t="shared" si="820"/>
        <v>282</v>
      </c>
      <c r="CB729" s="66">
        <f>N3+CE729</f>
        <v>175568</v>
      </c>
      <c r="CC729" s="66">
        <f>MAX(BW404:BW729)</f>
        <v>154630.08732904927</v>
      </c>
      <c r="CD729" s="66">
        <f t="shared" si="774"/>
        <v>-23166.91382435328</v>
      </c>
      <c r="CE729" s="66">
        <f t="shared" si="821"/>
        <v>125568</v>
      </c>
      <c r="CF729" s="66">
        <f>MAX(CE404:CE729)</f>
        <v>129781</v>
      </c>
      <c r="CG729" s="66">
        <f t="shared" si="775"/>
        <v>-4213</v>
      </c>
      <c r="CH729" s="370">
        <f t="shared" si="818"/>
        <v>41358</v>
      </c>
      <c r="CI729" s="17">
        <f t="shared" si="808"/>
        <v>1</v>
      </c>
      <c r="CJ729" s="17">
        <f t="shared" si="809"/>
        <v>0</v>
      </c>
      <c r="CK729" s="38">
        <f>MAX(BV38:BV729)</f>
        <v>1876.9</v>
      </c>
      <c r="CL729" s="38">
        <f t="shared" si="796"/>
        <v>-281.20000000000005</v>
      </c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</row>
    <row r="730" spans="1:147" customFormat="1" x14ac:dyDescent="0.25">
      <c r="A730" s="3"/>
      <c r="B730" s="254">
        <f t="shared" si="802"/>
        <v>41260</v>
      </c>
      <c r="C730" s="5">
        <f t="shared" si="805"/>
        <v>72390</v>
      </c>
      <c r="D730" s="5">
        <v>0</v>
      </c>
      <c r="E730" s="66">
        <f t="shared" si="807"/>
        <v>0</v>
      </c>
      <c r="F730" s="66">
        <f t="shared" si="803"/>
        <v>562</v>
      </c>
      <c r="G730" s="4">
        <f t="shared" si="806"/>
        <v>72952</v>
      </c>
      <c r="H730" s="8">
        <f t="shared" si="804"/>
        <v>7.7635032463047385E-3</v>
      </c>
      <c r="I730" s="3"/>
      <c r="J730" s="306">
        <v>41365</v>
      </c>
      <c r="K730" s="176">
        <v>1598.1</v>
      </c>
      <c r="L730" s="176">
        <v>1604.3</v>
      </c>
      <c r="M730" s="176">
        <v>1539.4</v>
      </c>
      <c r="N730" s="178">
        <v>1575.9</v>
      </c>
      <c r="O730" s="5">
        <f t="shared" si="749"/>
        <v>64.899999999999864</v>
      </c>
      <c r="P730" s="8">
        <f t="shared" si="750"/>
        <v>4.0610725236217927E-2</v>
      </c>
      <c r="Q730" s="8">
        <f>(AVERAGE(P727:P729))*Q1239</f>
        <v>6.3209305243010373E-3</v>
      </c>
      <c r="R730" s="8">
        <f>P729/P1239</f>
        <v>0.43011430119620575</v>
      </c>
      <c r="S730" s="109">
        <f t="shared" si="810"/>
        <v>1587.9985209291144</v>
      </c>
      <c r="T730" s="5">
        <f t="shared" si="811"/>
        <v>8.0999999999999091</v>
      </c>
      <c r="U730" s="8">
        <f t="shared" si="748"/>
        <v>0.59500000000000453</v>
      </c>
      <c r="V730" s="19">
        <f t="shared" si="812"/>
        <v>14.099999999999909</v>
      </c>
      <c r="W730" s="109">
        <f t="shared" si="813"/>
        <v>1608.2014790708854</v>
      </c>
      <c r="X730" s="5">
        <f t="shared" si="814"/>
        <v>11.900000000000091</v>
      </c>
      <c r="Y730" s="8">
        <f t="shared" si="751"/>
        <v>0.40499999999999547</v>
      </c>
      <c r="Z730" s="5">
        <f t="shared" si="815"/>
        <v>0</v>
      </c>
      <c r="AA730" s="5">
        <f>K730*AA1239</f>
        <v>20.775299999999998</v>
      </c>
      <c r="AB730" s="5">
        <f t="shared" si="752"/>
        <v>8.9357536416415329</v>
      </c>
      <c r="AC730" s="2">
        <f t="shared" si="794"/>
        <v>41365</v>
      </c>
      <c r="AD730" s="43">
        <f t="shared" si="756"/>
        <v>1590</v>
      </c>
      <c r="AE730" s="235">
        <v>5.6</v>
      </c>
      <c r="AF730" s="131">
        <f>(AK729&gt;AF1239)*1</f>
        <v>1</v>
      </c>
      <c r="AG730" s="112">
        <f>MROUND((AD730*AG1239),5)</f>
        <v>1560</v>
      </c>
      <c r="AH730" s="113">
        <f>MROUND((AE730*AH1239),0.1)</f>
        <v>1</v>
      </c>
      <c r="AI730" s="60">
        <f t="shared" si="757"/>
        <v>-19.799999999999955</v>
      </c>
      <c r="AJ730" s="60">
        <f t="shared" si="816"/>
        <v>1598.1</v>
      </c>
      <c r="AK730" s="133">
        <f t="shared" si="817"/>
        <v>1575.9</v>
      </c>
      <c r="AL730" s="41">
        <f t="shared" si="753"/>
        <v>1610</v>
      </c>
      <c r="AM730" s="56">
        <f t="shared" si="754"/>
        <v>4.4000000000000004</v>
      </c>
      <c r="AN730" s="82">
        <f t="shared" si="755"/>
        <v>0</v>
      </c>
      <c r="AO730" s="82">
        <f t="shared" si="758"/>
        <v>1</v>
      </c>
      <c r="AP730" s="33">
        <f t="shared" si="779"/>
        <v>0</v>
      </c>
      <c r="AQ730" s="29">
        <f t="shared" si="759"/>
        <v>0</v>
      </c>
      <c r="AR730" s="86">
        <f t="shared" si="760"/>
        <v>0</v>
      </c>
      <c r="AS730" s="33">
        <f t="shared" si="761"/>
        <v>0</v>
      </c>
      <c r="AT730" s="19">
        <f t="shared" si="762"/>
        <v>0</v>
      </c>
      <c r="AU730" s="18">
        <f t="shared" si="780"/>
        <v>1</v>
      </c>
      <c r="AV730" s="5">
        <f t="shared" si="781"/>
        <v>4.4000000000000004</v>
      </c>
      <c r="AW730" s="17">
        <f t="shared" si="763"/>
        <v>1</v>
      </c>
      <c r="AX730" s="17">
        <f t="shared" si="764"/>
        <v>0</v>
      </c>
      <c r="AY730" s="17">
        <f t="shared" si="782"/>
        <v>0</v>
      </c>
      <c r="AZ730" s="19">
        <f t="shared" si="783"/>
        <v>1595</v>
      </c>
      <c r="BA730" s="19">
        <f t="shared" si="784"/>
        <v>0</v>
      </c>
      <c r="BB730" s="19">
        <f t="shared" si="785"/>
        <v>0</v>
      </c>
      <c r="BC730" s="19">
        <f t="shared" si="786"/>
        <v>0</v>
      </c>
      <c r="BD730" s="17">
        <f t="shared" si="787"/>
        <v>1595</v>
      </c>
      <c r="BE730" s="17">
        <f t="shared" si="765"/>
        <v>0</v>
      </c>
      <c r="BF730" s="38">
        <f t="shared" si="766"/>
        <v>0</v>
      </c>
      <c r="BG730" s="38">
        <f t="shared" si="767"/>
        <v>0</v>
      </c>
      <c r="BH730" s="38">
        <f t="shared" si="788"/>
        <v>0</v>
      </c>
      <c r="BI730" s="38">
        <f t="shared" si="768"/>
        <v>-1</v>
      </c>
      <c r="BJ730" s="5">
        <f t="shared" si="769"/>
        <v>0</v>
      </c>
      <c r="BK730" s="5">
        <f t="shared" si="789"/>
        <v>0</v>
      </c>
      <c r="BL730" s="22">
        <f t="shared" si="790"/>
        <v>4.4000000000000004</v>
      </c>
      <c r="BM730" s="5">
        <f t="shared" si="791"/>
        <v>3.4000000000000004</v>
      </c>
      <c r="BN730" s="66">
        <f t="shared" si="792"/>
        <v>340.00000000000006</v>
      </c>
      <c r="BO730" s="5">
        <f>AP730*BO1568</f>
        <v>0</v>
      </c>
      <c r="BP730" s="5">
        <f>AU730*BP1239</f>
        <v>-39</v>
      </c>
      <c r="BQ730" s="5">
        <f t="shared" si="819"/>
        <v>-39</v>
      </c>
      <c r="BR730" s="356">
        <f t="shared" si="801"/>
        <v>262.00000000000006</v>
      </c>
      <c r="BS730" s="5">
        <f t="shared" si="793"/>
        <v>1575.9</v>
      </c>
      <c r="BT730" s="6"/>
      <c r="BU730" s="306">
        <v>41365</v>
      </c>
      <c r="BV730" s="38">
        <f t="shared" si="770"/>
        <v>1575.9</v>
      </c>
      <c r="BW730" s="66">
        <f>BV27*BV730</f>
        <v>129831.93277310926</v>
      </c>
      <c r="BX730" s="66">
        <f t="shared" si="797"/>
        <v>-1631.2407315867313</v>
      </c>
      <c r="BY730" s="17">
        <f t="shared" si="795"/>
        <v>0</v>
      </c>
      <c r="BZ730" s="17">
        <f t="shared" si="798"/>
        <v>1</v>
      </c>
      <c r="CA730" s="66">
        <f t="shared" si="820"/>
        <v>262</v>
      </c>
      <c r="CB730" s="66">
        <f>N3+CE730</f>
        <v>175830</v>
      </c>
      <c r="CC730" s="66">
        <f>MAX(BW404:BW730)</f>
        <v>154630.08732904927</v>
      </c>
      <c r="CD730" s="66">
        <f t="shared" si="774"/>
        <v>-24798.154555940011</v>
      </c>
      <c r="CE730" s="66">
        <f t="shared" si="821"/>
        <v>125830</v>
      </c>
      <c r="CF730" s="66">
        <f>MAX(CE404:CE730)</f>
        <v>129781</v>
      </c>
      <c r="CG730" s="66">
        <f t="shared" si="775"/>
        <v>-3951</v>
      </c>
      <c r="CH730" s="370">
        <f t="shared" si="818"/>
        <v>41365</v>
      </c>
      <c r="CI730" s="17">
        <f t="shared" si="808"/>
        <v>1</v>
      </c>
      <c r="CJ730" s="17">
        <f t="shared" si="809"/>
        <v>0</v>
      </c>
      <c r="CK730" s="38">
        <f>MAX(BV38:BV730)</f>
        <v>1876.9</v>
      </c>
      <c r="CL730" s="38">
        <f t="shared" si="796"/>
        <v>-301</v>
      </c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</row>
    <row r="731" spans="1:147" customFormat="1" x14ac:dyDescent="0.25">
      <c r="A731" s="3"/>
      <c r="B731" s="254">
        <f t="shared" si="802"/>
        <v>41267</v>
      </c>
      <c r="C731" s="5">
        <f t="shared" si="805"/>
        <v>72952</v>
      </c>
      <c r="D731" s="5">
        <v>0</v>
      </c>
      <c r="E731" s="66">
        <f t="shared" si="807"/>
        <v>0</v>
      </c>
      <c r="F731" s="66">
        <f t="shared" si="803"/>
        <v>362.00000000000006</v>
      </c>
      <c r="G731" s="4">
        <f t="shared" si="806"/>
        <v>73314</v>
      </c>
      <c r="H731" s="8">
        <f t="shared" si="804"/>
        <v>4.962166904265819E-3</v>
      </c>
      <c r="I731" s="3"/>
      <c r="J731" s="306">
        <v>41372</v>
      </c>
      <c r="K731" s="176">
        <v>1580.8</v>
      </c>
      <c r="L731" s="176">
        <v>1590.1</v>
      </c>
      <c r="M731" s="176">
        <v>1476</v>
      </c>
      <c r="N731" s="178">
        <v>1501.4</v>
      </c>
      <c r="O731" s="5">
        <f t="shared" si="749"/>
        <v>114.09999999999991</v>
      </c>
      <c r="P731" s="8">
        <f t="shared" si="750"/>
        <v>7.2178643724696304E-2</v>
      </c>
      <c r="Q731" s="8">
        <f>(AVERAGE(P728:P730))*Q1239</f>
        <v>9.6828522240474165E-3</v>
      </c>
      <c r="R731" s="8">
        <f>P730/P1239</f>
        <v>1.1516933509134655</v>
      </c>
      <c r="S731" s="109">
        <f t="shared" si="810"/>
        <v>1565.4933472042258</v>
      </c>
      <c r="T731" s="5">
        <f t="shared" si="811"/>
        <v>15.799999999999955</v>
      </c>
      <c r="U731" s="8">
        <f t="shared" si="748"/>
        <v>0.47333333333333483</v>
      </c>
      <c r="V731" s="19">
        <f t="shared" si="812"/>
        <v>63.599999999999909</v>
      </c>
      <c r="W731" s="109">
        <f t="shared" si="813"/>
        <v>1596.1066527957742</v>
      </c>
      <c r="X731" s="5">
        <f t="shared" si="814"/>
        <v>14.200000000000045</v>
      </c>
      <c r="Y731" s="8">
        <f t="shared" si="751"/>
        <v>0.52666666666666517</v>
      </c>
      <c r="Z731" s="5">
        <f t="shared" si="815"/>
        <v>0</v>
      </c>
      <c r="AA731" s="5">
        <f>K731*AA1239</f>
        <v>20.5504</v>
      </c>
      <c r="AB731" s="5">
        <f t="shared" si="752"/>
        <v>23.667759038612079</v>
      </c>
      <c r="AC731" s="2">
        <f t="shared" si="794"/>
        <v>41372</v>
      </c>
      <c r="AD731" s="43">
        <f t="shared" si="756"/>
        <v>1565</v>
      </c>
      <c r="AE731" s="235">
        <v>5.3</v>
      </c>
      <c r="AF731" s="131">
        <f>(AK730&gt;AF1239)*1</f>
        <v>1</v>
      </c>
      <c r="AG731" s="112">
        <f>MROUND((AD731*AG1239),5)</f>
        <v>1535</v>
      </c>
      <c r="AH731" s="113">
        <f>MROUND((AE731*AH1239),0.1)</f>
        <v>1</v>
      </c>
      <c r="AI731" s="60">
        <f t="shared" si="757"/>
        <v>-74.5</v>
      </c>
      <c r="AJ731" s="60">
        <f t="shared" si="816"/>
        <v>1580.8</v>
      </c>
      <c r="AK731" s="133">
        <f t="shared" si="817"/>
        <v>1501.4</v>
      </c>
      <c r="AL731" s="41">
        <f t="shared" si="753"/>
        <v>1595</v>
      </c>
      <c r="AM731" s="56">
        <f t="shared" si="754"/>
        <v>3.6</v>
      </c>
      <c r="AN731" s="82">
        <f t="shared" si="755"/>
        <v>0</v>
      </c>
      <c r="AO731" s="82">
        <f t="shared" si="758"/>
        <v>1</v>
      </c>
      <c r="AP731" s="33">
        <f t="shared" si="779"/>
        <v>0</v>
      </c>
      <c r="AQ731" s="29">
        <f t="shared" si="759"/>
        <v>0</v>
      </c>
      <c r="AR731" s="86">
        <f t="shared" si="760"/>
        <v>0</v>
      </c>
      <c r="AS731" s="33">
        <f t="shared" si="761"/>
        <v>0</v>
      </c>
      <c r="AT731" s="19">
        <f t="shared" si="762"/>
        <v>0</v>
      </c>
      <c r="AU731" s="18">
        <f t="shared" si="780"/>
        <v>1</v>
      </c>
      <c r="AV731" s="5">
        <f t="shared" si="781"/>
        <v>3.6</v>
      </c>
      <c r="AW731" s="17">
        <f t="shared" si="763"/>
        <v>1</v>
      </c>
      <c r="AX731" s="17">
        <f t="shared" si="764"/>
        <v>0</v>
      </c>
      <c r="AY731" s="17">
        <f t="shared" si="782"/>
        <v>0</v>
      </c>
      <c r="AZ731" s="19">
        <f t="shared" si="783"/>
        <v>1595</v>
      </c>
      <c r="BA731" s="19">
        <f t="shared" si="784"/>
        <v>0</v>
      </c>
      <c r="BB731" s="19">
        <f t="shared" si="785"/>
        <v>1535</v>
      </c>
      <c r="BC731" s="19">
        <f t="shared" si="786"/>
        <v>0</v>
      </c>
      <c r="BD731" s="17">
        <f t="shared" si="787"/>
        <v>0</v>
      </c>
      <c r="BE731" s="17">
        <f t="shared" si="765"/>
        <v>1</v>
      </c>
      <c r="BF731" s="38">
        <f t="shared" si="766"/>
        <v>1535</v>
      </c>
      <c r="BG731" s="38">
        <f t="shared" si="767"/>
        <v>0</v>
      </c>
      <c r="BH731" s="38">
        <f t="shared" si="788"/>
        <v>-60</v>
      </c>
      <c r="BI731" s="38">
        <f t="shared" si="768"/>
        <v>-61</v>
      </c>
      <c r="BJ731" s="5">
        <f t="shared" si="769"/>
        <v>0</v>
      </c>
      <c r="BK731" s="5">
        <f t="shared" si="789"/>
        <v>0</v>
      </c>
      <c r="BL731" s="22">
        <f t="shared" si="790"/>
        <v>3.6</v>
      </c>
      <c r="BM731" s="5">
        <f t="shared" si="791"/>
        <v>-57.4</v>
      </c>
      <c r="BN731" s="66">
        <f t="shared" si="792"/>
        <v>-5740</v>
      </c>
      <c r="BO731" s="5">
        <f>AP731*BO1569</f>
        <v>0</v>
      </c>
      <c r="BP731" s="5">
        <f>AU731*BP1239</f>
        <v>-39</v>
      </c>
      <c r="BQ731" s="5">
        <f t="shared" si="819"/>
        <v>-39</v>
      </c>
      <c r="BR731" s="356">
        <f t="shared" si="801"/>
        <v>-5818</v>
      </c>
      <c r="BS731" s="5">
        <f t="shared" si="793"/>
        <v>1501.4</v>
      </c>
      <c r="BT731" s="6"/>
      <c r="BU731" s="306">
        <v>41372</v>
      </c>
      <c r="BV731" s="38">
        <f t="shared" si="770"/>
        <v>1501.4</v>
      </c>
      <c r="BW731" s="66">
        <f>BV27*BV731</f>
        <v>123694.18355577526</v>
      </c>
      <c r="BX731" s="66">
        <f t="shared" si="797"/>
        <v>-6137.7492173339997</v>
      </c>
      <c r="BY731" s="17">
        <f t="shared" si="795"/>
        <v>0</v>
      </c>
      <c r="BZ731" s="17">
        <f t="shared" si="798"/>
        <v>1</v>
      </c>
      <c r="CA731" s="66">
        <f t="shared" si="820"/>
        <v>-5818</v>
      </c>
      <c r="CB731" s="66">
        <f>N3+CE731</f>
        <v>170012</v>
      </c>
      <c r="CC731" s="66">
        <f>MAX(BW404:BW731)</f>
        <v>154630.08732904927</v>
      </c>
      <c r="CD731" s="66">
        <f t="shared" si="774"/>
        <v>-30935.903773274011</v>
      </c>
      <c r="CE731" s="66">
        <f t="shared" si="821"/>
        <v>120012</v>
      </c>
      <c r="CF731" s="66">
        <f>MAX(CE404:CE731)</f>
        <v>129781</v>
      </c>
      <c r="CG731" s="66">
        <f t="shared" si="775"/>
        <v>-9769</v>
      </c>
      <c r="CH731" s="370">
        <f t="shared" si="818"/>
        <v>41372</v>
      </c>
      <c r="CI731" s="17">
        <f t="shared" si="808"/>
        <v>0</v>
      </c>
      <c r="CJ731" s="17">
        <f t="shared" si="809"/>
        <v>1</v>
      </c>
      <c r="CK731" s="38">
        <f>MAX(BV38:BV731)</f>
        <v>1876.9</v>
      </c>
      <c r="CL731" s="38">
        <f t="shared" si="796"/>
        <v>-375.5</v>
      </c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</row>
    <row r="732" spans="1:147" customFormat="1" x14ac:dyDescent="0.25">
      <c r="A732" s="3"/>
      <c r="B732" s="254">
        <f t="shared" si="802"/>
        <v>41274</v>
      </c>
      <c r="C732" s="5">
        <f t="shared" si="805"/>
        <v>73314</v>
      </c>
      <c r="D732" s="5">
        <v>0</v>
      </c>
      <c r="E732" s="66">
        <f t="shared" si="807"/>
        <v>0</v>
      </c>
      <c r="F732" s="66">
        <f t="shared" si="803"/>
        <v>982.00000000000023</v>
      </c>
      <c r="G732" s="4">
        <f t="shared" si="806"/>
        <v>74296</v>
      </c>
      <c r="H732" s="8">
        <f t="shared" si="804"/>
        <v>1.3394440352456559E-2</v>
      </c>
      <c r="I732" s="3"/>
      <c r="J732" s="306">
        <v>41379</v>
      </c>
      <c r="K732" s="176">
        <v>1481</v>
      </c>
      <c r="L732" s="176">
        <v>1495</v>
      </c>
      <c r="M732" s="176">
        <v>1321.5</v>
      </c>
      <c r="N732" s="178">
        <v>1395.6</v>
      </c>
      <c r="O732" s="5">
        <f t="shared" si="749"/>
        <v>173.5</v>
      </c>
      <c r="P732" s="8">
        <f t="shared" si="750"/>
        <v>0.11715057393652938</v>
      </c>
      <c r="Q732" s="8">
        <f>(AVERAGE(P729:P731))*Q1239</f>
        <v>1.7060793700009836E-2</v>
      </c>
      <c r="R732" s="8">
        <f>P731/P1239</f>
        <v>2.0469386737656383</v>
      </c>
      <c r="S732" s="109">
        <f t="shared" si="810"/>
        <v>1455.7329645302855</v>
      </c>
      <c r="T732" s="5">
        <f t="shared" si="811"/>
        <v>26</v>
      </c>
      <c r="U732" s="8">
        <f t="shared" si="748"/>
        <v>0.48</v>
      </c>
      <c r="V732" s="19">
        <f t="shared" si="812"/>
        <v>59.400000000000091</v>
      </c>
      <c r="W732" s="109">
        <f t="shared" si="813"/>
        <v>1506.2670354697145</v>
      </c>
      <c r="X732" s="5">
        <f t="shared" si="814"/>
        <v>24</v>
      </c>
      <c r="Y732" s="8">
        <f t="shared" si="751"/>
        <v>0.52</v>
      </c>
      <c r="Z732" s="5">
        <f t="shared" si="815"/>
        <v>0</v>
      </c>
      <c r="AA732" s="5">
        <f>K732*AA1239</f>
        <v>19.253</v>
      </c>
      <c r="AB732" s="5">
        <f t="shared" si="752"/>
        <v>39.409710286009833</v>
      </c>
      <c r="AC732" s="2">
        <f t="shared" si="794"/>
        <v>41379</v>
      </c>
      <c r="AD732" s="43">
        <f t="shared" si="756"/>
        <v>1455</v>
      </c>
      <c r="AE732" s="235">
        <v>11.2</v>
      </c>
      <c r="AF732" s="131">
        <f>(AK731&gt;AF1239)*1</f>
        <v>1</v>
      </c>
      <c r="AG732" s="112">
        <f>MROUND((AD732*AG1239),5)</f>
        <v>1425</v>
      </c>
      <c r="AH732" s="113">
        <f>MROUND((AE732*AH1239),0.1)</f>
        <v>2</v>
      </c>
      <c r="AI732" s="60">
        <f t="shared" si="757"/>
        <v>-105.80000000000018</v>
      </c>
      <c r="AJ732" s="60">
        <f t="shared" si="816"/>
        <v>1481</v>
      </c>
      <c r="AK732" s="133">
        <f t="shared" si="817"/>
        <v>1395.6</v>
      </c>
      <c r="AL732" s="41">
        <f t="shared" si="753"/>
        <v>1505</v>
      </c>
      <c r="AM732" s="56">
        <f t="shared" si="754"/>
        <v>12.5</v>
      </c>
      <c r="AN732" s="82">
        <f t="shared" si="755"/>
        <v>0</v>
      </c>
      <c r="AO732" s="82">
        <f t="shared" si="758"/>
        <v>1</v>
      </c>
      <c r="AP732" s="33">
        <f t="shared" si="779"/>
        <v>1</v>
      </c>
      <c r="AQ732" s="29">
        <f t="shared" si="759"/>
        <v>11.2</v>
      </c>
      <c r="AR732" s="86">
        <f t="shared" si="760"/>
        <v>0</v>
      </c>
      <c r="AS732" s="33">
        <f t="shared" si="761"/>
        <v>1</v>
      </c>
      <c r="AT732" s="19">
        <f t="shared" si="762"/>
        <v>1455</v>
      </c>
      <c r="AU732" s="18">
        <f t="shared" si="780"/>
        <v>0</v>
      </c>
      <c r="AV732" s="5">
        <f t="shared" si="781"/>
        <v>0</v>
      </c>
      <c r="AW732" s="17">
        <f t="shared" si="763"/>
        <v>0</v>
      </c>
      <c r="AX732" s="17">
        <f t="shared" si="764"/>
        <v>0</v>
      </c>
      <c r="AY732" s="17">
        <f t="shared" si="782"/>
        <v>0</v>
      </c>
      <c r="AZ732" s="19">
        <f t="shared" si="783"/>
        <v>0</v>
      </c>
      <c r="BA732" s="19">
        <f t="shared" si="784"/>
        <v>1455</v>
      </c>
      <c r="BB732" s="19">
        <f t="shared" si="785"/>
        <v>1425</v>
      </c>
      <c r="BC732" s="19">
        <f t="shared" si="786"/>
        <v>0</v>
      </c>
      <c r="BD732" s="17">
        <f t="shared" si="787"/>
        <v>0</v>
      </c>
      <c r="BE732" s="17">
        <f t="shared" si="765"/>
        <v>1</v>
      </c>
      <c r="BF732" s="38">
        <f t="shared" si="766"/>
        <v>1425</v>
      </c>
      <c r="BG732" s="38">
        <f t="shared" si="767"/>
        <v>0</v>
      </c>
      <c r="BH732" s="38">
        <f t="shared" si="788"/>
        <v>-30</v>
      </c>
      <c r="BI732" s="38">
        <f t="shared" si="768"/>
        <v>-32</v>
      </c>
      <c r="BJ732" s="5">
        <f t="shared" si="769"/>
        <v>11.2</v>
      </c>
      <c r="BK732" s="5">
        <f t="shared" si="789"/>
        <v>0</v>
      </c>
      <c r="BL732" s="22">
        <f t="shared" si="790"/>
        <v>0</v>
      </c>
      <c r="BM732" s="5">
        <f t="shared" si="791"/>
        <v>-20.8</v>
      </c>
      <c r="BN732" s="66">
        <f t="shared" si="792"/>
        <v>-2080</v>
      </c>
      <c r="BO732" s="5">
        <f>AP732*BO1570</f>
        <v>0</v>
      </c>
      <c r="BP732" s="5">
        <f>AU732*BP1239</f>
        <v>0</v>
      </c>
      <c r="BQ732" s="5">
        <f t="shared" si="819"/>
        <v>-39</v>
      </c>
      <c r="BR732" s="356">
        <f t="shared" si="801"/>
        <v>-2119</v>
      </c>
      <c r="BS732" s="5">
        <f t="shared" si="793"/>
        <v>1395.6</v>
      </c>
      <c r="BT732" s="6"/>
      <c r="BU732" s="306">
        <v>41379</v>
      </c>
      <c r="BV732" s="38">
        <f t="shared" si="770"/>
        <v>1395.6</v>
      </c>
      <c r="BW732" s="66">
        <f>BV27*BV732</f>
        <v>114977.75580820563</v>
      </c>
      <c r="BX732" s="66">
        <f t="shared" si="797"/>
        <v>-8716.427747569629</v>
      </c>
      <c r="BY732" s="17">
        <f t="shared" si="795"/>
        <v>0</v>
      </c>
      <c r="BZ732" s="17">
        <f t="shared" si="798"/>
        <v>1</v>
      </c>
      <c r="CA732" s="66">
        <f t="shared" si="820"/>
        <v>-2119</v>
      </c>
      <c r="CB732" s="66">
        <f>N3+CE732</f>
        <v>167893</v>
      </c>
      <c r="CC732" s="66">
        <f>MAX(BW404:BW732)</f>
        <v>154630.08732904927</v>
      </c>
      <c r="CD732" s="66">
        <f t="shared" si="774"/>
        <v>-39652.33152084364</v>
      </c>
      <c r="CE732" s="66">
        <f t="shared" si="821"/>
        <v>117893</v>
      </c>
      <c r="CF732" s="66">
        <f>MAX(CE404:CE732)</f>
        <v>129781</v>
      </c>
      <c r="CG732" s="66">
        <f t="shared" si="775"/>
        <v>-11888</v>
      </c>
      <c r="CH732" s="370">
        <f t="shared" si="818"/>
        <v>41379</v>
      </c>
      <c r="CI732" s="17">
        <f t="shared" si="808"/>
        <v>0</v>
      </c>
      <c r="CJ732" s="17">
        <f t="shared" si="809"/>
        <v>1</v>
      </c>
      <c r="CK732" s="38">
        <f>MAX(BV38:BV732)</f>
        <v>1876.9</v>
      </c>
      <c r="CL732" s="38">
        <f t="shared" si="796"/>
        <v>-481.30000000000018</v>
      </c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</row>
    <row r="733" spans="1:147" customFormat="1" x14ac:dyDescent="0.25">
      <c r="A733" s="3"/>
      <c r="B733" s="254"/>
      <c r="C733" s="5"/>
      <c r="D733" s="5"/>
      <c r="E733" s="66"/>
      <c r="F733" s="151" t="s">
        <v>94</v>
      </c>
      <c r="G733" s="29"/>
      <c r="H733" s="151" t="s">
        <v>94</v>
      </c>
      <c r="I733" s="3"/>
      <c r="J733" s="306">
        <v>41386</v>
      </c>
      <c r="K733" s="176">
        <v>1408.3</v>
      </c>
      <c r="L733" s="176">
        <v>1484.8</v>
      </c>
      <c r="M733" s="176">
        <v>1403.5</v>
      </c>
      <c r="N733" s="178">
        <v>1453.6</v>
      </c>
      <c r="O733" s="5">
        <f t="shared" si="749"/>
        <v>81.299999999999955</v>
      </c>
      <c r="P733" s="8">
        <f t="shared" si="750"/>
        <v>5.7729177021941316E-2</v>
      </c>
      <c r="Q733" s="8">
        <f>(AVERAGE(P730:P732))*Q1239</f>
        <v>3.0658659052992483E-2</v>
      </c>
      <c r="R733" s="8">
        <f>P732/P1239</f>
        <v>3.3223129179202622</v>
      </c>
      <c r="S733" s="109">
        <f t="shared" si="810"/>
        <v>1365.1234104556706</v>
      </c>
      <c r="T733" s="5">
        <f t="shared" si="811"/>
        <v>43.299999999999955</v>
      </c>
      <c r="U733" s="8">
        <f t="shared" ref="U733:U796" si="822">((T733+X733)-T733)/(T733+X733)</f>
        <v>0.49058823529411816</v>
      </c>
      <c r="V733" s="19">
        <f t="shared" si="812"/>
        <v>0</v>
      </c>
      <c r="W733" s="109">
        <f t="shared" si="813"/>
        <v>1451.4765895443293</v>
      </c>
      <c r="X733" s="5">
        <f t="shared" si="814"/>
        <v>41.700000000000045</v>
      </c>
      <c r="Y733" s="8">
        <f t="shared" si="751"/>
        <v>0.50941176470588179</v>
      </c>
      <c r="Z733" s="5">
        <f t="shared" si="815"/>
        <v>3.5999999999999091</v>
      </c>
      <c r="AA733" s="5">
        <f>K733*AA1239</f>
        <v>18.3079</v>
      </c>
      <c r="AB733" s="5">
        <f t="shared" si="752"/>
        <v>60.824572669992371</v>
      </c>
      <c r="AC733" s="2">
        <f t="shared" si="794"/>
        <v>41386</v>
      </c>
      <c r="AD733" s="43">
        <f t="shared" si="756"/>
        <v>1365</v>
      </c>
      <c r="AE733" s="235">
        <v>18.8</v>
      </c>
      <c r="AF733" s="131">
        <f>(AK732&gt;AF1239)*1</f>
        <v>1</v>
      </c>
      <c r="AG733" s="112">
        <f>MROUND((AD733*AG1239),5)</f>
        <v>1340</v>
      </c>
      <c r="AH733" s="113">
        <f>MROUND((AE733*AH1239),0.1)</f>
        <v>3.4000000000000004</v>
      </c>
      <c r="AI733" s="60">
        <f t="shared" si="757"/>
        <v>58</v>
      </c>
      <c r="AJ733" s="60">
        <f t="shared" si="816"/>
        <v>1408.3</v>
      </c>
      <c r="AK733" s="133">
        <f t="shared" si="817"/>
        <v>1453.6</v>
      </c>
      <c r="AL733" s="41">
        <f t="shared" si="753"/>
        <v>1450</v>
      </c>
      <c r="AM733" s="56">
        <f t="shared" si="754"/>
        <v>20.5</v>
      </c>
      <c r="AN733" s="82">
        <f t="shared" si="755"/>
        <v>1</v>
      </c>
      <c r="AO733" s="82">
        <f t="shared" si="758"/>
        <v>0</v>
      </c>
      <c r="AP733" s="33">
        <f t="shared" si="779"/>
        <v>1</v>
      </c>
      <c r="AQ733" s="29">
        <f t="shared" si="759"/>
        <v>18.8</v>
      </c>
      <c r="AR733" s="86">
        <f t="shared" si="760"/>
        <v>1</v>
      </c>
      <c r="AS733" s="33">
        <f t="shared" si="761"/>
        <v>0</v>
      </c>
      <c r="AT733" s="19">
        <f t="shared" si="762"/>
        <v>0</v>
      </c>
      <c r="AU733" s="18">
        <f t="shared" si="780"/>
        <v>0</v>
      </c>
      <c r="AV733" s="5">
        <f t="shared" si="781"/>
        <v>0</v>
      </c>
      <c r="AW733" s="17">
        <f t="shared" si="763"/>
        <v>0</v>
      </c>
      <c r="AX733" s="17">
        <f t="shared" si="764"/>
        <v>0</v>
      </c>
      <c r="AY733" s="17">
        <f t="shared" si="782"/>
        <v>0</v>
      </c>
      <c r="AZ733" s="19">
        <f t="shared" si="783"/>
        <v>0</v>
      </c>
      <c r="BA733" s="19">
        <f t="shared" si="784"/>
        <v>0</v>
      </c>
      <c r="BB733" s="19">
        <f t="shared" si="785"/>
        <v>0</v>
      </c>
      <c r="BC733" s="19">
        <f t="shared" si="786"/>
        <v>0</v>
      </c>
      <c r="BD733" s="17">
        <f t="shared" si="787"/>
        <v>0</v>
      </c>
      <c r="BE733" s="17">
        <f t="shared" si="765"/>
        <v>0</v>
      </c>
      <c r="BF733" s="38">
        <f t="shared" si="766"/>
        <v>0</v>
      </c>
      <c r="BG733" s="38">
        <f t="shared" si="767"/>
        <v>0</v>
      </c>
      <c r="BH733" s="38">
        <f t="shared" si="788"/>
        <v>0</v>
      </c>
      <c r="BI733" s="38">
        <f t="shared" si="768"/>
        <v>-3.4000000000000004</v>
      </c>
      <c r="BJ733" s="5">
        <f t="shared" si="769"/>
        <v>18.8</v>
      </c>
      <c r="BK733" s="5">
        <f t="shared" si="789"/>
        <v>0</v>
      </c>
      <c r="BL733" s="22">
        <f t="shared" si="790"/>
        <v>0</v>
      </c>
      <c r="BM733" s="5">
        <f t="shared" si="791"/>
        <v>15.4</v>
      </c>
      <c r="BN733" s="66">
        <f t="shared" si="792"/>
        <v>1540</v>
      </c>
      <c r="BO733" s="5">
        <f>AP733*BO1571</f>
        <v>0</v>
      </c>
      <c r="BP733" s="5">
        <f>AU733*BP1239</f>
        <v>0</v>
      </c>
      <c r="BQ733" s="5">
        <f t="shared" si="819"/>
        <v>-39</v>
      </c>
      <c r="BR733" s="356">
        <f t="shared" si="801"/>
        <v>1501</v>
      </c>
      <c r="BS733" s="5">
        <f t="shared" si="793"/>
        <v>1453.6</v>
      </c>
      <c r="BT733" s="6"/>
      <c r="BU733" s="306">
        <v>41386</v>
      </c>
      <c r="BV733" s="38">
        <f t="shared" si="770"/>
        <v>1453.6</v>
      </c>
      <c r="BW733" s="66">
        <f>BV27*BV733</f>
        <v>119756.13774921733</v>
      </c>
      <c r="BX733" s="66">
        <f t="shared" si="797"/>
        <v>4778.3819410116994</v>
      </c>
      <c r="BY733" s="17">
        <f t="shared" si="795"/>
        <v>1</v>
      </c>
      <c r="BZ733" s="17">
        <f t="shared" si="798"/>
        <v>0</v>
      </c>
      <c r="CA733" s="66">
        <f t="shared" si="820"/>
        <v>1501</v>
      </c>
      <c r="CB733" s="66">
        <f>N3+CE733</f>
        <v>169394</v>
      </c>
      <c r="CC733" s="66">
        <f>MAX(BW404:BW733)</f>
        <v>154630.08732904927</v>
      </c>
      <c r="CD733" s="66">
        <f t="shared" si="774"/>
        <v>-34873.94957983194</v>
      </c>
      <c r="CE733" s="66">
        <f t="shared" si="821"/>
        <v>119394</v>
      </c>
      <c r="CF733" s="66">
        <f>MAX(CE404:CE733)</f>
        <v>129781</v>
      </c>
      <c r="CG733" s="66">
        <f t="shared" si="775"/>
        <v>-10387</v>
      </c>
      <c r="CH733" s="370">
        <f t="shared" si="818"/>
        <v>41386</v>
      </c>
      <c r="CI733" s="17">
        <f t="shared" si="808"/>
        <v>1</v>
      </c>
      <c r="CJ733" s="17">
        <f t="shared" si="809"/>
        <v>0</v>
      </c>
      <c r="CK733" s="38">
        <f>MAX(BV38:BV733)</f>
        <v>1876.9</v>
      </c>
      <c r="CL733" s="38">
        <f t="shared" si="796"/>
        <v>-423.30000000000018</v>
      </c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</row>
    <row r="734" spans="1:147" customFormat="1" x14ac:dyDescent="0.25">
      <c r="A734" s="3"/>
      <c r="B734" s="254"/>
      <c r="C734" s="5"/>
      <c r="D734" s="5"/>
      <c r="E734" s="66"/>
      <c r="F734" s="72">
        <f>SUM(F680:F733)</f>
        <v>24296</v>
      </c>
      <c r="G734" s="29"/>
      <c r="H734" s="152">
        <f>F734/C680</f>
        <v>0.48592000000000002</v>
      </c>
      <c r="I734" s="3"/>
      <c r="J734" s="306">
        <v>41393</v>
      </c>
      <c r="K734" s="176">
        <v>1466.2</v>
      </c>
      <c r="L734" s="176">
        <v>1487.2</v>
      </c>
      <c r="M734" s="176">
        <v>1439.7</v>
      </c>
      <c r="N734" s="178">
        <v>1464.2</v>
      </c>
      <c r="O734" s="5">
        <f t="shared" ref="O734:O797" si="823">L734-M734</f>
        <v>47.5</v>
      </c>
      <c r="P734" s="8">
        <f t="shared" ref="P734:P797" si="824">O734/K734</f>
        <v>3.2396671668258083E-2</v>
      </c>
      <c r="Q734" s="8">
        <f>(AVERAGE(P731:P733))*Q1239</f>
        <v>3.2941119291088936E-2</v>
      </c>
      <c r="R734" s="8">
        <f>P733/P1239</f>
        <v>1.6371613396005458</v>
      </c>
      <c r="S734" s="109">
        <f t="shared" si="810"/>
        <v>1417.9017308954055</v>
      </c>
      <c r="T734" s="5">
        <f t="shared" si="811"/>
        <v>46.200000000000045</v>
      </c>
      <c r="U734" s="8">
        <f t="shared" si="822"/>
        <v>0.5136842105263153</v>
      </c>
      <c r="V734" s="19">
        <f t="shared" si="812"/>
        <v>0</v>
      </c>
      <c r="W734" s="109">
        <f t="shared" si="813"/>
        <v>1514.4982691045946</v>
      </c>
      <c r="X734" s="5">
        <f t="shared" si="814"/>
        <v>48.799999999999955</v>
      </c>
      <c r="Y734" s="8">
        <f t="shared" si="751"/>
        <v>0.4863157894736847</v>
      </c>
      <c r="Z734" s="5">
        <f t="shared" si="815"/>
        <v>0</v>
      </c>
      <c r="AA734" s="5">
        <f>K734*AA1239</f>
        <v>19.060600000000001</v>
      </c>
      <c r="AB734" s="5">
        <f t="shared" si="752"/>
        <v>31.205277429590165</v>
      </c>
      <c r="AC734" s="2">
        <f t="shared" si="794"/>
        <v>41393</v>
      </c>
      <c r="AD734" s="43">
        <f t="shared" si="756"/>
        <v>1420</v>
      </c>
      <c r="AE734" s="235">
        <v>29.7</v>
      </c>
      <c r="AF734" s="131">
        <f>(AK733&gt;AF1239)*1</f>
        <v>1</v>
      </c>
      <c r="AG734" s="112">
        <f>MROUND((AD734*AG1239),5)</f>
        <v>1395</v>
      </c>
      <c r="AH734" s="113">
        <f>MROUND((AE734*AH1239),0.1)</f>
        <v>5.3000000000000007</v>
      </c>
      <c r="AI734" s="60">
        <f t="shared" si="757"/>
        <v>10.600000000000136</v>
      </c>
      <c r="AJ734" s="60">
        <f t="shared" si="816"/>
        <v>1466.2</v>
      </c>
      <c r="AK734" s="133">
        <f t="shared" si="817"/>
        <v>1464.2</v>
      </c>
      <c r="AL734" s="41">
        <f t="shared" si="753"/>
        <v>1515</v>
      </c>
      <c r="AM734" s="56">
        <f t="shared" si="754"/>
        <v>31</v>
      </c>
      <c r="AN734" s="82">
        <f t="shared" si="755"/>
        <v>1</v>
      </c>
      <c r="AO734" s="82">
        <f t="shared" si="758"/>
        <v>0</v>
      </c>
      <c r="AP734" s="33">
        <f t="shared" si="779"/>
        <v>1</v>
      </c>
      <c r="AQ734" s="29">
        <f t="shared" si="759"/>
        <v>29.7</v>
      </c>
      <c r="AR734" s="86">
        <f t="shared" si="760"/>
        <v>1</v>
      </c>
      <c r="AS734" s="33">
        <f t="shared" si="761"/>
        <v>0</v>
      </c>
      <c r="AT734" s="19">
        <f t="shared" si="762"/>
        <v>0</v>
      </c>
      <c r="AU734" s="18">
        <f t="shared" si="780"/>
        <v>0</v>
      </c>
      <c r="AV734" s="5">
        <f t="shared" si="781"/>
        <v>0</v>
      </c>
      <c r="AW734" s="17">
        <f t="shared" si="763"/>
        <v>0</v>
      </c>
      <c r="AX734" s="17">
        <f t="shared" si="764"/>
        <v>0</v>
      </c>
      <c r="AY734" s="17">
        <f t="shared" si="782"/>
        <v>0</v>
      </c>
      <c r="AZ734" s="19">
        <f t="shared" si="783"/>
        <v>0</v>
      </c>
      <c r="BA734" s="19">
        <f t="shared" si="784"/>
        <v>0</v>
      </c>
      <c r="BB734" s="19">
        <f t="shared" si="785"/>
        <v>0</v>
      </c>
      <c r="BC734" s="19">
        <f t="shared" si="786"/>
        <v>0</v>
      </c>
      <c r="BD734" s="17">
        <f t="shared" si="787"/>
        <v>0</v>
      </c>
      <c r="BE734" s="17">
        <f t="shared" si="765"/>
        <v>0</v>
      </c>
      <c r="BF734" s="38">
        <f t="shared" si="766"/>
        <v>0</v>
      </c>
      <c r="BG734" s="38">
        <f t="shared" si="767"/>
        <v>0</v>
      </c>
      <c r="BH734" s="38">
        <f t="shared" si="788"/>
        <v>0</v>
      </c>
      <c r="BI734" s="38">
        <f t="shared" si="768"/>
        <v>-5.3000000000000007</v>
      </c>
      <c r="BJ734" s="5">
        <f t="shared" si="769"/>
        <v>29.7</v>
      </c>
      <c r="BK734" s="5">
        <f t="shared" si="789"/>
        <v>0</v>
      </c>
      <c r="BL734" s="22">
        <f t="shared" si="790"/>
        <v>0</v>
      </c>
      <c r="BM734" s="5">
        <f t="shared" si="791"/>
        <v>24.4</v>
      </c>
      <c r="BN734" s="66">
        <f t="shared" si="792"/>
        <v>2440</v>
      </c>
      <c r="BO734" s="5">
        <f>AP734*BO1572</f>
        <v>0</v>
      </c>
      <c r="BP734" s="5">
        <f>AU734*BP1239</f>
        <v>0</v>
      </c>
      <c r="BQ734" s="5">
        <f t="shared" si="819"/>
        <v>-39</v>
      </c>
      <c r="BR734" s="356">
        <f t="shared" si="801"/>
        <v>2401</v>
      </c>
      <c r="BS734" s="5">
        <f t="shared" si="793"/>
        <v>1464.2</v>
      </c>
      <c r="BT734" s="6"/>
      <c r="BU734" s="306">
        <v>41393</v>
      </c>
      <c r="BV734" s="38">
        <f t="shared" si="770"/>
        <v>1464.2</v>
      </c>
      <c r="BW734" s="66">
        <f>BV27*BV734</f>
        <v>120629.42824188499</v>
      </c>
      <c r="BX734" s="66">
        <f t="shared" si="797"/>
        <v>873.29049266765651</v>
      </c>
      <c r="BY734" s="17">
        <f t="shared" si="795"/>
        <v>1</v>
      </c>
      <c r="BZ734" s="17">
        <f t="shared" si="798"/>
        <v>0</v>
      </c>
      <c r="CA734" s="66">
        <f t="shared" si="820"/>
        <v>2401</v>
      </c>
      <c r="CB734" s="66">
        <f>N3+CE734</f>
        <v>171795</v>
      </c>
      <c r="CC734" s="66">
        <f>MAX(BW404:BW734)</f>
        <v>154630.08732904927</v>
      </c>
      <c r="CD734" s="66">
        <f t="shared" si="774"/>
        <v>-34000.659087164284</v>
      </c>
      <c r="CE734" s="66">
        <f t="shared" si="821"/>
        <v>121795</v>
      </c>
      <c r="CF734" s="66">
        <f>MAX(CE404:CE734)</f>
        <v>129781</v>
      </c>
      <c r="CG734" s="66">
        <f t="shared" si="775"/>
        <v>-7986</v>
      </c>
      <c r="CH734" s="370">
        <f t="shared" si="818"/>
        <v>41393</v>
      </c>
      <c r="CI734" s="17">
        <f t="shared" si="808"/>
        <v>1</v>
      </c>
      <c r="CJ734" s="17">
        <f t="shared" si="809"/>
        <v>0</v>
      </c>
      <c r="CK734" s="38">
        <f>MAX(BV38:BV734)</f>
        <v>1876.9</v>
      </c>
      <c r="CL734" s="38">
        <f t="shared" si="796"/>
        <v>-412.70000000000005</v>
      </c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</row>
    <row r="735" spans="1:147" customFormat="1" x14ac:dyDescent="0.25">
      <c r="A735" s="3"/>
      <c r="B735" s="254"/>
      <c r="C735" s="5"/>
      <c r="D735" s="5"/>
      <c r="E735" s="66"/>
      <c r="F735" s="66"/>
      <c r="G735" s="4"/>
      <c r="H735" s="8"/>
      <c r="I735" s="3"/>
      <c r="J735" s="306">
        <v>41400</v>
      </c>
      <c r="K735" s="176">
        <v>1470</v>
      </c>
      <c r="L735" s="176">
        <v>1478.4</v>
      </c>
      <c r="M735" s="176">
        <v>1418.5</v>
      </c>
      <c r="N735" s="178">
        <v>1436.6</v>
      </c>
      <c r="O735" s="5">
        <f t="shared" si="823"/>
        <v>59.900000000000091</v>
      </c>
      <c r="P735" s="8">
        <f t="shared" si="824"/>
        <v>4.0748299319727954E-2</v>
      </c>
      <c r="Q735" s="8">
        <f>(AVERAGE(P732:P734))*Q1239</f>
        <v>2.7636856350230506E-2</v>
      </c>
      <c r="R735" s="8">
        <f>P734/P1239</f>
        <v>0.91874821577390409</v>
      </c>
      <c r="S735" s="109">
        <f t="shared" si="810"/>
        <v>1429.3738211651612</v>
      </c>
      <c r="T735" s="5">
        <f t="shared" si="811"/>
        <v>40</v>
      </c>
      <c r="U735" s="8">
        <f t="shared" si="822"/>
        <v>0.5</v>
      </c>
      <c r="V735" s="19">
        <f t="shared" si="812"/>
        <v>0</v>
      </c>
      <c r="W735" s="109">
        <f t="shared" si="813"/>
        <v>1510.6261788348388</v>
      </c>
      <c r="X735" s="5">
        <f t="shared" si="814"/>
        <v>40</v>
      </c>
      <c r="Y735" s="8">
        <f t="shared" ref="Y735:Y798" si="825">100%-U735</f>
        <v>0.5</v>
      </c>
      <c r="Z735" s="5">
        <f t="shared" si="815"/>
        <v>0</v>
      </c>
      <c r="AA735" s="5">
        <f>K735*AA1239</f>
        <v>19.11</v>
      </c>
      <c r="AB735" s="5">
        <f t="shared" ref="AB735:AB798" si="826">AA735*R735</f>
        <v>17.557278403439305</v>
      </c>
      <c r="AC735" s="2">
        <f t="shared" si="794"/>
        <v>41400</v>
      </c>
      <c r="AD735" s="43">
        <f t="shared" si="756"/>
        <v>1430</v>
      </c>
      <c r="AE735" s="235">
        <v>16</v>
      </c>
      <c r="AF735" s="131">
        <f>(AK734&gt;AF1239)*1</f>
        <v>1</v>
      </c>
      <c r="AG735" s="112">
        <f>MROUND((AD735*AG1239),5)</f>
        <v>1400</v>
      </c>
      <c r="AH735" s="113">
        <f>MROUND((AE735*AH1239),0.1)</f>
        <v>2.9000000000000004</v>
      </c>
      <c r="AI735" s="60">
        <f t="shared" si="757"/>
        <v>-27.600000000000136</v>
      </c>
      <c r="AJ735" s="60">
        <f t="shared" si="816"/>
        <v>1470</v>
      </c>
      <c r="AK735" s="133">
        <f t="shared" si="817"/>
        <v>1436.6</v>
      </c>
      <c r="AL735" s="41">
        <f t="shared" ref="AL735:AL798" si="827">MROUND(W735,5)</f>
        <v>1510</v>
      </c>
      <c r="AM735" s="56">
        <f t="shared" si="754"/>
        <v>15.200000000000001</v>
      </c>
      <c r="AN735" s="82">
        <f t="shared" si="755"/>
        <v>0</v>
      </c>
      <c r="AO735" s="82">
        <f t="shared" si="758"/>
        <v>1</v>
      </c>
      <c r="AP735" s="33">
        <f t="shared" si="779"/>
        <v>1</v>
      </c>
      <c r="AQ735" s="29">
        <f t="shared" si="759"/>
        <v>16</v>
      </c>
      <c r="AR735" s="86">
        <f t="shared" si="760"/>
        <v>1</v>
      </c>
      <c r="AS735" s="33">
        <f t="shared" si="761"/>
        <v>0</v>
      </c>
      <c r="AT735" s="19">
        <f t="shared" si="762"/>
        <v>0</v>
      </c>
      <c r="AU735" s="18">
        <f t="shared" si="780"/>
        <v>0</v>
      </c>
      <c r="AV735" s="5">
        <f t="shared" si="781"/>
        <v>0</v>
      </c>
      <c r="AW735" s="17">
        <f t="shared" si="763"/>
        <v>0</v>
      </c>
      <c r="AX735" s="17">
        <f t="shared" si="764"/>
        <v>0</v>
      </c>
      <c r="AY735" s="17">
        <f t="shared" si="782"/>
        <v>0</v>
      </c>
      <c r="AZ735" s="19">
        <f t="shared" si="783"/>
        <v>0</v>
      </c>
      <c r="BA735" s="19">
        <f t="shared" si="784"/>
        <v>0</v>
      </c>
      <c r="BB735" s="19">
        <f t="shared" si="785"/>
        <v>0</v>
      </c>
      <c r="BC735" s="19">
        <f t="shared" si="786"/>
        <v>0</v>
      </c>
      <c r="BD735" s="17">
        <f t="shared" si="787"/>
        <v>0</v>
      </c>
      <c r="BE735" s="17">
        <f t="shared" si="765"/>
        <v>0</v>
      </c>
      <c r="BF735" s="38">
        <f t="shared" si="766"/>
        <v>0</v>
      </c>
      <c r="BG735" s="38">
        <f t="shared" si="767"/>
        <v>0</v>
      </c>
      <c r="BH735" s="38">
        <f t="shared" si="788"/>
        <v>0</v>
      </c>
      <c r="BI735" s="38">
        <f t="shared" si="768"/>
        <v>-2.9000000000000004</v>
      </c>
      <c r="BJ735" s="5">
        <f t="shared" si="769"/>
        <v>16</v>
      </c>
      <c r="BK735" s="5">
        <f t="shared" si="789"/>
        <v>0</v>
      </c>
      <c r="BL735" s="22">
        <f t="shared" si="790"/>
        <v>0</v>
      </c>
      <c r="BM735" s="5">
        <f t="shared" si="791"/>
        <v>13.1</v>
      </c>
      <c r="BN735" s="66">
        <f t="shared" si="792"/>
        <v>1310</v>
      </c>
      <c r="BO735" s="5">
        <f>AP735*BO1573</f>
        <v>0</v>
      </c>
      <c r="BP735" s="5">
        <f>AU735*BP1239</f>
        <v>0</v>
      </c>
      <c r="BQ735" s="5">
        <f t="shared" si="819"/>
        <v>-39</v>
      </c>
      <c r="BR735" s="356">
        <f t="shared" si="801"/>
        <v>1271</v>
      </c>
      <c r="BS735" s="5">
        <f t="shared" si="793"/>
        <v>1436.6</v>
      </c>
      <c r="BT735" s="6"/>
      <c r="BU735" s="306">
        <v>41400</v>
      </c>
      <c r="BV735" s="38">
        <f t="shared" si="770"/>
        <v>1436.6</v>
      </c>
      <c r="BW735" s="66">
        <f>BV27*BV735</f>
        <v>118355.57752512769</v>
      </c>
      <c r="BX735" s="66">
        <f t="shared" si="797"/>
        <v>-2273.8507167572971</v>
      </c>
      <c r="BY735" s="17">
        <f t="shared" si="795"/>
        <v>0</v>
      </c>
      <c r="BZ735" s="17">
        <f t="shared" si="798"/>
        <v>1</v>
      </c>
      <c r="CA735" s="66">
        <f t="shared" si="820"/>
        <v>1271</v>
      </c>
      <c r="CB735" s="66">
        <f>N3+CE735</f>
        <v>173066</v>
      </c>
      <c r="CC735" s="66">
        <f>MAX(BW404:BW735)</f>
        <v>154630.08732904927</v>
      </c>
      <c r="CD735" s="66">
        <f t="shared" si="774"/>
        <v>-36274.509803921581</v>
      </c>
      <c r="CE735" s="66">
        <f t="shared" si="821"/>
        <v>123066</v>
      </c>
      <c r="CF735" s="66">
        <f>MAX(CE404:CE735)</f>
        <v>129781</v>
      </c>
      <c r="CG735" s="66">
        <f t="shared" si="775"/>
        <v>-6715</v>
      </c>
      <c r="CH735" s="370">
        <f t="shared" si="818"/>
        <v>41400</v>
      </c>
      <c r="CI735" s="17">
        <f t="shared" si="808"/>
        <v>1</v>
      </c>
      <c r="CJ735" s="17">
        <f t="shared" si="809"/>
        <v>0</v>
      </c>
      <c r="CK735" s="38">
        <f>MAX(BV38:BV735)</f>
        <v>1876.9</v>
      </c>
      <c r="CL735" s="38">
        <f t="shared" si="796"/>
        <v>-440.30000000000018</v>
      </c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</row>
    <row r="736" spans="1:147" customFormat="1" x14ac:dyDescent="0.25">
      <c r="A736" s="3"/>
      <c r="B736" s="254">
        <f t="shared" ref="B736:B767" si="828">J718</f>
        <v>41281</v>
      </c>
      <c r="C736" s="5">
        <f>G732+E736</f>
        <v>50000</v>
      </c>
      <c r="D736" s="5">
        <v>0</v>
      </c>
      <c r="E736" s="66">
        <f>-F734</f>
        <v>-24296</v>
      </c>
      <c r="F736" s="66">
        <f t="shared" ref="F736:F767" si="829">BR718</f>
        <v>212</v>
      </c>
      <c r="G736" s="4">
        <f>C736+F736</f>
        <v>50212</v>
      </c>
      <c r="H736" s="8">
        <f t="shared" ref="H736:H767" si="830">F736/C736</f>
        <v>4.2399999999999998E-3</v>
      </c>
      <c r="I736" s="3"/>
      <c r="J736" s="306">
        <v>41407</v>
      </c>
      <c r="K736" s="176">
        <v>1447.7</v>
      </c>
      <c r="L736" s="176">
        <v>1448.3</v>
      </c>
      <c r="M736" s="176">
        <v>1353.6</v>
      </c>
      <c r="N736" s="178">
        <v>1364.7</v>
      </c>
      <c r="O736" s="5">
        <f t="shared" si="823"/>
        <v>94.700000000000045</v>
      </c>
      <c r="P736" s="8">
        <f t="shared" si="824"/>
        <v>6.5414105132278813E-2</v>
      </c>
      <c r="Q736" s="8">
        <f>(AVERAGE(P733:P735))*Q1239</f>
        <v>1.7449886401323649E-2</v>
      </c>
      <c r="R736" s="8">
        <f>P735/P1239</f>
        <v>1.1555948610764804</v>
      </c>
      <c r="S736" s="109">
        <f t="shared" si="810"/>
        <v>1422.4377994568038</v>
      </c>
      <c r="T736" s="5">
        <f t="shared" si="811"/>
        <v>27.700000000000045</v>
      </c>
      <c r="U736" s="8">
        <f t="shared" si="822"/>
        <v>0.49636363636363556</v>
      </c>
      <c r="V736" s="19">
        <f t="shared" si="812"/>
        <v>55.299999999999955</v>
      </c>
      <c r="W736" s="109">
        <f t="shared" si="813"/>
        <v>1472.9622005431963</v>
      </c>
      <c r="X736" s="5">
        <f t="shared" si="814"/>
        <v>27.299999999999955</v>
      </c>
      <c r="Y736" s="8">
        <f t="shared" si="825"/>
        <v>0.50363636363636444</v>
      </c>
      <c r="Z736" s="5">
        <f t="shared" si="815"/>
        <v>0</v>
      </c>
      <c r="AA736" s="5">
        <f>K736*AA1239</f>
        <v>18.8201</v>
      </c>
      <c r="AB736" s="5">
        <f t="shared" si="826"/>
        <v>21.748410844945468</v>
      </c>
      <c r="AC736" s="2">
        <f t="shared" si="794"/>
        <v>41407</v>
      </c>
      <c r="AD736" s="43">
        <f t="shared" si="756"/>
        <v>1420</v>
      </c>
      <c r="AE736" s="235">
        <v>8.6999999999999993</v>
      </c>
      <c r="AF736" s="131">
        <f>(AK735&gt;AF1239)*1</f>
        <v>1</v>
      </c>
      <c r="AG736" s="112">
        <f>MROUND((AD736*AG1239),5)</f>
        <v>1395</v>
      </c>
      <c r="AH736" s="113">
        <f>MROUND((AE736*AH1239),0.1)</f>
        <v>1.6</v>
      </c>
      <c r="AI736" s="60">
        <f t="shared" si="757"/>
        <v>-71.899999999999864</v>
      </c>
      <c r="AJ736" s="60">
        <f t="shared" si="816"/>
        <v>1447.7</v>
      </c>
      <c r="AK736" s="133">
        <f t="shared" si="817"/>
        <v>1364.7</v>
      </c>
      <c r="AL736" s="41">
        <f t="shared" si="827"/>
        <v>1475</v>
      </c>
      <c r="AM736" s="56">
        <f t="shared" si="754"/>
        <v>8.8000000000000007</v>
      </c>
      <c r="AN736" s="82">
        <f t="shared" si="755"/>
        <v>0</v>
      </c>
      <c r="AO736" s="82">
        <f t="shared" si="758"/>
        <v>1</v>
      </c>
      <c r="AP736" s="33">
        <f t="shared" si="779"/>
        <v>1</v>
      </c>
      <c r="AQ736" s="29">
        <f t="shared" si="759"/>
        <v>8.6999999999999993</v>
      </c>
      <c r="AR736" s="86">
        <f t="shared" si="760"/>
        <v>0</v>
      </c>
      <c r="AS736" s="33">
        <f t="shared" si="761"/>
        <v>1</v>
      </c>
      <c r="AT736" s="19">
        <f t="shared" si="762"/>
        <v>1420</v>
      </c>
      <c r="AU736" s="18">
        <f t="shared" si="780"/>
        <v>0</v>
      </c>
      <c r="AV736" s="5">
        <f t="shared" si="781"/>
        <v>0</v>
      </c>
      <c r="AW736" s="17">
        <f t="shared" si="763"/>
        <v>0</v>
      </c>
      <c r="AX736" s="17">
        <f t="shared" si="764"/>
        <v>0</v>
      </c>
      <c r="AY736" s="17">
        <f t="shared" si="782"/>
        <v>0</v>
      </c>
      <c r="AZ736" s="19">
        <f t="shared" si="783"/>
        <v>0</v>
      </c>
      <c r="BA736" s="19">
        <f t="shared" si="784"/>
        <v>1420</v>
      </c>
      <c r="BB736" s="19">
        <f t="shared" si="785"/>
        <v>1395</v>
      </c>
      <c r="BC736" s="19">
        <f t="shared" si="786"/>
        <v>0</v>
      </c>
      <c r="BD736" s="17">
        <f t="shared" si="787"/>
        <v>0</v>
      </c>
      <c r="BE736" s="17">
        <f t="shared" si="765"/>
        <v>1</v>
      </c>
      <c r="BF736" s="38">
        <f t="shared" si="766"/>
        <v>1395</v>
      </c>
      <c r="BG736" s="38">
        <f t="shared" si="767"/>
        <v>0</v>
      </c>
      <c r="BH736" s="38">
        <f t="shared" si="788"/>
        <v>-25</v>
      </c>
      <c r="BI736" s="38">
        <f t="shared" si="768"/>
        <v>-26.6</v>
      </c>
      <c r="BJ736" s="5">
        <f t="shared" si="769"/>
        <v>8.6999999999999993</v>
      </c>
      <c r="BK736" s="5">
        <f t="shared" si="789"/>
        <v>0</v>
      </c>
      <c r="BL736" s="22">
        <f t="shared" si="790"/>
        <v>0</v>
      </c>
      <c r="BM736" s="5">
        <f t="shared" si="791"/>
        <v>-17.900000000000002</v>
      </c>
      <c r="BN736" s="66">
        <f t="shared" si="792"/>
        <v>-1790.0000000000002</v>
      </c>
      <c r="BO736" s="5">
        <f>AP736*BO1574</f>
        <v>0</v>
      </c>
      <c r="BP736" s="5">
        <f>AU736*BP1239</f>
        <v>0</v>
      </c>
      <c r="BQ736" s="5">
        <f t="shared" si="819"/>
        <v>-39</v>
      </c>
      <c r="BR736" s="356">
        <f t="shared" si="801"/>
        <v>-1829.0000000000002</v>
      </c>
      <c r="BS736" s="5">
        <f t="shared" si="793"/>
        <v>1364.7</v>
      </c>
      <c r="BT736" s="6"/>
      <c r="BU736" s="306">
        <v>41407</v>
      </c>
      <c r="BV736" s="38">
        <f t="shared" si="770"/>
        <v>1364.7</v>
      </c>
      <c r="BW736" s="66">
        <f>BV27*BV736</f>
        <v>112432.03163618389</v>
      </c>
      <c r="BX736" s="66">
        <f t="shared" si="797"/>
        <v>-5923.5458889438014</v>
      </c>
      <c r="BY736" s="17">
        <f t="shared" si="795"/>
        <v>0</v>
      </c>
      <c r="BZ736" s="17">
        <f t="shared" si="798"/>
        <v>1</v>
      </c>
      <c r="CA736" s="66">
        <f t="shared" si="820"/>
        <v>-1829</v>
      </c>
      <c r="CB736" s="66">
        <f>N3+CE736</f>
        <v>171237</v>
      </c>
      <c r="CC736" s="66">
        <f>MAX(BW404:BW736)</f>
        <v>154630.08732904927</v>
      </c>
      <c r="CD736" s="66">
        <f t="shared" si="774"/>
        <v>-42198.055692865382</v>
      </c>
      <c r="CE736" s="66">
        <f t="shared" si="821"/>
        <v>121237</v>
      </c>
      <c r="CF736" s="66">
        <f>MAX(CE404:CE736)</f>
        <v>129781</v>
      </c>
      <c r="CG736" s="66">
        <f t="shared" si="775"/>
        <v>-8544</v>
      </c>
      <c r="CH736" s="370">
        <f t="shared" si="818"/>
        <v>41407</v>
      </c>
      <c r="CI736" s="17">
        <f t="shared" si="808"/>
        <v>0</v>
      </c>
      <c r="CJ736" s="17">
        <f t="shared" si="809"/>
        <v>1</v>
      </c>
      <c r="CK736" s="38">
        <f>MAX(BV38:BV736)</f>
        <v>1876.9</v>
      </c>
      <c r="CL736" s="38">
        <f t="shared" si="796"/>
        <v>-512.20000000000005</v>
      </c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</row>
    <row r="737" spans="1:147" customFormat="1" x14ac:dyDescent="0.25">
      <c r="A737" s="3"/>
      <c r="B737" s="254">
        <f t="shared" si="828"/>
        <v>41288</v>
      </c>
      <c r="C737" s="5">
        <f t="shared" ref="C737:C768" si="831">G736</f>
        <v>50212</v>
      </c>
      <c r="D737" s="5">
        <v>0</v>
      </c>
      <c r="E737" s="66">
        <v>0</v>
      </c>
      <c r="F737" s="66">
        <f t="shared" si="829"/>
        <v>-4428</v>
      </c>
      <c r="G737" s="4">
        <f t="shared" ref="G737:G768" si="832">G736+F737</f>
        <v>45784</v>
      </c>
      <c r="H737" s="8">
        <f t="shared" si="830"/>
        <v>-8.8186090974269105E-2</v>
      </c>
      <c r="I737" s="3"/>
      <c r="J737" s="306">
        <v>41414</v>
      </c>
      <c r="K737" s="176">
        <v>1361.3</v>
      </c>
      <c r="L737" s="176">
        <v>1413.3</v>
      </c>
      <c r="M737" s="176">
        <v>1336.3</v>
      </c>
      <c r="N737" s="178">
        <v>1386.6</v>
      </c>
      <c r="O737" s="5">
        <f t="shared" si="823"/>
        <v>77</v>
      </c>
      <c r="P737" s="8">
        <f t="shared" si="824"/>
        <v>5.6563578931903329E-2</v>
      </c>
      <c r="Q737" s="8">
        <f>(AVERAGE(P734:P736))*Q1239</f>
        <v>1.8474543482701982E-2</v>
      </c>
      <c r="R737" s="8">
        <f>P736/P1239</f>
        <v>1.8551008261633308</v>
      </c>
      <c r="S737" s="109">
        <f t="shared" si="810"/>
        <v>1336.1506039569977</v>
      </c>
      <c r="T737" s="5">
        <f t="shared" si="811"/>
        <v>26.299999999999955</v>
      </c>
      <c r="U737" s="8">
        <f t="shared" si="822"/>
        <v>0.47400000000000092</v>
      </c>
      <c r="V737" s="19">
        <f t="shared" si="812"/>
        <v>0</v>
      </c>
      <c r="W737" s="109">
        <f t="shared" si="813"/>
        <v>1386.4493960430023</v>
      </c>
      <c r="X737" s="5">
        <f t="shared" si="814"/>
        <v>23.700000000000045</v>
      </c>
      <c r="Y737" s="8">
        <f t="shared" si="825"/>
        <v>0.52599999999999913</v>
      </c>
      <c r="Z737" s="5">
        <f t="shared" si="815"/>
        <v>1.5999999999999091</v>
      </c>
      <c r="AA737" s="5">
        <f>K737*AA1239</f>
        <v>17.696899999999999</v>
      </c>
      <c r="AB737" s="5">
        <f t="shared" si="826"/>
        <v>32.829533810529846</v>
      </c>
      <c r="AC737" s="2">
        <f t="shared" si="794"/>
        <v>41414</v>
      </c>
      <c r="AD737" s="43">
        <f t="shared" si="756"/>
        <v>1335</v>
      </c>
      <c r="AE737" s="235">
        <v>10.7</v>
      </c>
      <c r="AF737" s="131">
        <f>(AK736&gt;AF1239)*1</f>
        <v>1</v>
      </c>
      <c r="AG737" s="112">
        <f>MROUND((AD737*AG1239),5)</f>
        <v>1310</v>
      </c>
      <c r="AH737" s="113">
        <f>MROUND((AE737*AH1239),0.1)</f>
        <v>1.9000000000000001</v>
      </c>
      <c r="AI737" s="60">
        <f t="shared" si="757"/>
        <v>21.899999999999864</v>
      </c>
      <c r="AJ737" s="60">
        <f t="shared" si="816"/>
        <v>1361.3</v>
      </c>
      <c r="AK737" s="133">
        <f t="shared" si="817"/>
        <v>1386.6</v>
      </c>
      <c r="AL737" s="41">
        <f t="shared" si="827"/>
        <v>1385</v>
      </c>
      <c r="AM737" s="56">
        <f t="shared" si="754"/>
        <v>11</v>
      </c>
      <c r="AN737" s="82">
        <f t="shared" si="755"/>
        <v>1</v>
      </c>
      <c r="AO737" s="82">
        <f t="shared" si="758"/>
        <v>0</v>
      </c>
      <c r="AP737" s="33">
        <f t="shared" si="779"/>
        <v>1</v>
      </c>
      <c r="AQ737" s="29">
        <f t="shared" si="759"/>
        <v>10.7</v>
      </c>
      <c r="AR737" s="86">
        <f t="shared" si="760"/>
        <v>1</v>
      </c>
      <c r="AS737" s="33">
        <f t="shared" si="761"/>
        <v>0</v>
      </c>
      <c r="AT737" s="19">
        <f t="shared" si="762"/>
        <v>0</v>
      </c>
      <c r="AU737" s="18">
        <f t="shared" si="780"/>
        <v>0</v>
      </c>
      <c r="AV737" s="5">
        <f t="shared" si="781"/>
        <v>0</v>
      </c>
      <c r="AW737" s="17">
        <f t="shared" si="763"/>
        <v>0</v>
      </c>
      <c r="AX737" s="17">
        <f t="shared" si="764"/>
        <v>0</v>
      </c>
      <c r="AY737" s="17">
        <f t="shared" si="782"/>
        <v>0</v>
      </c>
      <c r="AZ737" s="19">
        <f t="shared" si="783"/>
        <v>0</v>
      </c>
      <c r="BA737" s="19">
        <f t="shared" si="784"/>
        <v>0</v>
      </c>
      <c r="BB737" s="19">
        <f t="shared" si="785"/>
        <v>0</v>
      </c>
      <c r="BC737" s="19">
        <f t="shared" si="786"/>
        <v>0</v>
      </c>
      <c r="BD737" s="17">
        <f t="shared" si="787"/>
        <v>0</v>
      </c>
      <c r="BE737" s="17">
        <f t="shared" si="765"/>
        <v>0</v>
      </c>
      <c r="BF737" s="38">
        <f t="shared" si="766"/>
        <v>0</v>
      </c>
      <c r="BG737" s="38">
        <f t="shared" si="767"/>
        <v>0</v>
      </c>
      <c r="BH737" s="38">
        <f t="shared" si="788"/>
        <v>0</v>
      </c>
      <c r="BI737" s="38">
        <f t="shared" si="768"/>
        <v>-1.9000000000000001</v>
      </c>
      <c r="BJ737" s="5">
        <f t="shared" si="769"/>
        <v>10.7</v>
      </c>
      <c r="BK737" s="5">
        <f t="shared" si="789"/>
        <v>0</v>
      </c>
      <c r="BL737" s="22">
        <f t="shared" si="790"/>
        <v>0</v>
      </c>
      <c r="BM737" s="5">
        <f t="shared" si="791"/>
        <v>8.7999999999999989</v>
      </c>
      <c r="BN737" s="66">
        <f t="shared" si="792"/>
        <v>879.99999999999989</v>
      </c>
      <c r="BO737" s="5">
        <f>AP737*BO1575</f>
        <v>0</v>
      </c>
      <c r="BP737" s="5">
        <f>AU737*BP1239</f>
        <v>0</v>
      </c>
      <c r="BQ737" s="5">
        <f t="shared" si="819"/>
        <v>-39</v>
      </c>
      <c r="BR737" s="356">
        <f t="shared" si="801"/>
        <v>840.99999999999989</v>
      </c>
      <c r="BS737" s="5">
        <f t="shared" si="793"/>
        <v>1386.6</v>
      </c>
      <c r="BT737" s="6"/>
      <c r="BU737" s="306">
        <v>41414</v>
      </c>
      <c r="BV737" s="38">
        <f t="shared" si="770"/>
        <v>1386.6</v>
      </c>
      <c r="BW737" s="66">
        <f>BV27*BV737</f>
        <v>114236.28274839347</v>
      </c>
      <c r="BX737" s="66">
        <f t="shared" si="797"/>
        <v>1804.2511122095748</v>
      </c>
      <c r="BY737" s="17">
        <f t="shared" si="795"/>
        <v>1</v>
      </c>
      <c r="BZ737" s="17">
        <f t="shared" si="798"/>
        <v>0</v>
      </c>
      <c r="CA737" s="66">
        <f t="shared" si="820"/>
        <v>841</v>
      </c>
      <c r="CB737" s="66">
        <f>N3+CE737</f>
        <v>172078</v>
      </c>
      <c r="CC737" s="66">
        <f>MAX(BW404:BW737)</f>
        <v>154630.08732904927</v>
      </c>
      <c r="CD737" s="66">
        <f t="shared" si="774"/>
        <v>-40393.804580655808</v>
      </c>
      <c r="CE737" s="66">
        <f t="shared" si="821"/>
        <v>122078</v>
      </c>
      <c r="CF737" s="66">
        <f>MAX(CE404:CE737)</f>
        <v>129781</v>
      </c>
      <c r="CG737" s="66">
        <f t="shared" si="775"/>
        <v>-7703</v>
      </c>
      <c r="CH737" s="370">
        <f t="shared" si="818"/>
        <v>41414</v>
      </c>
      <c r="CI737" s="17">
        <f t="shared" si="808"/>
        <v>1</v>
      </c>
      <c r="CJ737" s="17">
        <f t="shared" si="809"/>
        <v>0</v>
      </c>
      <c r="CK737" s="38">
        <f>MAX(BV38:BV737)</f>
        <v>1876.9</v>
      </c>
      <c r="CL737" s="38">
        <f t="shared" si="796"/>
        <v>-490.30000000000018</v>
      </c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</row>
    <row r="738" spans="1:147" customFormat="1" x14ac:dyDescent="0.25">
      <c r="A738" s="3"/>
      <c r="B738" s="254">
        <f t="shared" si="828"/>
        <v>41295</v>
      </c>
      <c r="C738" s="5">
        <f t="shared" si="831"/>
        <v>45784</v>
      </c>
      <c r="D738" s="5">
        <v>0</v>
      </c>
      <c r="E738" s="66">
        <f t="shared" ref="E738:E769" si="833">E737</f>
        <v>0</v>
      </c>
      <c r="F738" s="66">
        <f t="shared" si="829"/>
        <v>531</v>
      </c>
      <c r="G738" s="4">
        <f t="shared" si="832"/>
        <v>46315</v>
      </c>
      <c r="H738" s="8">
        <f t="shared" si="830"/>
        <v>1.1597938144329897E-2</v>
      </c>
      <c r="I738" s="3"/>
      <c r="J738" s="306">
        <v>41421</v>
      </c>
      <c r="K738" s="176">
        <v>1386.3</v>
      </c>
      <c r="L738" s="176">
        <v>1421.6</v>
      </c>
      <c r="M738" s="176">
        <v>1372.1</v>
      </c>
      <c r="N738" s="178">
        <v>1393</v>
      </c>
      <c r="O738" s="5">
        <f t="shared" si="823"/>
        <v>49.5</v>
      </c>
      <c r="P738" s="8">
        <f t="shared" si="824"/>
        <v>3.5706557022289552E-2</v>
      </c>
      <c r="Q738" s="8">
        <f>(AVERAGE(P735:P737))*Q1239</f>
        <v>2.1696797784521347E-2</v>
      </c>
      <c r="R738" s="8">
        <f>P737/P1239</f>
        <v>1.6041057474552229</v>
      </c>
      <c r="S738" s="109">
        <f t="shared" si="810"/>
        <v>1356.221729231318</v>
      </c>
      <c r="T738" s="5">
        <f t="shared" si="811"/>
        <v>31.299999999999955</v>
      </c>
      <c r="U738" s="8">
        <f t="shared" si="822"/>
        <v>0.47833333333333411</v>
      </c>
      <c r="V738" s="19">
        <f t="shared" si="812"/>
        <v>0</v>
      </c>
      <c r="W738" s="109">
        <f t="shared" si="813"/>
        <v>1416.3782707686819</v>
      </c>
      <c r="X738" s="5">
        <f t="shared" si="814"/>
        <v>28.700000000000045</v>
      </c>
      <c r="Y738" s="8">
        <f t="shared" si="825"/>
        <v>0.52166666666666583</v>
      </c>
      <c r="Z738" s="5">
        <f t="shared" si="815"/>
        <v>0</v>
      </c>
      <c r="AA738" s="5">
        <f>K738*AA1239</f>
        <v>18.021899999999999</v>
      </c>
      <c r="AB738" s="5">
        <f t="shared" si="826"/>
        <v>28.90903337006328</v>
      </c>
      <c r="AC738" s="2">
        <f t="shared" si="794"/>
        <v>41421</v>
      </c>
      <c r="AD738" s="43">
        <f t="shared" si="756"/>
        <v>1355</v>
      </c>
      <c r="AE738" s="235">
        <v>15.5</v>
      </c>
      <c r="AF738" s="131">
        <f>(AK737&gt;AF1239)*1</f>
        <v>1</v>
      </c>
      <c r="AG738" s="112">
        <f>MROUND((AD738*AG1239),5)</f>
        <v>1330</v>
      </c>
      <c r="AH738" s="113">
        <f>MROUND((AE738*AH1239),0.1)</f>
        <v>2.8000000000000003</v>
      </c>
      <c r="AI738" s="60">
        <f t="shared" si="757"/>
        <v>6.4000000000000909</v>
      </c>
      <c r="AJ738" s="60">
        <f t="shared" si="816"/>
        <v>1386.3</v>
      </c>
      <c r="AK738" s="133">
        <f t="shared" si="817"/>
        <v>1393</v>
      </c>
      <c r="AL738" s="41">
        <f t="shared" si="827"/>
        <v>1415</v>
      </c>
      <c r="AM738" s="56">
        <f t="shared" si="754"/>
        <v>17.3</v>
      </c>
      <c r="AN738" s="82">
        <f t="shared" si="755"/>
        <v>1</v>
      </c>
      <c r="AO738" s="82">
        <f t="shared" si="758"/>
        <v>0</v>
      </c>
      <c r="AP738" s="33">
        <f t="shared" si="779"/>
        <v>1</v>
      </c>
      <c r="AQ738" s="29">
        <f t="shared" si="759"/>
        <v>15.5</v>
      </c>
      <c r="AR738" s="86">
        <f t="shared" si="760"/>
        <v>1</v>
      </c>
      <c r="AS738" s="33">
        <f t="shared" si="761"/>
        <v>0</v>
      </c>
      <c r="AT738" s="19">
        <f t="shared" si="762"/>
        <v>0</v>
      </c>
      <c r="AU738" s="18">
        <f t="shared" si="780"/>
        <v>0</v>
      </c>
      <c r="AV738" s="5">
        <f t="shared" si="781"/>
        <v>0</v>
      </c>
      <c r="AW738" s="17">
        <f t="shared" si="763"/>
        <v>0</v>
      </c>
      <c r="AX738" s="17">
        <f t="shared" si="764"/>
        <v>0</v>
      </c>
      <c r="AY738" s="17">
        <f t="shared" si="782"/>
        <v>0</v>
      </c>
      <c r="AZ738" s="19">
        <f t="shared" si="783"/>
        <v>0</v>
      </c>
      <c r="BA738" s="19">
        <f t="shared" si="784"/>
        <v>0</v>
      </c>
      <c r="BB738" s="19">
        <f t="shared" si="785"/>
        <v>0</v>
      </c>
      <c r="BC738" s="19">
        <f t="shared" si="786"/>
        <v>0</v>
      </c>
      <c r="BD738" s="17">
        <f t="shared" si="787"/>
        <v>0</v>
      </c>
      <c r="BE738" s="17">
        <f t="shared" si="765"/>
        <v>0</v>
      </c>
      <c r="BF738" s="38">
        <f t="shared" si="766"/>
        <v>0</v>
      </c>
      <c r="BG738" s="38">
        <f t="shared" si="767"/>
        <v>0</v>
      </c>
      <c r="BH738" s="38">
        <f t="shared" si="788"/>
        <v>0</v>
      </c>
      <c r="BI738" s="38">
        <f t="shared" si="768"/>
        <v>-2.8000000000000003</v>
      </c>
      <c r="BJ738" s="5">
        <f t="shared" si="769"/>
        <v>15.5</v>
      </c>
      <c r="BK738" s="5">
        <f t="shared" si="789"/>
        <v>0</v>
      </c>
      <c r="BL738" s="22">
        <f t="shared" si="790"/>
        <v>0</v>
      </c>
      <c r="BM738" s="5">
        <f t="shared" si="791"/>
        <v>12.7</v>
      </c>
      <c r="BN738" s="66">
        <f t="shared" si="792"/>
        <v>1270</v>
      </c>
      <c r="BO738" s="5">
        <f>AP738*BO1576</f>
        <v>0</v>
      </c>
      <c r="BP738" s="5">
        <f>AU738*BP1239</f>
        <v>0</v>
      </c>
      <c r="BQ738" s="5">
        <f t="shared" si="819"/>
        <v>-39</v>
      </c>
      <c r="BR738" s="356">
        <f t="shared" si="801"/>
        <v>1231</v>
      </c>
      <c r="BS738" s="5">
        <f t="shared" si="793"/>
        <v>1393</v>
      </c>
      <c r="BT738" s="6"/>
      <c r="BU738" s="306">
        <v>41421</v>
      </c>
      <c r="BV738" s="38">
        <f t="shared" si="770"/>
        <v>1393</v>
      </c>
      <c r="BW738" s="66">
        <f>BV27*BV738</f>
        <v>114763.55247981547</v>
      </c>
      <c r="BX738" s="66">
        <f t="shared" si="797"/>
        <v>527.26973142199859</v>
      </c>
      <c r="BY738" s="17">
        <f t="shared" si="795"/>
        <v>1</v>
      </c>
      <c r="BZ738" s="17">
        <f t="shared" si="798"/>
        <v>0</v>
      </c>
      <c r="CA738" s="66">
        <f t="shared" si="820"/>
        <v>1231</v>
      </c>
      <c r="CB738" s="66">
        <f>N3+CE738</f>
        <v>173309</v>
      </c>
      <c r="CC738" s="66">
        <f>MAX(BW404:BW738)</f>
        <v>154630.08732904927</v>
      </c>
      <c r="CD738" s="66">
        <f t="shared" si="774"/>
        <v>-39866.534849233809</v>
      </c>
      <c r="CE738" s="66">
        <f t="shared" si="821"/>
        <v>123309</v>
      </c>
      <c r="CF738" s="66">
        <f>MAX(CE404:CE738)</f>
        <v>129781</v>
      </c>
      <c r="CG738" s="66">
        <f t="shared" si="775"/>
        <v>-6472</v>
      </c>
      <c r="CH738" s="370">
        <f t="shared" si="818"/>
        <v>41421</v>
      </c>
      <c r="CI738" s="17">
        <f t="shared" si="808"/>
        <v>1</v>
      </c>
      <c r="CJ738" s="17">
        <f t="shared" si="809"/>
        <v>0</v>
      </c>
      <c r="CK738" s="38">
        <f>MAX(BV38:BV738)</f>
        <v>1876.9</v>
      </c>
      <c r="CL738" s="38">
        <f t="shared" si="796"/>
        <v>-483.90000000000009</v>
      </c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</row>
    <row r="739" spans="1:147" customFormat="1" x14ac:dyDescent="0.25">
      <c r="A739" s="3"/>
      <c r="B739" s="254">
        <f t="shared" si="828"/>
        <v>41302</v>
      </c>
      <c r="C739" s="5">
        <f t="shared" si="831"/>
        <v>46315</v>
      </c>
      <c r="D739" s="5">
        <v>0</v>
      </c>
      <c r="E739" s="66">
        <f t="shared" si="833"/>
        <v>0</v>
      </c>
      <c r="F739" s="66">
        <f t="shared" si="829"/>
        <v>572</v>
      </c>
      <c r="G739" s="4">
        <f t="shared" si="832"/>
        <v>46887</v>
      </c>
      <c r="H739" s="8">
        <f t="shared" si="830"/>
        <v>1.235021051495196E-2</v>
      </c>
      <c r="I739" s="3"/>
      <c r="J739" s="306">
        <v>41428</v>
      </c>
      <c r="K739" s="176">
        <v>1388.8</v>
      </c>
      <c r="L739" s="176">
        <v>1423.3</v>
      </c>
      <c r="M739" s="176">
        <v>1377.1</v>
      </c>
      <c r="N739" s="178">
        <v>1383</v>
      </c>
      <c r="O739" s="5">
        <f t="shared" si="823"/>
        <v>46.200000000000045</v>
      </c>
      <c r="P739" s="8">
        <f t="shared" si="824"/>
        <v>3.3266129032258097E-2</v>
      </c>
      <c r="Q739" s="8">
        <f>(AVERAGE(P736:P738))*Q1239</f>
        <v>2.1024565478196228E-2</v>
      </c>
      <c r="R739" s="8">
        <f>P738/P1239</f>
        <v>1.0126143787727433</v>
      </c>
      <c r="S739" s="109">
        <f t="shared" si="810"/>
        <v>1359.601083463881</v>
      </c>
      <c r="T739" s="5">
        <f t="shared" si="811"/>
        <v>28.799999999999955</v>
      </c>
      <c r="U739" s="8">
        <f t="shared" si="822"/>
        <v>0.52000000000000079</v>
      </c>
      <c r="V739" s="19">
        <f t="shared" si="812"/>
        <v>0</v>
      </c>
      <c r="W739" s="109">
        <f t="shared" si="813"/>
        <v>1417.9989165361189</v>
      </c>
      <c r="X739" s="5">
        <f t="shared" si="814"/>
        <v>31.200000000000045</v>
      </c>
      <c r="Y739" s="8">
        <f t="shared" si="825"/>
        <v>0.47999999999999921</v>
      </c>
      <c r="Z739" s="5">
        <f t="shared" si="815"/>
        <v>0</v>
      </c>
      <c r="AA739" s="5">
        <f>K739*AA1239</f>
        <v>18.054399999999998</v>
      </c>
      <c r="AB739" s="5">
        <f t="shared" si="826"/>
        <v>18.282145040114614</v>
      </c>
      <c r="AC739" s="2">
        <f t="shared" si="794"/>
        <v>41428</v>
      </c>
      <c r="AD739" s="43">
        <f t="shared" si="756"/>
        <v>1360</v>
      </c>
      <c r="AE739" s="235">
        <v>13.8</v>
      </c>
      <c r="AF739" s="131">
        <f>(AK738&gt;AF1239)*1</f>
        <v>1</v>
      </c>
      <c r="AG739" s="112">
        <f>MROUND((AD739*AG1239),5)</f>
        <v>1335</v>
      </c>
      <c r="AH739" s="113">
        <f>MROUND((AE739*AH1239),0.1)</f>
        <v>2.5</v>
      </c>
      <c r="AI739" s="60">
        <f t="shared" si="757"/>
        <v>-10</v>
      </c>
      <c r="AJ739" s="60">
        <f t="shared" si="816"/>
        <v>1388.8</v>
      </c>
      <c r="AK739" s="133">
        <f t="shared" si="817"/>
        <v>1383</v>
      </c>
      <c r="AL739" s="41">
        <f t="shared" si="827"/>
        <v>1420</v>
      </c>
      <c r="AM739" s="56">
        <f t="shared" si="754"/>
        <v>15.100000000000001</v>
      </c>
      <c r="AN739" s="82">
        <f t="shared" si="755"/>
        <v>0</v>
      </c>
      <c r="AO739" s="82">
        <f t="shared" si="758"/>
        <v>1</v>
      </c>
      <c r="AP739" s="33">
        <f t="shared" si="779"/>
        <v>1</v>
      </c>
      <c r="AQ739" s="29">
        <f t="shared" si="759"/>
        <v>13.8</v>
      </c>
      <c r="AR739" s="86">
        <f t="shared" si="760"/>
        <v>1</v>
      </c>
      <c r="AS739" s="33">
        <f t="shared" si="761"/>
        <v>0</v>
      </c>
      <c r="AT739" s="19">
        <f t="shared" si="762"/>
        <v>0</v>
      </c>
      <c r="AU739" s="18">
        <f t="shared" si="780"/>
        <v>0</v>
      </c>
      <c r="AV739" s="5">
        <f t="shared" si="781"/>
        <v>0</v>
      </c>
      <c r="AW739" s="17">
        <f t="shared" si="763"/>
        <v>0</v>
      </c>
      <c r="AX739" s="17">
        <f t="shared" si="764"/>
        <v>0</v>
      </c>
      <c r="AY739" s="17">
        <f t="shared" si="782"/>
        <v>0</v>
      </c>
      <c r="AZ739" s="19">
        <f t="shared" si="783"/>
        <v>0</v>
      </c>
      <c r="BA739" s="19">
        <f t="shared" si="784"/>
        <v>0</v>
      </c>
      <c r="BB739" s="19">
        <f t="shared" si="785"/>
        <v>0</v>
      </c>
      <c r="BC739" s="19">
        <f t="shared" si="786"/>
        <v>0</v>
      </c>
      <c r="BD739" s="17">
        <f t="shared" si="787"/>
        <v>0</v>
      </c>
      <c r="BE739" s="17">
        <f t="shared" si="765"/>
        <v>0</v>
      </c>
      <c r="BF739" s="38">
        <f t="shared" si="766"/>
        <v>0</v>
      </c>
      <c r="BG739" s="38">
        <f t="shared" si="767"/>
        <v>0</v>
      </c>
      <c r="BH739" s="38">
        <f t="shared" si="788"/>
        <v>0</v>
      </c>
      <c r="BI739" s="38">
        <f t="shared" si="768"/>
        <v>-2.5</v>
      </c>
      <c r="BJ739" s="5">
        <f t="shared" si="769"/>
        <v>13.8</v>
      </c>
      <c r="BK739" s="5">
        <f t="shared" si="789"/>
        <v>0</v>
      </c>
      <c r="BL739" s="22">
        <f t="shared" si="790"/>
        <v>0</v>
      </c>
      <c r="BM739" s="5">
        <f t="shared" si="791"/>
        <v>11.3</v>
      </c>
      <c r="BN739" s="66">
        <f t="shared" si="792"/>
        <v>1130</v>
      </c>
      <c r="BO739" s="5">
        <f>AP739*BO1577</f>
        <v>0</v>
      </c>
      <c r="BP739" s="5">
        <f>AU739*BP1239</f>
        <v>0</v>
      </c>
      <c r="BQ739" s="5">
        <f t="shared" si="819"/>
        <v>-39</v>
      </c>
      <c r="BR739" s="356">
        <f t="shared" si="801"/>
        <v>1091</v>
      </c>
      <c r="BS739" s="5">
        <f t="shared" si="793"/>
        <v>1383</v>
      </c>
      <c r="BT739" s="6"/>
      <c r="BU739" s="306">
        <v>41428</v>
      </c>
      <c r="BV739" s="38">
        <f t="shared" si="770"/>
        <v>1383</v>
      </c>
      <c r="BW739" s="66">
        <f>BV27*BV739</f>
        <v>113939.69352446862</v>
      </c>
      <c r="BX739" s="66">
        <f t="shared" si="797"/>
        <v>-823.85895534684823</v>
      </c>
      <c r="BY739" s="17">
        <f t="shared" si="795"/>
        <v>0</v>
      </c>
      <c r="BZ739" s="17">
        <f t="shared" si="798"/>
        <v>1</v>
      </c>
      <c r="CA739" s="66">
        <f t="shared" si="820"/>
        <v>1091</v>
      </c>
      <c r="CB739" s="66">
        <f>N3+CE739</f>
        <v>174400</v>
      </c>
      <c r="CC739" s="66">
        <f>MAX(BW404:BW739)</f>
        <v>154630.08732904927</v>
      </c>
      <c r="CD739" s="66">
        <f t="shared" si="774"/>
        <v>-40690.393804580657</v>
      </c>
      <c r="CE739" s="66">
        <f t="shared" si="821"/>
        <v>124400</v>
      </c>
      <c r="CF739" s="66">
        <f>MAX(CE404:CE739)</f>
        <v>129781</v>
      </c>
      <c r="CG739" s="66">
        <f t="shared" si="775"/>
        <v>-5381</v>
      </c>
      <c r="CH739" s="370">
        <f t="shared" si="818"/>
        <v>41428</v>
      </c>
      <c r="CI739" s="17">
        <f t="shared" si="808"/>
        <v>1</v>
      </c>
      <c r="CJ739" s="17">
        <f t="shared" si="809"/>
        <v>0</v>
      </c>
      <c r="CK739" s="38">
        <f>MAX(BV38:BV739)</f>
        <v>1876.9</v>
      </c>
      <c r="CL739" s="38">
        <f t="shared" si="796"/>
        <v>-493.90000000000009</v>
      </c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</row>
    <row r="740" spans="1:147" customFormat="1" x14ac:dyDescent="0.25">
      <c r="A740" s="3"/>
      <c r="B740" s="254">
        <f t="shared" si="828"/>
        <v>41309</v>
      </c>
      <c r="C740" s="5">
        <f t="shared" si="831"/>
        <v>46887</v>
      </c>
      <c r="D740" s="5">
        <v>0</v>
      </c>
      <c r="E740" s="66">
        <f t="shared" si="833"/>
        <v>0</v>
      </c>
      <c r="F740" s="66">
        <f t="shared" si="829"/>
        <v>412.00000000000006</v>
      </c>
      <c r="G740" s="4">
        <f t="shared" si="832"/>
        <v>47299</v>
      </c>
      <c r="H740" s="8">
        <f t="shared" si="830"/>
        <v>8.7870838398703272E-3</v>
      </c>
      <c r="I740" s="3"/>
      <c r="J740" s="306">
        <v>41435</v>
      </c>
      <c r="K740" s="176">
        <v>1383</v>
      </c>
      <c r="L740" s="176">
        <v>1394.4</v>
      </c>
      <c r="M740" s="176">
        <v>1364.5</v>
      </c>
      <c r="N740" s="178">
        <v>1387.6</v>
      </c>
      <c r="O740" s="5">
        <f t="shared" si="823"/>
        <v>29.900000000000091</v>
      </c>
      <c r="P740" s="8">
        <f t="shared" si="824"/>
        <v>2.1619667389732533E-2</v>
      </c>
      <c r="Q740" s="8">
        <f>(AVERAGE(P737:P739))*Q1239</f>
        <v>1.6738168664860133E-2</v>
      </c>
      <c r="R740" s="8">
        <f>P739/P1239</f>
        <v>0.94340545248162322</v>
      </c>
      <c r="S740" s="109">
        <f t="shared" si="810"/>
        <v>1359.8511127364984</v>
      </c>
      <c r="T740" s="5">
        <f t="shared" si="811"/>
        <v>23</v>
      </c>
      <c r="U740" s="8">
        <f t="shared" si="822"/>
        <v>0.48888888888888887</v>
      </c>
      <c r="V740" s="19">
        <f t="shared" si="812"/>
        <v>0</v>
      </c>
      <c r="W740" s="109">
        <f t="shared" si="813"/>
        <v>1406.1488872635016</v>
      </c>
      <c r="X740" s="5">
        <f t="shared" si="814"/>
        <v>22</v>
      </c>
      <c r="Y740" s="8">
        <f t="shared" si="825"/>
        <v>0.51111111111111107</v>
      </c>
      <c r="Z740" s="5">
        <f t="shared" si="815"/>
        <v>0</v>
      </c>
      <c r="AA740" s="5">
        <f>K740*AA1239</f>
        <v>17.978999999999999</v>
      </c>
      <c r="AB740" s="5">
        <f t="shared" si="826"/>
        <v>16.961486630167101</v>
      </c>
      <c r="AC740" s="2">
        <f t="shared" si="794"/>
        <v>41435</v>
      </c>
      <c r="AD740" s="43">
        <f t="shared" si="756"/>
        <v>1360</v>
      </c>
      <c r="AE740" s="235">
        <v>9.5</v>
      </c>
      <c r="AF740" s="131">
        <f>(AK739&gt;AF1239)*1</f>
        <v>1</v>
      </c>
      <c r="AG740" s="112">
        <f>MROUND((AD740*AG1239),5)</f>
        <v>1335</v>
      </c>
      <c r="AH740" s="113">
        <f>MROUND((AE740*AH1239),0.1)</f>
        <v>1.7000000000000002</v>
      </c>
      <c r="AI740" s="60">
        <f t="shared" si="757"/>
        <v>4.5999999999999091</v>
      </c>
      <c r="AJ740" s="60">
        <f t="shared" si="816"/>
        <v>1383</v>
      </c>
      <c r="AK740" s="133">
        <f t="shared" si="817"/>
        <v>1387.6</v>
      </c>
      <c r="AL740" s="41">
        <f t="shared" si="827"/>
        <v>1405</v>
      </c>
      <c r="AM740" s="56">
        <f t="shared" si="754"/>
        <v>8.8000000000000007</v>
      </c>
      <c r="AN740" s="82">
        <f t="shared" si="755"/>
        <v>1</v>
      </c>
      <c r="AO740" s="82">
        <f t="shared" si="758"/>
        <v>0</v>
      </c>
      <c r="AP740" s="33">
        <f t="shared" si="779"/>
        <v>1</v>
      </c>
      <c r="AQ740" s="29">
        <f t="shared" si="759"/>
        <v>9.5</v>
      </c>
      <c r="AR740" s="86">
        <f t="shared" si="760"/>
        <v>1</v>
      </c>
      <c r="AS740" s="33">
        <f t="shared" si="761"/>
        <v>0</v>
      </c>
      <c r="AT740" s="19">
        <f t="shared" si="762"/>
        <v>0</v>
      </c>
      <c r="AU740" s="18">
        <f t="shared" si="780"/>
        <v>0</v>
      </c>
      <c r="AV740" s="5">
        <f t="shared" si="781"/>
        <v>0</v>
      </c>
      <c r="AW740" s="17">
        <f t="shared" si="763"/>
        <v>0</v>
      </c>
      <c r="AX740" s="17">
        <f t="shared" si="764"/>
        <v>0</v>
      </c>
      <c r="AY740" s="17">
        <f t="shared" si="782"/>
        <v>0</v>
      </c>
      <c r="AZ740" s="19">
        <f t="shared" si="783"/>
        <v>0</v>
      </c>
      <c r="BA740" s="19">
        <f t="shared" si="784"/>
        <v>0</v>
      </c>
      <c r="BB740" s="19">
        <f t="shared" si="785"/>
        <v>0</v>
      </c>
      <c r="BC740" s="19">
        <f t="shared" si="786"/>
        <v>0</v>
      </c>
      <c r="BD740" s="17">
        <f t="shared" si="787"/>
        <v>0</v>
      </c>
      <c r="BE740" s="17">
        <f t="shared" si="765"/>
        <v>0</v>
      </c>
      <c r="BF740" s="38">
        <f t="shared" si="766"/>
        <v>0</v>
      </c>
      <c r="BG740" s="38">
        <f t="shared" si="767"/>
        <v>0</v>
      </c>
      <c r="BH740" s="38">
        <f t="shared" si="788"/>
        <v>0</v>
      </c>
      <c r="BI740" s="38">
        <f t="shared" si="768"/>
        <v>-1.7000000000000002</v>
      </c>
      <c r="BJ740" s="5">
        <f t="shared" si="769"/>
        <v>9.5</v>
      </c>
      <c r="BK740" s="5">
        <f t="shared" si="789"/>
        <v>0</v>
      </c>
      <c r="BL740" s="22">
        <f t="shared" si="790"/>
        <v>0</v>
      </c>
      <c r="BM740" s="5">
        <f t="shared" si="791"/>
        <v>7.8</v>
      </c>
      <c r="BN740" s="66">
        <f t="shared" si="792"/>
        <v>780</v>
      </c>
      <c r="BO740" s="5">
        <f>AP740*BO1578</f>
        <v>0</v>
      </c>
      <c r="BP740" s="5">
        <f>AU740*BP1239</f>
        <v>0</v>
      </c>
      <c r="BQ740" s="5">
        <f t="shared" si="819"/>
        <v>-39</v>
      </c>
      <c r="BR740" s="356">
        <f t="shared" si="801"/>
        <v>741</v>
      </c>
      <c r="BS740" s="5">
        <f t="shared" si="793"/>
        <v>1387.6</v>
      </c>
      <c r="BT740" s="6"/>
      <c r="BU740" s="306">
        <v>41435</v>
      </c>
      <c r="BV740" s="38">
        <f t="shared" si="770"/>
        <v>1387.6</v>
      </c>
      <c r="BW740" s="66">
        <f>BV27*BV740</f>
        <v>114318.66864392816</v>
      </c>
      <c r="BX740" s="66">
        <f t="shared" si="797"/>
        <v>378.97511945954466</v>
      </c>
      <c r="BY740" s="17">
        <f t="shared" si="795"/>
        <v>1</v>
      </c>
      <c r="BZ740" s="17">
        <f t="shared" si="798"/>
        <v>0</v>
      </c>
      <c r="CA740" s="66">
        <f t="shared" si="820"/>
        <v>741</v>
      </c>
      <c r="CB740" s="66">
        <f>N3+CE740</f>
        <v>175141</v>
      </c>
      <c r="CC740" s="66">
        <f>MAX(BW404:BW740)</f>
        <v>154630.08732904927</v>
      </c>
      <c r="CD740" s="66">
        <f t="shared" si="774"/>
        <v>-40311.418685121113</v>
      </c>
      <c r="CE740" s="66">
        <f t="shared" si="821"/>
        <v>125141</v>
      </c>
      <c r="CF740" s="66">
        <f>MAX(CE404:CE740)</f>
        <v>129781</v>
      </c>
      <c r="CG740" s="66">
        <f t="shared" si="775"/>
        <v>-4640</v>
      </c>
      <c r="CH740" s="370">
        <f t="shared" si="818"/>
        <v>41435</v>
      </c>
      <c r="CI740" s="17">
        <f t="shared" si="808"/>
        <v>1</v>
      </c>
      <c r="CJ740" s="17">
        <f t="shared" si="809"/>
        <v>0</v>
      </c>
      <c r="CK740" s="38">
        <f>MAX(BV38:BV740)</f>
        <v>1876.9</v>
      </c>
      <c r="CL740" s="38">
        <f t="shared" si="796"/>
        <v>-489.30000000000018</v>
      </c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</row>
    <row r="741" spans="1:147" customFormat="1" x14ac:dyDescent="0.25">
      <c r="A741" s="3"/>
      <c r="B741" s="254">
        <f t="shared" si="828"/>
        <v>41316</v>
      </c>
      <c r="C741" s="5">
        <f t="shared" si="831"/>
        <v>47299</v>
      </c>
      <c r="D741" s="5">
        <v>0</v>
      </c>
      <c r="E741" s="66">
        <f t="shared" si="833"/>
        <v>0</v>
      </c>
      <c r="F741" s="66">
        <f t="shared" si="829"/>
        <v>-3608.0000000000005</v>
      </c>
      <c r="G741" s="4">
        <f t="shared" si="832"/>
        <v>43691</v>
      </c>
      <c r="H741" s="8">
        <f t="shared" si="830"/>
        <v>-7.6280682466859775E-2</v>
      </c>
      <c r="I741" s="3"/>
      <c r="J741" s="306">
        <v>41442</v>
      </c>
      <c r="K741" s="176">
        <v>1390.1</v>
      </c>
      <c r="L741" s="176">
        <v>1391.4</v>
      </c>
      <c r="M741" s="176">
        <v>1268.7</v>
      </c>
      <c r="N741" s="178">
        <v>1292</v>
      </c>
      <c r="O741" s="5">
        <f t="shared" si="823"/>
        <v>122.70000000000005</v>
      </c>
      <c r="P741" s="8">
        <f t="shared" si="824"/>
        <v>8.8267031148838257E-2</v>
      </c>
      <c r="Q741" s="8">
        <f>(AVERAGE(P738:P740))*Q1239</f>
        <v>1.207898045923736E-2</v>
      </c>
      <c r="R741" s="8">
        <f>P740/P1239</f>
        <v>0.61311949089522089</v>
      </c>
      <c r="S741" s="109">
        <f t="shared" si="810"/>
        <v>1373.3090092636141</v>
      </c>
      <c r="T741" s="5">
        <f t="shared" si="811"/>
        <v>15.099999999999909</v>
      </c>
      <c r="U741" s="8">
        <f t="shared" si="822"/>
        <v>0.4966666666666697</v>
      </c>
      <c r="V741" s="19">
        <f t="shared" si="812"/>
        <v>83</v>
      </c>
      <c r="W741" s="109">
        <f t="shared" si="813"/>
        <v>1406.8909907363857</v>
      </c>
      <c r="X741" s="5">
        <f t="shared" si="814"/>
        <v>14.900000000000091</v>
      </c>
      <c r="Y741" s="8">
        <f t="shared" si="825"/>
        <v>0.5033333333333303</v>
      </c>
      <c r="Z741" s="5">
        <f t="shared" si="815"/>
        <v>0</v>
      </c>
      <c r="AA741" s="5">
        <f>K741*AA1239</f>
        <v>18.071299999999997</v>
      </c>
      <c r="AB741" s="5">
        <f t="shared" si="826"/>
        <v>11.079866255814803</v>
      </c>
      <c r="AC741" s="2">
        <f t="shared" si="794"/>
        <v>41442</v>
      </c>
      <c r="AD741" s="43">
        <f t="shared" si="756"/>
        <v>1375</v>
      </c>
      <c r="AE741" s="235">
        <v>8.3000000000000007</v>
      </c>
      <c r="AF741" s="131">
        <f>(AK740&gt;AF1239)*1</f>
        <v>1</v>
      </c>
      <c r="AG741" s="112">
        <f>MROUND((AD741*AG1239),5)</f>
        <v>1350</v>
      </c>
      <c r="AH741" s="113">
        <f>MROUND((AE741*AH1239),0.1)</f>
        <v>1.5</v>
      </c>
      <c r="AI741" s="60">
        <f t="shared" si="757"/>
        <v>-95.599999999999909</v>
      </c>
      <c r="AJ741" s="60">
        <f t="shared" si="816"/>
        <v>1390.1</v>
      </c>
      <c r="AK741" s="133">
        <f t="shared" si="817"/>
        <v>1292</v>
      </c>
      <c r="AL741" s="41">
        <f t="shared" si="827"/>
        <v>1405</v>
      </c>
      <c r="AM741" s="56">
        <f t="shared" si="754"/>
        <v>8.7000000000000011</v>
      </c>
      <c r="AN741" s="82">
        <f t="shared" si="755"/>
        <v>0</v>
      </c>
      <c r="AO741" s="82">
        <f t="shared" si="758"/>
        <v>1</v>
      </c>
      <c r="AP741" s="33">
        <f t="shared" si="779"/>
        <v>1</v>
      </c>
      <c r="AQ741" s="29">
        <f t="shared" si="759"/>
        <v>8.3000000000000007</v>
      </c>
      <c r="AR741" s="86">
        <f t="shared" si="760"/>
        <v>0</v>
      </c>
      <c r="AS741" s="33">
        <f t="shared" si="761"/>
        <v>1</v>
      </c>
      <c r="AT741" s="19">
        <f t="shared" si="762"/>
        <v>1375</v>
      </c>
      <c r="AU741" s="18">
        <f t="shared" si="780"/>
        <v>0</v>
      </c>
      <c r="AV741" s="5">
        <f t="shared" si="781"/>
        <v>0</v>
      </c>
      <c r="AW741" s="17">
        <f t="shared" si="763"/>
        <v>0</v>
      </c>
      <c r="AX741" s="17">
        <f t="shared" si="764"/>
        <v>0</v>
      </c>
      <c r="AY741" s="17">
        <f t="shared" si="782"/>
        <v>0</v>
      </c>
      <c r="AZ741" s="19">
        <f t="shared" si="783"/>
        <v>0</v>
      </c>
      <c r="BA741" s="19">
        <f t="shared" si="784"/>
        <v>1375</v>
      </c>
      <c r="BB741" s="19">
        <f t="shared" si="785"/>
        <v>1350</v>
      </c>
      <c r="BC741" s="19">
        <f t="shared" si="786"/>
        <v>0</v>
      </c>
      <c r="BD741" s="17">
        <f t="shared" si="787"/>
        <v>0</v>
      </c>
      <c r="BE741" s="17">
        <f t="shared" si="765"/>
        <v>1</v>
      </c>
      <c r="BF741" s="38">
        <f t="shared" si="766"/>
        <v>1350</v>
      </c>
      <c r="BG741" s="38">
        <f t="shared" si="767"/>
        <v>0</v>
      </c>
      <c r="BH741" s="38">
        <f t="shared" si="788"/>
        <v>-25</v>
      </c>
      <c r="BI741" s="38">
        <f t="shared" si="768"/>
        <v>-26.5</v>
      </c>
      <c r="BJ741" s="5">
        <f t="shared" si="769"/>
        <v>8.3000000000000007</v>
      </c>
      <c r="BK741" s="5">
        <f t="shared" si="789"/>
        <v>0</v>
      </c>
      <c r="BL741" s="22">
        <f t="shared" si="790"/>
        <v>0</v>
      </c>
      <c r="BM741" s="5">
        <f t="shared" si="791"/>
        <v>-18.2</v>
      </c>
      <c r="BN741" s="66">
        <f t="shared" si="792"/>
        <v>-1820</v>
      </c>
      <c r="BO741" s="5">
        <f>AP741*BO1579</f>
        <v>0</v>
      </c>
      <c r="BP741" s="5">
        <f>AU741*BP1239</f>
        <v>0</v>
      </c>
      <c r="BQ741" s="5">
        <f t="shared" si="819"/>
        <v>-39</v>
      </c>
      <c r="BR741" s="356">
        <f t="shared" si="801"/>
        <v>-1859</v>
      </c>
      <c r="BS741" s="5">
        <f t="shared" si="793"/>
        <v>1292</v>
      </c>
      <c r="BT741" s="6"/>
      <c r="BU741" s="306">
        <v>41442</v>
      </c>
      <c r="BV741" s="38">
        <f t="shared" si="770"/>
        <v>1292</v>
      </c>
      <c r="BW741" s="66">
        <f>BV27*BV741</f>
        <v>106442.57703081233</v>
      </c>
      <c r="BX741" s="66">
        <f t="shared" si="797"/>
        <v>-7876.0916131158301</v>
      </c>
      <c r="BY741" s="17">
        <f t="shared" si="795"/>
        <v>0</v>
      </c>
      <c r="BZ741" s="17">
        <f t="shared" si="798"/>
        <v>1</v>
      </c>
      <c r="CA741" s="66">
        <f t="shared" si="820"/>
        <v>-1859</v>
      </c>
      <c r="CB741" s="66">
        <f>N3+CE741</f>
        <v>173282</v>
      </c>
      <c r="CC741" s="66">
        <f>MAX(BW404:BW741)</f>
        <v>154630.08732904927</v>
      </c>
      <c r="CD741" s="66">
        <f t="shared" si="774"/>
        <v>-48187.510298236943</v>
      </c>
      <c r="CE741" s="66">
        <f t="shared" si="821"/>
        <v>123282</v>
      </c>
      <c r="CF741" s="66">
        <f>MAX(CE404:CE741)</f>
        <v>129781</v>
      </c>
      <c r="CG741" s="66">
        <f t="shared" si="775"/>
        <v>-6499</v>
      </c>
      <c r="CH741" s="370">
        <f t="shared" si="818"/>
        <v>41442</v>
      </c>
      <c r="CI741" s="17">
        <f t="shared" si="808"/>
        <v>0</v>
      </c>
      <c r="CJ741" s="17">
        <f t="shared" si="809"/>
        <v>1</v>
      </c>
      <c r="CK741" s="38">
        <f>MAX(BV38:BV741)</f>
        <v>1876.9</v>
      </c>
      <c r="CL741" s="38">
        <f t="shared" si="796"/>
        <v>-584.90000000000009</v>
      </c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</row>
    <row r="742" spans="1:147" customFormat="1" x14ac:dyDescent="0.25">
      <c r="A742" s="3"/>
      <c r="B742" s="254">
        <f t="shared" si="828"/>
        <v>41323</v>
      </c>
      <c r="C742" s="5">
        <f t="shared" si="831"/>
        <v>43691</v>
      </c>
      <c r="D742" s="5">
        <v>0</v>
      </c>
      <c r="E742" s="66">
        <f t="shared" si="833"/>
        <v>0</v>
      </c>
      <c r="F742" s="66">
        <f t="shared" si="829"/>
        <v>331</v>
      </c>
      <c r="G742" s="4">
        <f t="shared" si="832"/>
        <v>44022</v>
      </c>
      <c r="H742" s="8">
        <f t="shared" si="830"/>
        <v>7.57593096976494E-3</v>
      </c>
      <c r="I742" s="3"/>
      <c r="J742" s="306">
        <v>41449</v>
      </c>
      <c r="K742" s="176">
        <v>1296.3</v>
      </c>
      <c r="L742" s="176">
        <v>1300.7</v>
      </c>
      <c r="M742" s="176">
        <v>1179.4000000000001</v>
      </c>
      <c r="N742" s="178">
        <v>1223.7</v>
      </c>
      <c r="O742" s="5">
        <f t="shared" si="823"/>
        <v>121.29999999999995</v>
      </c>
      <c r="P742" s="8">
        <f t="shared" si="824"/>
        <v>9.3574018359947511E-2</v>
      </c>
      <c r="Q742" s="8">
        <f>(AVERAGE(P739:P741))*Q1239</f>
        <v>1.908704367611052E-2</v>
      </c>
      <c r="R742" s="8">
        <f>P741/P1239</f>
        <v>2.5031947173484173</v>
      </c>
      <c r="S742" s="109">
        <f t="shared" si="810"/>
        <v>1271.5574652826579</v>
      </c>
      <c r="T742" s="5">
        <f t="shared" si="811"/>
        <v>26.299999999999955</v>
      </c>
      <c r="U742" s="8">
        <f t="shared" si="822"/>
        <v>0.47400000000000092</v>
      </c>
      <c r="V742" s="19">
        <f t="shared" si="812"/>
        <v>46.299999999999955</v>
      </c>
      <c r="W742" s="109">
        <f t="shared" si="813"/>
        <v>1321.0425347173421</v>
      </c>
      <c r="X742" s="5">
        <f t="shared" si="814"/>
        <v>23.700000000000045</v>
      </c>
      <c r="Y742" s="8">
        <f t="shared" si="825"/>
        <v>0.52599999999999913</v>
      </c>
      <c r="Z742" s="5">
        <f t="shared" si="815"/>
        <v>0</v>
      </c>
      <c r="AA742" s="5">
        <f>K742*AA1239</f>
        <v>16.851899999999997</v>
      </c>
      <c r="AB742" s="5">
        <f t="shared" si="826"/>
        <v>42.183587057283788</v>
      </c>
      <c r="AC742" s="2">
        <f t="shared" si="794"/>
        <v>41449</v>
      </c>
      <c r="AD742" s="43">
        <f t="shared" si="756"/>
        <v>1270</v>
      </c>
      <c r="AE742" s="235">
        <v>5.5</v>
      </c>
      <c r="AF742" s="131">
        <f>(AK741&gt;AF1239)*1</f>
        <v>1</v>
      </c>
      <c r="AG742" s="112">
        <f>MROUND((AD742*AG1239),5)</f>
        <v>1245</v>
      </c>
      <c r="AH742" s="113">
        <f>MROUND((AE742*AH1239),0.1)</f>
        <v>1</v>
      </c>
      <c r="AI742" s="60">
        <f t="shared" si="757"/>
        <v>-68.299999999999955</v>
      </c>
      <c r="AJ742" s="60">
        <f t="shared" si="816"/>
        <v>1296.3</v>
      </c>
      <c r="AK742" s="133">
        <f t="shared" si="817"/>
        <v>1223.7</v>
      </c>
      <c r="AL742" s="41">
        <f t="shared" si="827"/>
        <v>1320</v>
      </c>
      <c r="AM742" s="56">
        <f t="shared" ref="AM742:AM805" si="834">MROUND((AB741*Y741),0.1)</f>
        <v>5.6000000000000005</v>
      </c>
      <c r="AN742" s="82">
        <f t="shared" ref="AN742:AN805" si="835">(AI742&gt;0)*1</f>
        <v>0</v>
      </c>
      <c r="AO742" s="82">
        <f t="shared" si="758"/>
        <v>1</v>
      </c>
      <c r="AP742" s="33">
        <f t="shared" si="779"/>
        <v>1</v>
      </c>
      <c r="AQ742" s="29">
        <f t="shared" si="759"/>
        <v>5.5</v>
      </c>
      <c r="AR742" s="86">
        <f t="shared" si="760"/>
        <v>0</v>
      </c>
      <c r="AS742" s="33">
        <f t="shared" si="761"/>
        <v>1</v>
      </c>
      <c r="AT742" s="19">
        <f t="shared" si="762"/>
        <v>1270</v>
      </c>
      <c r="AU742" s="18">
        <f t="shared" si="780"/>
        <v>0</v>
      </c>
      <c r="AV742" s="5">
        <f t="shared" si="781"/>
        <v>0</v>
      </c>
      <c r="AW742" s="17">
        <f t="shared" si="763"/>
        <v>0</v>
      </c>
      <c r="AX742" s="17">
        <f t="shared" si="764"/>
        <v>0</v>
      </c>
      <c r="AY742" s="17">
        <f t="shared" si="782"/>
        <v>0</v>
      </c>
      <c r="AZ742" s="19">
        <f t="shared" si="783"/>
        <v>0</v>
      </c>
      <c r="BA742" s="19">
        <f t="shared" si="784"/>
        <v>1270</v>
      </c>
      <c r="BB742" s="19">
        <f t="shared" si="785"/>
        <v>1245</v>
      </c>
      <c r="BC742" s="19">
        <f t="shared" si="786"/>
        <v>0</v>
      </c>
      <c r="BD742" s="17">
        <f t="shared" si="787"/>
        <v>0</v>
      </c>
      <c r="BE742" s="17">
        <f t="shared" si="765"/>
        <v>1</v>
      </c>
      <c r="BF742" s="38">
        <f t="shared" si="766"/>
        <v>1245</v>
      </c>
      <c r="BG742" s="38">
        <f t="shared" si="767"/>
        <v>0</v>
      </c>
      <c r="BH742" s="38">
        <f t="shared" si="788"/>
        <v>-25</v>
      </c>
      <c r="BI742" s="38">
        <f t="shared" si="768"/>
        <v>-26</v>
      </c>
      <c r="BJ742" s="5">
        <f t="shared" si="769"/>
        <v>5.5</v>
      </c>
      <c r="BK742" s="5">
        <f t="shared" si="789"/>
        <v>0</v>
      </c>
      <c r="BL742" s="22">
        <f t="shared" si="790"/>
        <v>0</v>
      </c>
      <c r="BM742" s="5">
        <f t="shared" si="791"/>
        <v>-20.5</v>
      </c>
      <c r="BN742" s="66">
        <f t="shared" si="792"/>
        <v>-2050</v>
      </c>
      <c r="BO742" s="5">
        <f>AP742*BO1580</f>
        <v>0</v>
      </c>
      <c r="BP742" s="5">
        <f>AU742*BP1239</f>
        <v>0</v>
      </c>
      <c r="BQ742" s="5">
        <f t="shared" si="819"/>
        <v>-39</v>
      </c>
      <c r="BR742" s="356">
        <f t="shared" si="801"/>
        <v>-2089</v>
      </c>
      <c r="BS742" s="5">
        <f t="shared" si="793"/>
        <v>1223.7</v>
      </c>
      <c r="BT742" s="6"/>
      <c r="BU742" s="306">
        <v>41449</v>
      </c>
      <c r="BV742" s="38">
        <f t="shared" si="770"/>
        <v>1223.7</v>
      </c>
      <c r="BW742" s="66">
        <f>BV27*BV742</f>
        <v>100815.62036579338</v>
      </c>
      <c r="BX742" s="66">
        <f t="shared" si="797"/>
        <v>-5626.9566650189518</v>
      </c>
      <c r="BY742" s="17">
        <f t="shared" si="795"/>
        <v>0</v>
      </c>
      <c r="BZ742" s="17">
        <f t="shared" si="798"/>
        <v>1</v>
      </c>
      <c r="CA742" s="66">
        <f t="shared" si="820"/>
        <v>-2089</v>
      </c>
      <c r="CB742" s="66">
        <f>N3+CE742</f>
        <v>171193</v>
      </c>
      <c r="CC742" s="66">
        <f>MAX(BW404:BW742)</f>
        <v>154630.08732904927</v>
      </c>
      <c r="CD742" s="66">
        <f t="shared" si="774"/>
        <v>-53814.466963255894</v>
      </c>
      <c r="CE742" s="66">
        <f t="shared" si="821"/>
        <v>121193</v>
      </c>
      <c r="CF742" s="66">
        <f>MAX(CE404:CE742)</f>
        <v>129781</v>
      </c>
      <c r="CG742" s="66">
        <f t="shared" si="775"/>
        <v>-8588</v>
      </c>
      <c r="CH742" s="370">
        <f t="shared" si="818"/>
        <v>41449</v>
      </c>
      <c r="CI742" s="17">
        <f t="shared" si="808"/>
        <v>0</v>
      </c>
      <c r="CJ742" s="17">
        <f t="shared" si="809"/>
        <v>1</v>
      </c>
      <c r="CK742" s="38">
        <f>MAX(BV38:BV742)</f>
        <v>1876.9</v>
      </c>
      <c r="CL742" s="38">
        <f t="shared" si="796"/>
        <v>-653.20000000000005</v>
      </c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</row>
    <row r="743" spans="1:147" customFormat="1" x14ac:dyDescent="0.25">
      <c r="A743" s="3"/>
      <c r="B743" s="254">
        <f t="shared" si="828"/>
        <v>41330</v>
      </c>
      <c r="C743" s="5">
        <f t="shared" si="831"/>
        <v>44022</v>
      </c>
      <c r="D743" s="5">
        <v>0</v>
      </c>
      <c r="E743" s="66">
        <f t="shared" si="833"/>
        <v>0</v>
      </c>
      <c r="F743" s="66">
        <f t="shared" si="829"/>
        <v>1002</v>
      </c>
      <c r="G743" s="4">
        <f t="shared" si="832"/>
        <v>45024</v>
      </c>
      <c r="H743" s="8">
        <f t="shared" si="830"/>
        <v>2.2761346599427558E-2</v>
      </c>
      <c r="I743" s="3"/>
      <c r="J743" s="306">
        <v>41456</v>
      </c>
      <c r="K743" s="176">
        <v>1232.9000000000001</v>
      </c>
      <c r="L743" s="176">
        <v>1267</v>
      </c>
      <c r="M743" s="176">
        <v>1206.9000000000001</v>
      </c>
      <c r="N743" s="178">
        <v>1212.7</v>
      </c>
      <c r="O743" s="5">
        <f t="shared" si="823"/>
        <v>60.099999999999909</v>
      </c>
      <c r="P743" s="8">
        <f t="shared" si="824"/>
        <v>4.8746857003812073E-2</v>
      </c>
      <c r="Q743" s="8">
        <f>(AVERAGE(P740:P742))*Q1239</f>
        <v>2.7128095586469111E-2</v>
      </c>
      <c r="R743" s="8">
        <f>P742/P1239</f>
        <v>2.6536973702526905</v>
      </c>
      <c r="S743" s="109">
        <f t="shared" si="810"/>
        <v>1199.4537709514423</v>
      </c>
      <c r="T743" s="5">
        <f t="shared" si="811"/>
        <v>32.900000000000091</v>
      </c>
      <c r="U743" s="8">
        <f t="shared" si="822"/>
        <v>0.49384615384615244</v>
      </c>
      <c r="V743" s="19">
        <f t="shared" si="812"/>
        <v>0</v>
      </c>
      <c r="W743" s="109">
        <f t="shared" si="813"/>
        <v>1266.3462290485579</v>
      </c>
      <c r="X743" s="5">
        <f t="shared" si="814"/>
        <v>32.099999999999909</v>
      </c>
      <c r="Y743" s="8">
        <f t="shared" si="825"/>
        <v>0.50615384615384751</v>
      </c>
      <c r="Z743" s="5">
        <f t="shared" si="815"/>
        <v>0</v>
      </c>
      <c r="AA743" s="5">
        <f>K743*AA1239</f>
        <v>16.027699999999999</v>
      </c>
      <c r="AB743" s="5">
        <f t="shared" si="826"/>
        <v>42.532665341199042</v>
      </c>
      <c r="AC743" s="2">
        <f t="shared" si="794"/>
        <v>41456</v>
      </c>
      <c r="AD743" s="43">
        <f t="shared" ref="AD743:AD806" si="836">MROUND(S743,5)</f>
        <v>1200</v>
      </c>
      <c r="AE743" s="235">
        <v>19.899999999999999</v>
      </c>
      <c r="AF743" s="131">
        <f>(AK742&gt;AF1239)*1</f>
        <v>0</v>
      </c>
      <c r="AG743" s="112">
        <f>MROUND((AD743*AG1239),5)</f>
        <v>1175</v>
      </c>
      <c r="AH743" s="113">
        <f>MROUND((AE743*AH1239),0.1)</f>
        <v>3.6</v>
      </c>
      <c r="AI743" s="60">
        <f t="shared" ref="AI743:AI806" si="837">AK743-AK742</f>
        <v>-11</v>
      </c>
      <c r="AJ743" s="60">
        <f t="shared" si="816"/>
        <v>1232.9000000000001</v>
      </c>
      <c r="AK743" s="133">
        <f t="shared" si="817"/>
        <v>1212.7</v>
      </c>
      <c r="AL743" s="41">
        <f t="shared" si="827"/>
        <v>1265</v>
      </c>
      <c r="AM743" s="56">
        <f t="shared" si="834"/>
        <v>22.200000000000003</v>
      </c>
      <c r="AN743" s="82">
        <f t="shared" si="835"/>
        <v>0</v>
      </c>
      <c r="AO743" s="82">
        <f t="shared" ref="AO743:AO806" si="838">(AI743&lt;0)*1</f>
        <v>1</v>
      </c>
      <c r="AP743" s="33">
        <f t="shared" si="779"/>
        <v>1</v>
      </c>
      <c r="AQ743" s="29">
        <f t="shared" ref="AQ743:AQ806" si="839">AP743*AE743</f>
        <v>19.899999999999999</v>
      </c>
      <c r="AR743" s="86">
        <f t="shared" ref="AR743:AR806" si="840">(AK743&gt;AD743)*1</f>
        <v>1</v>
      </c>
      <c r="AS743" s="33">
        <f t="shared" ref="AS743:AS806" si="841">(AD743&gt;AK743)*AP743</f>
        <v>0</v>
      </c>
      <c r="AT743" s="19">
        <f t="shared" ref="AT743:AT806" si="842">AS743*AD743</f>
        <v>0</v>
      </c>
      <c r="AU743" s="18">
        <f t="shared" si="780"/>
        <v>0</v>
      </c>
      <c r="AV743" s="5">
        <f t="shared" si="781"/>
        <v>0</v>
      </c>
      <c r="AW743" s="17">
        <f t="shared" ref="AW743:AW806" si="843">(AK743&lt;AL743)*AU743</f>
        <v>0</v>
      </c>
      <c r="AX743" s="17">
        <f t="shared" ref="AX743:AX806" si="844">(AK743&gt;AL743)*AU743</f>
        <v>0</v>
      </c>
      <c r="AY743" s="17">
        <f t="shared" si="782"/>
        <v>0</v>
      </c>
      <c r="AZ743" s="19">
        <f t="shared" si="783"/>
        <v>0</v>
      </c>
      <c r="BA743" s="19">
        <f t="shared" si="784"/>
        <v>0</v>
      </c>
      <c r="BB743" s="19">
        <f t="shared" si="785"/>
        <v>0</v>
      </c>
      <c r="BC743" s="19">
        <f t="shared" si="786"/>
        <v>0</v>
      </c>
      <c r="BD743" s="17">
        <f t="shared" si="787"/>
        <v>0</v>
      </c>
      <c r="BE743" s="17">
        <f t="shared" ref="BE743:BE806" si="845">(AG743&gt;AK743)*AF743</f>
        <v>0</v>
      </c>
      <c r="BF743" s="38">
        <f t="shared" ref="BF743:BF806" si="846">(AG743&gt;AK743)*AG743</f>
        <v>0</v>
      </c>
      <c r="BG743" s="38">
        <f t="shared" ref="BG743:BG806" si="847">((AG743-BD743)*(BD743&gt;0)*BE743)</f>
        <v>0</v>
      </c>
      <c r="BH743" s="38">
        <f t="shared" si="788"/>
        <v>0</v>
      </c>
      <c r="BI743" s="38">
        <f t="shared" ref="BI743:BI806" si="848">((BG743+BH743)*BE743)-AH743</f>
        <v>-3.6</v>
      </c>
      <c r="BJ743" s="5">
        <f t="shared" ref="BJ743:BJ806" si="849">AP743*AE743</f>
        <v>19.899999999999999</v>
      </c>
      <c r="BK743" s="5">
        <f t="shared" si="789"/>
        <v>0</v>
      </c>
      <c r="BL743" s="22">
        <f t="shared" si="790"/>
        <v>0</v>
      </c>
      <c r="BM743" s="5">
        <f t="shared" si="791"/>
        <v>16.299999999999997</v>
      </c>
      <c r="BN743" s="66">
        <f t="shared" si="792"/>
        <v>1629.9999999999998</v>
      </c>
      <c r="BO743" s="5">
        <f>AP743*BO1581</f>
        <v>0</v>
      </c>
      <c r="BP743" s="5">
        <f>AU743*BP1239</f>
        <v>0</v>
      </c>
      <c r="BQ743" s="5">
        <f t="shared" si="819"/>
        <v>-39</v>
      </c>
      <c r="BR743" s="356">
        <f t="shared" si="801"/>
        <v>1590.9999999999998</v>
      </c>
      <c r="BS743" s="5">
        <f t="shared" si="793"/>
        <v>1212.7</v>
      </c>
      <c r="BT743" s="6"/>
      <c r="BU743" s="306">
        <v>41456</v>
      </c>
      <c r="BV743" s="38">
        <f t="shared" ref="BV743:BV806" si="850">AK743</f>
        <v>1212.7</v>
      </c>
      <c r="BW743" s="66">
        <f>BV27*BV743</f>
        <v>99909.375514911851</v>
      </c>
      <c r="BX743" s="66">
        <f t="shared" si="797"/>
        <v>-906.24485088152869</v>
      </c>
      <c r="BY743" s="17">
        <f t="shared" si="795"/>
        <v>0</v>
      </c>
      <c r="BZ743" s="17">
        <f t="shared" si="798"/>
        <v>1</v>
      </c>
      <c r="CA743" s="66">
        <f t="shared" si="820"/>
        <v>1591</v>
      </c>
      <c r="CB743" s="66">
        <f>N3+CE743</f>
        <v>172784</v>
      </c>
      <c r="CC743" s="66">
        <f>MAX(BW404:BW743)</f>
        <v>154630.08732904927</v>
      </c>
      <c r="CD743" s="66">
        <f t="shared" si="774"/>
        <v>-54720.711814137423</v>
      </c>
      <c r="CE743" s="66">
        <f t="shared" si="821"/>
        <v>122784</v>
      </c>
      <c r="CF743" s="66">
        <f>MAX(CE404:CE743)</f>
        <v>129781</v>
      </c>
      <c r="CG743" s="66">
        <f t="shared" si="775"/>
        <v>-6997</v>
      </c>
      <c r="CH743" s="370">
        <f t="shared" si="818"/>
        <v>41456</v>
      </c>
      <c r="CI743" s="17">
        <f t="shared" si="808"/>
        <v>1</v>
      </c>
      <c r="CJ743" s="17">
        <f t="shared" si="809"/>
        <v>0</v>
      </c>
      <c r="CK743" s="38">
        <f>MAX(BV38:BV743)</f>
        <v>1876.9</v>
      </c>
      <c r="CL743" s="38">
        <f t="shared" si="796"/>
        <v>-664.2</v>
      </c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</row>
    <row r="744" spans="1:147" customFormat="1" x14ac:dyDescent="0.25">
      <c r="A744" s="3"/>
      <c r="B744" s="254">
        <f t="shared" si="828"/>
        <v>41337</v>
      </c>
      <c r="C744" s="5">
        <f t="shared" si="831"/>
        <v>45024</v>
      </c>
      <c r="D744" s="5">
        <v>0</v>
      </c>
      <c r="E744" s="66">
        <f t="shared" si="833"/>
        <v>0</v>
      </c>
      <c r="F744" s="66">
        <f t="shared" si="829"/>
        <v>862</v>
      </c>
      <c r="G744" s="4">
        <f t="shared" si="832"/>
        <v>45886</v>
      </c>
      <c r="H744" s="8">
        <f t="shared" si="830"/>
        <v>1.9145344705046197E-2</v>
      </c>
      <c r="I744" s="3"/>
      <c r="J744" s="306">
        <v>41463</v>
      </c>
      <c r="K744" s="176">
        <v>1221.0999999999999</v>
      </c>
      <c r="L744" s="176">
        <v>1297.2</v>
      </c>
      <c r="M744" s="176">
        <v>1214.4000000000001</v>
      </c>
      <c r="N744" s="178">
        <v>1277.5999999999999</v>
      </c>
      <c r="O744" s="5">
        <f t="shared" si="823"/>
        <v>82.799999999999955</v>
      </c>
      <c r="P744" s="8">
        <f t="shared" si="824"/>
        <v>6.7807714355908572E-2</v>
      </c>
      <c r="Q744" s="8">
        <f>(AVERAGE(P741:P743))*Q1239</f>
        <v>3.0745054201679712E-2</v>
      </c>
      <c r="R744" s="8">
        <f>P743/P1239</f>
        <v>1.3824286752493442</v>
      </c>
      <c r="S744" s="109">
        <f t="shared" si="810"/>
        <v>1183.5572143143288</v>
      </c>
      <c r="T744" s="5">
        <f t="shared" si="811"/>
        <v>36.099999999999909</v>
      </c>
      <c r="U744" s="8">
        <f t="shared" si="822"/>
        <v>0.51866666666666783</v>
      </c>
      <c r="V744" s="19">
        <f t="shared" si="812"/>
        <v>0</v>
      </c>
      <c r="W744" s="109">
        <f t="shared" si="813"/>
        <v>1258.642785685671</v>
      </c>
      <c r="X744" s="5">
        <f t="shared" si="814"/>
        <v>38.900000000000091</v>
      </c>
      <c r="Y744" s="8">
        <f t="shared" si="825"/>
        <v>0.48133333333333217</v>
      </c>
      <c r="Z744" s="5">
        <f t="shared" si="815"/>
        <v>17.599999999999909</v>
      </c>
      <c r="AA744" s="5">
        <f>K744*AA1239</f>
        <v>15.874299999999998</v>
      </c>
      <c r="AB744" s="5">
        <f t="shared" si="826"/>
        <v>21.945087519510661</v>
      </c>
      <c r="AC744" s="2">
        <f t="shared" si="794"/>
        <v>41463</v>
      </c>
      <c r="AD744" s="43">
        <f t="shared" si="836"/>
        <v>1185</v>
      </c>
      <c r="AE744" s="235">
        <v>20.9</v>
      </c>
      <c r="AF744" s="131">
        <f>(AK743&gt;AF1239)*1</f>
        <v>0</v>
      </c>
      <c r="AG744" s="112">
        <f>MROUND((AD744*AG1239),5)</f>
        <v>1160</v>
      </c>
      <c r="AH744" s="113">
        <f>MROUND((AE744*AH1239),0.1)</f>
        <v>3.8000000000000003</v>
      </c>
      <c r="AI744" s="60">
        <f t="shared" si="837"/>
        <v>64.899999999999864</v>
      </c>
      <c r="AJ744" s="60">
        <f t="shared" si="816"/>
        <v>1221.0999999999999</v>
      </c>
      <c r="AK744" s="133">
        <f t="shared" si="817"/>
        <v>1277.5999999999999</v>
      </c>
      <c r="AL744" s="41">
        <f t="shared" si="827"/>
        <v>1260</v>
      </c>
      <c r="AM744" s="56">
        <f t="shared" si="834"/>
        <v>21.5</v>
      </c>
      <c r="AN744" s="82">
        <f t="shared" si="835"/>
        <v>1</v>
      </c>
      <c r="AO744" s="82">
        <f t="shared" si="838"/>
        <v>0</v>
      </c>
      <c r="AP744" s="33">
        <f t="shared" si="779"/>
        <v>1</v>
      </c>
      <c r="AQ744" s="29">
        <f t="shared" si="839"/>
        <v>20.9</v>
      </c>
      <c r="AR744" s="86">
        <f t="shared" si="840"/>
        <v>1</v>
      </c>
      <c r="AS744" s="33">
        <f t="shared" si="841"/>
        <v>0</v>
      </c>
      <c r="AT744" s="19">
        <f t="shared" si="842"/>
        <v>0</v>
      </c>
      <c r="AU744" s="18">
        <f t="shared" si="780"/>
        <v>0</v>
      </c>
      <c r="AV744" s="5">
        <f t="shared" si="781"/>
        <v>0</v>
      </c>
      <c r="AW744" s="17">
        <f t="shared" si="843"/>
        <v>0</v>
      </c>
      <c r="AX744" s="17">
        <f t="shared" si="844"/>
        <v>0</v>
      </c>
      <c r="AY744" s="17">
        <f t="shared" si="782"/>
        <v>0</v>
      </c>
      <c r="AZ744" s="19">
        <f t="shared" si="783"/>
        <v>0</v>
      </c>
      <c r="BA744" s="19">
        <f t="shared" si="784"/>
        <v>0</v>
      </c>
      <c r="BB744" s="19">
        <f t="shared" si="785"/>
        <v>0</v>
      </c>
      <c r="BC744" s="19">
        <f t="shared" si="786"/>
        <v>0</v>
      </c>
      <c r="BD744" s="17">
        <f t="shared" si="787"/>
        <v>0</v>
      </c>
      <c r="BE744" s="17">
        <f t="shared" si="845"/>
        <v>0</v>
      </c>
      <c r="BF744" s="38">
        <f t="shared" si="846"/>
        <v>0</v>
      </c>
      <c r="BG744" s="38">
        <f t="shared" si="847"/>
        <v>0</v>
      </c>
      <c r="BH744" s="38">
        <f t="shared" si="788"/>
        <v>0</v>
      </c>
      <c r="BI744" s="38">
        <f t="shared" si="848"/>
        <v>-3.8000000000000003</v>
      </c>
      <c r="BJ744" s="5">
        <f t="shared" si="849"/>
        <v>20.9</v>
      </c>
      <c r="BK744" s="5">
        <f t="shared" si="789"/>
        <v>0</v>
      </c>
      <c r="BL744" s="22">
        <f t="shared" si="790"/>
        <v>0</v>
      </c>
      <c r="BM744" s="5">
        <f t="shared" si="791"/>
        <v>17.099999999999998</v>
      </c>
      <c r="BN744" s="66">
        <f t="shared" si="792"/>
        <v>1709.9999999999998</v>
      </c>
      <c r="BO744" s="5">
        <f>AP744*BO1582</f>
        <v>0</v>
      </c>
      <c r="BP744" s="5">
        <f>AU744*BP1239</f>
        <v>0</v>
      </c>
      <c r="BQ744" s="5">
        <f t="shared" si="819"/>
        <v>-39</v>
      </c>
      <c r="BR744" s="356">
        <f t="shared" si="801"/>
        <v>1670.9999999999998</v>
      </c>
      <c r="BS744" s="5">
        <f t="shared" si="793"/>
        <v>1277.5999999999999</v>
      </c>
      <c r="BT744" s="6"/>
      <c r="BU744" s="306">
        <v>41463</v>
      </c>
      <c r="BV744" s="38">
        <f t="shared" si="850"/>
        <v>1277.5999999999999</v>
      </c>
      <c r="BW744" s="66">
        <f>BV27*BV744</f>
        <v>105256.22013511286</v>
      </c>
      <c r="BX744" s="66">
        <f t="shared" si="797"/>
        <v>5346.8446202010091</v>
      </c>
      <c r="BY744" s="17">
        <f t="shared" si="795"/>
        <v>1</v>
      </c>
      <c r="BZ744" s="17">
        <f t="shared" si="798"/>
        <v>0</v>
      </c>
      <c r="CA744" s="66">
        <f t="shared" si="820"/>
        <v>1671</v>
      </c>
      <c r="CB744" s="66">
        <f>N3+CE744</f>
        <v>174455</v>
      </c>
      <c r="CC744" s="66">
        <f>MAX(BW404:BW744)</f>
        <v>154630.08732904927</v>
      </c>
      <c r="CD744" s="66">
        <f t="shared" ref="CD744:CD807" si="851">BW744-CC744</f>
        <v>-49373.867193936414</v>
      </c>
      <c r="CE744" s="66">
        <f t="shared" si="821"/>
        <v>124455</v>
      </c>
      <c r="CF744" s="66">
        <f>MAX(CE404:CE744)</f>
        <v>129781</v>
      </c>
      <c r="CG744" s="66">
        <f t="shared" ref="CG744:CG807" si="852">CE744-CF744</f>
        <v>-5326</v>
      </c>
      <c r="CH744" s="370">
        <f t="shared" si="818"/>
        <v>41463</v>
      </c>
      <c r="CI744" s="17">
        <f t="shared" si="808"/>
        <v>1</v>
      </c>
      <c r="CJ744" s="17">
        <f t="shared" si="809"/>
        <v>0</v>
      </c>
      <c r="CK744" s="38">
        <f>MAX(BV38:BV744)</f>
        <v>1876.9</v>
      </c>
      <c r="CL744" s="38">
        <f t="shared" si="796"/>
        <v>-599.30000000000018</v>
      </c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</row>
    <row r="745" spans="1:147" customFormat="1" x14ac:dyDescent="0.25">
      <c r="A745" s="3"/>
      <c r="B745" s="254">
        <f t="shared" si="828"/>
        <v>41344</v>
      </c>
      <c r="C745" s="5">
        <f t="shared" si="831"/>
        <v>45886</v>
      </c>
      <c r="D745" s="5">
        <v>0</v>
      </c>
      <c r="E745" s="66">
        <f t="shared" si="833"/>
        <v>0</v>
      </c>
      <c r="F745" s="66">
        <f t="shared" si="829"/>
        <v>662</v>
      </c>
      <c r="G745" s="4">
        <f t="shared" si="832"/>
        <v>46548</v>
      </c>
      <c r="H745" s="8">
        <f t="shared" si="830"/>
        <v>1.4427058362027633E-2</v>
      </c>
      <c r="I745" s="3"/>
      <c r="J745" s="306">
        <v>41470</v>
      </c>
      <c r="K745" s="176">
        <v>1283.9000000000001</v>
      </c>
      <c r="L745" s="176">
        <v>1299.7</v>
      </c>
      <c r="M745" s="176">
        <v>1269.3</v>
      </c>
      <c r="N745" s="178">
        <v>1292.9000000000001</v>
      </c>
      <c r="O745" s="5">
        <f t="shared" si="823"/>
        <v>30.400000000000091</v>
      </c>
      <c r="P745" s="8">
        <f t="shared" si="824"/>
        <v>2.3677856530882536E-2</v>
      </c>
      <c r="Q745" s="8">
        <f>(AVERAGE(P742:P744))*Q1239</f>
        <v>2.8017145295955753E-2</v>
      </c>
      <c r="R745" s="8">
        <f>P744/P1239</f>
        <v>1.9229820031554872</v>
      </c>
      <c r="S745" s="109">
        <f t="shared" si="810"/>
        <v>1247.9287871545225</v>
      </c>
      <c r="T745" s="5">
        <f t="shared" si="811"/>
        <v>33.900000000000091</v>
      </c>
      <c r="U745" s="8">
        <f t="shared" si="822"/>
        <v>0.51571428571428446</v>
      </c>
      <c r="V745" s="19">
        <f t="shared" si="812"/>
        <v>0</v>
      </c>
      <c r="W745" s="109">
        <f t="shared" si="813"/>
        <v>1319.8712128454777</v>
      </c>
      <c r="X745" s="5">
        <f t="shared" si="814"/>
        <v>36.099999999999909</v>
      </c>
      <c r="Y745" s="8">
        <f t="shared" si="825"/>
        <v>0.48428571428571554</v>
      </c>
      <c r="Z745" s="5">
        <f t="shared" si="815"/>
        <v>0</v>
      </c>
      <c r="AA745" s="5">
        <f>K745*AA1239</f>
        <v>16.6907</v>
      </c>
      <c r="AB745" s="5">
        <f t="shared" si="826"/>
        <v>32.095915720067289</v>
      </c>
      <c r="AC745" s="2">
        <f t="shared" si="794"/>
        <v>41470</v>
      </c>
      <c r="AD745" s="43">
        <f t="shared" si="836"/>
        <v>1250</v>
      </c>
      <c r="AE745" s="235">
        <v>11.3</v>
      </c>
      <c r="AF745" s="131">
        <f>(AK744&gt;AF1239)*1</f>
        <v>1</v>
      </c>
      <c r="AG745" s="112">
        <f>MROUND((AD745*AG1239),5)</f>
        <v>1225</v>
      </c>
      <c r="AH745" s="113">
        <f>MROUND((AE745*AH1239),0.1)</f>
        <v>2</v>
      </c>
      <c r="AI745" s="60">
        <f t="shared" si="837"/>
        <v>15.300000000000182</v>
      </c>
      <c r="AJ745" s="60">
        <f t="shared" si="816"/>
        <v>1283.9000000000001</v>
      </c>
      <c r="AK745" s="133">
        <f t="shared" si="817"/>
        <v>1292.9000000000001</v>
      </c>
      <c r="AL745" s="41">
        <f t="shared" si="827"/>
        <v>1320</v>
      </c>
      <c r="AM745" s="56">
        <f t="shared" si="834"/>
        <v>10.600000000000001</v>
      </c>
      <c r="AN745" s="82">
        <f t="shared" si="835"/>
        <v>1</v>
      </c>
      <c r="AO745" s="82">
        <f t="shared" si="838"/>
        <v>0</v>
      </c>
      <c r="AP745" s="33">
        <f t="shared" si="779"/>
        <v>1</v>
      </c>
      <c r="AQ745" s="29">
        <f t="shared" si="839"/>
        <v>11.3</v>
      </c>
      <c r="AR745" s="86">
        <f t="shared" si="840"/>
        <v>1</v>
      </c>
      <c r="AS745" s="33">
        <f t="shared" si="841"/>
        <v>0</v>
      </c>
      <c r="AT745" s="19">
        <f t="shared" si="842"/>
        <v>0</v>
      </c>
      <c r="AU745" s="18">
        <f t="shared" si="780"/>
        <v>0</v>
      </c>
      <c r="AV745" s="5">
        <f t="shared" si="781"/>
        <v>0</v>
      </c>
      <c r="AW745" s="17">
        <f t="shared" si="843"/>
        <v>0</v>
      </c>
      <c r="AX745" s="17">
        <f t="shared" si="844"/>
        <v>0</v>
      </c>
      <c r="AY745" s="17">
        <f t="shared" si="782"/>
        <v>0</v>
      </c>
      <c r="AZ745" s="19">
        <f t="shared" si="783"/>
        <v>0</v>
      </c>
      <c r="BA745" s="19">
        <f t="shared" si="784"/>
        <v>0</v>
      </c>
      <c r="BB745" s="19">
        <f t="shared" si="785"/>
        <v>0</v>
      </c>
      <c r="BC745" s="19">
        <f t="shared" si="786"/>
        <v>0</v>
      </c>
      <c r="BD745" s="17">
        <f t="shared" si="787"/>
        <v>0</v>
      </c>
      <c r="BE745" s="17">
        <f t="shared" si="845"/>
        <v>0</v>
      </c>
      <c r="BF745" s="38">
        <f t="shared" si="846"/>
        <v>0</v>
      </c>
      <c r="BG745" s="38">
        <f t="shared" si="847"/>
        <v>0</v>
      </c>
      <c r="BH745" s="38">
        <f t="shared" si="788"/>
        <v>0</v>
      </c>
      <c r="BI745" s="38">
        <f t="shared" si="848"/>
        <v>-2</v>
      </c>
      <c r="BJ745" s="5">
        <f t="shared" si="849"/>
        <v>11.3</v>
      </c>
      <c r="BK745" s="5">
        <f t="shared" si="789"/>
        <v>0</v>
      </c>
      <c r="BL745" s="22">
        <f t="shared" si="790"/>
        <v>0</v>
      </c>
      <c r="BM745" s="5">
        <f t="shared" si="791"/>
        <v>9.3000000000000007</v>
      </c>
      <c r="BN745" s="66">
        <f t="shared" si="792"/>
        <v>930.00000000000011</v>
      </c>
      <c r="BO745" s="5">
        <f>AP745*BO1583</f>
        <v>0</v>
      </c>
      <c r="BP745" s="5">
        <f>AU745*BP1239</f>
        <v>0</v>
      </c>
      <c r="BQ745" s="5">
        <f t="shared" si="819"/>
        <v>-39</v>
      </c>
      <c r="BR745" s="356">
        <f t="shared" si="801"/>
        <v>891.00000000000011</v>
      </c>
      <c r="BS745" s="5">
        <f t="shared" si="793"/>
        <v>1292.9000000000001</v>
      </c>
      <c r="BT745" s="6"/>
      <c r="BU745" s="306">
        <v>41470</v>
      </c>
      <c r="BV745" s="38">
        <f t="shared" si="850"/>
        <v>1292.9000000000001</v>
      </c>
      <c r="BW745" s="66">
        <f>BV27*BV745</f>
        <v>106516.72433679356</v>
      </c>
      <c r="BX745" s="66">
        <f t="shared" si="797"/>
        <v>1260.5042016806983</v>
      </c>
      <c r="BY745" s="17">
        <f t="shared" si="795"/>
        <v>1</v>
      </c>
      <c r="BZ745" s="17">
        <f t="shared" si="798"/>
        <v>0</v>
      </c>
      <c r="CA745" s="66">
        <f t="shared" si="820"/>
        <v>891</v>
      </c>
      <c r="CB745" s="66">
        <f>N3+CE745</f>
        <v>175346</v>
      </c>
      <c r="CC745" s="66">
        <f>MAX(BW404:BW745)</f>
        <v>154630.08732904927</v>
      </c>
      <c r="CD745" s="66">
        <f t="shared" si="851"/>
        <v>-48113.362992255716</v>
      </c>
      <c r="CE745" s="66">
        <f t="shared" si="821"/>
        <v>125346</v>
      </c>
      <c r="CF745" s="66">
        <f>MAX(CE404:CE745)</f>
        <v>129781</v>
      </c>
      <c r="CG745" s="66">
        <f t="shared" si="852"/>
        <v>-4435</v>
      </c>
      <c r="CH745" s="370">
        <f t="shared" si="818"/>
        <v>41470</v>
      </c>
      <c r="CI745" s="17">
        <f t="shared" si="808"/>
        <v>1</v>
      </c>
      <c r="CJ745" s="17">
        <f t="shared" si="809"/>
        <v>0</v>
      </c>
      <c r="CK745" s="38">
        <f>MAX(BV38:BV745)</f>
        <v>1876.9</v>
      </c>
      <c r="CL745" s="38">
        <f t="shared" si="796"/>
        <v>-584</v>
      </c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</row>
    <row r="746" spans="1:147" customFormat="1" x14ac:dyDescent="0.25">
      <c r="A746" s="3"/>
      <c r="B746" s="254">
        <f t="shared" si="828"/>
        <v>41351</v>
      </c>
      <c r="C746" s="5">
        <f t="shared" si="831"/>
        <v>46548</v>
      </c>
      <c r="D746" s="5">
        <v>0</v>
      </c>
      <c r="E746" s="66">
        <f t="shared" si="833"/>
        <v>0</v>
      </c>
      <c r="F746" s="66">
        <f t="shared" si="829"/>
        <v>262</v>
      </c>
      <c r="G746" s="4">
        <f t="shared" si="832"/>
        <v>46810</v>
      </c>
      <c r="H746" s="8">
        <f t="shared" si="830"/>
        <v>5.6285984360230296E-3</v>
      </c>
      <c r="I746" s="3"/>
      <c r="J746" s="306">
        <v>41477</v>
      </c>
      <c r="K746" s="176">
        <v>1296.2</v>
      </c>
      <c r="L746" s="176">
        <v>1348.7</v>
      </c>
      <c r="M746" s="176">
        <v>1295.4000000000001</v>
      </c>
      <c r="N746" s="178">
        <v>1321.5</v>
      </c>
      <c r="O746" s="5">
        <f t="shared" si="823"/>
        <v>53.299999999999955</v>
      </c>
      <c r="P746" s="8">
        <f t="shared" si="824"/>
        <v>4.1120197500385709E-2</v>
      </c>
      <c r="Q746" s="8">
        <f>(AVERAGE(P743:P745))*Q1239</f>
        <v>1.8697657052080423E-2</v>
      </c>
      <c r="R746" s="8">
        <f>P745/P1239</f>
        <v>0.67148837583871746</v>
      </c>
      <c r="S746" s="109">
        <f t="shared" si="810"/>
        <v>1271.9640969290933</v>
      </c>
      <c r="T746" s="5">
        <f t="shared" si="811"/>
        <v>26.200000000000045</v>
      </c>
      <c r="U746" s="8">
        <f t="shared" si="822"/>
        <v>0.47599999999999909</v>
      </c>
      <c r="V746" s="19">
        <f t="shared" si="812"/>
        <v>0</v>
      </c>
      <c r="W746" s="109">
        <f t="shared" si="813"/>
        <v>1320.4359030709068</v>
      </c>
      <c r="X746" s="5">
        <f t="shared" si="814"/>
        <v>23.799999999999955</v>
      </c>
      <c r="Y746" s="8">
        <f t="shared" si="825"/>
        <v>0.52400000000000091</v>
      </c>
      <c r="Z746" s="5">
        <f t="shared" si="815"/>
        <v>1.5</v>
      </c>
      <c r="AA746" s="5">
        <f>K746*AA1239</f>
        <v>16.8506</v>
      </c>
      <c r="AB746" s="5">
        <f t="shared" si="826"/>
        <v>11.314982025907891</v>
      </c>
      <c r="AC746" s="2">
        <f t="shared" si="794"/>
        <v>41477</v>
      </c>
      <c r="AD746" s="43">
        <f t="shared" si="836"/>
        <v>1270</v>
      </c>
      <c r="AE746" s="235">
        <v>16.5</v>
      </c>
      <c r="AF746" s="131">
        <f>(AK745&gt;AF1239)*1</f>
        <v>1</v>
      </c>
      <c r="AG746" s="112">
        <f>MROUND((AD746*AG1239),5)</f>
        <v>1245</v>
      </c>
      <c r="AH746" s="113">
        <f>MROUND((AE746*AH1239),0.1)</f>
        <v>3</v>
      </c>
      <c r="AI746" s="60">
        <f t="shared" si="837"/>
        <v>28.599999999999909</v>
      </c>
      <c r="AJ746" s="60">
        <f t="shared" si="816"/>
        <v>1296.2</v>
      </c>
      <c r="AK746" s="133">
        <f t="shared" si="817"/>
        <v>1321.5</v>
      </c>
      <c r="AL746" s="41">
        <f t="shared" si="827"/>
        <v>1320</v>
      </c>
      <c r="AM746" s="56">
        <f t="shared" si="834"/>
        <v>15.5</v>
      </c>
      <c r="AN746" s="82">
        <f t="shared" si="835"/>
        <v>1</v>
      </c>
      <c r="AO746" s="82">
        <f t="shared" si="838"/>
        <v>0</v>
      </c>
      <c r="AP746" s="33">
        <f t="shared" ref="AP746:AP809" si="853">(BD745=0)*1</f>
        <v>1</v>
      </c>
      <c r="AQ746" s="29">
        <f t="shared" si="839"/>
        <v>16.5</v>
      </c>
      <c r="AR746" s="86">
        <f t="shared" si="840"/>
        <v>1</v>
      </c>
      <c r="AS746" s="33">
        <f t="shared" si="841"/>
        <v>0</v>
      </c>
      <c r="AT746" s="19">
        <f t="shared" si="842"/>
        <v>0</v>
      </c>
      <c r="AU746" s="18">
        <f t="shared" ref="AU746:AU809" si="854">(BD745&gt;0)*1</f>
        <v>0</v>
      </c>
      <c r="AV746" s="5">
        <f t="shared" ref="AV746:AV809" si="855">AU746*AM746</f>
        <v>0</v>
      </c>
      <c r="AW746" s="17">
        <f t="shared" si="843"/>
        <v>0</v>
      </c>
      <c r="AX746" s="17">
        <f t="shared" si="844"/>
        <v>0</v>
      </c>
      <c r="AY746" s="17">
        <f t="shared" ref="AY746:AY809" si="856">AX746*AL746</f>
        <v>0</v>
      </c>
      <c r="AZ746" s="19">
        <f t="shared" ref="AZ746:AZ809" si="857">BD745-(BE745*BD745)</f>
        <v>0</v>
      </c>
      <c r="BA746" s="19">
        <f t="shared" ref="BA746:BA809" si="858">AT746*AS746</f>
        <v>0</v>
      </c>
      <c r="BB746" s="19">
        <f t="shared" ref="BB746:BB809" si="859">BE746*BF746</f>
        <v>0</v>
      </c>
      <c r="BC746" s="19">
        <f t="shared" ref="BC746:BC809" si="860">AY746*AX746</f>
        <v>0</v>
      </c>
      <c r="BD746" s="17">
        <f t="shared" ref="BD746:BD809" si="861">((BB746+BC746)=0)*(MAX(BA746,AZ746))</f>
        <v>0</v>
      </c>
      <c r="BE746" s="17">
        <f t="shared" si="845"/>
        <v>0</v>
      </c>
      <c r="BF746" s="38">
        <f t="shared" si="846"/>
        <v>0</v>
      </c>
      <c r="BG746" s="38">
        <f t="shared" si="847"/>
        <v>0</v>
      </c>
      <c r="BH746" s="38">
        <f t="shared" ref="BH746:BH809" si="862">BB746-(MAX(BD745,AZ746,BB746,AT746))*BE746</f>
        <v>0</v>
      </c>
      <c r="BI746" s="38">
        <f t="shared" si="848"/>
        <v>-3</v>
      </c>
      <c r="BJ746" s="5">
        <f t="shared" si="849"/>
        <v>16.5</v>
      </c>
      <c r="BK746" s="5">
        <f t="shared" ref="BK746:BK809" si="863">BC746-AZ746*AX746</f>
        <v>0</v>
      </c>
      <c r="BL746" s="22">
        <f t="shared" ref="BL746:BL809" si="864">AU746*AM746+BK746</f>
        <v>0</v>
      </c>
      <c r="BM746" s="5">
        <f t="shared" ref="BM746:BM809" si="865">BL746+BJ746+BI746</f>
        <v>13.5</v>
      </c>
      <c r="BN746" s="66">
        <f t="shared" ref="BN746:BN809" si="866">BM746*100</f>
        <v>1350</v>
      </c>
      <c r="BO746" s="5">
        <f>AP746*BO1584</f>
        <v>0</v>
      </c>
      <c r="BP746" s="5">
        <f>AU746*BP1239</f>
        <v>0</v>
      </c>
      <c r="BQ746" s="5">
        <f t="shared" si="819"/>
        <v>-39</v>
      </c>
      <c r="BR746" s="356">
        <f t="shared" si="801"/>
        <v>1311</v>
      </c>
      <c r="BS746" s="5">
        <f t="shared" ref="BS746:BS809" si="867">AK746</f>
        <v>1321.5</v>
      </c>
      <c r="BT746" s="6"/>
      <c r="BU746" s="306">
        <v>41477</v>
      </c>
      <c r="BV746" s="38">
        <f t="shared" si="850"/>
        <v>1321.5</v>
      </c>
      <c r="BW746" s="66">
        <f>BV27*BV746</f>
        <v>108872.96094908552</v>
      </c>
      <c r="BX746" s="66">
        <f t="shared" si="797"/>
        <v>2356.236612291963</v>
      </c>
      <c r="BY746" s="17">
        <f t="shared" si="795"/>
        <v>1</v>
      </c>
      <c r="BZ746" s="17">
        <f t="shared" si="798"/>
        <v>0</v>
      </c>
      <c r="CA746" s="66">
        <f t="shared" si="820"/>
        <v>1311</v>
      </c>
      <c r="CB746" s="66">
        <f>N3+CE746</f>
        <v>176657</v>
      </c>
      <c r="CC746" s="66">
        <f>MAX(BW404:BW746)</f>
        <v>154630.08732904927</v>
      </c>
      <c r="CD746" s="66">
        <f t="shared" si="851"/>
        <v>-45757.126379963753</v>
      </c>
      <c r="CE746" s="66">
        <f t="shared" si="821"/>
        <v>126657</v>
      </c>
      <c r="CF746" s="66">
        <f>MAX(CE404:CE746)</f>
        <v>129781</v>
      </c>
      <c r="CG746" s="66">
        <f t="shared" si="852"/>
        <v>-3124</v>
      </c>
      <c r="CH746" s="370">
        <f t="shared" si="818"/>
        <v>41477</v>
      </c>
      <c r="CI746" s="17">
        <f t="shared" si="808"/>
        <v>1</v>
      </c>
      <c r="CJ746" s="17">
        <f t="shared" si="809"/>
        <v>0</v>
      </c>
      <c r="CK746" s="38">
        <f>MAX(BV38:BV746)</f>
        <v>1876.9</v>
      </c>
      <c r="CL746" s="38">
        <f t="shared" si="796"/>
        <v>-555.40000000000009</v>
      </c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</row>
    <row r="747" spans="1:147" customFormat="1" x14ac:dyDescent="0.25">
      <c r="A747" s="3"/>
      <c r="B747" s="254">
        <f t="shared" si="828"/>
        <v>41358</v>
      </c>
      <c r="C747" s="5">
        <f t="shared" si="831"/>
        <v>46810</v>
      </c>
      <c r="D747" s="5">
        <v>0</v>
      </c>
      <c r="E747" s="66">
        <f t="shared" si="833"/>
        <v>0</v>
      </c>
      <c r="F747" s="66">
        <f t="shared" si="829"/>
        <v>282.00000000000006</v>
      </c>
      <c r="G747" s="4">
        <f t="shared" si="832"/>
        <v>47092</v>
      </c>
      <c r="H747" s="8">
        <f t="shared" si="830"/>
        <v>6.0243537705618466E-3</v>
      </c>
      <c r="I747" s="3"/>
      <c r="J747" s="306">
        <v>41484</v>
      </c>
      <c r="K747" s="176">
        <v>1333.5</v>
      </c>
      <c r="L747" s="176">
        <v>1339.7</v>
      </c>
      <c r="M747" s="176">
        <v>1282.4000000000001</v>
      </c>
      <c r="N747" s="178">
        <v>1310.5</v>
      </c>
      <c r="O747" s="5">
        <f t="shared" si="823"/>
        <v>57.299999999999955</v>
      </c>
      <c r="P747" s="8">
        <f t="shared" si="824"/>
        <v>4.2969628796400414E-2</v>
      </c>
      <c r="Q747" s="8">
        <f>(AVERAGE(P744:P746))*Q1239</f>
        <v>1.7680769118290241E-2</v>
      </c>
      <c r="R747" s="8">
        <f>P746/P1239</f>
        <v>1.1661416479016113</v>
      </c>
      <c r="S747" s="109">
        <f t="shared" si="810"/>
        <v>1309.92269438076</v>
      </c>
      <c r="T747" s="5">
        <f t="shared" si="811"/>
        <v>23.5</v>
      </c>
      <c r="U747" s="8">
        <f t="shared" si="822"/>
        <v>0.4777777777777778</v>
      </c>
      <c r="V747" s="19">
        <f t="shared" si="812"/>
        <v>0</v>
      </c>
      <c r="W747" s="109">
        <f t="shared" si="813"/>
        <v>1357.07730561924</v>
      </c>
      <c r="X747" s="5">
        <f t="shared" si="814"/>
        <v>21.5</v>
      </c>
      <c r="Y747" s="8">
        <f t="shared" si="825"/>
        <v>0.52222222222222214</v>
      </c>
      <c r="Z747" s="5">
        <f t="shared" si="815"/>
        <v>0</v>
      </c>
      <c r="AA747" s="5">
        <f>K747*AA1239</f>
        <v>17.3355</v>
      </c>
      <c r="AB747" s="5">
        <f t="shared" si="826"/>
        <v>20.215648537198383</v>
      </c>
      <c r="AC747" s="2">
        <f t="shared" si="794"/>
        <v>41484</v>
      </c>
      <c r="AD747" s="43">
        <f t="shared" si="836"/>
        <v>1310</v>
      </c>
      <c r="AE747" s="235">
        <v>5.4</v>
      </c>
      <c r="AF747" s="131">
        <f>(AK746&gt;AF1239)*1</f>
        <v>1</v>
      </c>
      <c r="AG747" s="112">
        <f>MROUND((AD747*AG1239),5)</f>
        <v>1285</v>
      </c>
      <c r="AH747" s="113">
        <f>MROUND((AE747*AH1239),0.1)</f>
        <v>1</v>
      </c>
      <c r="AI747" s="60">
        <f t="shared" si="837"/>
        <v>-11</v>
      </c>
      <c r="AJ747" s="60">
        <f t="shared" si="816"/>
        <v>1333.5</v>
      </c>
      <c r="AK747" s="133">
        <f t="shared" si="817"/>
        <v>1310.5</v>
      </c>
      <c r="AL747" s="41">
        <f t="shared" si="827"/>
        <v>1355</v>
      </c>
      <c r="AM747" s="56">
        <f t="shared" si="834"/>
        <v>5.9</v>
      </c>
      <c r="AN747" s="82">
        <f t="shared" si="835"/>
        <v>0</v>
      </c>
      <c r="AO747" s="82">
        <f t="shared" si="838"/>
        <v>1</v>
      </c>
      <c r="AP747" s="33">
        <f t="shared" si="853"/>
        <v>1</v>
      </c>
      <c r="AQ747" s="29">
        <f t="shared" si="839"/>
        <v>5.4</v>
      </c>
      <c r="AR747" s="86">
        <f t="shared" si="840"/>
        <v>1</v>
      </c>
      <c r="AS747" s="33">
        <f t="shared" si="841"/>
        <v>0</v>
      </c>
      <c r="AT747" s="19">
        <f t="shared" si="842"/>
        <v>0</v>
      </c>
      <c r="AU747" s="18">
        <f t="shared" si="854"/>
        <v>0</v>
      </c>
      <c r="AV747" s="5">
        <f t="shared" si="855"/>
        <v>0</v>
      </c>
      <c r="AW747" s="17">
        <f t="shared" si="843"/>
        <v>0</v>
      </c>
      <c r="AX747" s="17">
        <f t="shared" si="844"/>
        <v>0</v>
      </c>
      <c r="AY747" s="17">
        <f t="shared" si="856"/>
        <v>0</v>
      </c>
      <c r="AZ747" s="19">
        <f t="shared" si="857"/>
        <v>0</v>
      </c>
      <c r="BA747" s="19">
        <f t="shared" si="858"/>
        <v>0</v>
      </c>
      <c r="BB747" s="19">
        <f t="shared" si="859"/>
        <v>0</v>
      </c>
      <c r="BC747" s="19">
        <f t="shared" si="860"/>
        <v>0</v>
      </c>
      <c r="BD747" s="17">
        <f t="shared" si="861"/>
        <v>0</v>
      </c>
      <c r="BE747" s="17">
        <f t="shared" si="845"/>
        <v>0</v>
      </c>
      <c r="BF747" s="38">
        <f t="shared" si="846"/>
        <v>0</v>
      </c>
      <c r="BG747" s="38">
        <f t="shared" si="847"/>
        <v>0</v>
      </c>
      <c r="BH747" s="38">
        <f t="shared" si="862"/>
        <v>0</v>
      </c>
      <c r="BI747" s="38">
        <f t="shared" si="848"/>
        <v>-1</v>
      </c>
      <c r="BJ747" s="5">
        <f t="shared" si="849"/>
        <v>5.4</v>
      </c>
      <c r="BK747" s="5">
        <f t="shared" si="863"/>
        <v>0</v>
      </c>
      <c r="BL747" s="22">
        <f t="shared" si="864"/>
        <v>0</v>
      </c>
      <c r="BM747" s="5">
        <f t="shared" si="865"/>
        <v>4.4000000000000004</v>
      </c>
      <c r="BN747" s="66">
        <f t="shared" si="866"/>
        <v>440.00000000000006</v>
      </c>
      <c r="BO747" s="5">
        <f>AP747*BO1585</f>
        <v>0</v>
      </c>
      <c r="BP747" s="5">
        <f>AU747*BP1239</f>
        <v>0</v>
      </c>
      <c r="BQ747" s="5">
        <f t="shared" si="819"/>
        <v>-39</v>
      </c>
      <c r="BR747" s="356">
        <f t="shared" si="801"/>
        <v>401.00000000000006</v>
      </c>
      <c r="BS747" s="5">
        <f t="shared" si="867"/>
        <v>1310.5</v>
      </c>
      <c r="BT747" s="6"/>
      <c r="BU747" s="306">
        <v>41484</v>
      </c>
      <c r="BV747" s="38">
        <f t="shared" si="850"/>
        <v>1310.5</v>
      </c>
      <c r="BW747" s="66">
        <f>BV27*BV747</f>
        <v>107966.71609820399</v>
      </c>
      <c r="BX747" s="66">
        <f t="shared" si="797"/>
        <v>-906.24485088152869</v>
      </c>
      <c r="BY747" s="17">
        <f t="shared" si="795"/>
        <v>0</v>
      </c>
      <c r="BZ747" s="17">
        <f t="shared" si="798"/>
        <v>1</v>
      </c>
      <c r="CA747" s="66">
        <f t="shared" si="820"/>
        <v>401</v>
      </c>
      <c r="CB747" s="66">
        <f>N3+CE747</f>
        <v>177058</v>
      </c>
      <c r="CC747" s="66">
        <f>MAX(BW404:BW747)</f>
        <v>154630.08732904927</v>
      </c>
      <c r="CD747" s="66">
        <f t="shared" si="851"/>
        <v>-46663.371230845281</v>
      </c>
      <c r="CE747" s="66">
        <f t="shared" si="821"/>
        <v>127058</v>
      </c>
      <c r="CF747" s="66">
        <f>MAX(CE404:CE747)</f>
        <v>129781</v>
      </c>
      <c r="CG747" s="66">
        <f t="shared" si="852"/>
        <v>-2723</v>
      </c>
      <c r="CH747" s="370">
        <f t="shared" si="818"/>
        <v>41484</v>
      </c>
      <c r="CI747" s="17">
        <f t="shared" si="808"/>
        <v>1</v>
      </c>
      <c r="CJ747" s="17">
        <f t="shared" si="809"/>
        <v>0</v>
      </c>
      <c r="CK747" s="38">
        <f>MAX(BV38:BV747)</f>
        <v>1876.9</v>
      </c>
      <c r="CL747" s="38">
        <f t="shared" si="796"/>
        <v>-566.40000000000009</v>
      </c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</row>
    <row r="748" spans="1:147" customFormat="1" x14ac:dyDescent="0.25">
      <c r="A748" s="3"/>
      <c r="B748" s="254">
        <f t="shared" si="828"/>
        <v>41365</v>
      </c>
      <c r="C748" s="5">
        <f t="shared" si="831"/>
        <v>47092</v>
      </c>
      <c r="D748" s="5">
        <v>0</v>
      </c>
      <c r="E748" s="66">
        <f t="shared" si="833"/>
        <v>0</v>
      </c>
      <c r="F748" s="66">
        <f t="shared" si="829"/>
        <v>262.00000000000006</v>
      </c>
      <c r="G748" s="4">
        <f t="shared" si="832"/>
        <v>47354</v>
      </c>
      <c r="H748" s="8">
        <f t="shared" si="830"/>
        <v>5.5635776777371963E-3</v>
      </c>
      <c r="I748" s="3"/>
      <c r="J748" s="306">
        <v>41491</v>
      </c>
      <c r="K748" s="176">
        <v>1312.2</v>
      </c>
      <c r="L748" s="176">
        <v>1320.3</v>
      </c>
      <c r="M748" s="176">
        <v>1271.8</v>
      </c>
      <c r="N748" s="178">
        <v>1312.2</v>
      </c>
      <c r="O748" s="5">
        <f t="shared" si="823"/>
        <v>48.5</v>
      </c>
      <c r="P748" s="8">
        <f t="shared" si="824"/>
        <v>3.6960829141899097E-2</v>
      </c>
      <c r="Q748" s="8">
        <f>(AVERAGE(P745:P747))*Q1239</f>
        <v>1.4369024377022489E-2</v>
      </c>
      <c r="R748" s="8">
        <f>P747/P1239</f>
        <v>1.2185902982077088</v>
      </c>
      <c r="S748" s="109">
        <f t="shared" si="810"/>
        <v>1293.344966212471</v>
      </c>
      <c r="T748" s="5">
        <f t="shared" si="811"/>
        <v>17.200000000000045</v>
      </c>
      <c r="U748" s="8">
        <f t="shared" si="822"/>
        <v>0.50857142857142723</v>
      </c>
      <c r="V748" s="19">
        <f t="shared" si="812"/>
        <v>0</v>
      </c>
      <c r="W748" s="109">
        <f t="shared" si="813"/>
        <v>1331.0550337875291</v>
      </c>
      <c r="X748" s="5">
        <f t="shared" si="814"/>
        <v>17.799999999999955</v>
      </c>
      <c r="Y748" s="8">
        <f t="shared" si="825"/>
        <v>0.49142857142857277</v>
      </c>
      <c r="Z748" s="5">
        <f t="shared" si="815"/>
        <v>0</v>
      </c>
      <c r="AA748" s="5">
        <f>K748*AA1239</f>
        <v>17.058599999999998</v>
      </c>
      <c r="AB748" s="5">
        <f t="shared" si="826"/>
        <v>20.787444461006018</v>
      </c>
      <c r="AC748" s="2">
        <f t="shared" ref="AC748:AC811" si="868">J748</f>
        <v>41491</v>
      </c>
      <c r="AD748" s="43">
        <f t="shared" si="836"/>
        <v>1295</v>
      </c>
      <c r="AE748" s="235">
        <v>9.6</v>
      </c>
      <c r="AF748" s="131">
        <f>(AK747&gt;AF1239)*1</f>
        <v>1</v>
      </c>
      <c r="AG748" s="112">
        <f>MROUND((AD748*AG1239),5)</f>
        <v>1270</v>
      </c>
      <c r="AH748" s="113">
        <f>MROUND((AE748*AH1239),0.1)</f>
        <v>1.7000000000000002</v>
      </c>
      <c r="AI748" s="60">
        <f t="shared" si="837"/>
        <v>1.7000000000000455</v>
      </c>
      <c r="AJ748" s="60">
        <f t="shared" si="816"/>
        <v>1312.2</v>
      </c>
      <c r="AK748" s="133">
        <f t="shared" si="817"/>
        <v>1312.2</v>
      </c>
      <c r="AL748" s="41">
        <f t="shared" si="827"/>
        <v>1330</v>
      </c>
      <c r="AM748" s="56">
        <f t="shared" si="834"/>
        <v>10.600000000000001</v>
      </c>
      <c r="AN748" s="82">
        <f t="shared" si="835"/>
        <v>1</v>
      </c>
      <c r="AO748" s="82">
        <f t="shared" si="838"/>
        <v>0</v>
      </c>
      <c r="AP748" s="33">
        <f t="shared" si="853"/>
        <v>1</v>
      </c>
      <c r="AQ748" s="29">
        <f t="shared" si="839"/>
        <v>9.6</v>
      </c>
      <c r="AR748" s="86">
        <f t="shared" si="840"/>
        <v>1</v>
      </c>
      <c r="AS748" s="33">
        <f t="shared" si="841"/>
        <v>0</v>
      </c>
      <c r="AT748" s="19">
        <f t="shared" si="842"/>
        <v>0</v>
      </c>
      <c r="AU748" s="18">
        <f t="shared" si="854"/>
        <v>0</v>
      </c>
      <c r="AV748" s="5">
        <f t="shared" si="855"/>
        <v>0</v>
      </c>
      <c r="AW748" s="17">
        <f t="shared" si="843"/>
        <v>0</v>
      </c>
      <c r="AX748" s="17">
        <f t="shared" si="844"/>
        <v>0</v>
      </c>
      <c r="AY748" s="17">
        <f t="shared" si="856"/>
        <v>0</v>
      </c>
      <c r="AZ748" s="19">
        <f t="shared" si="857"/>
        <v>0</v>
      </c>
      <c r="BA748" s="19">
        <f t="shared" si="858"/>
        <v>0</v>
      </c>
      <c r="BB748" s="19">
        <f t="shared" si="859"/>
        <v>0</v>
      </c>
      <c r="BC748" s="19">
        <f t="shared" si="860"/>
        <v>0</v>
      </c>
      <c r="BD748" s="17">
        <f t="shared" si="861"/>
        <v>0</v>
      </c>
      <c r="BE748" s="17">
        <f t="shared" si="845"/>
        <v>0</v>
      </c>
      <c r="BF748" s="38">
        <f t="shared" si="846"/>
        <v>0</v>
      </c>
      <c r="BG748" s="38">
        <f t="shared" si="847"/>
        <v>0</v>
      </c>
      <c r="BH748" s="38">
        <f t="shared" si="862"/>
        <v>0</v>
      </c>
      <c r="BI748" s="38">
        <f t="shared" si="848"/>
        <v>-1.7000000000000002</v>
      </c>
      <c r="BJ748" s="5">
        <f t="shared" si="849"/>
        <v>9.6</v>
      </c>
      <c r="BK748" s="5">
        <f t="shared" si="863"/>
        <v>0</v>
      </c>
      <c r="BL748" s="22">
        <f t="shared" si="864"/>
        <v>0</v>
      </c>
      <c r="BM748" s="5">
        <f t="shared" si="865"/>
        <v>7.8999999999999995</v>
      </c>
      <c r="BN748" s="66">
        <f t="shared" si="866"/>
        <v>790</v>
      </c>
      <c r="BO748" s="5">
        <f>AP748*BO1586</f>
        <v>0</v>
      </c>
      <c r="BP748" s="5">
        <f>AU748*BP1239</f>
        <v>0</v>
      </c>
      <c r="BQ748" s="5">
        <f t="shared" si="819"/>
        <v>-39</v>
      </c>
      <c r="BR748" s="356">
        <f t="shared" si="801"/>
        <v>751</v>
      </c>
      <c r="BS748" s="5">
        <f t="shared" si="867"/>
        <v>1312.2</v>
      </c>
      <c r="BT748" s="6"/>
      <c r="BU748" s="306">
        <v>41491</v>
      </c>
      <c r="BV748" s="38">
        <f t="shared" si="850"/>
        <v>1312.2</v>
      </c>
      <c r="BW748" s="66">
        <f>BV27*BV748</f>
        <v>108106.77212061296</v>
      </c>
      <c r="BX748" s="66">
        <f t="shared" si="797"/>
        <v>140.05602240897133</v>
      </c>
      <c r="BY748" s="17">
        <f t="shared" ref="BY748:BY811" si="869">((BV748-BV747)&gt;0)*1</f>
        <v>1</v>
      </c>
      <c r="BZ748" s="17">
        <f t="shared" si="798"/>
        <v>0</v>
      </c>
      <c r="CA748" s="66">
        <f t="shared" si="820"/>
        <v>751</v>
      </c>
      <c r="CB748" s="66">
        <f>N3+CE748</f>
        <v>177809</v>
      </c>
      <c r="CC748" s="66">
        <f>MAX(BW404:BW748)</f>
        <v>154630.08732904927</v>
      </c>
      <c r="CD748" s="66">
        <f t="shared" si="851"/>
        <v>-46523.31520843631</v>
      </c>
      <c r="CE748" s="66">
        <f t="shared" si="821"/>
        <v>127809</v>
      </c>
      <c r="CF748" s="66">
        <f>MAX(CE404:CE748)</f>
        <v>129781</v>
      </c>
      <c r="CG748" s="66">
        <f t="shared" si="852"/>
        <v>-1972</v>
      </c>
      <c r="CH748" s="370">
        <f t="shared" si="818"/>
        <v>41491</v>
      </c>
      <c r="CI748" s="17">
        <f t="shared" si="808"/>
        <v>1</v>
      </c>
      <c r="CJ748" s="17">
        <f t="shared" si="809"/>
        <v>0</v>
      </c>
      <c r="CK748" s="38">
        <f>MAX(BV38:BV748)</f>
        <v>1876.9</v>
      </c>
      <c r="CL748" s="38">
        <f t="shared" ref="CL748:CL811" si="870">BV748-CK748</f>
        <v>-564.70000000000005</v>
      </c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</row>
    <row r="749" spans="1:147" customFormat="1" x14ac:dyDescent="0.25">
      <c r="A749" s="3"/>
      <c r="B749" s="254">
        <f t="shared" si="828"/>
        <v>41372</v>
      </c>
      <c r="C749" s="5">
        <f t="shared" si="831"/>
        <v>47354</v>
      </c>
      <c r="D749" s="5">
        <v>0</v>
      </c>
      <c r="E749" s="66">
        <f t="shared" si="833"/>
        <v>0</v>
      </c>
      <c r="F749" s="66">
        <f t="shared" si="829"/>
        <v>-5818</v>
      </c>
      <c r="G749" s="4">
        <f t="shared" si="832"/>
        <v>41536</v>
      </c>
      <c r="H749" s="8">
        <f t="shared" si="830"/>
        <v>-0.12286184905182244</v>
      </c>
      <c r="I749" s="3"/>
      <c r="J749" s="306">
        <v>41498</v>
      </c>
      <c r="K749" s="176">
        <v>1313.5</v>
      </c>
      <c r="L749" s="176">
        <v>1379.2</v>
      </c>
      <c r="M749" s="176">
        <v>1313.5</v>
      </c>
      <c r="N749" s="178">
        <v>1371</v>
      </c>
      <c r="O749" s="5">
        <f t="shared" si="823"/>
        <v>65.700000000000045</v>
      </c>
      <c r="P749" s="8">
        <f t="shared" si="824"/>
        <v>5.0019033117624699E-2</v>
      </c>
      <c r="Q749" s="8">
        <f>(AVERAGE(P746:P748))*Q1239</f>
        <v>1.6140087391824699E-2</v>
      </c>
      <c r="R749" s="8">
        <f>P748/P1239</f>
        <v>1.0481847078419264</v>
      </c>
      <c r="S749" s="109">
        <f t="shared" si="810"/>
        <v>1292.2999952108382</v>
      </c>
      <c r="T749" s="5">
        <f t="shared" si="811"/>
        <v>23.5</v>
      </c>
      <c r="U749" s="8">
        <f t="shared" si="822"/>
        <v>0.4777777777777778</v>
      </c>
      <c r="V749" s="19">
        <f t="shared" si="812"/>
        <v>0</v>
      </c>
      <c r="W749" s="109">
        <f t="shared" si="813"/>
        <v>1334.7000047891618</v>
      </c>
      <c r="X749" s="5">
        <f t="shared" si="814"/>
        <v>21.5</v>
      </c>
      <c r="Y749" s="8">
        <f t="shared" si="825"/>
        <v>0.52222222222222214</v>
      </c>
      <c r="Z749" s="5">
        <f t="shared" si="815"/>
        <v>36</v>
      </c>
      <c r="AA749" s="5">
        <f>K749*AA1239</f>
        <v>17.075499999999998</v>
      </c>
      <c r="AB749" s="5">
        <f t="shared" si="826"/>
        <v>17.898277978754813</v>
      </c>
      <c r="AC749" s="2">
        <f t="shared" si="868"/>
        <v>41498</v>
      </c>
      <c r="AD749" s="43">
        <f t="shared" si="836"/>
        <v>1290</v>
      </c>
      <c r="AE749" s="235">
        <v>10.5</v>
      </c>
      <c r="AF749" s="131">
        <f>(AK748&gt;AF1239)*1</f>
        <v>1</v>
      </c>
      <c r="AG749" s="112">
        <f>MROUND((AD749*AG1239),5)</f>
        <v>1265</v>
      </c>
      <c r="AH749" s="113">
        <f>MROUND((AE749*AH1239),0.1)</f>
        <v>1.9000000000000001</v>
      </c>
      <c r="AI749" s="60">
        <f t="shared" si="837"/>
        <v>58.799999999999955</v>
      </c>
      <c r="AJ749" s="60">
        <f t="shared" si="816"/>
        <v>1313.5</v>
      </c>
      <c r="AK749" s="133">
        <f t="shared" si="817"/>
        <v>1371</v>
      </c>
      <c r="AL749" s="41">
        <f t="shared" si="827"/>
        <v>1335</v>
      </c>
      <c r="AM749" s="56">
        <f t="shared" si="834"/>
        <v>10.200000000000001</v>
      </c>
      <c r="AN749" s="82">
        <f t="shared" si="835"/>
        <v>1</v>
      </c>
      <c r="AO749" s="82">
        <f t="shared" si="838"/>
        <v>0</v>
      </c>
      <c r="AP749" s="33">
        <f t="shared" si="853"/>
        <v>1</v>
      </c>
      <c r="AQ749" s="29">
        <f t="shared" si="839"/>
        <v>10.5</v>
      </c>
      <c r="AR749" s="86">
        <f t="shared" si="840"/>
        <v>1</v>
      </c>
      <c r="AS749" s="33">
        <f t="shared" si="841"/>
        <v>0</v>
      </c>
      <c r="AT749" s="19">
        <f t="shared" si="842"/>
        <v>0</v>
      </c>
      <c r="AU749" s="18">
        <f t="shared" si="854"/>
        <v>0</v>
      </c>
      <c r="AV749" s="5">
        <f t="shared" si="855"/>
        <v>0</v>
      </c>
      <c r="AW749" s="17">
        <f t="shared" si="843"/>
        <v>0</v>
      </c>
      <c r="AX749" s="17">
        <f t="shared" si="844"/>
        <v>0</v>
      </c>
      <c r="AY749" s="17">
        <f t="shared" si="856"/>
        <v>0</v>
      </c>
      <c r="AZ749" s="19">
        <f t="shared" si="857"/>
        <v>0</v>
      </c>
      <c r="BA749" s="19">
        <f t="shared" si="858"/>
        <v>0</v>
      </c>
      <c r="BB749" s="19">
        <f t="shared" si="859"/>
        <v>0</v>
      </c>
      <c r="BC749" s="19">
        <f t="shared" si="860"/>
        <v>0</v>
      </c>
      <c r="BD749" s="17">
        <f t="shared" si="861"/>
        <v>0</v>
      </c>
      <c r="BE749" s="17">
        <f t="shared" si="845"/>
        <v>0</v>
      </c>
      <c r="BF749" s="38">
        <f t="shared" si="846"/>
        <v>0</v>
      </c>
      <c r="BG749" s="38">
        <f t="shared" si="847"/>
        <v>0</v>
      </c>
      <c r="BH749" s="38">
        <f t="shared" si="862"/>
        <v>0</v>
      </c>
      <c r="BI749" s="38">
        <f t="shared" si="848"/>
        <v>-1.9000000000000001</v>
      </c>
      <c r="BJ749" s="5">
        <f t="shared" si="849"/>
        <v>10.5</v>
      </c>
      <c r="BK749" s="5">
        <f t="shared" si="863"/>
        <v>0</v>
      </c>
      <c r="BL749" s="22">
        <f t="shared" si="864"/>
        <v>0</v>
      </c>
      <c r="BM749" s="5">
        <f t="shared" si="865"/>
        <v>8.6</v>
      </c>
      <c r="BN749" s="66">
        <f t="shared" si="866"/>
        <v>860</v>
      </c>
      <c r="BO749" s="5">
        <f>AP749*BO1587</f>
        <v>0</v>
      </c>
      <c r="BP749" s="5">
        <f>AU749*BP1239</f>
        <v>0</v>
      </c>
      <c r="BQ749" s="5">
        <f t="shared" si="819"/>
        <v>-39</v>
      </c>
      <c r="BR749" s="356">
        <f t="shared" si="801"/>
        <v>821</v>
      </c>
      <c r="BS749" s="5">
        <f t="shared" si="867"/>
        <v>1371</v>
      </c>
      <c r="BT749" s="6"/>
      <c r="BU749" s="306">
        <v>41498</v>
      </c>
      <c r="BV749" s="38">
        <f t="shared" si="850"/>
        <v>1371</v>
      </c>
      <c r="BW749" s="66">
        <f>BV27*BV749</f>
        <v>112951.06277805241</v>
      </c>
      <c r="BX749" s="66">
        <f t="shared" ref="BX749:BX812" si="871">BW749-BW748</f>
        <v>4844.2906574394437</v>
      </c>
      <c r="BY749" s="17">
        <f t="shared" si="869"/>
        <v>1</v>
      </c>
      <c r="BZ749" s="17">
        <f t="shared" ref="BZ749:BZ812" si="872">((BV749-BV748)&lt;0)*1</f>
        <v>0</v>
      </c>
      <c r="CA749" s="66">
        <f t="shared" si="820"/>
        <v>821</v>
      </c>
      <c r="CB749" s="66">
        <f>N3+CE749</f>
        <v>178630</v>
      </c>
      <c r="CC749" s="66">
        <f>MAX(BW404:BW749)</f>
        <v>154630.08732904927</v>
      </c>
      <c r="CD749" s="66">
        <f t="shared" si="851"/>
        <v>-41679.024550996866</v>
      </c>
      <c r="CE749" s="66">
        <f t="shared" si="821"/>
        <v>128630</v>
      </c>
      <c r="CF749" s="66">
        <f>MAX(CE404:CE749)</f>
        <v>129781</v>
      </c>
      <c r="CG749" s="66">
        <f t="shared" si="852"/>
        <v>-1151</v>
      </c>
      <c r="CH749" s="370">
        <f t="shared" si="818"/>
        <v>41498</v>
      </c>
      <c r="CI749" s="17">
        <f t="shared" si="808"/>
        <v>1</v>
      </c>
      <c r="CJ749" s="17">
        <f t="shared" si="809"/>
        <v>0</v>
      </c>
      <c r="CK749" s="38">
        <f>MAX(BV38:BV749)</f>
        <v>1876.9</v>
      </c>
      <c r="CL749" s="38">
        <f t="shared" si="870"/>
        <v>-505.90000000000009</v>
      </c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</row>
    <row r="750" spans="1:147" customFormat="1" x14ac:dyDescent="0.25">
      <c r="A750" s="3"/>
      <c r="B750" s="254">
        <f t="shared" si="828"/>
        <v>41379</v>
      </c>
      <c r="C750" s="5">
        <f t="shared" si="831"/>
        <v>41536</v>
      </c>
      <c r="D750" s="5">
        <v>0</v>
      </c>
      <c r="E750" s="66">
        <f t="shared" si="833"/>
        <v>0</v>
      </c>
      <c r="F750" s="66">
        <f t="shared" si="829"/>
        <v>-2119</v>
      </c>
      <c r="G750" s="4">
        <f t="shared" si="832"/>
        <v>39417</v>
      </c>
      <c r="H750" s="8">
        <f t="shared" si="830"/>
        <v>-5.1015986132511557E-2</v>
      </c>
      <c r="I750" s="3"/>
      <c r="J750" s="306">
        <v>41505</v>
      </c>
      <c r="K750" s="176">
        <v>1377.1</v>
      </c>
      <c r="L750" s="176">
        <v>1399.9</v>
      </c>
      <c r="M750" s="176">
        <v>1351.6</v>
      </c>
      <c r="N750" s="178">
        <v>1395.8</v>
      </c>
      <c r="O750" s="5">
        <f t="shared" si="823"/>
        <v>48.300000000000182</v>
      </c>
      <c r="P750" s="8">
        <f t="shared" si="824"/>
        <v>3.5073705613245361E-2</v>
      </c>
      <c r="Q750" s="8">
        <f>(AVERAGE(P747:P749))*Q1239</f>
        <v>1.7326598807456562E-2</v>
      </c>
      <c r="R750" s="8">
        <f>P749/P1239</f>
        <v>1.4185067497714476</v>
      </c>
      <c r="S750" s="109">
        <f t="shared" si="810"/>
        <v>1353.2395407822514</v>
      </c>
      <c r="T750" s="5">
        <f t="shared" si="811"/>
        <v>22.099999999999909</v>
      </c>
      <c r="U750" s="8">
        <f t="shared" si="822"/>
        <v>0.50888888888889094</v>
      </c>
      <c r="V750" s="19">
        <f t="shared" si="812"/>
        <v>0</v>
      </c>
      <c r="W750" s="109">
        <f t="shared" si="813"/>
        <v>1400.9604592177484</v>
      </c>
      <c r="X750" s="5">
        <f t="shared" si="814"/>
        <v>22.900000000000091</v>
      </c>
      <c r="Y750" s="8">
        <f t="shared" si="825"/>
        <v>0.49111111111110906</v>
      </c>
      <c r="Z750" s="5">
        <f t="shared" si="815"/>
        <v>0</v>
      </c>
      <c r="AA750" s="5">
        <f>K750*AA1239</f>
        <v>17.902299999999997</v>
      </c>
      <c r="AB750" s="5">
        <f t="shared" si="826"/>
        <v>25.394533386433384</v>
      </c>
      <c r="AC750" s="2">
        <f t="shared" si="868"/>
        <v>41505</v>
      </c>
      <c r="AD750" s="43">
        <f t="shared" si="836"/>
        <v>1355</v>
      </c>
      <c r="AE750" s="235">
        <v>8.5</v>
      </c>
      <c r="AF750" s="131">
        <f>(AK749&gt;AF1239)*1</f>
        <v>1</v>
      </c>
      <c r="AG750" s="112">
        <f>MROUND((AD750*AG1239),5)</f>
        <v>1330</v>
      </c>
      <c r="AH750" s="113">
        <f>MROUND((AE750*AH1239),0.1)</f>
        <v>1.5</v>
      </c>
      <c r="AI750" s="60">
        <f t="shared" si="837"/>
        <v>24.799999999999955</v>
      </c>
      <c r="AJ750" s="60">
        <f t="shared" si="816"/>
        <v>1377.1</v>
      </c>
      <c r="AK750" s="133">
        <f t="shared" si="817"/>
        <v>1395.8</v>
      </c>
      <c r="AL750" s="41">
        <f t="shared" si="827"/>
        <v>1400</v>
      </c>
      <c r="AM750" s="56">
        <f t="shared" si="834"/>
        <v>9.3000000000000007</v>
      </c>
      <c r="AN750" s="82">
        <f t="shared" si="835"/>
        <v>1</v>
      </c>
      <c r="AO750" s="82">
        <f t="shared" si="838"/>
        <v>0</v>
      </c>
      <c r="AP750" s="33">
        <f t="shared" si="853"/>
        <v>1</v>
      </c>
      <c r="AQ750" s="29">
        <f t="shared" si="839"/>
        <v>8.5</v>
      </c>
      <c r="AR750" s="86">
        <f t="shared" si="840"/>
        <v>1</v>
      </c>
      <c r="AS750" s="33">
        <f t="shared" si="841"/>
        <v>0</v>
      </c>
      <c r="AT750" s="19">
        <f t="shared" si="842"/>
        <v>0</v>
      </c>
      <c r="AU750" s="18">
        <f t="shared" si="854"/>
        <v>0</v>
      </c>
      <c r="AV750" s="5">
        <f t="shared" si="855"/>
        <v>0</v>
      </c>
      <c r="AW750" s="17">
        <f t="shared" si="843"/>
        <v>0</v>
      </c>
      <c r="AX750" s="17">
        <f t="shared" si="844"/>
        <v>0</v>
      </c>
      <c r="AY750" s="17">
        <f t="shared" si="856"/>
        <v>0</v>
      </c>
      <c r="AZ750" s="19">
        <f t="shared" si="857"/>
        <v>0</v>
      </c>
      <c r="BA750" s="19">
        <f t="shared" si="858"/>
        <v>0</v>
      </c>
      <c r="BB750" s="19">
        <f t="shared" si="859"/>
        <v>0</v>
      </c>
      <c r="BC750" s="19">
        <f t="shared" si="860"/>
        <v>0</v>
      </c>
      <c r="BD750" s="17">
        <f t="shared" si="861"/>
        <v>0</v>
      </c>
      <c r="BE750" s="17">
        <f t="shared" si="845"/>
        <v>0</v>
      </c>
      <c r="BF750" s="38">
        <f t="shared" si="846"/>
        <v>0</v>
      </c>
      <c r="BG750" s="38">
        <f t="shared" si="847"/>
        <v>0</v>
      </c>
      <c r="BH750" s="38">
        <f t="shared" si="862"/>
        <v>0</v>
      </c>
      <c r="BI750" s="38">
        <f t="shared" si="848"/>
        <v>-1.5</v>
      </c>
      <c r="BJ750" s="5">
        <f t="shared" si="849"/>
        <v>8.5</v>
      </c>
      <c r="BK750" s="5">
        <f t="shared" si="863"/>
        <v>0</v>
      </c>
      <c r="BL750" s="22">
        <f t="shared" si="864"/>
        <v>0</v>
      </c>
      <c r="BM750" s="5">
        <f t="shared" si="865"/>
        <v>7</v>
      </c>
      <c r="BN750" s="66">
        <f t="shared" si="866"/>
        <v>700</v>
      </c>
      <c r="BO750" s="5">
        <f>AP750*BO1588</f>
        <v>0</v>
      </c>
      <c r="BP750" s="5">
        <f>AU750*BP1239</f>
        <v>0</v>
      </c>
      <c r="BQ750" s="5">
        <f t="shared" si="819"/>
        <v>-39</v>
      </c>
      <c r="BR750" s="356">
        <f t="shared" si="801"/>
        <v>661</v>
      </c>
      <c r="BS750" s="5">
        <f t="shared" si="867"/>
        <v>1395.8</v>
      </c>
      <c r="BT750" s="6"/>
      <c r="BU750" s="306">
        <v>41505</v>
      </c>
      <c r="BV750" s="38">
        <f t="shared" si="850"/>
        <v>1395.8</v>
      </c>
      <c r="BW750" s="66">
        <f>BV27*BV750</f>
        <v>114994.23298731257</v>
      </c>
      <c r="BX750" s="66">
        <f t="shared" si="871"/>
        <v>2043.1702092601627</v>
      </c>
      <c r="BY750" s="17">
        <f t="shared" si="869"/>
        <v>1</v>
      </c>
      <c r="BZ750" s="17">
        <f t="shared" si="872"/>
        <v>0</v>
      </c>
      <c r="CA750" s="66">
        <f t="shared" si="820"/>
        <v>661</v>
      </c>
      <c r="CB750" s="66">
        <f>N3+CE750</f>
        <v>179291</v>
      </c>
      <c r="CC750" s="66">
        <f>MAX(BW404:BW750)</f>
        <v>154630.08732904927</v>
      </c>
      <c r="CD750" s="66">
        <f t="shared" si="851"/>
        <v>-39635.854341736704</v>
      </c>
      <c r="CE750" s="66">
        <f t="shared" si="821"/>
        <v>129291</v>
      </c>
      <c r="CF750" s="66">
        <f>MAX(CE404:CE750)</f>
        <v>129781</v>
      </c>
      <c r="CG750" s="66">
        <f t="shared" si="852"/>
        <v>-490</v>
      </c>
      <c r="CH750" s="370">
        <f t="shared" si="818"/>
        <v>41505</v>
      </c>
      <c r="CI750" s="17">
        <f t="shared" ref="CI750:CI769" si="873">(F768&gt;0)*1</f>
        <v>1</v>
      </c>
      <c r="CJ750" s="17">
        <f t="shared" ref="CJ750:CJ769" si="874">(F768&lt;1)*1</f>
        <v>0</v>
      </c>
      <c r="CK750" s="38">
        <f>MAX(BV38:BV750)</f>
        <v>1876.9</v>
      </c>
      <c r="CL750" s="38">
        <f t="shared" si="870"/>
        <v>-481.10000000000014</v>
      </c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</row>
    <row r="751" spans="1:147" customFormat="1" x14ac:dyDescent="0.25">
      <c r="A751" s="3"/>
      <c r="B751" s="254">
        <f t="shared" si="828"/>
        <v>41386</v>
      </c>
      <c r="C751" s="5">
        <f t="shared" si="831"/>
        <v>39417</v>
      </c>
      <c r="D751" s="5">
        <v>0</v>
      </c>
      <c r="E751" s="66">
        <f t="shared" si="833"/>
        <v>0</v>
      </c>
      <c r="F751" s="66">
        <f t="shared" si="829"/>
        <v>1501</v>
      </c>
      <c r="G751" s="4">
        <f t="shared" si="832"/>
        <v>40918</v>
      </c>
      <c r="H751" s="8">
        <f t="shared" si="830"/>
        <v>3.808001623664916E-2</v>
      </c>
      <c r="I751" s="3"/>
      <c r="J751" s="306">
        <v>41512</v>
      </c>
      <c r="K751" s="176">
        <v>1399</v>
      </c>
      <c r="L751" s="176">
        <v>1434</v>
      </c>
      <c r="M751" s="176">
        <v>1388.4</v>
      </c>
      <c r="N751" s="178">
        <v>1396.1</v>
      </c>
      <c r="O751" s="5">
        <f t="shared" si="823"/>
        <v>45.599999999999909</v>
      </c>
      <c r="P751" s="8">
        <f t="shared" si="824"/>
        <v>3.2594710507505294E-2</v>
      </c>
      <c r="Q751" s="8">
        <f>(AVERAGE(P748:P750))*Q1239</f>
        <v>1.6273809049702558E-2</v>
      </c>
      <c r="R751" s="8">
        <f>P750/P1239</f>
        <v>0.99466713070778146</v>
      </c>
      <c r="S751" s="109">
        <f t="shared" si="810"/>
        <v>1376.2329411394662</v>
      </c>
      <c r="T751" s="5">
        <f t="shared" si="811"/>
        <v>24</v>
      </c>
      <c r="U751" s="8">
        <f t="shared" si="822"/>
        <v>0.46666666666666667</v>
      </c>
      <c r="V751" s="19">
        <f t="shared" si="812"/>
        <v>0</v>
      </c>
      <c r="W751" s="109">
        <f t="shared" si="813"/>
        <v>1421.7670588605338</v>
      </c>
      <c r="X751" s="5">
        <f t="shared" si="814"/>
        <v>21</v>
      </c>
      <c r="Y751" s="8">
        <f t="shared" si="825"/>
        <v>0.53333333333333333</v>
      </c>
      <c r="Z751" s="5">
        <f t="shared" si="815"/>
        <v>0</v>
      </c>
      <c r="AA751" s="5">
        <f>K751*AA1239</f>
        <v>18.186999999999998</v>
      </c>
      <c r="AB751" s="5">
        <f t="shared" si="826"/>
        <v>18.09001110618242</v>
      </c>
      <c r="AC751" s="2">
        <f t="shared" si="868"/>
        <v>41512</v>
      </c>
      <c r="AD751" s="43">
        <f t="shared" si="836"/>
        <v>1375</v>
      </c>
      <c r="AE751" s="235">
        <v>12.9</v>
      </c>
      <c r="AF751" s="131">
        <f>(AK750&gt;AF1239)*1</f>
        <v>1</v>
      </c>
      <c r="AG751" s="112">
        <f>MROUND((AD751*AG1239),5)</f>
        <v>1350</v>
      </c>
      <c r="AH751" s="113">
        <f>MROUND((AE751*AH1239),0.1)</f>
        <v>2.3000000000000003</v>
      </c>
      <c r="AI751" s="60">
        <f t="shared" si="837"/>
        <v>0.29999999999995453</v>
      </c>
      <c r="AJ751" s="60">
        <f t="shared" si="816"/>
        <v>1399</v>
      </c>
      <c r="AK751" s="133">
        <f t="shared" si="817"/>
        <v>1396.1</v>
      </c>
      <c r="AL751" s="41">
        <f t="shared" si="827"/>
        <v>1420</v>
      </c>
      <c r="AM751" s="56">
        <f t="shared" si="834"/>
        <v>12.5</v>
      </c>
      <c r="AN751" s="82">
        <f t="shared" si="835"/>
        <v>1</v>
      </c>
      <c r="AO751" s="82">
        <f t="shared" si="838"/>
        <v>0</v>
      </c>
      <c r="AP751" s="33">
        <f t="shared" si="853"/>
        <v>1</v>
      </c>
      <c r="AQ751" s="29">
        <f t="shared" si="839"/>
        <v>12.9</v>
      </c>
      <c r="AR751" s="86">
        <f t="shared" si="840"/>
        <v>1</v>
      </c>
      <c r="AS751" s="33">
        <f t="shared" si="841"/>
        <v>0</v>
      </c>
      <c r="AT751" s="19">
        <f t="shared" si="842"/>
        <v>0</v>
      </c>
      <c r="AU751" s="18">
        <f t="shared" si="854"/>
        <v>0</v>
      </c>
      <c r="AV751" s="5">
        <f t="shared" si="855"/>
        <v>0</v>
      </c>
      <c r="AW751" s="17">
        <f t="shared" si="843"/>
        <v>0</v>
      </c>
      <c r="AX751" s="17">
        <f t="shared" si="844"/>
        <v>0</v>
      </c>
      <c r="AY751" s="17">
        <f t="shared" si="856"/>
        <v>0</v>
      </c>
      <c r="AZ751" s="19">
        <f t="shared" si="857"/>
        <v>0</v>
      </c>
      <c r="BA751" s="19">
        <f t="shared" si="858"/>
        <v>0</v>
      </c>
      <c r="BB751" s="19">
        <f t="shared" si="859"/>
        <v>0</v>
      </c>
      <c r="BC751" s="19">
        <f t="shared" si="860"/>
        <v>0</v>
      </c>
      <c r="BD751" s="17">
        <f t="shared" si="861"/>
        <v>0</v>
      </c>
      <c r="BE751" s="17">
        <f t="shared" si="845"/>
        <v>0</v>
      </c>
      <c r="BF751" s="38">
        <f t="shared" si="846"/>
        <v>0</v>
      </c>
      <c r="BG751" s="38">
        <f t="shared" si="847"/>
        <v>0</v>
      </c>
      <c r="BH751" s="38">
        <f t="shared" si="862"/>
        <v>0</v>
      </c>
      <c r="BI751" s="38">
        <f t="shared" si="848"/>
        <v>-2.3000000000000003</v>
      </c>
      <c r="BJ751" s="5">
        <f t="shared" si="849"/>
        <v>12.9</v>
      </c>
      <c r="BK751" s="5">
        <f t="shared" si="863"/>
        <v>0</v>
      </c>
      <c r="BL751" s="22">
        <f t="shared" si="864"/>
        <v>0</v>
      </c>
      <c r="BM751" s="5">
        <f t="shared" si="865"/>
        <v>10.6</v>
      </c>
      <c r="BN751" s="66">
        <f t="shared" si="866"/>
        <v>1060</v>
      </c>
      <c r="BO751" s="5">
        <f>AP751*BO1589</f>
        <v>0</v>
      </c>
      <c r="BP751" s="5">
        <f>AU751*BP1239</f>
        <v>0</v>
      </c>
      <c r="BQ751" s="5">
        <f t="shared" si="819"/>
        <v>-39</v>
      </c>
      <c r="BR751" s="356">
        <f t="shared" si="801"/>
        <v>1021</v>
      </c>
      <c r="BS751" s="5">
        <f t="shared" si="867"/>
        <v>1396.1</v>
      </c>
      <c r="BT751" s="6"/>
      <c r="BU751" s="306">
        <v>41512</v>
      </c>
      <c r="BV751" s="38">
        <f t="shared" si="850"/>
        <v>1396.1</v>
      </c>
      <c r="BW751" s="66">
        <f>BV27*BV751</f>
        <v>115018.94875597298</v>
      </c>
      <c r="BX751" s="66">
        <f t="shared" si="871"/>
        <v>24.715768660404137</v>
      </c>
      <c r="BY751" s="17">
        <f t="shared" si="869"/>
        <v>1</v>
      </c>
      <c r="BZ751" s="17">
        <f t="shared" si="872"/>
        <v>0</v>
      </c>
      <c r="CA751" s="66">
        <f t="shared" si="820"/>
        <v>1021</v>
      </c>
      <c r="CB751" s="66">
        <f>N3+CE751</f>
        <v>180312</v>
      </c>
      <c r="CC751" s="66">
        <f>MAX(BW404:BW751)</f>
        <v>154630.08732904927</v>
      </c>
      <c r="CD751" s="66">
        <f t="shared" si="851"/>
        <v>-39611.1385730763</v>
      </c>
      <c r="CE751" s="66">
        <f t="shared" si="821"/>
        <v>130312</v>
      </c>
      <c r="CF751" s="66">
        <f>MAX(CE404:CE751)</f>
        <v>130312</v>
      </c>
      <c r="CG751" s="66">
        <f t="shared" si="852"/>
        <v>0</v>
      </c>
      <c r="CH751" s="370">
        <f t="shared" si="818"/>
        <v>41512</v>
      </c>
      <c r="CI751" s="17">
        <f t="shared" si="873"/>
        <v>1</v>
      </c>
      <c r="CJ751" s="17">
        <f t="shared" si="874"/>
        <v>0</v>
      </c>
      <c r="CK751" s="38">
        <f>MAX(BV38:BV751)</f>
        <v>1876.9</v>
      </c>
      <c r="CL751" s="38">
        <f t="shared" si="870"/>
        <v>-480.80000000000018</v>
      </c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</row>
    <row r="752" spans="1:147" customFormat="1" x14ac:dyDescent="0.25">
      <c r="A752" s="3"/>
      <c r="B752" s="254">
        <f t="shared" si="828"/>
        <v>41393</v>
      </c>
      <c r="C752" s="5">
        <f t="shared" si="831"/>
        <v>40918</v>
      </c>
      <c r="D752" s="5">
        <v>0</v>
      </c>
      <c r="E752" s="66">
        <f t="shared" si="833"/>
        <v>0</v>
      </c>
      <c r="F752" s="66">
        <f t="shared" si="829"/>
        <v>2401</v>
      </c>
      <c r="G752" s="4">
        <f t="shared" si="832"/>
        <v>43319</v>
      </c>
      <c r="H752" s="8">
        <f t="shared" si="830"/>
        <v>5.8678332274304704E-2</v>
      </c>
      <c r="I752" s="3"/>
      <c r="J752" s="306">
        <v>41519</v>
      </c>
      <c r="K752" s="176">
        <v>1394</v>
      </c>
      <c r="L752" s="176">
        <v>1416.4</v>
      </c>
      <c r="M752" s="176">
        <v>1358.8</v>
      </c>
      <c r="N752" s="178">
        <v>1386.5</v>
      </c>
      <c r="O752" s="5">
        <f t="shared" si="823"/>
        <v>57.600000000000136</v>
      </c>
      <c r="P752" s="8">
        <f t="shared" si="824"/>
        <v>4.1319942611190916E-2</v>
      </c>
      <c r="Q752" s="8">
        <f>(AVERAGE(P749:P751))*Q1239</f>
        <v>1.5691659898450047E-2</v>
      </c>
      <c r="R752" s="8">
        <f>P751/P1239</f>
        <v>0.92436446648247861</v>
      </c>
      <c r="S752" s="109">
        <f t="shared" si="810"/>
        <v>1372.1258261015607</v>
      </c>
      <c r="T752" s="5">
        <f t="shared" si="811"/>
        <v>24</v>
      </c>
      <c r="U752" s="8">
        <f t="shared" si="822"/>
        <v>0.46666666666666667</v>
      </c>
      <c r="V752" s="19">
        <f t="shared" si="812"/>
        <v>0</v>
      </c>
      <c r="W752" s="109">
        <f t="shared" si="813"/>
        <v>1415.8741738984393</v>
      </c>
      <c r="X752" s="5">
        <f t="shared" si="814"/>
        <v>21</v>
      </c>
      <c r="Y752" s="8">
        <f t="shared" si="825"/>
        <v>0.53333333333333333</v>
      </c>
      <c r="Z752" s="5">
        <f t="shared" si="815"/>
        <v>0</v>
      </c>
      <c r="AA752" s="5">
        <f>K752*AA1239</f>
        <v>18.122</v>
      </c>
      <c r="AB752" s="5">
        <f t="shared" si="826"/>
        <v>16.751332861595476</v>
      </c>
      <c r="AC752" s="2">
        <f t="shared" si="868"/>
        <v>41519</v>
      </c>
      <c r="AD752" s="43">
        <f t="shared" si="836"/>
        <v>1370</v>
      </c>
      <c r="AE752" s="235">
        <v>8.4</v>
      </c>
      <c r="AF752" s="131">
        <f>(AK751&gt;AF1239)*1</f>
        <v>1</v>
      </c>
      <c r="AG752" s="112">
        <f>MROUND((AD752*AG1239),5)</f>
        <v>1345</v>
      </c>
      <c r="AH752" s="113">
        <f>MROUND((AE752*AH1239),0.1)</f>
        <v>1.5</v>
      </c>
      <c r="AI752" s="60">
        <f t="shared" si="837"/>
        <v>-9.5999999999999091</v>
      </c>
      <c r="AJ752" s="60">
        <f t="shared" si="816"/>
        <v>1394</v>
      </c>
      <c r="AK752" s="133">
        <f t="shared" si="817"/>
        <v>1386.5</v>
      </c>
      <c r="AL752" s="41">
        <f t="shared" si="827"/>
        <v>1415</v>
      </c>
      <c r="AM752" s="56">
        <f t="shared" si="834"/>
        <v>9.6000000000000014</v>
      </c>
      <c r="AN752" s="82">
        <f t="shared" si="835"/>
        <v>0</v>
      </c>
      <c r="AO752" s="82">
        <f t="shared" si="838"/>
        <v>1</v>
      </c>
      <c r="AP752" s="33">
        <f t="shared" si="853"/>
        <v>1</v>
      </c>
      <c r="AQ752" s="29">
        <f t="shared" si="839"/>
        <v>8.4</v>
      </c>
      <c r="AR752" s="86">
        <f t="shared" si="840"/>
        <v>1</v>
      </c>
      <c r="AS752" s="33">
        <f t="shared" si="841"/>
        <v>0</v>
      </c>
      <c r="AT752" s="19">
        <f t="shared" si="842"/>
        <v>0</v>
      </c>
      <c r="AU752" s="18">
        <f t="shared" si="854"/>
        <v>0</v>
      </c>
      <c r="AV752" s="5">
        <f t="shared" si="855"/>
        <v>0</v>
      </c>
      <c r="AW752" s="17">
        <f t="shared" si="843"/>
        <v>0</v>
      </c>
      <c r="AX752" s="17">
        <f t="shared" si="844"/>
        <v>0</v>
      </c>
      <c r="AY752" s="17">
        <f t="shared" si="856"/>
        <v>0</v>
      </c>
      <c r="AZ752" s="19">
        <f t="shared" si="857"/>
        <v>0</v>
      </c>
      <c r="BA752" s="19">
        <f t="shared" si="858"/>
        <v>0</v>
      </c>
      <c r="BB752" s="19">
        <f t="shared" si="859"/>
        <v>0</v>
      </c>
      <c r="BC752" s="19">
        <f t="shared" si="860"/>
        <v>0</v>
      </c>
      <c r="BD752" s="17">
        <f t="shared" si="861"/>
        <v>0</v>
      </c>
      <c r="BE752" s="17">
        <f t="shared" si="845"/>
        <v>0</v>
      </c>
      <c r="BF752" s="38">
        <f t="shared" si="846"/>
        <v>0</v>
      </c>
      <c r="BG752" s="38">
        <f t="shared" si="847"/>
        <v>0</v>
      </c>
      <c r="BH752" s="38">
        <f t="shared" si="862"/>
        <v>0</v>
      </c>
      <c r="BI752" s="38">
        <f t="shared" si="848"/>
        <v>-1.5</v>
      </c>
      <c r="BJ752" s="5">
        <f t="shared" si="849"/>
        <v>8.4</v>
      </c>
      <c r="BK752" s="5">
        <f t="shared" si="863"/>
        <v>0</v>
      </c>
      <c r="BL752" s="22">
        <f t="shared" si="864"/>
        <v>0</v>
      </c>
      <c r="BM752" s="5">
        <f t="shared" si="865"/>
        <v>6.9</v>
      </c>
      <c r="BN752" s="66">
        <f t="shared" si="866"/>
        <v>690</v>
      </c>
      <c r="BO752" s="5">
        <f>AP752*BO1590</f>
        <v>0</v>
      </c>
      <c r="BP752" s="5">
        <f>AU752*BP1239</f>
        <v>0</v>
      </c>
      <c r="BQ752" s="5">
        <f t="shared" si="819"/>
        <v>-39</v>
      </c>
      <c r="BR752" s="356">
        <f t="shared" si="801"/>
        <v>651</v>
      </c>
      <c r="BS752" s="5">
        <f t="shared" si="867"/>
        <v>1386.5</v>
      </c>
      <c r="BT752" s="6"/>
      <c r="BU752" s="306">
        <v>41519</v>
      </c>
      <c r="BV752" s="38">
        <f t="shared" si="850"/>
        <v>1386.5</v>
      </c>
      <c r="BW752" s="66">
        <f>BV27*BV752</f>
        <v>114228.04415884001</v>
      </c>
      <c r="BX752" s="66">
        <f t="shared" si="871"/>
        <v>-790.9045971329615</v>
      </c>
      <c r="BY752" s="17">
        <f t="shared" si="869"/>
        <v>0</v>
      </c>
      <c r="BZ752" s="17">
        <f t="shared" si="872"/>
        <v>1</v>
      </c>
      <c r="CA752" s="66">
        <f t="shared" si="820"/>
        <v>651</v>
      </c>
      <c r="CB752" s="66">
        <f>N3+CE752</f>
        <v>180963</v>
      </c>
      <c r="CC752" s="66">
        <f>MAX(BW404:BW752)</f>
        <v>154630.08732904927</v>
      </c>
      <c r="CD752" s="66">
        <f t="shared" si="851"/>
        <v>-40402.043170209261</v>
      </c>
      <c r="CE752" s="66">
        <f t="shared" si="821"/>
        <v>130963</v>
      </c>
      <c r="CF752" s="66">
        <f>MAX(CE404:CE752)</f>
        <v>130963</v>
      </c>
      <c r="CG752" s="66">
        <f t="shared" si="852"/>
        <v>0</v>
      </c>
      <c r="CH752" s="370">
        <f t="shared" si="818"/>
        <v>41519</v>
      </c>
      <c r="CI752" s="17">
        <f t="shared" si="873"/>
        <v>1</v>
      </c>
      <c r="CJ752" s="17">
        <f t="shared" si="874"/>
        <v>0</v>
      </c>
      <c r="CK752" s="38">
        <f>MAX(BV38:BV752)</f>
        <v>1876.9</v>
      </c>
      <c r="CL752" s="38">
        <f t="shared" si="870"/>
        <v>-490.40000000000009</v>
      </c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</row>
    <row r="753" spans="1:147" customFormat="1" x14ac:dyDescent="0.25">
      <c r="A753" s="3"/>
      <c r="B753" s="254">
        <f t="shared" si="828"/>
        <v>41400</v>
      </c>
      <c r="C753" s="5">
        <f t="shared" si="831"/>
        <v>43319</v>
      </c>
      <c r="D753" s="5">
        <v>0</v>
      </c>
      <c r="E753" s="66">
        <f t="shared" si="833"/>
        <v>0</v>
      </c>
      <c r="F753" s="66">
        <f t="shared" si="829"/>
        <v>1271</v>
      </c>
      <c r="G753" s="4">
        <f t="shared" si="832"/>
        <v>44590</v>
      </c>
      <c r="H753" s="8">
        <f t="shared" si="830"/>
        <v>2.9340474156836494E-2</v>
      </c>
      <c r="I753" s="3"/>
      <c r="J753" s="306">
        <v>41526</v>
      </c>
      <c r="K753" s="176">
        <v>1391.1</v>
      </c>
      <c r="L753" s="176">
        <v>1395</v>
      </c>
      <c r="M753" s="176">
        <v>1304.5999999999999</v>
      </c>
      <c r="N753" s="178">
        <v>1308.5999999999999</v>
      </c>
      <c r="O753" s="5">
        <f t="shared" si="823"/>
        <v>90.400000000000091</v>
      </c>
      <c r="P753" s="8">
        <f t="shared" si="824"/>
        <v>6.4984544604988925E-2</v>
      </c>
      <c r="Q753" s="8">
        <f>(AVERAGE(P750:P752))*Q1239</f>
        <v>1.4531781164258876E-2</v>
      </c>
      <c r="R753" s="8">
        <f>P752/P1239</f>
        <v>1.1718062873448554</v>
      </c>
      <c r="S753" s="109">
        <f t="shared" si="810"/>
        <v>1370.8848392223995</v>
      </c>
      <c r="T753" s="5">
        <f t="shared" si="811"/>
        <v>21.099999999999909</v>
      </c>
      <c r="U753" s="8">
        <f t="shared" si="822"/>
        <v>0.47250000000000225</v>
      </c>
      <c r="V753" s="19">
        <f t="shared" si="812"/>
        <v>61.400000000000091</v>
      </c>
      <c r="W753" s="109">
        <f t="shared" si="813"/>
        <v>1411.3151607776003</v>
      </c>
      <c r="X753" s="5">
        <f t="shared" si="814"/>
        <v>18.900000000000091</v>
      </c>
      <c r="Y753" s="8">
        <f t="shared" si="825"/>
        <v>0.52749999999999775</v>
      </c>
      <c r="Z753" s="5">
        <f t="shared" si="815"/>
        <v>0</v>
      </c>
      <c r="AA753" s="5">
        <f>K753*AA1239</f>
        <v>18.084299999999999</v>
      </c>
      <c r="AB753" s="5">
        <f t="shared" si="826"/>
        <v>21.191296442230566</v>
      </c>
      <c r="AC753" s="2">
        <f t="shared" si="868"/>
        <v>41526</v>
      </c>
      <c r="AD753" s="43">
        <f t="shared" si="836"/>
        <v>1370</v>
      </c>
      <c r="AE753" s="235">
        <v>7.8</v>
      </c>
      <c r="AF753" s="131">
        <f>(AK752&gt;AF1239)*1</f>
        <v>1</v>
      </c>
      <c r="AG753" s="112">
        <f>MROUND((AD753*AG1239),5)</f>
        <v>1345</v>
      </c>
      <c r="AH753" s="113">
        <f>MROUND((AE753*AH1239),0.1)</f>
        <v>1.4000000000000001</v>
      </c>
      <c r="AI753" s="60">
        <f t="shared" si="837"/>
        <v>-77.900000000000091</v>
      </c>
      <c r="AJ753" s="60">
        <f t="shared" si="816"/>
        <v>1391.1</v>
      </c>
      <c r="AK753" s="133">
        <f t="shared" si="817"/>
        <v>1308.5999999999999</v>
      </c>
      <c r="AL753" s="41">
        <f t="shared" si="827"/>
        <v>1410</v>
      </c>
      <c r="AM753" s="56">
        <f t="shared" si="834"/>
        <v>8.9</v>
      </c>
      <c r="AN753" s="82">
        <f t="shared" si="835"/>
        <v>0</v>
      </c>
      <c r="AO753" s="82">
        <f t="shared" si="838"/>
        <v>1</v>
      </c>
      <c r="AP753" s="33">
        <f t="shared" si="853"/>
        <v>1</v>
      </c>
      <c r="AQ753" s="29">
        <f t="shared" si="839"/>
        <v>7.8</v>
      </c>
      <c r="AR753" s="86">
        <f t="shared" si="840"/>
        <v>0</v>
      </c>
      <c r="AS753" s="33">
        <f t="shared" si="841"/>
        <v>1</v>
      </c>
      <c r="AT753" s="19">
        <f t="shared" si="842"/>
        <v>1370</v>
      </c>
      <c r="AU753" s="18">
        <f t="shared" si="854"/>
        <v>0</v>
      </c>
      <c r="AV753" s="5">
        <f t="shared" si="855"/>
        <v>0</v>
      </c>
      <c r="AW753" s="17">
        <f t="shared" si="843"/>
        <v>0</v>
      </c>
      <c r="AX753" s="17">
        <f t="shared" si="844"/>
        <v>0</v>
      </c>
      <c r="AY753" s="17">
        <f t="shared" si="856"/>
        <v>0</v>
      </c>
      <c r="AZ753" s="19">
        <f t="shared" si="857"/>
        <v>0</v>
      </c>
      <c r="BA753" s="19">
        <f t="shared" si="858"/>
        <v>1370</v>
      </c>
      <c r="BB753" s="19">
        <f t="shared" si="859"/>
        <v>1345</v>
      </c>
      <c r="BC753" s="19">
        <f t="shared" si="860"/>
        <v>0</v>
      </c>
      <c r="BD753" s="17">
        <f t="shared" si="861"/>
        <v>0</v>
      </c>
      <c r="BE753" s="17">
        <f t="shared" si="845"/>
        <v>1</v>
      </c>
      <c r="BF753" s="38">
        <f t="shared" si="846"/>
        <v>1345</v>
      </c>
      <c r="BG753" s="38">
        <f t="shared" si="847"/>
        <v>0</v>
      </c>
      <c r="BH753" s="38">
        <f t="shared" si="862"/>
        <v>-25</v>
      </c>
      <c r="BI753" s="38">
        <f t="shared" si="848"/>
        <v>-26.4</v>
      </c>
      <c r="BJ753" s="5">
        <f t="shared" si="849"/>
        <v>7.8</v>
      </c>
      <c r="BK753" s="5">
        <f t="shared" si="863"/>
        <v>0</v>
      </c>
      <c r="BL753" s="22">
        <f t="shared" si="864"/>
        <v>0</v>
      </c>
      <c r="BM753" s="5">
        <f t="shared" si="865"/>
        <v>-18.599999999999998</v>
      </c>
      <c r="BN753" s="66">
        <f t="shared" si="866"/>
        <v>-1859.9999999999998</v>
      </c>
      <c r="BO753" s="5">
        <f>AP753*BO1591</f>
        <v>0</v>
      </c>
      <c r="BP753" s="5">
        <f>AU753*BP1239</f>
        <v>0</v>
      </c>
      <c r="BQ753" s="5">
        <f t="shared" si="819"/>
        <v>-39</v>
      </c>
      <c r="BR753" s="356">
        <f t="shared" si="801"/>
        <v>-1898.9999999999998</v>
      </c>
      <c r="BS753" s="5">
        <f t="shared" si="867"/>
        <v>1308.5999999999999</v>
      </c>
      <c r="BT753" s="6"/>
      <c r="BU753" s="306">
        <v>41526</v>
      </c>
      <c r="BV753" s="38">
        <f t="shared" si="850"/>
        <v>1308.5999999999999</v>
      </c>
      <c r="BW753" s="66">
        <f>BV27*BV753</f>
        <v>107810.18289668809</v>
      </c>
      <c r="BX753" s="66">
        <f t="shared" si="871"/>
        <v>-6417.8612621519278</v>
      </c>
      <c r="BY753" s="17">
        <f t="shared" si="869"/>
        <v>0</v>
      </c>
      <c r="BZ753" s="17">
        <f t="shared" si="872"/>
        <v>1</v>
      </c>
      <c r="CA753" s="66">
        <f t="shared" si="820"/>
        <v>-1899</v>
      </c>
      <c r="CB753" s="66">
        <f>N3+CE753</f>
        <v>179064</v>
      </c>
      <c r="CC753" s="66">
        <f>MAX(BW404:BW753)</f>
        <v>154630.08732904927</v>
      </c>
      <c r="CD753" s="66">
        <f t="shared" si="851"/>
        <v>-46819.904432361189</v>
      </c>
      <c r="CE753" s="66">
        <f t="shared" si="821"/>
        <v>129064</v>
      </c>
      <c r="CF753" s="66">
        <f>MAX(CE404:CE753)</f>
        <v>130963</v>
      </c>
      <c r="CG753" s="66">
        <f t="shared" si="852"/>
        <v>-1899</v>
      </c>
      <c r="CH753" s="370">
        <f t="shared" si="818"/>
        <v>41526</v>
      </c>
      <c r="CI753" s="17">
        <f t="shared" si="873"/>
        <v>0</v>
      </c>
      <c r="CJ753" s="17">
        <f t="shared" si="874"/>
        <v>1</v>
      </c>
      <c r="CK753" s="38">
        <f>MAX(BV38:BV753)</f>
        <v>1876.9</v>
      </c>
      <c r="CL753" s="38">
        <f t="shared" si="870"/>
        <v>-568.30000000000018</v>
      </c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</row>
    <row r="754" spans="1:147" customFormat="1" x14ac:dyDescent="0.25">
      <c r="A754" s="3"/>
      <c r="B754" s="254">
        <f t="shared" si="828"/>
        <v>41407</v>
      </c>
      <c r="C754" s="5">
        <f t="shared" si="831"/>
        <v>44590</v>
      </c>
      <c r="D754" s="5">
        <v>0</v>
      </c>
      <c r="E754" s="66">
        <f t="shared" si="833"/>
        <v>0</v>
      </c>
      <c r="F754" s="66">
        <f t="shared" si="829"/>
        <v>-1829.0000000000002</v>
      </c>
      <c r="G754" s="4">
        <f t="shared" si="832"/>
        <v>42761</v>
      </c>
      <c r="H754" s="8">
        <f t="shared" si="830"/>
        <v>-4.1018165507961432E-2</v>
      </c>
      <c r="I754" s="3"/>
      <c r="J754" s="306">
        <v>41533</v>
      </c>
      <c r="K754" s="176">
        <v>1333.5</v>
      </c>
      <c r="L754" s="176">
        <v>1375.4</v>
      </c>
      <c r="M754" s="176">
        <v>1291.5</v>
      </c>
      <c r="N754" s="178">
        <v>1332.5</v>
      </c>
      <c r="O754" s="5">
        <f t="shared" si="823"/>
        <v>83.900000000000091</v>
      </c>
      <c r="P754" s="8">
        <f t="shared" si="824"/>
        <v>6.2917135358080314E-2</v>
      </c>
      <c r="Q754" s="8">
        <f>(AVERAGE(P751:P753))*Q1239</f>
        <v>1.8519893029824687E-2</v>
      </c>
      <c r="R754" s="8">
        <f>P753/P1239</f>
        <v>1.842918773264324</v>
      </c>
      <c r="S754" s="109">
        <f t="shared" si="810"/>
        <v>1308.8037226447289</v>
      </c>
      <c r="T754" s="5">
        <f t="shared" si="811"/>
        <v>23.5</v>
      </c>
      <c r="U754" s="8">
        <f t="shared" si="822"/>
        <v>0.53</v>
      </c>
      <c r="V754" s="19">
        <f t="shared" si="812"/>
        <v>0</v>
      </c>
      <c r="W754" s="109">
        <f t="shared" si="813"/>
        <v>1358.1962773552711</v>
      </c>
      <c r="X754" s="5">
        <f t="shared" si="814"/>
        <v>26.5</v>
      </c>
      <c r="Y754" s="8">
        <f t="shared" si="825"/>
        <v>0.47</v>
      </c>
      <c r="Z754" s="5">
        <f t="shared" si="815"/>
        <v>0</v>
      </c>
      <c r="AA754" s="5">
        <f>K754*AA1239</f>
        <v>17.3355</v>
      </c>
      <c r="AB754" s="5">
        <f t="shared" si="826"/>
        <v>31.947918393923686</v>
      </c>
      <c r="AC754" s="2">
        <f t="shared" si="868"/>
        <v>41533</v>
      </c>
      <c r="AD754" s="43">
        <f t="shared" si="836"/>
        <v>1310</v>
      </c>
      <c r="AE754" s="235">
        <v>10</v>
      </c>
      <c r="AF754" s="131">
        <f>(AK753&gt;AF1239)*1</f>
        <v>1</v>
      </c>
      <c r="AG754" s="112">
        <f>MROUND((AD754*AG1239),5)</f>
        <v>1285</v>
      </c>
      <c r="AH754" s="113">
        <f>MROUND((AE754*AH1239),0.1)</f>
        <v>1.8</v>
      </c>
      <c r="AI754" s="60">
        <f t="shared" si="837"/>
        <v>23.900000000000091</v>
      </c>
      <c r="AJ754" s="60">
        <f t="shared" si="816"/>
        <v>1333.5</v>
      </c>
      <c r="AK754" s="133">
        <f t="shared" si="817"/>
        <v>1332.5</v>
      </c>
      <c r="AL754" s="41">
        <f t="shared" si="827"/>
        <v>1360</v>
      </c>
      <c r="AM754" s="56">
        <f t="shared" si="834"/>
        <v>11.200000000000001</v>
      </c>
      <c r="AN754" s="82">
        <f t="shared" si="835"/>
        <v>1</v>
      </c>
      <c r="AO754" s="82">
        <f t="shared" si="838"/>
        <v>0</v>
      </c>
      <c r="AP754" s="33">
        <f t="shared" si="853"/>
        <v>1</v>
      </c>
      <c r="AQ754" s="29">
        <f t="shared" si="839"/>
        <v>10</v>
      </c>
      <c r="AR754" s="86">
        <f t="shared" si="840"/>
        <v>1</v>
      </c>
      <c r="AS754" s="33">
        <f t="shared" si="841"/>
        <v>0</v>
      </c>
      <c r="AT754" s="19">
        <f t="shared" si="842"/>
        <v>0</v>
      </c>
      <c r="AU754" s="18">
        <f t="shared" si="854"/>
        <v>0</v>
      </c>
      <c r="AV754" s="5">
        <f t="shared" si="855"/>
        <v>0</v>
      </c>
      <c r="AW754" s="17">
        <f t="shared" si="843"/>
        <v>0</v>
      </c>
      <c r="AX754" s="17">
        <f t="shared" si="844"/>
        <v>0</v>
      </c>
      <c r="AY754" s="17">
        <f t="shared" si="856"/>
        <v>0</v>
      </c>
      <c r="AZ754" s="19">
        <f t="shared" si="857"/>
        <v>0</v>
      </c>
      <c r="BA754" s="19">
        <f t="shared" si="858"/>
        <v>0</v>
      </c>
      <c r="BB754" s="19">
        <f t="shared" si="859"/>
        <v>0</v>
      </c>
      <c r="BC754" s="19">
        <f t="shared" si="860"/>
        <v>0</v>
      </c>
      <c r="BD754" s="17">
        <f t="shared" si="861"/>
        <v>0</v>
      </c>
      <c r="BE754" s="17">
        <f t="shared" si="845"/>
        <v>0</v>
      </c>
      <c r="BF754" s="38">
        <f t="shared" si="846"/>
        <v>0</v>
      </c>
      <c r="BG754" s="38">
        <f t="shared" si="847"/>
        <v>0</v>
      </c>
      <c r="BH754" s="38">
        <f t="shared" si="862"/>
        <v>0</v>
      </c>
      <c r="BI754" s="38">
        <f t="shared" si="848"/>
        <v>-1.8</v>
      </c>
      <c r="BJ754" s="5">
        <f t="shared" si="849"/>
        <v>10</v>
      </c>
      <c r="BK754" s="5">
        <f t="shared" si="863"/>
        <v>0</v>
      </c>
      <c r="BL754" s="22">
        <f t="shared" si="864"/>
        <v>0</v>
      </c>
      <c r="BM754" s="5">
        <f t="shared" si="865"/>
        <v>8.1999999999999993</v>
      </c>
      <c r="BN754" s="66">
        <f t="shared" si="866"/>
        <v>819.99999999999989</v>
      </c>
      <c r="BO754" s="5">
        <f>AP754*BO1592</f>
        <v>0</v>
      </c>
      <c r="BP754" s="5">
        <f>AU754*BP1239</f>
        <v>0</v>
      </c>
      <c r="BQ754" s="5">
        <f t="shared" si="819"/>
        <v>-39</v>
      </c>
      <c r="BR754" s="356">
        <f t="shared" si="801"/>
        <v>780.99999999999989</v>
      </c>
      <c r="BS754" s="5">
        <f t="shared" si="867"/>
        <v>1332.5</v>
      </c>
      <c r="BT754" s="6"/>
      <c r="BU754" s="306">
        <v>41533</v>
      </c>
      <c r="BV754" s="38">
        <f t="shared" si="850"/>
        <v>1332.5</v>
      </c>
      <c r="BW754" s="66">
        <f>BV27*BV754</f>
        <v>109779.20579996705</v>
      </c>
      <c r="BX754" s="66">
        <f t="shared" si="871"/>
        <v>1969.0229032789648</v>
      </c>
      <c r="BY754" s="17">
        <f t="shared" si="869"/>
        <v>1</v>
      </c>
      <c r="BZ754" s="17">
        <f t="shared" si="872"/>
        <v>0</v>
      </c>
      <c r="CA754" s="66">
        <f t="shared" si="820"/>
        <v>781</v>
      </c>
      <c r="CB754" s="66">
        <f>N3+CE754</f>
        <v>179845</v>
      </c>
      <c r="CC754" s="66">
        <f>MAX(BW404:BW754)</f>
        <v>154630.08732904927</v>
      </c>
      <c r="CD754" s="66">
        <f t="shared" si="851"/>
        <v>-44850.881529082224</v>
      </c>
      <c r="CE754" s="66">
        <f t="shared" si="821"/>
        <v>129845</v>
      </c>
      <c r="CF754" s="66">
        <f>MAX(CE404:CE754)</f>
        <v>130963</v>
      </c>
      <c r="CG754" s="66">
        <f t="shared" si="852"/>
        <v>-1118</v>
      </c>
      <c r="CH754" s="370">
        <f t="shared" si="818"/>
        <v>41533</v>
      </c>
      <c r="CI754" s="17">
        <f t="shared" si="873"/>
        <v>1</v>
      </c>
      <c r="CJ754" s="17">
        <f t="shared" si="874"/>
        <v>0</v>
      </c>
      <c r="CK754" s="38">
        <f>MAX(BV38:BV754)</f>
        <v>1876.9</v>
      </c>
      <c r="CL754" s="38">
        <f t="shared" si="870"/>
        <v>-544.40000000000009</v>
      </c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</row>
    <row r="755" spans="1:147" customFormat="1" x14ac:dyDescent="0.25">
      <c r="A755" s="3"/>
      <c r="B755" s="254">
        <f t="shared" si="828"/>
        <v>41414</v>
      </c>
      <c r="C755" s="5">
        <f t="shared" si="831"/>
        <v>42761</v>
      </c>
      <c r="D755" s="5">
        <v>0</v>
      </c>
      <c r="E755" s="66">
        <f t="shared" si="833"/>
        <v>0</v>
      </c>
      <c r="F755" s="66">
        <f t="shared" si="829"/>
        <v>840.99999999999989</v>
      </c>
      <c r="G755" s="4">
        <f t="shared" si="832"/>
        <v>43602</v>
      </c>
      <c r="H755" s="8">
        <f t="shared" si="830"/>
        <v>1.9667453988447416E-2</v>
      </c>
      <c r="I755" s="3"/>
      <c r="J755" s="306">
        <v>41540</v>
      </c>
      <c r="K755" s="176">
        <v>1327</v>
      </c>
      <c r="L755" s="176">
        <v>1345.2</v>
      </c>
      <c r="M755" s="176">
        <v>1305.5</v>
      </c>
      <c r="N755" s="178">
        <v>1339.2</v>
      </c>
      <c r="O755" s="5">
        <f t="shared" si="823"/>
        <v>39.700000000000045</v>
      </c>
      <c r="P755" s="8">
        <f t="shared" si="824"/>
        <v>2.9917106254709905E-2</v>
      </c>
      <c r="Q755" s="8">
        <f>(AVERAGE(P752:P754))*Q1239</f>
        <v>2.2562883009901356E-2</v>
      </c>
      <c r="R755" s="8">
        <f>P754/P1239</f>
        <v>1.784288412209895</v>
      </c>
      <c r="S755" s="109">
        <f t="shared" si="810"/>
        <v>1297.0590542458608</v>
      </c>
      <c r="T755" s="5">
        <f t="shared" si="811"/>
        <v>32</v>
      </c>
      <c r="U755" s="8">
        <f t="shared" si="822"/>
        <v>0.46666666666666667</v>
      </c>
      <c r="V755" s="19">
        <f t="shared" si="812"/>
        <v>0</v>
      </c>
      <c r="W755" s="109">
        <f t="shared" si="813"/>
        <v>1356.9409457541392</v>
      </c>
      <c r="X755" s="5">
        <f t="shared" si="814"/>
        <v>28</v>
      </c>
      <c r="Y755" s="8">
        <f t="shared" si="825"/>
        <v>0.53333333333333333</v>
      </c>
      <c r="Z755" s="5">
        <f t="shared" si="815"/>
        <v>0</v>
      </c>
      <c r="AA755" s="5">
        <f>K755*AA1239</f>
        <v>17.250999999999998</v>
      </c>
      <c r="AB755" s="5">
        <f t="shared" si="826"/>
        <v>30.780759399032895</v>
      </c>
      <c r="AC755" s="2">
        <f t="shared" si="868"/>
        <v>41540</v>
      </c>
      <c r="AD755" s="43">
        <f t="shared" si="836"/>
        <v>1295</v>
      </c>
      <c r="AE755" s="235">
        <v>16.899999999999999</v>
      </c>
      <c r="AF755" s="131">
        <f>(AK754&gt;AF1239)*1</f>
        <v>1</v>
      </c>
      <c r="AG755" s="112">
        <f>MROUND((AD755*AG1239),5)</f>
        <v>1270</v>
      </c>
      <c r="AH755" s="113">
        <f>MROUND((AE755*AH1239),0.1)</f>
        <v>3</v>
      </c>
      <c r="AI755" s="60">
        <f t="shared" si="837"/>
        <v>6.7000000000000455</v>
      </c>
      <c r="AJ755" s="60">
        <f t="shared" si="816"/>
        <v>1327</v>
      </c>
      <c r="AK755" s="133">
        <f t="shared" si="817"/>
        <v>1339.2</v>
      </c>
      <c r="AL755" s="41">
        <f t="shared" si="827"/>
        <v>1355</v>
      </c>
      <c r="AM755" s="56">
        <f t="shared" si="834"/>
        <v>15</v>
      </c>
      <c r="AN755" s="82">
        <f t="shared" si="835"/>
        <v>1</v>
      </c>
      <c r="AO755" s="82">
        <f t="shared" si="838"/>
        <v>0</v>
      </c>
      <c r="AP755" s="33">
        <f t="shared" si="853"/>
        <v>1</v>
      </c>
      <c r="AQ755" s="29">
        <f t="shared" si="839"/>
        <v>16.899999999999999</v>
      </c>
      <c r="AR755" s="86">
        <f t="shared" si="840"/>
        <v>1</v>
      </c>
      <c r="AS755" s="33">
        <f t="shared" si="841"/>
        <v>0</v>
      </c>
      <c r="AT755" s="19">
        <f t="shared" si="842"/>
        <v>0</v>
      </c>
      <c r="AU755" s="18">
        <f t="shared" si="854"/>
        <v>0</v>
      </c>
      <c r="AV755" s="5">
        <f t="shared" si="855"/>
        <v>0</v>
      </c>
      <c r="AW755" s="17">
        <f t="shared" si="843"/>
        <v>0</v>
      </c>
      <c r="AX755" s="17">
        <f t="shared" si="844"/>
        <v>0</v>
      </c>
      <c r="AY755" s="17">
        <f t="shared" si="856"/>
        <v>0</v>
      </c>
      <c r="AZ755" s="19">
        <f t="shared" si="857"/>
        <v>0</v>
      </c>
      <c r="BA755" s="19">
        <f t="shared" si="858"/>
        <v>0</v>
      </c>
      <c r="BB755" s="19">
        <f t="shared" si="859"/>
        <v>0</v>
      </c>
      <c r="BC755" s="19">
        <f t="shared" si="860"/>
        <v>0</v>
      </c>
      <c r="BD755" s="17">
        <f t="shared" si="861"/>
        <v>0</v>
      </c>
      <c r="BE755" s="17">
        <f t="shared" si="845"/>
        <v>0</v>
      </c>
      <c r="BF755" s="38">
        <f t="shared" si="846"/>
        <v>0</v>
      </c>
      <c r="BG755" s="38">
        <f t="shared" si="847"/>
        <v>0</v>
      </c>
      <c r="BH755" s="38">
        <f t="shared" si="862"/>
        <v>0</v>
      </c>
      <c r="BI755" s="38">
        <f t="shared" si="848"/>
        <v>-3</v>
      </c>
      <c r="BJ755" s="5">
        <f t="shared" si="849"/>
        <v>16.899999999999999</v>
      </c>
      <c r="BK755" s="5">
        <f t="shared" si="863"/>
        <v>0</v>
      </c>
      <c r="BL755" s="22">
        <f t="shared" si="864"/>
        <v>0</v>
      </c>
      <c r="BM755" s="5">
        <f t="shared" si="865"/>
        <v>13.899999999999999</v>
      </c>
      <c r="BN755" s="66">
        <f t="shared" si="866"/>
        <v>1389.9999999999998</v>
      </c>
      <c r="BO755" s="5">
        <f>AP755*BO1593</f>
        <v>0</v>
      </c>
      <c r="BP755" s="5">
        <f>AU755*BP1239</f>
        <v>0</v>
      </c>
      <c r="BQ755" s="5">
        <f t="shared" si="819"/>
        <v>-39</v>
      </c>
      <c r="BR755" s="356">
        <f t="shared" si="801"/>
        <v>1350.9999999999998</v>
      </c>
      <c r="BS755" s="5">
        <f t="shared" si="867"/>
        <v>1339.2</v>
      </c>
      <c r="BT755" s="6"/>
      <c r="BU755" s="306">
        <v>41540</v>
      </c>
      <c r="BV755" s="38">
        <f t="shared" si="850"/>
        <v>1339.2</v>
      </c>
      <c r="BW755" s="66">
        <f>BV27*BV755</f>
        <v>110331.19130004944</v>
      </c>
      <c r="BX755" s="66">
        <f t="shared" si="871"/>
        <v>551.98550008238817</v>
      </c>
      <c r="BY755" s="17">
        <f t="shared" si="869"/>
        <v>1</v>
      </c>
      <c r="BZ755" s="17">
        <f t="shared" si="872"/>
        <v>0</v>
      </c>
      <c r="CA755" s="66">
        <f t="shared" si="820"/>
        <v>1351</v>
      </c>
      <c r="CB755" s="66">
        <f>N3+CE755</f>
        <v>181196</v>
      </c>
      <c r="CC755" s="66">
        <f>MAX(BW404:BW755)</f>
        <v>154630.08732904927</v>
      </c>
      <c r="CD755" s="66">
        <f t="shared" si="851"/>
        <v>-44298.896028999836</v>
      </c>
      <c r="CE755" s="66">
        <f t="shared" si="821"/>
        <v>131196</v>
      </c>
      <c r="CF755" s="66">
        <f>MAX(CE404:CE755)</f>
        <v>131196</v>
      </c>
      <c r="CG755" s="66">
        <f t="shared" si="852"/>
        <v>0</v>
      </c>
      <c r="CH755" s="370">
        <f t="shared" si="818"/>
        <v>41540</v>
      </c>
      <c r="CI755" s="17">
        <f t="shared" si="873"/>
        <v>1</v>
      </c>
      <c r="CJ755" s="17">
        <f t="shared" si="874"/>
        <v>0</v>
      </c>
      <c r="CK755" s="38">
        <f>MAX(BV38:BV755)</f>
        <v>1876.9</v>
      </c>
      <c r="CL755" s="38">
        <f t="shared" si="870"/>
        <v>-537.70000000000005</v>
      </c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</row>
    <row r="756" spans="1:147" customFormat="1" x14ac:dyDescent="0.25">
      <c r="A756" s="3"/>
      <c r="B756" s="254">
        <f t="shared" si="828"/>
        <v>41421</v>
      </c>
      <c r="C756" s="5">
        <f t="shared" si="831"/>
        <v>43602</v>
      </c>
      <c r="D756" s="5">
        <v>0</v>
      </c>
      <c r="E756" s="66">
        <f t="shared" si="833"/>
        <v>0</v>
      </c>
      <c r="F756" s="66">
        <f t="shared" si="829"/>
        <v>1231</v>
      </c>
      <c r="G756" s="4">
        <f t="shared" si="832"/>
        <v>44833</v>
      </c>
      <c r="H756" s="8">
        <f t="shared" si="830"/>
        <v>2.8232649878445943E-2</v>
      </c>
      <c r="I756" s="3"/>
      <c r="J756" s="306">
        <v>41547</v>
      </c>
      <c r="K756" s="176">
        <v>1343.5</v>
      </c>
      <c r="L756" s="176">
        <v>1353.8</v>
      </c>
      <c r="M756" s="176">
        <v>1276.9000000000001</v>
      </c>
      <c r="N756" s="178">
        <v>1309.9000000000001</v>
      </c>
      <c r="O756" s="5">
        <f t="shared" si="823"/>
        <v>76.899999999999864</v>
      </c>
      <c r="P756" s="8">
        <f t="shared" si="824"/>
        <v>5.7238556010420445E-2</v>
      </c>
      <c r="Q756" s="8">
        <f>(AVERAGE(P753:P755))*Q1239</f>
        <v>2.1042504829037217E-2</v>
      </c>
      <c r="R756" s="8">
        <f>P755/P1239</f>
        <v>0.84842937799575902</v>
      </c>
      <c r="S756" s="109">
        <f t="shared" si="810"/>
        <v>1315.2293947621886</v>
      </c>
      <c r="T756" s="5">
        <f t="shared" si="811"/>
        <v>28.5</v>
      </c>
      <c r="U756" s="8">
        <f t="shared" si="822"/>
        <v>0.48181818181818181</v>
      </c>
      <c r="V756" s="19">
        <f t="shared" si="812"/>
        <v>5.0999999999999091</v>
      </c>
      <c r="W756" s="109">
        <f t="shared" si="813"/>
        <v>1371.7706052378114</v>
      </c>
      <c r="X756" s="5">
        <f t="shared" si="814"/>
        <v>26.5</v>
      </c>
      <c r="Y756" s="8">
        <f t="shared" si="825"/>
        <v>0.51818181818181819</v>
      </c>
      <c r="Z756" s="5">
        <f t="shared" si="815"/>
        <v>0</v>
      </c>
      <c r="AA756" s="5">
        <f>K756*AA1239</f>
        <v>17.465499999999999</v>
      </c>
      <c r="AB756" s="5">
        <f t="shared" si="826"/>
        <v>14.818243301384928</v>
      </c>
      <c r="AC756" s="2">
        <f t="shared" si="868"/>
        <v>41547</v>
      </c>
      <c r="AD756" s="43">
        <f t="shared" si="836"/>
        <v>1315</v>
      </c>
      <c r="AE756" s="235">
        <v>14.3</v>
      </c>
      <c r="AF756" s="131">
        <f>(AK755&gt;AF1239)*1</f>
        <v>1</v>
      </c>
      <c r="AG756" s="112">
        <f>MROUND((AD756*AG1239),5)</f>
        <v>1290</v>
      </c>
      <c r="AH756" s="113">
        <f>MROUND((AE756*AH1239),0.1)</f>
        <v>2.6</v>
      </c>
      <c r="AI756" s="60">
        <f t="shared" si="837"/>
        <v>-29.299999999999955</v>
      </c>
      <c r="AJ756" s="60">
        <f t="shared" si="816"/>
        <v>1343.5</v>
      </c>
      <c r="AK756" s="133">
        <f t="shared" si="817"/>
        <v>1309.9000000000001</v>
      </c>
      <c r="AL756" s="41">
        <f t="shared" si="827"/>
        <v>1370</v>
      </c>
      <c r="AM756" s="56">
        <f t="shared" si="834"/>
        <v>16.400000000000002</v>
      </c>
      <c r="AN756" s="82">
        <f t="shared" si="835"/>
        <v>0</v>
      </c>
      <c r="AO756" s="82">
        <f t="shared" si="838"/>
        <v>1</v>
      </c>
      <c r="AP756" s="33">
        <f t="shared" si="853"/>
        <v>1</v>
      </c>
      <c r="AQ756" s="29">
        <f t="shared" si="839"/>
        <v>14.3</v>
      </c>
      <c r="AR756" s="86">
        <f t="shared" si="840"/>
        <v>0</v>
      </c>
      <c r="AS756" s="33">
        <f t="shared" si="841"/>
        <v>1</v>
      </c>
      <c r="AT756" s="19">
        <f t="shared" si="842"/>
        <v>1315</v>
      </c>
      <c r="AU756" s="18">
        <f t="shared" si="854"/>
        <v>0</v>
      </c>
      <c r="AV756" s="5">
        <f t="shared" si="855"/>
        <v>0</v>
      </c>
      <c r="AW756" s="17">
        <f t="shared" si="843"/>
        <v>0</v>
      </c>
      <c r="AX756" s="17">
        <f t="shared" si="844"/>
        <v>0</v>
      </c>
      <c r="AY756" s="17">
        <f t="shared" si="856"/>
        <v>0</v>
      </c>
      <c r="AZ756" s="19">
        <f t="shared" si="857"/>
        <v>0</v>
      </c>
      <c r="BA756" s="19">
        <f t="shared" si="858"/>
        <v>1315</v>
      </c>
      <c r="BB756" s="19">
        <f t="shared" si="859"/>
        <v>0</v>
      </c>
      <c r="BC756" s="19">
        <f t="shared" si="860"/>
        <v>0</v>
      </c>
      <c r="BD756" s="17">
        <f t="shared" si="861"/>
        <v>1315</v>
      </c>
      <c r="BE756" s="17">
        <f t="shared" si="845"/>
        <v>0</v>
      </c>
      <c r="BF756" s="38">
        <f t="shared" si="846"/>
        <v>0</v>
      </c>
      <c r="BG756" s="38">
        <f t="shared" si="847"/>
        <v>0</v>
      </c>
      <c r="BH756" s="38">
        <f t="shared" si="862"/>
        <v>0</v>
      </c>
      <c r="BI756" s="38">
        <f t="shared" si="848"/>
        <v>-2.6</v>
      </c>
      <c r="BJ756" s="5">
        <f t="shared" si="849"/>
        <v>14.3</v>
      </c>
      <c r="BK756" s="5">
        <f t="shared" si="863"/>
        <v>0</v>
      </c>
      <c r="BL756" s="22">
        <f t="shared" si="864"/>
        <v>0</v>
      </c>
      <c r="BM756" s="5">
        <f t="shared" si="865"/>
        <v>11.700000000000001</v>
      </c>
      <c r="BN756" s="66">
        <f t="shared" si="866"/>
        <v>1170</v>
      </c>
      <c r="BO756" s="5">
        <f>AP756*BO1594</f>
        <v>0</v>
      </c>
      <c r="BP756" s="5">
        <f>AU756*BP1239</f>
        <v>0</v>
      </c>
      <c r="BQ756" s="5">
        <f t="shared" si="819"/>
        <v>-39</v>
      </c>
      <c r="BR756" s="356">
        <f t="shared" si="801"/>
        <v>1131</v>
      </c>
      <c r="BS756" s="5">
        <f t="shared" si="867"/>
        <v>1309.9000000000001</v>
      </c>
      <c r="BT756" s="6"/>
      <c r="BU756" s="306">
        <v>41547</v>
      </c>
      <c r="BV756" s="38">
        <f t="shared" si="850"/>
        <v>1309.9000000000001</v>
      </c>
      <c r="BW756" s="66">
        <f>BV27*BV756</f>
        <v>107917.28456088318</v>
      </c>
      <c r="BX756" s="66">
        <f t="shared" si="871"/>
        <v>-2413.9067391662538</v>
      </c>
      <c r="BY756" s="17">
        <f t="shared" si="869"/>
        <v>0</v>
      </c>
      <c r="BZ756" s="17">
        <f t="shared" si="872"/>
        <v>1</v>
      </c>
      <c r="CA756" s="66">
        <f t="shared" si="820"/>
        <v>1131</v>
      </c>
      <c r="CB756" s="66">
        <f>N3+CE756</f>
        <v>182327</v>
      </c>
      <c r="CC756" s="66">
        <f>MAX(BW404:BW756)</f>
        <v>154630.08732904927</v>
      </c>
      <c r="CD756" s="66">
        <f t="shared" si="851"/>
        <v>-46712.80276816609</v>
      </c>
      <c r="CE756" s="66">
        <f t="shared" si="821"/>
        <v>132327</v>
      </c>
      <c r="CF756" s="66">
        <f>MAX(CE404:CE756)</f>
        <v>132327</v>
      </c>
      <c r="CG756" s="66">
        <f t="shared" si="852"/>
        <v>0</v>
      </c>
      <c r="CH756" s="370">
        <f t="shared" si="818"/>
        <v>41547</v>
      </c>
      <c r="CI756" s="17">
        <f t="shared" si="873"/>
        <v>1</v>
      </c>
      <c r="CJ756" s="17">
        <f t="shared" si="874"/>
        <v>0</v>
      </c>
      <c r="CK756" s="38">
        <f>MAX(BV38:BV756)</f>
        <v>1876.9</v>
      </c>
      <c r="CL756" s="38">
        <f t="shared" si="870"/>
        <v>-567</v>
      </c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</row>
    <row r="757" spans="1:147" customFormat="1" x14ac:dyDescent="0.25">
      <c r="A757" s="3"/>
      <c r="B757" s="254">
        <f t="shared" si="828"/>
        <v>41428</v>
      </c>
      <c r="C757" s="5">
        <f t="shared" si="831"/>
        <v>44833</v>
      </c>
      <c r="D757" s="5">
        <v>0</v>
      </c>
      <c r="E757" s="66">
        <f t="shared" si="833"/>
        <v>0</v>
      </c>
      <c r="F757" s="66">
        <f t="shared" si="829"/>
        <v>1091</v>
      </c>
      <c r="G757" s="4">
        <f t="shared" si="832"/>
        <v>45924</v>
      </c>
      <c r="H757" s="8">
        <f t="shared" si="830"/>
        <v>2.4334753418241029E-2</v>
      </c>
      <c r="I757" s="3"/>
      <c r="J757" s="306">
        <v>41554</v>
      </c>
      <c r="K757" s="176">
        <v>1312.3</v>
      </c>
      <c r="L757" s="176">
        <v>1330.8</v>
      </c>
      <c r="M757" s="176">
        <v>1259.5999999999999</v>
      </c>
      <c r="N757" s="178">
        <v>1268.2</v>
      </c>
      <c r="O757" s="5">
        <f t="shared" si="823"/>
        <v>71.200000000000045</v>
      </c>
      <c r="P757" s="8">
        <f t="shared" si="824"/>
        <v>5.4255886611293186E-2</v>
      </c>
      <c r="Q757" s="8">
        <f>(AVERAGE(P754:P756))*Q1239</f>
        <v>2.0009706349761423E-2</v>
      </c>
      <c r="R757" s="8">
        <f>P756/P1239</f>
        <v>1.6232476516892769</v>
      </c>
      <c r="S757" s="109">
        <f t="shared" si="810"/>
        <v>1286.0412623572081</v>
      </c>
      <c r="T757" s="5">
        <f t="shared" si="811"/>
        <v>27.299999999999955</v>
      </c>
      <c r="U757" s="8">
        <f t="shared" si="822"/>
        <v>0.50363636363636444</v>
      </c>
      <c r="V757" s="19">
        <f t="shared" si="812"/>
        <v>16.799999999999955</v>
      </c>
      <c r="W757" s="109">
        <f t="shared" si="813"/>
        <v>1338.5587376427918</v>
      </c>
      <c r="X757" s="5">
        <f t="shared" si="814"/>
        <v>27.700000000000045</v>
      </c>
      <c r="Y757" s="8">
        <f t="shared" si="825"/>
        <v>0.49636363636363556</v>
      </c>
      <c r="Z757" s="5">
        <f t="shared" si="815"/>
        <v>0</v>
      </c>
      <c r="AA757" s="5">
        <f>K757*AA1239</f>
        <v>17.059899999999999</v>
      </c>
      <c r="AB757" s="5">
        <f t="shared" si="826"/>
        <v>27.692442613053892</v>
      </c>
      <c r="AC757" s="2">
        <f t="shared" si="868"/>
        <v>41554</v>
      </c>
      <c r="AD757" s="43">
        <f t="shared" si="836"/>
        <v>1285</v>
      </c>
      <c r="AE757" s="235">
        <v>7.1</v>
      </c>
      <c r="AF757" s="131">
        <f>(AK756&gt;AF1239)*1</f>
        <v>1</v>
      </c>
      <c r="AG757" s="112">
        <f>MROUND((AD757*AG1239),5)</f>
        <v>1260</v>
      </c>
      <c r="AH757" s="113">
        <f>MROUND((AE757*AH1239),0.1)</f>
        <v>1.3</v>
      </c>
      <c r="AI757" s="60">
        <f t="shared" si="837"/>
        <v>-41.700000000000045</v>
      </c>
      <c r="AJ757" s="60">
        <f t="shared" si="816"/>
        <v>1312.3</v>
      </c>
      <c r="AK757" s="133">
        <f t="shared" si="817"/>
        <v>1268.2</v>
      </c>
      <c r="AL757" s="41">
        <f t="shared" si="827"/>
        <v>1340</v>
      </c>
      <c r="AM757" s="56">
        <f t="shared" si="834"/>
        <v>7.7</v>
      </c>
      <c r="AN757" s="82">
        <f t="shared" si="835"/>
        <v>0</v>
      </c>
      <c r="AO757" s="82">
        <f t="shared" si="838"/>
        <v>1</v>
      </c>
      <c r="AP757" s="33">
        <f t="shared" si="853"/>
        <v>0</v>
      </c>
      <c r="AQ757" s="29">
        <f t="shared" si="839"/>
        <v>0</v>
      </c>
      <c r="AR757" s="86">
        <f t="shared" si="840"/>
        <v>0</v>
      </c>
      <c r="AS757" s="33">
        <f t="shared" si="841"/>
        <v>0</v>
      </c>
      <c r="AT757" s="19">
        <f t="shared" si="842"/>
        <v>0</v>
      </c>
      <c r="AU757" s="18">
        <f t="shared" si="854"/>
        <v>1</v>
      </c>
      <c r="AV757" s="5">
        <f t="shared" si="855"/>
        <v>7.7</v>
      </c>
      <c r="AW757" s="17">
        <f t="shared" si="843"/>
        <v>1</v>
      </c>
      <c r="AX757" s="17">
        <f t="shared" si="844"/>
        <v>0</v>
      </c>
      <c r="AY757" s="17">
        <f t="shared" si="856"/>
        <v>0</v>
      </c>
      <c r="AZ757" s="19">
        <f t="shared" si="857"/>
        <v>1315</v>
      </c>
      <c r="BA757" s="19">
        <f t="shared" si="858"/>
        <v>0</v>
      </c>
      <c r="BB757" s="19">
        <f t="shared" si="859"/>
        <v>0</v>
      </c>
      <c r="BC757" s="19">
        <f t="shared" si="860"/>
        <v>0</v>
      </c>
      <c r="BD757" s="17">
        <f t="shared" si="861"/>
        <v>1315</v>
      </c>
      <c r="BE757" s="17">
        <f t="shared" si="845"/>
        <v>0</v>
      </c>
      <c r="BF757" s="38">
        <f t="shared" si="846"/>
        <v>0</v>
      </c>
      <c r="BG757" s="38">
        <f t="shared" si="847"/>
        <v>0</v>
      </c>
      <c r="BH757" s="38">
        <f t="shared" si="862"/>
        <v>0</v>
      </c>
      <c r="BI757" s="38">
        <f t="shared" si="848"/>
        <v>-1.3</v>
      </c>
      <c r="BJ757" s="5">
        <f t="shared" si="849"/>
        <v>0</v>
      </c>
      <c r="BK757" s="5">
        <f t="shared" si="863"/>
        <v>0</v>
      </c>
      <c r="BL757" s="22">
        <f t="shared" si="864"/>
        <v>7.7</v>
      </c>
      <c r="BM757" s="5">
        <f t="shared" si="865"/>
        <v>6.4</v>
      </c>
      <c r="BN757" s="66">
        <f t="shared" si="866"/>
        <v>640</v>
      </c>
      <c r="BO757" s="5">
        <f>AP757*BO1595</f>
        <v>0</v>
      </c>
      <c r="BP757" s="5">
        <f>AU757*BP1239</f>
        <v>-39</v>
      </c>
      <c r="BQ757" s="5">
        <f t="shared" si="819"/>
        <v>-39</v>
      </c>
      <c r="BR757" s="356">
        <f t="shared" si="801"/>
        <v>562</v>
      </c>
      <c r="BS757" s="5">
        <f t="shared" si="867"/>
        <v>1268.2</v>
      </c>
      <c r="BT757" s="6"/>
      <c r="BU757" s="306">
        <v>41554</v>
      </c>
      <c r="BV757" s="38">
        <f t="shared" si="850"/>
        <v>1268.2</v>
      </c>
      <c r="BW757" s="66">
        <f>BV27*BV757</f>
        <v>104481.79271708685</v>
      </c>
      <c r="BX757" s="66">
        <f t="shared" si="871"/>
        <v>-3435.4918437963352</v>
      </c>
      <c r="BY757" s="17">
        <f t="shared" si="869"/>
        <v>0</v>
      </c>
      <c r="BZ757" s="17">
        <f t="shared" si="872"/>
        <v>1</v>
      </c>
      <c r="CA757" s="66">
        <f t="shared" si="820"/>
        <v>562</v>
      </c>
      <c r="CB757" s="66">
        <f>N3+CE757</f>
        <v>182889</v>
      </c>
      <c r="CC757" s="66">
        <f>MAX(BW404:BW757)</f>
        <v>154630.08732904927</v>
      </c>
      <c r="CD757" s="66">
        <f t="shared" si="851"/>
        <v>-50148.294611962425</v>
      </c>
      <c r="CE757" s="66">
        <f t="shared" si="821"/>
        <v>132889</v>
      </c>
      <c r="CF757" s="66">
        <f>MAX(CE404:CE757)</f>
        <v>132889</v>
      </c>
      <c r="CG757" s="66">
        <f t="shared" si="852"/>
        <v>0</v>
      </c>
      <c r="CH757" s="370">
        <f t="shared" si="818"/>
        <v>41554</v>
      </c>
      <c r="CI757" s="17">
        <f t="shared" si="873"/>
        <v>1</v>
      </c>
      <c r="CJ757" s="17">
        <f t="shared" si="874"/>
        <v>0</v>
      </c>
      <c r="CK757" s="38">
        <f>MAX(BV38:BV757)</f>
        <v>1876.9</v>
      </c>
      <c r="CL757" s="38">
        <f t="shared" si="870"/>
        <v>-608.70000000000005</v>
      </c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</row>
    <row r="758" spans="1:147" customFormat="1" x14ac:dyDescent="0.25">
      <c r="A758" s="3"/>
      <c r="B758" s="254">
        <f t="shared" si="828"/>
        <v>41435</v>
      </c>
      <c r="C758" s="5">
        <f t="shared" si="831"/>
        <v>45924</v>
      </c>
      <c r="D758" s="5">
        <v>0</v>
      </c>
      <c r="E758" s="66">
        <f t="shared" si="833"/>
        <v>0</v>
      </c>
      <c r="F758" s="66">
        <f t="shared" si="829"/>
        <v>741</v>
      </c>
      <c r="G758" s="4">
        <f t="shared" si="832"/>
        <v>46665</v>
      </c>
      <c r="H758" s="8">
        <f t="shared" si="830"/>
        <v>1.6135354063234911E-2</v>
      </c>
      <c r="I758" s="3"/>
      <c r="J758" s="306">
        <v>41561</v>
      </c>
      <c r="K758" s="176">
        <v>1275.5</v>
      </c>
      <c r="L758" s="176">
        <v>1328.9</v>
      </c>
      <c r="M758" s="176">
        <v>1251</v>
      </c>
      <c r="N758" s="178">
        <v>1314.6</v>
      </c>
      <c r="O758" s="5">
        <f t="shared" si="823"/>
        <v>77.900000000000091</v>
      </c>
      <c r="P758" s="8">
        <f t="shared" si="824"/>
        <v>6.1074088592708811E-2</v>
      </c>
      <c r="Q758" s="8">
        <f>(AVERAGE(P755:P757))*Q1239</f>
        <v>1.8854873183523139E-2</v>
      </c>
      <c r="R758" s="8">
        <f>P757/P1239</f>
        <v>1.5386611170985482</v>
      </c>
      <c r="S758" s="109">
        <f t="shared" si="810"/>
        <v>1251.4506092544161</v>
      </c>
      <c r="T758" s="5">
        <f t="shared" si="811"/>
        <v>25.5</v>
      </c>
      <c r="U758" s="8">
        <f t="shared" si="822"/>
        <v>0.49</v>
      </c>
      <c r="V758" s="19">
        <f t="shared" si="812"/>
        <v>0</v>
      </c>
      <c r="W758" s="109">
        <f t="shared" si="813"/>
        <v>1299.5493907455839</v>
      </c>
      <c r="X758" s="5">
        <f t="shared" si="814"/>
        <v>24.5</v>
      </c>
      <c r="Y758" s="8">
        <f t="shared" si="825"/>
        <v>0.51</v>
      </c>
      <c r="Z758" s="5">
        <f t="shared" si="815"/>
        <v>14.599999999999909</v>
      </c>
      <c r="AA758" s="5">
        <f>K758*AA1239</f>
        <v>16.581499999999998</v>
      </c>
      <c r="AB758" s="5">
        <f t="shared" si="826"/>
        <v>25.513309313169575</v>
      </c>
      <c r="AC758" s="2">
        <f t="shared" si="868"/>
        <v>41561</v>
      </c>
      <c r="AD758" s="43">
        <f t="shared" si="836"/>
        <v>1250</v>
      </c>
      <c r="AE758" s="235">
        <v>13.9</v>
      </c>
      <c r="AF758" s="131">
        <f>(AK757&gt;AF1239)*1</f>
        <v>1</v>
      </c>
      <c r="AG758" s="112">
        <f>MROUND((AD758*AG1239),5)</f>
        <v>1225</v>
      </c>
      <c r="AH758" s="113">
        <f>MROUND((AE758*AH1239),0.1)</f>
        <v>2.5</v>
      </c>
      <c r="AI758" s="60">
        <f t="shared" si="837"/>
        <v>46.399999999999864</v>
      </c>
      <c r="AJ758" s="60">
        <f t="shared" si="816"/>
        <v>1275.5</v>
      </c>
      <c r="AK758" s="133">
        <f t="shared" si="817"/>
        <v>1314.6</v>
      </c>
      <c r="AL758" s="41">
        <f t="shared" si="827"/>
        <v>1300</v>
      </c>
      <c r="AM758" s="56">
        <f t="shared" si="834"/>
        <v>13.700000000000001</v>
      </c>
      <c r="AN758" s="82">
        <f t="shared" si="835"/>
        <v>1</v>
      </c>
      <c r="AO758" s="82">
        <f t="shared" si="838"/>
        <v>0</v>
      </c>
      <c r="AP758" s="33">
        <f t="shared" si="853"/>
        <v>0</v>
      </c>
      <c r="AQ758" s="29">
        <f t="shared" si="839"/>
        <v>0</v>
      </c>
      <c r="AR758" s="86">
        <f t="shared" si="840"/>
        <v>1</v>
      </c>
      <c r="AS758" s="33">
        <f t="shared" si="841"/>
        <v>0</v>
      </c>
      <c r="AT758" s="19">
        <f t="shared" si="842"/>
        <v>0</v>
      </c>
      <c r="AU758" s="18">
        <f t="shared" si="854"/>
        <v>1</v>
      </c>
      <c r="AV758" s="5">
        <f t="shared" si="855"/>
        <v>13.700000000000001</v>
      </c>
      <c r="AW758" s="17">
        <f t="shared" si="843"/>
        <v>0</v>
      </c>
      <c r="AX758" s="17">
        <f t="shared" si="844"/>
        <v>1</v>
      </c>
      <c r="AY758" s="17">
        <f t="shared" si="856"/>
        <v>1300</v>
      </c>
      <c r="AZ758" s="19">
        <f t="shared" si="857"/>
        <v>1315</v>
      </c>
      <c r="BA758" s="19">
        <f t="shared" si="858"/>
        <v>0</v>
      </c>
      <c r="BB758" s="19">
        <f t="shared" si="859"/>
        <v>0</v>
      </c>
      <c r="BC758" s="19">
        <f t="shared" si="860"/>
        <v>1300</v>
      </c>
      <c r="BD758" s="17">
        <f t="shared" si="861"/>
        <v>0</v>
      </c>
      <c r="BE758" s="17">
        <f t="shared" si="845"/>
        <v>0</v>
      </c>
      <c r="BF758" s="38">
        <f t="shared" si="846"/>
        <v>0</v>
      </c>
      <c r="BG758" s="38">
        <f t="shared" si="847"/>
        <v>0</v>
      </c>
      <c r="BH758" s="38">
        <f t="shared" si="862"/>
        <v>0</v>
      </c>
      <c r="BI758" s="38">
        <f t="shared" si="848"/>
        <v>-2.5</v>
      </c>
      <c r="BJ758" s="5">
        <f t="shared" si="849"/>
        <v>0</v>
      </c>
      <c r="BK758" s="5">
        <f t="shared" si="863"/>
        <v>-15</v>
      </c>
      <c r="BL758" s="22">
        <f t="shared" si="864"/>
        <v>-1.2999999999999989</v>
      </c>
      <c r="BM758" s="5">
        <f t="shared" si="865"/>
        <v>-3.7999999999999989</v>
      </c>
      <c r="BN758" s="66">
        <f t="shared" si="866"/>
        <v>-379.99999999999989</v>
      </c>
      <c r="BO758" s="5">
        <f>AP758*BO1596</f>
        <v>0</v>
      </c>
      <c r="BP758" s="5">
        <f>AU758*BP1239</f>
        <v>-39</v>
      </c>
      <c r="BQ758" s="5">
        <f t="shared" si="819"/>
        <v>-39</v>
      </c>
      <c r="BR758" s="356">
        <f t="shared" si="801"/>
        <v>-457.99999999999989</v>
      </c>
      <c r="BS758" s="5">
        <f t="shared" si="867"/>
        <v>1314.6</v>
      </c>
      <c r="BT758" s="6"/>
      <c r="BU758" s="306">
        <v>41561</v>
      </c>
      <c r="BV758" s="38">
        <f t="shared" si="850"/>
        <v>1314.6</v>
      </c>
      <c r="BW758" s="66">
        <f>BV27*BV758</f>
        <v>108304.4982698962</v>
      </c>
      <c r="BX758" s="66">
        <f t="shared" si="871"/>
        <v>3822.7055528093479</v>
      </c>
      <c r="BY758" s="17">
        <f t="shared" si="869"/>
        <v>1</v>
      </c>
      <c r="BZ758" s="17">
        <f t="shared" si="872"/>
        <v>0</v>
      </c>
      <c r="CA758" s="66">
        <f t="shared" si="820"/>
        <v>-458</v>
      </c>
      <c r="CB758" s="66">
        <f>N3+CE758</f>
        <v>182431</v>
      </c>
      <c r="CC758" s="66">
        <f>MAX(BW404:BW758)</f>
        <v>154630.08732904927</v>
      </c>
      <c r="CD758" s="66">
        <f t="shared" si="851"/>
        <v>-46325.589059153077</v>
      </c>
      <c r="CE758" s="66">
        <f t="shared" si="821"/>
        <v>132431</v>
      </c>
      <c r="CF758" s="66">
        <f>MAX(CE404:CE758)</f>
        <v>132889</v>
      </c>
      <c r="CG758" s="66">
        <f t="shared" si="852"/>
        <v>-458</v>
      </c>
      <c r="CH758" s="370">
        <f t="shared" si="818"/>
        <v>41561</v>
      </c>
      <c r="CI758" s="17">
        <f t="shared" si="873"/>
        <v>0</v>
      </c>
      <c r="CJ758" s="17">
        <f t="shared" si="874"/>
        <v>1</v>
      </c>
      <c r="CK758" s="38">
        <f>MAX(BV38:BV758)</f>
        <v>1876.9</v>
      </c>
      <c r="CL758" s="38">
        <f t="shared" si="870"/>
        <v>-562.30000000000018</v>
      </c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</row>
    <row r="759" spans="1:147" customFormat="1" x14ac:dyDescent="0.25">
      <c r="A759" s="3"/>
      <c r="B759" s="254">
        <f t="shared" si="828"/>
        <v>41442</v>
      </c>
      <c r="C759" s="5">
        <f t="shared" si="831"/>
        <v>46665</v>
      </c>
      <c r="D759" s="5">
        <v>0</v>
      </c>
      <c r="E759" s="66">
        <f t="shared" si="833"/>
        <v>0</v>
      </c>
      <c r="F759" s="66">
        <f t="shared" si="829"/>
        <v>-1859</v>
      </c>
      <c r="G759" s="4">
        <f t="shared" si="832"/>
        <v>44806</v>
      </c>
      <c r="H759" s="8">
        <f t="shared" si="830"/>
        <v>-3.9837137040608595E-2</v>
      </c>
      <c r="I759" s="3"/>
      <c r="J759" s="306">
        <v>41568</v>
      </c>
      <c r="K759" s="176">
        <v>1316</v>
      </c>
      <c r="L759" s="176">
        <v>1356.4</v>
      </c>
      <c r="M759" s="176">
        <v>1309.5</v>
      </c>
      <c r="N759" s="178">
        <v>1352.5</v>
      </c>
      <c r="O759" s="5">
        <f t="shared" si="823"/>
        <v>46.900000000000091</v>
      </c>
      <c r="P759" s="8">
        <f t="shared" si="824"/>
        <v>3.5638297872340498E-2</v>
      </c>
      <c r="Q759" s="8">
        <f>(AVERAGE(P756:P758))*Q1239</f>
        <v>2.3009137495256328E-2</v>
      </c>
      <c r="R759" s="8">
        <f>P758/P1239</f>
        <v>1.7320208229768934</v>
      </c>
      <c r="S759" s="109">
        <f t="shared" si="810"/>
        <v>1285.7199750562427</v>
      </c>
      <c r="T759" s="5">
        <f t="shared" si="811"/>
        <v>31</v>
      </c>
      <c r="U759" s="8">
        <f t="shared" si="822"/>
        <v>0.48333333333333334</v>
      </c>
      <c r="V759" s="19">
        <f t="shared" si="812"/>
        <v>0</v>
      </c>
      <c r="W759" s="109">
        <f t="shared" si="813"/>
        <v>1346.2800249437573</v>
      </c>
      <c r="X759" s="5">
        <f t="shared" si="814"/>
        <v>29</v>
      </c>
      <c r="Y759" s="8">
        <f t="shared" si="825"/>
        <v>0.51666666666666661</v>
      </c>
      <c r="Z759" s="5">
        <f t="shared" si="815"/>
        <v>7.5</v>
      </c>
      <c r="AA759" s="5">
        <f>K759*AA1239</f>
        <v>17.108000000000001</v>
      </c>
      <c r="AB759" s="5">
        <f t="shared" si="826"/>
        <v>29.631412239488693</v>
      </c>
      <c r="AC759" s="2">
        <f t="shared" si="868"/>
        <v>41568</v>
      </c>
      <c r="AD759" s="43">
        <f t="shared" si="836"/>
        <v>1285</v>
      </c>
      <c r="AE759" s="235">
        <v>12.4</v>
      </c>
      <c r="AF759" s="131">
        <f>(AK758&gt;AF1239)*1</f>
        <v>1</v>
      </c>
      <c r="AG759" s="112">
        <f>MROUND((AD759*AG1239),5)</f>
        <v>1260</v>
      </c>
      <c r="AH759" s="113">
        <f>MROUND((AE759*AH1239),0.1)</f>
        <v>2.2000000000000002</v>
      </c>
      <c r="AI759" s="60">
        <f t="shared" si="837"/>
        <v>37.900000000000091</v>
      </c>
      <c r="AJ759" s="60">
        <f t="shared" si="816"/>
        <v>1316</v>
      </c>
      <c r="AK759" s="133">
        <f t="shared" si="817"/>
        <v>1352.5</v>
      </c>
      <c r="AL759" s="41">
        <f t="shared" si="827"/>
        <v>1345</v>
      </c>
      <c r="AM759" s="56">
        <f t="shared" si="834"/>
        <v>13</v>
      </c>
      <c r="AN759" s="82">
        <f t="shared" si="835"/>
        <v>1</v>
      </c>
      <c r="AO759" s="82">
        <f t="shared" si="838"/>
        <v>0</v>
      </c>
      <c r="AP759" s="33">
        <f t="shared" si="853"/>
        <v>1</v>
      </c>
      <c r="AQ759" s="29">
        <f t="shared" si="839"/>
        <v>12.4</v>
      </c>
      <c r="AR759" s="86">
        <f t="shared" si="840"/>
        <v>1</v>
      </c>
      <c r="AS759" s="33">
        <f t="shared" si="841"/>
        <v>0</v>
      </c>
      <c r="AT759" s="19">
        <f t="shared" si="842"/>
        <v>0</v>
      </c>
      <c r="AU759" s="18">
        <f t="shared" si="854"/>
        <v>0</v>
      </c>
      <c r="AV759" s="5">
        <f t="shared" si="855"/>
        <v>0</v>
      </c>
      <c r="AW759" s="17">
        <f t="shared" si="843"/>
        <v>0</v>
      </c>
      <c r="AX759" s="17">
        <f t="shared" si="844"/>
        <v>0</v>
      </c>
      <c r="AY759" s="17">
        <f t="shared" si="856"/>
        <v>0</v>
      </c>
      <c r="AZ759" s="19">
        <f t="shared" si="857"/>
        <v>0</v>
      </c>
      <c r="BA759" s="19">
        <f t="shared" si="858"/>
        <v>0</v>
      </c>
      <c r="BB759" s="19">
        <f t="shared" si="859"/>
        <v>0</v>
      </c>
      <c r="BC759" s="19">
        <f t="shared" si="860"/>
        <v>0</v>
      </c>
      <c r="BD759" s="17">
        <f t="shared" si="861"/>
        <v>0</v>
      </c>
      <c r="BE759" s="17">
        <f t="shared" si="845"/>
        <v>0</v>
      </c>
      <c r="BF759" s="38">
        <f t="shared" si="846"/>
        <v>0</v>
      </c>
      <c r="BG759" s="38">
        <f t="shared" si="847"/>
        <v>0</v>
      </c>
      <c r="BH759" s="38">
        <f t="shared" si="862"/>
        <v>0</v>
      </c>
      <c r="BI759" s="38">
        <f t="shared" si="848"/>
        <v>-2.2000000000000002</v>
      </c>
      <c r="BJ759" s="5">
        <f t="shared" si="849"/>
        <v>12.4</v>
      </c>
      <c r="BK759" s="5">
        <f t="shared" si="863"/>
        <v>0</v>
      </c>
      <c r="BL759" s="22">
        <f t="shared" si="864"/>
        <v>0</v>
      </c>
      <c r="BM759" s="5">
        <f t="shared" si="865"/>
        <v>10.199999999999999</v>
      </c>
      <c r="BN759" s="66">
        <f t="shared" si="866"/>
        <v>1019.9999999999999</v>
      </c>
      <c r="BO759" s="5">
        <f>AP759*BO1597</f>
        <v>0</v>
      </c>
      <c r="BP759" s="5">
        <f>AU759*BP1239</f>
        <v>0</v>
      </c>
      <c r="BQ759" s="5">
        <f t="shared" si="819"/>
        <v>-39</v>
      </c>
      <c r="BR759" s="356">
        <f t="shared" si="801"/>
        <v>980.99999999999989</v>
      </c>
      <c r="BS759" s="5">
        <f t="shared" si="867"/>
        <v>1352.5</v>
      </c>
      <c r="BT759" s="6"/>
      <c r="BU759" s="306">
        <v>41568</v>
      </c>
      <c r="BV759" s="38">
        <f t="shared" si="850"/>
        <v>1352.5</v>
      </c>
      <c r="BW759" s="66">
        <f>BV27*BV759</f>
        <v>111426.92371066073</v>
      </c>
      <c r="BX759" s="66">
        <f t="shared" si="871"/>
        <v>3122.4254407645349</v>
      </c>
      <c r="BY759" s="17">
        <f t="shared" si="869"/>
        <v>1</v>
      </c>
      <c r="BZ759" s="17">
        <f t="shared" si="872"/>
        <v>0</v>
      </c>
      <c r="CA759" s="66">
        <f t="shared" si="820"/>
        <v>981</v>
      </c>
      <c r="CB759" s="66">
        <f>N3+CE759</f>
        <v>183412</v>
      </c>
      <c r="CC759" s="66">
        <f>MAX(BW404:BW759)</f>
        <v>154630.08732904927</v>
      </c>
      <c r="CD759" s="66">
        <f t="shared" si="851"/>
        <v>-43203.163618388542</v>
      </c>
      <c r="CE759" s="66">
        <f t="shared" si="821"/>
        <v>133412</v>
      </c>
      <c r="CF759" s="66">
        <f>MAX(CE404:CE759)</f>
        <v>133412</v>
      </c>
      <c r="CG759" s="66">
        <f t="shared" si="852"/>
        <v>0</v>
      </c>
      <c r="CH759" s="370">
        <f t="shared" si="818"/>
        <v>41568</v>
      </c>
      <c r="CI759" s="17">
        <f t="shared" si="873"/>
        <v>1</v>
      </c>
      <c r="CJ759" s="17">
        <f t="shared" si="874"/>
        <v>0</v>
      </c>
      <c r="CK759" s="38">
        <f>MAX(BV38:BV759)</f>
        <v>1876.9</v>
      </c>
      <c r="CL759" s="38">
        <f t="shared" si="870"/>
        <v>-524.40000000000009</v>
      </c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</row>
    <row r="760" spans="1:147" customFormat="1" x14ac:dyDescent="0.25">
      <c r="A760" s="3"/>
      <c r="B760" s="254">
        <f t="shared" si="828"/>
        <v>41449</v>
      </c>
      <c r="C760" s="5">
        <f t="shared" si="831"/>
        <v>44806</v>
      </c>
      <c r="D760" s="5">
        <v>0</v>
      </c>
      <c r="E760" s="66">
        <f t="shared" si="833"/>
        <v>0</v>
      </c>
      <c r="F760" s="66">
        <f t="shared" si="829"/>
        <v>-2089</v>
      </c>
      <c r="G760" s="4">
        <f t="shared" si="832"/>
        <v>42717</v>
      </c>
      <c r="H760" s="8">
        <f t="shared" si="830"/>
        <v>-4.6623220104450296E-2</v>
      </c>
      <c r="I760" s="3"/>
      <c r="J760" s="306">
        <v>41575</v>
      </c>
      <c r="K760" s="176">
        <v>1352.7</v>
      </c>
      <c r="L760" s="176">
        <v>1361.8</v>
      </c>
      <c r="M760" s="176">
        <v>1305.5999999999999</v>
      </c>
      <c r="N760" s="178">
        <v>1313.2</v>
      </c>
      <c r="O760" s="5">
        <f t="shared" si="823"/>
        <v>56.200000000000045</v>
      </c>
      <c r="P760" s="8">
        <f t="shared" si="824"/>
        <v>4.1546536556516626E-2</v>
      </c>
      <c r="Q760" s="8">
        <f>(AVERAGE(P757:P759))*Q1239</f>
        <v>2.0129103076845668E-2</v>
      </c>
      <c r="R760" s="8">
        <f>P759/P1239</f>
        <v>1.010678594354266</v>
      </c>
      <c r="S760" s="109">
        <f t="shared" si="810"/>
        <v>1325.471362267951</v>
      </c>
      <c r="T760" s="5">
        <f t="shared" si="811"/>
        <v>27.700000000000045</v>
      </c>
      <c r="U760" s="8">
        <f t="shared" si="822"/>
        <v>0.49636363636363556</v>
      </c>
      <c r="V760" s="19">
        <f t="shared" si="812"/>
        <v>11.799999999999955</v>
      </c>
      <c r="W760" s="109">
        <f t="shared" si="813"/>
        <v>1379.9286377320491</v>
      </c>
      <c r="X760" s="5">
        <f t="shared" si="814"/>
        <v>27.299999999999955</v>
      </c>
      <c r="Y760" s="8">
        <f t="shared" si="825"/>
        <v>0.50363636363636444</v>
      </c>
      <c r="Z760" s="5">
        <f t="shared" si="815"/>
        <v>0</v>
      </c>
      <c r="AA760" s="5">
        <f>K760*AA1239</f>
        <v>17.585100000000001</v>
      </c>
      <c r="AB760" s="5">
        <f t="shared" si="826"/>
        <v>17.772884149579202</v>
      </c>
      <c r="AC760" s="2">
        <f t="shared" si="868"/>
        <v>41575</v>
      </c>
      <c r="AD760" s="43">
        <f t="shared" si="836"/>
        <v>1325</v>
      </c>
      <c r="AE760" s="235">
        <v>14.3</v>
      </c>
      <c r="AF760" s="131">
        <f>(AK759&gt;AF1239)*1</f>
        <v>1</v>
      </c>
      <c r="AG760" s="112">
        <f>MROUND((AD760*AG1239),5)</f>
        <v>1300</v>
      </c>
      <c r="AH760" s="113">
        <f>MROUND((AE760*AH1239),0.1)</f>
        <v>2.6</v>
      </c>
      <c r="AI760" s="60">
        <f t="shared" si="837"/>
        <v>-39.299999999999955</v>
      </c>
      <c r="AJ760" s="60">
        <f t="shared" si="816"/>
        <v>1352.7</v>
      </c>
      <c r="AK760" s="133">
        <f t="shared" si="817"/>
        <v>1313.2</v>
      </c>
      <c r="AL760" s="41">
        <f t="shared" si="827"/>
        <v>1380</v>
      </c>
      <c r="AM760" s="56">
        <f t="shared" si="834"/>
        <v>15.3</v>
      </c>
      <c r="AN760" s="82">
        <f t="shared" si="835"/>
        <v>0</v>
      </c>
      <c r="AO760" s="82">
        <f t="shared" si="838"/>
        <v>1</v>
      </c>
      <c r="AP760" s="33">
        <f t="shared" si="853"/>
        <v>1</v>
      </c>
      <c r="AQ760" s="29">
        <f t="shared" si="839"/>
        <v>14.3</v>
      </c>
      <c r="AR760" s="86">
        <f t="shared" si="840"/>
        <v>0</v>
      </c>
      <c r="AS760" s="33">
        <f t="shared" si="841"/>
        <v>1</v>
      </c>
      <c r="AT760" s="19">
        <f t="shared" si="842"/>
        <v>1325</v>
      </c>
      <c r="AU760" s="18">
        <f t="shared" si="854"/>
        <v>0</v>
      </c>
      <c r="AV760" s="5">
        <f t="shared" si="855"/>
        <v>0</v>
      </c>
      <c r="AW760" s="17">
        <f t="shared" si="843"/>
        <v>0</v>
      </c>
      <c r="AX760" s="17">
        <f t="shared" si="844"/>
        <v>0</v>
      </c>
      <c r="AY760" s="17">
        <f t="shared" si="856"/>
        <v>0</v>
      </c>
      <c r="AZ760" s="19">
        <f t="shared" si="857"/>
        <v>0</v>
      </c>
      <c r="BA760" s="19">
        <f t="shared" si="858"/>
        <v>1325</v>
      </c>
      <c r="BB760" s="19">
        <f t="shared" si="859"/>
        <v>0</v>
      </c>
      <c r="BC760" s="19">
        <f t="shared" si="860"/>
        <v>0</v>
      </c>
      <c r="BD760" s="17">
        <f t="shared" si="861"/>
        <v>1325</v>
      </c>
      <c r="BE760" s="17">
        <f t="shared" si="845"/>
        <v>0</v>
      </c>
      <c r="BF760" s="38">
        <f t="shared" si="846"/>
        <v>0</v>
      </c>
      <c r="BG760" s="38">
        <f t="shared" si="847"/>
        <v>0</v>
      </c>
      <c r="BH760" s="38">
        <f t="shared" si="862"/>
        <v>0</v>
      </c>
      <c r="BI760" s="38">
        <f t="shared" si="848"/>
        <v>-2.6</v>
      </c>
      <c r="BJ760" s="5">
        <f t="shared" si="849"/>
        <v>14.3</v>
      </c>
      <c r="BK760" s="5">
        <f t="shared" si="863"/>
        <v>0</v>
      </c>
      <c r="BL760" s="22">
        <f t="shared" si="864"/>
        <v>0</v>
      </c>
      <c r="BM760" s="5">
        <f t="shared" si="865"/>
        <v>11.700000000000001</v>
      </c>
      <c r="BN760" s="66">
        <f t="shared" si="866"/>
        <v>1170</v>
      </c>
      <c r="BO760" s="5">
        <f>AP760*BO1598</f>
        <v>0</v>
      </c>
      <c r="BP760" s="5">
        <f>AU760*BP1239</f>
        <v>0</v>
      </c>
      <c r="BQ760" s="5">
        <f t="shared" si="819"/>
        <v>-39</v>
      </c>
      <c r="BR760" s="356">
        <f t="shared" si="801"/>
        <v>1131</v>
      </c>
      <c r="BS760" s="5">
        <f t="shared" si="867"/>
        <v>1313.2</v>
      </c>
      <c r="BT760" s="6"/>
      <c r="BU760" s="306">
        <v>41575</v>
      </c>
      <c r="BV760" s="38">
        <f t="shared" si="850"/>
        <v>1313.2</v>
      </c>
      <c r="BW760" s="66">
        <f>BV27*BV760</f>
        <v>108189.15801614764</v>
      </c>
      <c r="BX760" s="66">
        <f t="shared" si="871"/>
        <v>-3237.7656945130875</v>
      </c>
      <c r="BY760" s="17">
        <f t="shared" si="869"/>
        <v>0</v>
      </c>
      <c r="BZ760" s="17">
        <f t="shared" si="872"/>
        <v>1</v>
      </c>
      <c r="CA760" s="66">
        <f t="shared" si="820"/>
        <v>1131</v>
      </c>
      <c r="CB760" s="66">
        <f>N3+CE760</f>
        <v>184543</v>
      </c>
      <c r="CC760" s="66">
        <f>MAX(BW404:BW760)</f>
        <v>154630.08732904927</v>
      </c>
      <c r="CD760" s="66">
        <f t="shared" si="851"/>
        <v>-46440.92931290163</v>
      </c>
      <c r="CE760" s="66">
        <f t="shared" si="821"/>
        <v>134543</v>
      </c>
      <c r="CF760" s="66">
        <f>MAX(CE404:CE760)</f>
        <v>134543</v>
      </c>
      <c r="CG760" s="66">
        <f t="shared" si="852"/>
        <v>0</v>
      </c>
      <c r="CH760" s="370">
        <f t="shared" si="818"/>
        <v>41575</v>
      </c>
      <c r="CI760" s="17">
        <f t="shared" si="873"/>
        <v>1</v>
      </c>
      <c r="CJ760" s="17">
        <f t="shared" si="874"/>
        <v>0</v>
      </c>
      <c r="CK760" s="38">
        <f>MAX(BV38:BV760)</f>
        <v>1876.9</v>
      </c>
      <c r="CL760" s="38">
        <f t="shared" si="870"/>
        <v>-563.70000000000005</v>
      </c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</row>
    <row r="761" spans="1:147" customFormat="1" x14ac:dyDescent="0.25">
      <c r="A761" s="3"/>
      <c r="B761" s="254">
        <f t="shared" si="828"/>
        <v>41456</v>
      </c>
      <c r="C761" s="5">
        <f t="shared" si="831"/>
        <v>42717</v>
      </c>
      <c r="D761" s="5">
        <v>0</v>
      </c>
      <c r="E761" s="66">
        <f t="shared" si="833"/>
        <v>0</v>
      </c>
      <c r="F761" s="66">
        <f t="shared" si="829"/>
        <v>1590.9999999999998</v>
      </c>
      <c r="G761" s="4">
        <f t="shared" si="832"/>
        <v>44308</v>
      </c>
      <c r="H761" s="8">
        <f t="shared" si="830"/>
        <v>3.7245124891729285E-2</v>
      </c>
      <c r="I761" s="3"/>
      <c r="J761" s="306">
        <v>41582</v>
      </c>
      <c r="K761" s="176">
        <v>1313</v>
      </c>
      <c r="L761" s="176">
        <v>1326</v>
      </c>
      <c r="M761" s="176">
        <v>1280.5</v>
      </c>
      <c r="N761" s="178">
        <v>1284.5999999999999</v>
      </c>
      <c r="O761" s="5">
        <f t="shared" si="823"/>
        <v>45.5</v>
      </c>
      <c r="P761" s="8">
        <f t="shared" si="824"/>
        <v>3.4653465346534656E-2</v>
      </c>
      <c r="Q761" s="8">
        <f>(AVERAGE(P758:P760))*Q1239</f>
        <v>1.8434523069542127E-2</v>
      </c>
      <c r="R761" s="8">
        <f>P760/P1239</f>
        <v>1.1782323420058081</v>
      </c>
      <c r="S761" s="109">
        <f t="shared" si="810"/>
        <v>1288.7954712096912</v>
      </c>
      <c r="T761" s="5">
        <f t="shared" si="811"/>
        <v>23</v>
      </c>
      <c r="U761" s="8">
        <f t="shared" si="822"/>
        <v>0.48888888888888887</v>
      </c>
      <c r="V761" s="19">
        <f t="shared" si="812"/>
        <v>5.4000000000000909</v>
      </c>
      <c r="W761" s="109">
        <f t="shared" si="813"/>
        <v>1337.2045287903088</v>
      </c>
      <c r="X761" s="5">
        <f t="shared" si="814"/>
        <v>22</v>
      </c>
      <c r="Y761" s="8">
        <f t="shared" si="825"/>
        <v>0.51111111111111107</v>
      </c>
      <c r="Z761" s="5">
        <f t="shared" si="815"/>
        <v>0</v>
      </c>
      <c r="AA761" s="5">
        <f>K761*AA1239</f>
        <v>17.068999999999999</v>
      </c>
      <c r="AB761" s="5">
        <f t="shared" si="826"/>
        <v>20.111247845697136</v>
      </c>
      <c r="AC761" s="2">
        <f t="shared" si="868"/>
        <v>41582</v>
      </c>
      <c r="AD761" s="43">
        <f t="shared" si="836"/>
        <v>1290</v>
      </c>
      <c r="AE761" s="235">
        <v>8.8000000000000007</v>
      </c>
      <c r="AF761" s="131">
        <f>(AK760&gt;AF1239)*1</f>
        <v>1</v>
      </c>
      <c r="AG761" s="112">
        <f>MROUND((AD761*AG1239),5)</f>
        <v>1265</v>
      </c>
      <c r="AH761" s="113">
        <f>MROUND((AE761*AH1239),0.1)</f>
        <v>1.6</v>
      </c>
      <c r="AI761" s="60">
        <f t="shared" si="837"/>
        <v>-28.600000000000136</v>
      </c>
      <c r="AJ761" s="60">
        <f t="shared" si="816"/>
        <v>1313</v>
      </c>
      <c r="AK761" s="133">
        <f t="shared" si="817"/>
        <v>1284.5999999999999</v>
      </c>
      <c r="AL761" s="41">
        <f t="shared" si="827"/>
        <v>1335</v>
      </c>
      <c r="AM761" s="56">
        <f t="shared" si="834"/>
        <v>9</v>
      </c>
      <c r="AN761" s="82">
        <f t="shared" si="835"/>
        <v>0</v>
      </c>
      <c r="AO761" s="82">
        <f t="shared" si="838"/>
        <v>1</v>
      </c>
      <c r="AP761" s="33">
        <f t="shared" si="853"/>
        <v>0</v>
      </c>
      <c r="AQ761" s="29">
        <f t="shared" si="839"/>
        <v>0</v>
      </c>
      <c r="AR761" s="86">
        <f t="shared" si="840"/>
        <v>0</v>
      </c>
      <c r="AS761" s="33">
        <f t="shared" si="841"/>
        <v>0</v>
      </c>
      <c r="AT761" s="19">
        <f t="shared" si="842"/>
        <v>0</v>
      </c>
      <c r="AU761" s="18">
        <f t="shared" si="854"/>
        <v>1</v>
      </c>
      <c r="AV761" s="5">
        <f t="shared" si="855"/>
        <v>9</v>
      </c>
      <c r="AW761" s="17">
        <f t="shared" si="843"/>
        <v>1</v>
      </c>
      <c r="AX761" s="17">
        <f t="shared" si="844"/>
        <v>0</v>
      </c>
      <c r="AY761" s="17">
        <f t="shared" si="856"/>
        <v>0</v>
      </c>
      <c r="AZ761" s="19">
        <f t="shared" si="857"/>
        <v>1325</v>
      </c>
      <c r="BA761" s="19">
        <f t="shared" si="858"/>
        <v>0</v>
      </c>
      <c r="BB761" s="19">
        <f t="shared" si="859"/>
        <v>0</v>
      </c>
      <c r="BC761" s="19">
        <f t="shared" si="860"/>
        <v>0</v>
      </c>
      <c r="BD761" s="17">
        <f t="shared" si="861"/>
        <v>1325</v>
      </c>
      <c r="BE761" s="17">
        <f t="shared" si="845"/>
        <v>0</v>
      </c>
      <c r="BF761" s="38">
        <f t="shared" si="846"/>
        <v>0</v>
      </c>
      <c r="BG761" s="38">
        <f t="shared" si="847"/>
        <v>0</v>
      </c>
      <c r="BH761" s="38">
        <f t="shared" si="862"/>
        <v>0</v>
      </c>
      <c r="BI761" s="38">
        <f t="shared" si="848"/>
        <v>-1.6</v>
      </c>
      <c r="BJ761" s="5">
        <f t="shared" si="849"/>
        <v>0</v>
      </c>
      <c r="BK761" s="5">
        <f t="shared" si="863"/>
        <v>0</v>
      </c>
      <c r="BL761" s="22">
        <f t="shared" si="864"/>
        <v>9</v>
      </c>
      <c r="BM761" s="5">
        <f t="shared" si="865"/>
        <v>7.4</v>
      </c>
      <c r="BN761" s="66">
        <f t="shared" si="866"/>
        <v>740</v>
      </c>
      <c r="BO761" s="5">
        <f>AP761*BO1599</f>
        <v>0</v>
      </c>
      <c r="BP761" s="5">
        <f>AU761*BP1239</f>
        <v>-39</v>
      </c>
      <c r="BQ761" s="5">
        <f t="shared" si="819"/>
        <v>-39</v>
      </c>
      <c r="BR761" s="356">
        <f t="shared" si="801"/>
        <v>662</v>
      </c>
      <c r="BS761" s="5">
        <f t="shared" si="867"/>
        <v>1284.5999999999999</v>
      </c>
      <c r="BT761" s="6"/>
      <c r="BU761" s="306">
        <v>41582</v>
      </c>
      <c r="BV761" s="38">
        <f t="shared" si="850"/>
        <v>1284.5999999999999</v>
      </c>
      <c r="BW761" s="66">
        <f>BV27*BV761</f>
        <v>105832.92140385565</v>
      </c>
      <c r="BX761" s="66">
        <f t="shared" si="871"/>
        <v>-2356.2366122919921</v>
      </c>
      <c r="BY761" s="17">
        <f t="shared" si="869"/>
        <v>0</v>
      </c>
      <c r="BZ761" s="17">
        <f t="shared" si="872"/>
        <v>1</v>
      </c>
      <c r="CA761" s="66">
        <f t="shared" si="820"/>
        <v>662</v>
      </c>
      <c r="CB761" s="66">
        <f>N3+CE761</f>
        <v>185205</v>
      </c>
      <c r="CC761" s="66">
        <f>MAX(BW404:BW761)</f>
        <v>154630.08732904927</v>
      </c>
      <c r="CD761" s="66">
        <f t="shared" si="851"/>
        <v>-48797.165925193622</v>
      </c>
      <c r="CE761" s="66">
        <f t="shared" si="821"/>
        <v>135205</v>
      </c>
      <c r="CF761" s="66">
        <f>MAX(CE404:CE761)</f>
        <v>135205</v>
      </c>
      <c r="CG761" s="66">
        <f t="shared" si="852"/>
        <v>0</v>
      </c>
      <c r="CH761" s="370">
        <f t="shared" si="818"/>
        <v>41582</v>
      </c>
      <c r="CI761" s="17">
        <f t="shared" si="873"/>
        <v>1</v>
      </c>
      <c r="CJ761" s="17">
        <f t="shared" si="874"/>
        <v>0</v>
      </c>
      <c r="CK761" s="38">
        <f>MAX(BV38:BV761)</f>
        <v>1876.9</v>
      </c>
      <c r="CL761" s="38">
        <f t="shared" si="870"/>
        <v>-592.30000000000018</v>
      </c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</row>
    <row r="762" spans="1:147" customFormat="1" x14ac:dyDescent="0.25">
      <c r="A762" s="3"/>
      <c r="B762" s="254">
        <f t="shared" si="828"/>
        <v>41463</v>
      </c>
      <c r="C762" s="5">
        <f t="shared" si="831"/>
        <v>44308</v>
      </c>
      <c r="D762" s="5">
        <v>0</v>
      </c>
      <c r="E762" s="66">
        <f t="shared" si="833"/>
        <v>0</v>
      </c>
      <c r="F762" s="66">
        <f t="shared" si="829"/>
        <v>1670.9999999999998</v>
      </c>
      <c r="G762" s="4">
        <f t="shared" si="832"/>
        <v>45979</v>
      </c>
      <c r="H762" s="8">
        <f t="shared" si="830"/>
        <v>3.7713279768890488E-2</v>
      </c>
      <c r="I762" s="3"/>
      <c r="J762" s="306">
        <v>41589</v>
      </c>
      <c r="K762" s="176">
        <v>1288.3</v>
      </c>
      <c r="L762" s="176">
        <v>1293.8</v>
      </c>
      <c r="M762" s="176">
        <v>1260.5</v>
      </c>
      <c r="N762" s="178">
        <v>1287.4000000000001</v>
      </c>
      <c r="O762" s="5">
        <f t="shared" si="823"/>
        <v>33.299999999999955</v>
      </c>
      <c r="P762" s="8">
        <f t="shared" si="824"/>
        <v>2.5848016766281113E-2</v>
      </c>
      <c r="Q762" s="8">
        <f>(AVERAGE(P759:P761))*Q1239</f>
        <v>1.491177330338557E-2</v>
      </c>
      <c r="R762" s="8">
        <f>P761/P1239</f>
        <v>0.9827493942442822</v>
      </c>
      <c r="S762" s="109">
        <f t="shared" si="810"/>
        <v>1269.0891624532483</v>
      </c>
      <c r="T762" s="5">
        <f t="shared" si="811"/>
        <v>18.299999999999955</v>
      </c>
      <c r="U762" s="8">
        <f t="shared" si="822"/>
        <v>0.54250000000000109</v>
      </c>
      <c r="V762" s="19">
        <f t="shared" si="812"/>
        <v>0</v>
      </c>
      <c r="W762" s="109">
        <f t="shared" si="813"/>
        <v>1307.5108375467516</v>
      </c>
      <c r="X762" s="5">
        <f t="shared" si="814"/>
        <v>21.700000000000045</v>
      </c>
      <c r="Y762" s="8">
        <f t="shared" si="825"/>
        <v>0.45749999999999891</v>
      </c>
      <c r="Z762" s="5">
        <f t="shared" si="815"/>
        <v>0</v>
      </c>
      <c r="AA762" s="5">
        <f>K762*AA1239</f>
        <v>16.747899999999998</v>
      </c>
      <c r="AB762" s="5">
        <f t="shared" si="826"/>
        <v>16.45898857986381</v>
      </c>
      <c r="AC762" s="2">
        <f t="shared" si="868"/>
        <v>41589</v>
      </c>
      <c r="AD762" s="43">
        <f t="shared" si="836"/>
        <v>1270</v>
      </c>
      <c r="AE762" s="235">
        <v>9.8000000000000007</v>
      </c>
      <c r="AF762" s="131">
        <f>(AK761&gt;AF1239)*1</f>
        <v>1</v>
      </c>
      <c r="AG762" s="112">
        <f>MROUND((AD762*AG1239),5)</f>
        <v>1245</v>
      </c>
      <c r="AH762" s="113">
        <f>MROUND((AE762*AH1239),0.1)</f>
        <v>1.8</v>
      </c>
      <c r="AI762" s="60">
        <f t="shared" si="837"/>
        <v>2.8000000000001819</v>
      </c>
      <c r="AJ762" s="60">
        <f t="shared" si="816"/>
        <v>1288.3</v>
      </c>
      <c r="AK762" s="133">
        <f t="shared" si="817"/>
        <v>1287.4000000000001</v>
      </c>
      <c r="AL762" s="41">
        <f t="shared" si="827"/>
        <v>1310</v>
      </c>
      <c r="AM762" s="56">
        <f t="shared" si="834"/>
        <v>10.3</v>
      </c>
      <c r="AN762" s="82">
        <f t="shared" si="835"/>
        <v>1</v>
      </c>
      <c r="AO762" s="82">
        <f t="shared" si="838"/>
        <v>0</v>
      </c>
      <c r="AP762" s="33">
        <f t="shared" si="853"/>
        <v>0</v>
      </c>
      <c r="AQ762" s="29">
        <f t="shared" si="839"/>
        <v>0</v>
      </c>
      <c r="AR762" s="86">
        <f t="shared" si="840"/>
        <v>1</v>
      </c>
      <c r="AS762" s="33">
        <f t="shared" si="841"/>
        <v>0</v>
      </c>
      <c r="AT762" s="19">
        <f t="shared" si="842"/>
        <v>0</v>
      </c>
      <c r="AU762" s="18">
        <f t="shared" si="854"/>
        <v>1</v>
      </c>
      <c r="AV762" s="5">
        <f t="shared" si="855"/>
        <v>10.3</v>
      </c>
      <c r="AW762" s="17">
        <f t="shared" si="843"/>
        <v>1</v>
      </c>
      <c r="AX762" s="17">
        <f t="shared" si="844"/>
        <v>0</v>
      </c>
      <c r="AY762" s="17">
        <f t="shared" si="856"/>
        <v>0</v>
      </c>
      <c r="AZ762" s="19">
        <f t="shared" si="857"/>
        <v>1325</v>
      </c>
      <c r="BA762" s="19">
        <f t="shared" si="858"/>
        <v>0</v>
      </c>
      <c r="BB762" s="19">
        <f t="shared" si="859"/>
        <v>0</v>
      </c>
      <c r="BC762" s="19">
        <f t="shared" si="860"/>
        <v>0</v>
      </c>
      <c r="BD762" s="17">
        <f t="shared" si="861"/>
        <v>1325</v>
      </c>
      <c r="BE762" s="17">
        <f t="shared" si="845"/>
        <v>0</v>
      </c>
      <c r="BF762" s="38">
        <f t="shared" si="846"/>
        <v>0</v>
      </c>
      <c r="BG762" s="38">
        <f t="shared" si="847"/>
        <v>0</v>
      </c>
      <c r="BH762" s="38">
        <f t="shared" si="862"/>
        <v>0</v>
      </c>
      <c r="BI762" s="38">
        <f t="shared" si="848"/>
        <v>-1.8</v>
      </c>
      <c r="BJ762" s="5">
        <f t="shared" si="849"/>
        <v>0</v>
      </c>
      <c r="BK762" s="5">
        <f t="shared" si="863"/>
        <v>0</v>
      </c>
      <c r="BL762" s="22">
        <f t="shared" si="864"/>
        <v>10.3</v>
      </c>
      <c r="BM762" s="5">
        <f t="shared" si="865"/>
        <v>8.5</v>
      </c>
      <c r="BN762" s="66">
        <f t="shared" si="866"/>
        <v>850</v>
      </c>
      <c r="BO762" s="5">
        <f>AP762*BO1600</f>
        <v>0</v>
      </c>
      <c r="BP762" s="5">
        <f>AU762*BP1239</f>
        <v>-39</v>
      </c>
      <c r="BQ762" s="5">
        <f t="shared" si="819"/>
        <v>-39</v>
      </c>
      <c r="BR762" s="356">
        <f t="shared" si="801"/>
        <v>772</v>
      </c>
      <c r="BS762" s="5">
        <f t="shared" si="867"/>
        <v>1287.4000000000001</v>
      </c>
      <c r="BT762" s="6"/>
      <c r="BU762" s="306">
        <v>41589</v>
      </c>
      <c r="BV762" s="38">
        <f t="shared" si="850"/>
        <v>1287.4000000000001</v>
      </c>
      <c r="BW762" s="66">
        <f>BV27*BV762</f>
        <v>106063.60191135279</v>
      </c>
      <c r="BX762" s="66">
        <f t="shared" si="871"/>
        <v>230.68050749713439</v>
      </c>
      <c r="BY762" s="17">
        <f t="shared" si="869"/>
        <v>1</v>
      </c>
      <c r="BZ762" s="17">
        <f t="shared" si="872"/>
        <v>0</v>
      </c>
      <c r="CA762" s="66">
        <f t="shared" si="820"/>
        <v>772</v>
      </c>
      <c r="CB762" s="66">
        <f>N3+CE762</f>
        <v>185977</v>
      </c>
      <c r="CC762" s="66">
        <f>MAX(BW404:BW762)</f>
        <v>154630.08732904927</v>
      </c>
      <c r="CD762" s="66">
        <f t="shared" si="851"/>
        <v>-48566.485417696487</v>
      </c>
      <c r="CE762" s="66">
        <f t="shared" si="821"/>
        <v>135977</v>
      </c>
      <c r="CF762" s="66">
        <f>MAX(CE404:CE762)</f>
        <v>135977</v>
      </c>
      <c r="CG762" s="66">
        <f t="shared" si="852"/>
        <v>0</v>
      </c>
      <c r="CH762" s="370">
        <f t="shared" si="818"/>
        <v>41589</v>
      </c>
      <c r="CI762" s="17">
        <f t="shared" si="873"/>
        <v>1</v>
      </c>
      <c r="CJ762" s="17">
        <f t="shared" si="874"/>
        <v>0</v>
      </c>
      <c r="CK762" s="38">
        <f>MAX(BV38:BV762)</f>
        <v>1876.9</v>
      </c>
      <c r="CL762" s="38">
        <f t="shared" si="870"/>
        <v>-589.5</v>
      </c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</row>
    <row r="763" spans="1:147" customFormat="1" x14ac:dyDescent="0.25">
      <c r="A763" s="3"/>
      <c r="B763" s="254">
        <f t="shared" si="828"/>
        <v>41470</v>
      </c>
      <c r="C763" s="5">
        <f t="shared" si="831"/>
        <v>45979</v>
      </c>
      <c r="D763" s="5">
        <v>0</v>
      </c>
      <c r="E763" s="66">
        <f t="shared" si="833"/>
        <v>0</v>
      </c>
      <c r="F763" s="66">
        <f t="shared" si="829"/>
        <v>891.00000000000011</v>
      </c>
      <c r="G763" s="4">
        <f t="shared" si="832"/>
        <v>46870</v>
      </c>
      <c r="H763" s="8">
        <f t="shared" si="830"/>
        <v>1.9378411883686032E-2</v>
      </c>
      <c r="I763" s="3"/>
      <c r="J763" s="306">
        <v>41596</v>
      </c>
      <c r="K763" s="176">
        <v>1288.9000000000001</v>
      </c>
      <c r="L763" s="176">
        <v>1289.2</v>
      </c>
      <c r="M763" s="176">
        <v>1235.8</v>
      </c>
      <c r="N763" s="178">
        <v>1244.0999999999999</v>
      </c>
      <c r="O763" s="5">
        <f t="shared" si="823"/>
        <v>53.400000000000091</v>
      </c>
      <c r="P763" s="8">
        <f t="shared" si="824"/>
        <v>4.1430677321747295E-2</v>
      </c>
      <c r="Q763" s="8">
        <f>(AVERAGE(P760:P762))*Q1239</f>
        <v>1.3606402489244322E-2</v>
      </c>
      <c r="R763" s="8">
        <f>P762/P1239</f>
        <v>0.73303268707638858</v>
      </c>
      <c r="S763" s="109">
        <f t="shared" si="810"/>
        <v>1271.3627078316131</v>
      </c>
      <c r="T763" s="5">
        <f t="shared" si="811"/>
        <v>18.900000000000091</v>
      </c>
      <c r="U763" s="8">
        <f t="shared" si="822"/>
        <v>0.45999999999999741</v>
      </c>
      <c r="V763" s="19">
        <f t="shared" si="812"/>
        <v>25.900000000000091</v>
      </c>
      <c r="W763" s="109">
        <f t="shared" si="813"/>
        <v>1306.4372921683871</v>
      </c>
      <c r="X763" s="5">
        <f t="shared" si="814"/>
        <v>16.099999999999909</v>
      </c>
      <c r="Y763" s="8">
        <f t="shared" si="825"/>
        <v>0.54000000000000259</v>
      </c>
      <c r="Z763" s="5">
        <f t="shared" si="815"/>
        <v>0</v>
      </c>
      <c r="AA763" s="5">
        <f>K763*AA1239</f>
        <v>16.755700000000001</v>
      </c>
      <c r="AB763" s="5">
        <f t="shared" si="826"/>
        <v>12.282475794845844</v>
      </c>
      <c r="AC763" s="2">
        <f t="shared" si="868"/>
        <v>41596</v>
      </c>
      <c r="AD763" s="43">
        <f t="shared" si="836"/>
        <v>1270</v>
      </c>
      <c r="AE763" s="235">
        <v>8.9</v>
      </c>
      <c r="AF763" s="131">
        <f>(AK762&gt;AF1239)*1</f>
        <v>1</v>
      </c>
      <c r="AG763" s="112">
        <f>MROUND((AD763*AG1239),5)</f>
        <v>1245</v>
      </c>
      <c r="AH763" s="113">
        <f>MROUND((AE763*AH1239),0.1)</f>
        <v>1.6</v>
      </c>
      <c r="AI763" s="60">
        <f t="shared" si="837"/>
        <v>-43.300000000000182</v>
      </c>
      <c r="AJ763" s="60">
        <f t="shared" si="816"/>
        <v>1288.9000000000001</v>
      </c>
      <c r="AK763" s="133">
        <f t="shared" si="817"/>
        <v>1244.0999999999999</v>
      </c>
      <c r="AL763" s="41">
        <f t="shared" si="827"/>
        <v>1305</v>
      </c>
      <c r="AM763" s="56">
        <f t="shared" si="834"/>
        <v>7.5</v>
      </c>
      <c r="AN763" s="82">
        <f t="shared" si="835"/>
        <v>0</v>
      </c>
      <c r="AO763" s="82">
        <f t="shared" si="838"/>
        <v>1</v>
      </c>
      <c r="AP763" s="33">
        <f t="shared" si="853"/>
        <v>0</v>
      </c>
      <c r="AQ763" s="29">
        <f t="shared" si="839"/>
        <v>0</v>
      </c>
      <c r="AR763" s="86">
        <f t="shared" si="840"/>
        <v>0</v>
      </c>
      <c r="AS763" s="33">
        <f t="shared" si="841"/>
        <v>0</v>
      </c>
      <c r="AT763" s="19">
        <f t="shared" si="842"/>
        <v>0</v>
      </c>
      <c r="AU763" s="18">
        <f t="shared" si="854"/>
        <v>1</v>
      </c>
      <c r="AV763" s="5">
        <f t="shared" si="855"/>
        <v>7.5</v>
      </c>
      <c r="AW763" s="17">
        <f t="shared" si="843"/>
        <v>1</v>
      </c>
      <c r="AX763" s="17">
        <f t="shared" si="844"/>
        <v>0</v>
      </c>
      <c r="AY763" s="17">
        <f t="shared" si="856"/>
        <v>0</v>
      </c>
      <c r="AZ763" s="19">
        <f t="shared" si="857"/>
        <v>1325</v>
      </c>
      <c r="BA763" s="19">
        <f t="shared" si="858"/>
        <v>0</v>
      </c>
      <c r="BB763" s="19">
        <f t="shared" si="859"/>
        <v>1245</v>
      </c>
      <c r="BC763" s="19">
        <f t="shared" si="860"/>
        <v>0</v>
      </c>
      <c r="BD763" s="17">
        <f t="shared" si="861"/>
        <v>0</v>
      </c>
      <c r="BE763" s="17">
        <f t="shared" si="845"/>
        <v>1</v>
      </c>
      <c r="BF763" s="38">
        <f t="shared" si="846"/>
        <v>1245</v>
      </c>
      <c r="BG763" s="38">
        <f t="shared" si="847"/>
        <v>0</v>
      </c>
      <c r="BH763" s="38">
        <f t="shared" si="862"/>
        <v>-80</v>
      </c>
      <c r="BI763" s="38">
        <f t="shared" si="848"/>
        <v>-81.599999999999994</v>
      </c>
      <c r="BJ763" s="5">
        <f t="shared" si="849"/>
        <v>0</v>
      </c>
      <c r="BK763" s="5">
        <f t="shared" si="863"/>
        <v>0</v>
      </c>
      <c r="BL763" s="22">
        <f t="shared" si="864"/>
        <v>7.5</v>
      </c>
      <c r="BM763" s="5">
        <f t="shared" si="865"/>
        <v>-74.099999999999994</v>
      </c>
      <c r="BN763" s="66">
        <f t="shared" si="866"/>
        <v>-7409.9999999999991</v>
      </c>
      <c r="BO763" s="5">
        <f>AP763*BO1601</f>
        <v>0</v>
      </c>
      <c r="BP763" s="5">
        <f>AU763*BP1239</f>
        <v>-39</v>
      </c>
      <c r="BQ763" s="5">
        <f t="shared" si="819"/>
        <v>-39</v>
      </c>
      <c r="BR763" s="356">
        <f t="shared" si="801"/>
        <v>-7487.9999999999991</v>
      </c>
      <c r="BS763" s="5">
        <f t="shared" si="867"/>
        <v>1244.0999999999999</v>
      </c>
      <c r="BT763" s="6"/>
      <c r="BU763" s="306">
        <v>41596</v>
      </c>
      <c r="BV763" s="38">
        <f t="shared" si="850"/>
        <v>1244.0999999999999</v>
      </c>
      <c r="BW763" s="66">
        <f>BV27*BV763</f>
        <v>102496.29263470093</v>
      </c>
      <c r="BX763" s="66">
        <f t="shared" si="871"/>
        <v>-3567.309276651853</v>
      </c>
      <c r="BY763" s="17">
        <f t="shared" si="869"/>
        <v>0</v>
      </c>
      <c r="BZ763" s="17">
        <f t="shared" si="872"/>
        <v>1</v>
      </c>
      <c r="CA763" s="66">
        <f t="shared" si="820"/>
        <v>-7488</v>
      </c>
      <c r="CB763" s="66">
        <f>N3+CE763</f>
        <v>178489</v>
      </c>
      <c r="CC763" s="66">
        <f>MAX(BW404:BW763)</f>
        <v>154630.08732904927</v>
      </c>
      <c r="CD763" s="66">
        <f t="shared" si="851"/>
        <v>-52133.79469434834</v>
      </c>
      <c r="CE763" s="66">
        <f t="shared" si="821"/>
        <v>128489</v>
      </c>
      <c r="CF763" s="66">
        <f>MAX(CE404:CE763)</f>
        <v>135977</v>
      </c>
      <c r="CG763" s="66">
        <f t="shared" si="852"/>
        <v>-7488</v>
      </c>
      <c r="CH763" s="370">
        <f t="shared" si="818"/>
        <v>41596</v>
      </c>
      <c r="CI763" s="17">
        <f t="shared" si="873"/>
        <v>0</v>
      </c>
      <c r="CJ763" s="17">
        <f t="shared" si="874"/>
        <v>1</v>
      </c>
      <c r="CK763" s="38">
        <f>MAX(BV38:BV763)</f>
        <v>1876.9</v>
      </c>
      <c r="CL763" s="38">
        <f t="shared" si="870"/>
        <v>-632.80000000000018</v>
      </c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</row>
    <row r="764" spans="1:147" customFormat="1" x14ac:dyDescent="0.25">
      <c r="A764" s="3"/>
      <c r="B764" s="254">
        <f t="shared" si="828"/>
        <v>41477</v>
      </c>
      <c r="C764" s="5">
        <f t="shared" si="831"/>
        <v>46870</v>
      </c>
      <c r="D764" s="5">
        <v>0</v>
      </c>
      <c r="E764" s="66">
        <f t="shared" si="833"/>
        <v>0</v>
      </c>
      <c r="F764" s="66">
        <f t="shared" si="829"/>
        <v>1311</v>
      </c>
      <c r="G764" s="4">
        <f t="shared" si="832"/>
        <v>48181</v>
      </c>
      <c r="H764" s="8">
        <f t="shared" si="830"/>
        <v>2.7970983571580968E-2</v>
      </c>
      <c r="I764" s="3"/>
      <c r="J764" s="306">
        <v>41603</v>
      </c>
      <c r="K764" s="176">
        <v>1241.5999999999999</v>
      </c>
      <c r="L764" s="176">
        <v>1257.8</v>
      </c>
      <c r="M764" s="176">
        <v>1225.7</v>
      </c>
      <c r="N764" s="178">
        <v>1250.4000000000001</v>
      </c>
      <c r="O764" s="5">
        <f t="shared" si="823"/>
        <v>32.099999999999909</v>
      </c>
      <c r="P764" s="8">
        <f t="shared" si="824"/>
        <v>2.5853737113401991E-2</v>
      </c>
      <c r="Q764" s="8">
        <f>(AVERAGE(P761:P763))*Q1239</f>
        <v>1.3590954591275076E-2</v>
      </c>
      <c r="R764" s="8">
        <f>P763/P1239</f>
        <v>1.1749466506139499</v>
      </c>
      <c r="S764" s="109">
        <f t="shared" si="810"/>
        <v>1224.7254707794727</v>
      </c>
      <c r="T764" s="5">
        <f t="shared" si="811"/>
        <v>16.599999999999909</v>
      </c>
      <c r="U764" s="8">
        <f t="shared" si="822"/>
        <v>0.52571428571428835</v>
      </c>
      <c r="V764" s="19">
        <f t="shared" si="812"/>
        <v>0</v>
      </c>
      <c r="W764" s="109">
        <f t="shared" si="813"/>
        <v>1258.4745292205271</v>
      </c>
      <c r="X764" s="5">
        <f t="shared" si="814"/>
        <v>18.400000000000091</v>
      </c>
      <c r="Y764" s="8">
        <f t="shared" si="825"/>
        <v>0.47428571428571165</v>
      </c>
      <c r="Z764" s="5">
        <f t="shared" si="815"/>
        <v>0</v>
      </c>
      <c r="AA764" s="5">
        <f>K764*AA1239</f>
        <v>16.140799999999999</v>
      </c>
      <c r="AB764" s="5">
        <f t="shared" si="826"/>
        <v>18.964578898229639</v>
      </c>
      <c r="AC764" s="2">
        <f t="shared" si="868"/>
        <v>41603</v>
      </c>
      <c r="AD764" s="43">
        <f t="shared" si="836"/>
        <v>1225</v>
      </c>
      <c r="AE764" s="235">
        <v>5.6</v>
      </c>
      <c r="AF764" s="131">
        <f>(AK763&gt;AF1239)*1</f>
        <v>0</v>
      </c>
      <c r="AG764" s="112">
        <f>MROUND((AD764*AG1239),5)</f>
        <v>1200</v>
      </c>
      <c r="AH764" s="113">
        <f>MROUND((AE764*AH1239),0.1)</f>
        <v>1</v>
      </c>
      <c r="AI764" s="60">
        <f t="shared" si="837"/>
        <v>6.3000000000001819</v>
      </c>
      <c r="AJ764" s="60">
        <f t="shared" si="816"/>
        <v>1241.5999999999999</v>
      </c>
      <c r="AK764" s="133">
        <f t="shared" si="817"/>
        <v>1250.4000000000001</v>
      </c>
      <c r="AL764" s="41">
        <f t="shared" si="827"/>
        <v>1260</v>
      </c>
      <c r="AM764" s="56">
        <f t="shared" si="834"/>
        <v>6.6000000000000005</v>
      </c>
      <c r="AN764" s="82">
        <f t="shared" si="835"/>
        <v>1</v>
      </c>
      <c r="AO764" s="82">
        <f t="shared" si="838"/>
        <v>0</v>
      </c>
      <c r="AP764" s="33">
        <f t="shared" si="853"/>
        <v>1</v>
      </c>
      <c r="AQ764" s="29">
        <f t="shared" si="839"/>
        <v>5.6</v>
      </c>
      <c r="AR764" s="86">
        <f t="shared" si="840"/>
        <v>1</v>
      </c>
      <c r="AS764" s="33">
        <f t="shared" si="841"/>
        <v>0</v>
      </c>
      <c r="AT764" s="19">
        <f t="shared" si="842"/>
        <v>0</v>
      </c>
      <c r="AU764" s="18">
        <f t="shared" si="854"/>
        <v>0</v>
      </c>
      <c r="AV764" s="5">
        <f t="shared" si="855"/>
        <v>0</v>
      </c>
      <c r="AW764" s="17">
        <f t="shared" si="843"/>
        <v>0</v>
      </c>
      <c r="AX764" s="17">
        <f t="shared" si="844"/>
        <v>0</v>
      </c>
      <c r="AY764" s="17">
        <f t="shared" si="856"/>
        <v>0</v>
      </c>
      <c r="AZ764" s="19">
        <f t="shared" si="857"/>
        <v>0</v>
      </c>
      <c r="BA764" s="19">
        <f t="shared" si="858"/>
        <v>0</v>
      </c>
      <c r="BB764" s="19">
        <f t="shared" si="859"/>
        <v>0</v>
      </c>
      <c r="BC764" s="19">
        <f t="shared" si="860"/>
        <v>0</v>
      </c>
      <c r="BD764" s="17">
        <f t="shared" si="861"/>
        <v>0</v>
      </c>
      <c r="BE764" s="17">
        <f t="shared" si="845"/>
        <v>0</v>
      </c>
      <c r="BF764" s="38">
        <f t="shared" si="846"/>
        <v>0</v>
      </c>
      <c r="BG764" s="38">
        <f t="shared" si="847"/>
        <v>0</v>
      </c>
      <c r="BH764" s="38">
        <f t="shared" si="862"/>
        <v>0</v>
      </c>
      <c r="BI764" s="38">
        <f t="shared" si="848"/>
        <v>-1</v>
      </c>
      <c r="BJ764" s="5">
        <f t="shared" si="849"/>
        <v>5.6</v>
      </c>
      <c r="BK764" s="5">
        <f t="shared" si="863"/>
        <v>0</v>
      </c>
      <c r="BL764" s="22">
        <f t="shared" si="864"/>
        <v>0</v>
      </c>
      <c r="BM764" s="5">
        <f t="shared" si="865"/>
        <v>4.5999999999999996</v>
      </c>
      <c r="BN764" s="66">
        <f t="shared" si="866"/>
        <v>459.99999999999994</v>
      </c>
      <c r="BO764" s="5">
        <f>AP764*BO1602</f>
        <v>0</v>
      </c>
      <c r="BP764" s="5">
        <f>AU764*BP1239</f>
        <v>0</v>
      </c>
      <c r="BQ764" s="5">
        <f t="shared" si="819"/>
        <v>-39</v>
      </c>
      <c r="BR764" s="356">
        <f t="shared" si="801"/>
        <v>420.99999999999994</v>
      </c>
      <c r="BS764" s="5">
        <f t="shared" si="867"/>
        <v>1250.4000000000001</v>
      </c>
      <c r="BT764" s="6"/>
      <c r="BU764" s="306">
        <v>41603</v>
      </c>
      <c r="BV764" s="38">
        <f t="shared" si="850"/>
        <v>1250.4000000000001</v>
      </c>
      <c r="BW764" s="66">
        <f>BV27*BV764</f>
        <v>103015.32377656946</v>
      </c>
      <c r="BX764" s="66">
        <f t="shared" si="871"/>
        <v>519.03114186853054</v>
      </c>
      <c r="BY764" s="17">
        <f t="shared" si="869"/>
        <v>1</v>
      </c>
      <c r="BZ764" s="17">
        <f t="shared" si="872"/>
        <v>0</v>
      </c>
      <c r="CA764" s="66">
        <f t="shared" si="820"/>
        <v>421</v>
      </c>
      <c r="CB764" s="66">
        <f>N3+CE764</f>
        <v>178910</v>
      </c>
      <c r="CC764" s="66">
        <f>MAX(BW404:BW764)</f>
        <v>154630.08732904927</v>
      </c>
      <c r="CD764" s="66">
        <f t="shared" si="851"/>
        <v>-51614.76355247981</v>
      </c>
      <c r="CE764" s="66">
        <f t="shared" si="821"/>
        <v>128910</v>
      </c>
      <c r="CF764" s="66">
        <f>MAX(CE404:CE764)</f>
        <v>135977</v>
      </c>
      <c r="CG764" s="66">
        <f t="shared" si="852"/>
        <v>-7067</v>
      </c>
      <c r="CH764" s="370">
        <f t="shared" si="818"/>
        <v>41603</v>
      </c>
      <c r="CI764" s="17">
        <f t="shared" si="873"/>
        <v>1</v>
      </c>
      <c r="CJ764" s="17">
        <f t="shared" si="874"/>
        <v>0</v>
      </c>
      <c r="CK764" s="38">
        <f>MAX(BV38:BV764)</f>
        <v>1876.9</v>
      </c>
      <c r="CL764" s="38">
        <f t="shared" si="870"/>
        <v>-626.5</v>
      </c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</row>
    <row r="765" spans="1:147" customFormat="1" x14ac:dyDescent="0.25">
      <c r="A765" s="3"/>
      <c r="B765" s="254">
        <f t="shared" si="828"/>
        <v>41484</v>
      </c>
      <c r="C765" s="5">
        <f t="shared" si="831"/>
        <v>48181</v>
      </c>
      <c r="D765" s="5">
        <v>0</v>
      </c>
      <c r="E765" s="66">
        <f t="shared" si="833"/>
        <v>0</v>
      </c>
      <c r="F765" s="66">
        <f t="shared" si="829"/>
        <v>401.00000000000006</v>
      </c>
      <c r="G765" s="4">
        <f t="shared" si="832"/>
        <v>48582</v>
      </c>
      <c r="H765" s="8">
        <f t="shared" si="830"/>
        <v>8.3227828397086003E-3</v>
      </c>
      <c r="I765" s="3"/>
      <c r="J765" s="306">
        <v>41610</v>
      </c>
      <c r="K765" s="176">
        <v>1250.5999999999999</v>
      </c>
      <c r="L765" s="176">
        <v>1251.5</v>
      </c>
      <c r="M765" s="176">
        <v>1210.0999999999999</v>
      </c>
      <c r="N765" s="178">
        <v>1229</v>
      </c>
      <c r="O765" s="5">
        <f t="shared" si="823"/>
        <v>41.400000000000091</v>
      </c>
      <c r="P765" s="8">
        <f t="shared" si="824"/>
        <v>3.3104110027187023E-2</v>
      </c>
      <c r="Q765" s="8">
        <f>(AVERAGE(P762:P764))*Q1239</f>
        <v>1.2417657493524054E-2</v>
      </c>
      <c r="R765" s="8">
        <f>P764/P1239</f>
        <v>0.73319491234337686</v>
      </c>
      <c r="S765" s="109">
        <f t="shared" si="810"/>
        <v>1235.0704775385987</v>
      </c>
      <c r="T765" s="5">
        <f t="shared" si="811"/>
        <v>15.599999999999909</v>
      </c>
      <c r="U765" s="8">
        <f t="shared" si="822"/>
        <v>0.48000000000000304</v>
      </c>
      <c r="V765" s="19">
        <f t="shared" si="812"/>
        <v>6</v>
      </c>
      <c r="W765" s="109">
        <f t="shared" si="813"/>
        <v>1266.1295224614012</v>
      </c>
      <c r="X765" s="5">
        <f t="shared" si="814"/>
        <v>14.400000000000091</v>
      </c>
      <c r="Y765" s="8">
        <f t="shared" si="825"/>
        <v>0.51999999999999691</v>
      </c>
      <c r="Z765" s="5">
        <f t="shared" si="815"/>
        <v>0</v>
      </c>
      <c r="AA765" s="5">
        <f>K765*AA1239</f>
        <v>16.2578</v>
      </c>
      <c r="AB765" s="5">
        <f t="shared" si="826"/>
        <v>11.920136245896153</v>
      </c>
      <c r="AC765" s="2">
        <f t="shared" si="868"/>
        <v>41610</v>
      </c>
      <c r="AD765" s="43">
        <f t="shared" si="836"/>
        <v>1235</v>
      </c>
      <c r="AE765" s="235">
        <v>9.9</v>
      </c>
      <c r="AF765" s="131">
        <f>(AK764&gt;AF1239)*1</f>
        <v>1</v>
      </c>
      <c r="AG765" s="112">
        <f>MROUND((AD765*AG1239),5)</f>
        <v>1210</v>
      </c>
      <c r="AH765" s="113">
        <f>MROUND((AE765*AH1239),0.1)</f>
        <v>1.8</v>
      </c>
      <c r="AI765" s="60">
        <f t="shared" si="837"/>
        <v>-21.400000000000091</v>
      </c>
      <c r="AJ765" s="60">
        <f t="shared" si="816"/>
        <v>1250.5999999999999</v>
      </c>
      <c r="AK765" s="133">
        <f t="shared" si="817"/>
        <v>1229</v>
      </c>
      <c r="AL765" s="41">
        <f t="shared" si="827"/>
        <v>1265</v>
      </c>
      <c r="AM765" s="56">
        <f t="shared" si="834"/>
        <v>9</v>
      </c>
      <c r="AN765" s="82">
        <f t="shared" si="835"/>
        <v>0</v>
      </c>
      <c r="AO765" s="82">
        <f t="shared" si="838"/>
        <v>1</v>
      </c>
      <c r="AP765" s="33">
        <f t="shared" si="853"/>
        <v>1</v>
      </c>
      <c r="AQ765" s="29">
        <f t="shared" si="839"/>
        <v>9.9</v>
      </c>
      <c r="AR765" s="86">
        <f t="shared" si="840"/>
        <v>0</v>
      </c>
      <c r="AS765" s="33">
        <f t="shared" si="841"/>
        <v>1</v>
      </c>
      <c r="AT765" s="19">
        <f t="shared" si="842"/>
        <v>1235</v>
      </c>
      <c r="AU765" s="18">
        <f t="shared" si="854"/>
        <v>0</v>
      </c>
      <c r="AV765" s="5">
        <f t="shared" si="855"/>
        <v>0</v>
      </c>
      <c r="AW765" s="17">
        <f t="shared" si="843"/>
        <v>0</v>
      </c>
      <c r="AX765" s="17">
        <f t="shared" si="844"/>
        <v>0</v>
      </c>
      <c r="AY765" s="17">
        <f t="shared" si="856"/>
        <v>0</v>
      </c>
      <c r="AZ765" s="19">
        <f t="shared" si="857"/>
        <v>0</v>
      </c>
      <c r="BA765" s="19">
        <f t="shared" si="858"/>
        <v>1235</v>
      </c>
      <c r="BB765" s="19">
        <f t="shared" si="859"/>
        <v>0</v>
      </c>
      <c r="BC765" s="19">
        <f t="shared" si="860"/>
        <v>0</v>
      </c>
      <c r="BD765" s="17">
        <f t="shared" si="861"/>
        <v>1235</v>
      </c>
      <c r="BE765" s="17">
        <f t="shared" si="845"/>
        <v>0</v>
      </c>
      <c r="BF765" s="38">
        <f t="shared" si="846"/>
        <v>0</v>
      </c>
      <c r="BG765" s="38">
        <f t="shared" si="847"/>
        <v>0</v>
      </c>
      <c r="BH765" s="38">
        <f t="shared" si="862"/>
        <v>0</v>
      </c>
      <c r="BI765" s="38">
        <f t="shared" si="848"/>
        <v>-1.8</v>
      </c>
      <c r="BJ765" s="5">
        <f t="shared" si="849"/>
        <v>9.9</v>
      </c>
      <c r="BK765" s="5">
        <f t="shared" si="863"/>
        <v>0</v>
      </c>
      <c r="BL765" s="22">
        <f t="shared" si="864"/>
        <v>0</v>
      </c>
      <c r="BM765" s="5">
        <f t="shared" si="865"/>
        <v>8.1</v>
      </c>
      <c r="BN765" s="66">
        <f t="shared" si="866"/>
        <v>810</v>
      </c>
      <c r="BO765" s="5">
        <f>AP765*BO1603</f>
        <v>0</v>
      </c>
      <c r="BP765" s="5">
        <f>AU765*BP1239</f>
        <v>0</v>
      </c>
      <c r="BQ765" s="5">
        <f t="shared" si="819"/>
        <v>-39</v>
      </c>
      <c r="BR765" s="356">
        <f t="shared" si="801"/>
        <v>771</v>
      </c>
      <c r="BS765" s="5">
        <f t="shared" si="867"/>
        <v>1229</v>
      </c>
      <c r="BT765" s="6"/>
      <c r="BU765" s="306">
        <v>41610</v>
      </c>
      <c r="BV765" s="38">
        <f t="shared" si="850"/>
        <v>1229</v>
      </c>
      <c r="BW765" s="66">
        <f>BV27*BV765</f>
        <v>101252.2656121272</v>
      </c>
      <c r="BX765" s="66">
        <f t="shared" si="871"/>
        <v>-1763.0581644422637</v>
      </c>
      <c r="BY765" s="17">
        <f t="shared" si="869"/>
        <v>0</v>
      </c>
      <c r="BZ765" s="17">
        <f t="shared" si="872"/>
        <v>1</v>
      </c>
      <c r="CA765" s="66">
        <f t="shared" si="820"/>
        <v>771</v>
      </c>
      <c r="CB765" s="66">
        <f>N3+CE765</f>
        <v>179681</v>
      </c>
      <c r="CC765" s="66">
        <f>MAX(BW404:BW765)</f>
        <v>154630.08732904927</v>
      </c>
      <c r="CD765" s="66">
        <f t="shared" si="851"/>
        <v>-53377.821716922073</v>
      </c>
      <c r="CE765" s="66">
        <f t="shared" si="821"/>
        <v>129681</v>
      </c>
      <c r="CF765" s="66">
        <f>MAX(CE404:CE765)</f>
        <v>135977</v>
      </c>
      <c r="CG765" s="66">
        <f t="shared" si="852"/>
        <v>-6296</v>
      </c>
      <c r="CH765" s="370">
        <f t="shared" si="818"/>
        <v>41610</v>
      </c>
      <c r="CI765" s="17">
        <f t="shared" si="873"/>
        <v>1</v>
      </c>
      <c r="CJ765" s="17">
        <f t="shared" si="874"/>
        <v>0</v>
      </c>
      <c r="CK765" s="38">
        <f>MAX(BV38:BV765)</f>
        <v>1876.9</v>
      </c>
      <c r="CL765" s="38">
        <f t="shared" si="870"/>
        <v>-647.90000000000009</v>
      </c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</row>
    <row r="766" spans="1:147" customFormat="1" x14ac:dyDescent="0.25">
      <c r="A766" s="3"/>
      <c r="B766" s="254">
        <f t="shared" si="828"/>
        <v>41491</v>
      </c>
      <c r="C766" s="5">
        <f t="shared" si="831"/>
        <v>48582</v>
      </c>
      <c r="D766" s="5">
        <v>0</v>
      </c>
      <c r="E766" s="66">
        <f t="shared" si="833"/>
        <v>0</v>
      </c>
      <c r="F766" s="66">
        <f t="shared" si="829"/>
        <v>751</v>
      </c>
      <c r="G766" s="4">
        <f t="shared" si="832"/>
        <v>49333</v>
      </c>
      <c r="H766" s="8">
        <f t="shared" si="830"/>
        <v>1.545840023053806E-2</v>
      </c>
      <c r="I766" s="3"/>
      <c r="J766" s="306">
        <v>41617</v>
      </c>
      <c r="K766" s="176">
        <v>1229.9000000000001</v>
      </c>
      <c r="L766" s="176">
        <v>1267.5</v>
      </c>
      <c r="M766" s="176">
        <v>1219.5</v>
      </c>
      <c r="N766" s="178">
        <v>1234.5999999999999</v>
      </c>
      <c r="O766" s="5">
        <f t="shared" si="823"/>
        <v>48</v>
      </c>
      <c r="P766" s="8">
        <f t="shared" si="824"/>
        <v>3.9027563216521663E-2</v>
      </c>
      <c r="Q766" s="8">
        <f>(AVERAGE(P763:P765))*Q1239</f>
        <v>1.3385136594978177E-2</v>
      </c>
      <c r="R766" s="8">
        <f>P765/P1239</f>
        <v>0.9388107004850359</v>
      </c>
      <c r="S766" s="109">
        <f t="shared" si="810"/>
        <v>1213.4376205018364</v>
      </c>
      <c r="T766" s="5">
        <f t="shared" si="811"/>
        <v>14.900000000000091</v>
      </c>
      <c r="U766" s="8">
        <f t="shared" si="822"/>
        <v>0.5033333333333303</v>
      </c>
      <c r="V766" s="19">
        <f t="shared" si="812"/>
        <v>0</v>
      </c>
      <c r="W766" s="109">
        <f t="shared" si="813"/>
        <v>1246.3623794981638</v>
      </c>
      <c r="X766" s="5">
        <f t="shared" si="814"/>
        <v>15.099999999999909</v>
      </c>
      <c r="Y766" s="8">
        <f t="shared" si="825"/>
        <v>0.4966666666666697</v>
      </c>
      <c r="Z766" s="5">
        <f t="shared" si="815"/>
        <v>0</v>
      </c>
      <c r="AA766" s="5">
        <f>K766*AA1239</f>
        <v>15.9887</v>
      </c>
      <c r="AB766" s="5">
        <f t="shared" si="826"/>
        <v>15.010362646845094</v>
      </c>
      <c r="AC766" s="2">
        <f t="shared" si="868"/>
        <v>41617</v>
      </c>
      <c r="AD766" s="43">
        <f t="shared" si="836"/>
        <v>1215</v>
      </c>
      <c r="AE766" s="235">
        <v>5.7</v>
      </c>
      <c r="AF766" s="131">
        <f>(AK765&gt;AF1239)*1</f>
        <v>0</v>
      </c>
      <c r="AG766" s="112">
        <f>MROUND((AD766*AG1239),5)</f>
        <v>1190</v>
      </c>
      <c r="AH766" s="113">
        <f>MROUND((AE766*AH1239),0.1)</f>
        <v>1</v>
      </c>
      <c r="AI766" s="60">
        <f t="shared" si="837"/>
        <v>5.5999999999999091</v>
      </c>
      <c r="AJ766" s="60">
        <f t="shared" si="816"/>
        <v>1229.9000000000001</v>
      </c>
      <c r="AK766" s="133">
        <f t="shared" si="817"/>
        <v>1234.5999999999999</v>
      </c>
      <c r="AL766" s="41">
        <f t="shared" si="827"/>
        <v>1245</v>
      </c>
      <c r="AM766" s="56">
        <f t="shared" si="834"/>
        <v>6.2</v>
      </c>
      <c r="AN766" s="82">
        <f t="shared" si="835"/>
        <v>1</v>
      </c>
      <c r="AO766" s="82">
        <f t="shared" si="838"/>
        <v>0</v>
      </c>
      <c r="AP766" s="33">
        <f t="shared" si="853"/>
        <v>0</v>
      </c>
      <c r="AQ766" s="29">
        <f t="shared" si="839"/>
        <v>0</v>
      </c>
      <c r="AR766" s="86">
        <f t="shared" si="840"/>
        <v>1</v>
      </c>
      <c r="AS766" s="33">
        <f t="shared" si="841"/>
        <v>0</v>
      </c>
      <c r="AT766" s="19">
        <f t="shared" si="842"/>
        <v>0</v>
      </c>
      <c r="AU766" s="18">
        <f t="shared" si="854"/>
        <v>1</v>
      </c>
      <c r="AV766" s="5">
        <f t="shared" si="855"/>
        <v>6.2</v>
      </c>
      <c r="AW766" s="17">
        <f t="shared" si="843"/>
        <v>1</v>
      </c>
      <c r="AX766" s="17">
        <f t="shared" si="844"/>
        <v>0</v>
      </c>
      <c r="AY766" s="17">
        <f t="shared" si="856"/>
        <v>0</v>
      </c>
      <c r="AZ766" s="19">
        <f t="shared" si="857"/>
        <v>1235</v>
      </c>
      <c r="BA766" s="19">
        <f t="shared" si="858"/>
        <v>0</v>
      </c>
      <c r="BB766" s="19">
        <f t="shared" si="859"/>
        <v>0</v>
      </c>
      <c r="BC766" s="19">
        <f t="shared" si="860"/>
        <v>0</v>
      </c>
      <c r="BD766" s="17">
        <f t="shared" si="861"/>
        <v>1235</v>
      </c>
      <c r="BE766" s="17">
        <f t="shared" si="845"/>
        <v>0</v>
      </c>
      <c r="BF766" s="38">
        <f t="shared" si="846"/>
        <v>0</v>
      </c>
      <c r="BG766" s="38">
        <f t="shared" si="847"/>
        <v>0</v>
      </c>
      <c r="BH766" s="38">
        <f t="shared" si="862"/>
        <v>0</v>
      </c>
      <c r="BI766" s="38">
        <f t="shared" si="848"/>
        <v>-1</v>
      </c>
      <c r="BJ766" s="5">
        <f t="shared" si="849"/>
        <v>0</v>
      </c>
      <c r="BK766" s="5">
        <f t="shared" si="863"/>
        <v>0</v>
      </c>
      <c r="BL766" s="22">
        <f t="shared" si="864"/>
        <v>6.2</v>
      </c>
      <c r="BM766" s="5">
        <f t="shared" si="865"/>
        <v>5.2</v>
      </c>
      <c r="BN766" s="66">
        <f t="shared" si="866"/>
        <v>520</v>
      </c>
      <c r="BO766" s="5">
        <f>AP766*BO1604</f>
        <v>0</v>
      </c>
      <c r="BP766" s="5">
        <f>AU766*BP1239</f>
        <v>-39</v>
      </c>
      <c r="BQ766" s="5">
        <f t="shared" si="819"/>
        <v>-39</v>
      </c>
      <c r="BR766" s="356">
        <f t="shared" si="801"/>
        <v>442</v>
      </c>
      <c r="BS766" s="5">
        <f t="shared" si="867"/>
        <v>1234.5999999999999</v>
      </c>
      <c r="BT766" s="6"/>
      <c r="BU766" s="306">
        <v>41617</v>
      </c>
      <c r="BV766" s="38">
        <f t="shared" si="850"/>
        <v>1234.5999999999999</v>
      </c>
      <c r="BW766" s="66">
        <f>BV27*BV766</f>
        <v>101713.62662712143</v>
      </c>
      <c r="BX766" s="66">
        <f t="shared" si="871"/>
        <v>461.36101499422512</v>
      </c>
      <c r="BY766" s="17">
        <f t="shared" si="869"/>
        <v>1</v>
      </c>
      <c r="BZ766" s="17">
        <f t="shared" si="872"/>
        <v>0</v>
      </c>
      <c r="CA766" s="66">
        <f t="shared" si="820"/>
        <v>442</v>
      </c>
      <c r="CB766" s="66">
        <f>N3+CE766</f>
        <v>180123</v>
      </c>
      <c r="CC766" s="66">
        <f>MAX(BW404:BW766)</f>
        <v>154630.08732904927</v>
      </c>
      <c r="CD766" s="66">
        <f t="shared" si="851"/>
        <v>-52916.460701927848</v>
      </c>
      <c r="CE766" s="66">
        <f t="shared" si="821"/>
        <v>130123</v>
      </c>
      <c r="CF766" s="66">
        <f>MAX(CE404:CE766)</f>
        <v>135977</v>
      </c>
      <c r="CG766" s="66">
        <f t="shared" si="852"/>
        <v>-5854</v>
      </c>
      <c r="CH766" s="370">
        <f t="shared" si="818"/>
        <v>41617</v>
      </c>
      <c r="CI766" s="17">
        <f t="shared" si="873"/>
        <v>1</v>
      </c>
      <c r="CJ766" s="17">
        <f t="shared" si="874"/>
        <v>0</v>
      </c>
      <c r="CK766" s="38">
        <f>MAX(BV38:BV766)</f>
        <v>1876.9</v>
      </c>
      <c r="CL766" s="38">
        <f t="shared" si="870"/>
        <v>-642.30000000000018</v>
      </c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</row>
    <row r="767" spans="1:147" customFormat="1" x14ac:dyDescent="0.25">
      <c r="A767" s="3"/>
      <c r="B767" s="254">
        <f t="shared" si="828"/>
        <v>41498</v>
      </c>
      <c r="C767" s="5">
        <f t="shared" si="831"/>
        <v>49333</v>
      </c>
      <c r="D767" s="5">
        <v>0</v>
      </c>
      <c r="E767" s="66">
        <f t="shared" si="833"/>
        <v>0</v>
      </c>
      <c r="F767" s="66">
        <f t="shared" si="829"/>
        <v>821</v>
      </c>
      <c r="G767" s="4">
        <f t="shared" si="832"/>
        <v>50154</v>
      </c>
      <c r="H767" s="8">
        <f t="shared" si="830"/>
        <v>1.6642004337867149E-2</v>
      </c>
      <c r="I767" s="3"/>
      <c r="J767" s="306">
        <v>41624</v>
      </c>
      <c r="K767" s="176">
        <v>1237.3</v>
      </c>
      <c r="L767" s="176">
        <v>1251.7</v>
      </c>
      <c r="M767" s="176">
        <v>1186</v>
      </c>
      <c r="N767" s="178">
        <v>1203.7</v>
      </c>
      <c r="O767" s="5">
        <f t="shared" si="823"/>
        <v>65.700000000000045</v>
      </c>
      <c r="P767" s="8">
        <f t="shared" si="824"/>
        <v>5.3099490826800329E-2</v>
      </c>
      <c r="Q767" s="8">
        <f>(AVERAGE(P764:P766))*Q1239</f>
        <v>1.3064721380948089E-2</v>
      </c>
      <c r="R767" s="8">
        <f>P766/P1239</f>
        <v>1.1067959214561647</v>
      </c>
      <c r="S767" s="109">
        <f t="shared" si="810"/>
        <v>1221.1350202353528</v>
      </c>
      <c r="T767" s="5">
        <f t="shared" si="811"/>
        <v>17.299999999999955</v>
      </c>
      <c r="U767" s="8">
        <f t="shared" si="822"/>
        <v>0.505714285714287</v>
      </c>
      <c r="V767" s="19">
        <f t="shared" si="812"/>
        <v>16.299999999999955</v>
      </c>
      <c r="W767" s="109">
        <f t="shared" si="813"/>
        <v>1253.4649797646471</v>
      </c>
      <c r="X767" s="5">
        <f t="shared" si="814"/>
        <v>17.700000000000045</v>
      </c>
      <c r="Y767" s="8">
        <f t="shared" si="825"/>
        <v>0.494285714285713</v>
      </c>
      <c r="Z767" s="5">
        <f t="shared" si="815"/>
        <v>0</v>
      </c>
      <c r="AA767" s="5">
        <f>K767*AA1239</f>
        <v>16.084899999999998</v>
      </c>
      <c r="AB767" s="5">
        <f t="shared" si="826"/>
        <v>17.80270171703026</v>
      </c>
      <c r="AC767" s="2">
        <f t="shared" si="868"/>
        <v>41624</v>
      </c>
      <c r="AD767" s="43">
        <f t="shared" si="836"/>
        <v>1220</v>
      </c>
      <c r="AE767" s="235">
        <v>7.5</v>
      </c>
      <c r="AF767" s="131">
        <f>(AK766&gt;AF1239)*1</f>
        <v>0</v>
      </c>
      <c r="AG767" s="112">
        <f>MROUND((AD767*AG1239),5)</f>
        <v>1195</v>
      </c>
      <c r="AH767" s="113">
        <f>MROUND((AE767*AH1239),0.1)</f>
        <v>1.4000000000000001</v>
      </c>
      <c r="AI767" s="60">
        <f t="shared" si="837"/>
        <v>-30.899999999999864</v>
      </c>
      <c r="AJ767" s="60">
        <f t="shared" si="816"/>
        <v>1237.3</v>
      </c>
      <c r="AK767" s="133">
        <f t="shared" si="817"/>
        <v>1203.7</v>
      </c>
      <c r="AL767" s="41">
        <f t="shared" si="827"/>
        <v>1255</v>
      </c>
      <c r="AM767" s="56">
        <f t="shared" si="834"/>
        <v>7.5</v>
      </c>
      <c r="AN767" s="82">
        <f t="shared" si="835"/>
        <v>0</v>
      </c>
      <c r="AO767" s="82">
        <f t="shared" si="838"/>
        <v>1</v>
      </c>
      <c r="AP767" s="33">
        <f t="shared" si="853"/>
        <v>0</v>
      </c>
      <c r="AQ767" s="29">
        <f t="shared" si="839"/>
        <v>0</v>
      </c>
      <c r="AR767" s="86">
        <f t="shared" si="840"/>
        <v>0</v>
      </c>
      <c r="AS767" s="33">
        <f t="shared" si="841"/>
        <v>0</v>
      </c>
      <c r="AT767" s="19">
        <f t="shared" si="842"/>
        <v>0</v>
      </c>
      <c r="AU767" s="18">
        <f t="shared" si="854"/>
        <v>1</v>
      </c>
      <c r="AV767" s="5">
        <f t="shared" si="855"/>
        <v>7.5</v>
      </c>
      <c r="AW767" s="17">
        <f t="shared" si="843"/>
        <v>1</v>
      </c>
      <c r="AX767" s="17">
        <f t="shared" si="844"/>
        <v>0</v>
      </c>
      <c r="AY767" s="17">
        <f t="shared" si="856"/>
        <v>0</v>
      </c>
      <c r="AZ767" s="19">
        <f t="shared" si="857"/>
        <v>1235</v>
      </c>
      <c r="BA767" s="19">
        <f t="shared" si="858"/>
        <v>0</v>
      </c>
      <c r="BB767" s="19">
        <f t="shared" si="859"/>
        <v>0</v>
      </c>
      <c r="BC767" s="19">
        <f t="shared" si="860"/>
        <v>0</v>
      </c>
      <c r="BD767" s="17">
        <f t="shared" si="861"/>
        <v>1235</v>
      </c>
      <c r="BE767" s="17">
        <f t="shared" si="845"/>
        <v>0</v>
      </c>
      <c r="BF767" s="38">
        <f t="shared" si="846"/>
        <v>0</v>
      </c>
      <c r="BG767" s="38">
        <f t="shared" si="847"/>
        <v>0</v>
      </c>
      <c r="BH767" s="38">
        <f t="shared" si="862"/>
        <v>0</v>
      </c>
      <c r="BI767" s="38">
        <f t="shared" si="848"/>
        <v>-1.4000000000000001</v>
      </c>
      <c r="BJ767" s="5">
        <f t="shared" si="849"/>
        <v>0</v>
      </c>
      <c r="BK767" s="5">
        <f t="shared" si="863"/>
        <v>0</v>
      </c>
      <c r="BL767" s="22">
        <f t="shared" si="864"/>
        <v>7.5</v>
      </c>
      <c r="BM767" s="5">
        <f t="shared" si="865"/>
        <v>6.1</v>
      </c>
      <c r="BN767" s="66">
        <f t="shared" si="866"/>
        <v>610</v>
      </c>
      <c r="BO767" s="5">
        <f>AP767*BO1605</f>
        <v>0</v>
      </c>
      <c r="BP767" s="5">
        <f>AU767*BP1239</f>
        <v>-39</v>
      </c>
      <c r="BQ767" s="5">
        <f t="shared" si="819"/>
        <v>-39</v>
      </c>
      <c r="BR767" s="356">
        <f t="shared" ref="BR767:BR830" si="875">BQ767+BP767+BO767+BN767</f>
        <v>532</v>
      </c>
      <c r="BS767" s="5">
        <f t="shared" si="867"/>
        <v>1203.7</v>
      </c>
      <c r="BT767" s="6"/>
      <c r="BU767" s="306">
        <v>41624</v>
      </c>
      <c r="BV767" s="38">
        <f t="shared" si="850"/>
        <v>1203.7</v>
      </c>
      <c r="BW767" s="66">
        <f>BV27*BV767</f>
        <v>99167.902455099698</v>
      </c>
      <c r="BX767" s="66">
        <f t="shared" si="871"/>
        <v>-2545.724172021728</v>
      </c>
      <c r="BY767" s="17">
        <f t="shared" si="869"/>
        <v>0</v>
      </c>
      <c r="BZ767" s="17">
        <f t="shared" si="872"/>
        <v>1</v>
      </c>
      <c r="CA767" s="66">
        <f t="shared" si="820"/>
        <v>532</v>
      </c>
      <c r="CB767" s="66">
        <f>N3+CE767</f>
        <v>180655</v>
      </c>
      <c r="CC767" s="66">
        <f>MAX(BW404:BW767)</f>
        <v>154630.08732904927</v>
      </c>
      <c r="CD767" s="66">
        <f t="shared" si="851"/>
        <v>-55462.184873949576</v>
      </c>
      <c r="CE767" s="66">
        <f t="shared" si="821"/>
        <v>130655</v>
      </c>
      <c r="CF767" s="66">
        <f>MAX(CE404:CE767)</f>
        <v>135977</v>
      </c>
      <c r="CG767" s="66">
        <f t="shared" si="852"/>
        <v>-5322</v>
      </c>
      <c r="CH767" s="370">
        <f t="shared" si="818"/>
        <v>41624</v>
      </c>
      <c r="CI767" s="17">
        <f t="shared" si="873"/>
        <v>1</v>
      </c>
      <c r="CJ767" s="17">
        <f t="shared" si="874"/>
        <v>0</v>
      </c>
      <c r="CK767" s="38">
        <f>MAX(BV38:BV767)</f>
        <v>1876.9</v>
      </c>
      <c r="CL767" s="38">
        <f t="shared" si="870"/>
        <v>-673.2</v>
      </c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</row>
    <row r="768" spans="1:147" customFormat="1" x14ac:dyDescent="0.25">
      <c r="A768" s="3"/>
      <c r="B768" s="254">
        <f t="shared" ref="B768:B787" si="876">J750</f>
        <v>41505</v>
      </c>
      <c r="C768" s="5">
        <f t="shared" si="831"/>
        <v>50154</v>
      </c>
      <c r="D768" s="5">
        <v>0</v>
      </c>
      <c r="E768" s="66">
        <f t="shared" si="833"/>
        <v>0</v>
      </c>
      <c r="F768" s="66">
        <f t="shared" ref="F768:F787" si="877">BR750</f>
        <v>661</v>
      </c>
      <c r="G768" s="4">
        <f t="shared" si="832"/>
        <v>50815</v>
      </c>
      <c r="H768" s="8">
        <f t="shared" ref="H768:H787" si="878">F768/C768</f>
        <v>1.3179407425130598E-2</v>
      </c>
      <c r="I768" s="3"/>
      <c r="J768" s="306">
        <v>41631</v>
      </c>
      <c r="K768" s="176">
        <v>1202.5</v>
      </c>
      <c r="L768" s="176">
        <v>1218.9000000000001</v>
      </c>
      <c r="M768" s="176">
        <v>1191.8</v>
      </c>
      <c r="N768" s="178">
        <v>1214</v>
      </c>
      <c r="O768" s="5">
        <f t="shared" si="823"/>
        <v>27.100000000000136</v>
      </c>
      <c r="P768" s="8">
        <f t="shared" si="824"/>
        <v>2.2536382536382651E-2</v>
      </c>
      <c r="Q768" s="8">
        <f>(AVERAGE(P765:P767))*Q1239</f>
        <v>1.6697488542734538E-2</v>
      </c>
      <c r="R768" s="8">
        <f>P767/P1239</f>
        <v>1.5058664962618578</v>
      </c>
      <c r="S768" s="109">
        <f t="shared" si="810"/>
        <v>1182.4212700273617</v>
      </c>
      <c r="T768" s="5">
        <f t="shared" si="811"/>
        <v>22.5</v>
      </c>
      <c r="U768" s="8">
        <f t="shared" si="822"/>
        <v>0.5</v>
      </c>
      <c r="V768" s="19">
        <f t="shared" si="812"/>
        <v>0</v>
      </c>
      <c r="W768" s="109">
        <f t="shared" si="813"/>
        <v>1222.5787299726383</v>
      </c>
      <c r="X768" s="5">
        <f t="shared" si="814"/>
        <v>22.5</v>
      </c>
      <c r="Y768" s="8">
        <f t="shared" si="825"/>
        <v>0.5</v>
      </c>
      <c r="Z768" s="5">
        <f t="shared" si="815"/>
        <v>0</v>
      </c>
      <c r="AA768" s="5">
        <f>K768*AA1239</f>
        <v>15.632499999999999</v>
      </c>
      <c r="AB768" s="5">
        <f t="shared" si="826"/>
        <v>23.540458002813491</v>
      </c>
      <c r="AC768" s="2">
        <f t="shared" si="868"/>
        <v>41631</v>
      </c>
      <c r="AD768" s="43">
        <f t="shared" si="836"/>
        <v>1180</v>
      </c>
      <c r="AE768" s="235">
        <v>9</v>
      </c>
      <c r="AF768" s="131">
        <f>(AK767&gt;AF1239)*1</f>
        <v>0</v>
      </c>
      <c r="AG768" s="112">
        <f>MROUND((AD768*AG1239),5)</f>
        <v>1155</v>
      </c>
      <c r="AH768" s="113">
        <f>MROUND((AE768*AH1239),0.1)</f>
        <v>1.6</v>
      </c>
      <c r="AI768" s="60">
        <f t="shared" si="837"/>
        <v>10.299999999999955</v>
      </c>
      <c r="AJ768" s="60">
        <f t="shared" si="816"/>
        <v>1202.5</v>
      </c>
      <c r="AK768" s="133">
        <f t="shared" si="817"/>
        <v>1214</v>
      </c>
      <c r="AL768" s="41">
        <f t="shared" si="827"/>
        <v>1225</v>
      </c>
      <c r="AM768" s="56">
        <f t="shared" si="834"/>
        <v>8.8000000000000007</v>
      </c>
      <c r="AN768" s="82">
        <f t="shared" si="835"/>
        <v>1</v>
      </c>
      <c r="AO768" s="82">
        <f t="shared" si="838"/>
        <v>0</v>
      </c>
      <c r="AP768" s="33">
        <f t="shared" si="853"/>
        <v>0</v>
      </c>
      <c r="AQ768" s="29">
        <f t="shared" si="839"/>
        <v>0</v>
      </c>
      <c r="AR768" s="86">
        <f t="shared" si="840"/>
        <v>1</v>
      </c>
      <c r="AS768" s="33">
        <f t="shared" si="841"/>
        <v>0</v>
      </c>
      <c r="AT768" s="19">
        <f t="shared" si="842"/>
        <v>0</v>
      </c>
      <c r="AU768" s="18">
        <f t="shared" si="854"/>
        <v>1</v>
      </c>
      <c r="AV768" s="5">
        <f t="shared" si="855"/>
        <v>8.8000000000000007</v>
      </c>
      <c r="AW768" s="17">
        <f t="shared" si="843"/>
        <v>1</v>
      </c>
      <c r="AX768" s="17">
        <f t="shared" si="844"/>
        <v>0</v>
      </c>
      <c r="AY768" s="17">
        <f t="shared" si="856"/>
        <v>0</v>
      </c>
      <c r="AZ768" s="19">
        <f t="shared" si="857"/>
        <v>1235</v>
      </c>
      <c r="BA768" s="19">
        <f t="shared" si="858"/>
        <v>0</v>
      </c>
      <c r="BB768" s="19">
        <f t="shared" si="859"/>
        <v>0</v>
      </c>
      <c r="BC768" s="19">
        <f t="shared" si="860"/>
        <v>0</v>
      </c>
      <c r="BD768" s="17">
        <f t="shared" si="861"/>
        <v>1235</v>
      </c>
      <c r="BE768" s="17">
        <f t="shared" si="845"/>
        <v>0</v>
      </c>
      <c r="BF768" s="38">
        <f t="shared" si="846"/>
        <v>0</v>
      </c>
      <c r="BG768" s="38">
        <f t="shared" si="847"/>
        <v>0</v>
      </c>
      <c r="BH768" s="38">
        <f t="shared" si="862"/>
        <v>0</v>
      </c>
      <c r="BI768" s="38">
        <f t="shared" si="848"/>
        <v>-1.6</v>
      </c>
      <c r="BJ768" s="5">
        <f t="shared" si="849"/>
        <v>0</v>
      </c>
      <c r="BK768" s="5">
        <f t="shared" si="863"/>
        <v>0</v>
      </c>
      <c r="BL768" s="22">
        <f t="shared" si="864"/>
        <v>8.8000000000000007</v>
      </c>
      <c r="BM768" s="5">
        <f t="shared" si="865"/>
        <v>7.2000000000000011</v>
      </c>
      <c r="BN768" s="66">
        <f t="shared" si="866"/>
        <v>720.00000000000011</v>
      </c>
      <c r="BO768" s="5">
        <f>AP768*BO1606</f>
        <v>0</v>
      </c>
      <c r="BP768" s="5">
        <f>AU768*BP1239</f>
        <v>-39</v>
      </c>
      <c r="BQ768" s="5">
        <f t="shared" si="819"/>
        <v>-39</v>
      </c>
      <c r="BR768" s="356">
        <f t="shared" si="875"/>
        <v>642.00000000000011</v>
      </c>
      <c r="BS768" s="5">
        <f t="shared" si="867"/>
        <v>1214</v>
      </c>
      <c r="BT768" s="6"/>
      <c r="BU768" s="306">
        <v>41631</v>
      </c>
      <c r="BV768" s="38">
        <f t="shared" si="850"/>
        <v>1214</v>
      </c>
      <c r="BW768" s="66">
        <f>BV27*BV768</f>
        <v>100016.47717910694</v>
      </c>
      <c r="BX768" s="66">
        <f t="shared" si="871"/>
        <v>848.57472400723782</v>
      </c>
      <c r="BY768" s="17">
        <f t="shared" si="869"/>
        <v>1</v>
      </c>
      <c r="BZ768" s="17">
        <f t="shared" si="872"/>
        <v>0</v>
      </c>
      <c r="CA768" s="66">
        <f t="shared" si="820"/>
        <v>642</v>
      </c>
      <c r="CB768" s="66">
        <f>N3+CE768</f>
        <v>181297</v>
      </c>
      <c r="CC768" s="66">
        <f>MAX(BW404:BW768)</f>
        <v>154630.08732904927</v>
      </c>
      <c r="CD768" s="66">
        <f t="shared" si="851"/>
        <v>-54613.610149942338</v>
      </c>
      <c r="CE768" s="66">
        <f t="shared" si="821"/>
        <v>131297</v>
      </c>
      <c r="CF768" s="66">
        <f>MAX(CE404:CE768)</f>
        <v>135977</v>
      </c>
      <c r="CG768" s="66">
        <f t="shared" si="852"/>
        <v>-4680</v>
      </c>
      <c r="CH768" s="370">
        <f t="shared" si="818"/>
        <v>41631</v>
      </c>
      <c r="CI768" s="17">
        <f t="shared" si="873"/>
        <v>1</v>
      </c>
      <c r="CJ768" s="17">
        <f t="shared" si="874"/>
        <v>0</v>
      </c>
      <c r="CK768" s="38">
        <f>MAX(BV38:BV768)</f>
        <v>1876.9</v>
      </c>
      <c r="CL768" s="38">
        <f t="shared" si="870"/>
        <v>-662.90000000000009</v>
      </c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</row>
    <row r="769" spans="1:147" customFormat="1" x14ac:dyDescent="0.25">
      <c r="A769" s="3"/>
      <c r="B769" s="254">
        <f t="shared" si="876"/>
        <v>41512</v>
      </c>
      <c r="C769" s="5">
        <f t="shared" ref="C769:C787" si="879">G768</f>
        <v>50815</v>
      </c>
      <c r="D769" s="5">
        <v>0</v>
      </c>
      <c r="E769" s="66">
        <f t="shared" si="833"/>
        <v>0</v>
      </c>
      <c r="F769" s="66">
        <f t="shared" si="877"/>
        <v>1021</v>
      </c>
      <c r="G769" s="4">
        <f t="shared" ref="G769:G787" si="880">G768+F769</f>
        <v>51836</v>
      </c>
      <c r="H769" s="8">
        <f t="shared" si="878"/>
        <v>2.0092492374298929E-2</v>
      </c>
      <c r="I769" s="3"/>
      <c r="J769" s="306">
        <v>41638</v>
      </c>
      <c r="K769" s="176">
        <v>1213.8</v>
      </c>
      <c r="L769" s="176">
        <v>1239.5999999999999</v>
      </c>
      <c r="M769" s="176">
        <v>1181.4000000000001</v>
      </c>
      <c r="N769" s="178">
        <v>1238.5999999999999</v>
      </c>
      <c r="O769" s="5">
        <f t="shared" si="823"/>
        <v>58.199999999999818</v>
      </c>
      <c r="P769" s="8">
        <f t="shared" si="824"/>
        <v>4.7948591201186212E-2</v>
      </c>
      <c r="Q769" s="8">
        <f>(AVERAGE(P766:P768))*Q1239</f>
        <v>1.5288458210627288E-2</v>
      </c>
      <c r="R769" s="8">
        <f>P768/P1239</f>
        <v>0.63911692711280987</v>
      </c>
      <c r="S769" s="109">
        <f t="shared" si="810"/>
        <v>1195.2428694239406</v>
      </c>
      <c r="T769" s="5">
        <f t="shared" si="811"/>
        <v>18.799999999999955</v>
      </c>
      <c r="U769" s="8">
        <f t="shared" si="822"/>
        <v>0.46285714285714413</v>
      </c>
      <c r="V769" s="19">
        <f t="shared" si="812"/>
        <v>0</v>
      </c>
      <c r="W769" s="109">
        <f t="shared" si="813"/>
        <v>1232.3571305760593</v>
      </c>
      <c r="X769" s="5">
        <f t="shared" si="814"/>
        <v>16.200000000000045</v>
      </c>
      <c r="Y769" s="8">
        <f t="shared" si="825"/>
        <v>0.53714285714285581</v>
      </c>
      <c r="Z769" s="5">
        <f t="shared" si="815"/>
        <v>8.5999999999999091</v>
      </c>
      <c r="AA769" s="5">
        <f>K769*AA1239</f>
        <v>15.779399999999999</v>
      </c>
      <c r="AB769" s="5">
        <f t="shared" si="826"/>
        <v>10.084881639683871</v>
      </c>
      <c r="AC769" s="2">
        <f t="shared" si="868"/>
        <v>41638</v>
      </c>
      <c r="AD769" s="43">
        <f t="shared" si="836"/>
        <v>1195</v>
      </c>
      <c r="AE769" s="235">
        <v>11.7</v>
      </c>
      <c r="AF769" s="131">
        <f>(AK768&gt;AF1239)*1</f>
        <v>0</v>
      </c>
      <c r="AG769" s="112">
        <f>MROUND((AD769*AG1239),5)</f>
        <v>1170</v>
      </c>
      <c r="AH769" s="113">
        <f>MROUND((AE769*AH1239),0.1)</f>
        <v>2.1</v>
      </c>
      <c r="AI769" s="60">
        <f t="shared" si="837"/>
        <v>24.599999999999909</v>
      </c>
      <c r="AJ769" s="60">
        <f t="shared" si="816"/>
        <v>1213.8</v>
      </c>
      <c r="AK769" s="133">
        <f t="shared" si="817"/>
        <v>1238.5999999999999</v>
      </c>
      <c r="AL769" s="41">
        <f t="shared" si="827"/>
        <v>1230</v>
      </c>
      <c r="AM769" s="56">
        <f t="shared" si="834"/>
        <v>11.8</v>
      </c>
      <c r="AN769" s="82">
        <f t="shared" si="835"/>
        <v>1</v>
      </c>
      <c r="AO769" s="82">
        <f t="shared" si="838"/>
        <v>0</v>
      </c>
      <c r="AP769" s="33">
        <f t="shared" si="853"/>
        <v>0</v>
      </c>
      <c r="AQ769" s="29">
        <f t="shared" si="839"/>
        <v>0</v>
      </c>
      <c r="AR769" s="86">
        <f t="shared" si="840"/>
        <v>1</v>
      </c>
      <c r="AS769" s="33">
        <f t="shared" si="841"/>
        <v>0</v>
      </c>
      <c r="AT769" s="19">
        <f t="shared" si="842"/>
        <v>0</v>
      </c>
      <c r="AU769" s="18">
        <f t="shared" si="854"/>
        <v>1</v>
      </c>
      <c r="AV769" s="5">
        <f t="shared" si="855"/>
        <v>11.8</v>
      </c>
      <c r="AW769" s="17">
        <f t="shared" si="843"/>
        <v>0</v>
      </c>
      <c r="AX769" s="17">
        <f t="shared" si="844"/>
        <v>1</v>
      </c>
      <c r="AY769" s="17">
        <f t="shared" si="856"/>
        <v>1230</v>
      </c>
      <c r="AZ769" s="19">
        <f t="shared" si="857"/>
        <v>1235</v>
      </c>
      <c r="BA769" s="19">
        <f t="shared" si="858"/>
        <v>0</v>
      </c>
      <c r="BB769" s="19">
        <f t="shared" si="859"/>
        <v>0</v>
      </c>
      <c r="BC769" s="19">
        <f t="shared" si="860"/>
        <v>1230</v>
      </c>
      <c r="BD769" s="17">
        <f t="shared" si="861"/>
        <v>0</v>
      </c>
      <c r="BE769" s="17">
        <f t="shared" si="845"/>
        <v>0</v>
      </c>
      <c r="BF769" s="38">
        <f t="shared" si="846"/>
        <v>0</v>
      </c>
      <c r="BG769" s="38">
        <f t="shared" si="847"/>
        <v>0</v>
      </c>
      <c r="BH769" s="38">
        <f t="shared" si="862"/>
        <v>0</v>
      </c>
      <c r="BI769" s="38">
        <f t="shared" si="848"/>
        <v>-2.1</v>
      </c>
      <c r="BJ769" s="5">
        <f t="shared" si="849"/>
        <v>0</v>
      </c>
      <c r="BK769" s="5">
        <f t="shared" si="863"/>
        <v>-5</v>
      </c>
      <c r="BL769" s="22">
        <f t="shared" si="864"/>
        <v>6.8000000000000007</v>
      </c>
      <c r="BM769" s="5">
        <f t="shared" si="865"/>
        <v>4.7000000000000011</v>
      </c>
      <c r="BN769" s="66">
        <f t="shared" si="866"/>
        <v>470.00000000000011</v>
      </c>
      <c r="BO769" s="5">
        <f>AP769*BO1607</f>
        <v>0</v>
      </c>
      <c r="BP769" s="5">
        <f>AU769*BP1239</f>
        <v>-39</v>
      </c>
      <c r="BQ769" s="5">
        <f t="shared" si="819"/>
        <v>-39</v>
      </c>
      <c r="BR769" s="356">
        <f t="shared" si="875"/>
        <v>392.00000000000011</v>
      </c>
      <c r="BS769" s="5">
        <f t="shared" si="867"/>
        <v>1238.5999999999999</v>
      </c>
      <c r="BT769" s="6"/>
      <c r="BU769" s="306">
        <v>41638</v>
      </c>
      <c r="BV769" s="38">
        <f t="shared" si="850"/>
        <v>1238.5999999999999</v>
      </c>
      <c r="BW769" s="66">
        <f>BV27*BV769</f>
        <v>102043.17020926018</v>
      </c>
      <c r="BX769" s="66">
        <f t="shared" si="871"/>
        <v>2026.6930301532411</v>
      </c>
      <c r="BY769" s="17">
        <f t="shared" si="869"/>
        <v>1</v>
      </c>
      <c r="BZ769" s="17">
        <f t="shared" si="872"/>
        <v>0</v>
      </c>
      <c r="CA769" s="66">
        <f t="shared" si="820"/>
        <v>392</v>
      </c>
      <c r="CB769" s="66">
        <f>N3+CE769</f>
        <v>181689</v>
      </c>
      <c r="CC769" s="66">
        <f>MAX(BW404:BW769)</f>
        <v>154630.08732904927</v>
      </c>
      <c r="CD769" s="66">
        <f t="shared" si="851"/>
        <v>-52586.917119789097</v>
      </c>
      <c r="CE769" s="66">
        <f t="shared" si="821"/>
        <v>131689</v>
      </c>
      <c r="CF769" s="66">
        <f>MAX(CE404:CE769)</f>
        <v>135977</v>
      </c>
      <c r="CG769" s="66">
        <f t="shared" si="852"/>
        <v>-4288</v>
      </c>
      <c r="CH769" s="370">
        <f t="shared" si="818"/>
        <v>41638</v>
      </c>
      <c r="CI769" s="17">
        <f t="shared" si="873"/>
        <v>1</v>
      </c>
      <c r="CJ769" s="17">
        <f t="shared" si="874"/>
        <v>0</v>
      </c>
      <c r="CK769" s="38">
        <f>MAX(BV38:BV769)</f>
        <v>1876.9</v>
      </c>
      <c r="CL769" s="38">
        <f t="shared" si="870"/>
        <v>-638.30000000000018</v>
      </c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</row>
    <row r="770" spans="1:147" customFormat="1" x14ac:dyDescent="0.25">
      <c r="A770" s="3"/>
      <c r="B770" s="254">
        <f t="shared" si="876"/>
        <v>41519</v>
      </c>
      <c r="C770" s="5">
        <f t="shared" si="879"/>
        <v>51836</v>
      </c>
      <c r="D770" s="5">
        <v>0</v>
      </c>
      <c r="E770" s="66">
        <f t="shared" ref="E770:E787" si="881">E769</f>
        <v>0</v>
      </c>
      <c r="F770" s="66">
        <f t="shared" si="877"/>
        <v>651</v>
      </c>
      <c r="G770" s="4">
        <f t="shared" si="880"/>
        <v>52487</v>
      </c>
      <c r="H770" s="8">
        <f t="shared" si="878"/>
        <v>1.2558839416621653E-2</v>
      </c>
      <c r="I770" s="3"/>
      <c r="J770" s="306">
        <v>41645</v>
      </c>
      <c r="K770" s="176">
        <v>1237</v>
      </c>
      <c r="L770" s="176">
        <v>1248.5</v>
      </c>
      <c r="M770" s="176">
        <v>1212.5999999999999</v>
      </c>
      <c r="N770" s="178">
        <v>1246.9000000000001</v>
      </c>
      <c r="O770" s="5">
        <f t="shared" si="823"/>
        <v>35.900000000000091</v>
      </c>
      <c r="P770" s="8">
        <f t="shared" si="824"/>
        <v>2.9021827000808482E-2</v>
      </c>
      <c r="Q770" s="8">
        <f>(AVERAGE(P767:P769))*Q1239</f>
        <v>1.6477928608582559E-2</v>
      </c>
      <c r="R770" s="8">
        <f>P769/P1239</f>
        <v>1.3597903842117369</v>
      </c>
      <c r="S770" s="109">
        <f t="shared" si="810"/>
        <v>1216.6168023111834</v>
      </c>
      <c r="T770" s="5">
        <f t="shared" si="811"/>
        <v>22</v>
      </c>
      <c r="U770" s="8">
        <f t="shared" si="822"/>
        <v>0.45</v>
      </c>
      <c r="V770" s="19">
        <f t="shared" si="812"/>
        <v>0</v>
      </c>
      <c r="W770" s="109">
        <f t="shared" si="813"/>
        <v>1257.3831976888166</v>
      </c>
      <c r="X770" s="5">
        <f t="shared" si="814"/>
        <v>18</v>
      </c>
      <c r="Y770" s="8">
        <f t="shared" si="825"/>
        <v>0.55000000000000004</v>
      </c>
      <c r="Z770" s="5">
        <f t="shared" si="815"/>
        <v>0</v>
      </c>
      <c r="AA770" s="5">
        <f>K770*AA1239</f>
        <v>16.081</v>
      </c>
      <c r="AB770" s="5">
        <f t="shared" si="826"/>
        <v>21.866789168508941</v>
      </c>
      <c r="AC770" s="2">
        <f t="shared" si="868"/>
        <v>41645</v>
      </c>
      <c r="AD770" s="43">
        <f t="shared" si="836"/>
        <v>1215</v>
      </c>
      <c r="AE770" s="235">
        <v>4.5999999999999996</v>
      </c>
      <c r="AF770" s="131">
        <f>(AK769&gt;AF1239)*1</f>
        <v>0</v>
      </c>
      <c r="AG770" s="112">
        <f>MROUND((AD770*AG1239),5)</f>
        <v>1190</v>
      </c>
      <c r="AH770" s="113">
        <f>MROUND((AE770*AH1239),0.1)</f>
        <v>0.8</v>
      </c>
      <c r="AI770" s="60">
        <f t="shared" si="837"/>
        <v>8.3000000000001819</v>
      </c>
      <c r="AJ770" s="60">
        <f t="shared" si="816"/>
        <v>1237</v>
      </c>
      <c r="AK770" s="133">
        <f t="shared" si="817"/>
        <v>1246.9000000000001</v>
      </c>
      <c r="AL770" s="41">
        <f t="shared" si="827"/>
        <v>1255</v>
      </c>
      <c r="AM770" s="56">
        <f t="shared" si="834"/>
        <v>5.4</v>
      </c>
      <c r="AN770" s="82">
        <f t="shared" si="835"/>
        <v>1</v>
      </c>
      <c r="AO770" s="82">
        <f t="shared" si="838"/>
        <v>0</v>
      </c>
      <c r="AP770" s="33">
        <f t="shared" si="853"/>
        <v>1</v>
      </c>
      <c r="AQ770" s="29">
        <f t="shared" si="839"/>
        <v>4.5999999999999996</v>
      </c>
      <c r="AR770" s="86">
        <f t="shared" si="840"/>
        <v>1</v>
      </c>
      <c r="AS770" s="33">
        <f t="shared" si="841"/>
        <v>0</v>
      </c>
      <c r="AT770" s="19">
        <f t="shared" si="842"/>
        <v>0</v>
      </c>
      <c r="AU770" s="18">
        <f t="shared" si="854"/>
        <v>0</v>
      </c>
      <c r="AV770" s="5">
        <f t="shared" si="855"/>
        <v>0</v>
      </c>
      <c r="AW770" s="17">
        <f t="shared" si="843"/>
        <v>0</v>
      </c>
      <c r="AX770" s="17">
        <f t="shared" si="844"/>
        <v>0</v>
      </c>
      <c r="AY770" s="17">
        <f t="shared" si="856"/>
        <v>0</v>
      </c>
      <c r="AZ770" s="19">
        <f t="shared" si="857"/>
        <v>0</v>
      </c>
      <c r="BA770" s="19">
        <f t="shared" si="858"/>
        <v>0</v>
      </c>
      <c r="BB770" s="19">
        <f t="shared" si="859"/>
        <v>0</v>
      </c>
      <c r="BC770" s="19">
        <f t="shared" si="860"/>
        <v>0</v>
      </c>
      <c r="BD770" s="17">
        <f t="shared" si="861"/>
        <v>0</v>
      </c>
      <c r="BE770" s="17">
        <f t="shared" si="845"/>
        <v>0</v>
      </c>
      <c r="BF770" s="38">
        <f t="shared" si="846"/>
        <v>0</v>
      </c>
      <c r="BG770" s="38">
        <f t="shared" si="847"/>
        <v>0</v>
      </c>
      <c r="BH770" s="38">
        <f t="shared" si="862"/>
        <v>0</v>
      </c>
      <c r="BI770" s="38">
        <f t="shared" si="848"/>
        <v>-0.8</v>
      </c>
      <c r="BJ770" s="5">
        <f t="shared" si="849"/>
        <v>4.5999999999999996</v>
      </c>
      <c r="BK770" s="5">
        <f t="shared" si="863"/>
        <v>0</v>
      </c>
      <c r="BL770" s="22">
        <f t="shared" si="864"/>
        <v>0</v>
      </c>
      <c r="BM770" s="5">
        <f t="shared" si="865"/>
        <v>3.8</v>
      </c>
      <c r="BN770" s="66">
        <f t="shared" si="866"/>
        <v>380</v>
      </c>
      <c r="BO770" s="5">
        <f>AP770*BO1608</f>
        <v>0</v>
      </c>
      <c r="BP770" s="5">
        <f>AU770*BP1239</f>
        <v>0</v>
      </c>
      <c r="BQ770" s="5">
        <f t="shared" si="819"/>
        <v>-39</v>
      </c>
      <c r="BR770" s="356">
        <f t="shared" si="875"/>
        <v>341</v>
      </c>
      <c r="BS770" s="5">
        <f t="shared" si="867"/>
        <v>1246.9000000000001</v>
      </c>
      <c r="BT770" s="6"/>
      <c r="BU770" s="306">
        <v>41645</v>
      </c>
      <c r="BV770" s="38">
        <f t="shared" si="850"/>
        <v>1246.9000000000001</v>
      </c>
      <c r="BW770" s="66">
        <f>BV27*BV770</f>
        <v>102726.97314219807</v>
      </c>
      <c r="BX770" s="66">
        <f t="shared" si="871"/>
        <v>683.80293293789146</v>
      </c>
      <c r="BY770" s="17">
        <f t="shared" si="869"/>
        <v>1</v>
      </c>
      <c r="BZ770" s="17">
        <f t="shared" si="872"/>
        <v>0</v>
      </c>
      <c r="CA770" s="66">
        <f t="shared" si="820"/>
        <v>341</v>
      </c>
      <c r="CB770" s="66">
        <f>N3+CE770</f>
        <v>182030</v>
      </c>
      <c r="CC770" s="66">
        <f>MAX(BW404:BW770)</f>
        <v>154630.08732904927</v>
      </c>
      <c r="CD770" s="66">
        <f t="shared" si="851"/>
        <v>-51903.114186851206</v>
      </c>
      <c r="CE770" s="66">
        <f t="shared" si="821"/>
        <v>132030</v>
      </c>
      <c r="CF770" s="66">
        <f>MAX(CE404:CE770)</f>
        <v>135977</v>
      </c>
      <c r="CG770" s="66">
        <f t="shared" si="852"/>
        <v>-3947</v>
      </c>
      <c r="CH770" s="370">
        <f t="shared" si="818"/>
        <v>41645</v>
      </c>
      <c r="CI770" s="17">
        <f t="shared" ref="CI770:CI801" si="882">(F791&gt;0)*1</f>
        <v>1</v>
      </c>
      <c r="CJ770" s="17">
        <f t="shared" ref="CJ770:CJ801" si="883">(F791&lt;1)*1</f>
        <v>0</v>
      </c>
      <c r="CK770" s="38">
        <f>MAX(BV38:BV770)</f>
        <v>1876.9</v>
      </c>
      <c r="CL770" s="38">
        <f t="shared" si="870"/>
        <v>-630</v>
      </c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</row>
    <row r="771" spans="1:147" customFormat="1" x14ac:dyDescent="0.25">
      <c r="A771" s="3"/>
      <c r="B771" s="254">
        <f t="shared" si="876"/>
        <v>41526</v>
      </c>
      <c r="C771" s="5">
        <f t="shared" si="879"/>
        <v>52487</v>
      </c>
      <c r="D771" s="5">
        <v>0</v>
      </c>
      <c r="E771" s="66">
        <f t="shared" si="881"/>
        <v>0</v>
      </c>
      <c r="F771" s="66">
        <f t="shared" si="877"/>
        <v>-1898.9999999999998</v>
      </c>
      <c r="G771" s="4">
        <f t="shared" si="880"/>
        <v>50588</v>
      </c>
      <c r="H771" s="8">
        <f t="shared" si="878"/>
        <v>-3.6180387524529879E-2</v>
      </c>
      <c r="I771" s="3"/>
      <c r="J771" s="306">
        <v>41652</v>
      </c>
      <c r="K771" s="176">
        <v>1247.7</v>
      </c>
      <c r="L771" s="176">
        <v>1255.3</v>
      </c>
      <c r="M771" s="176">
        <v>1233.5</v>
      </c>
      <c r="N771" s="178">
        <v>1251.9000000000001</v>
      </c>
      <c r="O771" s="5">
        <f t="shared" si="823"/>
        <v>21.799999999999955</v>
      </c>
      <c r="P771" s="8">
        <f t="shared" si="824"/>
        <v>1.7472148753706784E-2</v>
      </c>
      <c r="Q771" s="8">
        <f>(AVERAGE(P768:P770))*Q1239</f>
        <v>1.3267573431783645E-2</v>
      </c>
      <c r="R771" s="8">
        <f>P770/P1239</f>
        <v>0.82303984954159881</v>
      </c>
      <c r="S771" s="109">
        <f t="shared" si="810"/>
        <v>1231.1460486291635</v>
      </c>
      <c r="T771" s="5">
        <f t="shared" si="811"/>
        <v>17.700000000000045</v>
      </c>
      <c r="U771" s="8">
        <f t="shared" si="822"/>
        <v>0.494285714285713</v>
      </c>
      <c r="V771" s="19">
        <f t="shared" si="812"/>
        <v>0</v>
      </c>
      <c r="W771" s="109">
        <f t="shared" si="813"/>
        <v>1264.2539513708366</v>
      </c>
      <c r="X771" s="5">
        <f t="shared" si="814"/>
        <v>17.299999999999955</v>
      </c>
      <c r="Y771" s="8">
        <f t="shared" si="825"/>
        <v>0.505714285714287</v>
      </c>
      <c r="Z771" s="5">
        <f t="shared" si="815"/>
        <v>0</v>
      </c>
      <c r="AA771" s="5">
        <f>K771*AA1239</f>
        <v>16.220099999999999</v>
      </c>
      <c r="AB771" s="5">
        <f t="shared" si="826"/>
        <v>13.349788663549687</v>
      </c>
      <c r="AC771" s="2">
        <f t="shared" si="868"/>
        <v>41652</v>
      </c>
      <c r="AD771" s="43">
        <f t="shared" si="836"/>
        <v>1230</v>
      </c>
      <c r="AE771" s="235">
        <v>9.8000000000000007</v>
      </c>
      <c r="AF771" s="131">
        <f>(AK770&gt;AF1239)*1</f>
        <v>0</v>
      </c>
      <c r="AG771" s="112">
        <f>MROUND((AD771*AG1239),5)</f>
        <v>1205</v>
      </c>
      <c r="AH771" s="113">
        <f>MROUND((AE771*AH1239),0.1)</f>
        <v>1.8</v>
      </c>
      <c r="AI771" s="60">
        <f t="shared" si="837"/>
        <v>5</v>
      </c>
      <c r="AJ771" s="60">
        <f t="shared" si="816"/>
        <v>1247.7</v>
      </c>
      <c r="AK771" s="133">
        <f t="shared" si="817"/>
        <v>1251.9000000000001</v>
      </c>
      <c r="AL771" s="41">
        <f t="shared" si="827"/>
        <v>1265</v>
      </c>
      <c r="AM771" s="56">
        <f t="shared" si="834"/>
        <v>12</v>
      </c>
      <c r="AN771" s="82">
        <f t="shared" si="835"/>
        <v>1</v>
      </c>
      <c r="AO771" s="82">
        <f t="shared" si="838"/>
        <v>0</v>
      </c>
      <c r="AP771" s="33">
        <f t="shared" si="853"/>
        <v>1</v>
      </c>
      <c r="AQ771" s="29">
        <f t="shared" si="839"/>
        <v>9.8000000000000007</v>
      </c>
      <c r="AR771" s="86">
        <f t="shared" si="840"/>
        <v>1</v>
      </c>
      <c r="AS771" s="33">
        <f t="shared" si="841"/>
        <v>0</v>
      </c>
      <c r="AT771" s="19">
        <f t="shared" si="842"/>
        <v>0</v>
      </c>
      <c r="AU771" s="18">
        <f t="shared" si="854"/>
        <v>0</v>
      </c>
      <c r="AV771" s="5">
        <f t="shared" si="855"/>
        <v>0</v>
      </c>
      <c r="AW771" s="17">
        <f t="shared" si="843"/>
        <v>0</v>
      </c>
      <c r="AX771" s="17">
        <f t="shared" si="844"/>
        <v>0</v>
      </c>
      <c r="AY771" s="17">
        <f t="shared" si="856"/>
        <v>0</v>
      </c>
      <c r="AZ771" s="19">
        <f t="shared" si="857"/>
        <v>0</v>
      </c>
      <c r="BA771" s="19">
        <f t="shared" si="858"/>
        <v>0</v>
      </c>
      <c r="BB771" s="19">
        <f t="shared" si="859"/>
        <v>0</v>
      </c>
      <c r="BC771" s="19">
        <f t="shared" si="860"/>
        <v>0</v>
      </c>
      <c r="BD771" s="17">
        <f t="shared" si="861"/>
        <v>0</v>
      </c>
      <c r="BE771" s="17">
        <f t="shared" si="845"/>
        <v>0</v>
      </c>
      <c r="BF771" s="38">
        <f t="shared" si="846"/>
        <v>0</v>
      </c>
      <c r="BG771" s="38">
        <f t="shared" si="847"/>
        <v>0</v>
      </c>
      <c r="BH771" s="38">
        <f t="shared" si="862"/>
        <v>0</v>
      </c>
      <c r="BI771" s="38">
        <f t="shared" si="848"/>
        <v>-1.8</v>
      </c>
      <c r="BJ771" s="5">
        <f t="shared" si="849"/>
        <v>9.8000000000000007</v>
      </c>
      <c r="BK771" s="5">
        <f t="shared" si="863"/>
        <v>0</v>
      </c>
      <c r="BL771" s="22">
        <f t="shared" si="864"/>
        <v>0</v>
      </c>
      <c r="BM771" s="5">
        <f t="shared" si="865"/>
        <v>8</v>
      </c>
      <c r="BN771" s="66">
        <f t="shared" si="866"/>
        <v>800</v>
      </c>
      <c r="BO771" s="5">
        <f>AP771*BO1609</f>
        <v>0</v>
      </c>
      <c r="BP771" s="5">
        <f>AU771*BP1239</f>
        <v>0</v>
      </c>
      <c r="BQ771" s="5">
        <f t="shared" si="819"/>
        <v>-39</v>
      </c>
      <c r="BR771" s="356">
        <f t="shared" si="875"/>
        <v>761</v>
      </c>
      <c r="BS771" s="5">
        <f t="shared" si="867"/>
        <v>1251.9000000000001</v>
      </c>
      <c r="BT771" s="6"/>
      <c r="BU771" s="306">
        <v>41652</v>
      </c>
      <c r="BV771" s="38">
        <f t="shared" si="850"/>
        <v>1251.9000000000001</v>
      </c>
      <c r="BW771" s="66">
        <f>BV27*BV771</f>
        <v>103138.90261987149</v>
      </c>
      <c r="BX771" s="66">
        <f t="shared" si="871"/>
        <v>411.92947767341684</v>
      </c>
      <c r="BY771" s="17">
        <f t="shared" si="869"/>
        <v>1</v>
      </c>
      <c r="BZ771" s="17">
        <f t="shared" si="872"/>
        <v>0</v>
      </c>
      <c r="CA771" s="66">
        <f t="shared" si="820"/>
        <v>761</v>
      </c>
      <c r="CB771" s="66">
        <f>N3+CE771</f>
        <v>182791</v>
      </c>
      <c r="CC771" s="66">
        <f>MAX(BW404:BW771)</f>
        <v>154630.08732904927</v>
      </c>
      <c r="CD771" s="66">
        <f t="shared" si="851"/>
        <v>-51491.184709177789</v>
      </c>
      <c r="CE771" s="66">
        <f t="shared" si="821"/>
        <v>132791</v>
      </c>
      <c r="CF771" s="66">
        <f>MAX(CE404:CE771)</f>
        <v>135977</v>
      </c>
      <c r="CG771" s="66">
        <f t="shared" si="852"/>
        <v>-3186</v>
      </c>
      <c r="CH771" s="370">
        <f t="shared" si="818"/>
        <v>41652</v>
      </c>
      <c r="CI771" s="17">
        <f t="shared" si="882"/>
        <v>1</v>
      </c>
      <c r="CJ771" s="17">
        <f t="shared" si="883"/>
        <v>0</v>
      </c>
      <c r="CK771" s="38">
        <f>MAX(BV38:BV771)</f>
        <v>1876.9</v>
      </c>
      <c r="CL771" s="38">
        <f t="shared" si="870"/>
        <v>-625</v>
      </c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</row>
    <row r="772" spans="1:147" customFormat="1" x14ac:dyDescent="0.25">
      <c r="A772" s="3"/>
      <c r="B772" s="254">
        <f t="shared" si="876"/>
        <v>41533</v>
      </c>
      <c r="C772" s="5">
        <f t="shared" si="879"/>
        <v>50588</v>
      </c>
      <c r="D772" s="5">
        <v>0</v>
      </c>
      <c r="E772" s="66">
        <f t="shared" si="881"/>
        <v>0</v>
      </c>
      <c r="F772" s="66">
        <f t="shared" si="877"/>
        <v>780.99999999999989</v>
      </c>
      <c r="G772" s="4">
        <f t="shared" si="880"/>
        <v>51369</v>
      </c>
      <c r="H772" s="8">
        <f t="shared" si="878"/>
        <v>1.5438443899739066E-2</v>
      </c>
      <c r="I772" s="3"/>
      <c r="J772" s="306">
        <v>41659</v>
      </c>
      <c r="K772" s="176">
        <v>1252.5</v>
      </c>
      <c r="L772" s="176">
        <v>1273.2</v>
      </c>
      <c r="M772" s="176">
        <v>1230.8</v>
      </c>
      <c r="N772" s="178">
        <v>1264.3</v>
      </c>
      <c r="O772" s="5">
        <f t="shared" si="823"/>
        <v>42.400000000000091</v>
      </c>
      <c r="P772" s="8">
        <f t="shared" si="824"/>
        <v>3.3852295409181707E-2</v>
      </c>
      <c r="Q772" s="8">
        <f>(AVERAGE(P769:P771))*Q1239</f>
        <v>1.2592342260760198E-2</v>
      </c>
      <c r="R772" s="8">
        <f>P771/P1239</f>
        <v>0.49549860113970984</v>
      </c>
      <c r="S772" s="109">
        <f t="shared" si="810"/>
        <v>1236.7280913183979</v>
      </c>
      <c r="T772" s="5">
        <f t="shared" si="811"/>
        <v>17.5</v>
      </c>
      <c r="U772" s="8">
        <f t="shared" si="822"/>
        <v>0.5</v>
      </c>
      <c r="V772" s="19">
        <f t="shared" si="812"/>
        <v>0</v>
      </c>
      <c r="W772" s="109">
        <f t="shared" si="813"/>
        <v>1268.2719086816021</v>
      </c>
      <c r="X772" s="5">
        <f t="shared" si="814"/>
        <v>17.5</v>
      </c>
      <c r="Y772" s="8">
        <f t="shared" si="825"/>
        <v>0.5</v>
      </c>
      <c r="Z772" s="5">
        <f t="shared" si="815"/>
        <v>0</v>
      </c>
      <c r="AA772" s="5">
        <f>K772*AA1239</f>
        <v>16.282499999999999</v>
      </c>
      <c r="AB772" s="5">
        <f t="shared" si="826"/>
        <v>8.0679559730573249</v>
      </c>
      <c r="AC772" s="2">
        <f t="shared" si="868"/>
        <v>41659</v>
      </c>
      <c r="AD772" s="43">
        <f t="shared" si="836"/>
        <v>1235</v>
      </c>
      <c r="AE772" s="235">
        <v>6.6</v>
      </c>
      <c r="AF772" s="131">
        <f>(AK771&gt;AF1239)*1</f>
        <v>1</v>
      </c>
      <c r="AG772" s="112">
        <f>MROUND((AD772*AG1239),5)</f>
        <v>1210</v>
      </c>
      <c r="AH772" s="113">
        <f>MROUND((AE772*AH1239),0.1)</f>
        <v>1.2000000000000002</v>
      </c>
      <c r="AI772" s="60">
        <f t="shared" si="837"/>
        <v>12.399999999999864</v>
      </c>
      <c r="AJ772" s="60">
        <f t="shared" si="816"/>
        <v>1252.5</v>
      </c>
      <c r="AK772" s="133">
        <f t="shared" si="817"/>
        <v>1264.3</v>
      </c>
      <c r="AL772" s="41">
        <f t="shared" si="827"/>
        <v>1270</v>
      </c>
      <c r="AM772" s="56">
        <f t="shared" si="834"/>
        <v>6.8000000000000007</v>
      </c>
      <c r="AN772" s="82">
        <f t="shared" si="835"/>
        <v>1</v>
      </c>
      <c r="AO772" s="82">
        <f t="shared" si="838"/>
        <v>0</v>
      </c>
      <c r="AP772" s="33">
        <f t="shared" si="853"/>
        <v>1</v>
      </c>
      <c r="AQ772" s="29">
        <f t="shared" si="839"/>
        <v>6.6</v>
      </c>
      <c r="AR772" s="86">
        <f t="shared" si="840"/>
        <v>1</v>
      </c>
      <c r="AS772" s="33">
        <f t="shared" si="841"/>
        <v>0</v>
      </c>
      <c r="AT772" s="19">
        <f t="shared" si="842"/>
        <v>0</v>
      </c>
      <c r="AU772" s="18">
        <f t="shared" si="854"/>
        <v>0</v>
      </c>
      <c r="AV772" s="5">
        <f t="shared" si="855"/>
        <v>0</v>
      </c>
      <c r="AW772" s="17">
        <f t="shared" si="843"/>
        <v>0</v>
      </c>
      <c r="AX772" s="17">
        <f t="shared" si="844"/>
        <v>0</v>
      </c>
      <c r="AY772" s="17">
        <f t="shared" si="856"/>
        <v>0</v>
      </c>
      <c r="AZ772" s="19">
        <f t="shared" si="857"/>
        <v>0</v>
      </c>
      <c r="BA772" s="19">
        <f t="shared" si="858"/>
        <v>0</v>
      </c>
      <c r="BB772" s="19">
        <f t="shared" si="859"/>
        <v>0</v>
      </c>
      <c r="BC772" s="19">
        <f t="shared" si="860"/>
        <v>0</v>
      </c>
      <c r="BD772" s="17">
        <f t="shared" si="861"/>
        <v>0</v>
      </c>
      <c r="BE772" s="17">
        <f t="shared" si="845"/>
        <v>0</v>
      </c>
      <c r="BF772" s="38">
        <f t="shared" si="846"/>
        <v>0</v>
      </c>
      <c r="BG772" s="38">
        <f t="shared" si="847"/>
        <v>0</v>
      </c>
      <c r="BH772" s="38">
        <f t="shared" si="862"/>
        <v>0</v>
      </c>
      <c r="BI772" s="38">
        <f t="shared" si="848"/>
        <v>-1.2000000000000002</v>
      </c>
      <c r="BJ772" s="5">
        <f t="shared" si="849"/>
        <v>6.6</v>
      </c>
      <c r="BK772" s="5">
        <f t="shared" si="863"/>
        <v>0</v>
      </c>
      <c r="BL772" s="22">
        <f t="shared" si="864"/>
        <v>0</v>
      </c>
      <c r="BM772" s="5">
        <f t="shared" si="865"/>
        <v>5.3999999999999995</v>
      </c>
      <c r="BN772" s="66">
        <f t="shared" si="866"/>
        <v>540</v>
      </c>
      <c r="BO772" s="5">
        <f>AP772*BO1610</f>
        <v>0</v>
      </c>
      <c r="BP772" s="5">
        <f>AU772*BP1239</f>
        <v>0</v>
      </c>
      <c r="BQ772" s="5">
        <f t="shared" si="819"/>
        <v>-39</v>
      </c>
      <c r="BR772" s="356">
        <f t="shared" si="875"/>
        <v>501</v>
      </c>
      <c r="BS772" s="5">
        <f t="shared" si="867"/>
        <v>1264.3</v>
      </c>
      <c r="BT772" s="6"/>
      <c r="BU772" s="306">
        <v>41659</v>
      </c>
      <c r="BV772" s="38">
        <f t="shared" si="850"/>
        <v>1264.3</v>
      </c>
      <c r="BW772" s="66">
        <f>BV27*BV772</f>
        <v>104160.48772450157</v>
      </c>
      <c r="BX772" s="66">
        <f t="shared" si="871"/>
        <v>1021.5851046300813</v>
      </c>
      <c r="BY772" s="17">
        <f t="shared" si="869"/>
        <v>1</v>
      </c>
      <c r="BZ772" s="17">
        <f t="shared" si="872"/>
        <v>0</v>
      </c>
      <c r="CA772" s="66">
        <f t="shared" si="820"/>
        <v>501</v>
      </c>
      <c r="CB772" s="66">
        <f>N3+CE772</f>
        <v>183292</v>
      </c>
      <c r="CC772" s="66">
        <f>MAX(BW404:BW772)</f>
        <v>154630.08732904927</v>
      </c>
      <c r="CD772" s="66">
        <f t="shared" si="851"/>
        <v>-50469.599604547708</v>
      </c>
      <c r="CE772" s="66">
        <f t="shared" si="821"/>
        <v>133292</v>
      </c>
      <c r="CF772" s="66">
        <f>MAX(CE404:CE772)</f>
        <v>135977</v>
      </c>
      <c r="CG772" s="66">
        <f t="shared" si="852"/>
        <v>-2685</v>
      </c>
      <c r="CH772" s="370">
        <f t="shared" si="818"/>
        <v>41659</v>
      </c>
      <c r="CI772" s="17">
        <f t="shared" si="882"/>
        <v>1</v>
      </c>
      <c r="CJ772" s="17">
        <f t="shared" si="883"/>
        <v>0</v>
      </c>
      <c r="CK772" s="38">
        <f>MAX(BV38:BV772)</f>
        <v>1876.9</v>
      </c>
      <c r="CL772" s="38">
        <f t="shared" si="870"/>
        <v>-612.60000000000014</v>
      </c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</row>
    <row r="773" spans="1:147" customFormat="1" x14ac:dyDescent="0.25">
      <c r="A773" s="3"/>
      <c r="B773" s="254">
        <f t="shared" si="876"/>
        <v>41540</v>
      </c>
      <c r="C773" s="5">
        <f t="shared" si="879"/>
        <v>51369</v>
      </c>
      <c r="D773" s="5">
        <v>0</v>
      </c>
      <c r="E773" s="66">
        <f t="shared" si="881"/>
        <v>0</v>
      </c>
      <c r="F773" s="66">
        <f t="shared" si="877"/>
        <v>1350.9999999999998</v>
      </c>
      <c r="G773" s="4">
        <f t="shared" si="880"/>
        <v>52720</v>
      </c>
      <c r="H773" s="8">
        <f t="shared" si="878"/>
        <v>2.629990850512955E-2</v>
      </c>
      <c r="I773" s="3"/>
      <c r="J773" s="306">
        <v>41666</v>
      </c>
      <c r="K773" s="176">
        <v>1270.0999999999999</v>
      </c>
      <c r="L773" s="176">
        <v>1279.8</v>
      </c>
      <c r="M773" s="176">
        <v>1237.5</v>
      </c>
      <c r="N773" s="178">
        <v>1239.8</v>
      </c>
      <c r="O773" s="5">
        <f t="shared" si="823"/>
        <v>42.299999999999955</v>
      </c>
      <c r="P773" s="8">
        <f t="shared" si="824"/>
        <v>3.3304464215416073E-2</v>
      </c>
      <c r="Q773" s="8">
        <f>(AVERAGE(P770:P772))*Q1239</f>
        <v>1.0712836155159597E-2</v>
      </c>
      <c r="R773" s="8">
        <f>P772/P1239</f>
        <v>0.96002874386352388</v>
      </c>
      <c r="S773" s="109">
        <f t="shared" si="810"/>
        <v>1256.4936267993317</v>
      </c>
      <c r="T773" s="5">
        <f t="shared" si="811"/>
        <v>15.099999999999909</v>
      </c>
      <c r="U773" s="8">
        <f t="shared" si="822"/>
        <v>0.4966666666666697</v>
      </c>
      <c r="V773" s="19">
        <f t="shared" si="812"/>
        <v>15.200000000000045</v>
      </c>
      <c r="W773" s="109">
        <f t="shared" si="813"/>
        <v>1283.7063732006682</v>
      </c>
      <c r="X773" s="5">
        <f t="shared" si="814"/>
        <v>14.900000000000091</v>
      </c>
      <c r="Y773" s="8">
        <f t="shared" si="825"/>
        <v>0.5033333333333303</v>
      </c>
      <c r="Z773" s="5">
        <f t="shared" si="815"/>
        <v>0</v>
      </c>
      <c r="AA773" s="5">
        <f>K773*AA1239</f>
        <v>16.511299999999999</v>
      </c>
      <c r="AB773" s="5">
        <f t="shared" si="826"/>
        <v>15.8513225985538</v>
      </c>
      <c r="AC773" s="2">
        <f t="shared" si="868"/>
        <v>41666</v>
      </c>
      <c r="AD773" s="43">
        <f t="shared" si="836"/>
        <v>1255</v>
      </c>
      <c r="AE773" s="235">
        <v>4</v>
      </c>
      <c r="AF773" s="131">
        <f>(AK772&gt;AF1239)*1</f>
        <v>1</v>
      </c>
      <c r="AG773" s="112">
        <f>MROUND((AD773*AG1239),5)</f>
        <v>1230</v>
      </c>
      <c r="AH773" s="113">
        <f>MROUND((AE773*AH1239),0.1)</f>
        <v>0.70000000000000007</v>
      </c>
      <c r="AI773" s="60">
        <f t="shared" si="837"/>
        <v>-24.5</v>
      </c>
      <c r="AJ773" s="60">
        <f t="shared" si="816"/>
        <v>1270.0999999999999</v>
      </c>
      <c r="AK773" s="133">
        <f t="shared" si="817"/>
        <v>1239.8</v>
      </c>
      <c r="AL773" s="41">
        <f t="shared" si="827"/>
        <v>1285</v>
      </c>
      <c r="AM773" s="56">
        <f t="shared" si="834"/>
        <v>4</v>
      </c>
      <c r="AN773" s="82">
        <f t="shared" si="835"/>
        <v>0</v>
      </c>
      <c r="AO773" s="82">
        <f t="shared" si="838"/>
        <v>1</v>
      </c>
      <c r="AP773" s="33">
        <f t="shared" si="853"/>
        <v>1</v>
      </c>
      <c r="AQ773" s="29">
        <f t="shared" si="839"/>
        <v>4</v>
      </c>
      <c r="AR773" s="86">
        <f t="shared" si="840"/>
        <v>0</v>
      </c>
      <c r="AS773" s="33">
        <f t="shared" si="841"/>
        <v>1</v>
      </c>
      <c r="AT773" s="19">
        <f t="shared" si="842"/>
        <v>1255</v>
      </c>
      <c r="AU773" s="18">
        <f t="shared" si="854"/>
        <v>0</v>
      </c>
      <c r="AV773" s="5">
        <f t="shared" si="855"/>
        <v>0</v>
      </c>
      <c r="AW773" s="17">
        <f t="shared" si="843"/>
        <v>0</v>
      </c>
      <c r="AX773" s="17">
        <f t="shared" si="844"/>
        <v>0</v>
      </c>
      <c r="AY773" s="17">
        <f t="shared" si="856"/>
        <v>0</v>
      </c>
      <c r="AZ773" s="19">
        <f t="shared" si="857"/>
        <v>0</v>
      </c>
      <c r="BA773" s="19">
        <f t="shared" si="858"/>
        <v>1255</v>
      </c>
      <c r="BB773" s="19">
        <f t="shared" si="859"/>
        <v>0</v>
      </c>
      <c r="BC773" s="19">
        <f t="shared" si="860"/>
        <v>0</v>
      </c>
      <c r="BD773" s="17">
        <f t="shared" si="861"/>
        <v>1255</v>
      </c>
      <c r="BE773" s="17">
        <f t="shared" si="845"/>
        <v>0</v>
      </c>
      <c r="BF773" s="38">
        <f t="shared" si="846"/>
        <v>0</v>
      </c>
      <c r="BG773" s="38">
        <f t="shared" si="847"/>
        <v>0</v>
      </c>
      <c r="BH773" s="38">
        <f t="shared" si="862"/>
        <v>0</v>
      </c>
      <c r="BI773" s="38">
        <f t="shared" si="848"/>
        <v>-0.70000000000000007</v>
      </c>
      <c r="BJ773" s="5">
        <f t="shared" si="849"/>
        <v>4</v>
      </c>
      <c r="BK773" s="5">
        <f t="shared" si="863"/>
        <v>0</v>
      </c>
      <c r="BL773" s="22">
        <f t="shared" si="864"/>
        <v>0</v>
      </c>
      <c r="BM773" s="5">
        <f t="shared" si="865"/>
        <v>3.3</v>
      </c>
      <c r="BN773" s="66">
        <f t="shared" si="866"/>
        <v>330</v>
      </c>
      <c r="BO773" s="5">
        <f>AP773*BO1611</f>
        <v>0</v>
      </c>
      <c r="BP773" s="5">
        <f>AU773*BP1239</f>
        <v>0</v>
      </c>
      <c r="BQ773" s="5">
        <f t="shared" si="819"/>
        <v>-39</v>
      </c>
      <c r="BR773" s="356">
        <f t="shared" si="875"/>
        <v>291</v>
      </c>
      <c r="BS773" s="5">
        <f t="shared" si="867"/>
        <v>1239.8</v>
      </c>
      <c r="BT773" s="6"/>
      <c r="BU773" s="306">
        <v>41666</v>
      </c>
      <c r="BV773" s="38">
        <f t="shared" si="850"/>
        <v>1239.8</v>
      </c>
      <c r="BW773" s="66">
        <f>BV27*BV773</f>
        <v>102142.03328390179</v>
      </c>
      <c r="BX773" s="66">
        <f t="shared" si="871"/>
        <v>-2018.4544405997731</v>
      </c>
      <c r="BY773" s="17">
        <f t="shared" si="869"/>
        <v>0</v>
      </c>
      <c r="BZ773" s="17">
        <f t="shared" si="872"/>
        <v>1</v>
      </c>
      <c r="CA773" s="66">
        <f t="shared" si="820"/>
        <v>291</v>
      </c>
      <c r="CB773" s="66">
        <f>N3+CE773</f>
        <v>183583</v>
      </c>
      <c r="CC773" s="66">
        <f>MAX(BW404:BW773)</f>
        <v>154630.08732904927</v>
      </c>
      <c r="CD773" s="66">
        <f t="shared" si="851"/>
        <v>-52488.054045147481</v>
      </c>
      <c r="CE773" s="66">
        <f t="shared" si="821"/>
        <v>133583</v>
      </c>
      <c r="CF773" s="66">
        <f>MAX(CE404:CE773)</f>
        <v>135977</v>
      </c>
      <c r="CG773" s="66">
        <f t="shared" si="852"/>
        <v>-2394</v>
      </c>
      <c r="CH773" s="370">
        <f t="shared" si="818"/>
        <v>41666</v>
      </c>
      <c r="CI773" s="17">
        <f t="shared" si="882"/>
        <v>1</v>
      </c>
      <c r="CJ773" s="17">
        <f t="shared" si="883"/>
        <v>0</v>
      </c>
      <c r="CK773" s="38">
        <f>MAX(BV38:BV773)</f>
        <v>1876.9</v>
      </c>
      <c r="CL773" s="38">
        <f t="shared" si="870"/>
        <v>-637.10000000000014</v>
      </c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</row>
    <row r="774" spans="1:147" customFormat="1" x14ac:dyDescent="0.25">
      <c r="A774" s="3"/>
      <c r="B774" s="254">
        <f t="shared" si="876"/>
        <v>41547</v>
      </c>
      <c r="C774" s="5">
        <f t="shared" si="879"/>
        <v>52720</v>
      </c>
      <c r="D774" s="5">
        <v>0</v>
      </c>
      <c r="E774" s="66">
        <f t="shared" si="881"/>
        <v>0</v>
      </c>
      <c r="F774" s="66">
        <f t="shared" si="877"/>
        <v>1131</v>
      </c>
      <c r="G774" s="4">
        <f t="shared" si="880"/>
        <v>53851</v>
      </c>
      <c r="H774" s="8">
        <f t="shared" si="878"/>
        <v>2.1452959028831563E-2</v>
      </c>
      <c r="I774" s="3"/>
      <c r="J774" s="306">
        <v>41673</v>
      </c>
      <c r="K774" s="176">
        <v>1242</v>
      </c>
      <c r="L774" s="176">
        <v>1274.5</v>
      </c>
      <c r="M774" s="176">
        <v>1240.4000000000001</v>
      </c>
      <c r="N774" s="178">
        <v>1262.9000000000001</v>
      </c>
      <c r="O774" s="5">
        <f t="shared" si="823"/>
        <v>34.099999999999909</v>
      </c>
      <c r="P774" s="8">
        <f t="shared" si="824"/>
        <v>2.7455716586151296E-2</v>
      </c>
      <c r="Q774" s="8">
        <f>(AVERAGE(P771:P773))*Q1239</f>
        <v>1.1283854450440608E-2</v>
      </c>
      <c r="R774" s="8">
        <f>P773/P1239</f>
        <v>0.94449261296182352</v>
      </c>
      <c r="S774" s="109">
        <f t="shared" si="810"/>
        <v>1227.9854527725527</v>
      </c>
      <c r="T774" s="5">
        <f t="shared" si="811"/>
        <v>12</v>
      </c>
      <c r="U774" s="8">
        <f t="shared" si="822"/>
        <v>0.52</v>
      </c>
      <c r="V774" s="19">
        <f t="shared" si="812"/>
        <v>0</v>
      </c>
      <c r="W774" s="109">
        <f t="shared" si="813"/>
        <v>1256.0145472274473</v>
      </c>
      <c r="X774" s="5">
        <f t="shared" si="814"/>
        <v>13</v>
      </c>
      <c r="Y774" s="8">
        <f t="shared" si="825"/>
        <v>0.48</v>
      </c>
      <c r="Z774" s="5">
        <f t="shared" si="815"/>
        <v>7.9000000000000909</v>
      </c>
      <c r="AA774" s="5">
        <f>K774*AA1239</f>
        <v>16.146000000000001</v>
      </c>
      <c r="AB774" s="5">
        <f t="shared" si="826"/>
        <v>15.249777728881604</v>
      </c>
      <c r="AC774" s="2">
        <f t="shared" si="868"/>
        <v>41673</v>
      </c>
      <c r="AD774" s="43">
        <f t="shared" si="836"/>
        <v>1230</v>
      </c>
      <c r="AE774" s="235">
        <v>7.8</v>
      </c>
      <c r="AF774" s="131">
        <f>(AK773&gt;AF1239)*1</f>
        <v>0</v>
      </c>
      <c r="AG774" s="112">
        <f>MROUND((AD774*AG1239),5)</f>
        <v>1205</v>
      </c>
      <c r="AH774" s="113">
        <f>MROUND((AE774*AH1239),0.1)</f>
        <v>1.4000000000000001</v>
      </c>
      <c r="AI774" s="60">
        <f t="shared" si="837"/>
        <v>23.100000000000136</v>
      </c>
      <c r="AJ774" s="60">
        <f t="shared" si="816"/>
        <v>1242</v>
      </c>
      <c r="AK774" s="133">
        <f t="shared" si="817"/>
        <v>1262.9000000000001</v>
      </c>
      <c r="AL774" s="41">
        <f t="shared" si="827"/>
        <v>1255</v>
      </c>
      <c r="AM774" s="56">
        <f t="shared" si="834"/>
        <v>8</v>
      </c>
      <c r="AN774" s="82">
        <f t="shared" si="835"/>
        <v>1</v>
      </c>
      <c r="AO774" s="82">
        <f t="shared" si="838"/>
        <v>0</v>
      </c>
      <c r="AP774" s="33">
        <f t="shared" si="853"/>
        <v>0</v>
      </c>
      <c r="AQ774" s="29">
        <f t="shared" si="839"/>
        <v>0</v>
      </c>
      <c r="AR774" s="86">
        <f t="shared" si="840"/>
        <v>1</v>
      </c>
      <c r="AS774" s="33">
        <f t="shared" si="841"/>
        <v>0</v>
      </c>
      <c r="AT774" s="19">
        <f t="shared" si="842"/>
        <v>0</v>
      </c>
      <c r="AU774" s="18">
        <f t="shared" si="854"/>
        <v>1</v>
      </c>
      <c r="AV774" s="5">
        <f t="shared" si="855"/>
        <v>8</v>
      </c>
      <c r="AW774" s="17">
        <f t="shared" si="843"/>
        <v>0</v>
      </c>
      <c r="AX774" s="17">
        <f t="shared" si="844"/>
        <v>1</v>
      </c>
      <c r="AY774" s="17">
        <f t="shared" si="856"/>
        <v>1255</v>
      </c>
      <c r="AZ774" s="19">
        <f t="shared" si="857"/>
        <v>1255</v>
      </c>
      <c r="BA774" s="19">
        <f t="shared" si="858"/>
        <v>0</v>
      </c>
      <c r="BB774" s="19">
        <f t="shared" si="859"/>
        <v>0</v>
      </c>
      <c r="BC774" s="19">
        <f t="shared" si="860"/>
        <v>1255</v>
      </c>
      <c r="BD774" s="17">
        <f t="shared" si="861"/>
        <v>0</v>
      </c>
      <c r="BE774" s="17">
        <f t="shared" si="845"/>
        <v>0</v>
      </c>
      <c r="BF774" s="38">
        <f t="shared" si="846"/>
        <v>0</v>
      </c>
      <c r="BG774" s="38">
        <f t="shared" si="847"/>
        <v>0</v>
      </c>
      <c r="BH774" s="38">
        <f t="shared" si="862"/>
        <v>0</v>
      </c>
      <c r="BI774" s="38">
        <f t="shared" si="848"/>
        <v>-1.4000000000000001</v>
      </c>
      <c r="BJ774" s="5">
        <f t="shared" si="849"/>
        <v>0</v>
      </c>
      <c r="BK774" s="5">
        <f t="shared" si="863"/>
        <v>0</v>
      </c>
      <c r="BL774" s="22">
        <f t="shared" si="864"/>
        <v>8</v>
      </c>
      <c r="BM774" s="5">
        <f t="shared" si="865"/>
        <v>6.6</v>
      </c>
      <c r="BN774" s="66">
        <f t="shared" si="866"/>
        <v>660</v>
      </c>
      <c r="BO774" s="5">
        <f>AP774*BO1612</f>
        <v>0</v>
      </c>
      <c r="BP774" s="5">
        <f>AU774*BP1239</f>
        <v>-39</v>
      </c>
      <c r="BQ774" s="5">
        <f t="shared" si="819"/>
        <v>-39</v>
      </c>
      <c r="BR774" s="356">
        <f t="shared" si="875"/>
        <v>582</v>
      </c>
      <c r="BS774" s="5">
        <f t="shared" si="867"/>
        <v>1262.9000000000001</v>
      </c>
      <c r="BT774" s="6"/>
      <c r="BU774" s="306">
        <v>41673</v>
      </c>
      <c r="BV774" s="38">
        <f t="shared" si="850"/>
        <v>1262.9000000000001</v>
      </c>
      <c r="BW774" s="66">
        <f>BV27*BV774</f>
        <v>104045.14747075301</v>
      </c>
      <c r="BX774" s="66">
        <f t="shared" si="871"/>
        <v>1903.1141868512204</v>
      </c>
      <c r="BY774" s="17">
        <f t="shared" si="869"/>
        <v>1</v>
      </c>
      <c r="BZ774" s="17">
        <f t="shared" si="872"/>
        <v>0</v>
      </c>
      <c r="CA774" s="66">
        <f t="shared" si="820"/>
        <v>582</v>
      </c>
      <c r="CB774" s="66">
        <f>N3+CE774</f>
        <v>184165</v>
      </c>
      <c r="CC774" s="66">
        <f>MAX(BW404:BW774)</f>
        <v>154630.08732904927</v>
      </c>
      <c r="CD774" s="66">
        <f t="shared" si="851"/>
        <v>-50584.93985829626</v>
      </c>
      <c r="CE774" s="66">
        <f t="shared" si="821"/>
        <v>134165</v>
      </c>
      <c r="CF774" s="66">
        <f>MAX(CE404:CE774)</f>
        <v>135977</v>
      </c>
      <c r="CG774" s="66">
        <f t="shared" si="852"/>
        <v>-1812</v>
      </c>
      <c r="CH774" s="370">
        <f t="shared" si="818"/>
        <v>41673</v>
      </c>
      <c r="CI774" s="17">
        <f t="shared" si="882"/>
        <v>1</v>
      </c>
      <c r="CJ774" s="17">
        <f t="shared" si="883"/>
        <v>0</v>
      </c>
      <c r="CK774" s="38">
        <f>MAX(BV38:BV774)</f>
        <v>1876.9</v>
      </c>
      <c r="CL774" s="38">
        <f t="shared" si="870"/>
        <v>-614</v>
      </c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</row>
    <row r="775" spans="1:147" customFormat="1" x14ac:dyDescent="0.25">
      <c r="A775" s="3"/>
      <c r="B775" s="254">
        <f t="shared" si="876"/>
        <v>41554</v>
      </c>
      <c r="C775" s="5">
        <f t="shared" si="879"/>
        <v>53851</v>
      </c>
      <c r="D775" s="5">
        <v>0</v>
      </c>
      <c r="E775" s="66">
        <f t="shared" si="881"/>
        <v>0</v>
      </c>
      <c r="F775" s="66">
        <f t="shared" si="877"/>
        <v>562</v>
      </c>
      <c r="G775" s="4">
        <f t="shared" si="880"/>
        <v>54413</v>
      </c>
      <c r="H775" s="8">
        <f t="shared" si="878"/>
        <v>1.0436203598818963E-2</v>
      </c>
      <c r="I775" s="3"/>
      <c r="J775" s="306">
        <v>41680</v>
      </c>
      <c r="K775" s="176">
        <v>1265.4000000000001</v>
      </c>
      <c r="L775" s="176">
        <v>1321.5</v>
      </c>
      <c r="M775" s="176">
        <v>1264.7</v>
      </c>
      <c r="N775" s="178">
        <v>1318.6</v>
      </c>
      <c r="O775" s="5">
        <f t="shared" si="823"/>
        <v>56.799999999999955</v>
      </c>
      <c r="P775" s="8">
        <f t="shared" si="824"/>
        <v>4.4886992255413267E-2</v>
      </c>
      <c r="Q775" s="8">
        <f>(AVERAGE(P772:P774))*Q1239</f>
        <v>1.2614996828099877E-2</v>
      </c>
      <c r="R775" s="8">
        <f>P774/P1239</f>
        <v>0.77862599234339158</v>
      </c>
      <c r="S775" s="109">
        <f t="shared" si="810"/>
        <v>1249.4369830137225</v>
      </c>
      <c r="T775" s="5">
        <f t="shared" si="811"/>
        <v>15.400000000000091</v>
      </c>
      <c r="U775" s="8">
        <f t="shared" si="822"/>
        <v>0.48666666666666364</v>
      </c>
      <c r="V775" s="19">
        <f t="shared" si="812"/>
        <v>0</v>
      </c>
      <c r="W775" s="109">
        <f t="shared" si="813"/>
        <v>1281.3630169862777</v>
      </c>
      <c r="X775" s="5">
        <f t="shared" si="814"/>
        <v>14.599999999999909</v>
      </c>
      <c r="Y775" s="8">
        <f t="shared" si="825"/>
        <v>0.51333333333333631</v>
      </c>
      <c r="Z775" s="5">
        <f t="shared" si="815"/>
        <v>38.599999999999909</v>
      </c>
      <c r="AA775" s="5">
        <f>K775*AA1239</f>
        <v>16.450199999999999</v>
      </c>
      <c r="AB775" s="5">
        <f t="shared" si="826"/>
        <v>12.80855329924726</v>
      </c>
      <c r="AC775" s="2">
        <f t="shared" si="868"/>
        <v>41680</v>
      </c>
      <c r="AD775" s="43">
        <f t="shared" si="836"/>
        <v>1250</v>
      </c>
      <c r="AE775" s="235">
        <v>7.9</v>
      </c>
      <c r="AF775" s="131">
        <f>(AK774&gt;AF1239)*1</f>
        <v>1</v>
      </c>
      <c r="AG775" s="112">
        <f>MROUND((AD775*AG1239),5)</f>
        <v>1225</v>
      </c>
      <c r="AH775" s="113">
        <f>MROUND((AE775*AH1239),0.1)</f>
        <v>1.4000000000000001</v>
      </c>
      <c r="AI775" s="60">
        <f t="shared" si="837"/>
        <v>55.699999999999818</v>
      </c>
      <c r="AJ775" s="60">
        <f t="shared" si="816"/>
        <v>1265.4000000000001</v>
      </c>
      <c r="AK775" s="133">
        <f t="shared" si="817"/>
        <v>1318.6</v>
      </c>
      <c r="AL775" s="41">
        <f t="shared" si="827"/>
        <v>1280</v>
      </c>
      <c r="AM775" s="56">
        <f t="shared" si="834"/>
        <v>7.3000000000000007</v>
      </c>
      <c r="AN775" s="82">
        <f t="shared" si="835"/>
        <v>1</v>
      </c>
      <c r="AO775" s="82">
        <f t="shared" si="838"/>
        <v>0</v>
      </c>
      <c r="AP775" s="33">
        <f t="shared" si="853"/>
        <v>1</v>
      </c>
      <c r="AQ775" s="29">
        <f t="shared" si="839"/>
        <v>7.9</v>
      </c>
      <c r="AR775" s="86">
        <f t="shared" si="840"/>
        <v>1</v>
      </c>
      <c r="AS775" s="33">
        <f t="shared" si="841"/>
        <v>0</v>
      </c>
      <c r="AT775" s="19">
        <f t="shared" si="842"/>
        <v>0</v>
      </c>
      <c r="AU775" s="18">
        <f t="shared" si="854"/>
        <v>0</v>
      </c>
      <c r="AV775" s="5">
        <f t="shared" si="855"/>
        <v>0</v>
      </c>
      <c r="AW775" s="17">
        <f t="shared" si="843"/>
        <v>0</v>
      </c>
      <c r="AX775" s="17">
        <f t="shared" si="844"/>
        <v>0</v>
      </c>
      <c r="AY775" s="17">
        <f t="shared" si="856"/>
        <v>0</v>
      </c>
      <c r="AZ775" s="19">
        <f t="shared" si="857"/>
        <v>0</v>
      </c>
      <c r="BA775" s="19">
        <f t="shared" si="858"/>
        <v>0</v>
      </c>
      <c r="BB775" s="19">
        <f t="shared" si="859"/>
        <v>0</v>
      </c>
      <c r="BC775" s="19">
        <f t="shared" si="860"/>
        <v>0</v>
      </c>
      <c r="BD775" s="17">
        <f t="shared" si="861"/>
        <v>0</v>
      </c>
      <c r="BE775" s="17">
        <f t="shared" si="845"/>
        <v>0</v>
      </c>
      <c r="BF775" s="38">
        <f t="shared" si="846"/>
        <v>0</v>
      </c>
      <c r="BG775" s="38">
        <f t="shared" si="847"/>
        <v>0</v>
      </c>
      <c r="BH775" s="38">
        <f t="shared" si="862"/>
        <v>0</v>
      </c>
      <c r="BI775" s="38">
        <f t="shared" si="848"/>
        <v>-1.4000000000000001</v>
      </c>
      <c r="BJ775" s="5">
        <f t="shared" si="849"/>
        <v>7.9</v>
      </c>
      <c r="BK775" s="5">
        <f t="shared" si="863"/>
        <v>0</v>
      </c>
      <c r="BL775" s="22">
        <f t="shared" si="864"/>
        <v>0</v>
      </c>
      <c r="BM775" s="5">
        <f t="shared" si="865"/>
        <v>6.5</v>
      </c>
      <c r="BN775" s="66">
        <f t="shared" si="866"/>
        <v>650</v>
      </c>
      <c r="BO775" s="5">
        <f>AP775*BO1613</f>
        <v>0</v>
      </c>
      <c r="BP775" s="5">
        <f>AU775*BP1239</f>
        <v>0</v>
      </c>
      <c r="BQ775" s="5">
        <f t="shared" si="819"/>
        <v>-39</v>
      </c>
      <c r="BR775" s="356">
        <f t="shared" si="875"/>
        <v>611</v>
      </c>
      <c r="BS775" s="5">
        <f t="shared" si="867"/>
        <v>1318.6</v>
      </c>
      <c r="BT775" s="6"/>
      <c r="BU775" s="306">
        <v>41680</v>
      </c>
      <c r="BV775" s="38">
        <f t="shared" si="850"/>
        <v>1318.6</v>
      </c>
      <c r="BW775" s="66">
        <f>BV27*BV775</f>
        <v>108634.04185203493</v>
      </c>
      <c r="BX775" s="66">
        <f t="shared" si="871"/>
        <v>4588.8943812819198</v>
      </c>
      <c r="BY775" s="17">
        <f t="shared" si="869"/>
        <v>1</v>
      </c>
      <c r="BZ775" s="17">
        <f t="shared" si="872"/>
        <v>0</v>
      </c>
      <c r="CA775" s="66">
        <f t="shared" si="820"/>
        <v>611</v>
      </c>
      <c r="CB775" s="66">
        <f>N3+CE775</f>
        <v>184776</v>
      </c>
      <c r="CC775" s="66">
        <f>MAX(BW404:BW775)</f>
        <v>154630.08732904927</v>
      </c>
      <c r="CD775" s="66">
        <f t="shared" si="851"/>
        <v>-45996.045477014341</v>
      </c>
      <c r="CE775" s="66">
        <f t="shared" si="821"/>
        <v>134776</v>
      </c>
      <c r="CF775" s="66">
        <f>MAX(CE404:CE775)</f>
        <v>135977</v>
      </c>
      <c r="CG775" s="66">
        <f t="shared" si="852"/>
        <v>-1201</v>
      </c>
      <c r="CH775" s="370">
        <f t="shared" si="818"/>
        <v>41680</v>
      </c>
      <c r="CI775" s="17">
        <f t="shared" si="882"/>
        <v>1</v>
      </c>
      <c r="CJ775" s="17">
        <f t="shared" si="883"/>
        <v>0</v>
      </c>
      <c r="CK775" s="38">
        <f>MAX(BV38:BV775)</f>
        <v>1876.9</v>
      </c>
      <c r="CL775" s="38">
        <f t="shared" si="870"/>
        <v>-558.30000000000018</v>
      </c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</row>
    <row r="776" spans="1:147" customFormat="1" x14ac:dyDescent="0.25">
      <c r="A776" s="3"/>
      <c r="B776" s="254">
        <f t="shared" si="876"/>
        <v>41561</v>
      </c>
      <c r="C776" s="5">
        <f t="shared" si="879"/>
        <v>54413</v>
      </c>
      <c r="D776" s="5">
        <v>0</v>
      </c>
      <c r="E776" s="66">
        <f t="shared" si="881"/>
        <v>0</v>
      </c>
      <c r="F776" s="66">
        <f t="shared" si="877"/>
        <v>-457.99999999999989</v>
      </c>
      <c r="G776" s="4">
        <f t="shared" si="880"/>
        <v>53955</v>
      </c>
      <c r="H776" s="8">
        <f t="shared" si="878"/>
        <v>-8.4171062062374773E-3</v>
      </c>
      <c r="I776" s="3"/>
      <c r="J776" s="306">
        <v>41687</v>
      </c>
      <c r="K776" s="176">
        <v>1318.6</v>
      </c>
      <c r="L776" s="176">
        <v>1332.4</v>
      </c>
      <c r="M776" s="176">
        <v>1307.0999999999999</v>
      </c>
      <c r="N776" s="178">
        <v>1323.6</v>
      </c>
      <c r="O776" s="5">
        <f t="shared" si="823"/>
        <v>25.300000000000182</v>
      </c>
      <c r="P776" s="8">
        <f t="shared" si="824"/>
        <v>1.9187016532686323E-2</v>
      </c>
      <c r="Q776" s="8">
        <f>(AVERAGE(P773:P775))*Q1239</f>
        <v>1.4086289740930749E-2</v>
      </c>
      <c r="R776" s="8">
        <f>P775/P1239</f>
        <v>1.2729654597982778</v>
      </c>
      <c r="S776" s="109">
        <f t="shared" si="810"/>
        <v>1300.0258183476087</v>
      </c>
      <c r="T776" s="5">
        <f t="shared" si="811"/>
        <v>18.599999999999909</v>
      </c>
      <c r="U776" s="8">
        <f t="shared" si="822"/>
        <v>0.46857142857143119</v>
      </c>
      <c r="V776" s="19">
        <f t="shared" si="812"/>
        <v>0</v>
      </c>
      <c r="W776" s="109">
        <f t="shared" si="813"/>
        <v>1337.1741816523911</v>
      </c>
      <c r="X776" s="5">
        <f t="shared" si="814"/>
        <v>16.400000000000091</v>
      </c>
      <c r="Y776" s="8">
        <f t="shared" si="825"/>
        <v>0.53142857142856881</v>
      </c>
      <c r="Z776" s="5">
        <f t="shared" si="815"/>
        <v>0</v>
      </c>
      <c r="AA776" s="5">
        <f>K776*AA1239</f>
        <v>17.141799999999996</v>
      </c>
      <c r="AB776" s="5">
        <f t="shared" si="826"/>
        <v>21.820919318770112</v>
      </c>
      <c r="AC776" s="2">
        <f t="shared" si="868"/>
        <v>41687</v>
      </c>
      <c r="AD776" s="43">
        <f t="shared" si="836"/>
        <v>1300</v>
      </c>
      <c r="AE776" s="235">
        <v>6.2</v>
      </c>
      <c r="AF776" s="131">
        <f>(AK775&gt;AF1239)*1</f>
        <v>1</v>
      </c>
      <c r="AG776" s="112">
        <f>MROUND((AD776*AG1239),5)</f>
        <v>1275</v>
      </c>
      <c r="AH776" s="113">
        <f>MROUND((AE776*AH1239),0.1)</f>
        <v>1.1000000000000001</v>
      </c>
      <c r="AI776" s="60">
        <f t="shared" si="837"/>
        <v>5</v>
      </c>
      <c r="AJ776" s="60">
        <f t="shared" si="816"/>
        <v>1318.6</v>
      </c>
      <c r="AK776" s="133">
        <f t="shared" si="817"/>
        <v>1323.6</v>
      </c>
      <c r="AL776" s="41">
        <f t="shared" si="827"/>
        <v>1335</v>
      </c>
      <c r="AM776" s="56">
        <f t="shared" si="834"/>
        <v>6.6000000000000005</v>
      </c>
      <c r="AN776" s="82">
        <f t="shared" si="835"/>
        <v>1</v>
      </c>
      <c r="AO776" s="82">
        <f t="shared" si="838"/>
        <v>0</v>
      </c>
      <c r="AP776" s="33">
        <f t="shared" si="853"/>
        <v>1</v>
      </c>
      <c r="AQ776" s="29">
        <f t="shared" si="839"/>
        <v>6.2</v>
      </c>
      <c r="AR776" s="86">
        <f t="shared" si="840"/>
        <v>1</v>
      </c>
      <c r="AS776" s="33">
        <f t="shared" si="841"/>
        <v>0</v>
      </c>
      <c r="AT776" s="19">
        <f t="shared" si="842"/>
        <v>0</v>
      </c>
      <c r="AU776" s="18">
        <f t="shared" si="854"/>
        <v>0</v>
      </c>
      <c r="AV776" s="5">
        <f t="shared" si="855"/>
        <v>0</v>
      </c>
      <c r="AW776" s="17">
        <f t="shared" si="843"/>
        <v>0</v>
      </c>
      <c r="AX776" s="17">
        <f t="shared" si="844"/>
        <v>0</v>
      </c>
      <c r="AY776" s="17">
        <f t="shared" si="856"/>
        <v>0</v>
      </c>
      <c r="AZ776" s="19">
        <f t="shared" si="857"/>
        <v>0</v>
      </c>
      <c r="BA776" s="19">
        <f t="shared" si="858"/>
        <v>0</v>
      </c>
      <c r="BB776" s="19">
        <f t="shared" si="859"/>
        <v>0</v>
      </c>
      <c r="BC776" s="19">
        <f t="shared" si="860"/>
        <v>0</v>
      </c>
      <c r="BD776" s="17">
        <f t="shared" si="861"/>
        <v>0</v>
      </c>
      <c r="BE776" s="17">
        <f t="shared" si="845"/>
        <v>0</v>
      </c>
      <c r="BF776" s="38">
        <f t="shared" si="846"/>
        <v>0</v>
      </c>
      <c r="BG776" s="38">
        <f t="shared" si="847"/>
        <v>0</v>
      </c>
      <c r="BH776" s="38">
        <f t="shared" si="862"/>
        <v>0</v>
      </c>
      <c r="BI776" s="38">
        <f t="shared" si="848"/>
        <v>-1.1000000000000001</v>
      </c>
      <c r="BJ776" s="5">
        <f t="shared" si="849"/>
        <v>6.2</v>
      </c>
      <c r="BK776" s="5">
        <f t="shared" si="863"/>
        <v>0</v>
      </c>
      <c r="BL776" s="22">
        <f t="shared" si="864"/>
        <v>0</v>
      </c>
      <c r="BM776" s="5">
        <f t="shared" si="865"/>
        <v>5.0999999999999996</v>
      </c>
      <c r="BN776" s="66">
        <f t="shared" si="866"/>
        <v>509.99999999999994</v>
      </c>
      <c r="BO776" s="5">
        <f>AP776*BO1614</f>
        <v>0</v>
      </c>
      <c r="BP776" s="5">
        <f>AU776*BP1239</f>
        <v>0</v>
      </c>
      <c r="BQ776" s="5">
        <f t="shared" si="819"/>
        <v>-39</v>
      </c>
      <c r="BR776" s="356">
        <f t="shared" si="875"/>
        <v>470.99999999999994</v>
      </c>
      <c r="BS776" s="5">
        <f t="shared" si="867"/>
        <v>1323.6</v>
      </c>
      <c r="BT776" s="6"/>
      <c r="BU776" s="306">
        <v>41687</v>
      </c>
      <c r="BV776" s="38">
        <f t="shared" si="850"/>
        <v>1323.6</v>
      </c>
      <c r="BW776" s="66">
        <f>BV27*BV776</f>
        <v>109045.97132970835</v>
      </c>
      <c r="BX776" s="66">
        <f t="shared" si="871"/>
        <v>411.92947767341684</v>
      </c>
      <c r="BY776" s="17">
        <f t="shared" si="869"/>
        <v>1</v>
      </c>
      <c r="BZ776" s="17">
        <f t="shared" si="872"/>
        <v>0</v>
      </c>
      <c r="CA776" s="66">
        <f t="shared" si="820"/>
        <v>471</v>
      </c>
      <c r="CB776" s="66">
        <f>N3+CE776</f>
        <v>185247</v>
      </c>
      <c r="CC776" s="66">
        <f>MAX(BW404:BW776)</f>
        <v>154630.08732904927</v>
      </c>
      <c r="CD776" s="66">
        <f t="shared" si="851"/>
        <v>-45584.115999340924</v>
      </c>
      <c r="CE776" s="66">
        <f t="shared" si="821"/>
        <v>135247</v>
      </c>
      <c r="CF776" s="66">
        <f>MAX(CE404:CE776)</f>
        <v>135977</v>
      </c>
      <c r="CG776" s="66">
        <f t="shared" si="852"/>
        <v>-730</v>
      </c>
      <c r="CH776" s="370">
        <f t="shared" si="818"/>
        <v>41687</v>
      </c>
      <c r="CI776" s="17">
        <f t="shared" si="882"/>
        <v>1</v>
      </c>
      <c r="CJ776" s="17">
        <f t="shared" si="883"/>
        <v>0</v>
      </c>
      <c r="CK776" s="38">
        <f>MAX(BV38:BV776)</f>
        <v>1876.9</v>
      </c>
      <c r="CL776" s="38">
        <f t="shared" si="870"/>
        <v>-553.30000000000018</v>
      </c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</row>
    <row r="777" spans="1:147" customFormat="1" x14ac:dyDescent="0.25">
      <c r="A777" s="3"/>
      <c r="B777" s="254">
        <f t="shared" si="876"/>
        <v>41568</v>
      </c>
      <c r="C777" s="5">
        <f t="shared" si="879"/>
        <v>53955</v>
      </c>
      <c r="D777" s="5">
        <v>0</v>
      </c>
      <c r="E777" s="66">
        <f t="shared" si="881"/>
        <v>0</v>
      </c>
      <c r="F777" s="66">
        <f t="shared" si="877"/>
        <v>980.99999999999989</v>
      </c>
      <c r="G777" s="4">
        <f t="shared" si="880"/>
        <v>54936</v>
      </c>
      <c r="H777" s="8">
        <f t="shared" si="878"/>
        <v>1.8181818181818181E-2</v>
      </c>
      <c r="I777" s="3"/>
      <c r="J777" s="306">
        <v>41694</v>
      </c>
      <c r="K777" s="176">
        <v>1325.5</v>
      </c>
      <c r="L777" s="176">
        <v>1345.6</v>
      </c>
      <c r="M777" s="176">
        <v>1318.7</v>
      </c>
      <c r="N777" s="178">
        <v>1321.6</v>
      </c>
      <c r="O777" s="5">
        <f t="shared" si="823"/>
        <v>26.899999999999864</v>
      </c>
      <c r="P777" s="8">
        <f t="shared" si="824"/>
        <v>2.0294228592983677E-2</v>
      </c>
      <c r="Q777" s="8">
        <f>(AVERAGE(P774:P776))*Q1239</f>
        <v>1.2203963383233452E-2</v>
      </c>
      <c r="R777" s="8">
        <f>P776/P1239</f>
        <v>0.54413111896002964</v>
      </c>
      <c r="S777" s="109">
        <f t="shared" si="810"/>
        <v>1309.3236465355239</v>
      </c>
      <c r="T777" s="5">
        <f t="shared" si="811"/>
        <v>15.5</v>
      </c>
      <c r="U777" s="8">
        <f t="shared" si="822"/>
        <v>0.48333333333333334</v>
      </c>
      <c r="V777" s="19">
        <f t="shared" si="812"/>
        <v>0</v>
      </c>
      <c r="W777" s="109">
        <f t="shared" si="813"/>
        <v>1341.6763534644761</v>
      </c>
      <c r="X777" s="5">
        <f t="shared" si="814"/>
        <v>14.5</v>
      </c>
      <c r="Y777" s="8">
        <f t="shared" si="825"/>
        <v>0.51666666666666661</v>
      </c>
      <c r="Z777" s="5">
        <f t="shared" si="815"/>
        <v>0</v>
      </c>
      <c r="AA777" s="5">
        <f>K777*AA1239</f>
        <v>17.2315</v>
      </c>
      <c r="AB777" s="5">
        <f t="shared" si="826"/>
        <v>9.3761953763597514</v>
      </c>
      <c r="AC777" s="2">
        <f t="shared" si="868"/>
        <v>41694</v>
      </c>
      <c r="AD777" s="43">
        <f t="shared" si="836"/>
        <v>1310</v>
      </c>
      <c r="AE777" s="235">
        <v>10.199999999999999</v>
      </c>
      <c r="AF777" s="131">
        <f>(AK776&gt;AF1239)*1</f>
        <v>1</v>
      </c>
      <c r="AG777" s="112">
        <f>MROUND((AD777*AG1239),5)</f>
        <v>1285</v>
      </c>
      <c r="AH777" s="113">
        <f>MROUND((AE777*AH1239),0.1)</f>
        <v>1.8</v>
      </c>
      <c r="AI777" s="60">
        <f t="shared" si="837"/>
        <v>-2</v>
      </c>
      <c r="AJ777" s="60">
        <f t="shared" si="816"/>
        <v>1325.5</v>
      </c>
      <c r="AK777" s="133">
        <f t="shared" si="817"/>
        <v>1321.6</v>
      </c>
      <c r="AL777" s="41">
        <f t="shared" si="827"/>
        <v>1340</v>
      </c>
      <c r="AM777" s="56">
        <f t="shared" si="834"/>
        <v>11.600000000000001</v>
      </c>
      <c r="AN777" s="82">
        <f t="shared" si="835"/>
        <v>0</v>
      </c>
      <c r="AO777" s="82">
        <f t="shared" si="838"/>
        <v>1</v>
      </c>
      <c r="AP777" s="33">
        <f t="shared" si="853"/>
        <v>1</v>
      </c>
      <c r="AQ777" s="29">
        <f t="shared" si="839"/>
        <v>10.199999999999999</v>
      </c>
      <c r="AR777" s="86">
        <f t="shared" si="840"/>
        <v>1</v>
      </c>
      <c r="AS777" s="33">
        <f t="shared" si="841"/>
        <v>0</v>
      </c>
      <c r="AT777" s="19">
        <f t="shared" si="842"/>
        <v>0</v>
      </c>
      <c r="AU777" s="18">
        <f t="shared" si="854"/>
        <v>0</v>
      </c>
      <c r="AV777" s="5">
        <f t="shared" si="855"/>
        <v>0</v>
      </c>
      <c r="AW777" s="17">
        <f t="shared" si="843"/>
        <v>0</v>
      </c>
      <c r="AX777" s="17">
        <f t="shared" si="844"/>
        <v>0</v>
      </c>
      <c r="AY777" s="17">
        <f t="shared" si="856"/>
        <v>0</v>
      </c>
      <c r="AZ777" s="19">
        <f t="shared" si="857"/>
        <v>0</v>
      </c>
      <c r="BA777" s="19">
        <f t="shared" si="858"/>
        <v>0</v>
      </c>
      <c r="BB777" s="19">
        <f t="shared" si="859"/>
        <v>0</v>
      </c>
      <c r="BC777" s="19">
        <f t="shared" si="860"/>
        <v>0</v>
      </c>
      <c r="BD777" s="17">
        <f t="shared" si="861"/>
        <v>0</v>
      </c>
      <c r="BE777" s="17">
        <f t="shared" si="845"/>
        <v>0</v>
      </c>
      <c r="BF777" s="38">
        <f t="shared" si="846"/>
        <v>0</v>
      </c>
      <c r="BG777" s="38">
        <f t="shared" si="847"/>
        <v>0</v>
      </c>
      <c r="BH777" s="38">
        <f t="shared" si="862"/>
        <v>0</v>
      </c>
      <c r="BI777" s="38">
        <f t="shared" si="848"/>
        <v>-1.8</v>
      </c>
      <c r="BJ777" s="5">
        <f t="shared" si="849"/>
        <v>10.199999999999999</v>
      </c>
      <c r="BK777" s="5">
        <f t="shared" si="863"/>
        <v>0</v>
      </c>
      <c r="BL777" s="22">
        <f t="shared" si="864"/>
        <v>0</v>
      </c>
      <c r="BM777" s="5">
        <f t="shared" si="865"/>
        <v>8.3999999999999986</v>
      </c>
      <c r="BN777" s="66">
        <f t="shared" si="866"/>
        <v>839.99999999999989</v>
      </c>
      <c r="BO777" s="5">
        <f>AP777*BO1615</f>
        <v>0</v>
      </c>
      <c r="BP777" s="5">
        <f>AU777*BP1239</f>
        <v>0</v>
      </c>
      <c r="BQ777" s="5">
        <f t="shared" si="819"/>
        <v>-39</v>
      </c>
      <c r="BR777" s="356">
        <f t="shared" si="875"/>
        <v>800.99999999999989</v>
      </c>
      <c r="BS777" s="5">
        <f t="shared" si="867"/>
        <v>1321.6</v>
      </c>
      <c r="BT777" s="6"/>
      <c r="BU777" s="306">
        <v>41694</v>
      </c>
      <c r="BV777" s="38">
        <f t="shared" si="850"/>
        <v>1321.6</v>
      </c>
      <c r="BW777" s="66">
        <f>BV27*BV777</f>
        <v>108881.19953863898</v>
      </c>
      <c r="BX777" s="66">
        <f t="shared" si="871"/>
        <v>-164.77179106937547</v>
      </c>
      <c r="BY777" s="17">
        <f t="shared" si="869"/>
        <v>0</v>
      </c>
      <c r="BZ777" s="17">
        <f t="shared" si="872"/>
        <v>1</v>
      </c>
      <c r="CA777" s="66">
        <f t="shared" si="820"/>
        <v>801</v>
      </c>
      <c r="CB777" s="66">
        <f>N3+CE777</f>
        <v>186048</v>
      </c>
      <c r="CC777" s="66">
        <f>MAX(BW404:BW777)</f>
        <v>154630.08732904927</v>
      </c>
      <c r="CD777" s="66">
        <f t="shared" si="851"/>
        <v>-45748.887790410299</v>
      </c>
      <c r="CE777" s="66">
        <f t="shared" si="821"/>
        <v>136048</v>
      </c>
      <c r="CF777" s="66">
        <f>MAX(CE404:CE777)</f>
        <v>136048</v>
      </c>
      <c r="CG777" s="66">
        <f t="shared" si="852"/>
        <v>0</v>
      </c>
      <c r="CH777" s="370">
        <f t="shared" si="818"/>
        <v>41694</v>
      </c>
      <c r="CI777" s="17">
        <f t="shared" si="882"/>
        <v>1</v>
      </c>
      <c r="CJ777" s="17">
        <f t="shared" si="883"/>
        <v>0</v>
      </c>
      <c r="CK777" s="38">
        <f>MAX(BV38:BV777)</f>
        <v>1876.9</v>
      </c>
      <c r="CL777" s="38">
        <f t="shared" si="870"/>
        <v>-555.30000000000018</v>
      </c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</row>
    <row r="778" spans="1:147" customFormat="1" x14ac:dyDescent="0.25">
      <c r="A778" s="3"/>
      <c r="B778" s="254">
        <f t="shared" si="876"/>
        <v>41575</v>
      </c>
      <c r="C778" s="5">
        <f t="shared" si="879"/>
        <v>54936</v>
      </c>
      <c r="D778" s="5">
        <v>0</v>
      </c>
      <c r="E778" s="66">
        <f t="shared" si="881"/>
        <v>0</v>
      </c>
      <c r="F778" s="66">
        <f t="shared" si="877"/>
        <v>1131</v>
      </c>
      <c r="G778" s="4">
        <f t="shared" si="880"/>
        <v>56067</v>
      </c>
      <c r="H778" s="8">
        <f t="shared" si="878"/>
        <v>2.0587592835299259E-2</v>
      </c>
      <c r="I778" s="3"/>
      <c r="J778" s="306">
        <v>41701</v>
      </c>
      <c r="K778" s="176">
        <v>1332.4</v>
      </c>
      <c r="L778" s="176">
        <v>1355</v>
      </c>
      <c r="M778" s="176">
        <v>1326.6</v>
      </c>
      <c r="N778" s="178">
        <v>1338.2</v>
      </c>
      <c r="O778" s="5">
        <f t="shared" si="823"/>
        <v>28.400000000000091</v>
      </c>
      <c r="P778" s="8">
        <f t="shared" si="824"/>
        <v>2.1314920444311086E-2</v>
      </c>
      <c r="Q778" s="8">
        <f>(AVERAGE(P775:P777))*Q1239</f>
        <v>1.1249098317477769E-2</v>
      </c>
      <c r="R778" s="8">
        <f>P777/P1239</f>
        <v>0.57553092185639421</v>
      </c>
      <c r="S778" s="109">
        <f t="shared" si="810"/>
        <v>1317.4117014017927</v>
      </c>
      <c r="T778" s="5">
        <f t="shared" si="811"/>
        <v>17.400000000000091</v>
      </c>
      <c r="U778" s="8">
        <f t="shared" si="822"/>
        <v>0.41999999999999699</v>
      </c>
      <c r="V778" s="19">
        <f t="shared" si="812"/>
        <v>0</v>
      </c>
      <c r="W778" s="109">
        <f t="shared" si="813"/>
        <v>1347.3882985982075</v>
      </c>
      <c r="X778" s="5">
        <f t="shared" si="814"/>
        <v>12.599999999999909</v>
      </c>
      <c r="Y778" s="8">
        <f t="shared" si="825"/>
        <v>0.58000000000000296</v>
      </c>
      <c r="Z778" s="5">
        <f t="shared" si="815"/>
        <v>0</v>
      </c>
      <c r="AA778" s="5">
        <f>K778*AA1239</f>
        <v>17.321200000000001</v>
      </c>
      <c r="AB778" s="5">
        <f t="shared" si="826"/>
        <v>9.9688862036589754</v>
      </c>
      <c r="AC778" s="2">
        <f t="shared" si="868"/>
        <v>41701</v>
      </c>
      <c r="AD778" s="43">
        <f t="shared" si="836"/>
        <v>1315</v>
      </c>
      <c r="AE778" s="235">
        <v>4.5</v>
      </c>
      <c r="AF778" s="131">
        <f>(AK777&gt;AF1239)*1</f>
        <v>1</v>
      </c>
      <c r="AG778" s="112">
        <f>MROUND((AD778*AG1239),5)</f>
        <v>1290</v>
      </c>
      <c r="AH778" s="113">
        <f>MROUND((AE778*AH1239),0.1)</f>
        <v>0.8</v>
      </c>
      <c r="AI778" s="60">
        <f t="shared" si="837"/>
        <v>16.600000000000136</v>
      </c>
      <c r="AJ778" s="60">
        <f t="shared" si="816"/>
        <v>1332.4</v>
      </c>
      <c r="AK778" s="133">
        <f t="shared" si="817"/>
        <v>1338.2</v>
      </c>
      <c r="AL778" s="41">
        <f t="shared" si="827"/>
        <v>1345</v>
      </c>
      <c r="AM778" s="56">
        <f t="shared" si="834"/>
        <v>4.8000000000000007</v>
      </c>
      <c r="AN778" s="82">
        <f t="shared" si="835"/>
        <v>1</v>
      </c>
      <c r="AO778" s="82">
        <f t="shared" si="838"/>
        <v>0</v>
      </c>
      <c r="AP778" s="33">
        <f t="shared" si="853"/>
        <v>1</v>
      </c>
      <c r="AQ778" s="29">
        <f t="shared" si="839"/>
        <v>4.5</v>
      </c>
      <c r="AR778" s="86">
        <f t="shared" si="840"/>
        <v>1</v>
      </c>
      <c r="AS778" s="33">
        <f t="shared" si="841"/>
        <v>0</v>
      </c>
      <c r="AT778" s="19">
        <f t="shared" si="842"/>
        <v>0</v>
      </c>
      <c r="AU778" s="18">
        <f t="shared" si="854"/>
        <v>0</v>
      </c>
      <c r="AV778" s="5">
        <f t="shared" si="855"/>
        <v>0</v>
      </c>
      <c r="AW778" s="17">
        <f t="shared" si="843"/>
        <v>0</v>
      </c>
      <c r="AX778" s="17">
        <f t="shared" si="844"/>
        <v>0</v>
      </c>
      <c r="AY778" s="17">
        <f t="shared" si="856"/>
        <v>0</v>
      </c>
      <c r="AZ778" s="19">
        <f t="shared" si="857"/>
        <v>0</v>
      </c>
      <c r="BA778" s="19">
        <f t="shared" si="858"/>
        <v>0</v>
      </c>
      <c r="BB778" s="19">
        <f t="shared" si="859"/>
        <v>0</v>
      </c>
      <c r="BC778" s="19">
        <f t="shared" si="860"/>
        <v>0</v>
      </c>
      <c r="BD778" s="17">
        <f t="shared" si="861"/>
        <v>0</v>
      </c>
      <c r="BE778" s="17">
        <f t="shared" si="845"/>
        <v>0</v>
      </c>
      <c r="BF778" s="38">
        <f t="shared" si="846"/>
        <v>0</v>
      </c>
      <c r="BG778" s="38">
        <f t="shared" si="847"/>
        <v>0</v>
      </c>
      <c r="BH778" s="38">
        <f t="shared" si="862"/>
        <v>0</v>
      </c>
      <c r="BI778" s="38">
        <f t="shared" si="848"/>
        <v>-0.8</v>
      </c>
      <c r="BJ778" s="5">
        <f t="shared" si="849"/>
        <v>4.5</v>
      </c>
      <c r="BK778" s="5">
        <f t="shared" si="863"/>
        <v>0</v>
      </c>
      <c r="BL778" s="22">
        <f t="shared" si="864"/>
        <v>0</v>
      </c>
      <c r="BM778" s="5">
        <f t="shared" si="865"/>
        <v>3.7</v>
      </c>
      <c r="BN778" s="66">
        <f t="shared" si="866"/>
        <v>370</v>
      </c>
      <c r="BO778" s="5">
        <f>AP778*BO1616</f>
        <v>0</v>
      </c>
      <c r="BP778" s="5">
        <f>AU778*BP1239</f>
        <v>0</v>
      </c>
      <c r="BQ778" s="5">
        <f t="shared" si="819"/>
        <v>-39</v>
      </c>
      <c r="BR778" s="356">
        <f t="shared" si="875"/>
        <v>331</v>
      </c>
      <c r="BS778" s="5">
        <f t="shared" si="867"/>
        <v>1338.2</v>
      </c>
      <c r="BT778" s="6"/>
      <c r="BU778" s="306">
        <v>41701</v>
      </c>
      <c r="BV778" s="38">
        <f t="shared" si="850"/>
        <v>1338.2</v>
      </c>
      <c r="BW778" s="66">
        <f>BV27*BV778</f>
        <v>110248.80540451476</v>
      </c>
      <c r="BX778" s="66">
        <f t="shared" si="871"/>
        <v>1367.6058658757829</v>
      </c>
      <c r="BY778" s="17">
        <f t="shared" si="869"/>
        <v>1</v>
      </c>
      <c r="BZ778" s="17">
        <f t="shared" si="872"/>
        <v>0</v>
      </c>
      <c r="CA778" s="66">
        <f t="shared" si="820"/>
        <v>331</v>
      </c>
      <c r="CB778" s="66">
        <f>N3+CE778</f>
        <v>186379</v>
      </c>
      <c r="CC778" s="66">
        <f>MAX(BW404:BW778)</f>
        <v>154630.08732904927</v>
      </c>
      <c r="CD778" s="66">
        <f t="shared" si="851"/>
        <v>-44381.281924534516</v>
      </c>
      <c r="CE778" s="66">
        <f t="shared" si="821"/>
        <v>136379</v>
      </c>
      <c r="CF778" s="66">
        <f>MAX(CE404:CE778)</f>
        <v>136379</v>
      </c>
      <c r="CG778" s="66">
        <f t="shared" si="852"/>
        <v>0</v>
      </c>
      <c r="CH778" s="370">
        <f t="shared" si="818"/>
        <v>41701</v>
      </c>
      <c r="CI778" s="17">
        <f t="shared" si="882"/>
        <v>1</v>
      </c>
      <c r="CJ778" s="17">
        <f t="shared" si="883"/>
        <v>0</v>
      </c>
      <c r="CK778" s="38">
        <f>MAX(BV38:BV778)</f>
        <v>1876.9</v>
      </c>
      <c r="CL778" s="38">
        <f t="shared" si="870"/>
        <v>-538.70000000000005</v>
      </c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</row>
    <row r="779" spans="1:147" customFormat="1" x14ac:dyDescent="0.25">
      <c r="A779" s="3"/>
      <c r="B779" s="254">
        <f t="shared" si="876"/>
        <v>41582</v>
      </c>
      <c r="C779" s="5">
        <f t="shared" si="879"/>
        <v>56067</v>
      </c>
      <c r="D779" s="5">
        <v>0</v>
      </c>
      <c r="E779" s="66">
        <f t="shared" si="881"/>
        <v>0</v>
      </c>
      <c r="F779" s="66">
        <f t="shared" si="877"/>
        <v>662</v>
      </c>
      <c r="G779" s="4">
        <f t="shared" si="880"/>
        <v>56729</v>
      </c>
      <c r="H779" s="8">
        <f t="shared" si="878"/>
        <v>1.1807301977990618E-2</v>
      </c>
      <c r="I779" s="3"/>
      <c r="J779" s="306">
        <v>41708</v>
      </c>
      <c r="K779" s="176">
        <v>1340.8</v>
      </c>
      <c r="L779" s="176">
        <v>1388.4</v>
      </c>
      <c r="M779" s="176">
        <v>1327.5</v>
      </c>
      <c r="N779" s="178">
        <v>1379</v>
      </c>
      <c r="O779" s="5">
        <f t="shared" si="823"/>
        <v>60.900000000000091</v>
      </c>
      <c r="P779" s="8">
        <f t="shared" si="824"/>
        <v>4.5420644391408187E-2</v>
      </c>
      <c r="Q779" s="8">
        <f>(AVERAGE(P776:P778))*Q1239</f>
        <v>8.1061554093308126E-3</v>
      </c>
      <c r="R779" s="8">
        <f>P778/P1239</f>
        <v>0.6044770687589115</v>
      </c>
      <c r="S779" s="109">
        <f t="shared" si="810"/>
        <v>1329.9312668271691</v>
      </c>
      <c r="T779" s="5">
        <f t="shared" si="811"/>
        <v>10.799999999999955</v>
      </c>
      <c r="U779" s="8">
        <f t="shared" si="822"/>
        <v>0.4600000000000023</v>
      </c>
      <c r="V779" s="19">
        <f t="shared" si="812"/>
        <v>0</v>
      </c>
      <c r="W779" s="109">
        <f t="shared" si="813"/>
        <v>1351.6687331728308</v>
      </c>
      <c r="X779" s="5">
        <f t="shared" si="814"/>
        <v>9.2000000000000455</v>
      </c>
      <c r="Y779" s="8">
        <f t="shared" si="825"/>
        <v>0.5399999999999977</v>
      </c>
      <c r="Z779" s="5">
        <f t="shared" si="815"/>
        <v>29</v>
      </c>
      <c r="AA779" s="5">
        <f>K779*AA1239</f>
        <v>17.430399999999999</v>
      </c>
      <c r="AB779" s="5">
        <f t="shared" si="826"/>
        <v>10.536277099295329</v>
      </c>
      <c r="AC779" s="2">
        <f t="shared" si="868"/>
        <v>41708</v>
      </c>
      <c r="AD779" s="43">
        <f t="shared" si="836"/>
        <v>1330</v>
      </c>
      <c r="AE779" s="235">
        <v>4.2</v>
      </c>
      <c r="AF779" s="131">
        <f>(AK778&gt;AF1239)*1</f>
        <v>1</v>
      </c>
      <c r="AG779" s="112">
        <f>MROUND((AD779*AG1239),5)</f>
        <v>1305</v>
      </c>
      <c r="AH779" s="113">
        <f>MROUND((AE779*AH1239),0.1)</f>
        <v>0.8</v>
      </c>
      <c r="AI779" s="60">
        <f t="shared" si="837"/>
        <v>40.799999999999955</v>
      </c>
      <c r="AJ779" s="60">
        <f t="shared" si="816"/>
        <v>1340.8</v>
      </c>
      <c r="AK779" s="133">
        <f t="shared" si="817"/>
        <v>1379</v>
      </c>
      <c r="AL779" s="41">
        <f t="shared" si="827"/>
        <v>1350</v>
      </c>
      <c r="AM779" s="56">
        <f t="shared" si="834"/>
        <v>5.8000000000000007</v>
      </c>
      <c r="AN779" s="82">
        <f t="shared" si="835"/>
        <v>1</v>
      </c>
      <c r="AO779" s="82">
        <f t="shared" si="838"/>
        <v>0</v>
      </c>
      <c r="AP779" s="33">
        <f t="shared" si="853"/>
        <v>1</v>
      </c>
      <c r="AQ779" s="29">
        <f t="shared" si="839"/>
        <v>4.2</v>
      </c>
      <c r="AR779" s="86">
        <f t="shared" si="840"/>
        <v>1</v>
      </c>
      <c r="AS779" s="33">
        <f t="shared" si="841"/>
        <v>0</v>
      </c>
      <c r="AT779" s="19">
        <f t="shared" si="842"/>
        <v>0</v>
      </c>
      <c r="AU779" s="18">
        <f t="shared" si="854"/>
        <v>0</v>
      </c>
      <c r="AV779" s="5">
        <f t="shared" si="855"/>
        <v>0</v>
      </c>
      <c r="AW779" s="17">
        <f t="shared" si="843"/>
        <v>0</v>
      </c>
      <c r="AX779" s="17">
        <f t="shared" si="844"/>
        <v>0</v>
      </c>
      <c r="AY779" s="17">
        <f t="shared" si="856"/>
        <v>0</v>
      </c>
      <c r="AZ779" s="19">
        <f t="shared" si="857"/>
        <v>0</v>
      </c>
      <c r="BA779" s="19">
        <f t="shared" si="858"/>
        <v>0</v>
      </c>
      <c r="BB779" s="19">
        <f t="shared" si="859"/>
        <v>0</v>
      </c>
      <c r="BC779" s="19">
        <f t="shared" si="860"/>
        <v>0</v>
      </c>
      <c r="BD779" s="17">
        <f t="shared" si="861"/>
        <v>0</v>
      </c>
      <c r="BE779" s="17">
        <f t="shared" si="845"/>
        <v>0</v>
      </c>
      <c r="BF779" s="38">
        <f t="shared" si="846"/>
        <v>0</v>
      </c>
      <c r="BG779" s="38">
        <f t="shared" si="847"/>
        <v>0</v>
      </c>
      <c r="BH779" s="38">
        <f t="shared" si="862"/>
        <v>0</v>
      </c>
      <c r="BI779" s="38">
        <f t="shared" si="848"/>
        <v>-0.8</v>
      </c>
      <c r="BJ779" s="5">
        <f t="shared" si="849"/>
        <v>4.2</v>
      </c>
      <c r="BK779" s="5">
        <f t="shared" si="863"/>
        <v>0</v>
      </c>
      <c r="BL779" s="22">
        <f t="shared" si="864"/>
        <v>0</v>
      </c>
      <c r="BM779" s="5">
        <f t="shared" si="865"/>
        <v>3.4000000000000004</v>
      </c>
      <c r="BN779" s="66">
        <f t="shared" si="866"/>
        <v>340.00000000000006</v>
      </c>
      <c r="BO779" s="5">
        <f>AP779*BO1617</f>
        <v>0</v>
      </c>
      <c r="BP779" s="5">
        <f>AU779*BP1239</f>
        <v>0</v>
      </c>
      <c r="BQ779" s="5">
        <f t="shared" si="819"/>
        <v>-39</v>
      </c>
      <c r="BR779" s="356">
        <f t="shared" si="875"/>
        <v>301.00000000000006</v>
      </c>
      <c r="BS779" s="5">
        <f t="shared" si="867"/>
        <v>1379</v>
      </c>
      <c r="BT779" s="6"/>
      <c r="BU779" s="306">
        <v>41708</v>
      </c>
      <c r="BV779" s="38">
        <f t="shared" si="850"/>
        <v>1379</v>
      </c>
      <c r="BW779" s="66">
        <f>BV27*BV779</f>
        <v>113610.14994232988</v>
      </c>
      <c r="BX779" s="66">
        <f t="shared" si="871"/>
        <v>3361.3445378151227</v>
      </c>
      <c r="BY779" s="17">
        <f t="shared" si="869"/>
        <v>1</v>
      </c>
      <c r="BZ779" s="17">
        <f t="shared" si="872"/>
        <v>0</v>
      </c>
      <c r="CA779" s="66">
        <f t="shared" si="820"/>
        <v>301</v>
      </c>
      <c r="CB779" s="66">
        <f>N3+CE779</f>
        <v>186680</v>
      </c>
      <c r="CC779" s="66">
        <f>MAX(BW404:BW779)</f>
        <v>154630.08732904927</v>
      </c>
      <c r="CD779" s="66">
        <f t="shared" si="851"/>
        <v>-41019.937386719394</v>
      </c>
      <c r="CE779" s="66">
        <f t="shared" si="821"/>
        <v>136680</v>
      </c>
      <c r="CF779" s="66">
        <f>MAX(CE404:CE779)</f>
        <v>136680</v>
      </c>
      <c r="CG779" s="66">
        <f t="shared" si="852"/>
        <v>0</v>
      </c>
      <c r="CH779" s="370">
        <f t="shared" si="818"/>
        <v>41708</v>
      </c>
      <c r="CI779" s="17">
        <f t="shared" si="882"/>
        <v>1</v>
      </c>
      <c r="CJ779" s="17">
        <f t="shared" si="883"/>
        <v>0</v>
      </c>
      <c r="CK779" s="38">
        <f>MAX(BV38:BV779)</f>
        <v>1876.9</v>
      </c>
      <c r="CL779" s="38">
        <f t="shared" si="870"/>
        <v>-497.90000000000009</v>
      </c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</row>
    <row r="780" spans="1:147" customFormat="1" x14ac:dyDescent="0.25">
      <c r="A780" s="3"/>
      <c r="B780" s="254">
        <f t="shared" si="876"/>
        <v>41589</v>
      </c>
      <c r="C780" s="5">
        <f t="shared" si="879"/>
        <v>56729</v>
      </c>
      <c r="D780" s="5">
        <v>0</v>
      </c>
      <c r="E780" s="66">
        <f t="shared" si="881"/>
        <v>0</v>
      </c>
      <c r="F780" s="66">
        <f t="shared" si="877"/>
        <v>772</v>
      </c>
      <c r="G780" s="4">
        <f t="shared" si="880"/>
        <v>57501</v>
      </c>
      <c r="H780" s="8">
        <f t="shared" si="878"/>
        <v>1.360855999576936E-2</v>
      </c>
      <c r="I780" s="3"/>
      <c r="J780" s="306">
        <v>41715</v>
      </c>
      <c r="K780" s="176">
        <v>1383.1</v>
      </c>
      <c r="L780" s="176">
        <v>1392.6</v>
      </c>
      <c r="M780" s="176">
        <v>1320.8</v>
      </c>
      <c r="N780" s="178">
        <v>1336</v>
      </c>
      <c r="O780" s="5">
        <f t="shared" si="823"/>
        <v>71.799999999999955</v>
      </c>
      <c r="P780" s="8">
        <f t="shared" si="824"/>
        <v>5.1912370761333204E-2</v>
      </c>
      <c r="Q780" s="8">
        <f>(AVERAGE(P777:P779))*Q1239</f>
        <v>1.1603972457160395E-2</v>
      </c>
      <c r="R780" s="8">
        <f>P779/P1239</f>
        <v>1.2880994819845646</v>
      </c>
      <c r="S780" s="109">
        <f t="shared" si="810"/>
        <v>1367.0505456945014</v>
      </c>
      <c r="T780" s="5">
        <f t="shared" si="811"/>
        <v>18.099999999999909</v>
      </c>
      <c r="U780" s="8">
        <f t="shared" si="822"/>
        <v>0.48285714285714548</v>
      </c>
      <c r="V780" s="19">
        <f t="shared" si="812"/>
        <v>29</v>
      </c>
      <c r="W780" s="109">
        <f t="shared" si="813"/>
        <v>1399.1494543054985</v>
      </c>
      <c r="X780" s="5">
        <f t="shared" si="814"/>
        <v>16.900000000000091</v>
      </c>
      <c r="Y780" s="8">
        <f t="shared" si="825"/>
        <v>0.51714285714285446</v>
      </c>
      <c r="Z780" s="5">
        <f t="shared" si="815"/>
        <v>0</v>
      </c>
      <c r="AA780" s="5">
        <f>K780*AA1239</f>
        <v>17.9803</v>
      </c>
      <c r="AB780" s="5">
        <f t="shared" si="826"/>
        <v>23.160415115927066</v>
      </c>
      <c r="AC780" s="2">
        <f t="shared" si="868"/>
        <v>41715</v>
      </c>
      <c r="AD780" s="43">
        <f t="shared" si="836"/>
        <v>1365</v>
      </c>
      <c r="AE780" s="235">
        <v>4.8</v>
      </c>
      <c r="AF780" s="131">
        <f>(AK779&gt;AF1239)*1</f>
        <v>1</v>
      </c>
      <c r="AG780" s="112">
        <f>MROUND((AD780*AG1239),5)</f>
        <v>1340</v>
      </c>
      <c r="AH780" s="113">
        <f>MROUND((AE780*AH1239),0.1)</f>
        <v>0.9</v>
      </c>
      <c r="AI780" s="60">
        <f t="shared" si="837"/>
        <v>-43</v>
      </c>
      <c r="AJ780" s="60">
        <f t="shared" si="816"/>
        <v>1383.1</v>
      </c>
      <c r="AK780" s="133">
        <f t="shared" si="817"/>
        <v>1336</v>
      </c>
      <c r="AL780" s="41">
        <f t="shared" si="827"/>
        <v>1400</v>
      </c>
      <c r="AM780" s="56">
        <f t="shared" si="834"/>
        <v>5.7</v>
      </c>
      <c r="AN780" s="82">
        <f t="shared" si="835"/>
        <v>0</v>
      </c>
      <c r="AO780" s="82">
        <f t="shared" si="838"/>
        <v>1</v>
      </c>
      <c r="AP780" s="33">
        <f t="shared" si="853"/>
        <v>1</v>
      </c>
      <c r="AQ780" s="29">
        <f t="shared" si="839"/>
        <v>4.8</v>
      </c>
      <c r="AR780" s="86">
        <f t="shared" si="840"/>
        <v>0</v>
      </c>
      <c r="AS780" s="33">
        <f t="shared" si="841"/>
        <v>1</v>
      </c>
      <c r="AT780" s="19">
        <f t="shared" si="842"/>
        <v>1365</v>
      </c>
      <c r="AU780" s="18">
        <f t="shared" si="854"/>
        <v>0</v>
      </c>
      <c r="AV780" s="5">
        <f t="shared" si="855"/>
        <v>0</v>
      </c>
      <c r="AW780" s="17">
        <f t="shared" si="843"/>
        <v>0</v>
      </c>
      <c r="AX780" s="17">
        <f t="shared" si="844"/>
        <v>0</v>
      </c>
      <c r="AY780" s="17">
        <f t="shared" si="856"/>
        <v>0</v>
      </c>
      <c r="AZ780" s="19">
        <f t="shared" si="857"/>
        <v>0</v>
      </c>
      <c r="BA780" s="19">
        <f t="shared" si="858"/>
        <v>1365</v>
      </c>
      <c r="BB780" s="19">
        <f t="shared" si="859"/>
        <v>1340</v>
      </c>
      <c r="BC780" s="19">
        <f t="shared" si="860"/>
        <v>0</v>
      </c>
      <c r="BD780" s="17">
        <f t="shared" si="861"/>
        <v>0</v>
      </c>
      <c r="BE780" s="17">
        <f t="shared" si="845"/>
        <v>1</v>
      </c>
      <c r="BF780" s="38">
        <f t="shared" si="846"/>
        <v>1340</v>
      </c>
      <c r="BG780" s="38">
        <f t="shared" si="847"/>
        <v>0</v>
      </c>
      <c r="BH780" s="38">
        <f t="shared" si="862"/>
        <v>-25</v>
      </c>
      <c r="BI780" s="38">
        <f t="shared" si="848"/>
        <v>-25.9</v>
      </c>
      <c r="BJ780" s="5">
        <f t="shared" si="849"/>
        <v>4.8</v>
      </c>
      <c r="BK780" s="5">
        <f t="shared" si="863"/>
        <v>0</v>
      </c>
      <c r="BL780" s="22">
        <f t="shared" si="864"/>
        <v>0</v>
      </c>
      <c r="BM780" s="5">
        <f t="shared" si="865"/>
        <v>-21.099999999999998</v>
      </c>
      <c r="BN780" s="66">
        <f t="shared" si="866"/>
        <v>-2110</v>
      </c>
      <c r="BO780" s="5">
        <f>AP780*BO1618</f>
        <v>0</v>
      </c>
      <c r="BP780" s="5">
        <f>AU780*BP1239</f>
        <v>0</v>
      </c>
      <c r="BQ780" s="5">
        <f t="shared" si="819"/>
        <v>-39</v>
      </c>
      <c r="BR780" s="356">
        <f t="shared" si="875"/>
        <v>-2149</v>
      </c>
      <c r="BS780" s="5">
        <f t="shared" si="867"/>
        <v>1336</v>
      </c>
      <c r="BT780" s="6"/>
      <c r="BU780" s="306">
        <v>41715</v>
      </c>
      <c r="BV780" s="38">
        <f t="shared" si="850"/>
        <v>1336</v>
      </c>
      <c r="BW780" s="66">
        <f>BV27*BV780</f>
        <v>110067.55643433845</v>
      </c>
      <c r="BX780" s="66">
        <f t="shared" si="871"/>
        <v>-3542.5935079914343</v>
      </c>
      <c r="BY780" s="17">
        <f t="shared" si="869"/>
        <v>0</v>
      </c>
      <c r="BZ780" s="17">
        <f t="shared" si="872"/>
        <v>1</v>
      </c>
      <c r="CA780" s="66">
        <f t="shared" si="820"/>
        <v>-2149</v>
      </c>
      <c r="CB780" s="66">
        <f>N3+CE780</f>
        <v>184531</v>
      </c>
      <c r="CC780" s="66">
        <f>MAX(BW404:BW780)</f>
        <v>154630.08732904927</v>
      </c>
      <c r="CD780" s="66">
        <f t="shared" si="851"/>
        <v>-44562.530894710828</v>
      </c>
      <c r="CE780" s="66">
        <f t="shared" si="821"/>
        <v>134531</v>
      </c>
      <c r="CF780" s="66">
        <f>MAX(CE404:CE780)</f>
        <v>136680</v>
      </c>
      <c r="CG780" s="66">
        <f t="shared" si="852"/>
        <v>-2149</v>
      </c>
      <c r="CH780" s="370">
        <f t="shared" si="818"/>
        <v>41715</v>
      </c>
      <c r="CI780" s="17">
        <f t="shared" si="882"/>
        <v>0</v>
      </c>
      <c r="CJ780" s="17">
        <f t="shared" si="883"/>
        <v>1</v>
      </c>
      <c r="CK780" s="38">
        <f>MAX(BV38:BV780)</f>
        <v>1876.9</v>
      </c>
      <c r="CL780" s="38">
        <f t="shared" si="870"/>
        <v>-540.90000000000009</v>
      </c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</row>
    <row r="781" spans="1:147" customFormat="1" x14ac:dyDescent="0.25">
      <c r="A781" s="3"/>
      <c r="B781" s="254">
        <f t="shared" si="876"/>
        <v>41596</v>
      </c>
      <c r="C781" s="5">
        <f t="shared" si="879"/>
        <v>57501</v>
      </c>
      <c r="D781" s="5">
        <v>0</v>
      </c>
      <c r="E781" s="66">
        <f t="shared" si="881"/>
        <v>0</v>
      </c>
      <c r="F781" s="66">
        <f t="shared" si="877"/>
        <v>-7487.9999999999991</v>
      </c>
      <c r="G781" s="4">
        <f t="shared" si="880"/>
        <v>50013</v>
      </c>
      <c r="H781" s="8">
        <f t="shared" si="878"/>
        <v>-0.1302238221943966</v>
      </c>
      <c r="I781" s="3"/>
      <c r="J781" s="306">
        <v>41722</v>
      </c>
      <c r="K781" s="176">
        <v>1335</v>
      </c>
      <c r="L781" s="176">
        <v>1335.7</v>
      </c>
      <c r="M781" s="176">
        <v>1286.0999999999999</v>
      </c>
      <c r="N781" s="178">
        <v>1294.3</v>
      </c>
      <c r="O781" s="5">
        <f t="shared" si="823"/>
        <v>49.600000000000136</v>
      </c>
      <c r="P781" s="8">
        <f t="shared" si="824"/>
        <v>3.715355805243456E-2</v>
      </c>
      <c r="Q781" s="8">
        <f>(AVERAGE(P778:P780))*Q1239</f>
        <v>1.5819724746273665E-2</v>
      </c>
      <c r="R781" s="8">
        <f>P780/P1239</f>
        <v>1.4722005551051325</v>
      </c>
      <c r="S781" s="109">
        <f t="shared" si="810"/>
        <v>1313.8806674637246</v>
      </c>
      <c r="T781" s="5">
        <f t="shared" si="811"/>
        <v>20</v>
      </c>
      <c r="U781" s="8">
        <f t="shared" si="822"/>
        <v>0.5</v>
      </c>
      <c r="V781" s="19">
        <f t="shared" si="812"/>
        <v>20.700000000000045</v>
      </c>
      <c r="W781" s="109">
        <f t="shared" si="813"/>
        <v>1356.1193325362754</v>
      </c>
      <c r="X781" s="5">
        <f t="shared" si="814"/>
        <v>20</v>
      </c>
      <c r="Y781" s="8">
        <f t="shared" si="825"/>
        <v>0.5</v>
      </c>
      <c r="Z781" s="5">
        <f t="shared" si="815"/>
        <v>0</v>
      </c>
      <c r="AA781" s="5">
        <f>K781*AA1239</f>
        <v>17.355</v>
      </c>
      <c r="AB781" s="5">
        <f t="shared" si="826"/>
        <v>25.550040633849576</v>
      </c>
      <c r="AC781" s="2">
        <f t="shared" si="868"/>
        <v>41722</v>
      </c>
      <c r="AD781" s="43">
        <f t="shared" si="836"/>
        <v>1315</v>
      </c>
      <c r="AE781" s="235">
        <v>11.1</v>
      </c>
      <c r="AF781" s="131">
        <f>(AK780&gt;AF1239)*1</f>
        <v>1</v>
      </c>
      <c r="AG781" s="112">
        <f>MROUND((AD781*AG1239),5)</f>
        <v>1290</v>
      </c>
      <c r="AH781" s="113">
        <f>MROUND((AE781*AH1239),0.1)</f>
        <v>2</v>
      </c>
      <c r="AI781" s="60">
        <f t="shared" si="837"/>
        <v>-41.700000000000045</v>
      </c>
      <c r="AJ781" s="60">
        <f t="shared" si="816"/>
        <v>1335</v>
      </c>
      <c r="AK781" s="133">
        <f t="shared" si="817"/>
        <v>1294.3</v>
      </c>
      <c r="AL781" s="41">
        <f t="shared" si="827"/>
        <v>1355</v>
      </c>
      <c r="AM781" s="56">
        <f t="shared" si="834"/>
        <v>12</v>
      </c>
      <c r="AN781" s="82">
        <f t="shared" si="835"/>
        <v>0</v>
      </c>
      <c r="AO781" s="82">
        <f t="shared" si="838"/>
        <v>1</v>
      </c>
      <c r="AP781" s="33">
        <f t="shared" si="853"/>
        <v>1</v>
      </c>
      <c r="AQ781" s="29">
        <f t="shared" si="839"/>
        <v>11.1</v>
      </c>
      <c r="AR781" s="86">
        <f t="shared" si="840"/>
        <v>0</v>
      </c>
      <c r="AS781" s="33">
        <f t="shared" si="841"/>
        <v>1</v>
      </c>
      <c r="AT781" s="19">
        <f t="shared" si="842"/>
        <v>1315</v>
      </c>
      <c r="AU781" s="18">
        <f t="shared" si="854"/>
        <v>0</v>
      </c>
      <c r="AV781" s="5">
        <f t="shared" si="855"/>
        <v>0</v>
      </c>
      <c r="AW781" s="17">
        <f t="shared" si="843"/>
        <v>0</v>
      </c>
      <c r="AX781" s="17">
        <f t="shared" si="844"/>
        <v>0</v>
      </c>
      <c r="AY781" s="17">
        <f t="shared" si="856"/>
        <v>0</v>
      </c>
      <c r="AZ781" s="19">
        <f t="shared" si="857"/>
        <v>0</v>
      </c>
      <c r="BA781" s="19">
        <f t="shared" si="858"/>
        <v>1315</v>
      </c>
      <c r="BB781" s="19">
        <f t="shared" si="859"/>
        <v>0</v>
      </c>
      <c r="BC781" s="19">
        <f t="shared" si="860"/>
        <v>0</v>
      </c>
      <c r="BD781" s="17">
        <f t="shared" si="861"/>
        <v>1315</v>
      </c>
      <c r="BE781" s="17">
        <f t="shared" si="845"/>
        <v>0</v>
      </c>
      <c r="BF781" s="38">
        <f t="shared" si="846"/>
        <v>0</v>
      </c>
      <c r="BG781" s="38">
        <f t="shared" si="847"/>
        <v>0</v>
      </c>
      <c r="BH781" s="38">
        <f t="shared" si="862"/>
        <v>0</v>
      </c>
      <c r="BI781" s="38">
        <f t="shared" si="848"/>
        <v>-2</v>
      </c>
      <c r="BJ781" s="5">
        <f t="shared" si="849"/>
        <v>11.1</v>
      </c>
      <c r="BK781" s="5">
        <f t="shared" si="863"/>
        <v>0</v>
      </c>
      <c r="BL781" s="22">
        <f t="shared" si="864"/>
        <v>0</v>
      </c>
      <c r="BM781" s="5">
        <f t="shared" si="865"/>
        <v>9.1</v>
      </c>
      <c r="BN781" s="66">
        <f t="shared" si="866"/>
        <v>910</v>
      </c>
      <c r="BO781" s="5">
        <f>AP781*BO1619</f>
        <v>0</v>
      </c>
      <c r="BP781" s="5">
        <f>AU781*BP1239</f>
        <v>0</v>
      </c>
      <c r="BQ781" s="5">
        <f t="shared" si="819"/>
        <v>-39</v>
      </c>
      <c r="BR781" s="356">
        <f t="shared" si="875"/>
        <v>871</v>
      </c>
      <c r="BS781" s="5">
        <f t="shared" si="867"/>
        <v>1294.3</v>
      </c>
      <c r="BT781" s="6"/>
      <c r="BU781" s="306">
        <v>41722</v>
      </c>
      <c r="BV781" s="38">
        <f t="shared" si="850"/>
        <v>1294.3</v>
      </c>
      <c r="BW781" s="66">
        <f>BV27*BV781</f>
        <v>106632.0645905421</v>
      </c>
      <c r="BX781" s="66">
        <f t="shared" si="871"/>
        <v>-3435.4918437963497</v>
      </c>
      <c r="BY781" s="17">
        <f t="shared" si="869"/>
        <v>0</v>
      </c>
      <c r="BZ781" s="17">
        <f t="shared" si="872"/>
        <v>1</v>
      </c>
      <c r="CA781" s="66">
        <f t="shared" si="820"/>
        <v>871</v>
      </c>
      <c r="CB781" s="66">
        <f>N3+CE781</f>
        <v>185402</v>
      </c>
      <c r="CC781" s="66">
        <f>MAX(BW404:BW781)</f>
        <v>154630.08732904927</v>
      </c>
      <c r="CD781" s="66">
        <f t="shared" si="851"/>
        <v>-47998.022738507178</v>
      </c>
      <c r="CE781" s="66">
        <f t="shared" si="821"/>
        <v>135402</v>
      </c>
      <c r="CF781" s="66">
        <f>MAX(CE404:CE781)</f>
        <v>136680</v>
      </c>
      <c r="CG781" s="66">
        <f t="shared" si="852"/>
        <v>-1278</v>
      </c>
      <c r="CH781" s="370">
        <f t="shared" si="818"/>
        <v>41722</v>
      </c>
      <c r="CI781" s="17">
        <f t="shared" si="882"/>
        <v>1</v>
      </c>
      <c r="CJ781" s="17">
        <f t="shared" si="883"/>
        <v>0</v>
      </c>
      <c r="CK781" s="38">
        <f>MAX(BV38:BV781)</f>
        <v>1876.9</v>
      </c>
      <c r="CL781" s="38">
        <f t="shared" si="870"/>
        <v>-582.60000000000014</v>
      </c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</row>
    <row r="782" spans="1:147" customFormat="1" x14ac:dyDescent="0.25">
      <c r="A782" s="3"/>
      <c r="B782" s="254">
        <f t="shared" si="876"/>
        <v>41603</v>
      </c>
      <c r="C782" s="5">
        <f t="shared" si="879"/>
        <v>50013</v>
      </c>
      <c r="D782" s="5">
        <v>0</v>
      </c>
      <c r="E782" s="66">
        <f t="shared" si="881"/>
        <v>0</v>
      </c>
      <c r="F782" s="66">
        <f t="shared" si="877"/>
        <v>420.99999999999994</v>
      </c>
      <c r="G782" s="4">
        <f t="shared" si="880"/>
        <v>50434</v>
      </c>
      <c r="H782" s="8">
        <f t="shared" si="878"/>
        <v>8.4178113690440478E-3</v>
      </c>
      <c r="I782" s="3"/>
      <c r="J782" s="306">
        <v>41729</v>
      </c>
      <c r="K782" s="176">
        <v>1295</v>
      </c>
      <c r="L782" s="176">
        <v>1307.5</v>
      </c>
      <c r="M782" s="176">
        <v>1277.4000000000001</v>
      </c>
      <c r="N782" s="178">
        <v>1303.5</v>
      </c>
      <c r="O782" s="5">
        <f t="shared" si="823"/>
        <v>30.099999999999909</v>
      </c>
      <c r="P782" s="8">
        <f t="shared" si="824"/>
        <v>2.3243243243243172E-2</v>
      </c>
      <c r="Q782" s="8">
        <f>(AVERAGE(P779:P781))*Q1239</f>
        <v>1.793154309402346E-2</v>
      </c>
      <c r="R782" s="8">
        <f>P781/P1239</f>
        <v>1.0536503724785811</v>
      </c>
      <c r="S782" s="109">
        <f t="shared" si="810"/>
        <v>1271.7786516932397</v>
      </c>
      <c r="T782" s="5">
        <f t="shared" si="811"/>
        <v>25</v>
      </c>
      <c r="U782" s="8">
        <f t="shared" si="822"/>
        <v>0.5</v>
      </c>
      <c r="V782" s="19">
        <f t="shared" si="812"/>
        <v>0</v>
      </c>
      <c r="W782" s="109">
        <f t="shared" si="813"/>
        <v>1318.2213483067603</v>
      </c>
      <c r="X782" s="5">
        <f t="shared" si="814"/>
        <v>25</v>
      </c>
      <c r="Y782" s="8">
        <f t="shared" si="825"/>
        <v>0.5</v>
      </c>
      <c r="Z782" s="5">
        <f t="shared" si="815"/>
        <v>0</v>
      </c>
      <c r="AA782" s="5">
        <f>K782*AA1239</f>
        <v>16.835000000000001</v>
      </c>
      <c r="AB782" s="5">
        <f t="shared" si="826"/>
        <v>17.738204020676914</v>
      </c>
      <c r="AC782" s="2">
        <f t="shared" si="868"/>
        <v>41729</v>
      </c>
      <c r="AD782" s="43">
        <f t="shared" si="836"/>
        <v>1270</v>
      </c>
      <c r="AE782" s="235">
        <v>12.7</v>
      </c>
      <c r="AF782" s="131">
        <f>(AK781&gt;AF1239)*1</f>
        <v>1</v>
      </c>
      <c r="AG782" s="112">
        <f>MROUND((AD782*AG1239),5)</f>
        <v>1245</v>
      </c>
      <c r="AH782" s="113">
        <f>MROUND((AE782*AH1239),0.1)</f>
        <v>2.3000000000000003</v>
      </c>
      <c r="AI782" s="60">
        <f t="shared" si="837"/>
        <v>9.2000000000000455</v>
      </c>
      <c r="AJ782" s="60">
        <f t="shared" si="816"/>
        <v>1295</v>
      </c>
      <c r="AK782" s="133">
        <f t="shared" si="817"/>
        <v>1303.5</v>
      </c>
      <c r="AL782" s="41">
        <f t="shared" si="827"/>
        <v>1320</v>
      </c>
      <c r="AM782" s="56">
        <f t="shared" si="834"/>
        <v>12.8</v>
      </c>
      <c r="AN782" s="82">
        <f t="shared" si="835"/>
        <v>1</v>
      </c>
      <c r="AO782" s="82">
        <f t="shared" si="838"/>
        <v>0</v>
      </c>
      <c r="AP782" s="33">
        <f t="shared" si="853"/>
        <v>0</v>
      </c>
      <c r="AQ782" s="29">
        <f t="shared" si="839"/>
        <v>0</v>
      </c>
      <c r="AR782" s="86">
        <f t="shared" si="840"/>
        <v>1</v>
      </c>
      <c r="AS782" s="33">
        <f t="shared" si="841"/>
        <v>0</v>
      </c>
      <c r="AT782" s="19">
        <f t="shared" si="842"/>
        <v>0</v>
      </c>
      <c r="AU782" s="18">
        <f t="shared" si="854"/>
        <v>1</v>
      </c>
      <c r="AV782" s="5">
        <f t="shared" si="855"/>
        <v>12.8</v>
      </c>
      <c r="AW782" s="17">
        <f t="shared" si="843"/>
        <v>1</v>
      </c>
      <c r="AX782" s="17">
        <f t="shared" si="844"/>
        <v>0</v>
      </c>
      <c r="AY782" s="17">
        <f t="shared" si="856"/>
        <v>0</v>
      </c>
      <c r="AZ782" s="19">
        <f t="shared" si="857"/>
        <v>1315</v>
      </c>
      <c r="BA782" s="19">
        <f t="shared" si="858"/>
        <v>0</v>
      </c>
      <c r="BB782" s="19">
        <f t="shared" si="859"/>
        <v>0</v>
      </c>
      <c r="BC782" s="19">
        <f t="shared" si="860"/>
        <v>0</v>
      </c>
      <c r="BD782" s="17">
        <f t="shared" si="861"/>
        <v>1315</v>
      </c>
      <c r="BE782" s="17">
        <f t="shared" si="845"/>
        <v>0</v>
      </c>
      <c r="BF782" s="38">
        <f t="shared" si="846"/>
        <v>0</v>
      </c>
      <c r="BG782" s="38">
        <f t="shared" si="847"/>
        <v>0</v>
      </c>
      <c r="BH782" s="38">
        <f t="shared" si="862"/>
        <v>0</v>
      </c>
      <c r="BI782" s="38">
        <f t="shared" si="848"/>
        <v>-2.3000000000000003</v>
      </c>
      <c r="BJ782" s="5">
        <f t="shared" si="849"/>
        <v>0</v>
      </c>
      <c r="BK782" s="5">
        <f t="shared" si="863"/>
        <v>0</v>
      </c>
      <c r="BL782" s="22">
        <f t="shared" si="864"/>
        <v>12.8</v>
      </c>
      <c r="BM782" s="5">
        <f t="shared" si="865"/>
        <v>10.5</v>
      </c>
      <c r="BN782" s="66">
        <f t="shared" si="866"/>
        <v>1050</v>
      </c>
      <c r="BO782" s="5">
        <f>AP782*BO1620</f>
        <v>0</v>
      </c>
      <c r="BP782" s="5">
        <f>AU782*BP1239</f>
        <v>-39</v>
      </c>
      <c r="BQ782" s="5">
        <f t="shared" si="819"/>
        <v>-39</v>
      </c>
      <c r="BR782" s="356">
        <f t="shared" si="875"/>
        <v>972</v>
      </c>
      <c r="BS782" s="5">
        <f t="shared" si="867"/>
        <v>1303.5</v>
      </c>
      <c r="BT782" s="6"/>
      <c r="BU782" s="306">
        <v>41729</v>
      </c>
      <c r="BV782" s="38">
        <f t="shared" si="850"/>
        <v>1303.5</v>
      </c>
      <c r="BW782" s="66">
        <f>BV27*BV782</f>
        <v>107390.0148294612</v>
      </c>
      <c r="BX782" s="66">
        <f t="shared" si="871"/>
        <v>757.95023891910387</v>
      </c>
      <c r="BY782" s="17">
        <f t="shared" si="869"/>
        <v>1</v>
      </c>
      <c r="BZ782" s="17">
        <f t="shared" si="872"/>
        <v>0</v>
      </c>
      <c r="CA782" s="66">
        <f t="shared" si="820"/>
        <v>972</v>
      </c>
      <c r="CB782" s="66">
        <f>N3+CE782</f>
        <v>186374</v>
      </c>
      <c r="CC782" s="66">
        <f>MAX(BW404:BW782)</f>
        <v>154630.08732904927</v>
      </c>
      <c r="CD782" s="66">
        <f t="shared" si="851"/>
        <v>-47240.072499588074</v>
      </c>
      <c r="CE782" s="66">
        <f t="shared" si="821"/>
        <v>136374</v>
      </c>
      <c r="CF782" s="66">
        <f>MAX(CE404:CE782)</f>
        <v>136680</v>
      </c>
      <c r="CG782" s="66">
        <f t="shared" si="852"/>
        <v>-306</v>
      </c>
      <c r="CH782" s="370">
        <f t="shared" si="818"/>
        <v>41729</v>
      </c>
      <c r="CI782" s="17">
        <f t="shared" si="882"/>
        <v>1</v>
      </c>
      <c r="CJ782" s="17">
        <f t="shared" si="883"/>
        <v>0</v>
      </c>
      <c r="CK782" s="38">
        <f>MAX(BV38:BV782)</f>
        <v>1876.9</v>
      </c>
      <c r="CL782" s="38">
        <f t="shared" si="870"/>
        <v>-573.40000000000009</v>
      </c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</row>
    <row r="783" spans="1:147" customFormat="1" x14ac:dyDescent="0.25">
      <c r="A783" s="3"/>
      <c r="B783" s="254">
        <f t="shared" si="876"/>
        <v>41610</v>
      </c>
      <c r="C783" s="5">
        <f t="shared" si="879"/>
        <v>50434</v>
      </c>
      <c r="D783" s="5">
        <v>0</v>
      </c>
      <c r="E783" s="66">
        <f t="shared" si="881"/>
        <v>0</v>
      </c>
      <c r="F783" s="66">
        <f t="shared" si="877"/>
        <v>771</v>
      </c>
      <c r="G783" s="4">
        <f t="shared" si="880"/>
        <v>51205</v>
      </c>
      <c r="H783" s="8">
        <f t="shared" si="878"/>
        <v>1.5287306182337312E-2</v>
      </c>
      <c r="I783" s="3"/>
      <c r="J783" s="306">
        <v>41736</v>
      </c>
      <c r="K783" s="176">
        <v>1304</v>
      </c>
      <c r="L783" s="176">
        <v>1324.9</v>
      </c>
      <c r="M783" s="176">
        <v>1295.8</v>
      </c>
      <c r="N783" s="178">
        <v>1319</v>
      </c>
      <c r="O783" s="5">
        <f t="shared" si="823"/>
        <v>29.100000000000136</v>
      </c>
      <c r="P783" s="8">
        <f t="shared" si="824"/>
        <v>2.2315950920245502E-2</v>
      </c>
      <c r="Q783" s="8">
        <f>(AVERAGE(P780:P782))*Q1239</f>
        <v>1.4974556274268126E-2</v>
      </c>
      <c r="R783" s="8">
        <f>P782/P1239</f>
        <v>0.65916302999272658</v>
      </c>
      <c r="S783" s="109">
        <f t="shared" si="810"/>
        <v>1284.4731786183543</v>
      </c>
      <c r="T783" s="5">
        <f t="shared" si="811"/>
        <v>19</v>
      </c>
      <c r="U783" s="8">
        <f t="shared" si="822"/>
        <v>0.52500000000000002</v>
      </c>
      <c r="V783" s="19">
        <f t="shared" si="812"/>
        <v>0</v>
      </c>
      <c r="W783" s="109">
        <f t="shared" si="813"/>
        <v>1323.5268213816457</v>
      </c>
      <c r="X783" s="5">
        <f t="shared" si="814"/>
        <v>21</v>
      </c>
      <c r="Y783" s="8">
        <f t="shared" si="825"/>
        <v>0.47499999999999998</v>
      </c>
      <c r="Z783" s="5">
        <f t="shared" si="815"/>
        <v>0</v>
      </c>
      <c r="AA783" s="5">
        <f>K783*AA1239</f>
        <v>16.951999999999998</v>
      </c>
      <c r="AB783" s="5">
        <f t="shared" si="826"/>
        <v>11.1741316844367</v>
      </c>
      <c r="AC783" s="2">
        <f t="shared" si="868"/>
        <v>41736</v>
      </c>
      <c r="AD783" s="43">
        <f t="shared" si="836"/>
        <v>1285</v>
      </c>
      <c r="AE783" s="235">
        <v>8.8000000000000007</v>
      </c>
      <c r="AF783" s="131">
        <f>(AK782&gt;AF1239)*1</f>
        <v>1</v>
      </c>
      <c r="AG783" s="112">
        <f>MROUND((AD783*AG1239),5)</f>
        <v>1260</v>
      </c>
      <c r="AH783" s="113">
        <f>MROUND((AE783*AH1239),0.1)</f>
        <v>1.6</v>
      </c>
      <c r="AI783" s="60">
        <f t="shared" si="837"/>
        <v>15.5</v>
      </c>
      <c r="AJ783" s="60">
        <f t="shared" si="816"/>
        <v>1304</v>
      </c>
      <c r="AK783" s="133">
        <f t="shared" si="817"/>
        <v>1319</v>
      </c>
      <c r="AL783" s="41">
        <f t="shared" si="827"/>
        <v>1325</v>
      </c>
      <c r="AM783" s="56">
        <f t="shared" si="834"/>
        <v>8.9</v>
      </c>
      <c r="AN783" s="82">
        <f t="shared" si="835"/>
        <v>1</v>
      </c>
      <c r="AO783" s="82">
        <f t="shared" si="838"/>
        <v>0</v>
      </c>
      <c r="AP783" s="33">
        <f t="shared" si="853"/>
        <v>0</v>
      </c>
      <c r="AQ783" s="29">
        <f t="shared" si="839"/>
        <v>0</v>
      </c>
      <c r="AR783" s="86">
        <f t="shared" si="840"/>
        <v>1</v>
      </c>
      <c r="AS783" s="33">
        <f t="shared" si="841"/>
        <v>0</v>
      </c>
      <c r="AT783" s="19">
        <f t="shared" si="842"/>
        <v>0</v>
      </c>
      <c r="AU783" s="18">
        <f t="shared" si="854"/>
        <v>1</v>
      </c>
      <c r="AV783" s="5">
        <f t="shared" si="855"/>
        <v>8.9</v>
      </c>
      <c r="AW783" s="17">
        <f t="shared" si="843"/>
        <v>1</v>
      </c>
      <c r="AX783" s="17">
        <f t="shared" si="844"/>
        <v>0</v>
      </c>
      <c r="AY783" s="17">
        <f t="shared" si="856"/>
        <v>0</v>
      </c>
      <c r="AZ783" s="19">
        <f t="shared" si="857"/>
        <v>1315</v>
      </c>
      <c r="BA783" s="19">
        <f t="shared" si="858"/>
        <v>0</v>
      </c>
      <c r="BB783" s="19">
        <f t="shared" si="859"/>
        <v>0</v>
      </c>
      <c r="BC783" s="19">
        <f t="shared" si="860"/>
        <v>0</v>
      </c>
      <c r="BD783" s="17">
        <f t="shared" si="861"/>
        <v>1315</v>
      </c>
      <c r="BE783" s="17">
        <f t="shared" si="845"/>
        <v>0</v>
      </c>
      <c r="BF783" s="38">
        <f t="shared" si="846"/>
        <v>0</v>
      </c>
      <c r="BG783" s="38">
        <f t="shared" si="847"/>
        <v>0</v>
      </c>
      <c r="BH783" s="38">
        <f t="shared" si="862"/>
        <v>0</v>
      </c>
      <c r="BI783" s="38">
        <f t="shared" si="848"/>
        <v>-1.6</v>
      </c>
      <c r="BJ783" s="5">
        <f t="shared" si="849"/>
        <v>0</v>
      </c>
      <c r="BK783" s="5">
        <f t="shared" si="863"/>
        <v>0</v>
      </c>
      <c r="BL783" s="22">
        <f t="shared" si="864"/>
        <v>8.9</v>
      </c>
      <c r="BM783" s="5">
        <f t="shared" si="865"/>
        <v>7.3000000000000007</v>
      </c>
      <c r="BN783" s="66">
        <f t="shared" si="866"/>
        <v>730.00000000000011</v>
      </c>
      <c r="BO783" s="5">
        <f>AP783*BO1621</f>
        <v>0</v>
      </c>
      <c r="BP783" s="5">
        <f>AU783*BP1239</f>
        <v>-39</v>
      </c>
      <c r="BQ783" s="5">
        <f t="shared" si="819"/>
        <v>-39</v>
      </c>
      <c r="BR783" s="356">
        <f t="shared" si="875"/>
        <v>652.00000000000011</v>
      </c>
      <c r="BS783" s="5">
        <f t="shared" si="867"/>
        <v>1319</v>
      </c>
      <c r="BT783" s="6"/>
      <c r="BU783" s="306">
        <v>41736</v>
      </c>
      <c r="BV783" s="38">
        <f t="shared" si="850"/>
        <v>1319</v>
      </c>
      <c r="BW783" s="66">
        <f>BV27*BV783</f>
        <v>108666.99621024881</v>
      </c>
      <c r="BX783" s="66">
        <f t="shared" si="871"/>
        <v>1276.9813807876053</v>
      </c>
      <c r="BY783" s="17">
        <f t="shared" si="869"/>
        <v>1</v>
      </c>
      <c r="BZ783" s="17">
        <f t="shared" si="872"/>
        <v>0</v>
      </c>
      <c r="CA783" s="66">
        <f t="shared" si="820"/>
        <v>652</v>
      </c>
      <c r="CB783" s="66">
        <f>N3+CE783</f>
        <v>187026</v>
      </c>
      <c r="CC783" s="66">
        <f>MAX(BW404:BW783)</f>
        <v>154630.08732904927</v>
      </c>
      <c r="CD783" s="66">
        <f t="shared" si="851"/>
        <v>-45963.091118800468</v>
      </c>
      <c r="CE783" s="66">
        <f t="shared" si="821"/>
        <v>137026</v>
      </c>
      <c r="CF783" s="66">
        <f>MAX(CE404:CE783)</f>
        <v>137026</v>
      </c>
      <c r="CG783" s="66">
        <f t="shared" si="852"/>
        <v>0</v>
      </c>
      <c r="CH783" s="370">
        <f t="shared" si="818"/>
        <v>41736</v>
      </c>
      <c r="CI783" s="17">
        <f t="shared" si="882"/>
        <v>1</v>
      </c>
      <c r="CJ783" s="17">
        <f t="shared" si="883"/>
        <v>0</v>
      </c>
      <c r="CK783" s="38">
        <f>MAX(BV38:BV783)</f>
        <v>1876.9</v>
      </c>
      <c r="CL783" s="38">
        <f t="shared" si="870"/>
        <v>-557.90000000000009</v>
      </c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</row>
    <row r="784" spans="1:147" customFormat="1" x14ac:dyDescent="0.25">
      <c r="A784" s="3"/>
      <c r="B784" s="254">
        <f t="shared" si="876"/>
        <v>41617</v>
      </c>
      <c r="C784" s="5">
        <f t="shared" si="879"/>
        <v>51205</v>
      </c>
      <c r="D784" s="5">
        <v>0</v>
      </c>
      <c r="E784" s="66">
        <f t="shared" si="881"/>
        <v>0</v>
      </c>
      <c r="F784" s="66">
        <f t="shared" si="877"/>
        <v>442</v>
      </c>
      <c r="G784" s="4">
        <f t="shared" si="880"/>
        <v>51647</v>
      </c>
      <c r="H784" s="8">
        <f t="shared" si="878"/>
        <v>8.6319695342251725E-3</v>
      </c>
      <c r="I784" s="3"/>
      <c r="J784" s="306">
        <v>41743</v>
      </c>
      <c r="K784" s="176">
        <v>1321</v>
      </c>
      <c r="L784" s="176">
        <v>1331.4</v>
      </c>
      <c r="M784" s="176">
        <v>1284.4000000000001</v>
      </c>
      <c r="N784" s="178">
        <v>1293.9000000000001</v>
      </c>
      <c r="O784" s="5">
        <f t="shared" si="823"/>
        <v>47</v>
      </c>
      <c r="P784" s="8">
        <f t="shared" si="824"/>
        <v>3.5579106737320211E-2</v>
      </c>
      <c r="Q784" s="8">
        <f>(AVERAGE(P781:P783))*Q1239</f>
        <v>1.1028366962123099E-2</v>
      </c>
      <c r="R784" s="8">
        <f>P783/P1239</f>
        <v>0.63286563203842749</v>
      </c>
      <c r="S784" s="109">
        <f t="shared" si="810"/>
        <v>1306.4315272430354</v>
      </c>
      <c r="T784" s="5">
        <f t="shared" si="811"/>
        <v>16</v>
      </c>
      <c r="U784" s="8">
        <f t="shared" si="822"/>
        <v>0.46666666666666667</v>
      </c>
      <c r="V784" s="19">
        <f t="shared" si="812"/>
        <v>11.099999999999909</v>
      </c>
      <c r="W784" s="109">
        <f t="shared" si="813"/>
        <v>1335.5684727569646</v>
      </c>
      <c r="X784" s="5">
        <f t="shared" si="814"/>
        <v>14</v>
      </c>
      <c r="Y784" s="8">
        <f t="shared" si="825"/>
        <v>0.53333333333333333</v>
      </c>
      <c r="Z784" s="5">
        <f t="shared" si="815"/>
        <v>0</v>
      </c>
      <c r="AA784" s="5">
        <f>K784*AA1239</f>
        <v>17.172999999999998</v>
      </c>
      <c r="AB784" s="5">
        <f t="shared" si="826"/>
        <v>10.868201498995914</v>
      </c>
      <c r="AC784" s="2">
        <f t="shared" si="868"/>
        <v>41743</v>
      </c>
      <c r="AD784" s="43">
        <f t="shared" si="836"/>
        <v>1305</v>
      </c>
      <c r="AE784" s="235">
        <v>5.8</v>
      </c>
      <c r="AF784" s="131">
        <f>(AK783&gt;AF1239)*1</f>
        <v>1</v>
      </c>
      <c r="AG784" s="112">
        <f>MROUND((AD784*AG1239),5)</f>
        <v>1280</v>
      </c>
      <c r="AH784" s="113">
        <f>MROUND((AE784*AH1239),0.1)</f>
        <v>1</v>
      </c>
      <c r="AI784" s="60">
        <f t="shared" si="837"/>
        <v>-25.099999999999909</v>
      </c>
      <c r="AJ784" s="60">
        <f t="shared" si="816"/>
        <v>1321</v>
      </c>
      <c r="AK784" s="133">
        <f t="shared" si="817"/>
        <v>1293.9000000000001</v>
      </c>
      <c r="AL784" s="41">
        <f t="shared" si="827"/>
        <v>1335</v>
      </c>
      <c r="AM784" s="56">
        <f t="shared" si="834"/>
        <v>5.3000000000000007</v>
      </c>
      <c r="AN784" s="82">
        <f t="shared" si="835"/>
        <v>0</v>
      </c>
      <c r="AO784" s="82">
        <f t="shared" si="838"/>
        <v>1</v>
      </c>
      <c r="AP784" s="33">
        <f t="shared" si="853"/>
        <v>0</v>
      </c>
      <c r="AQ784" s="29">
        <f t="shared" si="839"/>
        <v>0</v>
      </c>
      <c r="AR784" s="86">
        <f t="shared" si="840"/>
        <v>0</v>
      </c>
      <c r="AS784" s="33">
        <f t="shared" si="841"/>
        <v>0</v>
      </c>
      <c r="AT784" s="19">
        <f t="shared" si="842"/>
        <v>0</v>
      </c>
      <c r="AU784" s="18">
        <f t="shared" si="854"/>
        <v>1</v>
      </c>
      <c r="AV784" s="5">
        <f t="shared" si="855"/>
        <v>5.3000000000000007</v>
      </c>
      <c r="AW784" s="17">
        <f t="shared" si="843"/>
        <v>1</v>
      </c>
      <c r="AX784" s="17">
        <f t="shared" si="844"/>
        <v>0</v>
      </c>
      <c r="AY784" s="17">
        <f t="shared" si="856"/>
        <v>0</v>
      </c>
      <c r="AZ784" s="19">
        <f t="shared" si="857"/>
        <v>1315</v>
      </c>
      <c r="BA784" s="19">
        <f t="shared" si="858"/>
        <v>0</v>
      </c>
      <c r="BB784" s="19">
        <f t="shared" si="859"/>
        <v>0</v>
      </c>
      <c r="BC784" s="19">
        <f t="shared" si="860"/>
        <v>0</v>
      </c>
      <c r="BD784" s="17">
        <f t="shared" si="861"/>
        <v>1315</v>
      </c>
      <c r="BE784" s="17">
        <f t="shared" si="845"/>
        <v>0</v>
      </c>
      <c r="BF784" s="38">
        <f t="shared" si="846"/>
        <v>0</v>
      </c>
      <c r="BG784" s="38">
        <f t="shared" si="847"/>
        <v>0</v>
      </c>
      <c r="BH784" s="38">
        <f t="shared" si="862"/>
        <v>0</v>
      </c>
      <c r="BI784" s="38">
        <f t="shared" si="848"/>
        <v>-1</v>
      </c>
      <c r="BJ784" s="5">
        <f t="shared" si="849"/>
        <v>0</v>
      </c>
      <c r="BK784" s="5">
        <f t="shared" si="863"/>
        <v>0</v>
      </c>
      <c r="BL784" s="22">
        <f t="shared" si="864"/>
        <v>5.3000000000000007</v>
      </c>
      <c r="BM784" s="5">
        <f t="shared" si="865"/>
        <v>4.3000000000000007</v>
      </c>
      <c r="BN784" s="66">
        <f t="shared" si="866"/>
        <v>430.00000000000006</v>
      </c>
      <c r="BO784" s="5">
        <f>AP784*BO1622</f>
        <v>0</v>
      </c>
      <c r="BP784" s="5">
        <f>AU784*BP1239</f>
        <v>-39</v>
      </c>
      <c r="BQ784" s="5">
        <f t="shared" si="819"/>
        <v>-39</v>
      </c>
      <c r="BR784" s="356">
        <f t="shared" si="875"/>
        <v>352.00000000000006</v>
      </c>
      <c r="BS784" s="5">
        <f t="shared" si="867"/>
        <v>1293.9000000000001</v>
      </c>
      <c r="BT784" s="6"/>
      <c r="BU784" s="306">
        <v>41743</v>
      </c>
      <c r="BV784" s="38">
        <f t="shared" si="850"/>
        <v>1293.9000000000001</v>
      </c>
      <c r="BW784" s="66">
        <f>BV27*BV784</f>
        <v>106599.11023232824</v>
      </c>
      <c r="BX784" s="66">
        <f t="shared" si="871"/>
        <v>-2067.8859779205668</v>
      </c>
      <c r="BY784" s="17">
        <f t="shared" si="869"/>
        <v>0</v>
      </c>
      <c r="BZ784" s="17">
        <f t="shared" si="872"/>
        <v>1</v>
      </c>
      <c r="CA784" s="66">
        <f t="shared" si="820"/>
        <v>352</v>
      </c>
      <c r="CB784" s="66">
        <f>N3+CE784</f>
        <v>187378</v>
      </c>
      <c r="CC784" s="66">
        <f>MAX(BW404:BW784)</f>
        <v>154630.08732904927</v>
      </c>
      <c r="CD784" s="66">
        <f t="shared" si="851"/>
        <v>-48030.977096721035</v>
      </c>
      <c r="CE784" s="66">
        <f t="shared" si="821"/>
        <v>137378</v>
      </c>
      <c r="CF784" s="66">
        <f>MAX(CE404:CE784)</f>
        <v>137378</v>
      </c>
      <c r="CG784" s="66">
        <f t="shared" si="852"/>
        <v>0</v>
      </c>
      <c r="CH784" s="370">
        <f t="shared" si="818"/>
        <v>41743</v>
      </c>
      <c r="CI784" s="17">
        <f t="shared" si="882"/>
        <v>1</v>
      </c>
      <c r="CJ784" s="17">
        <f t="shared" si="883"/>
        <v>0</v>
      </c>
      <c r="CK784" s="38">
        <f>MAX(BV38:BV784)</f>
        <v>1876.9</v>
      </c>
      <c r="CL784" s="38">
        <f t="shared" si="870"/>
        <v>-583</v>
      </c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</row>
    <row r="785" spans="1:147" customFormat="1" x14ac:dyDescent="0.25">
      <c r="A785" s="3"/>
      <c r="B785" s="254">
        <f t="shared" si="876"/>
        <v>41624</v>
      </c>
      <c r="C785" s="5">
        <f t="shared" si="879"/>
        <v>51647</v>
      </c>
      <c r="D785" s="5">
        <v>0</v>
      </c>
      <c r="E785" s="66">
        <f t="shared" si="881"/>
        <v>0</v>
      </c>
      <c r="F785" s="66">
        <f t="shared" si="877"/>
        <v>532</v>
      </c>
      <c r="G785" s="4">
        <f t="shared" si="880"/>
        <v>52179</v>
      </c>
      <c r="H785" s="8">
        <f t="shared" si="878"/>
        <v>1.0300695103297385E-2</v>
      </c>
      <c r="I785" s="3"/>
      <c r="J785" s="306">
        <v>41750</v>
      </c>
      <c r="K785" s="176">
        <v>1294.9000000000001</v>
      </c>
      <c r="L785" s="176">
        <v>1305.2</v>
      </c>
      <c r="M785" s="176">
        <v>1268.4000000000001</v>
      </c>
      <c r="N785" s="178">
        <v>1300.8</v>
      </c>
      <c r="O785" s="5">
        <f t="shared" si="823"/>
        <v>36.799999999999955</v>
      </c>
      <c r="P785" s="8">
        <f t="shared" si="824"/>
        <v>2.8419182948490194E-2</v>
      </c>
      <c r="Q785" s="8">
        <f>(AVERAGE(P782:P784))*Q1239</f>
        <v>1.0818440120107853E-2</v>
      </c>
      <c r="R785" s="8">
        <f>P784/P1239</f>
        <v>1.0089999728512182</v>
      </c>
      <c r="S785" s="109">
        <f t="shared" si="810"/>
        <v>1280.8912018884723</v>
      </c>
      <c r="T785" s="5">
        <f t="shared" si="811"/>
        <v>14.900000000000091</v>
      </c>
      <c r="U785" s="8">
        <f t="shared" si="822"/>
        <v>0.5033333333333303</v>
      </c>
      <c r="V785" s="19">
        <f t="shared" si="812"/>
        <v>0</v>
      </c>
      <c r="W785" s="109">
        <f t="shared" si="813"/>
        <v>1308.9087981115279</v>
      </c>
      <c r="X785" s="5">
        <f t="shared" si="814"/>
        <v>15.099999999999909</v>
      </c>
      <c r="Y785" s="8">
        <f t="shared" si="825"/>
        <v>0.4966666666666697</v>
      </c>
      <c r="Z785" s="5">
        <f t="shared" si="815"/>
        <v>0</v>
      </c>
      <c r="AA785" s="5">
        <f>K785*AA1239</f>
        <v>16.8337</v>
      </c>
      <c r="AB785" s="5">
        <f t="shared" si="826"/>
        <v>16.985202842985554</v>
      </c>
      <c r="AC785" s="2">
        <f t="shared" si="868"/>
        <v>41750</v>
      </c>
      <c r="AD785" s="43">
        <f t="shared" si="836"/>
        <v>1280</v>
      </c>
      <c r="AE785" s="235">
        <v>5</v>
      </c>
      <c r="AF785" s="131">
        <f>(AK784&gt;AF1239)*1</f>
        <v>1</v>
      </c>
      <c r="AG785" s="112">
        <f>MROUND((AD785*AG1239),5)</f>
        <v>1255</v>
      </c>
      <c r="AH785" s="113">
        <f>MROUND((AE785*AH1239),0.1)</f>
        <v>0.9</v>
      </c>
      <c r="AI785" s="60">
        <f t="shared" si="837"/>
        <v>6.8999999999998636</v>
      </c>
      <c r="AJ785" s="60">
        <f t="shared" si="816"/>
        <v>1294.9000000000001</v>
      </c>
      <c r="AK785" s="133">
        <f t="shared" si="817"/>
        <v>1300.8</v>
      </c>
      <c r="AL785" s="41">
        <f t="shared" si="827"/>
        <v>1310</v>
      </c>
      <c r="AM785" s="56">
        <f t="shared" si="834"/>
        <v>5.8000000000000007</v>
      </c>
      <c r="AN785" s="82">
        <f t="shared" si="835"/>
        <v>1</v>
      </c>
      <c r="AO785" s="82">
        <f t="shared" si="838"/>
        <v>0</v>
      </c>
      <c r="AP785" s="33">
        <f t="shared" si="853"/>
        <v>0</v>
      </c>
      <c r="AQ785" s="29">
        <f t="shared" si="839"/>
        <v>0</v>
      </c>
      <c r="AR785" s="86">
        <f t="shared" si="840"/>
        <v>1</v>
      </c>
      <c r="AS785" s="33">
        <f t="shared" si="841"/>
        <v>0</v>
      </c>
      <c r="AT785" s="19">
        <f t="shared" si="842"/>
        <v>0</v>
      </c>
      <c r="AU785" s="18">
        <f t="shared" si="854"/>
        <v>1</v>
      </c>
      <c r="AV785" s="5">
        <f t="shared" si="855"/>
        <v>5.8000000000000007</v>
      </c>
      <c r="AW785" s="17">
        <f t="shared" si="843"/>
        <v>1</v>
      </c>
      <c r="AX785" s="17">
        <f t="shared" si="844"/>
        <v>0</v>
      </c>
      <c r="AY785" s="17">
        <f t="shared" si="856"/>
        <v>0</v>
      </c>
      <c r="AZ785" s="19">
        <f t="shared" si="857"/>
        <v>1315</v>
      </c>
      <c r="BA785" s="19">
        <f t="shared" si="858"/>
        <v>0</v>
      </c>
      <c r="BB785" s="19">
        <f t="shared" si="859"/>
        <v>0</v>
      </c>
      <c r="BC785" s="19">
        <f t="shared" si="860"/>
        <v>0</v>
      </c>
      <c r="BD785" s="17">
        <f t="shared" si="861"/>
        <v>1315</v>
      </c>
      <c r="BE785" s="17">
        <f t="shared" si="845"/>
        <v>0</v>
      </c>
      <c r="BF785" s="38">
        <f t="shared" si="846"/>
        <v>0</v>
      </c>
      <c r="BG785" s="38">
        <f t="shared" si="847"/>
        <v>0</v>
      </c>
      <c r="BH785" s="38">
        <f t="shared" si="862"/>
        <v>0</v>
      </c>
      <c r="BI785" s="38">
        <f t="shared" si="848"/>
        <v>-0.9</v>
      </c>
      <c r="BJ785" s="5">
        <f t="shared" si="849"/>
        <v>0</v>
      </c>
      <c r="BK785" s="5">
        <f t="shared" si="863"/>
        <v>0</v>
      </c>
      <c r="BL785" s="22">
        <f t="shared" si="864"/>
        <v>5.8000000000000007</v>
      </c>
      <c r="BM785" s="5">
        <f t="shared" si="865"/>
        <v>4.9000000000000004</v>
      </c>
      <c r="BN785" s="66">
        <f t="shared" si="866"/>
        <v>490.00000000000006</v>
      </c>
      <c r="BO785" s="5">
        <f>AP785*BO1623</f>
        <v>0</v>
      </c>
      <c r="BP785" s="5">
        <f>AU785*BP1239</f>
        <v>-39</v>
      </c>
      <c r="BQ785" s="5">
        <f t="shared" si="819"/>
        <v>-39</v>
      </c>
      <c r="BR785" s="356">
        <f t="shared" si="875"/>
        <v>412.00000000000006</v>
      </c>
      <c r="BS785" s="5">
        <f t="shared" si="867"/>
        <v>1300.8</v>
      </c>
      <c r="BT785" s="6"/>
      <c r="BU785" s="306">
        <v>41750</v>
      </c>
      <c r="BV785" s="38">
        <f t="shared" si="850"/>
        <v>1300.8</v>
      </c>
      <c r="BW785" s="66">
        <f>BV27*BV785</f>
        <v>107167.57291151755</v>
      </c>
      <c r="BX785" s="66">
        <f t="shared" si="871"/>
        <v>568.46267918930971</v>
      </c>
      <c r="BY785" s="17">
        <f t="shared" si="869"/>
        <v>1</v>
      </c>
      <c r="BZ785" s="17">
        <f t="shared" si="872"/>
        <v>0</v>
      </c>
      <c r="CA785" s="66">
        <f t="shared" si="820"/>
        <v>412</v>
      </c>
      <c r="CB785" s="66">
        <f>N3+CE785</f>
        <v>187790</v>
      </c>
      <c r="CC785" s="66">
        <f>MAX(BW404:BW785)</f>
        <v>154630.08732904927</v>
      </c>
      <c r="CD785" s="66">
        <f t="shared" si="851"/>
        <v>-47462.514417531725</v>
      </c>
      <c r="CE785" s="66">
        <f t="shared" si="821"/>
        <v>137790</v>
      </c>
      <c r="CF785" s="66">
        <f>MAX(CE404:CE785)</f>
        <v>137790</v>
      </c>
      <c r="CG785" s="66">
        <f t="shared" si="852"/>
        <v>0</v>
      </c>
      <c r="CH785" s="370">
        <f t="shared" si="818"/>
        <v>41750</v>
      </c>
      <c r="CI785" s="17">
        <f t="shared" si="882"/>
        <v>1</v>
      </c>
      <c r="CJ785" s="17">
        <f t="shared" si="883"/>
        <v>0</v>
      </c>
      <c r="CK785" s="38">
        <f>MAX(BV38:BV785)</f>
        <v>1876.9</v>
      </c>
      <c r="CL785" s="38">
        <f t="shared" si="870"/>
        <v>-576.10000000000014</v>
      </c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</row>
    <row r="786" spans="1:147" customFormat="1" x14ac:dyDescent="0.25">
      <c r="A786" s="3"/>
      <c r="B786" s="254">
        <f t="shared" si="876"/>
        <v>41631</v>
      </c>
      <c r="C786" s="5">
        <f t="shared" si="879"/>
        <v>52179</v>
      </c>
      <c r="D786" s="5">
        <v>0</v>
      </c>
      <c r="E786" s="66">
        <f t="shared" si="881"/>
        <v>0</v>
      </c>
      <c r="F786" s="66">
        <f t="shared" si="877"/>
        <v>642.00000000000011</v>
      </c>
      <c r="G786" s="4">
        <f t="shared" si="880"/>
        <v>52821</v>
      </c>
      <c r="H786" s="8">
        <f t="shared" si="878"/>
        <v>1.2303800379463005E-2</v>
      </c>
      <c r="I786" s="3"/>
      <c r="J786" s="306">
        <v>41757</v>
      </c>
      <c r="K786" s="176">
        <v>1303.2</v>
      </c>
      <c r="L786" s="176">
        <v>1306.5999999999999</v>
      </c>
      <c r="M786" s="176">
        <v>1272</v>
      </c>
      <c r="N786" s="178">
        <v>1302.9000000000001</v>
      </c>
      <c r="O786" s="5">
        <f t="shared" si="823"/>
        <v>34.599999999999909</v>
      </c>
      <c r="P786" s="8">
        <f t="shared" si="824"/>
        <v>2.6550030693677031E-2</v>
      </c>
      <c r="Q786" s="8">
        <f>(AVERAGE(P783:P785))*Q1239</f>
        <v>1.1508565414140788E-2</v>
      </c>
      <c r="R786" s="8">
        <f>P785/P1239</f>
        <v>0.80594926216633234</v>
      </c>
      <c r="S786" s="109">
        <f t="shared" si="810"/>
        <v>1288.2020375522918</v>
      </c>
      <c r="T786" s="5">
        <f t="shared" si="811"/>
        <v>13.200000000000045</v>
      </c>
      <c r="U786" s="8">
        <f t="shared" si="822"/>
        <v>0.5599999999999985</v>
      </c>
      <c r="V786" s="19">
        <f t="shared" si="812"/>
        <v>0</v>
      </c>
      <c r="W786" s="109">
        <f t="shared" si="813"/>
        <v>1318.1979624477083</v>
      </c>
      <c r="X786" s="5">
        <f t="shared" si="814"/>
        <v>16.799999999999955</v>
      </c>
      <c r="Y786" s="8">
        <f t="shared" si="825"/>
        <v>0.4400000000000015</v>
      </c>
      <c r="Z786" s="5">
        <f t="shared" si="815"/>
        <v>0</v>
      </c>
      <c r="AA786" s="5">
        <f>K786*AA1239</f>
        <v>16.941600000000001</v>
      </c>
      <c r="AB786" s="5">
        <f t="shared" si="826"/>
        <v>13.654070019917137</v>
      </c>
      <c r="AC786" s="2">
        <f t="shared" si="868"/>
        <v>41757</v>
      </c>
      <c r="AD786" s="43">
        <f t="shared" si="836"/>
        <v>1290</v>
      </c>
      <c r="AE786" s="235">
        <v>8.5</v>
      </c>
      <c r="AF786" s="131">
        <f>(AK785&gt;AF1239)*1</f>
        <v>1</v>
      </c>
      <c r="AG786" s="112">
        <f>MROUND((AD786*AG1239),5)</f>
        <v>1265</v>
      </c>
      <c r="AH786" s="113">
        <f>MROUND((AE786*AH1239),0.1)</f>
        <v>1.5</v>
      </c>
      <c r="AI786" s="60">
        <f t="shared" si="837"/>
        <v>2.1000000000001364</v>
      </c>
      <c r="AJ786" s="60">
        <f t="shared" si="816"/>
        <v>1303.2</v>
      </c>
      <c r="AK786" s="133">
        <f t="shared" si="817"/>
        <v>1302.9000000000001</v>
      </c>
      <c r="AL786" s="41">
        <f t="shared" si="827"/>
        <v>1320</v>
      </c>
      <c r="AM786" s="56">
        <f t="shared" si="834"/>
        <v>8.4</v>
      </c>
      <c r="AN786" s="82">
        <f t="shared" si="835"/>
        <v>1</v>
      </c>
      <c r="AO786" s="82">
        <f t="shared" si="838"/>
        <v>0</v>
      </c>
      <c r="AP786" s="33">
        <f t="shared" si="853"/>
        <v>0</v>
      </c>
      <c r="AQ786" s="29">
        <f t="shared" si="839"/>
        <v>0</v>
      </c>
      <c r="AR786" s="86">
        <f t="shared" si="840"/>
        <v>1</v>
      </c>
      <c r="AS786" s="33">
        <f t="shared" si="841"/>
        <v>0</v>
      </c>
      <c r="AT786" s="19">
        <f t="shared" si="842"/>
        <v>0</v>
      </c>
      <c r="AU786" s="18">
        <f t="shared" si="854"/>
        <v>1</v>
      </c>
      <c r="AV786" s="5">
        <f t="shared" si="855"/>
        <v>8.4</v>
      </c>
      <c r="AW786" s="17">
        <f t="shared" si="843"/>
        <v>1</v>
      </c>
      <c r="AX786" s="17">
        <f t="shared" si="844"/>
        <v>0</v>
      </c>
      <c r="AY786" s="17">
        <f t="shared" si="856"/>
        <v>0</v>
      </c>
      <c r="AZ786" s="19">
        <f t="shared" si="857"/>
        <v>1315</v>
      </c>
      <c r="BA786" s="19">
        <f t="shared" si="858"/>
        <v>0</v>
      </c>
      <c r="BB786" s="19">
        <f t="shared" si="859"/>
        <v>0</v>
      </c>
      <c r="BC786" s="19">
        <f t="shared" si="860"/>
        <v>0</v>
      </c>
      <c r="BD786" s="17">
        <f t="shared" si="861"/>
        <v>1315</v>
      </c>
      <c r="BE786" s="17">
        <f t="shared" si="845"/>
        <v>0</v>
      </c>
      <c r="BF786" s="38">
        <f t="shared" si="846"/>
        <v>0</v>
      </c>
      <c r="BG786" s="38">
        <f t="shared" si="847"/>
        <v>0</v>
      </c>
      <c r="BH786" s="38">
        <f t="shared" si="862"/>
        <v>0</v>
      </c>
      <c r="BI786" s="38">
        <f t="shared" si="848"/>
        <v>-1.5</v>
      </c>
      <c r="BJ786" s="5">
        <f t="shared" si="849"/>
        <v>0</v>
      </c>
      <c r="BK786" s="5">
        <f t="shared" si="863"/>
        <v>0</v>
      </c>
      <c r="BL786" s="22">
        <f t="shared" si="864"/>
        <v>8.4</v>
      </c>
      <c r="BM786" s="5">
        <f t="shared" si="865"/>
        <v>6.9</v>
      </c>
      <c r="BN786" s="66">
        <f t="shared" si="866"/>
        <v>690</v>
      </c>
      <c r="BO786" s="5">
        <f>AP786*BO1624</f>
        <v>0</v>
      </c>
      <c r="BP786" s="5">
        <f>AU786*BP1239</f>
        <v>-39</v>
      </c>
      <c r="BQ786" s="5">
        <f t="shared" si="819"/>
        <v>-39</v>
      </c>
      <c r="BR786" s="356">
        <f t="shared" si="875"/>
        <v>612</v>
      </c>
      <c r="BS786" s="5">
        <f t="shared" si="867"/>
        <v>1302.9000000000001</v>
      </c>
      <c r="BT786" s="6"/>
      <c r="BU786" s="306">
        <v>41757</v>
      </c>
      <c r="BV786" s="38">
        <f t="shared" si="850"/>
        <v>1302.9000000000001</v>
      </c>
      <c r="BW786" s="66">
        <f>BV27*BV786</f>
        <v>107340.58329214039</v>
      </c>
      <c r="BX786" s="66">
        <f t="shared" si="871"/>
        <v>173.01038062284351</v>
      </c>
      <c r="BY786" s="17">
        <f t="shared" si="869"/>
        <v>1</v>
      </c>
      <c r="BZ786" s="17">
        <f t="shared" si="872"/>
        <v>0</v>
      </c>
      <c r="CA786" s="66">
        <f t="shared" si="820"/>
        <v>612</v>
      </c>
      <c r="CB786" s="66">
        <f>N3+CE786</f>
        <v>188402</v>
      </c>
      <c r="CC786" s="66">
        <f>MAX(BW404:BW786)</f>
        <v>154630.08732904927</v>
      </c>
      <c r="CD786" s="66">
        <f t="shared" si="851"/>
        <v>-47289.504036908882</v>
      </c>
      <c r="CE786" s="66">
        <f t="shared" si="821"/>
        <v>138402</v>
      </c>
      <c r="CF786" s="66">
        <f>MAX(CE404:CE786)</f>
        <v>138402</v>
      </c>
      <c r="CG786" s="66">
        <f t="shared" si="852"/>
        <v>0</v>
      </c>
      <c r="CH786" s="370">
        <f t="shared" si="818"/>
        <v>41757</v>
      </c>
      <c r="CI786" s="17">
        <f t="shared" si="882"/>
        <v>1</v>
      </c>
      <c r="CJ786" s="17">
        <f t="shared" si="883"/>
        <v>0</v>
      </c>
      <c r="CK786" s="38">
        <f>MAX(BV38:BV786)</f>
        <v>1876.9</v>
      </c>
      <c r="CL786" s="38">
        <f t="shared" si="870"/>
        <v>-574</v>
      </c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</row>
    <row r="787" spans="1:147" customFormat="1" x14ac:dyDescent="0.25">
      <c r="A787" s="3"/>
      <c r="B787" s="254">
        <f t="shared" si="876"/>
        <v>41638</v>
      </c>
      <c r="C787" s="5">
        <f t="shared" si="879"/>
        <v>52821</v>
      </c>
      <c r="D787" s="5">
        <v>0</v>
      </c>
      <c r="E787" s="66">
        <f t="shared" si="881"/>
        <v>0</v>
      </c>
      <c r="F787" s="66">
        <f t="shared" si="877"/>
        <v>392.00000000000011</v>
      </c>
      <c r="G787" s="4">
        <f t="shared" si="880"/>
        <v>53213</v>
      </c>
      <c r="H787" s="8">
        <f t="shared" si="878"/>
        <v>7.4212907745025676E-3</v>
      </c>
      <c r="I787" s="3"/>
      <c r="J787" s="306">
        <v>41764</v>
      </c>
      <c r="K787" s="176">
        <v>1300.9000000000001</v>
      </c>
      <c r="L787" s="176">
        <v>1315.8</v>
      </c>
      <c r="M787" s="176">
        <v>1284.8</v>
      </c>
      <c r="N787" s="178">
        <v>1287.5999999999999</v>
      </c>
      <c r="O787" s="5">
        <f t="shared" si="823"/>
        <v>31</v>
      </c>
      <c r="P787" s="8">
        <f t="shared" si="824"/>
        <v>2.38296563917288E-2</v>
      </c>
      <c r="Q787" s="8">
        <f>(AVERAGE(P784:P786))*Q1239</f>
        <v>1.2073109383931659E-2</v>
      </c>
      <c r="R787" s="8">
        <f>P786/P1239</f>
        <v>0.75294133849119949</v>
      </c>
      <c r="S787" s="109">
        <f t="shared" si="810"/>
        <v>1285.1940920024433</v>
      </c>
      <c r="T787" s="5">
        <f t="shared" si="811"/>
        <v>15.900000000000091</v>
      </c>
      <c r="U787" s="8">
        <f t="shared" si="822"/>
        <v>0.46999999999999698</v>
      </c>
      <c r="V787" s="19">
        <f t="shared" si="812"/>
        <v>0</v>
      </c>
      <c r="W787" s="109">
        <f t="shared" si="813"/>
        <v>1316.6059079975569</v>
      </c>
      <c r="X787" s="5">
        <f t="shared" si="814"/>
        <v>14.099999999999909</v>
      </c>
      <c r="Y787" s="8">
        <f t="shared" si="825"/>
        <v>0.53000000000000302</v>
      </c>
      <c r="Z787" s="5">
        <f t="shared" si="815"/>
        <v>0</v>
      </c>
      <c r="AA787" s="5">
        <f>K787*AA1239</f>
        <v>16.9117</v>
      </c>
      <c r="AB787" s="5">
        <f t="shared" si="826"/>
        <v>12.733518034161618</v>
      </c>
      <c r="AC787" s="2">
        <f t="shared" si="868"/>
        <v>41764</v>
      </c>
      <c r="AD787" s="43">
        <f t="shared" si="836"/>
        <v>1285</v>
      </c>
      <c r="AE787" s="235">
        <v>7.6</v>
      </c>
      <c r="AF787" s="131">
        <f>(AK786&gt;AF1239)*1</f>
        <v>1</v>
      </c>
      <c r="AG787" s="112">
        <f>MROUND((AD787*AG1239),5)</f>
        <v>1260</v>
      </c>
      <c r="AH787" s="113">
        <f>MROUND((AE787*AH1239),0.1)</f>
        <v>1.4000000000000001</v>
      </c>
      <c r="AI787" s="60">
        <f t="shared" si="837"/>
        <v>-15.300000000000182</v>
      </c>
      <c r="AJ787" s="60">
        <f t="shared" si="816"/>
        <v>1300.9000000000001</v>
      </c>
      <c r="AK787" s="133">
        <f t="shared" si="817"/>
        <v>1287.5999999999999</v>
      </c>
      <c r="AL787" s="41">
        <f t="shared" si="827"/>
        <v>1315</v>
      </c>
      <c r="AM787" s="56">
        <f t="shared" si="834"/>
        <v>6</v>
      </c>
      <c r="AN787" s="82">
        <f t="shared" si="835"/>
        <v>0</v>
      </c>
      <c r="AO787" s="82">
        <f t="shared" si="838"/>
        <v>1</v>
      </c>
      <c r="AP787" s="33">
        <f t="shared" si="853"/>
        <v>0</v>
      </c>
      <c r="AQ787" s="29">
        <f t="shared" si="839"/>
        <v>0</v>
      </c>
      <c r="AR787" s="86">
        <f t="shared" si="840"/>
        <v>1</v>
      </c>
      <c r="AS787" s="33">
        <f t="shared" si="841"/>
        <v>0</v>
      </c>
      <c r="AT787" s="19">
        <f t="shared" si="842"/>
        <v>0</v>
      </c>
      <c r="AU787" s="18">
        <f t="shared" si="854"/>
        <v>1</v>
      </c>
      <c r="AV787" s="5">
        <f t="shared" si="855"/>
        <v>6</v>
      </c>
      <c r="AW787" s="17">
        <f t="shared" si="843"/>
        <v>1</v>
      </c>
      <c r="AX787" s="17">
        <f t="shared" si="844"/>
        <v>0</v>
      </c>
      <c r="AY787" s="17">
        <f t="shared" si="856"/>
        <v>0</v>
      </c>
      <c r="AZ787" s="19">
        <f t="shared" si="857"/>
        <v>1315</v>
      </c>
      <c r="BA787" s="19">
        <f t="shared" si="858"/>
        <v>0</v>
      </c>
      <c r="BB787" s="19">
        <f t="shared" si="859"/>
        <v>0</v>
      </c>
      <c r="BC787" s="19">
        <f t="shared" si="860"/>
        <v>0</v>
      </c>
      <c r="BD787" s="17">
        <f t="shared" si="861"/>
        <v>1315</v>
      </c>
      <c r="BE787" s="17">
        <f t="shared" si="845"/>
        <v>0</v>
      </c>
      <c r="BF787" s="38">
        <f t="shared" si="846"/>
        <v>0</v>
      </c>
      <c r="BG787" s="38">
        <f t="shared" si="847"/>
        <v>0</v>
      </c>
      <c r="BH787" s="38">
        <f t="shared" si="862"/>
        <v>0</v>
      </c>
      <c r="BI787" s="38">
        <f t="shared" si="848"/>
        <v>-1.4000000000000001</v>
      </c>
      <c r="BJ787" s="5">
        <f t="shared" si="849"/>
        <v>0</v>
      </c>
      <c r="BK787" s="5">
        <f t="shared" si="863"/>
        <v>0</v>
      </c>
      <c r="BL787" s="22">
        <f t="shared" si="864"/>
        <v>6</v>
      </c>
      <c r="BM787" s="5">
        <f t="shared" si="865"/>
        <v>4.5999999999999996</v>
      </c>
      <c r="BN787" s="66">
        <f t="shared" si="866"/>
        <v>459.99999999999994</v>
      </c>
      <c r="BO787" s="5">
        <f>AP787*BO1625</f>
        <v>0</v>
      </c>
      <c r="BP787" s="5">
        <f>AU787*BP1239</f>
        <v>-39</v>
      </c>
      <c r="BQ787" s="5">
        <f t="shared" si="819"/>
        <v>-39</v>
      </c>
      <c r="BR787" s="356">
        <f t="shared" si="875"/>
        <v>381.99999999999994</v>
      </c>
      <c r="BS787" s="5">
        <f t="shared" si="867"/>
        <v>1287.5999999999999</v>
      </c>
      <c r="BT787" s="6"/>
      <c r="BU787" s="306">
        <v>41764</v>
      </c>
      <c r="BV787" s="38">
        <f t="shared" si="850"/>
        <v>1287.5999999999999</v>
      </c>
      <c r="BW787" s="66">
        <f>BV27*BV787</f>
        <v>106080.07909045971</v>
      </c>
      <c r="BX787" s="66">
        <f t="shared" si="871"/>
        <v>-1260.5042016806838</v>
      </c>
      <c r="BY787" s="17">
        <f t="shared" si="869"/>
        <v>0</v>
      </c>
      <c r="BZ787" s="17">
        <f t="shared" si="872"/>
        <v>1</v>
      </c>
      <c r="CA787" s="66">
        <f t="shared" si="820"/>
        <v>382</v>
      </c>
      <c r="CB787" s="66">
        <f>N3+CE787</f>
        <v>188784</v>
      </c>
      <c r="CC787" s="66">
        <f>MAX(BW404:BW787)</f>
        <v>154630.08732904927</v>
      </c>
      <c r="CD787" s="66">
        <f t="shared" si="851"/>
        <v>-48550.008238589566</v>
      </c>
      <c r="CE787" s="66">
        <f t="shared" si="821"/>
        <v>138784</v>
      </c>
      <c r="CF787" s="66">
        <f>MAX(CE404:CE787)</f>
        <v>138784</v>
      </c>
      <c r="CG787" s="66">
        <f t="shared" si="852"/>
        <v>0</v>
      </c>
      <c r="CH787" s="370">
        <f t="shared" si="818"/>
        <v>41764</v>
      </c>
      <c r="CI787" s="17">
        <f t="shared" si="882"/>
        <v>1</v>
      </c>
      <c r="CJ787" s="17">
        <f t="shared" si="883"/>
        <v>0</v>
      </c>
      <c r="CK787" s="38">
        <f>MAX(BV38:BV787)</f>
        <v>1876.9</v>
      </c>
      <c r="CL787" s="38">
        <f t="shared" si="870"/>
        <v>-589.30000000000018</v>
      </c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</row>
    <row r="788" spans="1:147" customFormat="1" x14ac:dyDescent="0.25">
      <c r="A788" s="3"/>
      <c r="B788" s="254"/>
      <c r="C788" s="5"/>
      <c r="D788" s="5"/>
      <c r="E788" s="66"/>
      <c r="F788" s="151" t="s">
        <v>94</v>
      </c>
      <c r="G788" s="29"/>
      <c r="H788" s="151" t="s">
        <v>94</v>
      </c>
      <c r="I788" s="3"/>
      <c r="J788" s="306">
        <v>41771</v>
      </c>
      <c r="K788" s="176">
        <v>1289.8</v>
      </c>
      <c r="L788" s="176">
        <v>1309.2</v>
      </c>
      <c r="M788" s="176">
        <v>1277.7</v>
      </c>
      <c r="N788" s="178">
        <v>1293.4000000000001</v>
      </c>
      <c r="O788" s="5">
        <f t="shared" si="823"/>
        <v>31.5</v>
      </c>
      <c r="P788" s="8">
        <f t="shared" si="824"/>
        <v>2.4422391068382697E-2</v>
      </c>
      <c r="Q788" s="8">
        <f>(AVERAGE(P785:P787))*Q1239</f>
        <v>1.0506516004519469E-2</v>
      </c>
      <c r="R788" s="8">
        <f>P787/P1239</f>
        <v>0.67579331965317357</v>
      </c>
      <c r="S788" s="109">
        <f t="shared" ref="S788:S851" si="884">(-Q788*K788)+K788</f>
        <v>1276.2486956573707</v>
      </c>
      <c r="T788" s="5">
        <f t="shared" ref="T788:T851" si="885">MAX(1,(K788-AD788))</f>
        <v>14.799999999999955</v>
      </c>
      <c r="U788" s="8">
        <f t="shared" si="822"/>
        <v>0.50666666666666815</v>
      </c>
      <c r="V788" s="19">
        <f t="shared" ref="V788:V851" si="886">MAX(0,(AD788-N788))</f>
        <v>0</v>
      </c>
      <c r="W788" s="109">
        <f t="shared" ref="W788:W851" si="887">(Q788*K788)+K788</f>
        <v>1303.3513043426292</v>
      </c>
      <c r="X788" s="5">
        <f t="shared" ref="X788:X851" si="888">MAX(1,(AL788-K788))</f>
        <v>15.200000000000045</v>
      </c>
      <c r="Y788" s="8">
        <f t="shared" si="825"/>
        <v>0.49333333333333185</v>
      </c>
      <c r="Z788" s="5">
        <f t="shared" ref="Z788:Z851" si="889">MAX(0,(N788-AL788))</f>
        <v>0</v>
      </c>
      <c r="AA788" s="5">
        <f>K788*AA1239</f>
        <v>16.767399999999999</v>
      </c>
      <c r="AB788" s="5">
        <f t="shared" si="826"/>
        <v>11.331296907952622</v>
      </c>
      <c r="AC788" s="2">
        <f t="shared" si="868"/>
        <v>41771</v>
      </c>
      <c r="AD788" s="43">
        <f t="shared" si="836"/>
        <v>1275</v>
      </c>
      <c r="AE788" s="235">
        <v>6</v>
      </c>
      <c r="AF788" s="131">
        <f>(AK787&gt;AF1239)*1</f>
        <v>1</v>
      </c>
      <c r="AG788" s="112">
        <f>MROUND((AD788*AG1239),5)</f>
        <v>1250</v>
      </c>
      <c r="AH788" s="113">
        <f>MROUND((AE788*AH1239),0.1)</f>
        <v>1.1000000000000001</v>
      </c>
      <c r="AI788" s="60">
        <f t="shared" si="837"/>
        <v>5.8000000000001819</v>
      </c>
      <c r="AJ788" s="60">
        <f t="shared" ref="AJ788:AJ851" si="890">K788</f>
        <v>1289.8</v>
      </c>
      <c r="AK788" s="133">
        <f t="shared" ref="AK788:AK851" si="891">N788</f>
        <v>1293.4000000000001</v>
      </c>
      <c r="AL788" s="41">
        <f t="shared" si="827"/>
        <v>1305</v>
      </c>
      <c r="AM788" s="56">
        <f t="shared" si="834"/>
        <v>6.7</v>
      </c>
      <c r="AN788" s="82">
        <f t="shared" si="835"/>
        <v>1</v>
      </c>
      <c r="AO788" s="82">
        <f t="shared" si="838"/>
        <v>0</v>
      </c>
      <c r="AP788" s="33">
        <f t="shared" si="853"/>
        <v>0</v>
      </c>
      <c r="AQ788" s="29">
        <f t="shared" si="839"/>
        <v>0</v>
      </c>
      <c r="AR788" s="86">
        <f t="shared" si="840"/>
        <v>1</v>
      </c>
      <c r="AS788" s="33">
        <f t="shared" si="841"/>
        <v>0</v>
      </c>
      <c r="AT788" s="19">
        <f t="shared" si="842"/>
        <v>0</v>
      </c>
      <c r="AU788" s="18">
        <f t="shared" si="854"/>
        <v>1</v>
      </c>
      <c r="AV788" s="5">
        <f t="shared" si="855"/>
        <v>6.7</v>
      </c>
      <c r="AW788" s="17">
        <f t="shared" si="843"/>
        <v>1</v>
      </c>
      <c r="AX788" s="17">
        <f t="shared" si="844"/>
        <v>0</v>
      </c>
      <c r="AY788" s="17">
        <f t="shared" si="856"/>
        <v>0</v>
      </c>
      <c r="AZ788" s="19">
        <f t="shared" si="857"/>
        <v>1315</v>
      </c>
      <c r="BA788" s="19">
        <f t="shared" si="858"/>
        <v>0</v>
      </c>
      <c r="BB788" s="19">
        <f t="shared" si="859"/>
        <v>0</v>
      </c>
      <c r="BC788" s="19">
        <f t="shared" si="860"/>
        <v>0</v>
      </c>
      <c r="BD788" s="17">
        <f t="shared" si="861"/>
        <v>1315</v>
      </c>
      <c r="BE788" s="17">
        <f t="shared" si="845"/>
        <v>0</v>
      </c>
      <c r="BF788" s="38">
        <f t="shared" si="846"/>
        <v>0</v>
      </c>
      <c r="BG788" s="38">
        <f t="shared" si="847"/>
        <v>0</v>
      </c>
      <c r="BH788" s="38">
        <f t="shared" si="862"/>
        <v>0</v>
      </c>
      <c r="BI788" s="38">
        <f t="shared" si="848"/>
        <v>-1.1000000000000001</v>
      </c>
      <c r="BJ788" s="5">
        <f t="shared" si="849"/>
        <v>0</v>
      </c>
      <c r="BK788" s="5">
        <f t="shared" si="863"/>
        <v>0</v>
      </c>
      <c r="BL788" s="22">
        <f t="shared" si="864"/>
        <v>6.7</v>
      </c>
      <c r="BM788" s="5">
        <f t="shared" si="865"/>
        <v>5.6</v>
      </c>
      <c r="BN788" s="66">
        <f t="shared" si="866"/>
        <v>560</v>
      </c>
      <c r="BO788" s="5">
        <f>AP788*BO1626</f>
        <v>0</v>
      </c>
      <c r="BP788" s="5">
        <f>AU788*BP1239</f>
        <v>-39</v>
      </c>
      <c r="BQ788" s="5">
        <f t="shared" si="819"/>
        <v>-39</v>
      </c>
      <c r="BR788" s="356">
        <f t="shared" si="875"/>
        <v>482</v>
      </c>
      <c r="BS788" s="5">
        <f t="shared" si="867"/>
        <v>1293.4000000000001</v>
      </c>
      <c r="BT788" s="6"/>
      <c r="BU788" s="306">
        <v>41771</v>
      </c>
      <c r="BV788" s="38">
        <f t="shared" si="850"/>
        <v>1293.4000000000001</v>
      </c>
      <c r="BW788" s="66">
        <f>BV27*BV788</f>
        <v>106557.9172845609</v>
      </c>
      <c r="BX788" s="66">
        <f t="shared" si="871"/>
        <v>477.83819410119031</v>
      </c>
      <c r="BY788" s="17">
        <f t="shared" si="869"/>
        <v>1</v>
      </c>
      <c r="BZ788" s="17">
        <f t="shared" si="872"/>
        <v>0</v>
      </c>
      <c r="CA788" s="66">
        <f t="shared" si="820"/>
        <v>482</v>
      </c>
      <c r="CB788" s="66">
        <f>N3+CE788</f>
        <v>189266</v>
      </c>
      <c r="CC788" s="66">
        <f>MAX(BW404:BW788)</f>
        <v>154630.08732904927</v>
      </c>
      <c r="CD788" s="66">
        <f t="shared" si="851"/>
        <v>-48072.170044488375</v>
      </c>
      <c r="CE788" s="66">
        <f t="shared" si="821"/>
        <v>139266</v>
      </c>
      <c r="CF788" s="66">
        <f>MAX(CE404:CE788)</f>
        <v>139266</v>
      </c>
      <c r="CG788" s="66">
        <f t="shared" si="852"/>
        <v>0</v>
      </c>
      <c r="CH788" s="370">
        <f t="shared" ref="CH788:CH851" si="892">BU788</f>
        <v>41771</v>
      </c>
      <c r="CI788" s="17">
        <f t="shared" si="882"/>
        <v>1</v>
      </c>
      <c r="CJ788" s="17">
        <f t="shared" si="883"/>
        <v>0</v>
      </c>
      <c r="CK788" s="38">
        <f>MAX(BV38:BV788)</f>
        <v>1876.9</v>
      </c>
      <c r="CL788" s="38">
        <f t="shared" si="870"/>
        <v>-583.5</v>
      </c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</row>
    <row r="789" spans="1:147" customFormat="1" x14ac:dyDescent="0.25">
      <c r="A789" s="3"/>
      <c r="B789" s="254"/>
      <c r="C789" s="5"/>
      <c r="D789" s="5"/>
      <c r="E789" s="66"/>
      <c r="F789" s="72">
        <f>SUM(F736:F788)</f>
        <v>3213.0000000000009</v>
      </c>
      <c r="G789" s="29"/>
      <c r="H789" s="152">
        <f>F789/C736</f>
        <v>6.4260000000000012E-2</v>
      </c>
      <c r="I789" s="3"/>
      <c r="J789" s="306">
        <v>41778</v>
      </c>
      <c r="K789" s="176">
        <v>1293</v>
      </c>
      <c r="L789" s="176">
        <v>1305.7</v>
      </c>
      <c r="M789" s="176">
        <v>1282.9000000000001</v>
      </c>
      <c r="N789" s="178">
        <v>1291.7</v>
      </c>
      <c r="O789" s="5">
        <f t="shared" si="823"/>
        <v>22.799999999999955</v>
      </c>
      <c r="P789" s="8">
        <f t="shared" si="824"/>
        <v>1.7633410672853792E-2</v>
      </c>
      <c r="Q789" s="8">
        <f>(AVERAGE(P786:P788))*Q1239</f>
        <v>9.9736104205051385E-3</v>
      </c>
      <c r="R789" s="8">
        <f>P788/P1239</f>
        <v>0.69260288367813039</v>
      </c>
      <c r="S789" s="109">
        <f t="shared" si="884"/>
        <v>1280.1041217262868</v>
      </c>
      <c r="T789" s="5">
        <f t="shared" si="885"/>
        <v>13</v>
      </c>
      <c r="U789" s="8">
        <f t="shared" si="822"/>
        <v>0.48</v>
      </c>
      <c r="V789" s="19">
        <f t="shared" si="886"/>
        <v>0</v>
      </c>
      <c r="W789" s="109">
        <f t="shared" si="887"/>
        <v>1305.8958782737132</v>
      </c>
      <c r="X789" s="5">
        <f t="shared" si="888"/>
        <v>12</v>
      </c>
      <c r="Y789" s="8">
        <f t="shared" si="825"/>
        <v>0.52</v>
      </c>
      <c r="Z789" s="5">
        <f t="shared" si="889"/>
        <v>0</v>
      </c>
      <c r="AA789" s="5">
        <f>K789*AA1239</f>
        <v>16.808999999999997</v>
      </c>
      <c r="AB789" s="5">
        <f t="shared" si="826"/>
        <v>11.641961871745693</v>
      </c>
      <c r="AC789" s="2">
        <f t="shared" si="868"/>
        <v>41778</v>
      </c>
      <c r="AD789" s="43">
        <f t="shared" si="836"/>
        <v>1280</v>
      </c>
      <c r="AE789" s="235">
        <v>5.7</v>
      </c>
      <c r="AF789" s="131">
        <f>(AK788&gt;AF1239)*1</f>
        <v>1</v>
      </c>
      <c r="AG789" s="112">
        <f>MROUND((AD789*AG1239),5)</f>
        <v>1255</v>
      </c>
      <c r="AH789" s="113">
        <f>MROUND((AE789*AH1239),0.1)</f>
        <v>1</v>
      </c>
      <c r="AI789" s="60">
        <f t="shared" si="837"/>
        <v>-1.7000000000000455</v>
      </c>
      <c r="AJ789" s="60">
        <f t="shared" si="890"/>
        <v>1293</v>
      </c>
      <c r="AK789" s="133">
        <f t="shared" si="891"/>
        <v>1291.7</v>
      </c>
      <c r="AL789" s="41">
        <f t="shared" si="827"/>
        <v>1305</v>
      </c>
      <c r="AM789" s="56">
        <f t="shared" si="834"/>
        <v>5.6000000000000005</v>
      </c>
      <c r="AN789" s="82">
        <f t="shared" si="835"/>
        <v>0</v>
      </c>
      <c r="AO789" s="82">
        <f t="shared" si="838"/>
        <v>1</v>
      </c>
      <c r="AP789" s="33">
        <f t="shared" si="853"/>
        <v>0</v>
      </c>
      <c r="AQ789" s="29">
        <f t="shared" si="839"/>
        <v>0</v>
      </c>
      <c r="AR789" s="86">
        <f t="shared" si="840"/>
        <v>1</v>
      </c>
      <c r="AS789" s="33">
        <f t="shared" si="841"/>
        <v>0</v>
      </c>
      <c r="AT789" s="19">
        <f t="shared" si="842"/>
        <v>0</v>
      </c>
      <c r="AU789" s="18">
        <f t="shared" si="854"/>
        <v>1</v>
      </c>
      <c r="AV789" s="5">
        <f t="shared" si="855"/>
        <v>5.6000000000000005</v>
      </c>
      <c r="AW789" s="17">
        <f t="shared" si="843"/>
        <v>1</v>
      </c>
      <c r="AX789" s="17">
        <f t="shared" si="844"/>
        <v>0</v>
      </c>
      <c r="AY789" s="17">
        <f t="shared" si="856"/>
        <v>0</v>
      </c>
      <c r="AZ789" s="19">
        <f t="shared" si="857"/>
        <v>1315</v>
      </c>
      <c r="BA789" s="19">
        <f t="shared" si="858"/>
        <v>0</v>
      </c>
      <c r="BB789" s="19">
        <f t="shared" si="859"/>
        <v>0</v>
      </c>
      <c r="BC789" s="19">
        <f t="shared" si="860"/>
        <v>0</v>
      </c>
      <c r="BD789" s="17">
        <f t="shared" si="861"/>
        <v>1315</v>
      </c>
      <c r="BE789" s="17">
        <f t="shared" si="845"/>
        <v>0</v>
      </c>
      <c r="BF789" s="38">
        <f t="shared" si="846"/>
        <v>0</v>
      </c>
      <c r="BG789" s="38">
        <f t="shared" si="847"/>
        <v>0</v>
      </c>
      <c r="BH789" s="38">
        <f t="shared" si="862"/>
        <v>0</v>
      </c>
      <c r="BI789" s="38">
        <f t="shared" si="848"/>
        <v>-1</v>
      </c>
      <c r="BJ789" s="5">
        <f t="shared" si="849"/>
        <v>0</v>
      </c>
      <c r="BK789" s="5">
        <f t="shared" si="863"/>
        <v>0</v>
      </c>
      <c r="BL789" s="22">
        <f t="shared" si="864"/>
        <v>5.6000000000000005</v>
      </c>
      <c r="BM789" s="5">
        <f t="shared" si="865"/>
        <v>4.6000000000000005</v>
      </c>
      <c r="BN789" s="66">
        <f t="shared" si="866"/>
        <v>460.00000000000006</v>
      </c>
      <c r="BO789" s="5">
        <f>AP789*BO1627</f>
        <v>0</v>
      </c>
      <c r="BP789" s="5">
        <f>AU789*BP1239</f>
        <v>-39</v>
      </c>
      <c r="BQ789" s="5">
        <f t="shared" ref="BQ789:BQ852" si="893">BQ788</f>
        <v>-39</v>
      </c>
      <c r="BR789" s="356">
        <f t="shared" si="875"/>
        <v>382.00000000000006</v>
      </c>
      <c r="BS789" s="5">
        <f t="shared" si="867"/>
        <v>1291.7</v>
      </c>
      <c r="BT789" s="6"/>
      <c r="BU789" s="306">
        <v>41778</v>
      </c>
      <c r="BV789" s="38">
        <f t="shared" si="850"/>
        <v>1291.7</v>
      </c>
      <c r="BW789" s="66">
        <f>BV27*BV789</f>
        <v>106417.86126215193</v>
      </c>
      <c r="BX789" s="66">
        <f t="shared" si="871"/>
        <v>-140.05602240897133</v>
      </c>
      <c r="BY789" s="17">
        <f t="shared" si="869"/>
        <v>0</v>
      </c>
      <c r="BZ789" s="17">
        <f t="shared" si="872"/>
        <v>1</v>
      </c>
      <c r="CA789" s="66">
        <f t="shared" ref="CA789:CA852" si="894">CB789-CB788</f>
        <v>382</v>
      </c>
      <c r="CB789" s="66">
        <f>N3+CE789</f>
        <v>189648</v>
      </c>
      <c r="CC789" s="66">
        <f>MAX(BW404:BW789)</f>
        <v>154630.08732904927</v>
      </c>
      <c r="CD789" s="66">
        <f t="shared" si="851"/>
        <v>-48212.226066897347</v>
      </c>
      <c r="CE789" s="66">
        <f t="shared" ref="CE789:CE852" si="895">CE788+BR789</f>
        <v>139648</v>
      </c>
      <c r="CF789" s="66">
        <f>MAX(CE404:CE789)</f>
        <v>139648</v>
      </c>
      <c r="CG789" s="66">
        <f t="shared" si="852"/>
        <v>0</v>
      </c>
      <c r="CH789" s="370">
        <f t="shared" si="892"/>
        <v>41778</v>
      </c>
      <c r="CI789" s="17">
        <f t="shared" si="882"/>
        <v>1</v>
      </c>
      <c r="CJ789" s="17">
        <f t="shared" si="883"/>
        <v>0</v>
      </c>
      <c r="CK789" s="38">
        <f>MAX(BV38:BV789)</f>
        <v>1876.9</v>
      </c>
      <c r="CL789" s="38">
        <f t="shared" si="870"/>
        <v>-585.20000000000005</v>
      </c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</row>
    <row r="790" spans="1:147" customFormat="1" x14ac:dyDescent="0.25">
      <c r="A790" s="3"/>
      <c r="B790" s="254"/>
      <c r="C790" s="5"/>
      <c r="D790" s="5"/>
      <c r="E790" s="66"/>
      <c r="F790" s="66"/>
      <c r="G790" s="4"/>
      <c r="H790" s="8"/>
      <c r="I790" s="3"/>
      <c r="J790" s="306">
        <v>41785</v>
      </c>
      <c r="K790" s="176">
        <v>1293.5999999999999</v>
      </c>
      <c r="L790" s="176">
        <v>1294.8</v>
      </c>
      <c r="M790" s="176">
        <v>1242.2</v>
      </c>
      <c r="N790" s="178">
        <v>1246</v>
      </c>
      <c r="O790" s="5">
        <f t="shared" si="823"/>
        <v>52.599999999999909</v>
      </c>
      <c r="P790" s="8">
        <f t="shared" si="824"/>
        <v>4.0661719233147736E-2</v>
      </c>
      <c r="Q790" s="8">
        <f>(AVERAGE(P787:P789))*Q1239</f>
        <v>8.7847277510620381E-3</v>
      </c>
      <c r="R790" s="8">
        <f>P789/P1239</f>
        <v>0.50007188267942293</v>
      </c>
      <c r="S790" s="109">
        <f t="shared" si="884"/>
        <v>1282.2360761812261</v>
      </c>
      <c r="T790" s="5">
        <f t="shared" si="885"/>
        <v>13.599999999999909</v>
      </c>
      <c r="U790" s="8">
        <f t="shared" si="822"/>
        <v>0.45600000000000362</v>
      </c>
      <c r="V790" s="19">
        <f t="shared" si="886"/>
        <v>34</v>
      </c>
      <c r="W790" s="109">
        <f t="shared" si="887"/>
        <v>1304.9639238187738</v>
      </c>
      <c r="X790" s="5">
        <f t="shared" si="888"/>
        <v>11.400000000000091</v>
      </c>
      <c r="Y790" s="8">
        <f t="shared" si="825"/>
        <v>0.54399999999999638</v>
      </c>
      <c r="Z790" s="5">
        <f t="shared" si="889"/>
        <v>0</v>
      </c>
      <c r="AA790" s="5">
        <f>K790*AA1239</f>
        <v>16.816799999999997</v>
      </c>
      <c r="AB790" s="5">
        <f t="shared" si="826"/>
        <v>8.4096088366433186</v>
      </c>
      <c r="AC790" s="2">
        <f t="shared" si="868"/>
        <v>41785</v>
      </c>
      <c r="AD790" s="43">
        <f t="shared" si="836"/>
        <v>1280</v>
      </c>
      <c r="AE790" s="235">
        <v>5.6</v>
      </c>
      <c r="AF790" s="131">
        <f>(AK789&gt;AF1239)*1</f>
        <v>1</v>
      </c>
      <c r="AG790" s="112">
        <f>MROUND((AD790*AG1239),5)</f>
        <v>1255</v>
      </c>
      <c r="AH790" s="113">
        <f>MROUND((AE790*AH1239),0.1)</f>
        <v>1</v>
      </c>
      <c r="AI790" s="60">
        <f t="shared" si="837"/>
        <v>-45.700000000000045</v>
      </c>
      <c r="AJ790" s="60">
        <f t="shared" si="890"/>
        <v>1293.5999999999999</v>
      </c>
      <c r="AK790" s="133">
        <f t="shared" si="891"/>
        <v>1246</v>
      </c>
      <c r="AL790" s="41">
        <f t="shared" si="827"/>
        <v>1305</v>
      </c>
      <c r="AM790" s="56">
        <f t="shared" si="834"/>
        <v>6.1000000000000005</v>
      </c>
      <c r="AN790" s="82">
        <f t="shared" si="835"/>
        <v>0</v>
      </c>
      <c r="AO790" s="82">
        <f t="shared" si="838"/>
        <v>1</v>
      </c>
      <c r="AP790" s="33">
        <f t="shared" si="853"/>
        <v>0</v>
      </c>
      <c r="AQ790" s="29">
        <f t="shared" si="839"/>
        <v>0</v>
      </c>
      <c r="AR790" s="86">
        <f t="shared" si="840"/>
        <v>0</v>
      </c>
      <c r="AS790" s="33">
        <f t="shared" si="841"/>
        <v>0</v>
      </c>
      <c r="AT790" s="19">
        <f t="shared" si="842"/>
        <v>0</v>
      </c>
      <c r="AU790" s="18">
        <f t="shared" si="854"/>
        <v>1</v>
      </c>
      <c r="AV790" s="5">
        <f t="shared" si="855"/>
        <v>6.1000000000000005</v>
      </c>
      <c r="AW790" s="17">
        <f t="shared" si="843"/>
        <v>1</v>
      </c>
      <c r="AX790" s="17">
        <f t="shared" si="844"/>
        <v>0</v>
      </c>
      <c r="AY790" s="17">
        <f t="shared" si="856"/>
        <v>0</v>
      </c>
      <c r="AZ790" s="19">
        <f t="shared" si="857"/>
        <v>1315</v>
      </c>
      <c r="BA790" s="19">
        <f t="shared" si="858"/>
        <v>0</v>
      </c>
      <c r="BB790" s="19">
        <f t="shared" si="859"/>
        <v>1255</v>
      </c>
      <c r="BC790" s="19">
        <f t="shared" si="860"/>
        <v>0</v>
      </c>
      <c r="BD790" s="17">
        <f t="shared" si="861"/>
        <v>0</v>
      </c>
      <c r="BE790" s="17">
        <f t="shared" si="845"/>
        <v>1</v>
      </c>
      <c r="BF790" s="38">
        <f t="shared" si="846"/>
        <v>1255</v>
      </c>
      <c r="BG790" s="38">
        <f t="shared" si="847"/>
        <v>0</v>
      </c>
      <c r="BH790" s="38">
        <f t="shared" si="862"/>
        <v>-60</v>
      </c>
      <c r="BI790" s="38">
        <f t="shared" si="848"/>
        <v>-61</v>
      </c>
      <c r="BJ790" s="5">
        <f t="shared" si="849"/>
        <v>0</v>
      </c>
      <c r="BK790" s="5">
        <f t="shared" si="863"/>
        <v>0</v>
      </c>
      <c r="BL790" s="22">
        <f t="shared" si="864"/>
        <v>6.1000000000000005</v>
      </c>
      <c r="BM790" s="5">
        <f t="shared" si="865"/>
        <v>-54.9</v>
      </c>
      <c r="BN790" s="66">
        <f t="shared" si="866"/>
        <v>-5490</v>
      </c>
      <c r="BO790" s="5">
        <f>AP790*BO1628</f>
        <v>0</v>
      </c>
      <c r="BP790" s="5">
        <f>AU790*BP1239</f>
        <v>-39</v>
      </c>
      <c r="BQ790" s="5">
        <f t="shared" si="893"/>
        <v>-39</v>
      </c>
      <c r="BR790" s="356">
        <f t="shared" si="875"/>
        <v>-5568</v>
      </c>
      <c r="BS790" s="5">
        <f t="shared" si="867"/>
        <v>1246</v>
      </c>
      <c r="BT790" s="6"/>
      <c r="BU790" s="306">
        <v>41785</v>
      </c>
      <c r="BV790" s="38">
        <f t="shared" si="850"/>
        <v>1246</v>
      </c>
      <c r="BW790" s="66">
        <f>BV27*BV790</f>
        <v>102652.82583621684</v>
      </c>
      <c r="BX790" s="66">
        <f t="shared" si="871"/>
        <v>-3765.0354259350861</v>
      </c>
      <c r="BY790" s="17">
        <f t="shared" si="869"/>
        <v>0</v>
      </c>
      <c r="BZ790" s="17">
        <f t="shared" si="872"/>
        <v>1</v>
      </c>
      <c r="CA790" s="66">
        <f t="shared" si="894"/>
        <v>-5568</v>
      </c>
      <c r="CB790" s="66">
        <f>N3+CE790</f>
        <v>184080</v>
      </c>
      <c r="CC790" s="66">
        <f>MAX(BW404:BW790)</f>
        <v>154630.08732904927</v>
      </c>
      <c r="CD790" s="66">
        <f t="shared" si="851"/>
        <v>-51977.261492832433</v>
      </c>
      <c r="CE790" s="66">
        <f t="shared" si="895"/>
        <v>134080</v>
      </c>
      <c r="CF790" s="66">
        <f>MAX(CE404:CE790)</f>
        <v>139648</v>
      </c>
      <c r="CG790" s="66">
        <f t="shared" si="852"/>
        <v>-5568</v>
      </c>
      <c r="CH790" s="370">
        <f t="shared" si="892"/>
        <v>41785</v>
      </c>
      <c r="CI790" s="17">
        <f t="shared" si="882"/>
        <v>0</v>
      </c>
      <c r="CJ790" s="17">
        <f t="shared" si="883"/>
        <v>1</v>
      </c>
      <c r="CK790" s="38">
        <f>MAX(BV38:BV790)</f>
        <v>1876.9</v>
      </c>
      <c r="CL790" s="38">
        <f t="shared" si="870"/>
        <v>-630.90000000000009</v>
      </c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</row>
    <row r="791" spans="1:147" customFormat="1" x14ac:dyDescent="0.25">
      <c r="A791" s="3"/>
      <c r="B791" s="254">
        <f t="shared" ref="B791:B822" si="896">J770</f>
        <v>41645</v>
      </c>
      <c r="C791" s="5">
        <f>E791+G787+D791</f>
        <v>50000</v>
      </c>
      <c r="D791" s="5">
        <v>0</v>
      </c>
      <c r="E791" s="66">
        <f>-F789</f>
        <v>-3213.0000000000009</v>
      </c>
      <c r="F791" s="66">
        <f t="shared" ref="F791:F822" si="897">BR770</f>
        <v>341</v>
      </c>
      <c r="G791" s="4">
        <f>C791+F791</f>
        <v>50341</v>
      </c>
      <c r="H791" s="8">
        <f t="shared" ref="H791:H822" si="898">F791/C791</f>
        <v>6.8199999999999997E-3</v>
      </c>
      <c r="I791" s="3"/>
      <c r="J791" s="306">
        <v>41792</v>
      </c>
      <c r="K791" s="176">
        <v>1250.5</v>
      </c>
      <c r="L791" s="176">
        <v>1258.2</v>
      </c>
      <c r="M791" s="176">
        <v>1240.2</v>
      </c>
      <c r="N791" s="178">
        <v>1252.5</v>
      </c>
      <c r="O791" s="5">
        <f t="shared" si="823"/>
        <v>18</v>
      </c>
      <c r="P791" s="8">
        <f t="shared" si="824"/>
        <v>1.4394242303078768E-2</v>
      </c>
      <c r="Q791" s="8">
        <f>(AVERAGE(P788:P790))*Q1239</f>
        <v>1.1029002796584565E-2</v>
      </c>
      <c r="R791" s="8">
        <f>P790/P1239</f>
        <v>1.1531395069931454</v>
      </c>
      <c r="S791" s="109">
        <f t="shared" si="884"/>
        <v>1236.708232002871</v>
      </c>
      <c r="T791" s="5">
        <f t="shared" si="885"/>
        <v>15.5</v>
      </c>
      <c r="U791" s="8">
        <f t="shared" si="822"/>
        <v>0.48333333333333334</v>
      </c>
      <c r="V791" s="19">
        <f t="shared" si="886"/>
        <v>0</v>
      </c>
      <c r="W791" s="109">
        <f t="shared" si="887"/>
        <v>1264.291767997129</v>
      </c>
      <c r="X791" s="5">
        <f t="shared" si="888"/>
        <v>14.5</v>
      </c>
      <c r="Y791" s="8">
        <f t="shared" si="825"/>
        <v>0.51666666666666661</v>
      </c>
      <c r="Z791" s="5">
        <f t="shared" si="889"/>
        <v>0</v>
      </c>
      <c r="AA791" s="5">
        <f>K791*AA1239</f>
        <v>16.256499999999999</v>
      </c>
      <c r="AB791" s="5">
        <f t="shared" si="826"/>
        <v>18.746012395434068</v>
      </c>
      <c r="AC791" s="2">
        <f t="shared" si="868"/>
        <v>41792</v>
      </c>
      <c r="AD791" s="43">
        <f t="shared" si="836"/>
        <v>1235</v>
      </c>
      <c r="AE791" s="235">
        <v>3.8</v>
      </c>
      <c r="AF791" s="131">
        <f>(AK790&gt;AF1239)*1</f>
        <v>0</v>
      </c>
      <c r="AG791" s="112">
        <f>MROUND((AD791*AG1239),5)</f>
        <v>1210</v>
      </c>
      <c r="AH791" s="113">
        <f>MROUND((AE791*AH1239),0.1)</f>
        <v>0.70000000000000007</v>
      </c>
      <c r="AI791" s="60">
        <f t="shared" si="837"/>
        <v>6.5</v>
      </c>
      <c r="AJ791" s="60">
        <f t="shared" si="890"/>
        <v>1250.5</v>
      </c>
      <c r="AK791" s="133">
        <f t="shared" si="891"/>
        <v>1252.5</v>
      </c>
      <c r="AL791" s="41">
        <f t="shared" si="827"/>
        <v>1265</v>
      </c>
      <c r="AM791" s="56">
        <f t="shared" si="834"/>
        <v>4.6000000000000005</v>
      </c>
      <c r="AN791" s="82">
        <f t="shared" si="835"/>
        <v>1</v>
      </c>
      <c r="AO791" s="82">
        <f t="shared" si="838"/>
        <v>0</v>
      </c>
      <c r="AP791" s="33">
        <f t="shared" si="853"/>
        <v>1</v>
      </c>
      <c r="AQ791" s="29">
        <f t="shared" si="839"/>
        <v>3.8</v>
      </c>
      <c r="AR791" s="86">
        <f t="shared" si="840"/>
        <v>1</v>
      </c>
      <c r="AS791" s="33">
        <f t="shared" si="841"/>
        <v>0</v>
      </c>
      <c r="AT791" s="19">
        <f t="shared" si="842"/>
        <v>0</v>
      </c>
      <c r="AU791" s="18">
        <f t="shared" si="854"/>
        <v>0</v>
      </c>
      <c r="AV791" s="5">
        <f t="shared" si="855"/>
        <v>0</v>
      </c>
      <c r="AW791" s="17">
        <f t="shared" si="843"/>
        <v>0</v>
      </c>
      <c r="AX791" s="17">
        <f t="shared" si="844"/>
        <v>0</v>
      </c>
      <c r="AY791" s="17">
        <f t="shared" si="856"/>
        <v>0</v>
      </c>
      <c r="AZ791" s="19">
        <f t="shared" si="857"/>
        <v>0</v>
      </c>
      <c r="BA791" s="19">
        <f t="shared" si="858"/>
        <v>0</v>
      </c>
      <c r="BB791" s="19">
        <f t="shared" si="859"/>
        <v>0</v>
      </c>
      <c r="BC791" s="19">
        <f t="shared" si="860"/>
        <v>0</v>
      </c>
      <c r="BD791" s="17">
        <f t="shared" si="861"/>
        <v>0</v>
      </c>
      <c r="BE791" s="17">
        <f t="shared" si="845"/>
        <v>0</v>
      </c>
      <c r="BF791" s="38">
        <f t="shared" si="846"/>
        <v>0</v>
      </c>
      <c r="BG791" s="38">
        <f t="shared" si="847"/>
        <v>0</v>
      </c>
      <c r="BH791" s="38">
        <f t="shared" si="862"/>
        <v>0</v>
      </c>
      <c r="BI791" s="38">
        <f t="shared" si="848"/>
        <v>-0.70000000000000007</v>
      </c>
      <c r="BJ791" s="5">
        <f t="shared" si="849"/>
        <v>3.8</v>
      </c>
      <c r="BK791" s="5">
        <f t="shared" si="863"/>
        <v>0</v>
      </c>
      <c r="BL791" s="22">
        <f t="shared" si="864"/>
        <v>0</v>
      </c>
      <c r="BM791" s="5">
        <f t="shared" si="865"/>
        <v>3.0999999999999996</v>
      </c>
      <c r="BN791" s="66">
        <f t="shared" si="866"/>
        <v>309.99999999999994</v>
      </c>
      <c r="BO791" s="5">
        <f>AP791*BO1629</f>
        <v>0</v>
      </c>
      <c r="BP791" s="5">
        <f>AU791*BP1239</f>
        <v>0</v>
      </c>
      <c r="BQ791" s="5">
        <f t="shared" si="893"/>
        <v>-39</v>
      </c>
      <c r="BR791" s="356">
        <f t="shared" si="875"/>
        <v>270.99999999999994</v>
      </c>
      <c r="BS791" s="5">
        <f t="shared" si="867"/>
        <v>1252.5</v>
      </c>
      <c r="BT791" s="6"/>
      <c r="BU791" s="306">
        <v>41792</v>
      </c>
      <c r="BV791" s="38">
        <f t="shared" si="850"/>
        <v>1252.5</v>
      </c>
      <c r="BW791" s="66">
        <f>BV27*BV791</f>
        <v>103188.33415719229</v>
      </c>
      <c r="BX791" s="66">
        <f t="shared" si="871"/>
        <v>535.50832097545208</v>
      </c>
      <c r="BY791" s="17">
        <f t="shared" si="869"/>
        <v>1</v>
      </c>
      <c r="BZ791" s="17">
        <f t="shared" si="872"/>
        <v>0</v>
      </c>
      <c r="CA791" s="66">
        <f t="shared" si="894"/>
        <v>271</v>
      </c>
      <c r="CB791" s="66">
        <f>N3+CE791</f>
        <v>184351</v>
      </c>
      <c r="CC791" s="66">
        <f>MAX(BW404:BW791)</f>
        <v>154630.08732904927</v>
      </c>
      <c r="CD791" s="66">
        <f t="shared" si="851"/>
        <v>-51441.753171856981</v>
      </c>
      <c r="CE791" s="66">
        <f t="shared" si="895"/>
        <v>134351</v>
      </c>
      <c r="CF791" s="66">
        <f>MAX(CE404:CE791)</f>
        <v>139648</v>
      </c>
      <c r="CG791" s="66">
        <f t="shared" si="852"/>
        <v>-5297</v>
      </c>
      <c r="CH791" s="370">
        <f t="shared" si="892"/>
        <v>41792</v>
      </c>
      <c r="CI791" s="17">
        <f t="shared" si="882"/>
        <v>1</v>
      </c>
      <c r="CJ791" s="17">
        <f t="shared" si="883"/>
        <v>0</v>
      </c>
      <c r="CK791" s="38">
        <f>MAX(BV38:BV791)</f>
        <v>1876.9</v>
      </c>
      <c r="CL791" s="38">
        <f t="shared" si="870"/>
        <v>-624.40000000000009</v>
      </c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</row>
    <row r="792" spans="1:147" customFormat="1" x14ac:dyDescent="0.25">
      <c r="A792" s="3"/>
      <c r="B792" s="254">
        <f t="shared" si="896"/>
        <v>41652</v>
      </c>
      <c r="C792" s="5">
        <f t="shared" ref="C792:C823" si="899">G791</f>
        <v>50341</v>
      </c>
      <c r="D792" s="5">
        <v>0</v>
      </c>
      <c r="E792" s="66">
        <v>0</v>
      </c>
      <c r="F792" s="66">
        <f t="shared" si="897"/>
        <v>761</v>
      </c>
      <c r="G792" s="4">
        <f t="shared" ref="G792:G823" si="900">G791+F792</f>
        <v>51102</v>
      </c>
      <c r="H792" s="8">
        <f t="shared" si="898"/>
        <v>1.5116902723426234E-2</v>
      </c>
      <c r="I792" s="3"/>
      <c r="J792" s="306">
        <v>41799</v>
      </c>
      <c r="K792" s="176">
        <v>1253</v>
      </c>
      <c r="L792" s="176">
        <v>1278.0999999999999</v>
      </c>
      <c r="M792" s="176">
        <v>1250.0999999999999</v>
      </c>
      <c r="N792" s="178">
        <v>1274.0999999999999</v>
      </c>
      <c r="O792" s="5">
        <f t="shared" si="823"/>
        <v>28</v>
      </c>
      <c r="P792" s="8">
        <f t="shared" si="824"/>
        <v>2.23463687150838E-2</v>
      </c>
      <c r="Q792" s="8">
        <f>(AVERAGE(P789:P791))*Q1239</f>
        <v>9.6919162945440403E-3</v>
      </c>
      <c r="R792" s="8">
        <f>P791/P1239</f>
        <v>0.40821120665701832</v>
      </c>
      <c r="S792" s="109">
        <f t="shared" si="884"/>
        <v>1240.8560288829362</v>
      </c>
      <c r="T792" s="5">
        <f t="shared" si="885"/>
        <v>13</v>
      </c>
      <c r="U792" s="8">
        <f t="shared" si="822"/>
        <v>0.48</v>
      </c>
      <c r="V792" s="19">
        <f t="shared" si="886"/>
        <v>0</v>
      </c>
      <c r="W792" s="109">
        <f t="shared" si="887"/>
        <v>1265.1439711170638</v>
      </c>
      <c r="X792" s="5">
        <f t="shared" si="888"/>
        <v>12</v>
      </c>
      <c r="Y792" s="8">
        <f t="shared" si="825"/>
        <v>0.52</v>
      </c>
      <c r="Z792" s="5">
        <f t="shared" si="889"/>
        <v>9.0999999999999091</v>
      </c>
      <c r="AA792" s="5">
        <f>K792*AA1239</f>
        <v>16.288999999999998</v>
      </c>
      <c r="AB792" s="5">
        <f t="shared" si="826"/>
        <v>6.6493523452361707</v>
      </c>
      <c r="AC792" s="2">
        <f t="shared" si="868"/>
        <v>41799</v>
      </c>
      <c r="AD792" s="43">
        <f t="shared" si="836"/>
        <v>1240</v>
      </c>
      <c r="AE792" s="235">
        <v>9</v>
      </c>
      <c r="AF792" s="131">
        <f>(AK791&gt;AF1239)*1</f>
        <v>1</v>
      </c>
      <c r="AG792" s="112">
        <f>MROUND((AD792*AG1239),5)</f>
        <v>1215</v>
      </c>
      <c r="AH792" s="113">
        <f>MROUND((AE792*AH1239),0.1)</f>
        <v>1.6</v>
      </c>
      <c r="AI792" s="60">
        <f t="shared" si="837"/>
        <v>21.599999999999909</v>
      </c>
      <c r="AJ792" s="60">
        <f t="shared" si="890"/>
        <v>1253</v>
      </c>
      <c r="AK792" s="133">
        <f t="shared" si="891"/>
        <v>1274.0999999999999</v>
      </c>
      <c r="AL792" s="41">
        <f t="shared" si="827"/>
        <v>1265</v>
      </c>
      <c r="AM792" s="56">
        <f t="shared" si="834"/>
        <v>9.7000000000000011</v>
      </c>
      <c r="AN792" s="82">
        <f t="shared" si="835"/>
        <v>1</v>
      </c>
      <c r="AO792" s="82">
        <f t="shared" si="838"/>
        <v>0</v>
      </c>
      <c r="AP792" s="33">
        <f t="shared" si="853"/>
        <v>1</v>
      </c>
      <c r="AQ792" s="29">
        <f t="shared" si="839"/>
        <v>9</v>
      </c>
      <c r="AR792" s="86">
        <f t="shared" si="840"/>
        <v>1</v>
      </c>
      <c r="AS792" s="33">
        <f t="shared" si="841"/>
        <v>0</v>
      </c>
      <c r="AT792" s="19">
        <f t="shared" si="842"/>
        <v>0</v>
      </c>
      <c r="AU792" s="18">
        <f t="shared" si="854"/>
        <v>0</v>
      </c>
      <c r="AV792" s="5">
        <f t="shared" si="855"/>
        <v>0</v>
      </c>
      <c r="AW792" s="17">
        <f t="shared" si="843"/>
        <v>0</v>
      </c>
      <c r="AX792" s="17">
        <f t="shared" si="844"/>
        <v>0</v>
      </c>
      <c r="AY792" s="17">
        <f t="shared" si="856"/>
        <v>0</v>
      </c>
      <c r="AZ792" s="19">
        <f t="shared" si="857"/>
        <v>0</v>
      </c>
      <c r="BA792" s="19">
        <f t="shared" si="858"/>
        <v>0</v>
      </c>
      <c r="BB792" s="19">
        <f t="shared" si="859"/>
        <v>0</v>
      </c>
      <c r="BC792" s="19">
        <f t="shared" si="860"/>
        <v>0</v>
      </c>
      <c r="BD792" s="17">
        <f t="shared" si="861"/>
        <v>0</v>
      </c>
      <c r="BE792" s="17">
        <f t="shared" si="845"/>
        <v>0</v>
      </c>
      <c r="BF792" s="38">
        <f t="shared" si="846"/>
        <v>0</v>
      </c>
      <c r="BG792" s="38">
        <f t="shared" si="847"/>
        <v>0</v>
      </c>
      <c r="BH792" s="38">
        <f t="shared" si="862"/>
        <v>0</v>
      </c>
      <c r="BI792" s="38">
        <f t="shared" si="848"/>
        <v>-1.6</v>
      </c>
      <c r="BJ792" s="5">
        <f t="shared" si="849"/>
        <v>9</v>
      </c>
      <c r="BK792" s="5">
        <f t="shared" si="863"/>
        <v>0</v>
      </c>
      <c r="BL792" s="22">
        <f t="shared" si="864"/>
        <v>0</v>
      </c>
      <c r="BM792" s="5">
        <f t="shared" si="865"/>
        <v>7.4</v>
      </c>
      <c r="BN792" s="66">
        <f t="shared" si="866"/>
        <v>740</v>
      </c>
      <c r="BO792" s="5">
        <f>AP792*BO1630</f>
        <v>0</v>
      </c>
      <c r="BP792" s="5">
        <f>AU792*BP1239</f>
        <v>0</v>
      </c>
      <c r="BQ792" s="5">
        <f t="shared" si="893"/>
        <v>-39</v>
      </c>
      <c r="BR792" s="356">
        <f t="shared" si="875"/>
        <v>701</v>
      </c>
      <c r="BS792" s="5">
        <f t="shared" si="867"/>
        <v>1274.0999999999999</v>
      </c>
      <c r="BT792" s="6"/>
      <c r="BU792" s="306">
        <v>41799</v>
      </c>
      <c r="BV792" s="38">
        <f t="shared" si="850"/>
        <v>1274.0999999999999</v>
      </c>
      <c r="BW792" s="66">
        <f>BV27*BV792</f>
        <v>104967.86950074146</v>
      </c>
      <c r="BX792" s="66">
        <f t="shared" si="871"/>
        <v>1779.5353435491706</v>
      </c>
      <c r="BY792" s="17">
        <f t="shared" si="869"/>
        <v>1</v>
      </c>
      <c r="BZ792" s="17">
        <f t="shared" si="872"/>
        <v>0</v>
      </c>
      <c r="CA792" s="66">
        <f t="shared" si="894"/>
        <v>701</v>
      </c>
      <c r="CB792" s="66">
        <f>N3+CE792</f>
        <v>185052</v>
      </c>
      <c r="CC792" s="66">
        <f>MAX(BW404:BW792)</f>
        <v>154630.08732904927</v>
      </c>
      <c r="CD792" s="66">
        <f t="shared" si="851"/>
        <v>-49662.21782830781</v>
      </c>
      <c r="CE792" s="66">
        <f t="shared" si="895"/>
        <v>135052</v>
      </c>
      <c r="CF792" s="66">
        <f>MAX(CE404:CE792)</f>
        <v>139648</v>
      </c>
      <c r="CG792" s="66">
        <f t="shared" si="852"/>
        <v>-4596</v>
      </c>
      <c r="CH792" s="370">
        <f t="shared" si="892"/>
        <v>41799</v>
      </c>
      <c r="CI792" s="17">
        <f t="shared" si="882"/>
        <v>1</v>
      </c>
      <c r="CJ792" s="17">
        <f t="shared" si="883"/>
        <v>0</v>
      </c>
      <c r="CK792" s="38">
        <f>MAX(BV38:BV792)</f>
        <v>1876.9</v>
      </c>
      <c r="CL792" s="38">
        <f t="shared" si="870"/>
        <v>-602.80000000000018</v>
      </c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</row>
    <row r="793" spans="1:147" customFormat="1" x14ac:dyDescent="0.25">
      <c r="A793" s="3"/>
      <c r="B793" s="254">
        <f t="shared" si="896"/>
        <v>41659</v>
      </c>
      <c r="C793" s="5">
        <f t="shared" si="899"/>
        <v>51102</v>
      </c>
      <c r="D793" s="5">
        <v>0</v>
      </c>
      <c r="E793" s="66">
        <f t="shared" ref="E793:E824" si="901">E792</f>
        <v>0</v>
      </c>
      <c r="F793" s="66">
        <f t="shared" si="897"/>
        <v>501</v>
      </c>
      <c r="G793" s="4">
        <f t="shared" si="900"/>
        <v>51603</v>
      </c>
      <c r="H793" s="8">
        <f t="shared" si="898"/>
        <v>9.8039215686274508E-3</v>
      </c>
      <c r="I793" s="3"/>
      <c r="J793" s="306">
        <v>41806</v>
      </c>
      <c r="K793" s="176">
        <v>1276.8</v>
      </c>
      <c r="L793" s="176">
        <v>1322.5</v>
      </c>
      <c r="M793" s="176">
        <v>1258</v>
      </c>
      <c r="N793" s="178">
        <v>1316.6</v>
      </c>
      <c r="O793" s="5">
        <f t="shared" si="823"/>
        <v>64.5</v>
      </c>
      <c r="P793" s="8">
        <f t="shared" si="824"/>
        <v>5.0516917293233085E-2</v>
      </c>
      <c r="Q793" s="8">
        <f>(AVERAGE(P790:P792))*Q1239</f>
        <v>1.0320310700174709E-2</v>
      </c>
      <c r="R793" s="8">
        <f>P792/P1239</f>
        <v>0.63372826061403031</v>
      </c>
      <c r="S793" s="109">
        <f t="shared" si="884"/>
        <v>1263.623027298017</v>
      </c>
      <c r="T793" s="5">
        <f t="shared" si="885"/>
        <v>11.799999999999955</v>
      </c>
      <c r="U793" s="8">
        <f t="shared" si="822"/>
        <v>0.5280000000000018</v>
      </c>
      <c r="V793" s="19">
        <f t="shared" si="886"/>
        <v>0</v>
      </c>
      <c r="W793" s="109">
        <f t="shared" si="887"/>
        <v>1289.976972701983</v>
      </c>
      <c r="X793" s="5">
        <f t="shared" si="888"/>
        <v>13.200000000000045</v>
      </c>
      <c r="Y793" s="8">
        <f t="shared" si="825"/>
        <v>0.4719999999999982</v>
      </c>
      <c r="Z793" s="5">
        <f t="shared" si="889"/>
        <v>26.599999999999909</v>
      </c>
      <c r="AA793" s="5">
        <f>K793*AA1239</f>
        <v>16.598399999999998</v>
      </c>
      <c r="AB793" s="5">
        <f t="shared" si="826"/>
        <v>10.51887516097592</v>
      </c>
      <c r="AC793" s="2">
        <f t="shared" si="868"/>
        <v>41806</v>
      </c>
      <c r="AD793" s="43">
        <f t="shared" si="836"/>
        <v>1265</v>
      </c>
      <c r="AE793" s="235">
        <v>3.2</v>
      </c>
      <c r="AF793" s="131">
        <f>(AK792&gt;AF1239)*1</f>
        <v>1</v>
      </c>
      <c r="AG793" s="112">
        <f>MROUND((AD793*AG1239),5)</f>
        <v>1240</v>
      </c>
      <c r="AH793" s="113">
        <f>MROUND((AE793*AH1239),0.1)</f>
        <v>0.60000000000000009</v>
      </c>
      <c r="AI793" s="60">
        <f t="shared" si="837"/>
        <v>42.5</v>
      </c>
      <c r="AJ793" s="60">
        <f t="shared" si="890"/>
        <v>1276.8</v>
      </c>
      <c r="AK793" s="133">
        <f t="shared" si="891"/>
        <v>1316.6</v>
      </c>
      <c r="AL793" s="41">
        <f t="shared" si="827"/>
        <v>1290</v>
      </c>
      <c r="AM793" s="56">
        <f t="shared" si="834"/>
        <v>3.5</v>
      </c>
      <c r="AN793" s="82">
        <f t="shared" si="835"/>
        <v>1</v>
      </c>
      <c r="AO793" s="82">
        <f t="shared" si="838"/>
        <v>0</v>
      </c>
      <c r="AP793" s="33">
        <f t="shared" si="853"/>
        <v>1</v>
      </c>
      <c r="AQ793" s="29">
        <f t="shared" si="839"/>
        <v>3.2</v>
      </c>
      <c r="AR793" s="86">
        <f t="shared" si="840"/>
        <v>1</v>
      </c>
      <c r="AS793" s="33">
        <f t="shared" si="841"/>
        <v>0</v>
      </c>
      <c r="AT793" s="19">
        <f t="shared" si="842"/>
        <v>0</v>
      </c>
      <c r="AU793" s="18">
        <f t="shared" si="854"/>
        <v>0</v>
      </c>
      <c r="AV793" s="5">
        <f t="shared" si="855"/>
        <v>0</v>
      </c>
      <c r="AW793" s="17">
        <f t="shared" si="843"/>
        <v>0</v>
      </c>
      <c r="AX793" s="17">
        <f t="shared" si="844"/>
        <v>0</v>
      </c>
      <c r="AY793" s="17">
        <f t="shared" si="856"/>
        <v>0</v>
      </c>
      <c r="AZ793" s="19">
        <f t="shared" si="857"/>
        <v>0</v>
      </c>
      <c r="BA793" s="19">
        <f t="shared" si="858"/>
        <v>0</v>
      </c>
      <c r="BB793" s="19">
        <f t="shared" si="859"/>
        <v>0</v>
      </c>
      <c r="BC793" s="19">
        <f t="shared" si="860"/>
        <v>0</v>
      </c>
      <c r="BD793" s="17">
        <f t="shared" si="861"/>
        <v>0</v>
      </c>
      <c r="BE793" s="17">
        <f t="shared" si="845"/>
        <v>0</v>
      </c>
      <c r="BF793" s="38">
        <f t="shared" si="846"/>
        <v>0</v>
      </c>
      <c r="BG793" s="38">
        <f t="shared" si="847"/>
        <v>0</v>
      </c>
      <c r="BH793" s="38">
        <f t="shared" si="862"/>
        <v>0</v>
      </c>
      <c r="BI793" s="38">
        <f t="shared" si="848"/>
        <v>-0.60000000000000009</v>
      </c>
      <c r="BJ793" s="5">
        <f t="shared" si="849"/>
        <v>3.2</v>
      </c>
      <c r="BK793" s="5">
        <f t="shared" si="863"/>
        <v>0</v>
      </c>
      <c r="BL793" s="22">
        <f t="shared" si="864"/>
        <v>0</v>
      </c>
      <c r="BM793" s="5">
        <f t="shared" si="865"/>
        <v>2.6</v>
      </c>
      <c r="BN793" s="66">
        <f t="shared" si="866"/>
        <v>260</v>
      </c>
      <c r="BO793" s="5">
        <f>AP793*BO1631</f>
        <v>0</v>
      </c>
      <c r="BP793" s="5">
        <f>AU793*BP1239</f>
        <v>0</v>
      </c>
      <c r="BQ793" s="5">
        <f t="shared" si="893"/>
        <v>-39</v>
      </c>
      <c r="BR793" s="356">
        <f t="shared" si="875"/>
        <v>221</v>
      </c>
      <c r="BS793" s="5">
        <f t="shared" si="867"/>
        <v>1316.6</v>
      </c>
      <c r="BT793" s="6"/>
      <c r="BU793" s="306">
        <v>41806</v>
      </c>
      <c r="BV793" s="38">
        <f t="shared" si="850"/>
        <v>1316.6</v>
      </c>
      <c r="BW793" s="66">
        <f>BV27*BV793</f>
        <v>108469.27006096556</v>
      </c>
      <c r="BX793" s="66">
        <f t="shared" si="871"/>
        <v>3501.4005602240941</v>
      </c>
      <c r="BY793" s="17">
        <f t="shared" si="869"/>
        <v>1</v>
      </c>
      <c r="BZ793" s="17">
        <f t="shared" si="872"/>
        <v>0</v>
      </c>
      <c r="CA793" s="66">
        <f t="shared" si="894"/>
        <v>221</v>
      </c>
      <c r="CB793" s="66">
        <f>N3+CE793</f>
        <v>185273</v>
      </c>
      <c r="CC793" s="66">
        <f>MAX(BW404:BW793)</f>
        <v>154630.08732904927</v>
      </c>
      <c r="CD793" s="66">
        <f t="shared" si="851"/>
        <v>-46160.817268083716</v>
      </c>
      <c r="CE793" s="66">
        <f t="shared" si="895"/>
        <v>135273</v>
      </c>
      <c r="CF793" s="66">
        <f>MAX(CE404:CE793)</f>
        <v>139648</v>
      </c>
      <c r="CG793" s="66">
        <f t="shared" si="852"/>
        <v>-4375</v>
      </c>
      <c r="CH793" s="370">
        <f t="shared" si="892"/>
        <v>41806</v>
      </c>
      <c r="CI793" s="17">
        <f t="shared" si="882"/>
        <v>1</v>
      </c>
      <c r="CJ793" s="17">
        <f t="shared" si="883"/>
        <v>0</v>
      </c>
      <c r="CK793" s="38">
        <f>MAX(BV38:BV793)</f>
        <v>1876.9</v>
      </c>
      <c r="CL793" s="38">
        <f t="shared" si="870"/>
        <v>-560.30000000000018</v>
      </c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</row>
    <row r="794" spans="1:147" customFormat="1" x14ac:dyDescent="0.25">
      <c r="A794" s="3"/>
      <c r="B794" s="254">
        <f t="shared" si="896"/>
        <v>41666</v>
      </c>
      <c r="C794" s="5">
        <f t="shared" si="899"/>
        <v>51603</v>
      </c>
      <c r="D794" s="5">
        <v>0</v>
      </c>
      <c r="E794" s="66">
        <f t="shared" si="901"/>
        <v>0</v>
      </c>
      <c r="F794" s="66">
        <f t="shared" si="897"/>
        <v>291</v>
      </c>
      <c r="G794" s="4">
        <f t="shared" si="900"/>
        <v>51894</v>
      </c>
      <c r="H794" s="8">
        <f t="shared" si="898"/>
        <v>5.6392070228475089E-3</v>
      </c>
      <c r="I794" s="3"/>
      <c r="J794" s="306">
        <v>41813</v>
      </c>
      <c r="K794" s="176">
        <v>1314.9</v>
      </c>
      <c r="L794" s="176">
        <v>1326.6</v>
      </c>
      <c r="M794" s="176">
        <v>1305.4000000000001</v>
      </c>
      <c r="N794" s="178">
        <v>1320</v>
      </c>
      <c r="O794" s="5">
        <f t="shared" si="823"/>
        <v>21.199999999999818</v>
      </c>
      <c r="P794" s="8">
        <f t="shared" si="824"/>
        <v>1.6122899079777792E-2</v>
      </c>
      <c r="Q794" s="8">
        <f>(AVERAGE(P791:P793))*Q1239</f>
        <v>1.1634337108186088E-2</v>
      </c>
      <c r="R794" s="8">
        <f>P793/P1239</f>
        <v>1.4326264162200986</v>
      </c>
      <c r="S794" s="109">
        <f t="shared" si="884"/>
        <v>1299.6020101364461</v>
      </c>
      <c r="T794" s="5">
        <f t="shared" si="885"/>
        <v>14.900000000000091</v>
      </c>
      <c r="U794" s="8">
        <f t="shared" si="822"/>
        <v>0.5033333333333303</v>
      </c>
      <c r="V794" s="19">
        <f t="shared" si="886"/>
        <v>0</v>
      </c>
      <c r="W794" s="109">
        <f t="shared" si="887"/>
        <v>1330.1979898635541</v>
      </c>
      <c r="X794" s="5">
        <f t="shared" si="888"/>
        <v>15.099999999999909</v>
      </c>
      <c r="Y794" s="8">
        <f t="shared" si="825"/>
        <v>0.4966666666666697</v>
      </c>
      <c r="Z794" s="5">
        <f t="shared" si="889"/>
        <v>0</v>
      </c>
      <c r="AA794" s="5">
        <f>K794*AA1239</f>
        <v>17.093700000000002</v>
      </c>
      <c r="AB794" s="5">
        <f t="shared" si="826"/>
        <v>24.488886170941502</v>
      </c>
      <c r="AC794" s="2">
        <f t="shared" si="868"/>
        <v>41813</v>
      </c>
      <c r="AD794" s="43">
        <f t="shared" si="836"/>
        <v>1300</v>
      </c>
      <c r="AE794" s="235">
        <v>5.5</v>
      </c>
      <c r="AF794" s="131">
        <f>(AK793&gt;AF1239)*1</f>
        <v>1</v>
      </c>
      <c r="AG794" s="112">
        <f>MROUND((AD794*AG1239),5)</f>
        <v>1275</v>
      </c>
      <c r="AH794" s="113">
        <f>MROUND((AE794*AH1239),0.1)</f>
        <v>1</v>
      </c>
      <c r="AI794" s="60">
        <f t="shared" si="837"/>
        <v>3.4000000000000909</v>
      </c>
      <c r="AJ794" s="60">
        <f t="shared" si="890"/>
        <v>1314.9</v>
      </c>
      <c r="AK794" s="133">
        <f t="shared" si="891"/>
        <v>1320</v>
      </c>
      <c r="AL794" s="41">
        <f t="shared" si="827"/>
        <v>1330</v>
      </c>
      <c r="AM794" s="56">
        <f t="shared" si="834"/>
        <v>5</v>
      </c>
      <c r="AN794" s="82">
        <f t="shared" si="835"/>
        <v>1</v>
      </c>
      <c r="AO794" s="82">
        <f t="shared" si="838"/>
        <v>0</v>
      </c>
      <c r="AP794" s="33">
        <f t="shared" si="853"/>
        <v>1</v>
      </c>
      <c r="AQ794" s="29">
        <f t="shared" si="839"/>
        <v>5.5</v>
      </c>
      <c r="AR794" s="86">
        <f t="shared" si="840"/>
        <v>1</v>
      </c>
      <c r="AS794" s="33">
        <f t="shared" si="841"/>
        <v>0</v>
      </c>
      <c r="AT794" s="19">
        <f t="shared" si="842"/>
        <v>0</v>
      </c>
      <c r="AU794" s="18">
        <f t="shared" si="854"/>
        <v>0</v>
      </c>
      <c r="AV794" s="5">
        <f t="shared" si="855"/>
        <v>0</v>
      </c>
      <c r="AW794" s="17">
        <f t="shared" si="843"/>
        <v>0</v>
      </c>
      <c r="AX794" s="17">
        <f t="shared" si="844"/>
        <v>0</v>
      </c>
      <c r="AY794" s="17">
        <f t="shared" si="856"/>
        <v>0</v>
      </c>
      <c r="AZ794" s="19">
        <f t="shared" si="857"/>
        <v>0</v>
      </c>
      <c r="BA794" s="19">
        <f t="shared" si="858"/>
        <v>0</v>
      </c>
      <c r="BB794" s="19">
        <f t="shared" si="859"/>
        <v>0</v>
      </c>
      <c r="BC794" s="19">
        <f t="shared" si="860"/>
        <v>0</v>
      </c>
      <c r="BD794" s="17">
        <f t="shared" si="861"/>
        <v>0</v>
      </c>
      <c r="BE794" s="17">
        <f t="shared" si="845"/>
        <v>0</v>
      </c>
      <c r="BF794" s="38">
        <f t="shared" si="846"/>
        <v>0</v>
      </c>
      <c r="BG794" s="38">
        <f t="shared" si="847"/>
        <v>0</v>
      </c>
      <c r="BH794" s="38">
        <f t="shared" si="862"/>
        <v>0</v>
      </c>
      <c r="BI794" s="38">
        <f t="shared" si="848"/>
        <v>-1</v>
      </c>
      <c r="BJ794" s="5">
        <f t="shared" si="849"/>
        <v>5.5</v>
      </c>
      <c r="BK794" s="5">
        <f t="shared" si="863"/>
        <v>0</v>
      </c>
      <c r="BL794" s="22">
        <f t="shared" si="864"/>
        <v>0</v>
      </c>
      <c r="BM794" s="5">
        <f t="shared" si="865"/>
        <v>4.5</v>
      </c>
      <c r="BN794" s="66">
        <f t="shared" si="866"/>
        <v>450</v>
      </c>
      <c r="BO794" s="5">
        <f>AP794*BO1632</f>
        <v>0</v>
      </c>
      <c r="BP794" s="5">
        <f>AU794*BP1239</f>
        <v>0</v>
      </c>
      <c r="BQ794" s="5">
        <f t="shared" si="893"/>
        <v>-39</v>
      </c>
      <c r="BR794" s="356">
        <f t="shared" si="875"/>
        <v>411</v>
      </c>
      <c r="BS794" s="5">
        <f t="shared" si="867"/>
        <v>1320</v>
      </c>
      <c r="BT794" s="6"/>
      <c r="BU794" s="306">
        <v>41813</v>
      </c>
      <c r="BV794" s="38">
        <f t="shared" si="850"/>
        <v>1320</v>
      </c>
      <c r="BW794" s="66">
        <f>BV27*BV794</f>
        <v>108749.3821057835</v>
      </c>
      <c r="BX794" s="66">
        <f t="shared" si="871"/>
        <v>280.11204481794266</v>
      </c>
      <c r="BY794" s="17">
        <f t="shared" si="869"/>
        <v>1</v>
      </c>
      <c r="BZ794" s="17">
        <f t="shared" si="872"/>
        <v>0</v>
      </c>
      <c r="CA794" s="66">
        <f t="shared" si="894"/>
        <v>411</v>
      </c>
      <c r="CB794" s="66">
        <f>N3+CE794</f>
        <v>185684</v>
      </c>
      <c r="CC794" s="66">
        <f>MAX(BW404:BW794)</f>
        <v>154630.08732904927</v>
      </c>
      <c r="CD794" s="66">
        <f t="shared" si="851"/>
        <v>-45880.705223265773</v>
      </c>
      <c r="CE794" s="66">
        <f t="shared" si="895"/>
        <v>135684</v>
      </c>
      <c r="CF794" s="66">
        <f>MAX(CE404:CE794)</f>
        <v>139648</v>
      </c>
      <c r="CG794" s="66">
        <f t="shared" si="852"/>
        <v>-3964</v>
      </c>
      <c r="CH794" s="370">
        <f t="shared" si="892"/>
        <v>41813</v>
      </c>
      <c r="CI794" s="17">
        <f t="shared" si="882"/>
        <v>1</v>
      </c>
      <c r="CJ794" s="17">
        <f t="shared" si="883"/>
        <v>0</v>
      </c>
      <c r="CK794" s="38">
        <f>MAX(BV38:BV794)</f>
        <v>1876.9</v>
      </c>
      <c r="CL794" s="38">
        <f t="shared" si="870"/>
        <v>-556.90000000000009</v>
      </c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</row>
    <row r="795" spans="1:147" customFormat="1" x14ac:dyDescent="0.25">
      <c r="A795" s="3"/>
      <c r="B795" s="254">
        <f t="shared" si="896"/>
        <v>41673</v>
      </c>
      <c r="C795" s="5">
        <f t="shared" si="899"/>
        <v>51894</v>
      </c>
      <c r="D795" s="5">
        <v>0</v>
      </c>
      <c r="E795" s="66">
        <f t="shared" si="901"/>
        <v>0</v>
      </c>
      <c r="F795" s="66">
        <f t="shared" si="897"/>
        <v>582</v>
      </c>
      <c r="G795" s="4">
        <f t="shared" si="900"/>
        <v>52476</v>
      </c>
      <c r="H795" s="8">
        <f t="shared" si="898"/>
        <v>1.1215169383743786E-2</v>
      </c>
      <c r="I795" s="3"/>
      <c r="J795" s="306">
        <v>41820</v>
      </c>
      <c r="K795" s="176">
        <v>1316.8</v>
      </c>
      <c r="L795" s="176">
        <v>1334.9</v>
      </c>
      <c r="M795" s="176">
        <v>1309.4000000000001</v>
      </c>
      <c r="N795" s="178">
        <v>1320.6</v>
      </c>
      <c r="O795" s="5">
        <f t="shared" si="823"/>
        <v>25.5</v>
      </c>
      <c r="P795" s="8">
        <f t="shared" si="824"/>
        <v>1.936512758201701E-2</v>
      </c>
      <c r="Q795" s="8">
        <f>(AVERAGE(P792:P794))*Q1239</f>
        <v>1.1864824678412624E-2</v>
      </c>
      <c r="R795" s="8">
        <f>P794/P1239</f>
        <v>0.45723477134727009</v>
      </c>
      <c r="S795" s="109">
        <f t="shared" si="884"/>
        <v>1301.1763988634661</v>
      </c>
      <c r="T795" s="5">
        <f t="shared" si="885"/>
        <v>16.799999999999955</v>
      </c>
      <c r="U795" s="8">
        <f t="shared" si="822"/>
        <v>0.4400000000000015</v>
      </c>
      <c r="V795" s="19">
        <f t="shared" si="886"/>
        <v>0</v>
      </c>
      <c r="W795" s="109">
        <f t="shared" si="887"/>
        <v>1332.4236011365338</v>
      </c>
      <c r="X795" s="5">
        <f t="shared" si="888"/>
        <v>13.200000000000045</v>
      </c>
      <c r="Y795" s="8">
        <f t="shared" si="825"/>
        <v>0.5599999999999985</v>
      </c>
      <c r="Z795" s="5">
        <f t="shared" si="889"/>
        <v>0</v>
      </c>
      <c r="AA795" s="5">
        <f>K795*AA1239</f>
        <v>17.118399999999998</v>
      </c>
      <c r="AB795" s="5">
        <f t="shared" si="826"/>
        <v>7.8271277098311067</v>
      </c>
      <c r="AC795" s="2">
        <f t="shared" si="868"/>
        <v>41820</v>
      </c>
      <c r="AD795" s="43">
        <f t="shared" si="836"/>
        <v>1300</v>
      </c>
      <c r="AE795" s="235">
        <v>12.3</v>
      </c>
      <c r="AF795" s="131">
        <f>(AK794&gt;AF1239)*1</f>
        <v>1</v>
      </c>
      <c r="AG795" s="112">
        <f>MROUND((AD795*AG1239),5)</f>
        <v>1275</v>
      </c>
      <c r="AH795" s="113">
        <f>MROUND((AE795*AH1239),0.1)</f>
        <v>2.2000000000000002</v>
      </c>
      <c r="AI795" s="60">
        <f t="shared" si="837"/>
        <v>0.59999999999990905</v>
      </c>
      <c r="AJ795" s="60">
        <f t="shared" si="890"/>
        <v>1316.8</v>
      </c>
      <c r="AK795" s="133">
        <f t="shared" si="891"/>
        <v>1320.6</v>
      </c>
      <c r="AL795" s="41">
        <f t="shared" si="827"/>
        <v>1330</v>
      </c>
      <c r="AM795" s="56">
        <f t="shared" si="834"/>
        <v>12.200000000000001</v>
      </c>
      <c r="AN795" s="82">
        <f t="shared" si="835"/>
        <v>1</v>
      </c>
      <c r="AO795" s="82">
        <f t="shared" si="838"/>
        <v>0</v>
      </c>
      <c r="AP795" s="33">
        <f t="shared" si="853"/>
        <v>1</v>
      </c>
      <c r="AQ795" s="29">
        <f t="shared" si="839"/>
        <v>12.3</v>
      </c>
      <c r="AR795" s="86">
        <f t="shared" si="840"/>
        <v>1</v>
      </c>
      <c r="AS795" s="33">
        <f t="shared" si="841"/>
        <v>0</v>
      </c>
      <c r="AT795" s="19">
        <f t="shared" si="842"/>
        <v>0</v>
      </c>
      <c r="AU795" s="18">
        <f t="shared" si="854"/>
        <v>0</v>
      </c>
      <c r="AV795" s="5">
        <f t="shared" si="855"/>
        <v>0</v>
      </c>
      <c r="AW795" s="17">
        <f t="shared" si="843"/>
        <v>0</v>
      </c>
      <c r="AX795" s="17">
        <f t="shared" si="844"/>
        <v>0</v>
      </c>
      <c r="AY795" s="17">
        <f t="shared" si="856"/>
        <v>0</v>
      </c>
      <c r="AZ795" s="19">
        <f t="shared" si="857"/>
        <v>0</v>
      </c>
      <c r="BA795" s="19">
        <f t="shared" si="858"/>
        <v>0</v>
      </c>
      <c r="BB795" s="19">
        <f t="shared" si="859"/>
        <v>0</v>
      </c>
      <c r="BC795" s="19">
        <f t="shared" si="860"/>
        <v>0</v>
      </c>
      <c r="BD795" s="17">
        <f t="shared" si="861"/>
        <v>0</v>
      </c>
      <c r="BE795" s="17">
        <f t="shared" si="845"/>
        <v>0</v>
      </c>
      <c r="BF795" s="38">
        <f t="shared" si="846"/>
        <v>0</v>
      </c>
      <c r="BG795" s="38">
        <f t="shared" si="847"/>
        <v>0</v>
      </c>
      <c r="BH795" s="38">
        <f t="shared" si="862"/>
        <v>0</v>
      </c>
      <c r="BI795" s="38">
        <f t="shared" si="848"/>
        <v>-2.2000000000000002</v>
      </c>
      <c r="BJ795" s="5">
        <f t="shared" si="849"/>
        <v>12.3</v>
      </c>
      <c r="BK795" s="5">
        <f t="shared" si="863"/>
        <v>0</v>
      </c>
      <c r="BL795" s="22">
        <f t="shared" si="864"/>
        <v>0</v>
      </c>
      <c r="BM795" s="5">
        <f t="shared" si="865"/>
        <v>10.100000000000001</v>
      </c>
      <c r="BN795" s="66">
        <f t="shared" si="866"/>
        <v>1010.0000000000001</v>
      </c>
      <c r="BO795" s="5">
        <f>AP795*BO1633</f>
        <v>0</v>
      </c>
      <c r="BP795" s="5">
        <f>AU795*BP1239</f>
        <v>0</v>
      </c>
      <c r="BQ795" s="5">
        <f t="shared" si="893"/>
        <v>-39</v>
      </c>
      <c r="BR795" s="356">
        <f t="shared" si="875"/>
        <v>971.00000000000011</v>
      </c>
      <c r="BS795" s="5">
        <f t="shared" si="867"/>
        <v>1320.6</v>
      </c>
      <c r="BT795" s="6"/>
      <c r="BU795" s="306">
        <v>41820</v>
      </c>
      <c r="BV795" s="38">
        <f t="shared" si="850"/>
        <v>1320.6</v>
      </c>
      <c r="BW795" s="66">
        <f>BV27*BV795</f>
        <v>108798.81364310429</v>
      </c>
      <c r="BX795" s="66">
        <f t="shared" si="871"/>
        <v>49.431537320793723</v>
      </c>
      <c r="BY795" s="17">
        <f t="shared" si="869"/>
        <v>1</v>
      </c>
      <c r="BZ795" s="17">
        <f t="shared" si="872"/>
        <v>0</v>
      </c>
      <c r="CA795" s="66">
        <f t="shared" si="894"/>
        <v>971</v>
      </c>
      <c r="CB795" s="66">
        <f>N3+CE795</f>
        <v>186655</v>
      </c>
      <c r="CC795" s="66">
        <f>MAX(BW404:BW795)</f>
        <v>154630.08732904927</v>
      </c>
      <c r="CD795" s="66">
        <f t="shared" si="851"/>
        <v>-45831.27368594498</v>
      </c>
      <c r="CE795" s="66">
        <f t="shared" si="895"/>
        <v>136655</v>
      </c>
      <c r="CF795" s="66">
        <f>MAX(CE404:CE795)</f>
        <v>139648</v>
      </c>
      <c r="CG795" s="66">
        <f t="shared" si="852"/>
        <v>-2993</v>
      </c>
      <c r="CH795" s="370">
        <f t="shared" si="892"/>
        <v>41820</v>
      </c>
      <c r="CI795" s="17">
        <f t="shared" si="882"/>
        <v>1</v>
      </c>
      <c r="CJ795" s="17">
        <f t="shared" si="883"/>
        <v>0</v>
      </c>
      <c r="CK795" s="38">
        <f>MAX(BV38:BV795)</f>
        <v>1876.9</v>
      </c>
      <c r="CL795" s="38">
        <f t="shared" si="870"/>
        <v>-556.30000000000018</v>
      </c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</row>
    <row r="796" spans="1:147" customFormat="1" x14ac:dyDescent="0.25">
      <c r="A796" s="3"/>
      <c r="B796" s="254">
        <f t="shared" si="896"/>
        <v>41680</v>
      </c>
      <c r="C796" s="5">
        <f t="shared" si="899"/>
        <v>52476</v>
      </c>
      <c r="D796" s="5">
        <v>0</v>
      </c>
      <c r="E796" s="66">
        <f t="shared" si="901"/>
        <v>0</v>
      </c>
      <c r="F796" s="66">
        <f t="shared" si="897"/>
        <v>611</v>
      </c>
      <c r="G796" s="4">
        <f t="shared" si="900"/>
        <v>53087</v>
      </c>
      <c r="H796" s="8">
        <f t="shared" si="898"/>
        <v>1.1643417943440811E-2</v>
      </c>
      <c r="I796" s="3"/>
      <c r="J796" s="306">
        <v>41827</v>
      </c>
      <c r="K796" s="176">
        <v>1321.4</v>
      </c>
      <c r="L796" s="176">
        <v>1346.8</v>
      </c>
      <c r="M796" s="176">
        <v>1312.1</v>
      </c>
      <c r="N796" s="178">
        <v>1337.4</v>
      </c>
      <c r="O796" s="5">
        <f t="shared" si="823"/>
        <v>34.700000000000045</v>
      </c>
      <c r="P796" s="8">
        <f t="shared" si="824"/>
        <v>2.6260027243832331E-2</v>
      </c>
      <c r="Q796" s="8">
        <f>(AVERAGE(P793:P795))*Q1239</f>
        <v>1.1467325860670386E-2</v>
      </c>
      <c r="R796" s="8">
        <f>P795/P1239</f>
        <v>0.54918223070563887</v>
      </c>
      <c r="S796" s="109">
        <f t="shared" si="884"/>
        <v>1306.2470756077103</v>
      </c>
      <c r="T796" s="5">
        <f t="shared" si="885"/>
        <v>16.400000000000091</v>
      </c>
      <c r="U796" s="8">
        <f t="shared" si="822"/>
        <v>0.45333333333333031</v>
      </c>
      <c r="V796" s="19">
        <f t="shared" si="886"/>
        <v>0</v>
      </c>
      <c r="W796" s="109">
        <f t="shared" si="887"/>
        <v>1336.5529243922899</v>
      </c>
      <c r="X796" s="5">
        <f t="shared" si="888"/>
        <v>13.599999999999909</v>
      </c>
      <c r="Y796" s="8">
        <f t="shared" si="825"/>
        <v>0.54666666666666974</v>
      </c>
      <c r="Z796" s="5">
        <f t="shared" si="889"/>
        <v>2.4000000000000909</v>
      </c>
      <c r="AA796" s="5">
        <f>K796*AA1239</f>
        <v>17.1782</v>
      </c>
      <c r="AB796" s="5">
        <f t="shared" si="826"/>
        <v>9.4339621955076058</v>
      </c>
      <c r="AC796" s="2">
        <f t="shared" si="868"/>
        <v>41827</v>
      </c>
      <c r="AD796" s="43">
        <f t="shared" si="836"/>
        <v>1305</v>
      </c>
      <c r="AE796" s="235">
        <v>3.4</v>
      </c>
      <c r="AF796" s="131">
        <f>(AK795&gt;AF1239)*1</f>
        <v>1</v>
      </c>
      <c r="AG796" s="112">
        <f>MROUND((AD796*AG1239),5)</f>
        <v>1280</v>
      </c>
      <c r="AH796" s="113">
        <f>MROUND((AE796*AH1239),0.1)</f>
        <v>0.60000000000000009</v>
      </c>
      <c r="AI796" s="60">
        <f t="shared" si="837"/>
        <v>16.800000000000182</v>
      </c>
      <c r="AJ796" s="60">
        <f t="shared" si="890"/>
        <v>1321.4</v>
      </c>
      <c r="AK796" s="133">
        <f t="shared" si="891"/>
        <v>1337.4</v>
      </c>
      <c r="AL796" s="41">
        <f t="shared" si="827"/>
        <v>1335</v>
      </c>
      <c r="AM796" s="56">
        <f t="shared" si="834"/>
        <v>4.4000000000000004</v>
      </c>
      <c r="AN796" s="82">
        <f t="shared" si="835"/>
        <v>1</v>
      </c>
      <c r="AO796" s="82">
        <f t="shared" si="838"/>
        <v>0</v>
      </c>
      <c r="AP796" s="33">
        <f t="shared" si="853"/>
        <v>1</v>
      </c>
      <c r="AQ796" s="29">
        <f t="shared" si="839"/>
        <v>3.4</v>
      </c>
      <c r="AR796" s="86">
        <f t="shared" si="840"/>
        <v>1</v>
      </c>
      <c r="AS796" s="33">
        <f t="shared" si="841"/>
        <v>0</v>
      </c>
      <c r="AT796" s="19">
        <f t="shared" si="842"/>
        <v>0</v>
      </c>
      <c r="AU796" s="18">
        <f t="shared" si="854"/>
        <v>0</v>
      </c>
      <c r="AV796" s="5">
        <f t="shared" si="855"/>
        <v>0</v>
      </c>
      <c r="AW796" s="17">
        <f t="shared" si="843"/>
        <v>0</v>
      </c>
      <c r="AX796" s="17">
        <f t="shared" si="844"/>
        <v>0</v>
      </c>
      <c r="AY796" s="17">
        <f t="shared" si="856"/>
        <v>0</v>
      </c>
      <c r="AZ796" s="19">
        <f t="shared" si="857"/>
        <v>0</v>
      </c>
      <c r="BA796" s="19">
        <f t="shared" si="858"/>
        <v>0</v>
      </c>
      <c r="BB796" s="19">
        <f t="shared" si="859"/>
        <v>0</v>
      </c>
      <c r="BC796" s="19">
        <f t="shared" si="860"/>
        <v>0</v>
      </c>
      <c r="BD796" s="17">
        <f t="shared" si="861"/>
        <v>0</v>
      </c>
      <c r="BE796" s="17">
        <f t="shared" si="845"/>
        <v>0</v>
      </c>
      <c r="BF796" s="38">
        <f t="shared" si="846"/>
        <v>0</v>
      </c>
      <c r="BG796" s="38">
        <f t="shared" si="847"/>
        <v>0</v>
      </c>
      <c r="BH796" s="38">
        <f t="shared" si="862"/>
        <v>0</v>
      </c>
      <c r="BI796" s="38">
        <f t="shared" si="848"/>
        <v>-0.60000000000000009</v>
      </c>
      <c r="BJ796" s="5">
        <f t="shared" si="849"/>
        <v>3.4</v>
      </c>
      <c r="BK796" s="5">
        <f t="shared" si="863"/>
        <v>0</v>
      </c>
      <c r="BL796" s="22">
        <f t="shared" si="864"/>
        <v>0</v>
      </c>
      <c r="BM796" s="5">
        <f t="shared" si="865"/>
        <v>2.8</v>
      </c>
      <c r="BN796" s="66">
        <f t="shared" si="866"/>
        <v>280</v>
      </c>
      <c r="BO796" s="5">
        <f>AP796*BO1634</f>
        <v>0</v>
      </c>
      <c r="BP796" s="5">
        <f>AU796*BP1239</f>
        <v>0</v>
      </c>
      <c r="BQ796" s="5">
        <f t="shared" si="893"/>
        <v>-39</v>
      </c>
      <c r="BR796" s="356">
        <f t="shared" si="875"/>
        <v>241</v>
      </c>
      <c r="BS796" s="5">
        <f t="shared" si="867"/>
        <v>1337.4</v>
      </c>
      <c r="BT796" s="6"/>
      <c r="BU796" s="306">
        <v>41827</v>
      </c>
      <c r="BV796" s="38">
        <f t="shared" si="850"/>
        <v>1337.4</v>
      </c>
      <c r="BW796" s="66">
        <f>BV27*BV796</f>
        <v>110182.89668808701</v>
      </c>
      <c r="BX796" s="66">
        <f t="shared" si="871"/>
        <v>1384.083044982719</v>
      </c>
      <c r="BY796" s="17">
        <f t="shared" si="869"/>
        <v>1</v>
      </c>
      <c r="BZ796" s="17">
        <f t="shared" si="872"/>
        <v>0</v>
      </c>
      <c r="CA796" s="66">
        <f t="shared" si="894"/>
        <v>241</v>
      </c>
      <c r="CB796" s="66">
        <f>N3+CE796</f>
        <v>186896</v>
      </c>
      <c r="CC796" s="66">
        <f>MAX(BW404:BW796)</f>
        <v>154630.08732904927</v>
      </c>
      <c r="CD796" s="66">
        <f t="shared" si="851"/>
        <v>-44447.190640962261</v>
      </c>
      <c r="CE796" s="66">
        <f t="shared" si="895"/>
        <v>136896</v>
      </c>
      <c r="CF796" s="66">
        <f>MAX(CE404:CE796)</f>
        <v>139648</v>
      </c>
      <c r="CG796" s="66">
        <f t="shared" si="852"/>
        <v>-2752</v>
      </c>
      <c r="CH796" s="370">
        <f t="shared" si="892"/>
        <v>41827</v>
      </c>
      <c r="CI796" s="17">
        <f t="shared" si="882"/>
        <v>1</v>
      </c>
      <c r="CJ796" s="17">
        <f t="shared" si="883"/>
        <v>0</v>
      </c>
      <c r="CK796" s="38">
        <f>MAX(BV38:BV796)</f>
        <v>1876.9</v>
      </c>
      <c r="CL796" s="38">
        <f t="shared" si="870"/>
        <v>-539.5</v>
      </c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</row>
    <row r="797" spans="1:147" customFormat="1" x14ac:dyDescent="0.25">
      <c r="A797" s="3"/>
      <c r="B797" s="254">
        <f t="shared" si="896"/>
        <v>41687</v>
      </c>
      <c r="C797" s="5">
        <f t="shared" si="899"/>
        <v>53087</v>
      </c>
      <c r="D797" s="5">
        <v>0</v>
      </c>
      <c r="E797" s="66">
        <f t="shared" si="901"/>
        <v>0</v>
      </c>
      <c r="F797" s="66">
        <f t="shared" si="897"/>
        <v>470.99999999999994</v>
      </c>
      <c r="G797" s="4">
        <f t="shared" si="900"/>
        <v>53558</v>
      </c>
      <c r="H797" s="8">
        <f t="shared" si="898"/>
        <v>8.8722286058733769E-3</v>
      </c>
      <c r="I797" s="3"/>
      <c r="J797" s="306">
        <v>41834</v>
      </c>
      <c r="K797" s="176">
        <v>1339.5</v>
      </c>
      <c r="L797" s="176">
        <v>1340.9</v>
      </c>
      <c r="M797" s="176">
        <v>1292.5999999999999</v>
      </c>
      <c r="N797" s="178">
        <v>1309.4000000000001</v>
      </c>
      <c r="O797" s="5">
        <f t="shared" si="823"/>
        <v>48.300000000000182</v>
      </c>
      <c r="P797" s="8">
        <f t="shared" si="824"/>
        <v>3.6058230683090844E-2</v>
      </c>
      <c r="Q797" s="8">
        <f>(AVERAGE(P794:P796))*Q1239</f>
        <v>8.2330738540836185E-3</v>
      </c>
      <c r="R797" s="8">
        <f>P796/P1239</f>
        <v>0.74471703215376328</v>
      </c>
      <c r="S797" s="109">
        <f t="shared" si="884"/>
        <v>1328.471797572455</v>
      </c>
      <c r="T797" s="5">
        <f t="shared" si="885"/>
        <v>9.5</v>
      </c>
      <c r="U797" s="8">
        <f t="shared" ref="U797:U860" si="902">((T797+X797)-T797)/(T797+X797)</f>
        <v>0.52500000000000002</v>
      </c>
      <c r="V797" s="19">
        <f t="shared" si="886"/>
        <v>20.599999999999909</v>
      </c>
      <c r="W797" s="109">
        <f t="shared" si="887"/>
        <v>1350.528202427545</v>
      </c>
      <c r="X797" s="5">
        <f t="shared" si="888"/>
        <v>10.5</v>
      </c>
      <c r="Y797" s="8">
        <f t="shared" si="825"/>
        <v>0.47499999999999998</v>
      </c>
      <c r="Z797" s="5">
        <f t="shared" si="889"/>
        <v>0</v>
      </c>
      <c r="AA797" s="5">
        <f>K797*AA1239</f>
        <v>17.413499999999999</v>
      </c>
      <c r="AB797" s="5">
        <f t="shared" si="826"/>
        <v>12.968130039409557</v>
      </c>
      <c r="AC797" s="2">
        <f t="shared" si="868"/>
        <v>41834</v>
      </c>
      <c r="AD797" s="43">
        <f t="shared" si="836"/>
        <v>1330</v>
      </c>
      <c r="AE797" s="235">
        <v>4.3</v>
      </c>
      <c r="AF797" s="131">
        <f>(AK796&gt;AF1239)*1</f>
        <v>1</v>
      </c>
      <c r="AG797" s="112">
        <f>MROUND((AD797*AG1239),5)</f>
        <v>1305</v>
      </c>
      <c r="AH797" s="113">
        <f>MROUND((AE797*AH1239),0.1)</f>
        <v>0.8</v>
      </c>
      <c r="AI797" s="60">
        <f t="shared" si="837"/>
        <v>-28</v>
      </c>
      <c r="AJ797" s="60">
        <f t="shared" si="890"/>
        <v>1339.5</v>
      </c>
      <c r="AK797" s="133">
        <f t="shared" si="891"/>
        <v>1309.4000000000001</v>
      </c>
      <c r="AL797" s="41">
        <f t="shared" si="827"/>
        <v>1350</v>
      </c>
      <c r="AM797" s="56">
        <f t="shared" si="834"/>
        <v>5.2</v>
      </c>
      <c r="AN797" s="82">
        <f t="shared" si="835"/>
        <v>0</v>
      </c>
      <c r="AO797" s="82">
        <f t="shared" si="838"/>
        <v>1</v>
      </c>
      <c r="AP797" s="33">
        <f t="shared" si="853"/>
        <v>1</v>
      </c>
      <c r="AQ797" s="29">
        <f t="shared" si="839"/>
        <v>4.3</v>
      </c>
      <c r="AR797" s="86">
        <f t="shared" si="840"/>
        <v>0</v>
      </c>
      <c r="AS797" s="33">
        <f t="shared" si="841"/>
        <v>1</v>
      </c>
      <c r="AT797" s="19">
        <f t="shared" si="842"/>
        <v>1330</v>
      </c>
      <c r="AU797" s="18">
        <f t="shared" si="854"/>
        <v>0</v>
      </c>
      <c r="AV797" s="5">
        <f t="shared" si="855"/>
        <v>0</v>
      </c>
      <c r="AW797" s="17">
        <f t="shared" si="843"/>
        <v>0</v>
      </c>
      <c r="AX797" s="17">
        <f t="shared" si="844"/>
        <v>0</v>
      </c>
      <c r="AY797" s="17">
        <f t="shared" si="856"/>
        <v>0</v>
      </c>
      <c r="AZ797" s="19">
        <f t="shared" si="857"/>
        <v>0</v>
      </c>
      <c r="BA797" s="19">
        <f t="shared" si="858"/>
        <v>1330</v>
      </c>
      <c r="BB797" s="19">
        <f t="shared" si="859"/>
        <v>0</v>
      </c>
      <c r="BC797" s="19">
        <f t="shared" si="860"/>
        <v>0</v>
      </c>
      <c r="BD797" s="17">
        <f t="shared" si="861"/>
        <v>1330</v>
      </c>
      <c r="BE797" s="17">
        <f t="shared" si="845"/>
        <v>0</v>
      </c>
      <c r="BF797" s="38">
        <f t="shared" si="846"/>
        <v>0</v>
      </c>
      <c r="BG797" s="38">
        <f t="shared" si="847"/>
        <v>0</v>
      </c>
      <c r="BH797" s="38">
        <f t="shared" si="862"/>
        <v>0</v>
      </c>
      <c r="BI797" s="38">
        <f t="shared" si="848"/>
        <v>-0.8</v>
      </c>
      <c r="BJ797" s="5">
        <f t="shared" si="849"/>
        <v>4.3</v>
      </c>
      <c r="BK797" s="5">
        <f t="shared" si="863"/>
        <v>0</v>
      </c>
      <c r="BL797" s="22">
        <f t="shared" si="864"/>
        <v>0</v>
      </c>
      <c r="BM797" s="5">
        <f t="shared" si="865"/>
        <v>3.5</v>
      </c>
      <c r="BN797" s="66">
        <f t="shared" si="866"/>
        <v>350</v>
      </c>
      <c r="BO797" s="5">
        <f>AP797*BO1635</f>
        <v>0</v>
      </c>
      <c r="BP797" s="5">
        <f>AU797*BP1239</f>
        <v>0</v>
      </c>
      <c r="BQ797" s="5">
        <f t="shared" si="893"/>
        <v>-39</v>
      </c>
      <c r="BR797" s="356">
        <f t="shared" si="875"/>
        <v>311</v>
      </c>
      <c r="BS797" s="5">
        <f t="shared" si="867"/>
        <v>1309.4000000000001</v>
      </c>
      <c r="BT797" s="6"/>
      <c r="BU797" s="306">
        <v>41834</v>
      </c>
      <c r="BV797" s="38">
        <f t="shared" si="850"/>
        <v>1309.4000000000001</v>
      </c>
      <c r="BW797" s="66">
        <f>BV27*BV797</f>
        <v>107876.09161311584</v>
      </c>
      <c r="BX797" s="66">
        <f t="shared" si="871"/>
        <v>-2306.8050749711692</v>
      </c>
      <c r="BY797" s="17">
        <f t="shared" si="869"/>
        <v>0</v>
      </c>
      <c r="BZ797" s="17">
        <f t="shared" si="872"/>
        <v>1</v>
      </c>
      <c r="CA797" s="66">
        <f t="shared" si="894"/>
        <v>311</v>
      </c>
      <c r="CB797" s="66">
        <f>N3+CE797</f>
        <v>187207</v>
      </c>
      <c r="CC797" s="66">
        <f>MAX(BW404:BW797)</f>
        <v>154630.08732904927</v>
      </c>
      <c r="CD797" s="66">
        <f t="shared" si="851"/>
        <v>-46753.99571593343</v>
      </c>
      <c r="CE797" s="66">
        <f t="shared" si="895"/>
        <v>137207</v>
      </c>
      <c r="CF797" s="66">
        <f>MAX(CE404:CE797)</f>
        <v>139648</v>
      </c>
      <c r="CG797" s="66">
        <f t="shared" si="852"/>
        <v>-2441</v>
      </c>
      <c r="CH797" s="370">
        <f t="shared" si="892"/>
        <v>41834</v>
      </c>
      <c r="CI797" s="17">
        <f t="shared" si="882"/>
        <v>1</v>
      </c>
      <c r="CJ797" s="17">
        <f t="shared" si="883"/>
        <v>0</v>
      </c>
      <c r="CK797" s="38">
        <f>MAX(BV38:BV797)</f>
        <v>1876.9</v>
      </c>
      <c r="CL797" s="38">
        <f t="shared" si="870"/>
        <v>-567.5</v>
      </c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</row>
    <row r="798" spans="1:147" customFormat="1" x14ac:dyDescent="0.25">
      <c r="A798" s="3"/>
      <c r="B798" s="254">
        <f t="shared" si="896"/>
        <v>41694</v>
      </c>
      <c r="C798" s="5">
        <f t="shared" si="899"/>
        <v>53558</v>
      </c>
      <c r="D798" s="5">
        <v>0</v>
      </c>
      <c r="E798" s="66">
        <f t="shared" si="901"/>
        <v>0</v>
      </c>
      <c r="F798" s="66">
        <f t="shared" si="897"/>
        <v>800.99999999999989</v>
      </c>
      <c r="G798" s="4">
        <f t="shared" si="900"/>
        <v>54359</v>
      </c>
      <c r="H798" s="8">
        <f t="shared" si="898"/>
        <v>1.4955748907726201E-2</v>
      </c>
      <c r="I798" s="3"/>
      <c r="J798" s="306">
        <v>41841</v>
      </c>
      <c r="K798" s="176">
        <v>1311.3</v>
      </c>
      <c r="L798" s="176">
        <v>1319</v>
      </c>
      <c r="M798" s="176">
        <v>1287.5</v>
      </c>
      <c r="N798" s="178">
        <v>1303.3</v>
      </c>
      <c r="O798" s="5">
        <f t="shared" ref="O798:O861" si="903">L798-M798</f>
        <v>31.5</v>
      </c>
      <c r="P798" s="8">
        <f t="shared" ref="P798:P861" si="904">O798/K798</f>
        <v>2.4021962937542898E-2</v>
      </c>
      <c r="Q798" s="8">
        <f>(AVERAGE(P795:P797))*Q1239</f>
        <v>1.0891118067858693E-2</v>
      </c>
      <c r="R798" s="8">
        <f>P797/P1239</f>
        <v>1.0225876115697543</v>
      </c>
      <c r="S798" s="109">
        <f t="shared" si="884"/>
        <v>1297.0184768776169</v>
      </c>
      <c r="T798" s="5">
        <f t="shared" si="885"/>
        <v>16.299999999999955</v>
      </c>
      <c r="U798" s="8">
        <f t="shared" si="902"/>
        <v>0.45666666666666816</v>
      </c>
      <c r="V798" s="19">
        <f t="shared" si="886"/>
        <v>0</v>
      </c>
      <c r="W798" s="109">
        <f t="shared" si="887"/>
        <v>1325.581523122383</v>
      </c>
      <c r="X798" s="5">
        <f t="shared" si="888"/>
        <v>13.700000000000045</v>
      </c>
      <c r="Y798" s="8">
        <f t="shared" si="825"/>
        <v>0.54333333333333189</v>
      </c>
      <c r="Z798" s="5">
        <f t="shared" si="889"/>
        <v>0</v>
      </c>
      <c r="AA798" s="5">
        <f>K798*AA1239</f>
        <v>17.046899999999997</v>
      </c>
      <c r="AB798" s="5">
        <f t="shared" si="826"/>
        <v>17.431948755668444</v>
      </c>
      <c r="AC798" s="2">
        <f t="shared" si="868"/>
        <v>41841</v>
      </c>
      <c r="AD798" s="43">
        <f t="shared" si="836"/>
        <v>1295</v>
      </c>
      <c r="AE798" s="235">
        <v>6.8</v>
      </c>
      <c r="AF798" s="131">
        <f>(AK797&gt;AF1239)*1</f>
        <v>1</v>
      </c>
      <c r="AG798" s="112">
        <f>MROUND((AD798*AG1239),5)</f>
        <v>1270</v>
      </c>
      <c r="AH798" s="113">
        <f>MROUND((AE798*AH1239),0.1)</f>
        <v>1.2000000000000002</v>
      </c>
      <c r="AI798" s="60">
        <f t="shared" si="837"/>
        <v>-6.1000000000001364</v>
      </c>
      <c r="AJ798" s="60">
        <f t="shared" si="890"/>
        <v>1311.3</v>
      </c>
      <c r="AK798" s="133">
        <f t="shared" si="891"/>
        <v>1303.3</v>
      </c>
      <c r="AL798" s="41">
        <f t="shared" si="827"/>
        <v>1325</v>
      </c>
      <c r="AM798" s="56">
        <f t="shared" si="834"/>
        <v>6.2</v>
      </c>
      <c r="AN798" s="82">
        <f t="shared" si="835"/>
        <v>0</v>
      </c>
      <c r="AO798" s="82">
        <f t="shared" si="838"/>
        <v>1</v>
      </c>
      <c r="AP798" s="33">
        <f t="shared" si="853"/>
        <v>0</v>
      </c>
      <c r="AQ798" s="29">
        <f t="shared" si="839"/>
        <v>0</v>
      </c>
      <c r="AR798" s="86">
        <f t="shared" si="840"/>
        <v>1</v>
      </c>
      <c r="AS798" s="33">
        <f t="shared" si="841"/>
        <v>0</v>
      </c>
      <c r="AT798" s="19">
        <f t="shared" si="842"/>
        <v>0</v>
      </c>
      <c r="AU798" s="18">
        <f t="shared" si="854"/>
        <v>1</v>
      </c>
      <c r="AV798" s="5">
        <f t="shared" si="855"/>
        <v>6.2</v>
      </c>
      <c r="AW798" s="17">
        <f t="shared" si="843"/>
        <v>1</v>
      </c>
      <c r="AX798" s="17">
        <f t="shared" si="844"/>
        <v>0</v>
      </c>
      <c r="AY798" s="17">
        <f t="shared" si="856"/>
        <v>0</v>
      </c>
      <c r="AZ798" s="19">
        <f t="shared" si="857"/>
        <v>1330</v>
      </c>
      <c r="BA798" s="19">
        <f t="shared" si="858"/>
        <v>0</v>
      </c>
      <c r="BB798" s="19">
        <f t="shared" si="859"/>
        <v>0</v>
      </c>
      <c r="BC798" s="19">
        <f t="shared" si="860"/>
        <v>0</v>
      </c>
      <c r="BD798" s="17">
        <f t="shared" si="861"/>
        <v>1330</v>
      </c>
      <c r="BE798" s="17">
        <f t="shared" si="845"/>
        <v>0</v>
      </c>
      <c r="BF798" s="38">
        <f t="shared" si="846"/>
        <v>0</v>
      </c>
      <c r="BG798" s="38">
        <f t="shared" si="847"/>
        <v>0</v>
      </c>
      <c r="BH798" s="38">
        <f t="shared" si="862"/>
        <v>0</v>
      </c>
      <c r="BI798" s="38">
        <f t="shared" si="848"/>
        <v>-1.2000000000000002</v>
      </c>
      <c r="BJ798" s="5">
        <f t="shared" si="849"/>
        <v>0</v>
      </c>
      <c r="BK798" s="5">
        <f t="shared" si="863"/>
        <v>0</v>
      </c>
      <c r="BL798" s="22">
        <f t="shared" si="864"/>
        <v>6.2</v>
      </c>
      <c r="BM798" s="5">
        <f t="shared" si="865"/>
        <v>5</v>
      </c>
      <c r="BN798" s="66">
        <f t="shared" si="866"/>
        <v>500</v>
      </c>
      <c r="BO798" s="5">
        <f>AP798*BO1636</f>
        <v>0</v>
      </c>
      <c r="BP798" s="5">
        <f>AU798*BP1239</f>
        <v>-39</v>
      </c>
      <c r="BQ798" s="5">
        <f t="shared" si="893"/>
        <v>-39</v>
      </c>
      <c r="BR798" s="356">
        <f t="shared" si="875"/>
        <v>422</v>
      </c>
      <c r="BS798" s="5">
        <f t="shared" si="867"/>
        <v>1303.3</v>
      </c>
      <c r="BT798" s="6"/>
      <c r="BU798" s="306">
        <v>41841</v>
      </c>
      <c r="BV798" s="38">
        <f t="shared" si="850"/>
        <v>1303.3</v>
      </c>
      <c r="BW798" s="66">
        <f>BV27*BV798</f>
        <v>107373.53765035426</v>
      </c>
      <c r="BX798" s="66">
        <f t="shared" si="871"/>
        <v>-502.5539627615799</v>
      </c>
      <c r="BY798" s="17">
        <f t="shared" si="869"/>
        <v>0</v>
      </c>
      <c r="BZ798" s="17">
        <f t="shared" si="872"/>
        <v>1</v>
      </c>
      <c r="CA798" s="66">
        <f t="shared" si="894"/>
        <v>422</v>
      </c>
      <c r="CB798" s="66">
        <f>N3+CE798</f>
        <v>187629</v>
      </c>
      <c r="CC798" s="66">
        <f>MAX(BW404:BW798)</f>
        <v>154630.08732904927</v>
      </c>
      <c r="CD798" s="66">
        <f t="shared" si="851"/>
        <v>-47256.54967869501</v>
      </c>
      <c r="CE798" s="66">
        <f t="shared" si="895"/>
        <v>137629</v>
      </c>
      <c r="CF798" s="66">
        <f>MAX(CE404:CE798)</f>
        <v>139648</v>
      </c>
      <c r="CG798" s="66">
        <f t="shared" si="852"/>
        <v>-2019</v>
      </c>
      <c r="CH798" s="370">
        <f t="shared" si="892"/>
        <v>41841</v>
      </c>
      <c r="CI798" s="17">
        <f t="shared" si="882"/>
        <v>1</v>
      </c>
      <c r="CJ798" s="17">
        <f t="shared" si="883"/>
        <v>0</v>
      </c>
      <c r="CK798" s="38">
        <f>MAX(BV38:BV798)</f>
        <v>1876.9</v>
      </c>
      <c r="CL798" s="38">
        <f t="shared" si="870"/>
        <v>-573.60000000000014</v>
      </c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</row>
    <row r="799" spans="1:147" customFormat="1" x14ac:dyDescent="0.25">
      <c r="A799" s="3"/>
      <c r="B799" s="254">
        <f t="shared" si="896"/>
        <v>41701</v>
      </c>
      <c r="C799" s="5">
        <f t="shared" si="899"/>
        <v>54359</v>
      </c>
      <c r="D799" s="5">
        <v>0</v>
      </c>
      <c r="E799" s="66">
        <f t="shared" si="901"/>
        <v>0</v>
      </c>
      <c r="F799" s="66">
        <f t="shared" si="897"/>
        <v>331</v>
      </c>
      <c r="G799" s="4">
        <f t="shared" si="900"/>
        <v>54690</v>
      </c>
      <c r="H799" s="8">
        <f t="shared" si="898"/>
        <v>6.0891480711565702E-3</v>
      </c>
      <c r="I799" s="3"/>
      <c r="J799" s="306">
        <v>41848</v>
      </c>
      <c r="K799" s="176">
        <v>1309.2</v>
      </c>
      <c r="L799" s="176">
        <v>1314.6</v>
      </c>
      <c r="M799" s="176">
        <v>1281</v>
      </c>
      <c r="N799" s="178">
        <v>1294.8</v>
      </c>
      <c r="O799" s="5">
        <f t="shared" si="903"/>
        <v>33.599999999999909</v>
      </c>
      <c r="P799" s="8">
        <f t="shared" si="904"/>
        <v>2.5664527956003595E-2</v>
      </c>
      <c r="Q799" s="8">
        <f>(AVERAGE(P796:P798))*Q1239</f>
        <v>1.1512029448595478E-2</v>
      </c>
      <c r="R799" s="8">
        <f>P798/P1239</f>
        <v>0.68124700630523338</v>
      </c>
      <c r="S799" s="109">
        <f t="shared" si="884"/>
        <v>1294.1284510458988</v>
      </c>
      <c r="T799" s="5">
        <f t="shared" si="885"/>
        <v>14.200000000000045</v>
      </c>
      <c r="U799" s="8">
        <f t="shared" si="902"/>
        <v>0.52666666666666517</v>
      </c>
      <c r="V799" s="19">
        <f t="shared" si="886"/>
        <v>0.20000000000004547</v>
      </c>
      <c r="W799" s="109">
        <f t="shared" si="887"/>
        <v>1324.2715489541013</v>
      </c>
      <c r="X799" s="5">
        <f t="shared" si="888"/>
        <v>15.799999999999955</v>
      </c>
      <c r="Y799" s="8">
        <f t="shared" ref="Y799:Y862" si="905">100%-U799</f>
        <v>0.47333333333333483</v>
      </c>
      <c r="Z799" s="5">
        <f t="shared" si="889"/>
        <v>0</v>
      </c>
      <c r="AA799" s="5">
        <f>K799*AA1239</f>
        <v>17.019600000000001</v>
      </c>
      <c r="AB799" s="5">
        <f t="shared" ref="AB799:AB862" si="906">AA799*R799</f>
        <v>11.59455154851255</v>
      </c>
      <c r="AC799" s="2">
        <f t="shared" si="868"/>
        <v>41848</v>
      </c>
      <c r="AD799" s="43">
        <f t="shared" si="836"/>
        <v>1295</v>
      </c>
      <c r="AE799" s="235">
        <v>7.9</v>
      </c>
      <c r="AF799" s="131">
        <f>(AK798&gt;AF1239)*1</f>
        <v>1</v>
      </c>
      <c r="AG799" s="112">
        <f>MROUND((AD799*AG1239),5)</f>
        <v>1270</v>
      </c>
      <c r="AH799" s="113">
        <f>MROUND((AE799*AH1239),0.1)</f>
        <v>1.4000000000000001</v>
      </c>
      <c r="AI799" s="60">
        <f t="shared" si="837"/>
        <v>-8.5</v>
      </c>
      <c r="AJ799" s="60">
        <f t="shared" si="890"/>
        <v>1309.2</v>
      </c>
      <c r="AK799" s="133">
        <f t="shared" si="891"/>
        <v>1294.8</v>
      </c>
      <c r="AL799" s="41">
        <f t="shared" ref="AL799:AL862" si="907">MROUND(W799,5)</f>
        <v>1325</v>
      </c>
      <c r="AM799" s="56">
        <f t="shared" si="834"/>
        <v>9.5</v>
      </c>
      <c r="AN799" s="82">
        <f t="shared" si="835"/>
        <v>0</v>
      </c>
      <c r="AO799" s="82">
        <f t="shared" si="838"/>
        <v>1</v>
      </c>
      <c r="AP799" s="33">
        <f t="shared" si="853"/>
        <v>0</v>
      </c>
      <c r="AQ799" s="29">
        <f t="shared" si="839"/>
        <v>0</v>
      </c>
      <c r="AR799" s="86">
        <f t="shared" si="840"/>
        <v>0</v>
      </c>
      <c r="AS799" s="33">
        <f t="shared" si="841"/>
        <v>0</v>
      </c>
      <c r="AT799" s="19">
        <f t="shared" si="842"/>
        <v>0</v>
      </c>
      <c r="AU799" s="18">
        <f t="shared" si="854"/>
        <v>1</v>
      </c>
      <c r="AV799" s="5">
        <f t="shared" si="855"/>
        <v>9.5</v>
      </c>
      <c r="AW799" s="17">
        <f t="shared" si="843"/>
        <v>1</v>
      </c>
      <c r="AX799" s="17">
        <f t="shared" si="844"/>
        <v>0</v>
      </c>
      <c r="AY799" s="17">
        <f t="shared" si="856"/>
        <v>0</v>
      </c>
      <c r="AZ799" s="19">
        <f t="shared" si="857"/>
        <v>1330</v>
      </c>
      <c r="BA799" s="19">
        <f t="shared" si="858"/>
        <v>0</v>
      </c>
      <c r="BB799" s="19">
        <f t="shared" si="859"/>
        <v>0</v>
      </c>
      <c r="BC799" s="19">
        <f t="shared" si="860"/>
        <v>0</v>
      </c>
      <c r="BD799" s="17">
        <f t="shared" si="861"/>
        <v>1330</v>
      </c>
      <c r="BE799" s="17">
        <f t="shared" si="845"/>
        <v>0</v>
      </c>
      <c r="BF799" s="38">
        <f t="shared" si="846"/>
        <v>0</v>
      </c>
      <c r="BG799" s="38">
        <f t="shared" si="847"/>
        <v>0</v>
      </c>
      <c r="BH799" s="38">
        <f t="shared" si="862"/>
        <v>0</v>
      </c>
      <c r="BI799" s="38">
        <f t="shared" si="848"/>
        <v>-1.4000000000000001</v>
      </c>
      <c r="BJ799" s="5">
        <f t="shared" si="849"/>
        <v>0</v>
      </c>
      <c r="BK799" s="5">
        <f t="shared" si="863"/>
        <v>0</v>
      </c>
      <c r="BL799" s="22">
        <f t="shared" si="864"/>
        <v>9.5</v>
      </c>
      <c r="BM799" s="5">
        <f t="shared" si="865"/>
        <v>8.1</v>
      </c>
      <c r="BN799" s="66">
        <f t="shared" si="866"/>
        <v>810</v>
      </c>
      <c r="BO799" s="5">
        <f>AP799*BO1637</f>
        <v>0</v>
      </c>
      <c r="BP799" s="5">
        <f>AU799*BP1239</f>
        <v>-39</v>
      </c>
      <c r="BQ799" s="5">
        <f t="shared" si="893"/>
        <v>-39</v>
      </c>
      <c r="BR799" s="356">
        <f t="shared" si="875"/>
        <v>732</v>
      </c>
      <c r="BS799" s="5">
        <f t="shared" si="867"/>
        <v>1294.8</v>
      </c>
      <c r="BT799" s="6"/>
      <c r="BU799" s="306">
        <v>41848</v>
      </c>
      <c r="BV799" s="38">
        <f t="shared" si="850"/>
        <v>1294.8</v>
      </c>
      <c r="BW799" s="66">
        <f>BV27*BV799</f>
        <v>106673.25753830944</v>
      </c>
      <c r="BX799" s="66">
        <f t="shared" si="871"/>
        <v>-700.28011204482755</v>
      </c>
      <c r="BY799" s="17">
        <f t="shared" si="869"/>
        <v>0</v>
      </c>
      <c r="BZ799" s="17">
        <f t="shared" si="872"/>
        <v>1</v>
      </c>
      <c r="CA799" s="66">
        <f t="shared" si="894"/>
        <v>732</v>
      </c>
      <c r="CB799" s="66">
        <f>N3+CE799</f>
        <v>188361</v>
      </c>
      <c r="CC799" s="66">
        <f>MAX(BW404:BW799)</f>
        <v>154630.08732904927</v>
      </c>
      <c r="CD799" s="66">
        <f t="shared" si="851"/>
        <v>-47956.829790739837</v>
      </c>
      <c r="CE799" s="66">
        <f t="shared" si="895"/>
        <v>138361</v>
      </c>
      <c r="CF799" s="66">
        <f>MAX(CE404:CE799)</f>
        <v>139648</v>
      </c>
      <c r="CG799" s="66">
        <f t="shared" si="852"/>
        <v>-1287</v>
      </c>
      <c r="CH799" s="370">
        <f t="shared" si="892"/>
        <v>41848</v>
      </c>
      <c r="CI799" s="17">
        <f t="shared" si="882"/>
        <v>1</v>
      </c>
      <c r="CJ799" s="17">
        <f t="shared" si="883"/>
        <v>0</v>
      </c>
      <c r="CK799" s="38">
        <f>MAX(BV38:BV799)</f>
        <v>1876.9</v>
      </c>
      <c r="CL799" s="38">
        <f t="shared" si="870"/>
        <v>-582.10000000000014</v>
      </c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</row>
    <row r="800" spans="1:147" customFormat="1" x14ac:dyDescent="0.25">
      <c r="A800" s="3"/>
      <c r="B800" s="254">
        <f t="shared" si="896"/>
        <v>41708</v>
      </c>
      <c r="C800" s="5">
        <f t="shared" si="899"/>
        <v>54690</v>
      </c>
      <c r="D800" s="5">
        <v>0</v>
      </c>
      <c r="E800" s="66">
        <f t="shared" si="901"/>
        <v>0</v>
      </c>
      <c r="F800" s="66">
        <f t="shared" si="897"/>
        <v>301.00000000000006</v>
      </c>
      <c r="G800" s="4">
        <f t="shared" si="900"/>
        <v>54991</v>
      </c>
      <c r="H800" s="8">
        <f t="shared" si="898"/>
        <v>5.5037484000731406E-3</v>
      </c>
      <c r="I800" s="3"/>
      <c r="J800" s="306">
        <v>41855</v>
      </c>
      <c r="K800" s="176">
        <v>1295.4000000000001</v>
      </c>
      <c r="L800" s="176">
        <v>1324.3</v>
      </c>
      <c r="M800" s="176">
        <v>1283.3</v>
      </c>
      <c r="N800" s="178">
        <v>1311</v>
      </c>
      <c r="O800" s="5">
        <f t="shared" si="903"/>
        <v>41</v>
      </c>
      <c r="P800" s="8">
        <f t="shared" si="904"/>
        <v>3.165045545777366E-2</v>
      </c>
      <c r="Q800" s="8">
        <f>(AVERAGE(P797:P799))*Q1239</f>
        <v>1.1432629543551648E-2</v>
      </c>
      <c r="R800" s="8">
        <f>P799/P1239</f>
        <v>0.72782906558146454</v>
      </c>
      <c r="S800" s="109">
        <f t="shared" si="884"/>
        <v>1280.5901716892834</v>
      </c>
      <c r="T800" s="5">
        <f t="shared" si="885"/>
        <v>15.400000000000091</v>
      </c>
      <c r="U800" s="8">
        <f t="shared" si="902"/>
        <v>0.48666666666666364</v>
      </c>
      <c r="V800" s="19">
        <f t="shared" si="886"/>
        <v>0</v>
      </c>
      <c r="W800" s="109">
        <f t="shared" si="887"/>
        <v>1310.2098283107168</v>
      </c>
      <c r="X800" s="5">
        <f t="shared" si="888"/>
        <v>14.599999999999909</v>
      </c>
      <c r="Y800" s="8">
        <f t="shared" si="905"/>
        <v>0.51333333333333631</v>
      </c>
      <c r="Z800" s="5">
        <f t="shared" si="889"/>
        <v>1</v>
      </c>
      <c r="AA800" s="5">
        <f>K800*AA1239</f>
        <v>16.840199999999999</v>
      </c>
      <c r="AB800" s="5">
        <f t="shared" si="906"/>
        <v>12.256787030204979</v>
      </c>
      <c r="AC800" s="2">
        <f t="shared" si="868"/>
        <v>41855</v>
      </c>
      <c r="AD800" s="43">
        <f t="shared" si="836"/>
        <v>1280</v>
      </c>
      <c r="AE800" s="235">
        <v>6.1</v>
      </c>
      <c r="AF800" s="131">
        <f>(AK799&gt;AF1239)*1</f>
        <v>1</v>
      </c>
      <c r="AG800" s="112">
        <f>MROUND((AD800*AG1239),5)</f>
        <v>1255</v>
      </c>
      <c r="AH800" s="113">
        <f>MROUND((AE800*AH1239),0.1)</f>
        <v>1.1000000000000001</v>
      </c>
      <c r="AI800" s="60">
        <f t="shared" si="837"/>
        <v>16.200000000000045</v>
      </c>
      <c r="AJ800" s="60">
        <f t="shared" si="890"/>
        <v>1295.4000000000001</v>
      </c>
      <c r="AK800" s="133">
        <f t="shared" si="891"/>
        <v>1311</v>
      </c>
      <c r="AL800" s="41">
        <f t="shared" si="907"/>
        <v>1310</v>
      </c>
      <c r="AM800" s="56">
        <f t="shared" si="834"/>
        <v>5.5</v>
      </c>
      <c r="AN800" s="82">
        <f t="shared" si="835"/>
        <v>1</v>
      </c>
      <c r="AO800" s="82">
        <f t="shared" si="838"/>
        <v>0</v>
      </c>
      <c r="AP800" s="33">
        <f t="shared" si="853"/>
        <v>0</v>
      </c>
      <c r="AQ800" s="29">
        <f t="shared" si="839"/>
        <v>0</v>
      </c>
      <c r="AR800" s="86">
        <f t="shared" si="840"/>
        <v>1</v>
      </c>
      <c r="AS800" s="33">
        <f t="shared" si="841"/>
        <v>0</v>
      </c>
      <c r="AT800" s="19">
        <f t="shared" si="842"/>
        <v>0</v>
      </c>
      <c r="AU800" s="18">
        <f t="shared" si="854"/>
        <v>1</v>
      </c>
      <c r="AV800" s="5">
        <f t="shared" si="855"/>
        <v>5.5</v>
      </c>
      <c r="AW800" s="17">
        <f t="shared" si="843"/>
        <v>0</v>
      </c>
      <c r="AX800" s="17">
        <f t="shared" si="844"/>
        <v>1</v>
      </c>
      <c r="AY800" s="17">
        <f t="shared" si="856"/>
        <v>1310</v>
      </c>
      <c r="AZ800" s="19">
        <f t="shared" si="857"/>
        <v>1330</v>
      </c>
      <c r="BA800" s="19">
        <f t="shared" si="858"/>
        <v>0</v>
      </c>
      <c r="BB800" s="19">
        <f t="shared" si="859"/>
        <v>0</v>
      </c>
      <c r="BC800" s="19">
        <f t="shared" si="860"/>
        <v>1310</v>
      </c>
      <c r="BD800" s="17">
        <f t="shared" si="861"/>
        <v>0</v>
      </c>
      <c r="BE800" s="17">
        <f t="shared" si="845"/>
        <v>0</v>
      </c>
      <c r="BF800" s="38">
        <f t="shared" si="846"/>
        <v>0</v>
      </c>
      <c r="BG800" s="38">
        <f t="shared" si="847"/>
        <v>0</v>
      </c>
      <c r="BH800" s="38">
        <f t="shared" si="862"/>
        <v>0</v>
      </c>
      <c r="BI800" s="38">
        <f t="shared" si="848"/>
        <v>-1.1000000000000001</v>
      </c>
      <c r="BJ800" s="5">
        <f t="shared" si="849"/>
        <v>0</v>
      </c>
      <c r="BK800" s="5">
        <f t="shared" si="863"/>
        <v>-20</v>
      </c>
      <c r="BL800" s="22">
        <f t="shared" si="864"/>
        <v>-14.5</v>
      </c>
      <c r="BM800" s="5">
        <f t="shared" si="865"/>
        <v>-15.6</v>
      </c>
      <c r="BN800" s="66">
        <f t="shared" si="866"/>
        <v>-1560</v>
      </c>
      <c r="BO800" s="5">
        <f>AP800*BO1638</f>
        <v>0</v>
      </c>
      <c r="BP800" s="5">
        <f>AU800*BP1239</f>
        <v>-39</v>
      </c>
      <c r="BQ800" s="5">
        <f t="shared" si="893"/>
        <v>-39</v>
      </c>
      <c r="BR800" s="356">
        <f t="shared" si="875"/>
        <v>-1638</v>
      </c>
      <c r="BS800" s="5">
        <f t="shared" si="867"/>
        <v>1311</v>
      </c>
      <c r="BT800" s="6"/>
      <c r="BU800" s="306">
        <v>41855</v>
      </c>
      <c r="BV800" s="38">
        <f t="shared" si="850"/>
        <v>1311</v>
      </c>
      <c r="BW800" s="66">
        <f>BV27*BV800</f>
        <v>108007.90904597133</v>
      </c>
      <c r="BX800" s="66">
        <f t="shared" si="871"/>
        <v>1334.6515076618962</v>
      </c>
      <c r="BY800" s="17">
        <f t="shared" si="869"/>
        <v>1</v>
      </c>
      <c r="BZ800" s="17">
        <f t="shared" si="872"/>
        <v>0</v>
      </c>
      <c r="CA800" s="66">
        <f t="shared" si="894"/>
        <v>-1638</v>
      </c>
      <c r="CB800" s="66">
        <f>N3+CE800</f>
        <v>186723</v>
      </c>
      <c r="CC800" s="66">
        <f>MAX(BW404:BW800)</f>
        <v>154630.08732904927</v>
      </c>
      <c r="CD800" s="66">
        <f t="shared" si="851"/>
        <v>-46622.178283077941</v>
      </c>
      <c r="CE800" s="66">
        <f t="shared" si="895"/>
        <v>136723</v>
      </c>
      <c r="CF800" s="66">
        <f>MAX(CE404:CE800)</f>
        <v>139648</v>
      </c>
      <c r="CG800" s="66">
        <f t="shared" si="852"/>
        <v>-2925</v>
      </c>
      <c r="CH800" s="370">
        <f t="shared" si="892"/>
        <v>41855</v>
      </c>
      <c r="CI800" s="17">
        <f t="shared" si="882"/>
        <v>0</v>
      </c>
      <c r="CJ800" s="17">
        <f t="shared" si="883"/>
        <v>1</v>
      </c>
      <c r="CK800" s="38">
        <f>MAX(BV38:BV800)</f>
        <v>1876.9</v>
      </c>
      <c r="CL800" s="38">
        <f t="shared" si="870"/>
        <v>-565.90000000000009</v>
      </c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</row>
    <row r="801" spans="1:147" customFormat="1" x14ac:dyDescent="0.25">
      <c r="A801" s="3"/>
      <c r="B801" s="254">
        <f t="shared" si="896"/>
        <v>41715</v>
      </c>
      <c r="C801" s="5">
        <f t="shared" si="899"/>
        <v>54991</v>
      </c>
      <c r="D801" s="5">
        <v>0</v>
      </c>
      <c r="E801" s="66">
        <f t="shared" si="901"/>
        <v>0</v>
      </c>
      <c r="F801" s="66">
        <f t="shared" si="897"/>
        <v>-2149</v>
      </c>
      <c r="G801" s="4">
        <f t="shared" si="900"/>
        <v>52842</v>
      </c>
      <c r="H801" s="8">
        <f t="shared" si="898"/>
        <v>-3.9079122038151698E-2</v>
      </c>
      <c r="I801" s="3"/>
      <c r="J801" s="306">
        <v>41862</v>
      </c>
      <c r="K801" s="176">
        <v>1310.4000000000001</v>
      </c>
      <c r="L801" s="176">
        <v>1321.8</v>
      </c>
      <c r="M801" s="176">
        <v>1293</v>
      </c>
      <c r="N801" s="178">
        <v>1306.2</v>
      </c>
      <c r="O801" s="5">
        <f t="shared" si="903"/>
        <v>28.799999999999955</v>
      </c>
      <c r="P801" s="8">
        <f t="shared" si="904"/>
        <v>2.1978021978021942E-2</v>
      </c>
      <c r="Q801" s="8">
        <f>(AVERAGE(P798:P800))*Q1239</f>
        <v>1.0844926180176023E-2</v>
      </c>
      <c r="R801" s="8">
        <f>P800/P1239</f>
        <v>0.8975860167991293</v>
      </c>
      <c r="S801" s="109">
        <f t="shared" si="884"/>
        <v>1296.1888087334974</v>
      </c>
      <c r="T801" s="5">
        <f t="shared" si="885"/>
        <v>15.400000000000091</v>
      </c>
      <c r="U801" s="8">
        <f t="shared" si="902"/>
        <v>0.48666666666666364</v>
      </c>
      <c r="V801" s="19">
        <f t="shared" si="886"/>
        <v>0</v>
      </c>
      <c r="W801" s="109">
        <f t="shared" si="887"/>
        <v>1324.6111912665028</v>
      </c>
      <c r="X801" s="5">
        <f t="shared" si="888"/>
        <v>14.599999999999909</v>
      </c>
      <c r="Y801" s="8">
        <f t="shared" si="905"/>
        <v>0.51333333333333631</v>
      </c>
      <c r="Z801" s="5">
        <f t="shared" si="889"/>
        <v>0</v>
      </c>
      <c r="AA801" s="5">
        <f>K801*AA1239</f>
        <v>17.0352</v>
      </c>
      <c r="AB801" s="5">
        <f t="shared" si="906"/>
        <v>15.290557313376528</v>
      </c>
      <c r="AC801" s="2">
        <f t="shared" si="868"/>
        <v>41862</v>
      </c>
      <c r="AD801" s="43">
        <f t="shared" si="836"/>
        <v>1295</v>
      </c>
      <c r="AE801" s="235">
        <v>5.9</v>
      </c>
      <c r="AF801" s="131">
        <f>(AK800&gt;AF1239)*1</f>
        <v>1</v>
      </c>
      <c r="AG801" s="112">
        <f>MROUND((AD801*AG1239),5)</f>
        <v>1270</v>
      </c>
      <c r="AH801" s="113">
        <f>MROUND((AE801*AH1239),0.1)</f>
        <v>1.1000000000000001</v>
      </c>
      <c r="AI801" s="60">
        <f t="shared" si="837"/>
        <v>-4.7999999999999545</v>
      </c>
      <c r="AJ801" s="60">
        <f t="shared" si="890"/>
        <v>1310.4000000000001</v>
      </c>
      <c r="AK801" s="133">
        <f t="shared" si="891"/>
        <v>1306.2</v>
      </c>
      <c r="AL801" s="41">
        <f t="shared" si="907"/>
        <v>1325</v>
      </c>
      <c r="AM801" s="56">
        <f t="shared" si="834"/>
        <v>6.3000000000000007</v>
      </c>
      <c r="AN801" s="82">
        <f t="shared" si="835"/>
        <v>0</v>
      </c>
      <c r="AO801" s="82">
        <f t="shared" si="838"/>
        <v>1</v>
      </c>
      <c r="AP801" s="33">
        <f t="shared" si="853"/>
        <v>1</v>
      </c>
      <c r="AQ801" s="29">
        <f t="shared" si="839"/>
        <v>5.9</v>
      </c>
      <c r="AR801" s="86">
        <f t="shared" si="840"/>
        <v>1</v>
      </c>
      <c r="AS801" s="33">
        <f t="shared" si="841"/>
        <v>0</v>
      </c>
      <c r="AT801" s="19">
        <f t="shared" si="842"/>
        <v>0</v>
      </c>
      <c r="AU801" s="18">
        <f t="shared" si="854"/>
        <v>0</v>
      </c>
      <c r="AV801" s="5">
        <f t="shared" si="855"/>
        <v>0</v>
      </c>
      <c r="AW801" s="17">
        <f t="shared" si="843"/>
        <v>0</v>
      </c>
      <c r="AX801" s="17">
        <f t="shared" si="844"/>
        <v>0</v>
      </c>
      <c r="AY801" s="17">
        <f t="shared" si="856"/>
        <v>0</v>
      </c>
      <c r="AZ801" s="19">
        <f t="shared" si="857"/>
        <v>0</v>
      </c>
      <c r="BA801" s="19">
        <f t="shared" si="858"/>
        <v>0</v>
      </c>
      <c r="BB801" s="19">
        <f t="shared" si="859"/>
        <v>0</v>
      </c>
      <c r="BC801" s="19">
        <f t="shared" si="860"/>
        <v>0</v>
      </c>
      <c r="BD801" s="17">
        <f t="shared" si="861"/>
        <v>0</v>
      </c>
      <c r="BE801" s="17">
        <f t="shared" si="845"/>
        <v>0</v>
      </c>
      <c r="BF801" s="38">
        <f t="shared" si="846"/>
        <v>0</v>
      </c>
      <c r="BG801" s="38">
        <f t="shared" si="847"/>
        <v>0</v>
      </c>
      <c r="BH801" s="38">
        <f t="shared" si="862"/>
        <v>0</v>
      </c>
      <c r="BI801" s="38">
        <f t="shared" si="848"/>
        <v>-1.1000000000000001</v>
      </c>
      <c r="BJ801" s="5">
        <f t="shared" si="849"/>
        <v>5.9</v>
      </c>
      <c r="BK801" s="5">
        <f t="shared" si="863"/>
        <v>0</v>
      </c>
      <c r="BL801" s="22">
        <f t="shared" si="864"/>
        <v>0</v>
      </c>
      <c r="BM801" s="5">
        <f t="shared" si="865"/>
        <v>4.8000000000000007</v>
      </c>
      <c r="BN801" s="66">
        <f t="shared" si="866"/>
        <v>480.00000000000006</v>
      </c>
      <c r="BO801" s="5">
        <f>AP801*BO1639</f>
        <v>0</v>
      </c>
      <c r="BP801" s="5">
        <f>AU801*BP1239</f>
        <v>0</v>
      </c>
      <c r="BQ801" s="5">
        <f t="shared" si="893"/>
        <v>-39</v>
      </c>
      <c r="BR801" s="356">
        <f t="shared" si="875"/>
        <v>441.00000000000006</v>
      </c>
      <c r="BS801" s="5">
        <f t="shared" si="867"/>
        <v>1306.2</v>
      </c>
      <c r="BT801" s="6"/>
      <c r="BU801" s="306">
        <v>41862</v>
      </c>
      <c r="BV801" s="38">
        <f t="shared" si="850"/>
        <v>1306.2</v>
      </c>
      <c r="BW801" s="66">
        <f>BV27*BV801</f>
        <v>107612.45674740485</v>
      </c>
      <c r="BX801" s="66">
        <f t="shared" si="871"/>
        <v>-395.45229856648075</v>
      </c>
      <c r="BY801" s="17">
        <f t="shared" si="869"/>
        <v>0</v>
      </c>
      <c r="BZ801" s="17">
        <f t="shared" si="872"/>
        <v>1</v>
      </c>
      <c r="CA801" s="66">
        <f t="shared" si="894"/>
        <v>441</v>
      </c>
      <c r="CB801" s="66">
        <f>N3+CE801</f>
        <v>187164</v>
      </c>
      <c r="CC801" s="66">
        <f>MAX(BW404:BW801)</f>
        <v>154630.08732904927</v>
      </c>
      <c r="CD801" s="66">
        <f t="shared" si="851"/>
        <v>-47017.630581644422</v>
      </c>
      <c r="CE801" s="66">
        <f t="shared" si="895"/>
        <v>137164</v>
      </c>
      <c r="CF801" s="66">
        <f>MAX(CE404:CE801)</f>
        <v>139648</v>
      </c>
      <c r="CG801" s="66">
        <f t="shared" si="852"/>
        <v>-2484</v>
      </c>
      <c r="CH801" s="370">
        <f t="shared" si="892"/>
        <v>41862</v>
      </c>
      <c r="CI801" s="17">
        <f t="shared" si="882"/>
        <v>1</v>
      </c>
      <c r="CJ801" s="17">
        <f t="shared" si="883"/>
        <v>0</v>
      </c>
      <c r="CK801" s="38">
        <f>MAX(BV38:BV801)</f>
        <v>1876.9</v>
      </c>
      <c r="CL801" s="38">
        <f t="shared" si="870"/>
        <v>-570.70000000000005</v>
      </c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</row>
    <row r="802" spans="1:147" customFormat="1" x14ac:dyDescent="0.25">
      <c r="A802" s="3"/>
      <c r="B802" s="254">
        <f t="shared" si="896"/>
        <v>41722</v>
      </c>
      <c r="C802" s="5">
        <f t="shared" si="899"/>
        <v>52842</v>
      </c>
      <c r="D802" s="5">
        <v>0</v>
      </c>
      <c r="E802" s="66">
        <f t="shared" si="901"/>
        <v>0</v>
      </c>
      <c r="F802" s="66">
        <f t="shared" si="897"/>
        <v>871</v>
      </c>
      <c r="G802" s="4">
        <f t="shared" si="900"/>
        <v>53713</v>
      </c>
      <c r="H802" s="8">
        <f t="shared" si="898"/>
        <v>1.6483100563945346E-2</v>
      </c>
      <c r="I802" s="3"/>
      <c r="J802" s="306">
        <v>41869</v>
      </c>
      <c r="K802" s="176">
        <v>1304.2</v>
      </c>
      <c r="L802" s="176">
        <v>1304.9000000000001</v>
      </c>
      <c r="M802" s="176">
        <v>1273.4000000000001</v>
      </c>
      <c r="N802" s="178">
        <v>1280.2</v>
      </c>
      <c r="O802" s="5">
        <f t="shared" si="903"/>
        <v>31.5</v>
      </c>
      <c r="P802" s="8">
        <f t="shared" si="904"/>
        <v>2.4152737310228493E-2</v>
      </c>
      <c r="Q802" s="8">
        <f>(AVERAGE(P799:P801))*Q1239</f>
        <v>1.0572400718906562E-2</v>
      </c>
      <c r="R802" s="8">
        <f>P801/P1239</f>
        <v>0.62328219038412769</v>
      </c>
      <c r="S802" s="109">
        <f t="shared" si="884"/>
        <v>1290.4114749824021</v>
      </c>
      <c r="T802" s="5">
        <f t="shared" si="885"/>
        <v>14.200000000000045</v>
      </c>
      <c r="U802" s="8">
        <f t="shared" si="902"/>
        <v>0.52666666666666517</v>
      </c>
      <c r="V802" s="19">
        <f t="shared" si="886"/>
        <v>9.7999999999999545</v>
      </c>
      <c r="W802" s="109">
        <f t="shared" si="887"/>
        <v>1317.988525017598</v>
      </c>
      <c r="X802" s="5">
        <f t="shared" si="888"/>
        <v>15.799999999999955</v>
      </c>
      <c r="Y802" s="8">
        <f t="shared" si="905"/>
        <v>0.47333333333333483</v>
      </c>
      <c r="Z802" s="5">
        <f t="shared" si="889"/>
        <v>0</v>
      </c>
      <c r="AA802" s="5">
        <f>K802*AA1239</f>
        <v>16.954599999999999</v>
      </c>
      <c r="AB802" s="5">
        <f t="shared" si="906"/>
        <v>10.56750022508673</v>
      </c>
      <c r="AC802" s="2">
        <f t="shared" si="868"/>
        <v>41869</v>
      </c>
      <c r="AD802" s="43">
        <f t="shared" si="836"/>
        <v>1290</v>
      </c>
      <c r="AE802" s="235">
        <v>7.4</v>
      </c>
      <c r="AF802" s="131">
        <f>(AK801&gt;AF1239)*1</f>
        <v>1</v>
      </c>
      <c r="AG802" s="112">
        <f>MROUND((AD802*AG1239),5)</f>
        <v>1265</v>
      </c>
      <c r="AH802" s="113">
        <f>MROUND((AE802*AH1239),0.1)</f>
        <v>1.3</v>
      </c>
      <c r="AI802" s="60">
        <f t="shared" si="837"/>
        <v>-26</v>
      </c>
      <c r="AJ802" s="60">
        <f t="shared" si="890"/>
        <v>1304.2</v>
      </c>
      <c r="AK802" s="133">
        <f t="shared" si="891"/>
        <v>1280.2</v>
      </c>
      <c r="AL802" s="41">
        <f t="shared" si="907"/>
        <v>1320</v>
      </c>
      <c r="AM802" s="56">
        <f t="shared" si="834"/>
        <v>7.8000000000000007</v>
      </c>
      <c r="AN802" s="82">
        <f t="shared" si="835"/>
        <v>0</v>
      </c>
      <c r="AO802" s="82">
        <f t="shared" si="838"/>
        <v>1</v>
      </c>
      <c r="AP802" s="33">
        <f t="shared" si="853"/>
        <v>1</v>
      </c>
      <c r="AQ802" s="29">
        <f t="shared" si="839"/>
        <v>7.4</v>
      </c>
      <c r="AR802" s="86">
        <f t="shared" si="840"/>
        <v>0</v>
      </c>
      <c r="AS802" s="33">
        <f t="shared" si="841"/>
        <v>1</v>
      </c>
      <c r="AT802" s="19">
        <f t="shared" si="842"/>
        <v>1290</v>
      </c>
      <c r="AU802" s="18">
        <f t="shared" si="854"/>
        <v>0</v>
      </c>
      <c r="AV802" s="5">
        <f t="shared" si="855"/>
        <v>0</v>
      </c>
      <c r="AW802" s="17">
        <f t="shared" si="843"/>
        <v>0</v>
      </c>
      <c r="AX802" s="17">
        <f t="shared" si="844"/>
        <v>0</v>
      </c>
      <c r="AY802" s="17">
        <f t="shared" si="856"/>
        <v>0</v>
      </c>
      <c r="AZ802" s="19">
        <f t="shared" si="857"/>
        <v>0</v>
      </c>
      <c r="BA802" s="19">
        <f t="shared" si="858"/>
        <v>1290</v>
      </c>
      <c r="BB802" s="19">
        <f t="shared" si="859"/>
        <v>0</v>
      </c>
      <c r="BC802" s="19">
        <f t="shared" si="860"/>
        <v>0</v>
      </c>
      <c r="BD802" s="17">
        <f t="shared" si="861"/>
        <v>1290</v>
      </c>
      <c r="BE802" s="17">
        <f t="shared" si="845"/>
        <v>0</v>
      </c>
      <c r="BF802" s="38">
        <f t="shared" si="846"/>
        <v>0</v>
      </c>
      <c r="BG802" s="38">
        <f t="shared" si="847"/>
        <v>0</v>
      </c>
      <c r="BH802" s="38">
        <f t="shared" si="862"/>
        <v>0</v>
      </c>
      <c r="BI802" s="38">
        <f t="shared" si="848"/>
        <v>-1.3</v>
      </c>
      <c r="BJ802" s="5">
        <f t="shared" si="849"/>
        <v>7.4</v>
      </c>
      <c r="BK802" s="5">
        <f t="shared" si="863"/>
        <v>0</v>
      </c>
      <c r="BL802" s="22">
        <f t="shared" si="864"/>
        <v>0</v>
      </c>
      <c r="BM802" s="5">
        <f t="shared" si="865"/>
        <v>6.1000000000000005</v>
      </c>
      <c r="BN802" s="66">
        <f t="shared" si="866"/>
        <v>610</v>
      </c>
      <c r="BO802" s="5">
        <f>AP802*BO1640</f>
        <v>0</v>
      </c>
      <c r="BP802" s="5">
        <f>AU802*BP1239</f>
        <v>0</v>
      </c>
      <c r="BQ802" s="5">
        <f t="shared" si="893"/>
        <v>-39</v>
      </c>
      <c r="BR802" s="356">
        <f t="shared" si="875"/>
        <v>571</v>
      </c>
      <c r="BS802" s="5">
        <f t="shared" si="867"/>
        <v>1280.2</v>
      </c>
      <c r="BT802" s="6"/>
      <c r="BU802" s="306">
        <v>41869</v>
      </c>
      <c r="BV802" s="38">
        <f t="shared" si="850"/>
        <v>1280.2</v>
      </c>
      <c r="BW802" s="66">
        <f>BV27*BV802</f>
        <v>105470.42346350306</v>
      </c>
      <c r="BX802" s="66">
        <f t="shared" si="871"/>
        <v>-2142.0332839017938</v>
      </c>
      <c r="BY802" s="17">
        <f t="shared" si="869"/>
        <v>0</v>
      </c>
      <c r="BZ802" s="17">
        <f t="shared" si="872"/>
        <v>1</v>
      </c>
      <c r="CA802" s="66">
        <f t="shared" si="894"/>
        <v>571</v>
      </c>
      <c r="CB802" s="66">
        <f>N3+CE802</f>
        <v>187735</v>
      </c>
      <c r="CC802" s="66">
        <f>MAX(BW404:BW802)</f>
        <v>154630.08732904927</v>
      </c>
      <c r="CD802" s="66">
        <f t="shared" si="851"/>
        <v>-49159.663865546216</v>
      </c>
      <c r="CE802" s="66">
        <f t="shared" si="895"/>
        <v>137735</v>
      </c>
      <c r="CF802" s="66">
        <f>MAX(CE404:CE802)</f>
        <v>139648</v>
      </c>
      <c r="CG802" s="66">
        <f t="shared" si="852"/>
        <v>-1913</v>
      </c>
      <c r="CH802" s="370">
        <f t="shared" si="892"/>
        <v>41869</v>
      </c>
      <c r="CI802" s="17">
        <f t="shared" ref="CI802:CI821" si="908">(F823&gt;0)*1</f>
        <v>1</v>
      </c>
      <c r="CJ802" s="17">
        <f t="shared" ref="CJ802:CJ821" si="909">(F823&lt;1)*1</f>
        <v>0</v>
      </c>
      <c r="CK802" s="38">
        <f>MAX(BV38:BV802)</f>
        <v>1876.9</v>
      </c>
      <c r="CL802" s="38">
        <f t="shared" si="870"/>
        <v>-596.70000000000005</v>
      </c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</row>
    <row r="803" spans="1:147" customFormat="1" x14ac:dyDescent="0.25">
      <c r="A803" s="3"/>
      <c r="B803" s="254">
        <f t="shared" si="896"/>
        <v>41729</v>
      </c>
      <c r="C803" s="5">
        <f t="shared" si="899"/>
        <v>53713</v>
      </c>
      <c r="D803" s="5">
        <v>0</v>
      </c>
      <c r="E803" s="66">
        <f t="shared" si="901"/>
        <v>0</v>
      </c>
      <c r="F803" s="66">
        <f t="shared" si="897"/>
        <v>972</v>
      </c>
      <c r="G803" s="4">
        <f t="shared" si="900"/>
        <v>54685</v>
      </c>
      <c r="H803" s="8">
        <f t="shared" si="898"/>
        <v>1.8096177834043901E-2</v>
      </c>
      <c r="I803" s="3"/>
      <c r="J803" s="306">
        <v>41876</v>
      </c>
      <c r="K803" s="176">
        <v>1280.8</v>
      </c>
      <c r="L803" s="176">
        <v>1297.5999999999999</v>
      </c>
      <c r="M803" s="176">
        <v>1275</v>
      </c>
      <c r="N803" s="178">
        <v>1287.4000000000001</v>
      </c>
      <c r="O803" s="5">
        <f t="shared" si="903"/>
        <v>22.599999999999909</v>
      </c>
      <c r="P803" s="8">
        <f t="shared" si="904"/>
        <v>1.7645221736414671E-2</v>
      </c>
      <c r="Q803" s="8">
        <f>(AVERAGE(P800:P802))*Q1239</f>
        <v>1.0370828632803213E-2</v>
      </c>
      <c r="R803" s="8">
        <f>P802/P1239</f>
        <v>0.68495568115937167</v>
      </c>
      <c r="S803" s="109">
        <f t="shared" si="884"/>
        <v>1267.5170426871057</v>
      </c>
      <c r="T803" s="5">
        <f t="shared" si="885"/>
        <v>10.799999999999955</v>
      </c>
      <c r="U803" s="8">
        <f t="shared" si="902"/>
        <v>0.56800000000000184</v>
      </c>
      <c r="V803" s="19">
        <f t="shared" si="886"/>
        <v>0</v>
      </c>
      <c r="W803" s="109">
        <f t="shared" si="887"/>
        <v>1294.0829573128942</v>
      </c>
      <c r="X803" s="5">
        <f t="shared" si="888"/>
        <v>14.200000000000045</v>
      </c>
      <c r="Y803" s="8">
        <f t="shared" si="905"/>
        <v>0.43199999999999816</v>
      </c>
      <c r="Z803" s="5">
        <f t="shared" si="889"/>
        <v>0</v>
      </c>
      <c r="AA803" s="5">
        <f>K803*AA1239</f>
        <v>16.650399999999998</v>
      </c>
      <c r="AB803" s="5">
        <f t="shared" si="906"/>
        <v>11.404786073576</v>
      </c>
      <c r="AC803" s="2">
        <f t="shared" si="868"/>
        <v>41876</v>
      </c>
      <c r="AD803" s="43">
        <f t="shared" si="836"/>
        <v>1270</v>
      </c>
      <c r="AE803" s="235">
        <v>5.5</v>
      </c>
      <c r="AF803" s="131">
        <f>(AK802&gt;AF1239)*1</f>
        <v>1</v>
      </c>
      <c r="AG803" s="112">
        <f>MROUND((AD803*AG1239),5)</f>
        <v>1245</v>
      </c>
      <c r="AH803" s="113">
        <f>MROUND((AE803*AH1239),0.1)</f>
        <v>1</v>
      </c>
      <c r="AI803" s="60">
        <f t="shared" si="837"/>
        <v>7.2000000000000455</v>
      </c>
      <c r="AJ803" s="60">
        <f t="shared" si="890"/>
        <v>1280.8</v>
      </c>
      <c r="AK803" s="133">
        <f t="shared" si="891"/>
        <v>1287.4000000000001</v>
      </c>
      <c r="AL803" s="41">
        <f t="shared" si="907"/>
        <v>1295</v>
      </c>
      <c r="AM803" s="56">
        <f t="shared" si="834"/>
        <v>5</v>
      </c>
      <c r="AN803" s="82">
        <f t="shared" si="835"/>
        <v>1</v>
      </c>
      <c r="AO803" s="82">
        <f t="shared" si="838"/>
        <v>0</v>
      </c>
      <c r="AP803" s="33">
        <f t="shared" si="853"/>
        <v>0</v>
      </c>
      <c r="AQ803" s="29">
        <f t="shared" si="839"/>
        <v>0</v>
      </c>
      <c r="AR803" s="86">
        <f t="shared" si="840"/>
        <v>1</v>
      </c>
      <c r="AS803" s="33">
        <f t="shared" si="841"/>
        <v>0</v>
      </c>
      <c r="AT803" s="19">
        <f t="shared" si="842"/>
        <v>0</v>
      </c>
      <c r="AU803" s="18">
        <f t="shared" si="854"/>
        <v>1</v>
      </c>
      <c r="AV803" s="5">
        <f t="shared" si="855"/>
        <v>5</v>
      </c>
      <c r="AW803" s="17">
        <f t="shared" si="843"/>
        <v>1</v>
      </c>
      <c r="AX803" s="17">
        <f t="shared" si="844"/>
        <v>0</v>
      </c>
      <c r="AY803" s="17">
        <f t="shared" si="856"/>
        <v>0</v>
      </c>
      <c r="AZ803" s="19">
        <f t="shared" si="857"/>
        <v>1290</v>
      </c>
      <c r="BA803" s="19">
        <f t="shared" si="858"/>
        <v>0</v>
      </c>
      <c r="BB803" s="19">
        <f t="shared" si="859"/>
        <v>0</v>
      </c>
      <c r="BC803" s="19">
        <f t="shared" si="860"/>
        <v>0</v>
      </c>
      <c r="BD803" s="17">
        <f t="shared" si="861"/>
        <v>1290</v>
      </c>
      <c r="BE803" s="17">
        <f t="shared" si="845"/>
        <v>0</v>
      </c>
      <c r="BF803" s="38">
        <f t="shared" si="846"/>
        <v>0</v>
      </c>
      <c r="BG803" s="38">
        <f t="shared" si="847"/>
        <v>0</v>
      </c>
      <c r="BH803" s="38">
        <f t="shared" si="862"/>
        <v>0</v>
      </c>
      <c r="BI803" s="38">
        <f t="shared" si="848"/>
        <v>-1</v>
      </c>
      <c r="BJ803" s="5">
        <f t="shared" si="849"/>
        <v>0</v>
      </c>
      <c r="BK803" s="5">
        <f t="shared" si="863"/>
        <v>0</v>
      </c>
      <c r="BL803" s="22">
        <f t="shared" si="864"/>
        <v>5</v>
      </c>
      <c r="BM803" s="5">
        <f t="shared" si="865"/>
        <v>4</v>
      </c>
      <c r="BN803" s="66">
        <f t="shared" si="866"/>
        <v>400</v>
      </c>
      <c r="BO803" s="5">
        <f>AP803*BO1641</f>
        <v>0</v>
      </c>
      <c r="BP803" s="5">
        <f>AU803*BP1239</f>
        <v>-39</v>
      </c>
      <c r="BQ803" s="5">
        <f t="shared" si="893"/>
        <v>-39</v>
      </c>
      <c r="BR803" s="356">
        <f t="shared" si="875"/>
        <v>322</v>
      </c>
      <c r="BS803" s="5">
        <f t="shared" si="867"/>
        <v>1287.4000000000001</v>
      </c>
      <c r="BT803" s="6"/>
      <c r="BU803" s="306">
        <v>41876</v>
      </c>
      <c r="BV803" s="38">
        <f t="shared" si="850"/>
        <v>1287.4000000000001</v>
      </c>
      <c r="BW803" s="66">
        <f>BV27*BV803</f>
        <v>106063.60191135279</v>
      </c>
      <c r="BX803" s="66">
        <f t="shared" si="871"/>
        <v>593.1784478497284</v>
      </c>
      <c r="BY803" s="17">
        <f t="shared" si="869"/>
        <v>1</v>
      </c>
      <c r="BZ803" s="17">
        <f t="shared" si="872"/>
        <v>0</v>
      </c>
      <c r="CA803" s="66">
        <f t="shared" si="894"/>
        <v>322</v>
      </c>
      <c r="CB803" s="66">
        <f>N3+CE803</f>
        <v>188057</v>
      </c>
      <c r="CC803" s="66">
        <f>MAX(BW404:BW803)</f>
        <v>154630.08732904927</v>
      </c>
      <c r="CD803" s="66">
        <f t="shared" si="851"/>
        <v>-48566.485417696487</v>
      </c>
      <c r="CE803" s="66">
        <f t="shared" si="895"/>
        <v>138057</v>
      </c>
      <c r="CF803" s="66">
        <f>MAX(CE404:CE803)</f>
        <v>139648</v>
      </c>
      <c r="CG803" s="66">
        <f t="shared" si="852"/>
        <v>-1591</v>
      </c>
      <c r="CH803" s="370">
        <f t="shared" si="892"/>
        <v>41876</v>
      </c>
      <c r="CI803" s="17">
        <f t="shared" si="908"/>
        <v>1</v>
      </c>
      <c r="CJ803" s="17">
        <f t="shared" si="909"/>
        <v>0</v>
      </c>
      <c r="CK803" s="38">
        <f>MAX(BV38:BV803)</f>
        <v>1876.9</v>
      </c>
      <c r="CL803" s="38">
        <f t="shared" si="870"/>
        <v>-589.5</v>
      </c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</row>
    <row r="804" spans="1:147" customFormat="1" x14ac:dyDescent="0.25">
      <c r="A804" s="3"/>
      <c r="B804" s="254">
        <f t="shared" si="896"/>
        <v>41736</v>
      </c>
      <c r="C804" s="5">
        <f t="shared" si="899"/>
        <v>54685</v>
      </c>
      <c r="D804" s="5">
        <v>0</v>
      </c>
      <c r="E804" s="66">
        <f t="shared" si="901"/>
        <v>0</v>
      </c>
      <c r="F804" s="66">
        <f t="shared" si="897"/>
        <v>652.00000000000011</v>
      </c>
      <c r="G804" s="4">
        <f t="shared" si="900"/>
        <v>55337</v>
      </c>
      <c r="H804" s="8">
        <f t="shared" si="898"/>
        <v>1.1922830757977509E-2</v>
      </c>
      <c r="I804" s="3"/>
      <c r="J804" s="306">
        <v>41883</v>
      </c>
      <c r="K804" s="176">
        <v>1288.5</v>
      </c>
      <c r="L804" s="176">
        <v>1290.9000000000001</v>
      </c>
      <c r="M804" s="176">
        <v>1258</v>
      </c>
      <c r="N804" s="178">
        <v>1267.3</v>
      </c>
      <c r="O804" s="5">
        <f t="shared" si="903"/>
        <v>32.900000000000091</v>
      </c>
      <c r="P804" s="8">
        <f t="shared" si="904"/>
        <v>2.5533566162204185E-2</v>
      </c>
      <c r="Q804" s="8">
        <f>(AVERAGE(P801:P803))*Q1239</f>
        <v>8.5034641366220128E-3</v>
      </c>
      <c r="R804" s="8">
        <f>P803/P1239</f>
        <v>0.50040683664272101</v>
      </c>
      <c r="S804" s="109">
        <f t="shared" si="884"/>
        <v>1277.5432864599625</v>
      </c>
      <c r="T804" s="5">
        <f t="shared" si="885"/>
        <v>8.5</v>
      </c>
      <c r="U804" s="8">
        <f t="shared" si="902"/>
        <v>0.57499999999999996</v>
      </c>
      <c r="V804" s="19">
        <f t="shared" si="886"/>
        <v>12.700000000000045</v>
      </c>
      <c r="W804" s="109">
        <f t="shared" si="887"/>
        <v>1299.4567135400375</v>
      </c>
      <c r="X804" s="5">
        <f t="shared" si="888"/>
        <v>11.5</v>
      </c>
      <c r="Y804" s="8">
        <f t="shared" si="905"/>
        <v>0.42500000000000004</v>
      </c>
      <c r="Z804" s="5">
        <f t="shared" si="889"/>
        <v>0</v>
      </c>
      <c r="AA804" s="5">
        <f>K804*AA1239</f>
        <v>16.750499999999999</v>
      </c>
      <c r="AB804" s="5">
        <f t="shared" si="906"/>
        <v>8.3820647171838978</v>
      </c>
      <c r="AC804" s="2">
        <f t="shared" si="868"/>
        <v>41883</v>
      </c>
      <c r="AD804" s="43">
        <f t="shared" si="836"/>
        <v>1280</v>
      </c>
      <c r="AE804" s="235">
        <v>6.4</v>
      </c>
      <c r="AF804" s="131">
        <f>(AK803&gt;AF1239)*1</f>
        <v>1</v>
      </c>
      <c r="AG804" s="112">
        <f>MROUND((AD804*AG1239),5)</f>
        <v>1255</v>
      </c>
      <c r="AH804" s="113">
        <f>MROUND((AE804*AH1239),0.1)</f>
        <v>1.2000000000000002</v>
      </c>
      <c r="AI804" s="60">
        <f t="shared" si="837"/>
        <v>-20.100000000000136</v>
      </c>
      <c r="AJ804" s="60">
        <f t="shared" si="890"/>
        <v>1288.5</v>
      </c>
      <c r="AK804" s="133">
        <f t="shared" si="891"/>
        <v>1267.3</v>
      </c>
      <c r="AL804" s="41">
        <f t="shared" si="907"/>
        <v>1300</v>
      </c>
      <c r="AM804" s="56">
        <f t="shared" si="834"/>
        <v>4.9000000000000004</v>
      </c>
      <c r="AN804" s="82">
        <f t="shared" si="835"/>
        <v>0</v>
      </c>
      <c r="AO804" s="82">
        <f t="shared" si="838"/>
        <v>1</v>
      </c>
      <c r="AP804" s="33">
        <f t="shared" si="853"/>
        <v>0</v>
      </c>
      <c r="AQ804" s="29">
        <f t="shared" si="839"/>
        <v>0</v>
      </c>
      <c r="AR804" s="86">
        <f t="shared" si="840"/>
        <v>0</v>
      </c>
      <c r="AS804" s="33">
        <f t="shared" si="841"/>
        <v>0</v>
      </c>
      <c r="AT804" s="19">
        <f t="shared" si="842"/>
        <v>0</v>
      </c>
      <c r="AU804" s="18">
        <f t="shared" si="854"/>
        <v>1</v>
      </c>
      <c r="AV804" s="5">
        <f t="shared" si="855"/>
        <v>4.9000000000000004</v>
      </c>
      <c r="AW804" s="17">
        <f t="shared" si="843"/>
        <v>1</v>
      </c>
      <c r="AX804" s="17">
        <f t="shared" si="844"/>
        <v>0</v>
      </c>
      <c r="AY804" s="17">
        <f t="shared" si="856"/>
        <v>0</v>
      </c>
      <c r="AZ804" s="19">
        <f t="shared" si="857"/>
        <v>1290</v>
      </c>
      <c r="BA804" s="19">
        <f t="shared" si="858"/>
        <v>0</v>
      </c>
      <c r="BB804" s="19">
        <f t="shared" si="859"/>
        <v>0</v>
      </c>
      <c r="BC804" s="19">
        <f t="shared" si="860"/>
        <v>0</v>
      </c>
      <c r="BD804" s="17">
        <f t="shared" si="861"/>
        <v>1290</v>
      </c>
      <c r="BE804" s="17">
        <f t="shared" si="845"/>
        <v>0</v>
      </c>
      <c r="BF804" s="38">
        <f t="shared" si="846"/>
        <v>0</v>
      </c>
      <c r="BG804" s="38">
        <f t="shared" si="847"/>
        <v>0</v>
      </c>
      <c r="BH804" s="38">
        <f t="shared" si="862"/>
        <v>0</v>
      </c>
      <c r="BI804" s="38">
        <f t="shared" si="848"/>
        <v>-1.2000000000000002</v>
      </c>
      <c r="BJ804" s="5">
        <f t="shared" si="849"/>
        <v>0</v>
      </c>
      <c r="BK804" s="5">
        <f t="shared" si="863"/>
        <v>0</v>
      </c>
      <c r="BL804" s="22">
        <f t="shared" si="864"/>
        <v>4.9000000000000004</v>
      </c>
      <c r="BM804" s="5">
        <f t="shared" si="865"/>
        <v>3.7</v>
      </c>
      <c r="BN804" s="66">
        <f t="shared" si="866"/>
        <v>370</v>
      </c>
      <c r="BO804" s="5">
        <f>AP804*BO1642</f>
        <v>0</v>
      </c>
      <c r="BP804" s="5">
        <f>AU804*BP1239</f>
        <v>-39</v>
      </c>
      <c r="BQ804" s="5">
        <f t="shared" si="893"/>
        <v>-39</v>
      </c>
      <c r="BR804" s="356">
        <f t="shared" si="875"/>
        <v>292</v>
      </c>
      <c r="BS804" s="5">
        <f t="shared" si="867"/>
        <v>1267.3</v>
      </c>
      <c r="BT804" s="6"/>
      <c r="BU804" s="306">
        <v>41883</v>
      </c>
      <c r="BV804" s="38">
        <f t="shared" si="850"/>
        <v>1267.3</v>
      </c>
      <c r="BW804" s="66">
        <f>BV27*BV804</f>
        <v>104407.64541110562</v>
      </c>
      <c r="BX804" s="66">
        <f t="shared" si="871"/>
        <v>-1655.9565002471645</v>
      </c>
      <c r="BY804" s="17">
        <f t="shared" si="869"/>
        <v>0</v>
      </c>
      <c r="BZ804" s="17">
        <f t="shared" si="872"/>
        <v>1</v>
      </c>
      <c r="CA804" s="66">
        <f t="shared" si="894"/>
        <v>292</v>
      </c>
      <c r="CB804" s="66">
        <f>N3+CE804</f>
        <v>188349</v>
      </c>
      <c r="CC804" s="66">
        <f>MAX(BW404:BW804)</f>
        <v>154630.08732904927</v>
      </c>
      <c r="CD804" s="66">
        <f t="shared" si="851"/>
        <v>-50222.441917943652</v>
      </c>
      <c r="CE804" s="66">
        <f t="shared" si="895"/>
        <v>138349</v>
      </c>
      <c r="CF804" s="66">
        <f>MAX(CE404:CE804)</f>
        <v>139648</v>
      </c>
      <c r="CG804" s="66">
        <f t="shared" si="852"/>
        <v>-1299</v>
      </c>
      <c r="CH804" s="370">
        <f t="shared" si="892"/>
        <v>41883</v>
      </c>
      <c r="CI804" s="17">
        <f t="shared" si="908"/>
        <v>1</v>
      </c>
      <c r="CJ804" s="17">
        <f t="shared" si="909"/>
        <v>0</v>
      </c>
      <c r="CK804" s="38">
        <f>MAX(BV38:BV804)</f>
        <v>1876.9</v>
      </c>
      <c r="CL804" s="38">
        <f t="shared" si="870"/>
        <v>-609.60000000000014</v>
      </c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</row>
    <row r="805" spans="1:147" customFormat="1" x14ac:dyDescent="0.25">
      <c r="A805" s="3"/>
      <c r="B805" s="254">
        <f t="shared" si="896"/>
        <v>41743</v>
      </c>
      <c r="C805" s="5">
        <f t="shared" si="899"/>
        <v>55337</v>
      </c>
      <c r="D805" s="5">
        <v>0</v>
      </c>
      <c r="E805" s="66">
        <f t="shared" si="901"/>
        <v>0</v>
      </c>
      <c r="F805" s="66">
        <f t="shared" si="897"/>
        <v>352.00000000000006</v>
      </c>
      <c r="G805" s="4">
        <f t="shared" si="900"/>
        <v>55689</v>
      </c>
      <c r="H805" s="8">
        <f t="shared" si="898"/>
        <v>6.3610242694761201E-3</v>
      </c>
      <c r="I805" s="3"/>
      <c r="J805" s="306">
        <v>41890</v>
      </c>
      <c r="K805" s="176">
        <v>1269.5</v>
      </c>
      <c r="L805" s="176">
        <v>1272.5999999999999</v>
      </c>
      <c r="M805" s="176">
        <v>1228.0999999999999</v>
      </c>
      <c r="N805" s="178">
        <v>1231.5</v>
      </c>
      <c r="O805" s="5">
        <f t="shared" si="903"/>
        <v>44.5</v>
      </c>
      <c r="P805" s="8">
        <f t="shared" si="904"/>
        <v>3.5053170539582512E-2</v>
      </c>
      <c r="Q805" s="8">
        <f>(AVERAGE(P802:P804))*Q1239</f>
        <v>8.9775366945129796E-3</v>
      </c>
      <c r="R805" s="8">
        <f>P804/P1239</f>
        <v>0.72411507558829968</v>
      </c>
      <c r="S805" s="109">
        <f t="shared" si="884"/>
        <v>1258.1030171663158</v>
      </c>
      <c r="T805" s="5">
        <f t="shared" si="885"/>
        <v>9.5</v>
      </c>
      <c r="U805" s="8">
        <f t="shared" si="902"/>
        <v>0.52500000000000002</v>
      </c>
      <c r="V805" s="19">
        <f t="shared" si="886"/>
        <v>28.5</v>
      </c>
      <c r="W805" s="109">
        <f t="shared" si="887"/>
        <v>1280.8969828336842</v>
      </c>
      <c r="X805" s="5">
        <f t="shared" si="888"/>
        <v>10.5</v>
      </c>
      <c r="Y805" s="8">
        <f t="shared" si="905"/>
        <v>0.47499999999999998</v>
      </c>
      <c r="Z805" s="5">
        <f t="shared" si="889"/>
        <v>0</v>
      </c>
      <c r="AA805" s="5">
        <f>K805*AA1239</f>
        <v>16.503499999999999</v>
      </c>
      <c r="AB805" s="5">
        <f t="shared" si="906"/>
        <v>11.950433149971502</v>
      </c>
      <c r="AC805" s="2">
        <f t="shared" si="868"/>
        <v>41890</v>
      </c>
      <c r="AD805" s="43">
        <f t="shared" si="836"/>
        <v>1260</v>
      </c>
      <c r="AE805" s="235">
        <v>4.8</v>
      </c>
      <c r="AF805" s="131">
        <f>(AK804&gt;AF1239)*1</f>
        <v>1</v>
      </c>
      <c r="AG805" s="112">
        <f>MROUND((AD805*AG1239),5)</f>
        <v>1235</v>
      </c>
      <c r="AH805" s="113">
        <f>MROUND((AE805*AH1239),0.1)</f>
        <v>0.9</v>
      </c>
      <c r="AI805" s="60">
        <f t="shared" si="837"/>
        <v>-35.799999999999955</v>
      </c>
      <c r="AJ805" s="60">
        <f t="shared" si="890"/>
        <v>1269.5</v>
      </c>
      <c r="AK805" s="133">
        <f t="shared" si="891"/>
        <v>1231.5</v>
      </c>
      <c r="AL805" s="41">
        <f t="shared" si="907"/>
        <v>1280</v>
      </c>
      <c r="AM805" s="56">
        <f t="shared" si="834"/>
        <v>3.6</v>
      </c>
      <c r="AN805" s="82">
        <f t="shared" si="835"/>
        <v>0</v>
      </c>
      <c r="AO805" s="82">
        <f t="shared" si="838"/>
        <v>1</v>
      </c>
      <c r="AP805" s="33">
        <f t="shared" si="853"/>
        <v>0</v>
      </c>
      <c r="AQ805" s="29">
        <f t="shared" si="839"/>
        <v>0</v>
      </c>
      <c r="AR805" s="86">
        <f t="shared" si="840"/>
        <v>0</v>
      </c>
      <c r="AS805" s="33">
        <f t="shared" si="841"/>
        <v>0</v>
      </c>
      <c r="AT805" s="19">
        <f t="shared" si="842"/>
        <v>0</v>
      </c>
      <c r="AU805" s="18">
        <f t="shared" si="854"/>
        <v>1</v>
      </c>
      <c r="AV805" s="5">
        <f t="shared" si="855"/>
        <v>3.6</v>
      </c>
      <c r="AW805" s="17">
        <f t="shared" si="843"/>
        <v>1</v>
      </c>
      <c r="AX805" s="17">
        <f t="shared" si="844"/>
        <v>0</v>
      </c>
      <c r="AY805" s="17">
        <f t="shared" si="856"/>
        <v>0</v>
      </c>
      <c r="AZ805" s="19">
        <f t="shared" si="857"/>
        <v>1290</v>
      </c>
      <c r="BA805" s="19">
        <f t="shared" si="858"/>
        <v>0</v>
      </c>
      <c r="BB805" s="19">
        <f t="shared" si="859"/>
        <v>1235</v>
      </c>
      <c r="BC805" s="19">
        <f t="shared" si="860"/>
        <v>0</v>
      </c>
      <c r="BD805" s="17">
        <f t="shared" si="861"/>
        <v>0</v>
      </c>
      <c r="BE805" s="17">
        <f t="shared" si="845"/>
        <v>1</v>
      </c>
      <c r="BF805" s="38">
        <f t="shared" si="846"/>
        <v>1235</v>
      </c>
      <c r="BG805" s="38">
        <f t="shared" si="847"/>
        <v>0</v>
      </c>
      <c r="BH805" s="38">
        <f t="shared" si="862"/>
        <v>-55</v>
      </c>
      <c r="BI805" s="38">
        <f t="shared" si="848"/>
        <v>-55.9</v>
      </c>
      <c r="BJ805" s="5">
        <f t="shared" si="849"/>
        <v>0</v>
      </c>
      <c r="BK805" s="5">
        <f t="shared" si="863"/>
        <v>0</v>
      </c>
      <c r="BL805" s="22">
        <f t="shared" si="864"/>
        <v>3.6</v>
      </c>
      <c r="BM805" s="5">
        <f t="shared" si="865"/>
        <v>-52.3</v>
      </c>
      <c r="BN805" s="66">
        <f t="shared" si="866"/>
        <v>-5230</v>
      </c>
      <c r="BO805" s="5">
        <f>AP805*BO1643</f>
        <v>0</v>
      </c>
      <c r="BP805" s="5">
        <f>AU805*BP1239</f>
        <v>-39</v>
      </c>
      <c r="BQ805" s="5">
        <f t="shared" si="893"/>
        <v>-39</v>
      </c>
      <c r="BR805" s="356">
        <f t="shared" si="875"/>
        <v>-5308</v>
      </c>
      <c r="BS805" s="5">
        <f t="shared" si="867"/>
        <v>1231.5</v>
      </c>
      <c r="BT805" s="6"/>
      <c r="BU805" s="306">
        <v>41890</v>
      </c>
      <c r="BV805" s="38">
        <f t="shared" si="850"/>
        <v>1231.5</v>
      </c>
      <c r="BW805" s="66">
        <f>BV27*BV805</f>
        <v>101458.23035096392</v>
      </c>
      <c r="BX805" s="66">
        <f t="shared" si="871"/>
        <v>-2949.4150601417059</v>
      </c>
      <c r="BY805" s="17">
        <f t="shared" si="869"/>
        <v>0</v>
      </c>
      <c r="BZ805" s="17">
        <f t="shared" si="872"/>
        <v>1</v>
      </c>
      <c r="CA805" s="66">
        <f t="shared" si="894"/>
        <v>-5308</v>
      </c>
      <c r="CB805" s="66">
        <f>N3+CE805</f>
        <v>183041</v>
      </c>
      <c r="CC805" s="66">
        <f>MAX(BW404:BW805)</f>
        <v>154630.08732904927</v>
      </c>
      <c r="CD805" s="66">
        <f t="shared" si="851"/>
        <v>-53171.856978085358</v>
      </c>
      <c r="CE805" s="66">
        <f t="shared" si="895"/>
        <v>133041</v>
      </c>
      <c r="CF805" s="66">
        <f>MAX(CE404:CE805)</f>
        <v>139648</v>
      </c>
      <c r="CG805" s="66">
        <f t="shared" si="852"/>
        <v>-6607</v>
      </c>
      <c r="CH805" s="370">
        <f t="shared" si="892"/>
        <v>41890</v>
      </c>
      <c r="CI805" s="17">
        <f t="shared" si="908"/>
        <v>0</v>
      </c>
      <c r="CJ805" s="17">
        <f t="shared" si="909"/>
        <v>1</v>
      </c>
      <c r="CK805" s="38">
        <f>MAX(BV38:BV805)</f>
        <v>1876.9</v>
      </c>
      <c r="CL805" s="38">
        <f t="shared" si="870"/>
        <v>-645.40000000000009</v>
      </c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</row>
    <row r="806" spans="1:147" customFormat="1" x14ac:dyDescent="0.25">
      <c r="A806" s="3"/>
      <c r="B806" s="254">
        <f t="shared" si="896"/>
        <v>41750</v>
      </c>
      <c r="C806" s="5">
        <f t="shared" si="899"/>
        <v>55689</v>
      </c>
      <c r="D806" s="5">
        <v>0</v>
      </c>
      <c r="E806" s="66">
        <f t="shared" si="901"/>
        <v>0</v>
      </c>
      <c r="F806" s="66">
        <f t="shared" si="897"/>
        <v>412.00000000000006</v>
      </c>
      <c r="G806" s="4">
        <f t="shared" si="900"/>
        <v>56101</v>
      </c>
      <c r="H806" s="8">
        <f t="shared" si="898"/>
        <v>7.3982294528542455E-3</v>
      </c>
      <c r="I806" s="3"/>
      <c r="J806" s="306">
        <v>41897</v>
      </c>
      <c r="K806" s="176">
        <v>1228.3</v>
      </c>
      <c r="L806" s="176">
        <v>1243.2</v>
      </c>
      <c r="M806" s="176">
        <v>1214.2</v>
      </c>
      <c r="N806" s="178">
        <v>1216.5999999999999</v>
      </c>
      <c r="O806" s="5">
        <f t="shared" si="903"/>
        <v>29</v>
      </c>
      <c r="P806" s="8">
        <f t="shared" si="904"/>
        <v>2.3609867296263128E-2</v>
      </c>
      <c r="Q806" s="8">
        <f>(AVERAGE(P803:P805))*Q1239</f>
        <v>1.0430927791760183E-2</v>
      </c>
      <c r="R806" s="8">
        <f>P805/P1239</f>
        <v>0.99408476957878267</v>
      </c>
      <c r="S806" s="109">
        <f t="shared" si="884"/>
        <v>1215.4876913933808</v>
      </c>
      <c r="T806" s="5">
        <f t="shared" si="885"/>
        <v>13.299999999999955</v>
      </c>
      <c r="U806" s="8">
        <f t="shared" si="902"/>
        <v>0.4680000000000018</v>
      </c>
      <c r="V806" s="19">
        <f t="shared" si="886"/>
        <v>0</v>
      </c>
      <c r="W806" s="109">
        <f t="shared" si="887"/>
        <v>1241.1123086066191</v>
      </c>
      <c r="X806" s="5">
        <f t="shared" si="888"/>
        <v>11.700000000000045</v>
      </c>
      <c r="Y806" s="8">
        <f t="shared" si="905"/>
        <v>0.53199999999999825</v>
      </c>
      <c r="Z806" s="5">
        <f t="shared" si="889"/>
        <v>0</v>
      </c>
      <c r="AA806" s="5">
        <f>K806*AA1239</f>
        <v>15.967899999999998</v>
      </c>
      <c r="AB806" s="5">
        <f t="shared" si="906"/>
        <v>15.873446192157042</v>
      </c>
      <c r="AC806" s="2">
        <f t="shared" si="868"/>
        <v>41897</v>
      </c>
      <c r="AD806" s="43">
        <f t="shared" si="836"/>
        <v>1215</v>
      </c>
      <c r="AE806" s="235">
        <v>6.2</v>
      </c>
      <c r="AF806" s="131">
        <f>(AK805&gt;AF1239)*1</f>
        <v>0</v>
      </c>
      <c r="AG806" s="112">
        <f>MROUND((AD806*AG1239),5)</f>
        <v>1190</v>
      </c>
      <c r="AH806" s="113">
        <f>MROUND((AE806*AH1239),0.1)</f>
        <v>1.1000000000000001</v>
      </c>
      <c r="AI806" s="60">
        <f t="shared" si="837"/>
        <v>-14.900000000000091</v>
      </c>
      <c r="AJ806" s="60">
        <f t="shared" si="890"/>
        <v>1228.3</v>
      </c>
      <c r="AK806" s="133">
        <f t="shared" si="891"/>
        <v>1216.5999999999999</v>
      </c>
      <c r="AL806" s="41">
        <f t="shared" si="907"/>
        <v>1240</v>
      </c>
      <c r="AM806" s="56">
        <f t="shared" ref="AM806:AM869" si="910">MROUND((AB805*Y805),0.1)</f>
        <v>5.7</v>
      </c>
      <c r="AN806" s="82">
        <f t="shared" ref="AN806:AN869" si="911">(AI806&gt;0)*1</f>
        <v>0</v>
      </c>
      <c r="AO806" s="82">
        <f t="shared" si="838"/>
        <v>1</v>
      </c>
      <c r="AP806" s="33">
        <f t="shared" si="853"/>
        <v>1</v>
      </c>
      <c r="AQ806" s="29">
        <f t="shared" si="839"/>
        <v>6.2</v>
      </c>
      <c r="AR806" s="86">
        <f t="shared" si="840"/>
        <v>1</v>
      </c>
      <c r="AS806" s="33">
        <f t="shared" si="841"/>
        <v>0</v>
      </c>
      <c r="AT806" s="19">
        <f t="shared" si="842"/>
        <v>0</v>
      </c>
      <c r="AU806" s="18">
        <f t="shared" si="854"/>
        <v>0</v>
      </c>
      <c r="AV806" s="5">
        <f t="shared" si="855"/>
        <v>0</v>
      </c>
      <c r="AW806" s="17">
        <f t="shared" si="843"/>
        <v>0</v>
      </c>
      <c r="AX806" s="17">
        <f t="shared" si="844"/>
        <v>0</v>
      </c>
      <c r="AY806" s="17">
        <f t="shared" si="856"/>
        <v>0</v>
      </c>
      <c r="AZ806" s="19">
        <f t="shared" si="857"/>
        <v>0</v>
      </c>
      <c r="BA806" s="19">
        <f t="shared" si="858"/>
        <v>0</v>
      </c>
      <c r="BB806" s="19">
        <f t="shared" si="859"/>
        <v>0</v>
      </c>
      <c r="BC806" s="19">
        <f t="shared" si="860"/>
        <v>0</v>
      </c>
      <c r="BD806" s="17">
        <f t="shared" si="861"/>
        <v>0</v>
      </c>
      <c r="BE806" s="17">
        <f t="shared" si="845"/>
        <v>0</v>
      </c>
      <c r="BF806" s="38">
        <f t="shared" si="846"/>
        <v>0</v>
      </c>
      <c r="BG806" s="38">
        <f t="shared" si="847"/>
        <v>0</v>
      </c>
      <c r="BH806" s="38">
        <f t="shared" si="862"/>
        <v>0</v>
      </c>
      <c r="BI806" s="38">
        <f t="shared" si="848"/>
        <v>-1.1000000000000001</v>
      </c>
      <c r="BJ806" s="5">
        <f t="shared" si="849"/>
        <v>6.2</v>
      </c>
      <c r="BK806" s="5">
        <f t="shared" si="863"/>
        <v>0</v>
      </c>
      <c r="BL806" s="22">
        <f t="shared" si="864"/>
        <v>0</v>
      </c>
      <c r="BM806" s="5">
        <f t="shared" si="865"/>
        <v>5.0999999999999996</v>
      </c>
      <c r="BN806" s="66">
        <f t="shared" si="866"/>
        <v>509.99999999999994</v>
      </c>
      <c r="BO806" s="5">
        <f>AP806*BO1644</f>
        <v>0</v>
      </c>
      <c r="BP806" s="5">
        <f>AU806*BP1239</f>
        <v>0</v>
      </c>
      <c r="BQ806" s="5">
        <f t="shared" si="893"/>
        <v>-39</v>
      </c>
      <c r="BR806" s="356">
        <f t="shared" si="875"/>
        <v>470.99999999999994</v>
      </c>
      <c r="BS806" s="5">
        <f t="shared" si="867"/>
        <v>1216.5999999999999</v>
      </c>
      <c r="BT806" s="6"/>
      <c r="BU806" s="306">
        <v>41897</v>
      </c>
      <c r="BV806" s="38">
        <f t="shared" si="850"/>
        <v>1216.5999999999999</v>
      </c>
      <c r="BW806" s="66">
        <f>BV27*BV806</f>
        <v>100230.68050749712</v>
      </c>
      <c r="BX806" s="66">
        <f t="shared" si="871"/>
        <v>-1227.549843466797</v>
      </c>
      <c r="BY806" s="17">
        <f t="shared" si="869"/>
        <v>0</v>
      </c>
      <c r="BZ806" s="17">
        <f t="shared" si="872"/>
        <v>1</v>
      </c>
      <c r="CA806" s="66">
        <f t="shared" si="894"/>
        <v>471</v>
      </c>
      <c r="CB806" s="66">
        <f>N3+CE806</f>
        <v>183512</v>
      </c>
      <c r="CC806" s="66">
        <f>MAX(BW404:BW806)</f>
        <v>154630.08732904927</v>
      </c>
      <c r="CD806" s="66">
        <f t="shared" si="851"/>
        <v>-54399.406821552155</v>
      </c>
      <c r="CE806" s="66">
        <f t="shared" si="895"/>
        <v>133512</v>
      </c>
      <c r="CF806" s="66">
        <f>MAX(CE404:CE806)</f>
        <v>139648</v>
      </c>
      <c r="CG806" s="66">
        <f t="shared" si="852"/>
        <v>-6136</v>
      </c>
      <c r="CH806" s="370">
        <f t="shared" si="892"/>
        <v>41897</v>
      </c>
      <c r="CI806" s="17">
        <f t="shared" si="908"/>
        <v>1</v>
      </c>
      <c r="CJ806" s="17">
        <f t="shared" si="909"/>
        <v>0</v>
      </c>
      <c r="CK806" s="38">
        <f>MAX(BV38:BV806)</f>
        <v>1876.9</v>
      </c>
      <c r="CL806" s="38">
        <f t="shared" si="870"/>
        <v>-660.30000000000018</v>
      </c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</row>
    <row r="807" spans="1:147" customFormat="1" x14ac:dyDescent="0.25">
      <c r="A807" s="3"/>
      <c r="B807" s="254">
        <f t="shared" si="896"/>
        <v>41757</v>
      </c>
      <c r="C807" s="5">
        <f t="shared" si="899"/>
        <v>56101</v>
      </c>
      <c r="D807" s="5">
        <v>0</v>
      </c>
      <c r="E807" s="66">
        <f t="shared" si="901"/>
        <v>0</v>
      </c>
      <c r="F807" s="66">
        <f t="shared" si="897"/>
        <v>612</v>
      </c>
      <c r="G807" s="4">
        <f t="shared" si="900"/>
        <v>56713</v>
      </c>
      <c r="H807" s="8">
        <f t="shared" si="898"/>
        <v>1.0908896454608652E-2</v>
      </c>
      <c r="I807" s="3"/>
      <c r="J807" s="306">
        <v>41904</v>
      </c>
      <c r="K807" s="176">
        <v>1216.4000000000001</v>
      </c>
      <c r="L807" s="176">
        <v>1237</v>
      </c>
      <c r="M807" s="176">
        <v>1206.5999999999999</v>
      </c>
      <c r="N807" s="178">
        <v>1215.4000000000001</v>
      </c>
      <c r="O807" s="5">
        <f t="shared" si="903"/>
        <v>30.400000000000091</v>
      </c>
      <c r="P807" s="8">
        <f t="shared" si="904"/>
        <v>2.4991779020059265E-2</v>
      </c>
      <c r="Q807" s="8">
        <f>(AVERAGE(P804:P806))*Q1239</f>
        <v>1.1226213866406645E-2</v>
      </c>
      <c r="R807" s="8">
        <f>P806/P1239</f>
        <v>0.66956024604075381</v>
      </c>
      <c r="S807" s="109">
        <f t="shared" si="884"/>
        <v>1202.744433452903</v>
      </c>
      <c r="T807" s="5">
        <f t="shared" si="885"/>
        <v>11.400000000000091</v>
      </c>
      <c r="U807" s="8">
        <f t="shared" si="902"/>
        <v>0.54399999999999638</v>
      </c>
      <c r="V807" s="19">
        <f t="shared" si="886"/>
        <v>0</v>
      </c>
      <c r="W807" s="109">
        <f t="shared" si="887"/>
        <v>1230.0555665470972</v>
      </c>
      <c r="X807" s="5">
        <f t="shared" si="888"/>
        <v>13.599999999999909</v>
      </c>
      <c r="Y807" s="8">
        <f t="shared" si="905"/>
        <v>0.45600000000000362</v>
      </c>
      <c r="Z807" s="5">
        <f t="shared" si="889"/>
        <v>0</v>
      </c>
      <c r="AA807" s="5">
        <f>K807*AA1239</f>
        <v>15.8132</v>
      </c>
      <c r="AB807" s="5">
        <f t="shared" si="906"/>
        <v>10.587890082691649</v>
      </c>
      <c r="AC807" s="2">
        <f t="shared" si="868"/>
        <v>41904</v>
      </c>
      <c r="AD807" s="43">
        <f t="shared" ref="AD807:AD870" si="912">MROUND(S807,5)</f>
        <v>1205</v>
      </c>
      <c r="AE807" s="235">
        <v>7.4</v>
      </c>
      <c r="AF807" s="131">
        <f>(AK806&gt;AF1239)*1</f>
        <v>0</v>
      </c>
      <c r="AG807" s="112">
        <f>MROUND((AD807*AG1239),5)</f>
        <v>1180</v>
      </c>
      <c r="AH807" s="113">
        <f>MROUND((AE807*AH1239),0.1)</f>
        <v>1.3</v>
      </c>
      <c r="AI807" s="60">
        <f t="shared" ref="AI807:AI870" si="913">AK807-AK806</f>
        <v>-1.1999999999998181</v>
      </c>
      <c r="AJ807" s="60">
        <f t="shared" si="890"/>
        <v>1216.4000000000001</v>
      </c>
      <c r="AK807" s="133">
        <f t="shared" si="891"/>
        <v>1215.4000000000001</v>
      </c>
      <c r="AL807" s="41">
        <f t="shared" si="907"/>
        <v>1230</v>
      </c>
      <c r="AM807" s="56">
        <f t="shared" si="910"/>
        <v>8.4</v>
      </c>
      <c r="AN807" s="82">
        <f t="shared" si="911"/>
        <v>0</v>
      </c>
      <c r="AO807" s="82">
        <f t="shared" ref="AO807:AO870" si="914">(AI807&lt;0)*1</f>
        <v>1</v>
      </c>
      <c r="AP807" s="33">
        <f t="shared" si="853"/>
        <v>1</v>
      </c>
      <c r="AQ807" s="29">
        <f t="shared" ref="AQ807:AQ870" si="915">AP807*AE807</f>
        <v>7.4</v>
      </c>
      <c r="AR807" s="86">
        <f t="shared" ref="AR807:AR870" si="916">(AK807&gt;AD807)*1</f>
        <v>1</v>
      </c>
      <c r="AS807" s="33">
        <f t="shared" ref="AS807:AS870" si="917">(AD807&gt;AK807)*AP807</f>
        <v>0</v>
      </c>
      <c r="AT807" s="19">
        <f t="shared" ref="AT807:AT870" si="918">AS807*AD807</f>
        <v>0</v>
      </c>
      <c r="AU807" s="18">
        <f t="shared" si="854"/>
        <v>0</v>
      </c>
      <c r="AV807" s="5">
        <f t="shared" si="855"/>
        <v>0</v>
      </c>
      <c r="AW807" s="17">
        <f t="shared" ref="AW807:AW870" si="919">(AK807&lt;AL807)*AU807</f>
        <v>0</v>
      </c>
      <c r="AX807" s="17">
        <f t="shared" ref="AX807:AX870" si="920">(AK807&gt;AL807)*AU807</f>
        <v>0</v>
      </c>
      <c r="AY807" s="17">
        <f t="shared" si="856"/>
        <v>0</v>
      </c>
      <c r="AZ807" s="19">
        <f t="shared" si="857"/>
        <v>0</v>
      </c>
      <c r="BA807" s="19">
        <f t="shared" si="858"/>
        <v>0</v>
      </c>
      <c r="BB807" s="19">
        <f t="shared" si="859"/>
        <v>0</v>
      </c>
      <c r="BC807" s="19">
        <f t="shared" si="860"/>
        <v>0</v>
      </c>
      <c r="BD807" s="17">
        <f t="shared" si="861"/>
        <v>0</v>
      </c>
      <c r="BE807" s="17">
        <f t="shared" ref="BE807:BE870" si="921">(AG807&gt;AK807)*AF807</f>
        <v>0</v>
      </c>
      <c r="BF807" s="38">
        <f t="shared" ref="BF807:BF870" si="922">(AG807&gt;AK807)*AG807</f>
        <v>0</v>
      </c>
      <c r="BG807" s="38">
        <f t="shared" ref="BG807:BG870" si="923">((AG807-BD807)*(BD807&gt;0)*BE807)</f>
        <v>0</v>
      </c>
      <c r="BH807" s="38">
        <f t="shared" si="862"/>
        <v>0</v>
      </c>
      <c r="BI807" s="38">
        <f t="shared" ref="BI807:BI870" si="924">((BG807+BH807)*BE807)-AH807</f>
        <v>-1.3</v>
      </c>
      <c r="BJ807" s="5">
        <f t="shared" ref="BJ807:BJ870" si="925">AP807*AE807</f>
        <v>7.4</v>
      </c>
      <c r="BK807" s="5">
        <f t="shared" si="863"/>
        <v>0</v>
      </c>
      <c r="BL807" s="22">
        <f t="shared" si="864"/>
        <v>0</v>
      </c>
      <c r="BM807" s="5">
        <f t="shared" si="865"/>
        <v>6.1000000000000005</v>
      </c>
      <c r="BN807" s="66">
        <f t="shared" si="866"/>
        <v>610</v>
      </c>
      <c r="BO807" s="5">
        <f>AP807*BO1645</f>
        <v>0</v>
      </c>
      <c r="BP807" s="5">
        <f>AU807*BP1239</f>
        <v>0</v>
      </c>
      <c r="BQ807" s="5">
        <f t="shared" si="893"/>
        <v>-39</v>
      </c>
      <c r="BR807" s="356">
        <f t="shared" si="875"/>
        <v>571</v>
      </c>
      <c r="BS807" s="5">
        <f t="shared" si="867"/>
        <v>1215.4000000000001</v>
      </c>
      <c r="BT807" s="6"/>
      <c r="BU807" s="306">
        <v>41904</v>
      </c>
      <c r="BV807" s="38">
        <f t="shared" ref="BV807:BV870" si="926">AK807</f>
        <v>1215.4000000000001</v>
      </c>
      <c r="BW807" s="66">
        <f>BV27*BV807</f>
        <v>100131.8174328555</v>
      </c>
      <c r="BX807" s="66">
        <f t="shared" si="871"/>
        <v>-98.863074641616549</v>
      </c>
      <c r="BY807" s="17">
        <f t="shared" si="869"/>
        <v>0</v>
      </c>
      <c r="BZ807" s="17">
        <f t="shared" si="872"/>
        <v>1</v>
      </c>
      <c r="CA807" s="66">
        <f t="shared" si="894"/>
        <v>571</v>
      </c>
      <c r="CB807" s="66">
        <f>N3+CE807</f>
        <v>184083</v>
      </c>
      <c r="CC807" s="66">
        <f>MAX(BW404:BW807)</f>
        <v>154630.08732904927</v>
      </c>
      <c r="CD807" s="66">
        <f t="shared" si="851"/>
        <v>-54498.269896193771</v>
      </c>
      <c r="CE807" s="66">
        <f t="shared" si="895"/>
        <v>134083</v>
      </c>
      <c r="CF807" s="66">
        <f>MAX(CE404:CE807)</f>
        <v>139648</v>
      </c>
      <c r="CG807" s="66">
        <f t="shared" si="852"/>
        <v>-5565</v>
      </c>
      <c r="CH807" s="370">
        <f t="shared" si="892"/>
        <v>41904</v>
      </c>
      <c r="CI807" s="17">
        <f t="shared" si="908"/>
        <v>1</v>
      </c>
      <c r="CJ807" s="17">
        <f t="shared" si="909"/>
        <v>0</v>
      </c>
      <c r="CK807" s="38">
        <f>MAX(BV38:BV807)</f>
        <v>1876.9</v>
      </c>
      <c r="CL807" s="38">
        <f t="shared" si="870"/>
        <v>-661.5</v>
      </c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</row>
    <row r="808" spans="1:147" customFormat="1" x14ac:dyDescent="0.25">
      <c r="A808" s="3"/>
      <c r="B808" s="254">
        <f t="shared" si="896"/>
        <v>41764</v>
      </c>
      <c r="C808" s="5">
        <f t="shared" si="899"/>
        <v>56713</v>
      </c>
      <c r="D808" s="5">
        <v>0</v>
      </c>
      <c r="E808" s="66">
        <f t="shared" si="901"/>
        <v>0</v>
      </c>
      <c r="F808" s="66">
        <f t="shared" si="897"/>
        <v>381.99999999999994</v>
      </c>
      <c r="G808" s="4">
        <f t="shared" si="900"/>
        <v>57095</v>
      </c>
      <c r="H808" s="8">
        <f t="shared" si="898"/>
        <v>6.7356690705834632E-3</v>
      </c>
      <c r="I808" s="3"/>
      <c r="J808" s="306">
        <v>41911</v>
      </c>
      <c r="K808" s="176">
        <v>1219.0999999999999</v>
      </c>
      <c r="L808" s="176">
        <v>1224</v>
      </c>
      <c r="M808" s="176">
        <v>1190.3</v>
      </c>
      <c r="N808" s="178">
        <v>1192.9000000000001</v>
      </c>
      <c r="O808" s="5">
        <f t="shared" si="903"/>
        <v>33.700000000000045</v>
      </c>
      <c r="P808" s="8">
        <f t="shared" si="904"/>
        <v>2.7643343450086167E-2</v>
      </c>
      <c r="Q808" s="8">
        <f>(AVERAGE(P805:P807))*Q1239</f>
        <v>1.1153975580787323E-2</v>
      </c>
      <c r="R808" s="8">
        <f>P807/P1239</f>
        <v>0.70875034999944875</v>
      </c>
      <c r="S808" s="109">
        <f t="shared" si="884"/>
        <v>1205.5021883694621</v>
      </c>
      <c r="T808" s="5">
        <f t="shared" si="885"/>
        <v>14.099999999999909</v>
      </c>
      <c r="U808" s="8">
        <f t="shared" si="902"/>
        <v>0.53000000000000302</v>
      </c>
      <c r="V808" s="19">
        <f t="shared" si="886"/>
        <v>12.099999999999909</v>
      </c>
      <c r="W808" s="109">
        <f t="shared" si="887"/>
        <v>1232.6978116305377</v>
      </c>
      <c r="X808" s="5">
        <f t="shared" si="888"/>
        <v>15.900000000000091</v>
      </c>
      <c r="Y808" s="8">
        <f t="shared" si="905"/>
        <v>0.46999999999999698</v>
      </c>
      <c r="Z808" s="5">
        <f t="shared" si="889"/>
        <v>0</v>
      </c>
      <c r="AA808" s="5">
        <f>K808*AA1239</f>
        <v>15.848299999999998</v>
      </c>
      <c r="AB808" s="5">
        <f t="shared" si="906"/>
        <v>11.232488171896263</v>
      </c>
      <c r="AC808" s="2">
        <f t="shared" si="868"/>
        <v>41911</v>
      </c>
      <c r="AD808" s="43">
        <f t="shared" si="912"/>
        <v>1205</v>
      </c>
      <c r="AE808" s="235">
        <v>5.7</v>
      </c>
      <c r="AF808" s="131">
        <f>(AK807&gt;AF1239)*1</f>
        <v>0</v>
      </c>
      <c r="AG808" s="112">
        <f>MROUND((AD808*AG1239),5)</f>
        <v>1180</v>
      </c>
      <c r="AH808" s="113">
        <f>MROUND((AE808*AH1239),0.1)</f>
        <v>1</v>
      </c>
      <c r="AI808" s="60">
        <f t="shared" si="913"/>
        <v>-22.5</v>
      </c>
      <c r="AJ808" s="60">
        <f t="shared" si="890"/>
        <v>1219.0999999999999</v>
      </c>
      <c r="AK808" s="133">
        <f t="shared" si="891"/>
        <v>1192.9000000000001</v>
      </c>
      <c r="AL808" s="41">
        <f t="shared" si="907"/>
        <v>1235</v>
      </c>
      <c r="AM808" s="56">
        <f t="shared" si="910"/>
        <v>4.8000000000000007</v>
      </c>
      <c r="AN808" s="82">
        <f t="shared" si="911"/>
        <v>0</v>
      </c>
      <c r="AO808" s="82">
        <f t="shared" si="914"/>
        <v>1</v>
      </c>
      <c r="AP808" s="33">
        <f t="shared" si="853"/>
        <v>1</v>
      </c>
      <c r="AQ808" s="29">
        <f t="shared" si="915"/>
        <v>5.7</v>
      </c>
      <c r="AR808" s="86">
        <f t="shared" si="916"/>
        <v>0</v>
      </c>
      <c r="AS808" s="33">
        <f t="shared" si="917"/>
        <v>1</v>
      </c>
      <c r="AT808" s="19">
        <f t="shared" si="918"/>
        <v>1205</v>
      </c>
      <c r="AU808" s="18">
        <f t="shared" si="854"/>
        <v>0</v>
      </c>
      <c r="AV808" s="5">
        <f t="shared" si="855"/>
        <v>0</v>
      </c>
      <c r="AW808" s="17">
        <f t="shared" si="919"/>
        <v>0</v>
      </c>
      <c r="AX808" s="17">
        <f t="shared" si="920"/>
        <v>0</v>
      </c>
      <c r="AY808" s="17">
        <f t="shared" si="856"/>
        <v>0</v>
      </c>
      <c r="AZ808" s="19">
        <f t="shared" si="857"/>
        <v>0</v>
      </c>
      <c r="BA808" s="19">
        <f t="shared" si="858"/>
        <v>1205</v>
      </c>
      <c r="BB808" s="19">
        <f t="shared" si="859"/>
        <v>0</v>
      </c>
      <c r="BC808" s="19">
        <f t="shared" si="860"/>
        <v>0</v>
      </c>
      <c r="BD808" s="17">
        <f t="shared" si="861"/>
        <v>1205</v>
      </c>
      <c r="BE808" s="17">
        <f t="shared" si="921"/>
        <v>0</v>
      </c>
      <c r="BF808" s="38">
        <f t="shared" si="922"/>
        <v>0</v>
      </c>
      <c r="BG808" s="38">
        <f t="shared" si="923"/>
        <v>0</v>
      </c>
      <c r="BH808" s="38">
        <f t="shared" si="862"/>
        <v>0</v>
      </c>
      <c r="BI808" s="38">
        <f t="shared" si="924"/>
        <v>-1</v>
      </c>
      <c r="BJ808" s="5">
        <f t="shared" si="925"/>
        <v>5.7</v>
      </c>
      <c r="BK808" s="5">
        <f t="shared" si="863"/>
        <v>0</v>
      </c>
      <c r="BL808" s="22">
        <f t="shared" si="864"/>
        <v>0</v>
      </c>
      <c r="BM808" s="5">
        <f t="shared" si="865"/>
        <v>4.7</v>
      </c>
      <c r="BN808" s="66">
        <f t="shared" si="866"/>
        <v>470</v>
      </c>
      <c r="BO808" s="5">
        <f>AP808*BO1646</f>
        <v>0</v>
      </c>
      <c r="BP808" s="5">
        <f>AU808*BP1239</f>
        <v>0</v>
      </c>
      <c r="BQ808" s="5">
        <f t="shared" si="893"/>
        <v>-39</v>
      </c>
      <c r="BR808" s="356">
        <f t="shared" si="875"/>
        <v>431</v>
      </c>
      <c r="BS808" s="5">
        <f t="shared" si="867"/>
        <v>1192.9000000000001</v>
      </c>
      <c r="BT808" s="6"/>
      <c r="BU808" s="306">
        <v>41911</v>
      </c>
      <c r="BV808" s="38">
        <f t="shared" si="926"/>
        <v>1192.9000000000001</v>
      </c>
      <c r="BW808" s="66">
        <f>BV27*BV808</f>
        <v>98278.134783325106</v>
      </c>
      <c r="BX808" s="66">
        <f t="shared" si="871"/>
        <v>-1853.6826495303976</v>
      </c>
      <c r="BY808" s="17">
        <f t="shared" si="869"/>
        <v>0</v>
      </c>
      <c r="BZ808" s="17">
        <f t="shared" si="872"/>
        <v>1</v>
      </c>
      <c r="CA808" s="66">
        <f t="shared" si="894"/>
        <v>431</v>
      </c>
      <c r="CB808" s="66">
        <f>N3+CE808</f>
        <v>184514</v>
      </c>
      <c r="CC808" s="66">
        <f>MAX(BW404:BW808)</f>
        <v>154630.08732904927</v>
      </c>
      <c r="CD808" s="66">
        <f t="shared" ref="CD808:CD871" si="927">BW808-CC808</f>
        <v>-56351.952545724169</v>
      </c>
      <c r="CE808" s="66">
        <f t="shared" si="895"/>
        <v>134514</v>
      </c>
      <c r="CF808" s="66">
        <f>MAX(CE404:CE808)</f>
        <v>139648</v>
      </c>
      <c r="CG808" s="66">
        <f t="shared" ref="CG808:CG871" si="928">CE808-CF808</f>
        <v>-5134</v>
      </c>
      <c r="CH808" s="370">
        <f t="shared" si="892"/>
        <v>41911</v>
      </c>
      <c r="CI808" s="17">
        <f t="shared" si="908"/>
        <v>1</v>
      </c>
      <c r="CJ808" s="17">
        <f t="shared" si="909"/>
        <v>0</v>
      </c>
      <c r="CK808" s="38">
        <f>MAX(BV38:BV808)</f>
        <v>1876.9</v>
      </c>
      <c r="CL808" s="38">
        <f t="shared" si="870"/>
        <v>-684</v>
      </c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</row>
    <row r="809" spans="1:147" customFormat="1" x14ac:dyDescent="0.25">
      <c r="A809" s="3"/>
      <c r="B809" s="254">
        <f t="shared" si="896"/>
        <v>41771</v>
      </c>
      <c r="C809" s="5">
        <f t="shared" si="899"/>
        <v>57095</v>
      </c>
      <c r="D809" s="5">
        <v>0</v>
      </c>
      <c r="E809" s="66">
        <f t="shared" si="901"/>
        <v>0</v>
      </c>
      <c r="F809" s="66">
        <f t="shared" si="897"/>
        <v>482</v>
      </c>
      <c r="G809" s="4">
        <f t="shared" si="900"/>
        <v>57577</v>
      </c>
      <c r="H809" s="8">
        <f t="shared" si="898"/>
        <v>8.442070233820825E-3</v>
      </c>
      <c r="I809" s="3"/>
      <c r="J809" s="306">
        <v>41918</v>
      </c>
      <c r="K809" s="176">
        <v>1192</v>
      </c>
      <c r="L809" s="176">
        <v>1234</v>
      </c>
      <c r="M809" s="176">
        <v>1183.3</v>
      </c>
      <c r="N809" s="178">
        <v>1221.7</v>
      </c>
      <c r="O809" s="5">
        <f t="shared" si="903"/>
        <v>50.700000000000045</v>
      </c>
      <c r="P809" s="8">
        <f t="shared" si="904"/>
        <v>4.2533557046979906E-2</v>
      </c>
      <c r="Q809" s="8">
        <f>(AVERAGE(P806:P808))*Q1239</f>
        <v>1.0165998635521142E-2</v>
      </c>
      <c r="R809" s="8">
        <f>P808/P1239</f>
        <v>0.78394696630752614</v>
      </c>
      <c r="S809" s="109">
        <f t="shared" si="884"/>
        <v>1179.8821296264589</v>
      </c>
      <c r="T809" s="5">
        <f t="shared" si="885"/>
        <v>12</v>
      </c>
      <c r="U809" s="8">
        <f t="shared" si="902"/>
        <v>0.52</v>
      </c>
      <c r="V809" s="19">
        <f t="shared" si="886"/>
        <v>0</v>
      </c>
      <c r="W809" s="109">
        <f t="shared" si="887"/>
        <v>1204.1178703735411</v>
      </c>
      <c r="X809" s="5">
        <f t="shared" si="888"/>
        <v>13</v>
      </c>
      <c r="Y809" s="8">
        <f t="shared" si="905"/>
        <v>0.48</v>
      </c>
      <c r="Z809" s="5">
        <f t="shared" si="889"/>
        <v>16.700000000000045</v>
      </c>
      <c r="AA809" s="5">
        <f>K809*AA1239</f>
        <v>15.495999999999999</v>
      </c>
      <c r="AB809" s="5">
        <f t="shared" si="906"/>
        <v>12.148042189901425</v>
      </c>
      <c r="AC809" s="2">
        <f t="shared" si="868"/>
        <v>41918</v>
      </c>
      <c r="AD809" s="43">
        <f t="shared" si="912"/>
        <v>1180</v>
      </c>
      <c r="AE809" s="235">
        <v>5.9</v>
      </c>
      <c r="AF809" s="131">
        <f>(AK808&gt;AF1239)*1</f>
        <v>0</v>
      </c>
      <c r="AG809" s="112">
        <f>MROUND((AD809*AG1239),5)</f>
        <v>1155</v>
      </c>
      <c r="AH809" s="113">
        <f>MROUND((AE809*AH1239),0.1)</f>
        <v>1.1000000000000001</v>
      </c>
      <c r="AI809" s="60">
        <f t="shared" si="913"/>
        <v>28.799999999999955</v>
      </c>
      <c r="AJ809" s="60">
        <f t="shared" si="890"/>
        <v>1192</v>
      </c>
      <c r="AK809" s="133">
        <f t="shared" si="891"/>
        <v>1221.7</v>
      </c>
      <c r="AL809" s="41">
        <f t="shared" si="907"/>
        <v>1205</v>
      </c>
      <c r="AM809" s="56">
        <f t="shared" si="910"/>
        <v>5.3000000000000007</v>
      </c>
      <c r="AN809" s="82">
        <f t="shared" si="911"/>
        <v>1</v>
      </c>
      <c r="AO809" s="82">
        <f t="shared" si="914"/>
        <v>0</v>
      </c>
      <c r="AP809" s="33">
        <f t="shared" si="853"/>
        <v>0</v>
      </c>
      <c r="AQ809" s="29">
        <f t="shared" si="915"/>
        <v>0</v>
      </c>
      <c r="AR809" s="86">
        <f t="shared" si="916"/>
        <v>1</v>
      </c>
      <c r="AS809" s="33">
        <f t="shared" si="917"/>
        <v>0</v>
      </c>
      <c r="AT809" s="19">
        <f t="shared" si="918"/>
        <v>0</v>
      </c>
      <c r="AU809" s="18">
        <f t="shared" si="854"/>
        <v>1</v>
      </c>
      <c r="AV809" s="5">
        <f t="shared" si="855"/>
        <v>5.3000000000000007</v>
      </c>
      <c r="AW809" s="17">
        <f t="shared" si="919"/>
        <v>0</v>
      </c>
      <c r="AX809" s="17">
        <f t="shared" si="920"/>
        <v>1</v>
      </c>
      <c r="AY809" s="17">
        <f t="shared" si="856"/>
        <v>1205</v>
      </c>
      <c r="AZ809" s="19">
        <f t="shared" si="857"/>
        <v>1205</v>
      </c>
      <c r="BA809" s="19">
        <f t="shared" si="858"/>
        <v>0</v>
      </c>
      <c r="BB809" s="19">
        <f t="shared" si="859"/>
        <v>0</v>
      </c>
      <c r="BC809" s="19">
        <f t="shared" si="860"/>
        <v>1205</v>
      </c>
      <c r="BD809" s="17">
        <f t="shared" si="861"/>
        <v>0</v>
      </c>
      <c r="BE809" s="17">
        <f t="shared" si="921"/>
        <v>0</v>
      </c>
      <c r="BF809" s="38">
        <f t="shared" si="922"/>
        <v>0</v>
      </c>
      <c r="BG809" s="38">
        <f t="shared" si="923"/>
        <v>0</v>
      </c>
      <c r="BH809" s="38">
        <f t="shared" si="862"/>
        <v>0</v>
      </c>
      <c r="BI809" s="38">
        <f t="shared" si="924"/>
        <v>-1.1000000000000001</v>
      </c>
      <c r="BJ809" s="5">
        <f t="shared" si="925"/>
        <v>0</v>
      </c>
      <c r="BK809" s="5">
        <f t="shared" si="863"/>
        <v>0</v>
      </c>
      <c r="BL809" s="22">
        <f t="shared" si="864"/>
        <v>5.3000000000000007</v>
      </c>
      <c r="BM809" s="5">
        <f t="shared" si="865"/>
        <v>4.2000000000000011</v>
      </c>
      <c r="BN809" s="66">
        <f t="shared" si="866"/>
        <v>420.00000000000011</v>
      </c>
      <c r="BO809" s="5">
        <f>AP809*BO1647</f>
        <v>0</v>
      </c>
      <c r="BP809" s="5">
        <f>AU809*BP1239</f>
        <v>-39</v>
      </c>
      <c r="BQ809" s="5">
        <f t="shared" si="893"/>
        <v>-39</v>
      </c>
      <c r="BR809" s="356">
        <f t="shared" si="875"/>
        <v>342.00000000000011</v>
      </c>
      <c r="BS809" s="5">
        <f t="shared" si="867"/>
        <v>1221.7</v>
      </c>
      <c r="BT809" s="6"/>
      <c r="BU809" s="306">
        <v>41918</v>
      </c>
      <c r="BV809" s="38">
        <f t="shared" si="926"/>
        <v>1221.7</v>
      </c>
      <c r="BW809" s="66">
        <f>BV27*BV809</f>
        <v>100650.84857472402</v>
      </c>
      <c r="BX809" s="66">
        <f t="shared" si="871"/>
        <v>2372.7137913989136</v>
      </c>
      <c r="BY809" s="17">
        <f t="shared" si="869"/>
        <v>1</v>
      </c>
      <c r="BZ809" s="17">
        <f t="shared" si="872"/>
        <v>0</v>
      </c>
      <c r="CA809" s="66">
        <f t="shared" si="894"/>
        <v>342</v>
      </c>
      <c r="CB809" s="66">
        <f>N3+CE809</f>
        <v>184856</v>
      </c>
      <c r="CC809" s="66">
        <f>MAX(BW404:BW809)</f>
        <v>154630.08732904927</v>
      </c>
      <c r="CD809" s="66">
        <f t="shared" si="927"/>
        <v>-53979.238754325255</v>
      </c>
      <c r="CE809" s="66">
        <f t="shared" si="895"/>
        <v>134856</v>
      </c>
      <c r="CF809" s="66">
        <f>MAX(CE404:CE809)</f>
        <v>139648</v>
      </c>
      <c r="CG809" s="66">
        <f t="shared" si="928"/>
        <v>-4792</v>
      </c>
      <c r="CH809" s="370">
        <f t="shared" si="892"/>
        <v>41918</v>
      </c>
      <c r="CI809" s="17">
        <f t="shared" si="908"/>
        <v>1</v>
      </c>
      <c r="CJ809" s="17">
        <f t="shared" si="909"/>
        <v>0</v>
      </c>
      <c r="CK809" s="38">
        <f>MAX(BV38:BV809)</f>
        <v>1876.9</v>
      </c>
      <c r="CL809" s="38">
        <f t="shared" si="870"/>
        <v>-655.20000000000005</v>
      </c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</row>
    <row r="810" spans="1:147" customFormat="1" x14ac:dyDescent="0.25">
      <c r="A810" s="3"/>
      <c r="B810" s="254">
        <f t="shared" si="896"/>
        <v>41778</v>
      </c>
      <c r="C810" s="5">
        <f t="shared" si="899"/>
        <v>57577</v>
      </c>
      <c r="D810" s="5">
        <v>0</v>
      </c>
      <c r="E810" s="66">
        <f t="shared" si="901"/>
        <v>0</v>
      </c>
      <c r="F810" s="66">
        <f t="shared" si="897"/>
        <v>382.00000000000006</v>
      </c>
      <c r="G810" s="4">
        <f t="shared" si="900"/>
        <v>57959</v>
      </c>
      <c r="H810" s="8">
        <f t="shared" si="898"/>
        <v>6.6345936745575498E-3</v>
      </c>
      <c r="I810" s="3"/>
      <c r="J810" s="306">
        <v>41925</v>
      </c>
      <c r="K810" s="176">
        <v>1224.8</v>
      </c>
      <c r="L810" s="176">
        <v>1250.3</v>
      </c>
      <c r="M810" s="176">
        <v>1222</v>
      </c>
      <c r="N810" s="178">
        <v>1239</v>
      </c>
      <c r="O810" s="5">
        <f t="shared" si="903"/>
        <v>28.299999999999955</v>
      </c>
      <c r="P810" s="8">
        <f t="shared" si="904"/>
        <v>2.3105813193990819E-2</v>
      </c>
      <c r="Q810" s="8">
        <f>(AVERAGE(P807:P809))*Q1239</f>
        <v>1.2689157268950044E-2</v>
      </c>
      <c r="R810" s="8">
        <f>P809/P1239</f>
        <v>1.2062235913486818</v>
      </c>
      <c r="S810" s="109">
        <f t="shared" si="884"/>
        <v>1209.2583201769899</v>
      </c>
      <c r="T810" s="5">
        <f t="shared" si="885"/>
        <v>14.799999999999955</v>
      </c>
      <c r="U810" s="8">
        <f t="shared" si="902"/>
        <v>0.50666666666666815</v>
      </c>
      <c r="V810" s="19">
        <f t="shared" si="886"/>
        <v>0</v>
      </c>
      <c r="W810" s="109">
        <f t="shared" si="887"/>
        <v>1240.3416798230101</v>
      </c>
      <c r="X810" s="5">
        <f t="shared" si="888"/>
        <v>15.200000000000045</v>
      </c>
      <c r="Y810" s="8">
        <f t="shared" si="905"/>
        <v>0.49333333333333185</v>
      </c>
      <c r="Z810" s="5">
        <f t="shared" si="889"/>
        <v>0</v>
      </c>
      <c r="AA810" s="5">
        <f>K810*AA1239</f>
        <v>15.922399999999998</v>
      </c>
      <c r="AB810" s="5">
        <f t="shared" si="906"/>
        <v>19.20597451089025</v>
      </c>
      <c r="AC810" s="2">
        <f t="shared" si="868"/>
        <v>41925</v>
      </c>
      <c r="AD810" s="43">
        <f t="shared" si="912"/>
        <v>1210</v>
      </c>
      <c r="AE810" s="235">
        <v>6.3</v>
      </c>
      <c r="AF810" s="131">
        <f>(AK809&gt;AF1239)*1</f>
        <v>0</v>
      </c>
      <c r="AG810" s="112">
        <f>MROUND((AD810*AG1239),5)</f>
        <v>1185</v>
      </c>
      <c r="AH810" s="113">
        <f>MROUND((AE810*AH1239),0.1)</f>
        <v>1.1000000000000001</v>
      </c>
      <c r="AI810" s="60">
        <f t="shared" si="913"/>
        <v>17.299999999999955</v>
      </c>
      <c r="AJ810" s="60">
        <f t="shared" si="890"/>
        <v>1224.8</v>
      </c>
      <c r="AK810" s="133">
        <f t="shared" si="891"/>
        <v>1239</v>
      </c>
      <c r="AL810" s="41">
        <f t="shared" si="907"/>
        <v>1240</v>
      </c>
      <c r="AM810" s="56">
        <f t="shared" si="910"/>
        <v>5.8000000000000007</v>
      </c>
      <c r="AN810" s="82">
        <f t="shared" si="911"/>
        <v>1</v>
      </c>
      <c r="AO810" s="82">
        <f t="shared" si="914"/>
        <v>0</v>
      </c>
      <c r="AP810" s="33">
        <f t="shared" ref="AP810:AP873" si="929">(BD809=0)*1</f>
        <v>1</v>
      </c>
      <c r="AQ810" s="29">
        <f t="shared" si="915"/>
        <v>6.3</v>
      </c>
      <c r="AR810" s="86">
        <f t="shared" si="916"/>
        <v>1</v>
      </c>
      <c r="AS810" s="33">
        <f t="shared" si="917"/>
        <v>0</v>
      </c>
      <c r="AT810" s="19">
        <f t="shared" si="918"/>
        <v>0</v>
      </c>
      <c r="AU810" s="18">
        <f t="shared" ref="AU810:AU873" si="930">(BD809&gt;0)*1</f>
        <v>0</v>
      </c>
      <c r="AV810" s="5">
        <f t="shared" ref="AV810:AV873" si="931">AU810*AM810</f>
        <v>0</v>
      </c>
      <c r="AW810" s="17">
        <f t="shared" si="919"/>
        <v>0</v>
      </c>
      <c r="AX810" s="17">
        <f t="shared" si="920"/>
        <v>0</v>
      </c>
      <c r="AY810" s="17">
        <f t="shared" ref="AY810:AY873" si="932">AX810*AL810</f>
        <v>0</v>
      </c>
      <c r="AZ810" s="19">
        <f t="shared" ref="AZ810:AZ873" si="933">BD809-(BE809*BD809)</f>
        <v>0</v>
      </c>
      <c r="BA810" s="19">
        <f t="shared" ref="BA810:BA873" si="934">AT810*AS810</f>
        <v>0</v>
      </c>
      <c r="BB810" s="19">
        <f t="shared" ref="BB810:BB873" si="935">BE810*BF810</f>
        <v>0</v>
      </c>
      <c r="BC810" s="19">
        <f t="shared" ref="BC810:BC873" si="936">AY810*AX810</f>
        <v>0</v>
      </c>
      <c r="BD810" s="17">
        <f t="shared" ref="BD810:BD873" si="937">((BB810+BC810)=0)*(MAX(BA810,AZ810))</f>
        <v>0</v>
      </c>
      <c r="BE810" s="17">
        <f t="shared" si="921"/>
        <v>0</v>
      </c>
      <c r="BF810" s="38">
        <f t="shared" si="922"/>
        <v>0</v>
      </c>
      <c r="BG810" s="38">
        <f t="shared" si="923"/>
        <v>0</v>
      </c>
      <c r="BH810" s="38">
        <f t="shared" ref="BH810:BH873" si="938">BB810-(MAX(BD809,AZ810,BB810,AT810))*BE810</f>
        <v>0</v>
      </c>
      <c r="BI810" s="38">
        <f t="shared" si="924"/>
        <v>-1.1000000000000001</v>
      </c>
      <c r="BJ810" s="5">
        <f t="shared" si="925"/>
        <v>6.3</v>
      </c>
      <c r="BK810" s="5">
        <f t="shared" ref="BK810:BK873" si="939">BC810-AZ810*AX810</f>
        <v>0</v>
      </c>
      <c r="BL810" s="22">
        <f t="shared" ref="BL810:BL873" si="940">AU810*AM810+BK810</f>
        <v>0</v>
      </c>
      <c r="BM810" s="5">
        <f t="shared" ref="BM810:BM873" si="941">BL810+BJ810+BI810</f>
        <v>5.1999999999999993</v>
      </c>
      <c r="BN810" s="66">
        <f t="shared" ref="BN810:BN873" si="942">BM810*100</f>
        <v>519.99999999999989</v>
      </c>
      <c r="BO810" s="5">
        <f>AP810*BO1648</f>
        <v>0</v>
      </c>
      <c r="BP810" s="5">
        <f>AU810*BP1239</f>
        <v>0</v>
      </c>
      <c r="BQ810" s="5">
        <f t="shared" si="893"/>
        <v>-39</v>
      </c>
      <c r="BR810" s="356">
        <f t="shared" si="875"/>
        <v>480.99999999999989</v>
      </c>
      <c r="BS810" s="5">
        <f t="shared" ref="BS810:BS873" si="943">AK810</f>
        <v>1239</v>
      </c>
      <c r="BT810" s="6"/>
      <c r="BU810" s="306">
        <v>41925</v>
      </c>
      <c r="BV810" s="38">
        <f t="shared" si="926"/>
        <v>1239</v>
      </c>
      <c r="BW810" s="66">
        <f>BV27*BV810</f>
        <v>102076.12456747405</v>
      </c>
      <c r="BX810" s="66">
        <f t="shared" si="871"/>
        <v>1425.2759927500301</v>
      </c>
      <c r="BY810" s="17">
        <f t="shared" si="869"/>
        <v>1</v>
      </c>
      <c r="BZ810" s="17">
        <f t="shared" si="872"/>
        <v>0</v>
      </c>
      <c r="CA810" s="66">
        <f t="shared" si="894"/>
        <v>481</v>
      </c>
      <c r="CB810" s="66">
        <f>N3+CE810</f>
        <v>185337</v>
      </c>
      <c r="CC810" s="66">
        <f>MAX(BW404:BW810)</f>
        <v>154630.08732904927</v>
      </c>
      <c r="CD810" s="66">
        <f t="shared" si="927"/>
        <v>-52553.962761575225</v>
      </c>
      <c r="CE810" s="66">
        <f t="shared" si="895"/>
        <v>135337</v>
      </c>
      <c r="CF810" s="66">
        <f>MAX(CE404:CE810)</f>
        <v>139648</v>
      </c>
      <c r="CG810" s="66">
        <f t="shared" si="928"/>
        <v>-4311</v>
      </c>
      <c r="CH810" s="370">
        <f t="shared" si="892"/>
        <v>41925</v>
      </c>
      <c r="CI810" s="17">
        <f t="shared" si="908"/>
        <v>1</v>
      </c>
      <c r="CJ810" s="17">
        <f t="shared" si="909"/>
        <v>0</v>
      </c>
      <c r="CK810" s="38">
        <f>MAX(BV38:BV810)</f>
        <v>1876.9</v>
      </c>
      <c r="CL810" s="38">
        <f t="shared" si="870"/>
        <v>-637.90000000000009</v>
      </c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</row>
    <row r="811" spans="1:147" customFormat="1" x14ac:dyDescent="0.25">
      <c r="A811" s="3"/>
      <c r="B811" s="254">
        <f t="shared" si="896"/>
        <v>41785</v>
      </c>
      <c r="C811" s="5">
        <f t="shared" si="899"/>
        <v>57959</v>
      </c>
      <c r="D811" s="5">
        <v>0</v>
      </c>
      <c r="E811" s="66">
        <f t="shared" si="901"/>
        <v>0</v>
      </c>
      <c r="F811" s="66">
        <f t="shared" si="897"/>
        <v>-5568</v>
      </c>
      <c r="G811" s="4">
        <f t="shared" si="900"/>
        <v>52391</v>
      </c>
      <c r="H811" s="8">
        <f t="shared" si="898"/>
        <v>-9.6067910074362911E-2</v>
      </c>
      <c r="I811" s="3"/>
      <c r="J811" s="306">
        <v>41932</v>
      </c>
      <c r="K811" s="176">
        <v>1239.0999999999999</v>
      </c>
      <c r="L811" s="176">
        <v>1255.5999999999999</v>
      </c>
      <c r="M811" s="176">
        <v>1226.3</v>
      </c>
      <c r="N811" s="178">
        <v>1231.8</v>
      </c>
      <c r="O811" s="5">
        <f t="shared" si="903"/>
        <v>29.299999999999955</v>
      </c>
      <c r="P811" s="8">
        <f t="shared" si="904"/>
        <v>2.3646194818820077E-2</v>
      </c>
      <c r="Q811" s="8">
        <f>(AVERAGE(P808:P810))*Q1239</f>
        <v>1.2437695158807587E-2</v>
      </c>
      <c r="R811" s="8">
        <f>P810/P1239</f>
        <v>0.65526560454614802</v>
      </c>
      <c r="S811" s="109">
        <f t="shared" si="884"/>
        <v>1223.6884519287214</v>
      </c>
      <c r="T811" s="5">
        <f t="shared" si="885"/>
        <v>14.099999999999909</v>
      </c>
      <c r="U811" s="8">
        <f t="shared" si="902"/>
        <v>0.53000000000000302</v>
      </c>
      <c r="V811" s="19">
        <f t="shared" si="886"/>
        <v>0</v>
      </c>
      <c r="W811" s="109">
        <f t="shared" si="887"/>
        <v>1254.5115480712784</v>
      </c>
      <c r="X811" s="5">
        <f t="shared" si="888"/>
        <v>15.900000000000091</v>
      </c>
      <c r="Y811" s="8">
        <f t="shared" si="905"/>
        <v>0.46999999999999698</v>
      </c>
      <c r="Z811" s="5">
        <f t="shared" si="889"/>
        <v>0</v>
      </c>
      <c r="AA811" s="5">
        <f>K811*AA1239</f>
        <v>16.1083</v>
      </c>
      <c r="AB811" s="5">
        <f t="shared" si="906"/>
        <v>10.555214937710716</v>
      </c>
      <c r="AC811" s="2">
        <f t="shared" si="868"/>
        <v>41932</v>
      </c>
      <c r="AD811" s="43">
        <f t="shared" si="912"/>
        <v>1225</v>
      </c>
      <c r="AE811" s="235">
        <v>9.6999999999999993</v>
      </c>
      <c r="AF811" s="131">
        <f>(AK810&gt;AF1239)*1</f>
        <v>0</v>
      </c>
      <c r="AG811" s="112">
        <f>MROUND((AD811*AG1239),5)</f>
        <v>1200</v>
      </c>
      <c r="AH811" s="113">
        <f>MROUND((AE811*AH1239),0.1)</f>
        <v>1.7000000000000002</v>
      </c>
      <c r="AI811" s="60">
        <f t="shared" si="913"/>
        <v>-7.2000000000000455</v>
      </c>
      <c r="AJ811" s="60">
        <f t="shared" si="890"/>
        <v>1239.0999999999999</v>
      </c>
      <c r="AK811" s="133">
        <f t="shared" si="891"/>
        <v>1231.8</v>
      </c>
      <c r="AL811" s="41">
        <f t="shared" si="907"/>
        <v>1255</v>
      </c>
      <c r="AM811" s="56">
        <f t="shared" si="910"/>
        <v>9.5</v>
      </c>
      <c r="AN811" s="82">
        <f t="shared" si="911"/>
        <v>0</v>
      </c>
      <c r="AO811" s="82">
        <f t="shared" si="914"/>
        <v>1</v>
      </c>
      <c r="AP811" s="33">
        <f t="shared" si="929"/>
        <v>1</v>
      </c>
      <c r="AQ811" s="29">
        <f t="shared" si="915"/>
        <v>9.6999999999999993</v>
      </c>
      <c r="AR811" s="86">
        <f t="shared" si="916"/>
        <v>1</v>
      </c>
      <c r="AS811" s="33">
        <f t="shared" si="917"/>
        <v>0</v>
      </c>
      <c r="AT811" s="19">
        <f t="shared" si="918"/>
        <v>0</v>
      </c>
      <c r="AU811" s="18">
        <f t="shared" si="930"/>
        <v>0</v>
      </c>
      <c r="AV811" s="5">
        <f t="shared" si="931"/>
        <v>0</v>
      </c>
      <c r="AW811" s="17">
        <f t="shared" si="919"/>
        <v>0</v>
      </c>
      <c r="AX811" s="17">
        <f t="shared" si="920"/>
        <v>0</v>
      </c>
      <c r="AY811" s="17">
        <f t="shared" si="932"/>
        <v>0</v>
      </c>
      <c r="AZ811" s="19">
        <f t="shared" si="933"/>
        <v>0</v>
      </c>
      <c r="BA811" s="19">
        <f t="shared" si="934"/>
        <v>0</v>
      </c>
      <c r="BB811" s="19">
        <f t="shared" si="935"/>
        <v>0</v>
      </c>
      <c r="BC811" s="19">
        <f t="shared" si="936"/>
        <v>0</v>
      </c>
      <c r="BD811" s="17">
        <f t="shared" si="937"/>
        <v>0</v>
      </c>
      <c r="BE811" s="17">
        <f t="shared" si="921"/>
        <v>0</v>
      </c>
      <c r="BF811" s="38">
        <f t="shared" si="922"/>
        <v>0</v>
      </c>
      <c r="BG811" s="38">
        <f t="shared" si="923"/>
        <v>0</v>
      </c>
      <c r="BH811" s="38">
        <f t="shared" si="938"/>
        <v>0</v>
      </c>
      <c r="BI811" s="38">
        <f t="shared" si="924"/>
        <v>-1.7000000000000002</v>
      </c>
      <c r="BJ811" s="5">
        <f t="shared" si="925"/>
        <v>9.6999999999999993</v>
      </c>
      <c r="BK811" s="5">
        <f t="shared" si="939"/>
        <v>0</v>
      </c>
      <c r="BL811" s="22">
        <f t="shared" si="940"/>
        <v>0</v>
      </c>
      <c r="BM811" s="5">
        <f t="shared" si="941"/>
        <v>7.9999999999999991</v>
      </c>
      <c r="BN811" s="66">
        <f t="shared" si="942"/>
        <v>799.99999999999989</v>
      </c>
      <c r="BO811" s="5">
        <f>AP811*BO1649</f>
        <v>0</v>
      </c>
      <c r="BP811" s="5">
        <f>AU811*BP1239</f>
        <v>0</v>
      </c>
      <c r="BQ811" s="5">
        <f t="shared" si="893"/>
        <v>-39</v>
      </c>
      <c r="BR811" s="356">
        <f t="shared" si="875"/>
        <v>760.99999999999989</v>
      </c>
      <c r="BS811" s="5">
        <f t="shared" si="943"/>
        <v>1231.8</v>
      </c>
      <c r="BT811" s="6"/>
      <c r="BU811" s="306">
        <v>41932</v>
      </c>
      <c r="BV811" s="38">
        <f t="shared" si="926"/>
        <v>1231.8</v>
      </c>
      <c r="BW811" s="66">
        <f>BV27*BV811</f>
        <v>101482.94611962432</v>
      </c>
      <c r="BX811" s="66">
        <f t="shared" si="871"/>
        <v>-593.1784478497284</v>
      </c>
      <c r="BY811" s="17">
        <f t="shared" si="869"/>
        <v>0</v>
      </c>
      <c r="BZ811" s="17">
        <f t="shared" si="872"/>
        <v>1</v>
      </c>
      <c r="CA811" s="66">
        <f t="shared" si="894"/>
        <v>761</v>
      </c>
      <c r="CB811" s="66">
        <f>N3+CE811</f>
        <v>186098</v>
      </c>
      <c r="CC811" s="66">
        <f>MAX(BW404:BW811)</f>
        <v>154630.08732904927</v>
      </c>
      <c r="CD811" s="66">
        <f t="shared" si="927"/>
        <v>-53147.141209424954</v>
      </c>
      <c r="CE811" s="66">
        <f t="shared" si="895"/>
        <v>136098</v>
      </c>
      <c r="CF811" s="66">
        <f>MAX(CE404:CE811)</f>
        <v>139648</v>
      </c>
      <c r="CG811" s="66">
        <f t="shared" si="928"/>
        <v>-3550</v>
      </c>
      <c r="CH811" s="370">
        <f t="shared" si="892"/>
        <v>41932</v>
      </c>
      <c r="CI811" s="17">
        <f t="shared" si="908"/>
        <v>1</v>
      </c>
      <c r="CJ811" s="17">
        <f t="shared" si="909"/>
        <v>0</v>
      </c>
      <c r="CK811" s="38">
        <f>MAX(BV38:BV811)</f>
        <v>1876.9</v>
      </c>
      <c r="CL811" s="38">
        <f t="shared" si="870"/>
        <v>-645.10000000000014</v>
      </c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</row>
    <row r="812" spans="1:147" customFormat="1" x14ac:dyDescent="0.25">
      <c r="A812" s="3"/>
      <c r="B812" s="254">
        <f t="shared" si="896"/>
        <v>41792</v>
      </c>
      <c r="C812" s="5">
        <f t="shared" si="899"/>
        <v>52391</v>
      </c>
      <c r="D812" s="5">
        <v>0</v>
      </c>
      <c r="E812" s="66">
        <f t="shared" si="901"/>
        <v>0</v>
      </c>
      <c r="F812" s="66">
        <f t="shared" si="897"/>
        <v>270.99999999999994</v>
      </c>
      <c r="G812" s="4">
        <f t="shared" si="900"/>
        <v>52662</v>
      </c>
      <c r="H812" s="8">
        <f t="shared" si="898"/>
        <v>5.1726441564390819E-3</v>
      </c>
      <c r="I812" s="3"/>
      <c r="J812" s="306">
        <v>41939</v>
      </c>
      <c r="K812" s="176">
        <v>1230.5999999999999</v>
      </c>
      <c r="L812" s="176">
        <v>1235.5</v>
      </c>
      <c r="M812" s="176">
        <v>1160.5</v>
      </c>
      <c r="N812" s="178">
        <v>1171.5999999999999</v>
      </c>
      <c r="O812" s="5">
        <f t="shared" si="903"/>
        <v>75</v>
      </c>
      <c r="P812" s="8">
        <f t="shared" si="904"/>
        <v>6.0945880058508047E-2</v>
      </c>
      <c r="Q812" s="8">
        <f>(AVERAGE(P809:P811))*Q1239</f>
        <v>1.1904742007972107E-2</v>
      </c>
      <c r="R812" s="8">
        <f>P811/P1239</f>
        <v>0.67059047059204258</v>
      </c>
      <c r="S812" s="109">
        <f t="shared" si="884"/>
        <v>1215.9500244849894</v>
      </c>
      <c r="T812" s="5">
        <f t="shared" si="885"/>
        <v>15.599999999999909</v>
      </c>
      <c r="U812" s="8">
        <f t="shared" si="902"/>
        <v>0.48000000000000304</v>
      </c>
      <c r="V812" s="19">
        <f t="shared" si="886"/>
        <v>43.400000000000091</v>
      </c>
      <c r="W812" s="109">
        <f t="shared" si="887"/>
        <v>1245.2499755150104</v>
      </c>
      <c r="X812" s="5">
        <f t="shared" si="888"/>
        <v>14.400000000000091</v>
      </c>
      <c r="Y812" s="8">
        <f t="shared" si="905"/>
        <v>0.51999999999999691</v>
      </c>
      <c r="Z812" s="5">
        <f t="shared" si="889"/>
        <v>0</v>
      </c>
      <c r="AA812" s="5">
        <f>K812*AA1239</f>
        <v>15.997799999999998</v>
      </c>
      <c r="AB812" s="5">
        <f t="shared" si="906"/>
        <v>10.727972230437377</v>
      </c>
      <c r="AC812" s="2">
        <f t="shared" ref="AC812:AC875" si="944">J812</f>
        <v>41939</v>
      </c>
      <c r="AD812" s="43">
        <f t="shared" si="912"/>
        <v>1215</v>
      </c>
      <c r="AE812" s="235">
        <v>5.6</v>
      </c>
      <c r="AF812" s="131">
        <f>(AK811&gt;AF1239)*1</f>
        <v>0</v>
      </c>
      <c r="AG812" s="112">
        <f>MROUND((AD812*AG1239),5)</f>
        <v>1190</v>
      </c>
      <c r="AH812" s="113">
        <f>MROUND((AE812*AH1239),0.1)</f>
        <v>1</v>
      </c>
      <c r="AI812" s="60">
        <f t="shared" si="913"/>
        <v>-60.200000000000045</v>
      </c>
      <c r="AJ812" s="60">
        <f t="shared" si="890"/>
        <v>1230.5999999999999</v>
      </c>
      <c r="AK812" s="133">
        <f t="shared" si="891"/>
        <v>1171.5999999999999</v>
      </c>
      <c r="AL812" s="41">
        <f t="shared" si="907"/>
        <v>1245</v>
      </c>
      <c r="AM812" s="56">
        <f t="shared" si="910"/>
        <v>5</v>
      </c>
      <c r="AN812" s="82">
        <f t="shared" si="911"/>
        <v>0</v>
      </c>
      <c r="AO812" s="82">
        <f t="shared" si="914"/>
        <v>1</v>
      </c>
      <c r="AP812" s="33">
        <f t="shared" si="929"/>
        <v>1</v>
      </c>
      <c r="AQ812" s="29">
        <f t="shared" si="915"/>
        <v>5.6</v>
      </c>
      <c r="AR812" s="86">
        <f t="shared" si="916"/>
        <v>0</v>
      </c>
      <c r="AS812" s="33">
        <f t="shared" si="917"/>
        <v>1</v>
      </c>
      <c r="AT812" s="19">
        <f t="shared" si="918"/>
        <v>1215</v>
      </c>
      <c r="AU812" s="18">
        <f t="shared" si="930"/>
        <v>0</v>
      </c>
      <c r="AV812" s="5">
        <f t="shared" si="931"/>
        <v>0</v>
      </c>
      <c r="AW812" s="17">
        <f t="shared" si="919"/>
        <v>0</v>
      </c>
      <c r="AX812" s="17">
        <f t="shared" si="920"/>
        <v>0</v>
      </c>
      <c r="AY812" s="17">
        <f t="shared" si="932"/>
        <v>0</v>
      </c>
      <c r="AZ812" s="19">
        <f t="shared" si="933"/>
        <v>0</v>
      </c>
      <c r="BA812" s="19">
        <f t="shared" si="934"/>
        <v>1215</v>
      </c>
      <c r="BB812" s="19">
        <f t="shared" si="935"/>
        <v>0</v>
      </c>
      <c r="BC812" s="19">
        <f t="shared" si="936"/>
        <v>0</v>
      </c>
      <c r="BD812" s="17">
        <f t="shared" si="937"/>
        <v>1215</v>
      </c>
      <c r="BE812" s="17">
        <f t="shared" si="921"/>
        <v>0</v>
      </c>
      <c r="BF812" s="38">
        <f t="shared" si="922"/>
        <v>1190</v>
      </c>
      <c r="BG812" s="38">
        <f t="shared" si="923"/>
        <v>0</v>
      </c>
      <c r="BH812" s="38">
        <f t="shared" si="938"/>
        <v>0</v>
      </c>
      <c r="BI812" s="38">
        <f t="shared" si="924"/>
        <v>-1</v>
      </c>
      <c r="BJ812" s="5">
        <f t="shared" si="925"/>
        <v>5.6</v>
      </c>
      <c r="BK812" s="5">
        <f t="shared" si="939"/>
        <v>0</v>
      </c>
      <c r="BL812" s="22">
        <f t="shared" si="940"/>
        <v>0</v>
      </c>
      <c r="BM812" s="5">
        <f t="shared" si="941"/>
        <v>4.5999999999999996</v>
      </c>
      <c r="BN812" s="66">
        <f t="shared" si="942"/>
        <v>459.99999999999994</v>
      </c>
      <c r="BO812" s="5">
        <f>AP812*BO1650</f>
        <v>0</v>
      </c>
      <c r="BP812" s="5">
        <f>AU812*BP1239</f>
        <v>0</v>
      </c>
      <c r="BQ812" s="5">
        <f t="shared" si="893"/>
        <v>-39</v>
      </c>
      <c r="BR812" s="356">
        <f t="shared" si="875"/>
        <v>420.99999999999994</v>
      </c>
      <c r="BS812" s="5">
        <f t="shared" si="943"/>
        <v>1171.5999999999999</v>
      </c>
      <c r="BT812" s="6"/>
      <c r="BU812" s="306">
        <v>41939</v>
      </c>
      <c r="BV812" s="38">
        <f t="shared" si="926"/>
        <v>1171.5999999999999</v>
      </c>
      <c r="BW812" s="66">
        <f>BV27*BV812</f>
        <v>96523.31520843631</v>
      </c>
      <c r="BX812" s="66">
        <f t="shared" si="871"/>
        <v>-4959.6309111880109</v>
      </c>
      <c r="BY812" s="17">
        <f t="shared" ref="BY812:BY875" si="945">((BV812-BV811)&gt;0)*1</f>
        <v>0</v>
      </c>
      <c r="BZ812" s="17">
        <f t="shared" si="872"/>
        <v>1</v>
      </c>
      <c r="CA812" s="66">
        <f t="shared" si="894"/>
        <v>421</v>
      </c>
      <c r="CB812" s="66">
        <f>N3+CE812</f>
        <v>186519</v>
      </c>
      <c r="CC812" s="66">
        <f>MAX(BW404:BW812)</f>
        <v>154630.08732904927</v>
      </c>
      <c r="CD812" s="66">
        <f t="shared" si="927"/>
        <v>-58106.772120612964</v>
      </c>
      <c r="CE812" s="66">
        <f t="shared" si="895"/>
        <v>136519</v>
      </c>
      <c r="CF812" s="66">
        <f>MAX(CE404:CE812)</f>
        <v>139648</v>
      </c>
      <c r="CG812" s="66">
        <f t="shared" si="928"/>
        <v>-3129</v>
      </c>
      <c r="CH812" s="370">
        <f t="shared" si="892"/>
        <v>41939</v>
      </c>
      <c r="CI812" s="17">
        <f t="shared" si="908"/>
        <v>1</v>
      </c>
      <c r="CJ812" s="17">
        <f t="shared" si="909"/>
        <v>0</v>
      </c>
      <c r="CK812" s="38">
        <f>MAX(BV38:BV812)</f>
        <v>1876.9</v>
      </c>
      <c r="CL812" s="38">
        <f t="shared" ref="CL812:CL875" si="946">BV812-CK812</f>
        <v>-705.30000000000018</v>
      </c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</row>
    <row r="813" spans="1:147" customFormat="1" x14ac:dyDescent="0.25">
      <c r="A813" s="3"/>
      <c r="B813" s="254">
        <f t="shared" si="896"/>
        <v>41799</v>
      </c>
      <c r="C813" s="5">
        <f t="shared" si="899"/>
        <v>52662</v>
      </c>
      <c r="D813" s="5">
        <v>0</v>
      </c>
      <c r="E813" s="66">
        <f t="shared" si="901"/>
        <v>0</v>
      </c>
      <c r="F813" s="66">
        <f t="shared" si="897"/>
        <v>701</v>
      </c>
      <c r="G813" s="4">
        <f t="shared" si="900"/>
        <v>53363</v>
      </c>
      <c r="H813" s="8">
        <f t="shared" si="898"/>
        <v>1.3311306065094376E-2</v>
      </c>
      <c r="I813" s="3"/>
      <c r="J813" s="306">
        <v>41946</v>
      </c>
      <c r="K813" s="176">
        <v>1171.0999999999999</v>
      </c>
      <c r="L813" s="176">
        <v>1179</v>
      </c>
      <c r="M813" s="176">
        <v>1130.4000000000001</v>
      </c>
      <c r="N813" s="178">
        <v>1169.8</v>
      </c>
      <c r="O813" s="5">
        <f t="shared" si="903"/>
        <v>48.599999999999909</v>
      </c>
      <c r="P813" s="8">
        <f t="shared" si="904"/>
        <v>4.1499444966270956E-2</v>
      </c>
      <c r="Q813" s="8">
        <f>(AVERAGE(P810:P812))*Q1239</f>
        <v>1.4359718409509193E-2</v>
      </c>
      <c r="R813" s="8">
        <f>P812/P1239</f>
        <v>1.7283849136078655</v>
      </c>
      <c r="S813" s="109">
        <f t="shared" si="884"/>
        <v>1154.2833337706236</v>
      </c>
      <c r="T813" s="5">
        <f t="shared" si="885"/>
        <v>16.099999999999909</v>
      </c>
      <c r="U813" s="8">
        <f t="shared" si="902"/>
        <v>0.54000000000000259</v>
      </c>
      <c r="V813" s="19">
        <f t="shared" si="886"/>
        <v>0</v>
      </c>
      <c r="W813" s="109">
        <f t="shared" si="887"/>
        <v>1187.9166662293762</v>
      </c>
      <c r="X813" s="5">
        <f t="shared" si="888"/>
        <v>18.900000000000091</v>
      </c>
      <c r="Y813" s="8">
        <f t="shared" si="905"/>
        <v>0.45999999999999741</v>
      </c>
      <c r="Z813" s="5">
        <f t="shared" si="889"/>
        <v>0</v>
      </c>
      <c r="AA813" s="5">
        <f>K813*AA1239</f>
        <v>15.224299999999998</v>
      </c>
      <c r="AB813" s="5">
        <f t="shared" si="906"/>
        <v>26.313450440240224</v>
      </c>
      <c r="AC813" s="2">
        <f t="shared" si="944"/>
        <v>41946</v>
      </c>
      <c r="AD813" s="43">
        <f t="shared" si="912"/>
        <v>1155</v>
      </c>
      <c r="AE813" s="235">
        <v>5.0999999999999996</v>
      </c>
      <c r="AF813" s="131">
        <f>(AK812&gt;AF1239)*1</f>
        <v>0</v>
      </c>
      <c r="AG813" s="112">
        <f>MROUND((AD813*AG1239),5)</f>
        <v>1135</v>
      </c>
      <c r="AH813" s="113">
        <f>MROUND((AE813*AH1239),0.1)</f>
        <v>0.9</v>
      </c>
      <c r="AI813" s="60">
        <f t="shared" si="913"/>
        <v>-1.7999999999999545</v>
      </c>
      <c r="AJ813" s="60">
        <f t="shared" si="890"/>
        <v>1171.0999999999999</v>
      </c>
      <c r="AK813" s="133">
        <f t="shared" si="891"/>
        <v>1169.8</v>
      </c>
      <c r="AL813" s="41">
        <f t="shared" si="907"/>
        <v>1190</v>
      </c>
      <c r="AM813" s="56">
        <f t="shared" si="910"/>
        <v>5.6000000000000005</v>
      </c>
      <c r="AN813" s="82">
        <f t="shared" si="911"/>
        <v>0</v>
      </c>
      <c r="AO813" s="82">
        <f t="shared" si="914"/>
        <v>1</v>
      </c>
      <c r="AP813" s="33">
        <f t="shared" si="929"/>
        <v>0</v>
      </c>
      <c r="AQ813" s="29">
        <f t="shared" si="915"/>
        <v>0</v>
      </c>
      <c r="AR813" s="86">
        <f t="shared" si="916"/>
        <v>1</v>
      </c>
      <c r="AS813" s="33">
        <f t="shared" si="917"/>
        <v>0</v>
      </c>
      <c r="AT813" s="19">
        <f t="shared" si="918"/>
        <v>0</v>
      </c>
      <c r="AU813" s="18">
        <f t="shared" si="930"/>
        <v>1</v>
      </c>
      <c r="AV813" s="5">
        <f t="shared" si="931"/>
        <v>5.6000000000000005</v>
      </c>
      <c r="AW813" s="17">
        <f t="shared" si="919"/>
        <v>1</v>
      </c>
      <c r="AX813" s="17">
        <f t="shared" si="920"/>
        <v>0</v>
      </c>
      <c r="AY813" s="17">
        <f t="shared" si="932"/>
        <v>0</v>
      </c>
      <c r="AZ813" s="19">
        <f t="shared" si="933"/>
        <v>1215</v>
      </c>
      <c r="BA813" s="19">
        <f t="shared" si="934"/>
        <v>0</v>
      </c>
      <c r="BB813" s="19">
        <f t="shared" si="935"/>
        <v>0</v>
      </c>
      <c r="BC813" s="19">
        <f t="shared" si="936"/>
        <v>0</v>
      </c>
      <c r="BD813" s="17">
        <f t="shared" si="937"/>
        <v>1215</v>
      </c>
      <c r="BE813" s="17">
        <f t="shared" si="921"/>
        <v>0</v>
      </c>
      <c r="BF813" s="38">
        <f t="shared" si="922"/>
        <v>0</v>
      </c>
      <c r="BG813" s="38">
        <f t="shared" si="923"/>
        <v>0</v>
      </c>
      <c r="BH813" s="38">
        <f t="shared" si="938"/>
        <v>0</v>
      </c>
      <c r="BI813" s="38">
        <f t="shared" si="924"/>
        <v>-0.9</v>
      </c>
      <c r="BJ813" s="5">
        <f t="shared" si="925"/>
        <v>0</v>
      </c>
      <c r="BK813" s="5">
        <f t="shared" si="939"/>
        <v>0</v>
      </c>
      <c r="BL813" s="22">
        <f t="shared" si="940"/>
        <v>5.6000000000000005</v>
      </c>
      <c r="BM813" s="5">
        <f t="shared" si="941"/>
        <v>4.7</v>
      </c>
      <c r="BN813" s="66">
        <f t="shared" si="942"/>
        <v>470</v>
      </c>
      <c r="BO813" s="5">
        <f>AP813*BO1651</f>
        <v>0</v>
      </c>
      <c r="BP813" s="5">
        <f>AU813*BP1239</f>
        <v>-39</v>
      </c>
      <c r="BQ813" s="5">
        <f t="shared" si="893"/>
        <v>-39</v>
      </c>
      <c r="BR813" s="356">
        <f t="shared" si="875"/>
        <v>392</v>
      </c>
      <c r="BS813" s="5">
        <f t="shared" si="943"/>
        <v>1169.8</v>
      </c>
      <c r="BT813" s="6"/>
      <c r="BU813" s="306">
        <v>41946</v>
      </c>
      <c r="BV813" s="38">
        <f t="shared" si="926"/>
        <v>1169.8</v>
      </c>
      <c r="BW813" s="66">
        <f>BV27*BV813</f>
        <v>96375.020596473885</v>
      </c>
      <c r="BX813" s="66">
        <f t="shared" ref="BX813:BX876" si="947">BW813-BW812</f>
        <v>-148.29461196242482</v>
      </c>
      <c r="BY813" s="17">
        <f t="shared" si="945"/>
        <v>0</v>
      </c>
      <c r="BZ813" s="17">
        <f t="shared" ref="BZ813:BZ876" si="948">((BV813-BV812)&lt;0)*1</f>
        <v>1</v>
      </c>
      <c r="CA813" s="66">
        <f t="shared" si="894"/>
        <v>392</v>
      </c>
      <c r="CB813" s="66">
        <f>N3+CE813</f>
        <v>186911</v>
      </c>
      <c r="CC813" s="66">
        <f>MAX(BW404:BW813)</f>
        <v>154630.08732904927</v>
      </c>
      <c r="CD813" s="66">
        <f t="shared" si="927"/>
        <v>-58255.066732575389</v>
      </c>
      <c r="CE813" s="66">
        <f t="shared" si="895"/>
        <v>136911</v>
      </c>
      <c r="CF813" s="66">
        <f>MAX(CE404:CE813)</f>
        <v>139648</v>
      </c>
      <c r="CG813" s="66">
        <f t="shared" si="928"/>
        <v>-2737</v>
      </c>
      <c r="CH813" s="370">
        <f t="shared" si="892"/>
        <v>41946</v>
      </c>
      <c r="CI813" s="17">
        <f t="shared" si="908"/>
        <v>1</v>
      </c>
      <c r="CJ813" s="17">
        <f t="shared" si="909"/>
        <v>0</v>
      </c>
      <c r="CK813" s="38">
        <f>MAX(BV38:BV813)</f>
        <v>1876.9</v>
      </c>
      <c r="CL813" s="38">
        <f t="shared" si="946"/>
        <v>-707.10000000000014</v>
      </c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</row>
    <row r="814" spans="1:147" customFormat="1" x14ac:dyDescent="0.25">
      <c r="A814" s="3"/>
      <c r="B814" s="254">
        <f t="shared" si="896"/>
        <v>41806</v>
      </c>
      <c r="C814" s="5">
        <f t="shared" si="899"/>
        <v>53363</v>
      </c>
      <c r="D814" s="5">
        <v>0</v>
      </c>
      <c r="E814" s="66">
        <f t="shared" si="901"/>
        <v>0</v>
      </c>
      <c r="F814" s="66">
        <f t="shared" si="897"/>
        <v>221</v>
      </c>
      <c r="G814" s="4">
        <f t="shared" si="900"/>
        <v>53584</v>
      </c>
      <c r="H814" s="8">
        <f t="shared" si="898"/>
        <v>4.1414463204842303E-3</v>
      </c>
      <c r="I814" s="3"/>
      <c r="J814" s="306">
        <v>41953</v>
      </c>
      <c r="K814" s="176">
        <v>1176.8</v>
      </c>
      <c r="L814" s="176">
        <v>1192.9000000000001</v>
      </c>
      <c r="M814" s="176">
        <v>1145.5</v>
      </c>
      <c r="N814" s="178">
        <v>1185.5999999999999</v>
      </c>
      <c r="O814" s="5">
        <f t="shared" si="903"/>
        <v>47.400000000000091</v>
      </c>
      <c r="P814" s="8">
        <f t="shared" si="904"/>
        <v>4.0278721957851878E-2</v>
      </c>
      <c r="Q814" s="8">
        <f>(AVERAGE(P811:P813))*Q1239</f>
        <v>1.681220264581321E-2</v>
      </c>
      <c r="R814" s="8">
        <f>P813/P1239</f>
        <v>1.176896855602785</v>
      </c>
      <c r="S814" s="109">
        <f t="shared" si="884"/>
        <v>1157.0153999264069</v>
      </c>
      <c r="T814" s="5">
        <f t="shared" si="885"/>
        <v>21.799999999999955</v>
      </c>
      <c r="U814" s="8">
        <f t="shared" si="902"/>
        <v>0.45500000000000113</v>
      </c>
      <c r="V814" s="19">
        <f t="shared" si="886"/>
        <v>0</v>
      </c>
      <c r="W814" s="109">
        <f t="shared" si="887"/>
        <v>1196.584600073593</v>
      </c>
      <c r="X814" s="5">
        <f t="shared" si="888"/>
        <v>18.200000000000045</v>
      </c>
      <c r="Y814" s="8">
        <f t="shared" si="905"/>
        <v>0.54499999999999882</v>
      </c>
      <c r="Z814" s="5">
        <f t="shared" si="889"/>
        <v>0</v>
      </c>
      <c r="AA814" s="5">
        <f>K814*AA1239</f>
        <v>15.298399999999999</v>
      </c>
      <c r="AB814" s="5">
        <f t="shared" si="906"/>
        <v>18.004638855753644</v>
      </c>
      <c r="AC814" s="2">
        <f t="shared" si="944"/>
        <v>41953</v>
      </c>
      <c r="AD814" s="43">
        <f t="shared" si="912"/>
        <v>1155</v>
      </c>
      <c r="AE814" s="235">
        <v>14.1</v>
      </c>
      <c r="AF814" s="131">
        <f>(AK813&gt;AF1239)*1</f>
        <v>0</v>
      </c>
      <c r="AG814" s="112">
        <f>MROUND((AD814*AG1239),5)</f>
        <v>1135</v>
      </c>
      <c r="AH814" s="113">
        <f>MROUND((AE814*AH1239),0.1)</f>
        <v>2.5</v>
      </c>
      <c r="AI814" s="60">
        <f t="shared" si="913"/>
        <v>15.799999999999955</v>
      </c>
      <c r="AJ814" s="60">
        <f t="shared" si="890"/>
        <v>1176.8</v>
      </c>
      <c r="AK814" s="133">
        <f t="shared" si="891"/>
        <v>1185.5999999999999</v>
      </c>
      <c r="AL814" s="41">
        <f t="shared" si="907"/>
        <v>1195</v>
      </c>
      <c r="AM814" s="56">
        <f t="shared" si="910"/>
        <v>12.100000000000001</v>
      </c>
      <c r="AN814" s="82">
        <f t="shared" si="911"/>
        <v>1</v>
      </c>
      <c r="AO814" s="82">
        <f t="shared" si="914"/>
        <v>0</v>
      </c>
      <c r="AP814" s="33">
        <f t="shared" si="929"/>
        <v>0</v>
      </c>
      <c r="AQ814" s="29">
        <f t="shared" si="915"/>
        <v>0</v>
      </c>
      <c r="AR814" s="86">
        <f t="shared" si="916"/>
        <v>1</v>
      </c>
      <c r="AS814" s="33">
        <f t="shared" si="917"/>
        <v>0</v>
      </c>
      <c r="AT814" s="19">
        <f t="shared" si="918"/>
        <v>0</v>
      </c>
      <c r="AU814" s="18">
        <f t="shared" si="930"/>
        <v>1</v>
      </c>
      <c r="AV814" s="5">
        <f t="shared" si="931"/>
        <v>12.100000000000001</v>
      </c>
      <c r="AW814" s="17">
        <f t="shared" si="919"/>
        <v>1</v>
      </c>
      <c r="AX814" s="17">
        <f t="shared" si="920"/>
        <v>0</v>
      </c>
      <c r="AY814" s="17">
        <f t="shared" si="932"/>
        <v>0</v>
      </c>
      <c r="AZ814" s="19">
        <f t="shared" si="933"/>
        <v>1215</v>
      </c>
      <c r="BA814" s="19">
        <f t="shared" si="934"/>
        <v>0</v>
      </c>
      <c r="BB814" s="19">
        <f t="shared" si="935"/>
        <v>0</v>
      </c>
      <c r="BC814" s="19">
        <f t="shared" si="936"/>
        <v>0</v>
      </c>
      <c r="BD814" s="17">
        <f t="shared" si="937"/>
        <v>1215</v>
      </c>
      <c r="BE814" s="17">
        <f t="shared" si="921"/>
        <v>0</v>
      </c>
      <c r="BF814" s="38">
        <f t="shared" si="922"/>
        <v>0</v>
      </c>
      <c r="BG814" s="38">
        <f t="shared" si="923"/>
        <v>0</v>
      </c>
      <c r="BH814" s="38">
        <f t="shared" si="938"/>
        <v>0</v>
      </c>
      <c r="BI814" s="38">
        <f t="shared" si="924"/>
        <v>-2.5</v>
      </c>
      <c r="BJ814" s="5">
        <f t="shared" si="925"/>
        <v>0</v>
      </c>
      <c r="BK814" s="5">
        <f t="shared" si="939"/>
        <v>0</v>
      </c>
      <c r="BL814" s="22">
        <f t="shared" si="940"/>
        <v>12.100000000000001</v>
      </c>
      <c r="BM814" s="5">
        <f t="shared" si="941"/>
        <v>9.6000000000000014</v>
      </c>
      <c r="BN814" s="66">
        <f t="shared" si="942"/>
        <v>960.00000000000011</v>
      </c>
      <c r="BO814" s="5">
        <f>AP814*BO1652</f>
        <v>0</v>
      </c>
      <c r="BP814" s="5">
        <f>AU814*BP1239</f>
        <v>-39</v>
      </c>
      <c r="BQ814" s="5">
        <f t="shared" si="893"/>
        <v>-39</v>
      </c>
      <c r="BR814" s="356">
        <f t="shared" si="875"/>
        <v>882.00000000000011</v>
      </c>
      <c r="BS814" s="5">
        <f t="shared" si="943"/>
        <v>1185.5999999999999</v>
      </c>
      <c r="BT814" s="6"/>
      <c r="BU814" s="306">
        <v>41953</v>
      </c>
      <c r="BV814" s="38">
        <f t="shared" si="926"/>
        <v>1185.5999999999999</v>
      </c>
      <c r="BW814" s="66">
        <f>BV27*BV814</f>
        <v>97676.717745921895</v>
      </c>
      <c r="BX814" s="66">
        <f t="shared" si="947"/>
        <v>1301.6971494480094</v>
      </c>
      <c r="BY814" s="17">
        <f t="shared" si="945"/>
        <v>1</v>
      </c>
      <c r="BZ814" s="17">
        <f t="shared" si="948"/>
        <v>0</v>
      </c>
      <c r="CA814" s="66">
        <f t="shared" si="894"/>
        <v>882</v>
      </c>
      <c r="CB814" s="66">
        <f>N3+CE814</f>
        <v>187793</v>
      </c>
      <c r="CC814" s="66">
        <f>MAX(BW404:BW814)</f>
        <v>154630.08732904927</v>
      </c>
      <c r="CD814" s="66">
        <f t="shared" si="927"/>
        <v>-56953.36958312738</v>
      </c>
      <c r="CE814" s="66">
        <f t="shared" si="895"/>
        <v>137793</v>
      </c>
      <c r="CF814" s="66">
        <f>MAX(CE404:CE814)</f>
        <v>139648</v>
      </c>
      <c r="CG814" s="66">
        <f t="shared" si="928"/>
        <v>-1855</v>
      </c>
      <c r="CH814" s="370">
        <f t="shared" si="892"/>
        <v>41953</v>
      </c>
      <c r="CI814" s="17">
        <f t="shared" si="908"/>
        <v>1</v>
      </c>
      <c r="CJ814" s="17">
        <f t="shared" si="909"/>
        <v>0</v>
      </c>
      <c r="CK814" s="38">
        <f>MAX(BV38:BV814)</f>
        <v>1876.9</v>
      </c>
      <c r="CL814" s="38">
        <f t="shared" si="946"/>
        <v>-691.30000000000018</v>
      </c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</row>
    <row r="815" spans="1:147" customFormat="1" x14ac:dyDescent="0.25">
      <c r="A815" s="3"/>
      <c r="B815" s="254">
        <f t="shared" si="896"/>
        <v>41813</v>
      </c>
      <c r="C815" s="5">
        <f t="shared" si="899"/>
        <v>53584</v>
      </c>
      <c r="D815" s="5">
        <v>0</v>
      </c>
      <c r="E815" s="66">
        <f t="shared" si="901"/>
        <v>0</v>
      </c>
      <c r="F815" s="66">
        <f t="shared" si="897"/>
        <v>411</v>
      </c>
      <c r="G815" s="4">
        <f t="shared" si="900"/>
        <v>53995</v>
      </c>
      <c r="H815" s="8">
        <f t="shared" si="898"/>
        <v>7.6702000597193192E-3</v>
      </c>
      <c r="I815" s="3"/>
      <c r="J815" s="306">
        <v>41960</v>
      </c>
      <c r="K815" s="176">
        <v>1185.5</v>
      </c>
      <c r="L815" s="176">
        <v>1207.5999999999999</v>
      </c>
      <c r="M815" s="176">
        <v>1173.9000000000001</v>
      </c>
      <c r="N815" s="178">
        <v>1197.7</v>
      </c>
      <c r="O815" s="5">
        <f t="shared" si="903"/>
        <v>33.699999999999818</v>
      </c>
      <c r="P815" s="8">
        <f t="shared" si="904"/>
        <v>2.8426824124841685E-2</v>
      </c>
      <c r="Q815" s="8">
        <f>(AVERAGE(P812:P814))*Q1239</f>
        <v>1.9029872931017454E-2</v>
      </c>
      <c r="R815" s="8">
        <f>P814/P1239</f>
        <v>1.1422779571732264</v>
      </c>
      <c r="S815" s="109">
        <f t="shared" si="884"/>
        <v>1162.9400856402788</v>
      </c>
      <c r="T815" s="5">
        <f t="shared" si="885"/>
        <v>20.5</v>
      </c>
      <c r="U815" s="8">
        <f t="shared" si="902"/>
        <v>0.5444444444444444</v>
      </c>
      <c r="V815" s="19">
        <f t="shared" si="886"/>
        <v>0</v>
      </c>
      <c r="W815" s="109">
        <f t="shared" si="887"/>
        <v>1208.0599143597212</v>
      </c>
      <c r="X815" s="5">
        <f t="shared" si="888"/>
        <v>24.5</v>
      </c>
      <c r="Y815" s="8">
        <f t="shared" si="905"/>
        <v>0.4555555555555556</v>
      </c>
      <c r="Z815" s="5">
        <f t="shared" si="889"/>
        <v>0</v>
      </c>
      <c r="AA815" s="5">
        <f>K815*AA1239</f>
        <v>15.411499999999998</v>
      </c>
      <c r="AB815" s="5">
        <f t="shared" si="906"/>
        <v>17.604216736975179</v>
      </c>
      <c r="AC815" s="2">
        <f t="shared" si="944"/>
        <v>41960</v>
      </c>
      <c r="AD815" s="43">
        <f t="shared" si="912"/>
        <v>1165</v>
      </c>
      <c r="AE815" s="235">
        <v>8.1999999999999993</v>
      </c>
      <c r="AF815" s="131">
        <f>(AK814&gt;AF1239)*1</f>
        <v>0</v>
      </c>
      <c r="AG815" s="112">
        <f>MROUND((AD815*AG1239),5)</f>
        <v>1145</v>
      </c>
      <c r="AH815" s="113">
        <f>MROUND((AE815*AH1239),0.1)</f>
        <v>1.5</v>
      </c>
      <c r="AI815" s="60">
        <f t="shared" si="913"/>
        <v>12.100000000000136</v>
      </c>
      <c r="AJ815" s="60">
        <f t="shared" si="890"/>
        <v>1185.5</v>
      </c>
      <c r="AK815" s="133">
        <f t="shared" si="891"/>
        <v>1197.7</v>
      </c>
      <c r="AL815" s="41">
        <f t="shared" si="907"/>
        <v>1210</v>
      </c>
      <c r="AM815" s="56">
        <f t="shared" si="910"/>
        <v>9.8000000000000007</v>
      </c>
      <c r="AN815" s="82">
        <f t="shared" si="911"/>
        <v>1</v>
      </c>
      <c r="AO815" s="82">
        <f t="shared" si="914"/>
        <v>0</v>
      </c>
      <c r="AP815" s="33">
        <f t="shared" si="929"/>
        <v>0</v>
      </c>
      <c r="AQ815" s="29">
        <f t="shared" si="915"/>
        <v>0</v>
      </c>
      <c r="AR815" s="86">
        <f t="shared" si="916"/>
        <v>1</v>
      </c>
      <c r="AS815" s="33">
        <f t="shared" si="917"/>
        <v>0</v>
      </c>
      <c r="AT815" s="19">
        <f t="shared" si="918"/>
        <v>0</v>
      </c>
      <c r="AU815" s="18">
        <f t="shared" si="930"/>
        <v>1</v>
      </c>
      <c r="AV815" s="5">
        <f t="shared" si="931"/>
        <v>9.8000000000000007</v>
      </c>
      <c r="AW815" s="17">
        <f t="shared" si="919"/>
        <v>1</v>
      </c>
      <c r="AX815" s="17">
        <f t="shared" si="920"/>
        <v>0</v>
      </c>
      <c r="AY815" s="17">
        <f t="shared" si="932"/>
        <v>0</v>
      </c>
      <c r="AZ815" s="19">
        <f t="shared" si="933"/>
        <v>1215</v>
      </c>
      <c r="BA815" s="19">
        <f t="shared" si="934"/>
        <v>0</v>
      </c>
      <c r="BB815" s="19">
        <f t="shared" si="935"/>
        <v>0</v>
      </c>
      <c r="BC815" s="19">
        <f t="shared" si="936"/>
        <v>0</v>
      </c>
      <c r="BD815" s="17">
        <f t="shared" si="937"/>
        <v>1215</v>
      </c>
      <c r="BE815" s="17">
        <f t="shared" si="921"/>
        <v>0</v>
      </c>
      <c r="BF815" s="38">
        <f t="shared" si="922"/>
        <v>0</v>
      </c>
      <c r="BG815" s="38">
        <f t="shared" si="923"/>
        <v>0</v>
      </c>
      <c r="BH815" s="38">
        <f t="shared" si="938"/>
        <v>0</v>
      </c>
      <c r="BI815" s="38">
        <f t="shared" si="924"/>
        <v>-1.5</v>
      </c>
      <c r="BJ815" s="5">
        <f t="shared" si="925"/>
        <v>0</v>
      </c>
      <c r="BK815" s="5">
        <f t="shared" si="939"/>
        <v>0</v>
      </c>
      <c r="BL815" s="22">
        <f t="shared" si="940"/>
        <v>9.8000000000000007</v>
      </c>
      <c r="BM815" s="5">
        <f t="shared" si="941"/>
        <v>8.3000000000000007</v>
      </c>
      <c r="BN815" s="66">
        <f t="shared" si="942"/>
        <v>830.00000000000011</v>
      </c>
      <c r="BO815" s="5">
        <f>AP815*BO1653</f>
        <v>0</v>
      </c>
      <c r="BP815" s="5">
        <f>AU815*BP1239</f>
        <v>-39</v>
      </c>
      <c r="BQ815" s="5">
        <f t="shared" si="893"/>
        <v>-39</v>
      </c>
      <c r="BR815" s="356">
        <f t="shared" si="875"/>
        <v>752.00000000000011</v>
      </c>
      <c r="BS815" s="5">
        <f t="shared" si="943"/>
        <v>1197.7</v>
      </c>
      <c r="BT815" s="6"/>
      <c r="BU815" s="306">
        <v>41960</v>
      </c>
      <c r="BV815" s="38">
        <f t="shared" si="926"/>
        <v>1197.7</v>
      </c>
      <c r="BW815" s="66">
        <f>BV27*BV815</f>
        <v>98673.587081891586</v>
      </c>
      <c r="BX815" s="66">
        <f t="shared" si="947"/>
        <v>996.86933596969175</v>
      </c>
      <c r="BY815" s="17">
        <f t="shared" si="945"/>
        <v>1</v>
      </c>
      <c r="BZ815" s="17">
        <f t="shared" si="948"/>
        <v>0</v>
      </c>
      <c r="CA815" s="66">
        <f t="shared" si="894"/>
        <v>752</v>
      </c>
      <c r="CB815" s="66">
        <f>N3+CE815</f>
        <v>188545</v>
      </c>
      <c r="CC815" s="66">
        <f>MAX(BW404:BW815)</f>
        <v>154630.08732904927</v>
      </c>
      <c r="CD815" s="66">
        <f t="shared" si="927"/>
        <v>-55956.500247157688</v>
      </c>
      <c r="CE815" s="66">
        <f t="shared" si="895"/>
        <v>138545</v>
      </c>
      <c r="CF815" s="66">
        <f>MAX(CE404:CE815)</f>
        <v>139648</v>
      </c>
      <c r="CG815" s="66">
        <f t="shared" si="928"/>
        <v>-1103</v>
      </c>
      <c r="CH815" s="370">
        <f t="shared" si="892"/>
        <v>41960</v>
      </c>
      <c r="CI815" s="17">
        <f t="shared" si="908"/>
        <v>1</v>
      </c>
      <c r="CJ815" s="17">
        <f t="shared" si="909"/>
        <v>0</v>
      </c>
      <c r="CK815" s="38">
        <f>MAX(BV38:BV815)</f>
        <v>1876.9</v>
      </c>
      <c r="CL815" s="38">
        <f t="shared" si="946"/>
        <v>-679.2</v>
      </c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</row>
    <row r="816" spans="1:147" customFormat="1" x14ac:dyDescent="0.25">
      <c r="A816" s="3"/>
      <c r="B816" s="254">
        <f t="shared" si="896"/>
        <v>41820</v>
      </c>
      <c r="C816" s="5">
        <f t="shared" si="899"/>
        <v>53995</v>
      </c>
      <c r="D816" s="5">
        <v>0</v>
      </c>
      <c r="E816" s="66">
        <f t="shared" si="901"/>
        <v>0</v>
      </c>
      <c r="F816" s="66">
        <f t="shared" si="897"/>
        <v>971.00000000000011</v>
      </c>
      <c r="G816" s="4">
        <f t="shared" si="900"/>
        <v>54966</v>
      </c>
      <c r="H816" s="8">
        <f t="shared" si="898"/>
        <v>1.7983146587647006E-2</v>
      </c>
      <c r="I816" s="3"/>
      <c r="J816" s="306">
        <v>41967</v>
      </c>
      <c r="K816" s="176">
        <v>1199.9000000000001</v>
      </c>
      <c r="L816" s="176">
        <v>1203.8</v>
      </c>
      <c r="M816" s="176">
        <v>1164</v>
      </c>
      <c r="N816" s="178">
        <v>1175.5</v>
      </c>
      <c r="O816" s="5">
        <f t="shared" si="903"/>
        <v>39.799999999999955</v>
      </c>
      <c r="P816" s="8">
        <f t="shared" si="904"/>
        <v>3.3169430785898783E-2</v>
      </c>
      <c r="Q816" s="8">
        <f>(AVERAGE(P813:P815))*Q1239</f>
        <v>1.4693998806528602E-2</v>
      </c>
      <c r="R816" s="8">
        <f>P815/P1239</f>
        <v>0.80616596088190517</v>
      </c>
      <c r="S816" s="109">
        <f t="shared" si="884"/>
        <v>1182.2686708320464</v>
      </c>
      <c r="T816" s="5">
        <f t="shared" si="885"/>
        <v>19.900000000000091</v>
      </c>
      <c r="U816" s="8">
        <f t="shared" si="902"/>
        <v>0.50249999999999773</v>
      </c>
      <c r="V816" s="19">
        <f t="shared" si="886"/>
        <v>4.5</v>
      </c>
      <c r="W816" s="109">
        <f t="shared" si="887"/>
        <v>1217.5313291679538</v>
      </c>
      <c r="X816" s="5">
        <f t="shared" si="888"/>
        <v>20.099999999999909</v>
      </c>
      <c r="Y816" s="8">
        <f t="shared" si="905"/>
        <v>0.49750000000000227</v>
      </c>
      <c r="Z816" s="5">
        <f t="shared" si="889"/>
        <v>0</v>
      </c>
      <c r="AA816" s="5">
        <f>K816*AA1239</f>
        <v>15.598700000000001</v>
      </c>
      <c r="AB816" s="5">
        <f t="shared" si="906"/>
        <v>12.575140974008574</v>
      </c>
      <c r="AC816" s="2">
        <f t="shared" si="944"/>
        <v>41967</v>
      </c>
      <c r="AD816" s="43">
        <f t="shared" si="912"/>
        <v>1180</v>
      </c>
      <c r="AE816" s="235">
        <v>9.5</v>
      </c>
      <c r="AF816" s="131">
        <f>(AK815&gt;AF1239)*1</f>
        <v>0</v>
      </c>
      <c r="AG816" s="112">
        <f>MROUND((AD816*AG1239),5)</f>
        <v>1155</v>
      </c>
      <c r="AH816" s="113">
        <f>MROUND((AE816*AH1239),0.1)</f>
        <v>1.7000000000000002</v>
      </c>
      <c r="AI816" s="60">
        <f t="shared" si="913"/>
        <v>-22.200000000000045</v>
      </c>
      <c r="AJ816" s="60">
        <f t="shared" si="890"/>
        <v>1199.9000000000001</v>
      </c>
      <c r="AK816" s="133">
        <f t="shared" si="891"/>
        <v>1175.5</v>
      </c>
      <c r="AL816" s="41">
        <f t="shared" si="907"/>
        <v>1220</v>
      </c>
      <c r="AM816" s="56">
        <f t="shared" si="910"/>
        <v>8</v>
      </c>
      <c r="AN816" s="82">
        <f t="shared" si="911"/>
        <v>0</v>
      </c>
      <c r="AO816" s="82">
        <f t="shared" si="914"/>
        <v>1</v>
      </c>
      <c r="AP816" s="33">
        <f t="shared" si="929"/>
        <v>0</v>
      </c>
      <c r="AQ816" s="29">
        <f t="shared" si="915"/>
        <v>0</v>
      </c>
      <c r="AR816" s="86">
        <f t="shared" si="916"/>
        <v>0</v>
      </c>
      <c r="AS816" s="33">
        <f t="shared" si="917"/>
        <v>0</v>
      </c>
      <c r="AT816" s="19">
        <f t="shared" si="918"/>
        <v>0</v>
      </c>
      <c r="AU816" s="18">
        <f t="shared" si="930"/>
        <v>1</v>
      </c>
      <c r="AV816" s="5">
        <f t="shared" si="931"/>
        <v>8</v>
      </c>
      <c r="AW816" s="17">
        <f t="shared" si="919"/>
        <v>1</v>
      </c>
      <c r="AX816" s="17">
        <f t="shared" si="920"/>
        <v>0</v>
      </c>
      <c r="AY816" s="17">
        <f t="shared" si="932"/>
        <v>0</v>
      </c>
      <c r="AZ816" s="19">
        <f t="shared" si="933"/>
        <v>1215</v>
      </c>
      <c r="BA816" s="19">
        <f t="shared" si="934"/>
        <v>0</v>
      </c>
      <c r="BB816" s="19">
        <f t="shared" si="935"/>
        <v>0</v>
      </c>
      <c r="BC816" s="19">
        <f t="shared" si="936"/>
        <v>0</v>
      </c>
      <c r="BD816" s="17">
        <f t="shared" si="937"/>
        <v>1215</v>
      </c>
      <c r="BE816" s="17">
        <f t="shared" si="921"/>
        <v>0</v>
      </c>
      <c r="BF816" s="38">
        <f t="shared" si="922"/>
        <v>0</v>
      </c>
      <c r="BG816" s="38">
        <f t="shared" si="923"/>
        <v>0</v>
      </c>
      <c r="BH816" s="38">
        <f t="shared" si="938"/>
        <v>0</v>
      </c>
      <c r="BI816" s="38">
        <f t="shared" si="924"/>
        <v>-1.7000000000000002</v>
      </c>
      <c r="BJ816" s="5">
        <f t="shared" si="925"/>
        <v>0</v>
      </c>
      <c r="BK816" s="5">
        <f t="shared" si="939"/>
        <v>0</v>
      </c>
      <c r="BL816" s="22">
        <f t="shared" si="940"/>
        <v>8</v>
      </c>
      <c r="BM816" s="5">
        <f t="shared" si="941"/>
        <v>6.3</v>
      </c>
      <c r="BN816" s="66">
        <f t="shared" si="942"/>
        <v>630</v>
      </c>
      <c r="BO816" s="5">
        <f>AP816*BO1654</f>
        <v>0</v>
      </c>
      <c r="BP816" s="5">
        <f>AU816*BP1239</f>
        <v>-39</v>
      </c>
      <c r="BQ816" s="5">
        <f t="shared" si="893"/>
        <v>-39</v>
      </c>
      <c r="BR816" s="356">
        <f t="shared" si="875"/>
        <v>552</v>
      </c>
      <c r="BS816" s="5">
        <f t="shared" si="943"/>
        <v>1175.5</v>
      </c>
      <c r="BT816" s="6"/>
      <c r="BU816" s="306">
        <v>41967</v>
      </c>
      <c r="BV816" s="38">
        <f t="shared" si="926"/>
        <v>1175.5</v>
      </c>
      <c r="BW816" s="66">
        <f>BV27*BV816</f>
        <v>96844.620201021593</v>
      </c>
      <c r="BX816" s="66">
        <f t="shared" si="947"/>
        <v>-1828.9668808699935</v>
      </c>
      <c r="BY816" s="17">
        <f t="shared" si="945"/>
        <v>0</v>
      </c>
      <c r="BZ816" s="17">
        <f t="shared" si="948"/>
        <v>1</v>
      </c>
      <c r="CA816" s="66">
        <f t="shared" si="894"/>
        <v>552</v>
      </c>
      <c r="CB816" s="66">
        <f>N3+CE816</f>
        <v>189097</v>
      </c>
      <c r="CC816" s="66">
        <f>MAX(BW404:BW816)</f>
        <v>154630.08732904927</v>
      </c>
      <c r="CD816" s="66">
        <f t="shared" si="927"/>
        <v>-57785.467128027682</v>
      </c>
      <c r="CE816" s="66">
        <f t="shared" si="895"/>
        <v>139097</v>
      </c>
      <c r="CF816" s="66">
        <f>MAX(CE404:CE816)</f>
        <v>139648</v>
      </c>
      <c r="CG816" s="66">
        <f t="shared" si="928"/>
        <v>-551</v>
      </c>
      <c r="CH816" s="370">
        <f t="shared" si="892"/>
        <v>41967</v>
      </c>
      <c r="CI816" s="17">
        <f t="shared" si="908"/>
        <v>1</v>
      </c>
      <c r="CJ816" s="17">
        <f t="shared" si="909"/>
        <v>0</v>
      </c>
      <c r="CK816" s="38">
        <f>MAX(BV38:BV816)</f>
        <v>1876.9</v>
      </c>
      <c r="CL816" s="38">
        <f t="shared" si="946"/>
        <v>-701.40000000000009</v>
      </c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</row>
    <row r="817" spans="1:147" customFormat="1" x14ac:dyDescent="0.25">
      <c r="A817" s="3"/>
      <c r="B817" s="254">
        <f t="shared" si="896"/>
        <v>41827</v>
      </c>
      <c r="C817" s="5">
        <f t="shared" si="899"/>
        <v>54966</v>
      </c>
      <c r="D817" s="5">
        <v>0</v>
      </c>
      <c r="E817" s="66">
        <f t="shared" si="901"/>
        <v>0</v>
      </c>
      <c r="F817" s="66">
        <f t="shared" si="897"/>
        <v>241</v>
      </c>
      <c r="G817" s="4">
        <f t="shared" si="900"/>
        <v>55207</v>
      </c>
      <c r="H817" s="8">
        <f t="shared" si="898"/>
        <v>4.3845286176909361E-3</v>
      </c>
      <c r="I817" s="3"/>
      <c r="J817" s="306">
        <v>41974</v>
      </c>
      <c r="K817" s="176">
        <v>1159.4000000000001</v>
      </c>
      <c r="L817" s="176">
        <v>1221</v>
      </c>
      <c r="M817" s="176">
        <v>1141.7</v>
      </c>
      <c r="N817" s="178">
        <v>1190.4000000000001</v>
      </c>
      <c r="O817" s="5">
        <f t="shared" si="903"/>
        <v>79.299999999999955</v>
      </c>
      <c r="P817" s="8">
        <f t="shared" si="904"/>
        <v>6.839744695532167E-2</v>
      </c>
      <c r="Q817" s="8">
        <f>(AVERAGE(P814:P816))*Q1239</f>
        <v>1.3583330249145646E-2</v>
      </c>
      <c r="R817" s="8">
        <f>P816/P1239</f>
        <v>0.94066315406835344</v>
      </c>
      <c r="S817" s="109">
        <f t="shared" si="884"/>
        <v>1143.6514869091407</v>
      </c>
      <c r="T817" s="5">
        <f t="shared" si="885"/>
        <v>14.400000000000091</v>
      </c>
      <c r="U817" s="8">
        <f t="shared" si="902"/>
        <v>0.51999999999999702</v>
      </c>
      <c r="V817" s="19">
        <f t="shared" si="886"/>
        <v>0</v>
      </c>
      <c r="W817" s="109">
        <f t="shared" si="887"/>
        <v>1175.1485130908595</v>
      </c>
      <c r="X817" s="5">
        <f t="shared" si="888"/>
        <v>15.599999999999909</v>
      </c>
      <c r="Y817" s="8">
        <f t="shared" si="905"/>
        <v>0.48000000000000298</v>
      </c>
      <c r="Z817" s="5">
        <f t="shared" si="889"/>
        <v>15.400000000000091</v>
      </c>
      <c r="AA817" s="5">
        <f>K817*AA1239</f>
        <v>15.0722</v>
      </c>
      <c r="AB817" s="5">
        <f t="shared" si="906"/>
        <v>14.177863190749036</v>
      </c>
      <c r="AC817" s="2">
        <f t="shared" si="944"/>
        <v>41974</v>
      </c>
      <c r="AD817" s="43">
        <f t="shared" si="912"/>
        <v>1145</v>
      </c>
      <c r="AE817" s="235">
        <v>6.3</v>
      </c>
      <c r="AF817" s="131">
        <f>(AK816&gt;AF1239)*1</f>
        <v>0</v>
      </c>
      <c r="AG817" s="112">
        <f>MROUND((AD817*AG1239),5)</f>
        <v>1125</v>
      </c>
      <c r="AH817" s="113">
        <f>MROUND((AE817*AH1239),0.1)</f>
        <v>1.1000000000000001</v>
      </c>
      <c r="AI817" s="60">
        <f t="shared" si="913"/>
        <v>14.900000000000091</v>
      </c>
      <c r="AJ817" s="60">
        <f t="shared" si="890"/>
        <v>1159.4000000000001</v>
      </c>
      <c r="AK817" s="133">
        <f t="shared" si="891"/>
        <v>1190.4000000000001</v>
      </c>
      <c r="AL817" s="41">
        <f t="shared" si="907"/>
        <v>1175</v>
      </c>
      <c r="AM817" s="56">
        <f t="shared" si="910"/>
        <v>6.3000000000000007</v>
      </c>
      <c r="AN817" s="82">
        <f t="shared" si="911"/>
        <v>1</v>
      </c>
      <c r="AO817" s="82">
        <f t="shared" si="914"/>
        <v>0</v>
      </c>
      <c r="AP817" s="33">
        <f t="shared" si="929"/>
        <v>0</v>
      </c>
      <c r="AQ817" s="29">
        <f t="shared" si="915"/>
        <v>0</v>
      </c>
      <c r="AR817" s="86">
        <f t="shared" si="916"/>
        <v>1</v>
      </c>
      <c r="AS817" s="33">
        <f t="shared" si="917"/>
        <v>0</v>
      </c>
      <c r="AT817" s="19">
        <f t="shared" si="918"/>
        <v>0</v>
      </c>
      <c r="AU817" s="18">
        <f t="shared" si="930"/>
        <v>1</v>
      </c>
      <c r="AV817" s="5">
        <f t="shared" si="931"/>
        <v>6.3000000000000007</v>
      </c>
      <c r="AW817" s="17">
        <f t="shared" si="919"/>
        <v>0</v>
      </c>
      <c r="AX817" s="17">
        <f t="shared" si="920"/>
        <v>1</v>
      </c>
      <c r="AY817" s="17">
        <f t="shared" si="932"/>
        <v>1175</v>
      </c>
      <c r="AZ817" s="19">
        <f t="shared" si="933"/>
        <v>1215</v>
      </c>
      <c r="BA817" s="19">
        <f t="shared" si="934"/>
        <v>0</v>
      </c>
      <c r="BB817" s="19">
        <f t="shared" si="935"/>
        <v>0</v>
      </c>
      <c r="BC817" s="19">
        <f t="shared" si="936"/>
        <v>1175</v>
      </c>
      <c r="BD817" s="17">
        <f t="shared" si="937"/>
        <v>0</v>
      </c>
      <c r="BE817" s="17">
        <f t="shared" si="921"/>
        <v>0</v>
      </c>
      <c r="BF817" s="38">
        <f t="shared" si="922"/>
        <v>0</v>
      </c>
      <c r="BG817" s="38">
        <f t="shared" si="923"/>
        <v>0</v>
      </c>
      <c r="BH817" s="38">
        <f t="shared" si="938"/>
        <v>0</v>
      </c>
      <c r="BI817" s="38">
        <f t="shared" si="924"/>
        <v>-1.1000000000000001</v>
      </c>
      <c r="BJ817" s="5">
        <f t="shared" si="925"/>
        <v>0</v>
      </c>
      <c r="BK817" s="5">
        <f t="shared" si="939"/>
        <v>-40</v>
      </c>
      <c r="BL817" s="22">
        <f t="shared" si="940"/>
        <v>-33.700000000000003</v>
      </c>
      <c r="BM817" s="5">
        <f t="shared" si="941"/>
        <v>-34.800000000000004</v>
      </c>
      <c r="BN817" s="66">
        <f t="shared" si="942"/>
        <v>-3480.0000000000005</v>
      </c>
      <c r="BO817" s="5">
        <f>AP817*BO1655</f>
        <v>0</v>
      </c>
      <c r="BP817" s="5">
        <f>AU817*BP1239</f>
        <v>-39</v>
      </c>
      <c r="BQ817" s="5">
        <f t="shared" si="893"/>
        <v>-39</v>
      </c>
      <c r="BR817" s="356">
        <f t="shared" si="875"/>
        <v>-3558.0000000000005</v>
      </c>
      <c r="BS817" s="5">
        <f t="shared" si="943"/>
        <v>1190.4000000000001</v>
      </c>
      <c r="BT817" s="6"/>
      <c r="BU817" s="306">
        <v>41974</v>
      </c>
      <c r="BV817" s="38">
        <f t="shared" si="926"/>
        <v>1190.4000000000001</v>
      </c>
      <c r="BW817" s="66">
        <f>BV27*BV817</f>
        <v>98072.17004448839</v>
      </c>
      <c r="BX817" s="66">
        <f t="shared" si="947"/>
        <v>1227.549843466797</v>
      </c>
      <c r="BY817" s="17">
        <f t="shared" si="945"/>
        <v>1</v>
      </c>
      <c r="BZ817" s="17">
        <f t="shared" si="948"/>
        <v>0</v>
      </c>
      <c r="CA817" s="66">
        <f t="shared" si="894"/>
        <v>-3558</v>
      </c>
      <c r="CB817" s="66">
        <f>N3+CE817</f>
        <v>185539</v>
      </c>
      <c r="CC817" s="66">
        <f>MAX(BW404:BW817)</f>
        <v>154630.08732904927</v>
      </c>
      <c r="CD817" s="66">
        <f t="shared" si="927"/>
        <v>-56557.917284560885</v>
      </c>
      <c r="CE817" s="66">
        <f t="shared" si="895"/>
        <v>135539</v>
      </c>
      <c r="CF817" s="66">
        <f>MAX(CE404:CE817)</f>
        <v>139648</v>
      </c>
      <c r="CG817" s="66">
        <f t="shared" si="928"/>
        <v>-4109</v>
      </c>
      <c r="CH817" s="370">
        <f t="shared" si="892"/>
        <v>41974</v>
      </c>
      <c r="CI817" s="17">
        <f t="shared" si="908"/>
        <v>0</v>
      </c>
      <c r="CJ817" s="17">
        <f t="shared" si="909"/>
        <v>1</v>
      </c>
      <c r="CK817" s="38">
        <f>MAX(BV38:BV817)</f>
        <v>1876.9</v>
      </c>
      <c r="CL817" s="38">
        <f t="shared" si="946"/>
        <v>-686.5</v>
      </c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</row>
    <row r="818" spans="1:147" customFormat="1" x14ac:dyDescent="0.25">
      <c r="A818" s="3"/>
      <c r="B818" s="254">
        <f t="shared" si="896"/>
        <v>41834</v>
      </c>
      <c r="C818" s="5">
        <f t="shared" si="899"/>
        <v>55207</v>
      </c>
      <c r="D818" s="5">
        <v>0</v>
      </c>
      <c r="E818" s="66">
        <f t="shared" si="901"/>
        <v>0</v>
      </c>
      <c r="F818" s="66">
        <f t="shared" si="897"/>
        <v>311</v>
      </c>
      <c r="G818" s="4">
        <f t="shared" si="900"/>
        <v>55518</v>
      </c>
      <c r="H818" s="8">
        <f t="shared" si="898"/>
        <v>5.6333435977321718E-3</v>
      </c>
      <c r="I818" s="3"/>
      <c r="J818" s="306">
        <v>41981</v>
      </c>
      <c r="K818" s="176">
        <v>1191.2</v>
      </c>
      <c r="L818" s="176">
        <v>1239</v>
      </c>
      <c r="M818" s="176">
        <v>1187.3</v>
      </c>
      <c r="N818" s="178">
        <v>1222.5</v>
      </c>
      <c r="O818" s="5">
        <f t="shared" si="903"/>
        <v>51.700000000000045</v>
      </c>
      <c r="P818" s="8">
        <f t="shared" si="904"/>
        <v>4.3401611820013467E-2</v>
      </c>
      <c r="Q818" s="8">
        <f>(AVERAGE(P815:P817))*Q1239</f>
        <v>1.7332493582141617E-2</v>
      </c>
      <c r="R818" s="8">
        <f>P817/P1239</f>
        <v>1.9397064302522791</v>
      </c>
      <c r="S818" s="109">
        <f t="shared" si="884"/>
        <v>1170.5535336449529</v>
      </c>
      <c r="T818" s="5">
        <f t="shared" si="885"/>
        <v>21.200000000000045</v>
      </c>
      <c r="U818" s="8">
        <f t="shared" si="902"/>
        <v>0.46999999999999886</v>
      </c>
      <c r="V818" s="19">
        <f t="shared" si="886"/>
        <v>0</v>
      </c>
      <c r="W818" s="109">
        <f t="shared" si="887"/>
        <v>1211.8464663550471</v>
      </c>
      <c r="X818" s="5">
        <f t="shared" si="888"/>
        <v>18.799999999999955</v>
      </c>
      <c r="Y818" s="8">
        <f t="shared" si="905"/>
        <v>0.53000000000000114</v>
      </c>
      <c r="Z818" s="5">
        <f t="shared" si="889"/>
        <v>12.5</v>
      </c>
      <c r="AA818" s="5">
        <f>K818*AA1239</f>
        <v>15.4856</v>
      </c>
      <c r="AB818" s="5">
        <f t="shared" si="906"/>
        <v>30.037517896314693</v>
      </c>
      <c r="AC818" s="2">
        <f t="shared" si="944"/>
        <v>41981</v>
      </c>
      <c r="AD818" s="43">
        <f t="shared" si="912"/>
        <v>1170</v>
      </c>
      <c r="AE818" s="235">
        <v>7.3</v>
      </c>
      <c r="AF818" s="131">
        <f>(AK817&gt;AF1239)*1</f>
        <v>0</v>
      </c>
      <c r="AG818" s="112">
        <f>MROUND((AD818*AG1239),5)</f>
        <v>1145</v>
      </c>
      <c r="AH818" s="113">
        <f>MROUND((AE818*AH1239),0.1)</f>
        <v>1.3</v>
      </c>
      <c r="AI818" s="60">
        <f t="shared" si="913"/>
        <v>32.099999999999909</v>
      </c>
      <c r="AJ818" s="60">
        <f t="shared" si="890"/>
        <v>1191.2</v>
      </c>
      <c r="AK818" s="133">
        <f t="shared" si="891"/>
        <v>1222.5</v>
      </c>
      <c r="AL818" s="41">
        <f t="shared" si="907"/>
        <v>1210</v>
      </c>
      <c r="AM818" s="56">
        <f t="shared" si="910"/>
        <v>6.8000000000000007</v>
      </c>
      <c r="AN818" s="82">
        <f t="shared" si="911"/>
        <v>1</v>
      </c>
      <c r="AO818" s="82">
        <f t="shared" si="914"/>
        <v>0</v>
      </c>
      <c r="AP818" s="33">
        <f t="shared" si="929"/>
        <v>1</v>
      </c>
      <c r="AQ818" s="29">
        <f t="shared" si="915"/>
        <v>7.3</v>
      </c>
      <c r="AR818" s="86">
        <f t="shared" si="916"/>
        <v>1</v>
      </c>
      <c r="AS818" s="33">
        <f t="shared" si="917"/>
        <v>0</v>
      </c>
      <c r="AT818" s="19">
        <f t="shared" si="918"/>
        <v>0</v>
      </c>
      <c r="AU818" s="18">
        <f t="shared" si="930"/>
        <v>0</v>
      </c>
      <c r="AV818" s="5">
        <f t="shared" si="931"/>
        <v>0</v>
      </c>
      <c r="AW818" s="17">
        <f t="shared" si="919"/>
        <v>0</v>
      </c>
      <c r="AX818" s="17">
        <f t="shared" si="920"/>
        <v>0</v>
      </c>
      <c r="AY818" s="17">
        <f t="shared" si="932"/>
        <v>0</v>
      </c>
      <c r="AZ818" s="19">
        <f t="shared" si="933"/>
        <v>0</v>
      </c>
      <c r="BA818" s="19">
        <f t="shared" si="934"/>
        <v>0</v>
      </c>
      <c r="BB818" s="19">
        <f t="shared" si="935"/>
        <v>0</v>
      </c>
      <c r="BC818" s="19">
        <f t="shared" si="936"/>
        <v>0</v>
      </c>
      <c r="BD818" s="17">
        <f t="shared" si="937"/>
        <v>0</v>
      </c>
      <c r="BE818" s="17">
        <f t="shared" si="921"/>
        <v>0</v>
      </c>
      <c r="BF818" s="38">
        <f t="shared" si="922"/>
        <v>0</v>
      </c>
      <c r="BG818" s="38">
        <f t="shared" si="923"/>
        <v>0</v>
      </c>
      <c r="BH818" s="38">
        <f t="shared" si="938"/>
        <v>0</v>
      </c>
      <c r="BI818" s="38">
        <f t="shared" si="924"/>
        <v>-1.3</v>
      </c>
      <c r="BJ818" s="5">
        <f t="shared" si="925"/>
        <v>7.3</v>
      </c>
      <c r="BK818" s="5">
        <f t="shared" si="939"/>
        <v>0</v>
      </c>
      <c r="BL818" s="22">
        <f t="shared" si="940"/>
        <v>0</v>
      </c>
      <c r="BM818" s="5">
        <f t="shared" si="941"/>
        <v>6</v>
      </c>
      <c r="BN818" s="66">
        <f t="shared" si="942"/>
        <v>600</v>
      </c>
      <c r="BO818" s="5">
        <f>AP818*BO1656</f>
        <v>0</v>
      </c>
      <c r="BP818" s="5">
        <f>AU818*BP1239</f>
        <v>0</v>
      </c>
      <c r="BQ818" s="5">
        <f t="shared" si="893"/>
        <v>-39</v>
      </c>
      <c r="BR818" s="356">
        <f t="shared" si="875"/>
        <v>561</v>
      </c>
      <c r="BS818" s="5">
        <f t="shared" si="943"/>
        <v>1222.5</v>
      </c>
      <c r="BT818" s="6"/>
      <c r="BU818" s="306">
        <v>41981</v>
      </c>
      <c r="BV818" s="38">
        <f t="shared" si="926"/>
        <v>1222.5</v>
      </c>
      <c r="BW818" s="66">
        <f>BV27*BV818</f>
        <v>100716.75729115176</v>
      </c>
      <c r="BX818" s="66">
        <f t="shared" si="947"/>
        <v>2644.5872466633737</v>
      </c>
      <c r="BY818" s="17">
        <f t="shared" si="945"/>
        <v>1</v>
      </c>
      <c r="BZ818" s="17">
        <f t="shared" si="948"/>
        <v>0</v>
      </c>
      <c r="CA818" s="66">
        <f t="shared" si="894"/>
        <v>561</v>
      </c>
      <c r="CB818" s="66">
        <f>N3+CE818</f>
        <v>186100</v>
      </c>
      <c r="CC818" s="66">
        <f>MAX(BW404:BW818)</f>
        <v>154630.08732904927</v>
      </c>
      <c r="CD818" s="66">
        <f t="shared" si="927"/>
        <v>-53913.330037897511</v>
      </c>
      <c r="CE818" s="66">
        <f t="shared" si="895"/>
        <v>136100</v>
      </c>
      <c r="CF818" s="66">
        <f>MAX(CE404:CE818)</f>
        <v>139648</v>
      </c>
      <c r="CG818" s="66">
        <f t="shared" si="928"/>
        <v>-3548</v>
      </c>
      <c r="CH818" s="370">
        <f t="shared" si="892"/>
        <v>41981</v>
      </c>
      <c r="CI818" s="17">
        <f t="shared" si="908"/>
        <v>1</v>
      </c>
      <c r="CJ818" s="17">
        <f t="shared" si="909"/>
        <v>0</v>
      </c>
      <c r="CK818" s="38">
        <f>MAX(BV38:BV818)</f>
        <v>1876.9</v>
      </c>
      <c r="CL818" s="38">
        <f t="shared" si="946"/>
        <v>-654.40000000000009</v>
      </c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</row>
    <row r="819" spans="1:147" customFormat="1" x14ac:dyDescent="0.25">
      <c r="A819" s="3"/>
      <c r="B819" s="254">
        <f t="shared" si="896"/>
        <v>41841</v>
      </c>
      <c r="C819" s="5">
        <f t="shared" si="899"/>
        <v>55518</v>
      </c>
      <c r="D819" s="5">
        <v>0</v>
      </c>
      <c r="E819" s="66">
        <f t="shared" si="901"/>
        <v>0</v>
      </c>
      <c r="F819" s="66">
        <f t="shared" si="897"/>
        <v>422</v>
      </c>
      <c r="G819" s="4">
        <f t="shared" si="900"/>
        <v>55940</v>
      </c>
      <c r="H819" s="8">
        <f t="shared" si="898"/>
        <v>7.6011383695378078E-3</v>
      </c>
      <c r="I819" s="3"/>
      <c r="J819" s="306">
        <v>41988</v>
      </c>
      <c r="K819" s="176">
        <v>1222</v>
      </c>
      <c r="L819" s="176">
        <v>1225</v>
      </c>
      <c r="M819" s="176">
        <v>1182</v>
      </c>
      <c r="N819" s="178">
        <v>1196</v>
      </c>
      <c r="O819" s="5">
        <f t="shared" si="903"/>
        <v>43</v>
      </c>
      <c r="P819" s="8">
        <f t="shared" si="904"/>
        <v>3.5188216039279872E-2</v>
      </c>
      <c r="Q819" s="8">
        <f>(AVERAGE(P816:P818))*Q1239</f>
        <v>1.9329131941497858E-2</v>
      </c>
      <c r="R819" s="8">
        <f>P818/P1239</f>
        <v>1.2308410515027757</v>
      </c>
      <c r="S819" s="109">
        <f t="shared" si="884"/>
        <v>1198.3798007674895</v>
      </c>
      <c r="T819" s="5">
        <f t="shared" si="885"/>
        <v>22</v>
      </c>
      <c r="U819" s="8">
        <f t="shared" si="902"/>
        <v>0.51111111111111107</v>
      </c>
      <c r="V819" s="19">
        <f t="shared" si="886"/>
        <v>4</v>
      </c>
      <c r="W819" s="109">
        <f t="shared" si="887"/>
        <v>1245.6201992325105</v>
      </c>
      <c r="X819" s="5">
        <f t="shared" si="888"/>
        <v>23</v>
      </c>
      <c r="Y819" s="8">
        <f t="shared" si="905"/>
        <v>0.48888888888888893</v>
      </c>
      <c r="Z819" s="5">
        <f t="shared" si="889"/>
        <v>0</v>
      </c>
      <c r="AA819" s="5">
        <f>K819*AA1239</f>
        <v>15.885999999999999</v>
      </c>
      <c r="AB819" s="5">
        <f t="shared" si="906"/>
        <v>19.553140944173094</v>
      </c>
      <c r="AC819" s="2">
        <f t="shared" si="944"/>
        <v>41988</v>
      </c>
      <c r="AD819" s="43">
        <f t="shared" si="912"/>
        <v>1200</v>
      </c>
      <c r="AE819" s="235">
        <v>14.1</v>
      </c>
      <c r="AF819" s="131">
        <f>(AK818&gt;AF1239)*1</f>
        <v>0</v>
      </c>
      <c r="AG819" s="112">
        <f>MROUND((AD819*AG1239),5)</f>
        <v>1175</v>
      </c>
      <c r="AH819" s="113">
        <f>MROUND((AE819*AH1239),0.1)</f>
        <v>2.5</v>
      </c>
      <c r="AI819" s="60">
        <f t="shared" si="913"/>
        <v>-26.5</v>
      </c>
      <c r="AJ819" s="60">
        <f t="shared" si="890"/>
        <v>1222</v>
      </c>
      <c r="AK819" s="133">
        <f t="shared" si="891"/>
        <v>1196</v>
      </c>
      <c r="AL819" s="41">
        <f t="shared" si="907"/>
        <v>1245</v>
      </c>
      <c r="AM819" s="56">
        <f t="shared" si="910"/>
        <v>15.9</v>
      </c>
      <c r="AN819" s="82">
        <f t="shared" si="911"/>
        <v>0</v>
      </c>
      <c r="AO819" s="82">
        <f t="shared" si="914"/>
        <v>1</v>
      </c>
      <c r="AP819" s="33">
        <f t="shared" si="929"/>
        <v>1</v>
      </c>
      <c r="AQ819" s="29">
        <f t="shared" si="915"/>
        <v>14.1</v>
      </c>
      <c r="AR819" s="86">
        <f t="shared" si="916"/>
        <v>0</v>
      </c>
      <c r="AS819" s="33">
        <f t="shared" si="917"/>
        <v>1</v>
      </c>
      <c r="AT819" s="19">
        <f t="shared" si="918"/>
        <v>1200</v>
      </c>
      <c r="AU819" s="18">
        <f t="shared" si="930"/>
        <v>0</v>
      </c>
      <c r="AV819" s="5">
        <f t="shared" si="931"/>
        <v>0</v>
      </c>
      <c r="AW819" s="17">
        <f t="shared" si="919"/>
        <v>0</v>
      </c>
      <c r="AX819" s="17">
        <f t="shared" si="920"/>
        <v>0</v>
      </c>
      <c r="AY819" s="17">
        <f t="shared" si="932"/>
        <v>0</v>
      </c>
      <c r="AZ819" s="19">
        <f t="shared" si="933"/>
        <v>0</v>
      </c>
      <c r="BA819" s="19">
        <f t="shared" si="934"/>
        <v>1200</v>
      </c>
      <c r="BB819" s="19">
        <f t="shared" si="935"/>
        <v>0</v>
      </c>
      <c r="BC819" s="19">
        <f t="shared" si="936"/>
        <v>0</v>
      </c>
      <c r="BD819" s="17">
        <f t="shared" si="937"/>
        <v>1200</v>
      </c>
      <c r="BE819" s="17">
        <f t="shared" si="921"/>
        <v>0</v>
      </c>
      <c r="BF819" s="38">
        <f t="shared" si="922"/>
        <v>0</v>
      </c>
      <c r="BG819" s="38">
        <f t="shared" si="923"/>
        <v>0</v>
      </c>
      <c r="BH819" s="38">
        <f t="shared" si="938"/>
        <v>0</v>
      </c>
      <c r="BI819" s="38">
        <f t="shared" si="924"/>
        <v>-2.5</v>
      </c>
      <c r="BJ819" s="5">
        <f t="shared" si="925"/>
        <v>14.1</v>
      </c>
      <c r="BK819" s="5">
        <f t="shared" si="939"/>
        <v>0</v>
      </c>
      <c r="BL819" s="22">
        <f t="shared" si="940"/>
        <v>0</v>
      </c>
      <c r="BM819" s="5">
        <f t="shared" si="941"/>
        <v>11.6</v>
      </c>
      <c r="BN819" s="66">
        <f t="shared" si="942"/>
        <v>1160</v>
      </c>
      <c r="BO819" s="5">
        <f>AP819*BO1657</f>
        <v>0</v>
      </c>
      <c r="BP819" s="5">
        <f>AU819*BP1239</f>
        <v>0</v>
      </c>
      <c r="BQ819" s="5">
        <f t="shared" si="893"/>
        <v>-39</v>
      </c>
      <c r="BR819" s="356">
        <f t="shared" si="875"/>
        <v>1121</v>
      </c>
      <c r="BS819" s="5">
        <f t="shared" si="943"/>
        <v>1196</v>
      </c>
      <c r="BT819" s="6"/>
      <c r="BU819" s="306">
        <v>41988</v>
      </c>
      <c r="BV819" s="38">
        <f t="shared" si="926"/>
        <v>1196</v>
      </c>
      <c r="BW819" s="66">
        <f>BV27*BV819</f>
        <v>98533.531059482615</v>
      </c>
      <c r="BX819" s="66">
        <f t="shared" si="947"/>
        <v>-2183.2262316691485</v>
      </c>
      <c r="BY819" s="17">
        <f t="shared" si="945"/>
        <v>0</v>
      </c>
      <c r="BZ819" s="17">
        <f t="shared" si="948"/>
        <v>1</v>
      </c>
      <c r="CA819" s="66">
        <f t="shared" si="894"/>
        <v>1121</v>
      </c>
      <c r="CB819" s="66">
        <f>N3+CE819</f>
        <v>187221</v>
      </c>
      <c r="CC819" s="66">
        <f>MAX(BW404:BW819)</f>
        <v>154630.08732904927</v>
      </c>
      <c r="CD819" s="66">
        <f t="shared" si="927"/>
        <v>-56096.556269566659</v>
      </c>
      <c r="CE819" s="66">
        <f t="shared" si="895"/>
        <v>137221</v>
      </c>
      <c r="CF819" s="66">
        <f>MAX(CE404:CE819)</f>
        <v>139648</v>
      </c>
      <c r="CG819" s="66">
        <f t="shared" si="928"/>
        <v>-2427</v>
      </c>
      <c r="CH819" s="370">
        <f t="shared" si="892"/>
        <v>41988</v>
      </c>
      <c r="CI819" s="17">
        <f t="shared" si="908"/>
        <v>1</v>
      </c>
      <c r="CJ819" s="17">
        <f t="shared" si="909"/>
        <v>0</v>
      </c>
      <c r="CK819" s="38">
        <f>MAX(BV38:BV819)</f>
        <v>1876.9</v>
      </c>
      <c r="CL819" s="38">
        <f t="shared" si="946"/>
        <v>-680.90000000000009</v>
      </c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</row>
    <row r="820" spans="1:147" customFormat="1" x14ac:dyDescent="0.25">
      <c r="A820" s="3"/>
      <c r="B820" s="254">
        <f t="shared" si="896"/>
        <v>41848</v>
      </c>
      <c r="C820" s="5">
        <f t="shared" si="899"/>
        <v>55940</v>
      </c>
      <c r="D820" s="5">
        <v>0</v>
      </c>
      <c r="E820" s="66">
        <f t="shared" si="901"/>
        <v>0</v>
      </c>
      <c r="F820" s="66">
        <f t="shared" si="897"/>
        <v>732</v>
      </c>
      <c r="G820" s="4">
        <f t="shared" si="900"/>
        <v>56672</v>
      </c>
      <c r="H820" s="8">
        <f t="shared" si="898"/>
        <v>1.308544869503039E-2</v>
      </c>
      <c r="I820" s="3"/>
      <c r="J820" s="306">
        <v>41995</v>
      </c>
      <c r="K820" s="176">
        <v>1196</v>
      </c>
      <c r="L820" s="176">
        <v>1203.5999999999999</v>
      </c>
      <c r="M820" s="176">
        <v>1170.7</v>
      </c>
      <c r="N820" s="178">
        <v>1195.3</v>
      </c>
      <c r="O820" s="5">
        <f t="shared" si="903"/>
        <v>32.899999999999864</v>
      </c>
      <c r="P820" s="8">
        <f t="shared" si="904"/>
        <v>2.7508361204013263E-2</v>
      </c>
      <c r="Q820" s="8">
        <f>(AVERAGE(P817:P819))*Q1239</f>
        <v>1.9598303308615339E-2</v>
      </c>
      <c r="R820" s="8">
        <f>P819/P1239</f>
        <v>0.99791457077458912</v>
      </c>
      <c r="S820" s="109">
        <f t="shared" si="884"/>
        <v>1172.5604292428961</v>
      </c>
      <c r="T820" s="5">
        <f t="shared" si="885"/>
        <v>21</v>
      </c>
      <c r="U820" s="8">
        <f t="shared" si="902"/>
        <v>0.53333333333333333</v>
      </c>
      <c r="V820" s="19">
        <f t="shared" si="886"/>
        <v>0</v>
      </c>
      <c r="W820" s="109">
        <f t="shared" si="887"/>
        <v>1219.4395707571039</v>
      </c>
      <c r="X820" s="5">
        <f t="shared" si="888"/>
        <v>24</v>
      </c>
      <c r="Y820" s="8">
        <f t="shared" si="905"/>
        <v>0.46666666666666667</v>
      </c>
      <c r="Z820" s="5">
        <f t="shared" si="889"/>
        <v>0</v>
      </c>
      <c r="AA820" s="5">
        <f>K820*AA1239</f>
        <v>15.548</v>
      </c>
      <c r="AB820" s="5">
        <f t="shared" si="906"/>
        <v>15.515575746403311</v>
      </c>
      <c r="AC820" s="2">
        <f t="shared" si="944"/>
        <v>41995</v>
      </c>
      <c r="AD820" s="43">
        <f t="shared" si="912"/>
        <v>1175</v>
      </c>
      <c r="AE820" s="235">
        <v>9.9</v>
      </c>
      <c r="AF820" s="131">
        <f>(AK819&gt;AF1239)*1</f>
        <v>0</v>
      </c>
      <c r="AG820" s="112">
        <f>MROUND((AD820*AG1239),5)</f>
        <v>1150</v>
      </c>
      <c r="AH820" s="113">
        <f>MROUND((AE820*AH1239),0.1)</f>
        <v>1.8</v>
      </c>
      <c r="AI820" s="60">
        <f t="shared" si="913"/>
        <v>-0.70000000000004547</v>
      </c>
      <c r="AJ820" s="60">
        <f t="shared" si="890"/>
        <v>1196</v>
      </c>
      <c r="AK820" s="133">
        <f t="shared" si="891"/>
        <v>1195.3</v>
      </c>
      <c r="AL820" s="41">
        <f t="shared" si="907"/>
        <v>1220</v>
      </c>
      <c r="AM820" s="56">
        <f t="shared" si="910"/>
        <v>9.6000000000000014</v>
      </c>
      <c r="AN820" s="82">
        <f t="shared" si="911"/>
        <v>0</v>
      </c>
      <c r="AO820" s="82">
        <f t="shared" si="914"/>
        <v>1</v>
      </c>
      <c r="AP820" s="33">
        <f t="shared" si="929"/>
        <v>0</v>
      </c>
      <c r="AQ820" s="29">
        <f t="shared" si="915"/>
        <v>0</v>
      </c>
      <c r="AR820" s="86">
        <f t="shared" si="916"/>
        <v>1</v>
      </c>
      <c r="AS820" s="33">
        <f t="shared" si="917"/>
        <v>0</v>
      </c>
      <c r="AT820" s="19">
        <f t="shared" si="918"/>
        <v>0</v>
      </c>
      <c r="AU820" s="18">
        <f t="shared" si="930"/>
        <v>1</v>
      </c>
      <c r="AV820" s="5">
        <f t="shared" si="931"/>
        <v>9.6000000000000014</v>
      </c>
      <c r="AW820" s="17">
        <f t="shared" si="919"/>
        <v>1</v>
      </c>
      <c r="AX820" s="17">
        <f t="shared" si="920"/>
        <v>0</v>
      </c>
      <c r="AY820" s="17">
        <f t="shared" si="932"/>
        <v>0</v>
      </c>
      <c r="AZ820" s="19">
        <f t="shared" si="933"/>
        <v>1200</v>
      </c>
      <c r="BA820" s="19">
        <f t="shared" si="934"/>
        <v>0</v>
      </c>
      <c r="BB820" s="19">
        <f t="shared" si="935"/>
        <v>0</v>
      </c>
      <c r="BC820" s="19">
        <f t="shared" si="936"/>
        <v>0</v>
      </c>
      <c r="BD820" s="17">
        <f t="shared" si="937"/>
        <v>1200</v>
      </c>
      <c r="BE820" s="17">
        <f t="shared" si="921"/>
        <v>0</v>
      </c>
      <c r="BF820" s="38">
        <f t="shared" si="922"/>
        <v>0</v>
      </c>
      <c r="BG820" s="38">
        <f t="shared" si="923"/>
        <v>0</v>
      </c>
      <c r="BH820" s="38">
        <f t="shared" si="938"/>
        <v>0</v>
      </c>
      <c r="BI820" s="38">
        <f t="shared" si="924"/>
        <v>-1.8</v>
      </c>
      <c r="BJ820" s="5">
        <f t="shared" si="925"/>
        <v>0</v>
      </c>
      <c r="BK820" s="5">
        <f t="shared" si="939"/>
        <v>0</v>
      </c>
      <c r="BL820" s="22">
        <f t="shared" si="940"/>
        <v>9.6000000000000014</v>
      </c>
      <c r="BM820" s="5">
        <f t="shared" si="941"/>
        <v>7.8000000000000016</v>
      </c>
      <c r="BN820" s="66">
        <f t="shared" si="942"/>
        <v>780.00000000000011</v>
      </c>
      <c r="BO820" s="5">
        <f>AP820*BO1658</f>
        <v>0</v>
      </c>
      <c r="BP820" s="5">
        <f>AU820*BP1239</f>
        <v>-39</v>
      </c>
      <c r="BQ820" s="5">
        <f t="shared" si="893"/>
        <v>-39</v>
      </c>
      <c r="BR820" s="356">
        <f t="shared" si="875"/>
        <v>702.00000000000011</v>
      </c>
      <c r="BS820" s="5">
        <f t="shared" si="943"/>
        <v>1195.3</v>
      </c>
      <c r="BT820" s="6"/>
      <c r="BU820" s="306">
        <v>41995</v>
      </c>
      <c r="BV820" s="38">
        <f t="shared" si="926"/>
        <v>1195.3</v>
      </c>
      <c r="BW820" s="66">
        <f>BV27*BV820</f>
        <v>98475.860932608339</v>
      </c>
      <c r="BX820" s="66">
        <f t="shared" si="947"/>
        <v>-57.67012687427632</v>
      </c>
      <c r="BY820" s="17">
        <f t="shared" si="945"/>
        <v>0</v>
      </c>
      <c r="BZ820" s="17">
        <f t="shared" si="948"/>
        <v>1</v>
      </c>
      <c r="CA820" s="66">
        <f t="shared" si="894"/>
        <v>702</v>
      </c>
      <c r="CB820" s="66">
        <f>N3+CE820</f>
        <v>187923</v>
      </c>
      <c r="CC820" s="66">
        <f>MAX(BW404:BW820)</f>
        <v>154630.08732904927</v>
      </c>
      <c r="CD820" s="66">
        <f t="shared" si="927"/>
        <v>-56154.226396440936</v>
      </c>
      <c r="CE820" s="66">
        <f t="shared" si="895"/>
        <v>137923</v>
      </c>
      <c r="CF820" s="66">
        <f>MAX(CE404:CE820)</f>
        <v>139648</v>
      </c>
      <c r="CG820" s="66">
        <f t="shared" si="928"/>
        <v>-1725</v>
      </c>
      <c r="CH820" s="370">
        <f t="shared" si="892"/>
        <v>41995</v>
      </c>
      <c r="CI820" s="17">
        <f t="shared" si="908"/>
        <v>1</v>
      </c>
      <c r="CJ820" s="17">
        <f t="shared" si="909"/>
        <v>0</v>
      </c>
      <c r="CK820" s="38">
        <f>MAX(BV38:BV820)</f>
        <v>1876.9</v>
      </c>
      <c r="CL820" s="38">
        <f t="shared" si="946"/>
        <v>-681.60000000000014</v>
      </c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</row>
    <row r="821" spans="1:147" customFormat="1" x14ac:dyDescent="0.25">
      <c r="A821" s="3"/>
      <c r="B821" s="254">
        <f t="shared" si="896"/>
        <v>41855</v>
      </c>
      <c r="C821" s="5">
        <f t="shared" si="899"/>
        <v>56672</v>
      </c>
      <c r="D821" s="5">
        <v>0</v>
      </c>
      <c r="E821" s="66">
        <f t="shared" si="901"/>
        <v>0</v>
      </c>
      <c r="F821" s="66">
        <f t="shared" si="897"/>
        <v>-1638</v>
      </c>
      <c r="G821" s="4">
        <f t="shared" si="900"/>
        <v>55034</v>
      </c>
      <c r="H821" s="8">
        <f t="shared" si="898"/>
        <v>-2.8903162055335968E-2</v>
      </c>
      <c r="I821" s="3"/>
      <c r="J821" s="306">
        <v>42002</v>
      </c>
      <c r="K821" s="176">
        <v>1194.9000000000001</v>
      </c>
      <c r="L821" s="176">
        <v>1210.9000000000001</v>
      </c>
      <c r="M821" s="176">
        <v>1167.3</v>
      </c>
      <c r="N821" s="178">
        <v>1186.2</v>
      </c>
      <c r="O821" s="5">
        <f t="shared" si="903"/>
        <v>43.600000000000136</v>
      </c>
      <c r="P821" s="8">
        <f t="shared" si="904"/>
        <v>3.6488409071888973E-2</v>
      </c>
      <c r="Q821" s="8">
        <f>(AVERAGE(P818:P820))*Q1239</f>
        <v>1.414642520844088E-2</v>
      </c>
      <c r="R821" s="8">
        <f>P820/P1239</f>
        <v>0.78011895894274041</v>
      </c>
      <c r="S821" s="109">
        <f t="shared" si="884"/>
        <v>1177.9964365184342</v>
      </c>
      <c r="T821" s="5">
        <f t="shared" si="885"/>
        <v>14.900000000000091</v>
      </c>
      <c r="U821" s="8">
        <f t="shared" si="902"/>
        <v>0.5033333333333303</v>
      </c>
      <c r="V821" s="19">
        <f t="shared" si="886"/>
        <v>0</v>
      </c>
      <c r="W821" s="109">
        <f t="shared" si="887"/>
        <v>1211.803563481566</v>
      </c>
      <c r="X821" s="5">
        <f t="shared" si="888"/>
        <v>15.099999999999909</v>
      </c>
      <c r="Y821" s="8">
        <f t="shared" si="905"/>
        <v>0.4966666666666697</v>
      </c>
      <c r="Z821" s="5">
        <f t="shared" si="889"/>
        <v>0</v>
      </c>
      <c r="AA821" s="5">
        <f>K821*AA1239</f>
        <v>15.5337</v>
      </c>
      <c r="AB821" s="5">
        <f t="shared" si="906"/>
        <v>12.118133872528846</v>
      </c>
      <c r="AC821" s="2">
        <f t="shared" si="944"/>
        <v>42002</v>
      </c>
      <c r="AD821" s="43">
        <f t="shared" si="912"/>
        <v>1180</v>
      </c>
      <c r="AE821" s="235">
        <v>8.1999999999999993</v>
      </c>
      <c r="AF821" s="131">
        <f>(AK820&gt;AF1239)*1</f>
        <v>0</v>
      </c>
      <c r="AG821" s="112">
        <f>MROUND((AD821*AG1239),5)</f>
        <v>1155</v>
      </c>
      <c r="AH821" s="113">
        <f>MROUND((AE821*AH1239),0.1)</f>
        <v>1.5</v>
      </c>
      <c r="AI821" s="60">
        <f t="shared" si="913"/>
        <v>-9.0999999999999091</v>
      </c>
      <c r="AJ821" s="60">
        <f t="shared" si="890"/>
        <v>1194.9000000000001</v>
      </c>
      <c r="AK821" s="133">
        <f t="shared" si="891"/>
        <v>1186.2</v>
      </c>
      <c r="AL821" s="41">
        <f t="shared" si="907"/>
        <v>1210</v>
      </c>
      <c r="AM821" s="56">
        <f t="shared" si="910"/>
        <v>7.2</v>
      </c>
      <c r="AN821" s="82">
        <f t="shared" si="911"/>
        <v>0</v>
      </c>
      <c r="AO821" s="82">
        <f t="shared" si="914"/>
        <v>1</v>
      </c>
      <c r="AP821" s="33">
        <f t="shared" si="929"/>
        <v>0</v>
      </c>
      <c r="AQ821" s="29">
        <f t="shared" si="915"/>
        <v>0</v>
      </c>
      <c r="AR821" s="86">
        <f t="shared" si="916"/>
        <v>1</v>
      </c>
      <c r="AS821" s="33">
        <f t="shared" si="917"/>
        <v>0</v>
      </c>
      <c r="AT821" s="19">
        <f t="shared" si="918"/>
        <v>0</v>
      </c>
      <c r="AU821" s="18">
        <f t="shared" si="930"/>
        <v>1</v>
      </c>
      <c r="AV821" s="5">
        <f t="shared" si="931"/>
        <v>7.2</v>
      </c>
      <c r="AW821" s="17">
        <f t="shared" si="919"/>
        <v>1</v>
      </c>
      <c r="AX821" s="17">
        <f t="shared" si="920"/>
        <v>0</v>
      </c>
      <c r="AY821" s="17">
        <f t="shared" si="932"/>
        <v>0</v>
      </c>
      <c r="AZ821" s="19">
        <f t="shared" si="933"/>
        <v>1200</v>
      </c>
      <c r="BA821" s="19">
        <f t="shared" si="934"/>
        <v>0</v>
      </c>
      <c r="BB821" s="19">
        <f t="shared" si="935"/>
        <v>0</v>
      </c>
      <c r="BC821" s="19">
        <f t="shared" si="936"/>
        <v>0</v>
      </c>
      <c r="BD821" s="17">
        <f t="shared" si="937"/>
        <v>1200</v>
      </c>
      <c r="BE821" s="17">
        <f t="shared" si="921"/>
        <v>0</v>
      </c>
      <c r="BF821" s="38">
        <f t="shared" si="922"/>
        <v>0</v>
      </c>
      <c r="BG821" s="38">
        <f t="shared" si="923"/>
        <v>0</v>
      </c>
      <c r="BH821" s="38">
        <f t="shared" si="938"/>
        <v>0</v>
      </c>
      <c r="BI821" s="38">
        <f t="shared" si="924"/>
        <v>-1.5</v>
      </c>
      <c r="BJ821" s="5">
        <f t="shared" si="925"/>
        <v>0</v>
      </c>
      <c r="BK821" s="5">
        <f t="shared" si="939"/>
        <v>0</v>
      </c>
      <c r="BL821" s="22">
        <f t="shared" si="940"/>
        <v>7.2</v>
      </c>
      <c r="BM821" s="5">
        <f t="shared" si="941"/>
        <v>5.7</v>
      </c>
      <c r="BN821" s="66">
        <f t="shared" si="942"/>
        <v>570</v>
      </c>
      <c r="BO821" s="5">
        <f>AP821*BO1659</f>
        <v>0</v>
      </c>
      <c r="BP821" s="5">
        <f>AU821*BP1239</f>
        <v>-39</v>
      </c>
      <c r="BQ821" s="5">
        <f t="shared" si="893"/>
        <v>-39</v>
      </c>
      <c r="BR821" s="356">
        <f t="shared" si="875"/>
        <v>492</v>
      </c>
      <c r="BS821" s="5">
        <f t="shared" si="943"/>
        <v>1186.2</v>
      </c>
      <c r="BT821" s="6"/>
      <c r="BU821" s="306">
        <v>42002</v>
      </c>
      <c r="BV821" s="38">
        <f t="shared" si="926"/>
        <v>1186.2</v>
      </c>
      <c r="BW821" s="66">
        <f>BV27*BV821</f>
        <v>97726.149283242718</v>
      </c>
      <c r="BX821" s="66">
        <f t="shared" si="947"/>
        <v>-749.71164936562127</v>
      </c>
      <c r="BY821" s="17">
        <f t="shared" si="945"/>
        <v>0</v>
      </c>
      <c r="BZ821" s="17">
        <f t="shared" si="948"/>
        <v>1</v>
      </c>
      <c r="CA821" s="66">
        <f t="shared" si="894"/>
        <v>492</v>
      </c>
      <c r="CB821" s="66">
        <f>N3+CE821</f>
        <v>188415</v>
      </c>
      <c r="CC821" s="66">
        <f>MAX(BW404:BW821)</f>
        <v>154630.08732904927</v>
      </c>
      <c r="CD821" s="66">
        <f t="shared" si="927"/>
        <v>-56903.938045806557</v>
      </c>
      <c r="CE821" s="66">
        <f t="shared" si="895"/>
        <v>138415</v>
      </c>
      <c r="CF821" s="66">
        <f>MAX(CE404:CE821)</f>
        <v>139648</v>
      </c>
      <c r="CG821" s="66">
        <f t="shared" si="928"/>
        <v>-1233</v>
      </c>
      <c r="CH821" s="370">
        <f t="shared" si="892"/>
        <v>42002</v>
      </c>
      <c r="CI821" s="17">
        <f t="shared" si="908"/>
        <v>1</v>
      </c>
      <c r="CJ821" s="17">
        <f t="shared" si="909"/>
        <v>0</v>
      </c>
      <c r="CK821" s="38">
        <f>MAX(BV38:BV821)</f>
        <v>1876.9</v>
      </c>
      <c r="CL821" s="38">
        <f t="shared" si="946"/>
        <v>-690.7</v>
      </c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</row>
    <row r="822" spans="1:147" customFormat="1" x14ac:dyDescent="0.25">
      <c r="A822" s="3"/>
      <c r="B822" s="254">
        <f t="shared" si="896"/>
        <v>41862</v>
      </c>
      <c r="C822" s="5">
        <f t="shared" si="899"/>
        <v>55034</v>
      </c>
      <c r="D822" s="5">
        <v>0</v>
      </c>
      <c r="E822" s="66">
        <f t="shared" si="901"/>
        <v>0</v>
      </c>
      <c r="F822" s="66">
        <f t="shared" si="897"/>
        <v>441.00000000000006</v>
      </c>
      <c r="G822" s="4">
        <f t="shared" si="900"/>
        <v>55475</v>
      </c>
      <c r="H822" s="8">
        <f t="shared" si="898"/>
        <v>8.013228186212161E-3</v>
      </c>
      <c r="I822" s="3"/>
      <c r="J822" s="306">
        <v>42009</v>
      </c>
      <c r="K822" s="176">
        <v>1187.8</v>
      </c>
      <c r="L822" s="176">
        <v>1224</v>
      </c>
      <c r="M822" s="176">
        <v>1177.8</v>
      </c>
      <c r="N822" s="178">
        <v>1216.0999999999999</v>
      </c>
      <c r="O822" s="5">
        <f t="shared" si="903"/>
        <v>46.200000000000045</v>
      </c>
      <c r="P822" s="8">
        <f t="shared" si="904"/>
        <v>3.889543694224621E-2</v>
      </c>
      <c r="Q822" s="8">
        <f>(AVERAGE(P819:P821))*Q1239</f>
        <v>1.3224664842024281E-2</v>
      </c>
      <c r="R822" s="8">
        <f>P821/P1239</f>
        <v>1.0347871866131377</v>
      </c>
      <c r="S822" s="109">
        <f t="shared" si="884"/>
        <v>1172.0917431006435</v>
      </c>
      <c r="T822" s="5">
        <f t="shared" si="885"/>
        <v>17.799999999999955</v>
      </c>
      <c r="U822" s="8">
        <f t="shared" si="902"/>
        <v>0.49142857142857271</v>
      </c>
      <c r="V822" s="19">
        <f t="shared" si="886"/>
        <v>0</v>
      </c>
      <c r="W822" s="109">
        <f t="shared" si="887"/>
        <v>1203.5082568993564</v>
      </c>
      <c r="X822" s="5">
        <f t="shared" si="888"/>
        <v>17.200000000000045</v>
      </c>
      <c r="Y822" s="8">
        <f t="shared" si="905"/>
        <v>0.50857142857142734</v>
      </c>
      <c r="Z822" s="5">
        <f t="shared" si="889"/>
        <v>11.099999999999909</v>
      </c>
      <c r="AA822" s="5">
        <f>K822*AA1239</f>
        <v>15.441399999999998</v>
      </c>
      <c r="AB822" s="5">
        <f t="shared" si="906"/>
        <v>15.978562863368102</v>
      </c>
      <c r="AC822" s="2">
        <f t="shared" si="944"/>
        <v>42009</v>
      </c>
      <c r="AD822" s="43">
        <f t="shared" si="912"/>
        <v>1170</v>
      </c>
      <c r="AE822" s="235">
        <v>6.1</v>
      </c>
      <c r="AF822" s="131">
        <f>(AK821&gt;AF1239)*1</f>
        <v>0</v>
      </c>
      <c r="AG822" s="112">
        <f>MROUND((AD822*AG1239),5)</f>
        <v>1145</v>
      </c>
      <c r="AH822" s="113">
        <f>MROUND((AE822*AH1239),0.1)</f>
        <v>1.1000000000000001</v>
      </c>
      <c r="AI822" s="60">
        <f t="shared" si="913"/>
        <v>29.899999999999864</v>
      </c>
      <c r="AJ822" s="60">
        <f t="shared" si="890"/>
        <v>1187.8</v>
      </c>
      <c r="AK822" s="133">
        <f t="shared" si="891"/>
        <v>1216.0999999999999</v>
      </c>
      <c r="AL822" s="41">
        <f t="shared" si="907"/>
        <v>1205</v>
      </c>
      <c r="AM822" s="56">
        <f t="shared" si="910"/>
        <v>6</v>
      </c>
      <c r="AN822" s="82">
        <f t="shared" si="911"/>
        <v>1</v>
      </c>
      <c r="AO822" s="82">
        <f t="shared" si="914"/>
        <v>0</v>
      </c>
      <c r="AP822" s="33">
        <f t="shared" si="929"/>
        <v>0</v>
      </c>
      <c r="AQ822" s="29">
        <f t="shared" si="915"/>
        <v>0</v>
      </c>
      <c r="AR822" s="86">
        <f t="shared" si="916"/>
        <v>1</v>
      </c>
      <c r="AS822" s="33">
        <f t="shared" si="917"/>
        <v>0</v>
      </c>
      <c r="AT822" s="19">
        <f t="shared" si="918"/>
        <v>0</v>
      </c>
      <c r="AU822" s="18">
        <f t="shared" si="930"/>
        <v>1</v>
      </c>
      <c r="AV822" s="5">
        <f t="shared" si="931"/>
        <v>6</v>
      </c>
      <c r="AW822" s="17">
        <f t="shared" si="919"/>
        <v>0</v>
      </c>
      <c r="AX822" s="17">
        <f t="shared" si="920"/>
        <v>1</v>
      </c>
      <c r="AY822" s="17">
        <f t="shared" si="932"/>
        <v>1205</v>
      </c>
      <c r="AZ822" s="19">
        <f t="shared" si="933"/>
        <v>1200</v>
      </c>
      <c r="BA822" s="19">
        <f t="shared" si="934"/>
        <v>0</v>
      </c>
      <c r="BB822" s="19">
        <f t="shared" si="935"/>
        <v>0</v>
      </c>
      <c r="BC822" s="19">
        <f t="shared" si="936"/>
        <v>1205</v>
      </c>
      <c r="BD822" s="17">
        <f t="shared" si="937"/>
        <v>0</v>
      </c>
      <c r="BE822" s="17">
        <f t="shared" si="921"/>
        <v>0</v>
      </c>
      <c r="BF822" s="38">
        <f t="shared" si="922"/>
        <v>0</v>
      </c>
      <c r="BG822" s="38">
        <f t="shared" si="923"/>
        <v>0</v>
      </c>
      <c r="BH822" s="38">
        <f t="shared" si="938"/>
        <v>0</v>
      </c>
      <c r="BI822" s="38">
        <f t="shared" si="924"/>
        <v>-1.1000000000000001</v>
      </c>
      <c r="BJ822" s="5">
        <f t="shared" si="925"/>
        <v>0</v>
      </c>
      <c r="BK822" s="5">
        <f t="shared" si="939"/>
        <v>5</v>
      </c>
      <c r="BL822" s="22">
        <f t="shared" si="940"/>
        <v>11</v>
      </c>
      <c r="BM822" s="5">
        <f t="shared" si="941"/>
        <v>9.9</v>
      </c>
      <c r="BN822" s="66">
        <f t="shared" si="942"/>
        <v>990</v>
      </c>
      <c r="BO822" s="5">
        <f>AP822*BO1660</f>
        <v>0</v>
      </c>
      <c r="BP822" s="5">
        <f>AU822*BP1239</f>
        <v>-39</v>
      </c>
      <c r="BQ822" s="5">
        <f t="shared" si="893"/>
        <v>-39</v>
      </c>
      <c r="BR822" s="356">
        <f t="shared" si="875"/>
        <v>912</v>
      </c>
      <c r="BS822" s="5">
        <f t="shared" si="943"/>
        <v>1216.0999999999999</v>
      </c>
      <c r="BT822" s="6"/>
      <c r="BU822" s="306">
        <v>42009</v>
      </c>
      <c r="BV822" s="38">
        <f t="shared" si="926"/>
        <v>1216.0999999999999</v>
      </c>
      <c r="BW822" s="66">
        <f>BV27*BV822</f>
        <v>100189.48755972977</v>
      </c>
      <c r="BX822" s="66">
        <f t="shared" si="947"/>
        <v>2463.3382764870476</v>
      </c>
      <c r="BY822" s="17">
        <f t="shared" si="945"/>
        <v>1</v>
      </c>
      <c r="BZ822" s="17">
        <f t="shared" si="948"/>
        <v>0</v>
      </c>
      <c r="CA822" s="66">
        <f t="shared" si="894"/>
        <v>912</v>
      </c>
      <c r="CB822" s="66">
        <f>N3+CE822</f>
        <v>189327</v>
      </c>
      <c r="CC822" s="66">
        <f>MAX(BW404:BW822)</f>
        <v>154630.08732904927</v>
      </c>
      <c r="CD822" s="66">
        <f t="shared" si="927"/>
        <v>-54440.59976931951</v>
      </c>
      <c r="CE822" s="66">
        <f t="shared" si="895"/>
        <v>139327</v>
      </c>
      <c r="CF822" s="66">
        <f>MAX(CE404:CE822)</f>
        <v>139648</v>
      </c>
      <c r="CG822" s="66">
        <f t="shared" si="928"/>
        <v>-321</v>
      </c>
      <c r="CH822" s="370">
        <f t="shared" si="892"/>
        <v>42009</v>
      </c>
      <c r="CI822" s="17">
        <f t="shared" ref="CI822:CI853" si="949">(F846&gt;0)*1</f>
        <v>1</v>
      </c>
      <c r="CJ822" s="17">
        <f t="shared" ref="CJ822:CJ853" si="950">(F846&lt;1)*1</f>
        <v>0</v>
      </c>
      <c r="CK822" s="38">
        <f>MAX(BV38:BV822)</f>
        <v>1876.9</v>
      </c>
      <c r="CL822" s="38">
        <f t="shared" si="946"/>
        <v>-660.80000000000018</v>
      </c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</row>
    <row r="823" spans="1:147" customFormat="1" x14ac:dyDescent="0.25">
      <c r="A823" s="3"/>
      <c r="B823" s="254">
        <f t="shared" ref="B823:B842" si="951">J802</f>
        <v>41869</v>
      </c>
      <c r="C823" s="5">
        <f t="shared" si="899"/>
        <v>55475</v>
      </c>
      <c r="D823" s="5">
        <v>0</v>
      </c>
      <c r="E823" s="66">
        <f t="shared" si="901"/>
        <v>0</v>
      </c>
      <c r="F823" s="66">
        <f t="shared" ref="F823:F842" si="952">BR802</f>
        <v>571</v>
      </c>
      <c r="G823" s="4">
        <f t="shared" si="900"/>
        <v>56046</v>
      </c>
      <c r="H823" s="8">
        <f t="shared" ref="H823:H842" si="953">F823/C823</f>
        <v>1.0292924740874268E-2</v>
      </c>
      <c r="I823" s="3"/>
      <c r="J823" s="306">
        <v>42016</v>
      </c>
      <c r="K823" s="176">
        <v>1223</v>
      </c>
      <c r="L823" s="176">
        <v>1282.4000000000001</v>
      </c>
      <c r="M823" s="176">
        <v>1217.5</v>
      </c>
      <c r="N823" s="178">
        <v>1276.9000000000001</v>
      </c>
      <c r="O823" s="5">
        <f t="shared" si="903"/>
        <v>64.900000000000091</v>
      </c>
      <c r="P823" s="8">
        <f t="shared" si="904"/>
        <v>5.3066230580539733E-2</v>
      </c>
      <c r="Q823" s="8">
        <f>(AVERAGE(P820:P822))*Q1239</f>
        <v>1.3718960962419794E-2</v>
      </c>
      <c r="R823" s="8">
        <f>P822/P1239</f>
        <v>1.1030489075656493</v>
      </c>
      <c r="S823" s="109">
        <f t="shared" si="884"/>
        <v>1206.2217107429606</v>
      </c>
      <c r="T823" s="5">
        <f t="shared" si="885"/>
        <v>18</v>
      </c>
      <c r="U823" s="8">
        <f t="shared" si="902"/>
        <v>0.48571428571428571</v>
      </c>
      <c r="V823" s="19">
        <f t="shared" si="886"/>
        <v>0</v>
      </c>
      <c r="W823" s="109">
        <f t="shared" si="887"/>
        <v>1239.7782892570394</v>
      </c>
      <c r="X823" s="5">
        <f t="shared" si="888"/>
        <v>17</v>
      </c>
      <c r="Y823" s="8">
        <f t="shared" si="905"/>
        <v>0.51428571428571423</v>
      </c>
      <c r="Z823" s="5">
        <f t="shared" si="889"/>
        <v>36.900000000000091</v>
      </c>
      <c r="AA823" s="5">
        <f>K823*AA1239</f>
        <v>15.898999999999999</v>
      </c>
      <c r="AB823" s="5">
        <f t="shared" si="906"/>
        <v>17.537374581386256</v>
      </c>
      <c r="AC823" s="2">
        <f t="shared" si="944"/>
        <v>42016</v>
      </c>
      <c r="AD823" s="43">
        <f t="shared" si="912"/>
        <v>1205</v>
      </c>
      <c r="AE823" s="235">
        <v>7.8</v>
      </c>
      <c r="AF823" s="131">
        <f>(AK822&gt;AF1239)*1</f>
        <v>0</v>
      </c>
      <c r="AG823" s="112">
        <f>MROUND((AD823*AG1239),5)</f>
        <v>1180</v>
      </c>
      <c r="AH823" s="113">
        <f>MROUND((AE823*AH1239),0.1)</f>
        <v>1.4000000000000001</v>
      </c>
      <c r="AI823" s="60">
        <f t="shared" si="913"/>
        <v>60.800000000000182</v>
      </c>
      <c r="AJ823" s="60">
        <f t="shared" si="890"/>
        <v>1223</v>
      </c>
      <c r="AK823" s="133">
        <f t="shared" si="891"/>
        <v>1276.9000000000001</v>
      </c>
      <c r="AL823" s="41">
        <f t="shared" si="907"/>
        <v>1240</v>
      </c>
      <c r="AM823" s="56">
        <f t="shared" si="910"/>
        <v>8.1</v>
      </c>
      <c r="AN823" s="82">
        <f t="shared" si="911"/>
        <v>1</v>
      </c>
      <c r="AO823" s="82">
        <f t="shared" si="914"/>
        <v>0</v>
      </c>
      <c r="AP823" s="33">
        <f t="shared" si="929"/>
        <v>1</v>
      </c>
      <c r="AQ823" s="29">
        <f t="shared" si="915"/>
        <v>7.8</v>
      </c>
      <c r="AR823" s="86">
        <f t="shared" si="916"/>
        <v>1</v>
      </c>
      <c r="AS823" s="33">
        <f t="shared" si="917"/>
        <v>0</v>
      </c>
      <c r="AT823" s="19">
        <f t="shared" si="918"/>
        <v>0</v>
      </c>
      <c r="AU823" s="18">
        <f t="shared" si="930"/>
        <v>0</v>
      </c>
      <c r="AV823" s="5">
        <f t="shared" si="931"/>
        <v>0</v>
      </c>
      <c r="AW823" s="17">
        <f t="shared" si="919"/>
        <v>0</v>
      </c>
      <c r="AX823" s="17">
        <f t="shared" si="920"/>
        <v>0</v>
      </c>
      <c r="AY823" s="17">
        <f t="shared" si="932"/>
        <v>0</v>
      </c>
      <c r="AZ823" s="19">
        <f t="shared" si="933"/>
        <v>0</v>
      </c>
      <c r="BA823" s="19">
        <f t="shared" si="934"/>
        <v>0</v>
      </c>
      <c r="BB823" s="19">
        <f t="shared" si="935"/>
        <v>0</v>
      </c>
      <c r="BC823" s="19">
        <f t="shared" si="936"/>
        <v>0</v>
      </c>
      <c r="BD823" s="17">
        <f t="shared" si="937"/>
        <v>0</v>
      </c>
      <c r="BE823" s="17">
        <f t="shared" si="921"/>
        <v>0</v>
      </c>
      <c r="BF823" s="38">
        <f t="shared" si="922"/>
        <v>0</v>
      </c>
      <c r="BG823" s="38">
        <f t="shared" si="923"/>
        <v>0</v>
      </c>
      <c r="BH823" s="38">
        <f t="shared" si="938"/>
        <v>0</v>
      </c>
      <c r="BI823" s="38">
        <f t="shared" si="924"/>
        <v>-1.4000000000000001</v>
      </c>
      <c r="BJ823" s="5">
        <f t="shared" si="925"/>
        <v>7.8</v>
      </c>
      <c r="BK823" s="5">
        <f t="shared" si="939"/>
        <v>0</v>
      </c>
      <c r="BL823" s="22">
        <f t="shared" si="940"/>
        <v>0</v>
      </c>
      <c r="BM823" s="5">
        <f t="shared" si="941"/>
        <v>6.3999999999999995</v>
      </c>
      <c r="BN823" s="66">
        <f t="shared" si="942"/>
        <v>640</v>
      </c>
      <c r="BO823" s="5">
        <f>AP823*BO1661</f>
        <v>0</v>
      </c>
      <c r="BP823" s="5">
        <f>AU823*BP1239</f>
        <v>0</v>
      </c>
      <c r="BQ823" s="5">
        <f t="shared" si="893"/>
        <v>-39</v>
      </c>
      <c r="BR823" s="356">
        <f t="shared" si="875"/>
        <v>601</v>
      </c>
      <c r="BS823" s="5">
        <f t="shared" si="943"/>
        <v>1276.9000000000001</v>
      </c>
      <c r="BT823" s="6"/>
      <c r="BU823" s="306">
        <v>42016</v>
      </c>
      <c r="BV823" s="38">
        <f t="shared" si="926"/>
        <v>1276.9000000000001</v>
      </c>
      <c r="BW823" s="66">
        <f>BV27*BV823</f>
        <v>105198.5500082386</v>
      </c>
      <c r="BX823" s="66">
        <f t="shared" si="947"/>
        <v>5009.0624485088338</v>
      </c>
      <c r="BY823" s="17">
        <f t="shared" si="945"/>
        <v>1</v>
      </c>
      <c r="BZ823" s="17">
        <f t="shared" si="948"/>
        <v>0</v>
      </c>
      <c r="CA823" s="66">
        <f t="shared" si="894"/>
        <v>601</v>
      </c>
      <c r="CB823" s="66">
        <f>N3+CE823</f>
        <v>189928</v>
      </c>
      <c r="CC823" s="66">
        <f>MAX(BW404:BW823)</f>
        <v>154630.08732904927</v>
      </c>
      <c r="CD823" s="66">
        <f t="shared" si="927"/>
        <v>-49431.537320810676</v>
      </c>
      <c r="CE823" s="66">
        <f t="shared" si="895"/>
        <v>139928</v>
      </c>
      <c r="CF823" s="66">
        <f>MAX(CE404:CE823)</f>
        <v>139928</v>
      </c>
      <c r="CG823" s="66">
        <f t="shared" si="928"/>
        <v>0</v>
      </c>
      <c r="CH823" s="370">
        <f t="shared" si="892"/>
        <v>42016</v>
      </c>
      <c r="CI823" s="17">
        <f t="shared" si="949"/>
        <v>1</v>
      </c>
      <c r="CJ823" s="17">
        <f t="shared" si="950"/>
        <v>0</v>
      </c>
      <c r="CK823" s="38">
        <f>MAX(BV38:BV823)</f>
        <v>1876.9</v>
      </c>
      <c r="CL823" s="38">
        <f t="shared" si="946"/>
        <v>-600</v>
      </c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</row>
    <row r="824" spans="1:147" customFormat="1" x14ac:dyDescent="0.25">
      <c r="A824" s="3"/>
      <c r="B824" s="254">
        <f t="shared" si="951"/>
        <v>41876</v>
      </c>
      <c r="C824" s="5">
        <f t="shared" ref="C824:C842" si="954">G823</f>
        <v>56046</v>
      </c>
      <c r="D824" s="5">
        <v>0</v>
      </c>
      <c r="E824" s="66">
        <f t="shared" si="901"/>
        <v>0</v>
      </c>
      <c r="F824" s="66">
        <f t="shared" si="952"/>
        <v>322</v>
      </c>
      <c r="G824" s="4">
        <f t="shared" ref="G824:G842" si="955">G823+F824</f>
        <v>56368</v>
      </c>
      <c r="H824" s="8">
        <f t="shared" si="953"/>
        <v>5.7452806623131004E-3</v>
      </c>
      <c r="I824" s="3"/>
      <c r="J824" s="306">
        <v>42023</v>
      </c>
      <c r="K824" s="176">
        <v>1280.7</v>
      </c>
      <c r="L824" s="176">
        <v>1307.8</v>
      </c>
      <c r="M824" s="176">
        <v>1272.0999999999999</v>
      </c>
      <c r="N824" s="178">
        <v>1292.5999999999999</v>
      </c>
      <c r="O824" s="5">
        <f t="shared" si="903"/>
        <v>35.700000000000045</v>
      </c>
      <c r="P824" s="8">
        <f t="shared" si="904"/>
        <v>2.7875380651206406E-2</v>
      </c>
      <c r="Q824" s="8">
        <f>(AVERAGE(P821:P823))*Q1239</f>
        <v>1.7126676879289992E-2</v>
      </c>
      <c r="R824" s="8">
        <f>P823/P1239</f>
        <v>1.5049232576408957</v>
      </c>
      <c r="S824" s="109">
        <f t="shared" si="884"/>
        <v>1258.7658649206933</v>
      </c>
      <c r="T824" s="5">
        <f t="shared" si="885"/>
        <v>20.700000000000045</v>
      </c>
      <c r="U824" s="8">
        <f t="shared" si="902"/>
        <v>0.53999999999999904</v>
      </c>
      <c r="V824" s="19">
        <f t="shared" si="886"/>
        <v>0</v>
      </c>
      <c r="W824" s="109">
        <f t="shared" si="887"/>
        <v>1302.6341350793068</v>
      </c>
      <c r="X824" s="5">
        <f t="shared" si="888"/>
        <v>24.299999999999955</v>
      </c>
      <c r="Y824" s="8">
        <f t="shared" si="905"/>
        <v>0.46000000000000096</v>
      </c>
      <c r="Z824" s="5">
        <f t="shared" si="889"/>
        <v>0</v>
      </c>
      <c r="AA824" s="5">
        <f>K824*AA1239</f>
        <v>16.649100000000001</v>
      </c>
      <c r="AB824" s="5">
        <f t="shared" si="906"/>
        <v>25.055617808789037</v>
      </c>
      <c r="AC824" s="2">
        <f t="shared" si="944"/>
        <v>42023</v>
      </c>
      <c r="AD824" s="43">
        <f t="shared" si="912"/>
        <v>1260</v>
      </c>
      <c r="AE824" s="235">
        <v>8.5</v>
      </c>
      <c r="AF824" s="131">
        <f>(AK823&gt;AF1239)*1</f>
        <v>1</v>
      </c>
      <c r="AG824" s="112">
        <f>MROUND((AD824*AG1239),5)</f>
        <v>1235</v>
      </c>
      <c r="AH824" s="113">
        <f>MROUND((AE824*AH1239),0.1)</f>
        <v>1.5</v>
      </c>
      <c r="AI824" s="60">
        <f t="shared" si="913"/>
        <v>15.699999999999818</v>
      </c>
      <c r="AJ824" s="60">
        <f t="shared" si="890"/>
        <v>1280.7</v>
      </c>
      <c r="AK824" s="133">
        <f t="shared" si="891"/>
        <v>1292.5999999999999</v>
      </c>
      <c r="AL824" s="41">
        <f t="shared" si="907"/>
        <v>1305</v>
      </c>
      <c r="AM824" s="56">
        <f t="shared" si="910"/>
        <v>9</v>
      </c>
      <c r="AN824" s="82">
        <f t="shared" si="911"/>
        <v>1</v>
      </c>
      <c r="AO824" s="82">
        <f t="shared" si="914"/>
        <v>0</v>
      </c>
      <c r="AP824" s="33">
        <f t="shared" si="929"/>
        <v>1</v>
      </c>
      <c r="AQ824" s="29">
        <f t="shared" si="915"/>
        <v>8.5</v>
      </c>
      <c r="AR824" s="86">
        <f t="shared" si="916"/>
        <v>1</v>
      </c>
      <c r="AS824" s="33">
        <f t="shared" si="917"/>
        <v>0</v>
      </c>
      <c r="AT824" s="19">
        <f t="shared" si="918"/>
        <v>0</v>
      </c>
      <c r="AU824" s="18">
        <f t="shared" si="930"/>
        <v>0</v>
      </c>
      <c r="AV824" s="5">
        <f t="shared" si="931"/>
        <v>0</v>
      </c>
      <c r="AW824" s="17">
        <f t="shared" si="919"/>
        <v>0</v>
      </c>
      <c r="AX824" s="17">
        <f t="shared" si="920"/>
        <v>0</v>
      </c>
      <c r="AY824" s="17">
        <f t="shared" si="932"/>
        <v>0</v>
      </c>
      <c r="AZ824" s="19">
        <f t="shared" si="933"/>
        <v>0</v>
      </c>
      <c r="BA824" s="19">
        <f t="shared" si="934"/>
        <v>0</v>
      </c>
      <c r="BB824" s="19">
        <f t="shared" si="935"/>
        <v>0</v>
      </c>
      <c r="BC824" s="19">
        <f t="shared" si="936"/>
        <v>0</v>
      </c>
      <c r="BD824" s="17">
        <f t="shared" si="937"/>
        <v>0</v>
      </c>
      <c r="BE824" s="17">
        <f t="shared" si="921"/>
        <v>0</v>
      </c>
      <c r="BF824" s="38">
        <f t="shared" si="922"/>
        <v>0</v>
      </c>
      <c r="BG824" s="38">
        <f t="shared" si="923"/>
        <v>0</v>
      </c>
      <c r="BH824" s="38">
        <f t="shared" si="938"/>
        <v>0</v>
      </c>
      <c r="BI824" s="38">
        <f t="shared" si="924"/>
        <v>-1.5</v>
      </c>
      <c r="BJ824" s="5">
        <f t="shared" si="925"/>
        <v>8.5</v>
      </c>
      <c r="BK824" s="5">
        <f t="shared" si="939"/>
        <v>0</v>
      </c>
      <c r="BL824" s="22">
        <f t="shared" si="940"/>
        <v>0</v>
      </c>
      <c r="BM824" s="5">
        <f t="shared" si="941"/>
        <v>7</v>
      </c>
      <c r="BN824" s="66">
        <f t="shared" si="942"/>
        <v>700</v>
      </c>
      <c r="BO824" s="5">
        <f>AP824*BO1662</f>
        <v>0</v>
      </c>
      <c r="BP824" s="5">
        <f>AU824*BP1239</f>
        <v>0</v>
      </c>
      <c r="BQ824" s="5">
        <f t="shared" si="893"/>
        <v>-39</v>
      </c>
      <c r="BR824" s="356">
        <f t="shared" si="875"/>
        <v>661</v>
      </c>
      <c r="BS824" s="5">
        <f t="shared" si="943"/>
        <v>1292.5999999999999</v>
      </c>
      <c r="BT824" s="6"/>
      <c r="BU824" s="306">
        <v>42023</v>
      </c>
      <c r="BV824" s="38">
        <f t="shared" si="926"/>
        <v>1292.5999999999999</v>
      </c>
      <c r="BW824" s="66">
        <f>BV27*BV824</f>
        <v>106492.00856813313</v>
      </c>
      <c r="BX824" s="66">
        <f t="shared" si="947"/>
        <v>1293.4585598945268</v>
      </c>
      <c r="BY824" s="17">
        <f t="shared" si="945"/>
        <v>1</v>
      </c>
      <c r="BZ824" s="17">
        <f t="shared" si="948"/>
        <v>0</v>
      </c>
      <c r="CA824" s="66">
        <f t="shared" si="894"/>
        <v>661</v>
      </c>
      <c r="CB824" s="66">
        <f>N3+CE824</f>
        <v>190589</v>
      </c>
      <c r="CC824" s="66">
        <f>MAX(BW404:BW824)</f>
        <v>154630.08732904927</v>
      </c>
      <c r="CD824" s="66">
        <f t="shared" si="927"/>
        <v>-48138.078760916149</v>
      </c>
      <c r="CE824" s="66">
        <f t="shared" si="895"/>
        <v>140589</v>
      </c>
      <c r="CF824" s="66">
        <f>MAX(CE404:CE824)</f>
        <v>140589</v>
      </c>
      <c r="CG824" s="66">
        <f t="shared" si="928"/>
        <v>0</v>
      </c>
      <c r="CH824" s="370">
        <f t="shared" si="892"/>
        <v>42023</v>
      </c>
      <c r="CI824" s="17">
        <f t="shared" si="949"/>
        <v>1</v>
      </c>
      <c r="CJ824" s="17">
        <f t="shared" si="950"/>
        <v>0</v>
      </c>
      <c r="CK824" s="38">
        <f>MAX(BV38:BV824)</f>
        <v>1876.9</v>
      </c>
      <c r="CL824" s="38">
        <f t="shared" si="946"/>
        <v>-584.30000000000018</v>
      </c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</row>
    <row r="825" spans="1:147" customFormat="1" x14ac:dyDescent="0.25">
      <c r="A825" s="3"/>
      <c r="B825" s="254">
        <f t="shared" si="951"/>
        <v>41883</v>
      </c>
      <c r="C825" s="5">
        <f t="shared" si="954"/>
        <v>56368</v>
      </c>
      <c r="D825" s="5">
        <v>0</v>
      </c>
      <c r="E825" s="66">
        <f t="shared" ref="E825:E842" si="956">E824</f>
        <v>0</v>
      </c>
      <c r="F825" s="66">
        <f t="shared" si="952"/>
        <v>292</v>
      </c>
      <c r="G825" s="4">
        <f t="shared" si="955"/>
        <v>56660</v>
      </c>
      <c r="H825" s="8">
        <f t="shared" si="953"/>
        <v>5.180244110133409E-3</v>
      </c>
      <c r="I825" s="3"/>
      <c r="J825" s="306">
        <v>42030</v>
      </c>
      <c r="K825" s="176">
        <v>1292.8</v>
      </c>
      <c r="L825" s="176">
        <v>1299.2</v>
      </c>
      <c r="M825" s="176">
        <v>1252.0999999999999</v>
      </c>
      <c r="N825" s="178">
        <v>1279.2</v>
      </c>
      <c r="O825" s="5">
        <f t="shared" si="903"/>
        <v>47.100000000000136</v>
      </c>
      <c r="P825" s="8">
        <f t="shared" si="904"/>
        <v>3.6432549504950604E-2</v>
      </c>
      <c r="Q825" s="8">
        <f>(AVERAGE(P822:P824))*Q1239</f>
        <v>1.5978273089865647E-2</v>
      </c>
      <c r="R825" s="8">
        <f>P824/P1239</f>
        <v>0.79052738810842571</v>
      </c>
      <c r="S825" s="109">
        <f t="shared" si="884"/>
        <v>1272.1432885494216</v>
      </c>
      <c r="T825" s="5">
        <f t="shared" si="885"/>
        <v>22.799999999999955</v>
      </c>
      <c r="U825" s="8">
        <f t="shared" si="902"/>
        <v>0.49333333333333435</v>
      </c>
      <c r="V825" s="19">
        <f t="shared" si="886"/>
        <v>0</v>
      </c>
      <c r="W825" s="109">
        <f t="shared" si="887"/>
        <v>1313.4567114505783</v>
      </c>
      <c r="X825" s="5">
        <f t="shared" si="888"/>
        <v>22.200000000000045</v>
      </c>
      <c r="Y825" s="8">
        <f t="shared" si="905"/>
        <v>0.50666666666666571</v>
      </c>
      <c r="Z825" s="5">
        <f t="shared" si="889"/>
        <v>0</v>
      </c>
      <c r="AA825" s="5">
        <f>K825*AA1239</f>
        <v>16.8064</v>
      </c>
      <c r="AB825" s="5">
        <f t="shared" si="906"/>
        <v>13.285919495505446</v>
      </c>
      <c r="AC825" s="2">
        <f t="shared" si="944"/>
        <v>42030</v>
      </c>
      <c r="AD825" s="43">
        <f t="shared" si="912"/>
        <v>1270</v>
      </c>
      <c r="AE825" s="235">
        <v>13.5</v>
      </c>
      <c r="AF825" s="131">
        <f>(AK824&gt;AF1239)*1</f>
        <v>1</v>
      </c>
      <c r="AG825" s="112">
        <f>MROUND((AD825*AG1239),5)</f>
        <v>1245</v>
      </c>
      <c r="AH825" s="113">
        <f>MROUND((AE825*AH1239),0.1)</f>
        <v>2.4000000000000004</v>
      </c>
      <c r="AI825" s="60">
        <f t="shared" si="913"/>
        <v>-13.399999999999864</v>
      </c>
      <c r="AJ825" s="60">
        <f t="shared" si="890"/>
        <v>1292.8</v>
      </c>
      <c r="AK825" s="133">
        <f t="shared" si="891"/>
        <v>1279.2</v>
      </c>
      <c r="AL825" s="41">
        <f t="shared" si="907"/>
        <v>1315</v>
      </c>
      <c r="AM825" s="56">
        <f t="shared" si="910"/>
        <v>11.5</v>
      </c>
      <c r="AN825" s="82">
        <f t="shared" si="911"/>
        <v>0</v>
      </c>
      <c r="AO825" s="82">
        <f t="shared" si="914"/>
        <v>1</v>
      </c>
      <c r="AP825" s="33">
        <f t="shared" si="929"/>
        <v>1</v>
      </c>
      <c r="AQ825" s="29">
        <f t="shared" si="915"/>
        <v>13.5</v>
      </c>
      <c r="AR825" s="86">
        <f t="shared" si="916"/>
        <v>1</v>
      </c>
      <c r="AS825" s="33">
        <f t="shared" si="917"/>
        <v>0</v>
      </c>
      <c r="AT825" s="19">
        <f t="shared" si="918"/>
        <v>0</v>
      </c>
      <c r="AU825" s="18">
        <f t="shared" si="930"/>
        <v>0</v>
      </c>
      <c r="AV825" s="5">
        <f t="shared" si="931"/>
        <v>0</v>
      </c>
      <c r="AW825" s="17">
        <f t="shared" si="919"/>
        <v>0</v>
      </c>
      <c r="AX825" s="17">
        <f t="shared" si="920"/>
        <v>0</v>
      </c>
      <c r="AY825" s="17">
        <f t="shared" si="932"/>
        <v>0</v>
      </c>
      <c r="AZ825" s="19">
        <f t="shared" si="933"/>
        <v>0</v>
      </c>
      <c r="BA825" s="19">
        <f t="shared" si="934"/>
        <v>0</v>
      </c>
      <c r="BB825" s="19">
        <f t="shared" si="935"/>
        <v>0</v>
      </c>
      <c r="BC825" s="19">
        <f t="shared" si="936"/>
        <v>0</v>
      </c>
      <c r="BD825" s="17">
        <f t="shared" si="937"/>
        <v>0</v>
      </c>
      <c r="BE825" s="17">
        <f t="shared" si="921"/>
        <v>0</v>
      </c>
      <c r="BF825" s="38">
        <f t="shared" si="922"/>
        <v>0</v>
      </c>
      <c r="BG825" s="38">
        <f t="shared" si="923"/>
        <v>0</v>
      </c>
      <c r="BH825" s="38">
        <f t="shared" si="938"/>
        <v>0</v>
      </c>
      <c r="BI825" s="38">
        <f t="shared" si="924"/>
        <v>-2.4000000000000004</v>
      </c>
      <c r="BJ825" s="5">
        <f t="shared" si="925"/>
        <v>13.5</v>
      </c>
      <c r="BK825" s="5">
        <f t="shared" si="939"/>
        <v>0</v>
      </c>
      <c r="BL825" s="22">
        <f t="shared" si="940"/>
        <v>0</v>
      </c>
      <c r="BM825" s="5">
        <f t="shared" si="941"/>
        <v>11.1</v>
      </c>
      <c r="BN825" s="66">
        <f t="shared" si="942"/>
        <v>1110</v>
      </c>
      <c r="BO825" s="5">
        <f>AP825*BO1663</f>
        <v>0</v>
      </c>
      <c r="BP825" s="5">
        <f>AU825*BP1239</f>
        <v>0</v>
      </c>
      <c r="BQ825" s="5">
        <f t="shared" si="893"/>
        <v>-39</v>
      </c>
      <c r="BR825" s="356">
        <f t="shared" si="875"/>
        <v>1071</v>
      </c>
      <c r="BS825" s="5">
        <f t="shared" si="943"/>
        <v>1279.2</v>
      </c>
      <c r="BT825" s="6"/>
      <c r="BU825" s="306">
        <v>42030</v>
      </c>
      <c r="BV825" s="38">
        <f t="shared" si="926"/>
        <v>1279.2</v>
      </c>
      <c r="BW825" s="66">
        <f>BV27*BV825</f>
        <v>105388.03756796838</v>
      </c>
      <c r="BX825" s="66">
        <f t="shared" si="947"/>
        <v>-1103.9710001647472</v>
      </c>
      <c r="BY825" s="17">
        <f t="shared" si="945"/>
        <v>0</v>
      </c>
      <c r="BZ825" s="17">
        <f t="shared" si="948"/>
        <v>1</v>
      </c>
      <c r="CA825" s="66">
        <f t="shared" si="894"/>
        <v>1071</v>
      </c>
      <c r="CB825" s="66">
        <f>N3+CE825</f>
        <v>191660</v>
      </c>
      <c r="CC825" s="66">
        <f>MAX(BW404:BW825)</f>
        <v>154630.08732904927</v>
      </c>
      <c r="CD825" s="66">
        <f t="shared" si="927"/>
        <v>-49242.049761080896</v>
      </c>
      <c r="CE825" s="66">
        <f t="shared" si="895"/>
        <v>141660</v>
      </c>
      <c r="CF825" s="66">
        <f>MAX(CE404:CE825)</f>
        <v>141660</v>
      </c>
      <c r="CG825" s="66">
        <f t="shared" si="928"/>
        <v>0</v>
      </c>
      <c r="CH825" s="370">
        <f t="shared" si="892"/>
        <v>42030</v>
      </c>
      <c r="CI825" s="17">
        <f t="shared" si="949"/>
        <v>1</v>
      </c>
      <c r="CJ825" s="17">
        <f t="shared" si="950"/>
        <v>0</v>
      </c>
      <c r="CK825" s="38">
        <f>MAX(BV38:BV825)</f>
        <v>1876.9</v>
      </c>
      <c r="CL825" s="38">
        <f t="shared" si="946"/>
        <v>-597.70000000000005</v>
      </c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</row>
    <row r="826" spans="1:147" customFormat="1" x14ac:dyDescent="0.25">
      <c r="A826" s="3"/>
      <c r="B826" s="254">
        <f t="shared" si="951"/>
        <v>41890</v>
      </c>
      <c r="C826" s="5">
        <f t="shared" si="954"/>
        <v>56660</v>
      </c>
      <c r="D826" s="5">
        <v>0</v>
      </c>
      <c r="E826" s="66">
        <f t="shared" si="956"/>
        <v>0</v>
      </c>
      <c r="F826" s="66">
        <f t="shared" si="952"/>
        <v>-5308</v>
      </c>
      <c r="G826" s="4">
        <f t="shared" si="955"/>
        <v>51352</v>
      </c>
      <c r="H826" s="8">
        <f t="shared" si="953"/>
        <v>-9.3681609601129548E-2</v>
      </c>
      <c r="I826" s="3"/>
      <c r="J826" s="306">
        <v>42037</v>
      </c>
      <c r="K826" s="176">
        <v>1283</v>
      </c>
      <c r="L826" s="176">
        <v>1286.5</v>
      </c>
      <c r="M826" s="176">
        <v>1228.2</v>
      </c>
      <c r="N826" s="178">
        <v>1234.5999999999999</v>
      </c>
      <c r="O826" s="5">
        <f t="shared" si="903"/>
        <v>58.299999999999955</v>
      </c>
      <c r="P826" s="8">
        <f t="shared" si="904"/>
        <v>4.5440374123148837E-2</v>
      </c>
      <c r="Q826" s="8">
        <f>(AVERAGE(P823:P825))*Q1239</f>
        <v>1.5649888098226233E-2</v>
      </c>
      <c r="R826" s="8">
        <f>P825/P1239</f>
        <v>1.0332030461809336</v>
      </c>
      <c r="S826" s="109">
        <f t="shared" si="884"/>
        <v>1262.9211935699757</v>
      </c>
      <c r="T826" s="5">
        <f t="shared" si="885"/>
        <v>18</v>
      </c>
      <c r="U826" s="8">
        <f t="shared" si="902"/>
        <v>0.55000000000000004</v>
      </c>
      <c r="V826" s="19">
        <f t="shared" si="886"/>
        <v>30.400000000000091</v>
      </c>
      <c r="W826" s="109">
        <f t="shared" si="887"/>
        <v>1303.0788064300243</v>
      </c>
      <c r="X826" s="5">
        <f t="shared" si="888"/>
        <v>22</v>
      </c>
      <c r="Y826" s="8">
        <f t="shared" si="905"/>
        <v>0.44999999999999996</v>
      </c>
      <c r="Z826" s="5">
        <f t="shared" si="889"/>
        <v>0</v>
      </c>
      <c r="AA826" s="5">
        <f>K826*AA1239</f>
        <v>16.678999999999998</v>
      </c>
      <c r="AB826" s="5">
        <f t="shared" si="906"/>
        <v>17.232793607251789</v>
      </c>
      <c r="AC826" s="2">
        <f t="shared" si="944"/>
        <v>42037</v>
      </c>
      <c r="AD826" s="43">
        <f t="shared" si="912"/>
        <v>1265</v>
      </c>
      <c r="AE826" s="235">
        <v>6.5</v>
      </c>
      <c r="AF826" s="131">
        <f>(AK825&gt;AF1239)*1</f>
        <v>1</v>
      </c>
      <c r="AG826" s="112">
        <f>MROUND((AD826*AG1239),5)</f>
        <v>1240</v>
      </c>
      <c r="AH826" s="113">
        <f>MROUND((AE826*AH1239),0.1)</f>
        <v>1.2000000000000002</v>
      </c>
      <c r="AI826" s="60">
        <f t="shared" si="913"/>
        <v>-44.600000000000136</v>
      </c>
      <c r="AJ826" s="60">
        <f t="shared" si="890"/>
        <v>1283</v>
      </c>
      <c r="AK826" s="133">
        <f t="shared" si="891"/>
        <v>1234.5999999999999</v>
      </c>
      <c r="AL826" s="41">
        <f t="shared" si="907"/>
        <v>1305</v>
      </c>
      <c r="AM826" s="56">
        <f t="shared" si="910"/>
        <v>6.7</v>
      </c>
      <c r="AN826" s="82">
        <f t="shared" si="911"/>
        <v>0</v>
      </c>
      <c r="AO826" s="82">
        <f t="shared" si="914"/>
        <v>1</v>
      </c>
      <c r="AP826" s="33">
        <f t="shared" si="929"/>
        <v>1</v>
      </c>
      <c r="AQ826" s="29">
        <f t="shared" si="915"/>
        <v>6.5</v>
      </c>
      <c r="AR826" s="86">
        <f t="shared" si="916"/>
        <v>0</v>
      </c>
      <c r="AS826" s="33">
        <f t="shared" si="917"/>
        <v>1</v>
      </c>
      <c r="AT826" s="19">
        <f t="shared" si="918"/>
        <v>1265</v>
      </c>
      <c r="AU826" s="18">
        <f t="shared" si="930"/>
        <v>0</v>
      </c>
      <c r="AV826" s="5">
        <f t="shared" si="931"/>
        <v>0</v>
      </c>
      <c r="AW826" s="17">
        <f t="shared" si="919"/>
        <v>0</v>
      </c>
      <c r="AX826" s="17">
        <f t="shared" si="920"/>
        <v>0</v>
      </c>
      <c r="AY826" s="17">
        <f t="shared" si="932"/>
        <v>0</v>
      </c>
      <c r="AZ826" s="19">
        <f t="shared" si="933"/>
        <v>0</v>
      </c>
      <c r="BA826" s="19">
        <f t="shared" si="934"/>
        <v>1265</v>
      </c>
      <c r="BB826" s="19">
        <f t="shared" si="935"/>
        <v>1240</v>
      </c>
      <c r="BC826" s="19">
        <f t="shared" si="936"/>
        <v>0</v>
      </c>
      <c r="BD826" s="17">
        <f t="shared" si="937"/>
        <v>0</v>
      </c>
      <c r="BE826" s="17">
        <f t="shared" si="921"/>
        <v>1</v>
      </c>
      <c r="BF826" s="38">
        <f t="shared" si="922"/>
        <v>1240</v>
      </c>
      <c r="BG826" s="38">
        <f t="shared" si="923"/>
        <v>0</v>
      </c>
      <c r="BH826" s="38">
        <f t="shared" si="938"/>
        <v>-25</v>
      </c>
      <c r="BI826" s="38">
        <f t="shared" si="924"/>
        <v>-26.2</v>
      </c>
      <c r="BJ826" s="5">
        <f t="shared" si="925"/>
        <v>6.5</v>
      </c>
      <c r="BK826" s="5">
        <f t="shared" si="939"/>
        <v>0</v>
      </c>
      <c r="BL826" s="22">
        <f t="shared" si="940"/>
        <v>0</v>
      </c>
      <c r="BM826" s="5">
        <f t="shared" si="941"/>
        <v>-19.7</v>
      </c>
      <c r="BN826" s="66">
        <f t="shared" si="942"/>
        <v>-1970</v>
      </c>
      <c r="BO826" s="5">
        <f>AP826*BO1664</f>
        <v>0</v>
      </c>
      <c r="BP826" s="5">
        <f>AU826*BP1239</f>
        <v>0</v>
      </c>
      <c r="BQ826" s="5">
        <f t="shared" si="893"/>
        <v>-39</v>
      </c>
      <c r="BR826" s="356">
        <f t="shared" si="875"/>
        <v>-2009</v>
      </c>
      <c r="BS826" s="5">
        <f t="shared" si="943"/>
        <v>1234.5999999999999</v>
      </c>
      <c r="BT826" s="6"/>
      <c r="BU826" s="306">
        <v>42037</v>
      </c>
      <c r="BV826" s="38">
        <f t="shared" si="926"/>
        <v>1234.5999999999999</v>
      </c>
      <c r="BW826" s="66">
        <f>BV27*BV826</f>
        <v>101713.62662712143</v>
      </c>
      <c r="BX826" s="66">
        <f t="shared" si="947"/>
        <v>-3674.4109408469521</v>
      </c>
      <c r="BY826" s="17">
        <f t="shared" si="945"/>
        <v>0</v>
      </c>
      <c r="BZ826" s="17">
        <f t="shared" si="948"/>
        <v>1</v>
      </c>
      <c r="CA826" s="66">
        <f t="shared" si="894"/>
        <v>-2009</v>
      </c>
      <c r="CB826" s="66">
        <f>N3+CE826</f>
        <v>189651</v>
      </c>
      <c r="CC826" s="66">
        <f>MAX(BW404:BW826)</f>
        <v>154630.08732904927</v>
      </c>
      <c r="CD826" s="66">
        <f t="shared" si="927"/>
        <v>-52916.460701927848</v>
      </c>
      <c r="CE826" s="66">
        <f t="shared" si="895"/>
        <v>139651</v>
      </c>
      <c r="CF826" s="66">
        <f>MAX(CE404:CE826)</f>
        <v>141660</v>
      </c>
      <c r="CG826" s="66">
        <f t="shared" si="928"/>
        <v>-2009</v>
      </c>
      <c r="CH826" s="370">
        <f t="shared" si="892"/>
        <v>42037</v>
      </c>
      <c r="CI826" s="17">
        <f t="shared" si="949"/>
        <v>0</v>
      </c>
      <c r="CJ826" s="17">
        <f t="shared" si="950"/>
        <v>1</v>
      </c>
      <c r="CK826" s="38">
        <f>MAX(BV38:BV826)</f>
        <v>1876.9</v>
      </c>
      <c r="CL826" s="38">
        <f t="shared" si="946"/>
        <v>-642.30000000000018</v>
      </c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</row>
    <row r="827" spans="1:147" customFormat="1" x14ac:dyDescent="0.25">
      <c r="A827" s="3"/>
      <c r="B827" s="254">
        <f t="shared" si="951"/>
        <v>41897</v>
      </c>
      <c r="C827" s="5">
        <f t="shared" si="954"/>
        <v>51352</v>
      </c>
      <c r="D827" s="5">
        <v>0</v>
      </c>
      <c r="E827" s="66">
        <f t="shared" si="956"/>
        <v>0</v>
      </c>
      <c r="F827" s="66">
        <f t="shared" si="952"/>
        <v>470.99999999999994</v>
      </c>
      <c r="G827" s="4">
        <f t="shared" si="955"/>
        <v>51823</v>
      </c>
      <c r="H827" s="8">
        <f t="shared" si="953"/>
        <v>9.1719894064496016E-3</v>
      </c>
      <c r="I827" s="3"/>
      <c r="J827" s="306">
        <v>42044</v>
      </c>
      <c r="K827" s="176">
        <v>1235.9000000000001</v>
      </c>
      <c r="L827" s="176">
        <v>1245.9000000000001</v>
      </c>
      <c r="M827" s="176">
        <v>1216.5</v>
      </c>
      <c r="N827" s="178">
        <v>1227.0999999999999</v>
      </c>
      <c r="O827" s="5">
        <f t="shared" si="903"/>
        <v>29.400000000000091</v>
      </c>
      <c r="P827" s="8">
        <f t="shared" si="904"/>
        <v>2.3788332389351963E-2</v>
      </c>
      <c r="Q827" s="8">
        <f>(AVERAGE(P824:P826))*Q1239</f>
        <v>1.4633107237240782E-2</v>
      </c>
      <c r="R827" s="8">
        <f>P826/P1239</f>
        <v>1.2886590041484474</v>
      </c>
      <c r="S827" s="109">
        <f t="shared" si="884"/>
        <v>1217.8149427654942</v>
      </c>
      <c r="T827" s="5">
        <f t="shared" si="885"/>
        <v>15.900000000000091</v>
      </c>
      <c r="U827" s="8">
        <f t="shared" si="902"/>
        <v>0.54571428571428315</v>
      </c>
      <c r="V827" s="19">
        <f t="shared" si="886"/>
        <v>0</v>
      </c>
      <c r="W827" s="109">
        <f t="shared" si="887"/>
        <v>1253.985057234506</v>
      </c>
      <c r="X827" s="5">
        <f t="shared" si="888"/>
        <v>19.099999999999909</v>
      </c>
      <c r="Y827" s="8">
        <f t="shared" si="905"/>
        <v>0.45428571428571685</v>
      </c>
      <c r="Z827" s="5">
        <f t="shared" si="889"/>
        <v>0</v>
      </c>
      <c r="AA827" s="5">
        <f>K827*AA1239</f>
        <v>16.066700000000001</v>
      </c>
      <c r="AB827" s="5">
        <f t="shared" si="906"/>
        <v>20.704497621951859</v>
      </c>
      <c r="AC827" s="2">
        <f t="shared" si="944"/>
        <v>42044</v>
      </c>
      <c r="AD827" s="43">
        <f t="shared" si="912"/>
        <v>1220</v>
      </c>
      <c r="AE827" s="235">
        <v>9.4</v>
      </c>
      <c r="AF827" s="131">
        <f>(AK826&gt;AF1239)*1</f>
        <v>0</v>
      </c>
      <c r="AG827" s="112">
        <f>MROUND((AD827*AG1239),5)</f>
        <v>1195</v>
      </c>
      <c r="AH827" s="113">
        <f>MROUND((AE827*AH1239),0.1)</f>
        <v>1.7000000000000002</v>
      </c>
      <c r="AI827" s="60">
        <f t="shared" si="913"/>
        <v>-7.5</v>
      </c>
      <c r="AJ827" s="60">
        <f t="shared" si="890"/>
        <v>1235.9000000000001</v>
      </c>
      <c r="AK827" s="133">
        <f t="shared" si="891"/>
        <v>1227.0999999999999</v>
      </c>
      <c r="AL827" s="41">
        <f t="shared" si="907"/>
        <v>1255</v>
      </c>
      <c r="AM827" s="56">
        <f t="shared" si="910"/>
        <v>7.8000000000000007</v>
      </c>
      <c r="AN827" s="82">
        <f t="shared" si="911"/>
        <v>0</v>
      </c>
      <c r="AO827" s="82">
        <f t="shared" si="914"/>
        <v>1</v>
      </c>
      <c r="AP827" s="33">
        <f t="shared" si="929"/>
        <v>1</v>
      </c>
      <c r="AQ827" s="29">
        <f t="shared" si="915"/>
        <v>9.4</v>
      </c>
      <c r="AR827" s="86">
        <f t="shared" si="916"/>
        <v>1</v>
      </c>
      <c r="AS827" s="33">
        <f t="shared" si="917"/>
        <v>0</v>
      </c>
      <c r="AT827" s="19">
        <f t="shared" si="918"/>
        <v>0</v>
      </c>
      <c r="AU827" s="18">
        <f t="shared" si="930"/>
        <v>0</v>
      </c>
      <c r="AV827" s="5">
        <f t="shared" si="931"/>
        <v>0</v>
      </c>
      <c r="AW827" s="17">
        <f t="shared" si="919"/>
        <v>0</v>
      </c>
      <c r="AX827" s="17">
        <f t="shared" si="920"/>
        <v>0</v>
      </c>
      <c r="AY827" s="17">
        <f t="shared" si="932"/>
        <v>0</v>
      </c>
      <c r="AZ827" s="19">
        <f t="shared" si="933"/>
        <v>0</v>
      </c>
      <c r="BA827" s="19">
        <f t="shared" si="934"/>
        <v>0</v>
      </c>
      <c r="BB827" s="19">
        <f t="shared" si="935"/>
        <v>0</v>
      </c>
      <c r="BC827" s="19">
        <f t="shared" si="936"/>
        <v>0</v>
      </c>
      <c r="BD827" s="17">
        <f t="shared" si="937"/>
        <v>0</v>
      </c>
      <c r="BE827" s="17">
        <f t="shared" si="921"/>
        <v>0</v>
      </c>
      <c r="BF827" s="38">
        <f t="shared" si="922"/>
        <v>0</v>
      </c>
      <c r="BG827" s="38">
        <f t="shared" si="923"/>
        <v>0</v>
      </c>
      <c r="BH827" s="38">
        <f t="shared" si="938"/>
        <v>0</v>
      </c>
      <c r="BI827" s="38">
        <f t="shared" si="924"/>
        <v>-1.7000000000000002</v>
      </c>
      <c r="BJ827" s="5">
        <f t="shared" si="925"/>
        <v>9.4</v>
      </c>
      <c r="BK827" s="5">
        <f t="shared" si="939"/>
        <v>0</v>
      </c>
      <c r="BL827" s="22">
        <f t="shared" si="940"/>
        <v>0</v>
      </c>
      <c r="BM827" s="5">
        <f t="shared" si="941"/>
        <v>7.7</v>
      </c>
      <c r="BN827" s="66">
        <f t="shared" si="942"/>
        <v>770</v>
      </c>
      <c r="BO827" s="5">
        <f>AP827*BO1665</f>
        <v>0</v>
      </c>
      <c r="BP827" s="5">
        <f>AU827*BP1239</f>
        <v>0</v>
      </c>
      <c r="BQ827" s="5">
        <f t="shared" si="893"/>
        <v>-39</v>
      </c>
      <c r="BR827" s="356">
        <f t="shared" si="875"/>
        <v>731</v>
      </c>
      <c r="BS827" s="5">
        <f t="shared" si="943"/>
        <v>1227.0999999999999</v>
      </c>
      <c r="BT827" s="6"/>
      <c r="BU827" s="306">
        <v>42044</v>
      </c>
      <c r="BV827" s="38">
        <f t="shared" si="926"/>
        <v>1227.0999999999999</v>
      </c>
      <c r="BW827" s="66">
        <f>BV27*BV827</f>
        <v>101095.73241061129</v>
      </c>
      <c r="BX827" s="66">
        <f t="shared" si="947"/>
        <v>-617.89421651013254</v>
      </c>
      <c r="BY827" s="17">
        <f t="shared" si="945"/>
        <v>0</v>
      </c>
      <c r="BZ827" s="17">
        <f t="shared" si="948"/>
        <v>1</v>
      </c>
      <c r="CA827" s="66">
        <f t="shared" si="894"/>
        <v>731</v>
      </c>
      <c r="CB827" s="66">
        <f>N3+CE827</f>
        <v>190382</v>
      </c>
      <c r="CC827" s="66">
        <f>MAX(BW404:BW827)</f>
        <v>154630.08732904927</v>
      </c>
      <c r="CD827" s="66">
        <f t="shared" si="927"/>
        <v>-53534.354918437981</v>
      </c>
      <c r="CE827" s="66">
        <f t="shared" si="895"/>
        <v>140382</v>
      </c>
      <c r="CF827" s="66">
        <f>MAX(CE404:CE827)</f>
        <v>141660</v>
      </c>
      <c r="CG827" s="66">
        <f t="shared" si="928"/>
        <v>-1278</v>
      </c>
      <c r="CH827" s="370">
        <f t="shared" si="892"/>
        <v>42044</v>
      </c>
      <c r="CI827" s="17">
        <f t="shared" si="949"/>
        <v>1</v>
      </c>
      <c r="CJ827" s="17">
        <f t="shared" si="950"/>
        <v>0</v>
      </c>
      <c r="CK827" s="38">
        <f>MAX(BV38:BV827)</f>
        <v>1876.9</v>
      </c>
      <c r="CL827" s="38">
        <f t="shared" si="946"/>
        <v>-649.80000000000018</v>
      </c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</row>
    <row r="828" spans="1:147" customFormat="1" x14ac:dyDescent="0.25">
      <c r="A828" s="3"/>
      <c r="B828" s="254">
        <f t="shared" si="951"/>
        <v>41904</v>
      </c>
      <c r="C828" s="5">
        <f t="shared" si="954"/>
        <v>51823</v>
      </c>
      <c r="D828" s="5">
        <v>0</v>
      </c>
      <c r="E828" s="66">
        <f t="shared" si="956"/>
        <v>0</v>
      </c>
      <c r="F828" s="66">
        <f t="shared" si="952"/>
        <v>571</v>
      </c>
      <c r="G828" s="4">
        <f t="shared" si="955"/>
        <v>52394</v>
      </c>
      <c r="H828" s="8">
        <f t="shared" si="953"/>
        <v>1.1018273739459314E-2</v>
      </c>
      <c r="I828" s="3"/>
      <c r="J828" s="306">
        <v>42051</v>
      </c>
      <c r="K828" s="176">
        <v>1227.5</v>
      </c>
      <c r="L828" s="176">
        <v>1236.7</v>
      </c>
      <c r="M828" s="176">
        <v>1197.2</v>
      </c>
      <c r="N828" s="178">
        <v>1204.9000000000001</v>
      </c>
      <c r="O828" s="5">
        <f t="shared" si="903"/>
        <v>39.5</v>
      </c>
      <c r="P828" s="8">
        <f t="shared" si="904"/>
        <v>3.2179226069246433E-2</v>
      </c>
      <c r="Q828" s="8">
        <f>(AVERAGE(P825:P827))*Q1239</f>
        <v>1.4088167468993522E-2</v>
      </c>
      <c r="R828" s="8">
        <f>P827/P1239</f>
        <v>0.67462139823355571</v>
      </c>
      <c r="S828" s="109">
        <f t="shared" si="884"/>
        <v>1210.2067744318103</v>
      </c>
      <c r="T828" s="5">
        <f t="shared" si="885"/>
        <v>17.5</v>
      </c>
      <c r="U828" s="8">
        <f t="shared" si="902"/>
        <v>0.5</v>
      </c>
      <c r="V828" s="19">
        <f t="shared" si="886"/>
        <v>5.0999999999999091</v>
      </c>
      <c r="W828" s="109">
        <f t="shared" si="887"/>
        <v>1244.7932255681897</v>
      </c>
      <c r="X828" s="5">
        <f t="shared" si="888"/>
        <v>17.5</v>
      </c>
      <c r="Y828" s="8">
        <f t="shared" si="905"/>
        <v>0.5</v>
      </c>
      <c r="Z828" s="5">
        <f t="shared" si="889"/>
        <v>0</v>
      </c>
      <c r="AA828" s="5">
        <f>K828*AA1239</f>
        <v>15.9575</v>
      </c>
      <c r="AB828" s="5">
        <f t="shared" si="906"/>
        <v>10.765270962311964</v>
      </c>
      <c r="AC828" s="2">
        <f t="shared" si="944"/>
        <v>42051</v>
      </c>
      <c r="AD828" s="43">
        <f t="shared" si="912"/>
        <v>1210</v>
      </c>
      <c r="AE828" s="235">
        <v>11.2</v>
      </c>
      <c r="AF828" s="131">
        <f>(AK827&gt;AF1239)*1</f>
        <v>0</v>
      </c>
      <c r="AG828" s="112">
        <f>MROUND((AD828*AG1239),5)</f>
        <v>1185</v>
      </c>
      <c r="AH828" s="113">
        <f>MROUND((AE828*AH1239),0.1)</f>
        <v>2</v>
      </c>
      <c r="AI828" s="60">
        <f t="shared" si="913"/>
        <v>-22.199999999999818</v>
      </c>
      <c r="AJ828" s="60">
        <f t="shared" si="890"/>
        <v>1227.5</v>
      </c>
      <c r="AK828" s="133">
        <f t="shared" si="891"/>
        <v>1204.9000000000001</v>
      </c>
      <c r="AL828" s="41">
        <f t="shared" si="907"/>
        <v>1245</v>
      </c>
      <c r="AM828" s="56">
        <f t="shared" si="910"/>
        <v>9.4</v>
      </c>
      <c r="AN828" s="82">
        <f t="shared" si="911"/>
        <v>0</v>
      </c>
      <c r="AO828" s="82">
        <f t="shared" si="914"/>
        <v>1</v>
      </c>
      <c r="AP828" s="33">
        <f t="shared" si="929"/>
        <v>1</v>
      </c>
      <c r="AQ828" s="29">
        <f t="shared" si="915"/>
        <v>11.2</v>
      </c>
      <c r="AR828" s="86">
        <f t="shared" si="916"/>
        <v>0</v>
      </c>
      <c r="AS828" s="33">
        <f t="shared" si="917"/>
        <v>1</v>
      </c>
      <c r="AT828" s="19">
        <f t="shared" si="918"/>
        <v>1210</v>
      </c>
      <c r="AU828" s="18">
        <f t="shared" si="930"/>
        <v>0</v>
      </c>
      <c r="AV828" s="5">
        <f t="shared" si="931"/>
        <v>0</v>
      </c>
      <c r="AW828" s="17">
        <f t="shared" si="919"/>
        <v>0</v>
      </c>
      <c r="AX828" s="17">
        <f t="shared" si="920"/>
        <v>0</v>
      </c>
      <c r="AY828" s="17">
        <f t="shared" si="932"/>
        <v>0</v>
      </c>
      <c r="AZ828" s="19">
        <f t="shared" si="933"/>
        <v>0</v>
      </c>
      <c r="BA828" s="19">
        <f t="shared" si="934"/>
        <v>1210</v>
      </c>
      <c r="BB828" s="19">
        <f t="shared" si="935"/>
        <v>0</v>
      </c>
      <c r="BC828" s="19">
        <f t="shared" si="936"/>
        <v>0</v>
      </c>
      <c r="BD828" s="17">
        <f t="shared" si="937"/>
        <v>1210</v>
      </c>
      <c r="BE828" s="17">
        <f t="shared" si="921"/>
        <v>0</v>
      </c>
      <c r="BF828" s="38">
        <f t="shared" si="922"/>
        <v>0</v>
      </c>
      <c r="BG828" s="38">
        <f t="shared" si="923"/>
        <v>0</v>
      </c>
      <c r="BH828" s="38">
        <f t="shared" si="938"/>
        <v>0</v>
      </c>
      <c r="BI828" s="38">
        <f t="shared" si="924"/>
        <v>-2</v>
      </c>
      <c r="BJ828" s="5">
        <f t="shared" si="925"/>
        <v>11.2</v>
      </c>
      <c r="BK828" s="5">
        <f t="shared" si="939"/>
        <v>0</v>
      </c>
      <c r="BL828" s="22">
        <f t="shared" si="940"/>
        <v>0</v>
      </c>
      <c r="BM828" s="5">
        <f t="shared" si="941"/>
        <v>9.1999999999999993</v>
      </c>
      <c r="BN828" s="66">
        <f t="shared" si="942"/>
        <v>919.99999999999989</v>
      </c>
      <c r="BO828" s="5">
        <f>AP828*BO1666</f>
        <v>0</v>
      </c>
      <c r="BP828" s="5">
        <f>AU828*BP1239</f>
        <v>0</v>
      </c>
      <c r="BQ828" s="5">
        <f t="shared" si="893"/>
        <v>-39</v>
      </c>
      <c r="BR828" s="356">
        <f t="shared" si="875"/>
        <v>880.99999999999989</v>
      </c>
      <c r="BS828" s="5">
        <f t="shared" si="943"/>
        <v>1204.9000000000001</v>
      </c>
      <c r="BT828" s="6"/>
      <c r="BU828" s="306">
        <v>42051</v>
      </c>
      <c r="BV828" s="38">
        <f t="shared" si="926"/>
        <v>1204.9000000000001</v>
      </c>
      <c r="BW828" s="66">
        <f>BV27*BV828</f>
        <v>99266.765529741315</v>
      </c>
      <c r="BX828" s="66">
        <f t="shared" si="947"/>
        <v>-1828.9668808699789</v>
      </c>
      <c r="BY828" s="17">
        <f t="shared" si="945"/>
        <v>0</v>
      </c>
      <c r="BZ828" s="17">
        <f t="shared" si="948"/>
        <v>1</v>
      </c>
      <c r="CA828" s="66">
        <f t="shared" si="894"/>
        <v>881</v>
      </c>
      <c r="CB828" s="66">
        <f>N3+CE828</f>
        <v>191263</v>
      </c>
      <c r="CC828" s="66">
        <f>MAX(BW404:BW828)</f>
        <v>154630.08732904927</v>
      </c>
      <c r="CD828" s="66">
        <f t="shared" si="927"/>
        <v>-55363.32179930796</v>
      </c>
      <c r="CE828" s="66">
        <f t="shared" si="895"/>
        <v>141263</v>
      </c>
      <c r="CF828" s="66">
        <f>MAX(CE404:CE828)</f>
        <v>141660</v>
      </c>
      <c r="CG828" s="66">
        <f t="shared" si="928"/>
        <v>-397</v>
      </c>
      <c r="CH828" s="370">
        <f t="shared" si="892"/>
        <v>42051</v>
      </c>
      <c r="CI828" s="17">
        <f t="shared" si="949"/>
        <v>1</v>
      </c>
      <c r="CJ828" s="17">
        <f t="shared" si="950"/>
        <v>0</v>
      </c>
      <c r="CK828" s="38">
        <f>MAX(BV38:BV828)</f>
        <v>1876.9</v>
      </c>
      <c r="CL828" s="38">
        <f t="shared" si="946"/>
        <v>-672</v>
      </c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</row>
    <row r="829" spans="1:147" customFormat="1" x14ac:dyDescent="0.25">
      <c r="A829" s="3"/>
      <c r="B829" s="254">
        <f t="shared" si="951"/>
        <v>41911</v>
      </c>
      <c r="C829" s="5">
        <f t="shared" si="954"/>
        <v>52394</v>
      </c>
      <c r="D829" s="5">
        <v>0</v>
      </c>
      <c r="E829" s="66">
        <f t="shared" si="956"/>
        <v>0</v>
      </c>
      <c r="F829" s="66">
        <f t="shared" si="952"/>
        <v>431</v>
      </c>
      <c r="G829" s="4">
        <f t="shared" si="955"/>
        <v>52825</v>
      </c>
      <c r="H829" s="8">
        <f t="shared" si="953"/>
        <v>8.2261327632935071E-3</v>
      </c>
      <c r="I829" s="3"/>
      <c r="J829" s="306">
        <v>42058</v>
      </c>
      <c r="K829" s="176">
        <v>1203.5</v>
      </c>
      <c r="L829" s="176">
        <v>1219.9000000000001</v>
      </c>
      <c r="M829" s="176">
        <v>1190</v>
      </c>
      <c r="N829" s="178">
        <v>1213.0999999999999</v>
      </c>
      <c r="O829" s="5">
        <f t="shared" si="903"/>
        <v>29.900000000000091</v>
      </c>
      <c r="P829" s="8">
        <f t="shared" si="904"/>
        <v>2.4844204403822262E-2</v>
      </c>
      <c r="Q829" s="8">
        <f>(AVERAGE(P826:P828))*Q1239</f>
        <v>1.3521057677566298E-2</v>
      </c>
      <c r="R829" s="8">
        <f>P828/P1239</f>
        <v>0.91258160217342177</v>
      </c>
      <c r="S829" s="109">
        <f t="shared" si="884"/>
        <v>1187.227407085049</v>
      </c>
      <c r="T829" s="5">
        <f t="shared" si="885"/>
        <v>18.5</v>
      </c>
      <c r="U829" s="8">
        <f t="shared" si="902"/>
        <v>0.47142857142857142</v>
      </c>
      <c r="V829" s="19">
        <f t="shared" si="886"/>
        <v>0</v>
      </c>
      <c r="W829" s="109">
        <f t="shared" si="887"/>
        <v>1219.772592914951</v>
      </c>
      <c r="X829" s="5">
        <f t="shared" si="888"/>
        <v>16.5</v>
      </c>
      <c r="Y829" s="8">
        <f t="shared" si="905"/>
        <v>0.52857142857142858</v>
      </c>
      <c r="Z829" s="5">
        <f t="shared" si="889"/>
        <v>0</v>
      </c>
      <c r="AA829" s="5">
        <f>K829*AA1239</f>
        <v>15.645499999999998</v>
      </c>
      <c r="AB829" s="5">
        <f t="shared" si="906"/>
        <v>14.277795456804268</v>
      </c>
      <c r="AC829" s="2">
        <f t="shared" si="944"/>
        <v>42058</v>
      </c>
      <c r="AD829" s="43">
        <f t="shared" si="912"/>
        <v>1185</v>
      </c>
      <c r="AE829" s="235">
        <v>5.4</v>
      </c>
      <c r="AF829" s="131">
        <f>(AK828&gt;AF1239)*1</f>
        <v>0</v>
      </c>
      <c r="AG829" s="112">
        <f>MROUND((AD829*AG1239),5)</f>
        <v>1160</v>
      </c>
      <c r="AH829" s="113">
        <f>MROUND((AE829*AH1239),0.1)</f>
        <v>1</v>
      </c>
      <c r="AI829" s="60">
        <f t="shared" si="913"/>
        <v>8.1999999999998181</v>
      </c>
      <c r="AJ829" s="60">
        <f t="shared" si="890"/>
        <v>1203.5</v>
      </c>
      <c r="AK829" s="133">
        <f t="shared" si="891"/>
        <v>1213.0999999999999</v>
      </c>
      <c r="AL829" s="41">
        <f t="shared" si="907"/>
        <v>1220</v>
      </c>
      <c r="AM829" s="56">
        <f t="shared" si="910"/>
        <v>5.4</v>
      </c>
      <c r="AN829" s="82">
        <f t="shared" si="911"/>
        <v>1</v>
      </c>
      <c r="AO829" s="82">
        <f t="shared" si="914"/>
        <v>0</v>
      </c>
      <c r="AP829" s="33">
        <f t="shared" si="929"/>
        <v>0</v>
      </c>
      <c r="AQ829" s="29">
        <f t="shared" si="915"/>
        <v>0</v>
      </c>
      <c r="AR829" s="86">
        <f t="shared" si="916"/>
        <v>1</v>
      </c>
      <c r="AS829" s="33">
        <f t="shared" si="917"/>
        <v>0</v>
      </c>
      <c r="AT829" s="19">
        <f t="shared" si="918"/>
        <v>0</v>
      </c>
      <c r="AU829" s="18">
        <f t="shared" si="930"/>
        <v>1</v>
      </c>
      <c r="AV829" s="5">
        <f t="shared" si="931"/>
        <v>5.4</v>
      </c>
      <c r="AW829" s="17">
        <f t="shared" si="919"/>
        <v>1</v>
      </c>
      <c r="AX829" s="17">
        <f t="shared" si="920"/>
        <v>0</v>
      </c>
      <c r="AY829" s="17">
        <f t="shared" si="932"/>
        <v>0</v>
      </c>
      <c r="AZ829" s="19">
        <f t="shared" si="933"/>
        <v>1210</v>
      </c>
      <c r="BA829" s="19">
        <f t="shared" si="934"/>
        <v>0</v>
      </c>
      <c r="BB829" s="19">
        <f t="shared" si="935"/>
        <v>0</v>
      </c>
      <c r="BC829" s="19">
        <f t="shared" si="936"/>
        <v>0</v>
      </c>
      <c r="BD829" s="17">
        <f t="shared" si="937"/>
        <v>1210</v>
      </c>
      <c r="BE829" s="17">
        <f t="shared" si="921"/>
        <v>0</v>
      </c>
      <c r="BF829" s="38">
        <f t="shared" si="922"/>
        <v>0</v>
      </c>
      <c r="BG829" s="38">
        <f t="shared" si="923"/>
        <v>0</v>
      </c>
      <c r="BH829" s="38">
        <f t="shared" si="938"/>
        <v>0</v>
      </c>
      <c r="BI829" s="38">
        <f t="shared" si="924"/>
        <v>-1</v>
      </c>
      <c r="BJ829" s="5">
        <f t="shared" si="925"/>
        <v>0</v>
      </c>
      <c r="BK829" s="5">
        <f t="shared" si="939"/>
        <v>0</v>
      </c>
      <c r="BL829" s="22">
        <f t="shared" si="940"/>
        <v>5.4</v>
      </c>
      <c r="BM829" s="5">
        <f t="shared" si="941"/>
        <v>4.4000000000000004</v>
      </c>
      <c r="BN829" s="66">
        <f t="shared" si="942"/>
        <v>440.00000000000006</v>
      </c>
      <c r="BO829" s="5">
        <f>AP829*BO1667</f>
        <v>0</v>
      </c>
      <c r="BP829" s="5">
        <f>AU829*BP1239</f>
        <v>-39</v>
      </c>
      <c r="BQ829" s="5">
        <f t="shared" si="893"/>
        <v>-39</v>
      </c>
      <c r="BR829" s="356">
        <f t="shared" si="875"/>
        <v>362.00000000000006</v>
      </c>
      <c r="BS829" s="5">
        <f t="shared" si="943"/>
        <v>1213.0999999999999</v>
      </c>
      <c r="BT829" s="6"/>
      <c r="BU829" s="306">
        <v>42058</v>
      </c>
      <c r="BV829" s="38">
        <f t="shared" si="926"/>
        <v>1213.0999999999999</v>
      </c>
      <c r="BW829" s="66">
        <f>BV27*BV829</f>
        <v>99942.329873125724</v>
      </c>
      <c r="BX829" s="66">
        <f t="shared" si="947"/>
        <v>675.56434338440886</v>
      </c>
      <c r="BY829" s="17">
        <f t="shared" si="945"/>
        <v>1</v>
      </c>
      <c r="BZ829" s="17">
        <f t="shared" si="948"/>
        <v>0</v>
      </c>
      <c r="CA829" s="66">
        <f t="shared" si="894"/>
        <v>362</v>
      </c>
      <c r="CB829" s="66">
        <f>N3+CE829</f>
        <v>191625</v>
      </c>
      <c r="CC829" s="66">
        <f>MAX(BW404:BW829)</f>
        <v>154630.08732904927</v>
      </c>
      <c r="CD829" s="66">
        <f t="shared" si="927"/>
        <v>-54687.757455923551</v>
      </c>
      <c r="CE829" s="66">
        <f t="shared" si="895"/>
        <v>141625</v>
      </c>
      <c r="CF829" s="66">
        <f>MAX(CE404:CE829)</f>
        <v>141660</v>
      </c>
      <c r="CG829" s="66">
        <f t="shared" si="928"/>
        <v>-35</v>
      </c>
      <c r="CH829" s="370">
        <f t="shared" si="892"/>
        <v>42058</v>
      </c>
      <c r="CI829" s="17">
        <f t="shared" si="949"/>
        <v>1</v>
      </c>
      <c r="CJ829" s="17">
        <f t="shared" si="950"/>
        <v>0</v>
      </c>
      <c r="CK829" s="38">
        <f>MAX(BV38:BV829)</f>
        <v>1876.9</v>
      </c>
      <c r="CL829" s="38">
        <f t="shared" si="946"/>
        <v>-663.80000000000018</v>
      </c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</row>
    <row r="830" spans="1:147" customFormat="1" x14ac:dyDescent="0.25">
      <c r="A830" s="3"/>
      <c r="B830" s="254">
        <f t="shared" si="951"/>
        <v>41918</v>
      </c>
      <c r="C830" s="5">
        <f t="shared" si="954"/>
        <v>52825</v>
      </c>
      <c r="D830" s="5">
        <v>0</v>
      </c>
      <c r="E830" s="66">
        <f t="shared" si="956"/>
        <v>0</v>
      </c>
      <c r="F830" s="66">
        <f t="shared" si="952"/>
        <v>342.00000000000011</v>
      </c>
      <c r="G830" s="4">
        <f t="shared" si="955"/>
        <v>53167</v>
      </c>
      <c r="H830" s="8">
        <f t="shared" si="953"/>
        <v>6.4742072882158089E-3</v>
      </c>
      <c r="I830" s="3"/>
      <c r="J830" s="306">
        <v>42065</v>
      </c>
      <c r="K830" s="176">
        <v>1213.8</v>
      </c>
      <c r="L830" s="176">
        <v>1223</v>
      </c>
      <c r="M830" s="176">
        <v>1162.9000000000001</v>
      </c>
      <c r="N830" s="178">
        <v>1164.3</v>
      </c>
      <c r="O830" s="5">
        <f t="shared" si="903"/>
        <v>60.099999999999909</v>
      </c>
      <c r="P830" s="8">
        <f t="shared" si="904"/>
        <v>4.951392321634529E-2</v>
      </c>
      <c r="Q830" s="8">
        <f>(AVERAGE(P827:P829))*Q1239</f>
        <v>1.0774901714989422E-2</v>
      </c>
      <c r="R830" s="8">
        <f>P829/P1239</f>
        <v>0.70456523133202376</v>
      </c>
      <c r="S830" s="109">
        <f t="shared" si="884"/>
        <v>1200.7214242983457</v>
      </c>
      <c r="T830" s="5">
        <f t="shared" si="885"/>
        <v>13.799999999999955</v>
      </c>
      <c r="U830" s="8">
        <f t="shared" si="902"/>
        <v>0.44800000000000184</v>
      </c>
      <c r="V830" s="19">
        <f t="shared" si="886"/>
        <v>35.700000000000045</v>
      </c>
      <c r="W830" s="109">
        <f t="shared" si="887"/>
        <v>1226.8785757016542</v>
      </c>
      <c r="X830" s="5">
        <f t="shared" si="888"/>
        <v>11.200000000000045</v>
      </c>
      <c r="Y830" s="8">
        <f t="shared" si="905"/>
        <v>0.55199999999999816</v>
      </c>
      <c r="Z830" s="5">
        <f t="shared" si="889"/>
        <v>0</v>
      </c>
      <c r="AA830" s="5">
        <f>K830*AA1239</f>
        <v>15.779399999999999</v>
      </c>
      <c r="AB830" s="5">
        <f t="shared" si="906"/>
        <v>11.117616611280535</v>
      </c>
      <c r="AC830" s="2">
        <f t="shared" si="944"/>
        <v>42065</v>
      </c>
      <c r="AD830" s="43">
        <f t="shared" si="912"/>
        <v>1200</v>
      </c>
      <c r="AE830" s="235">
        <v>6.7</v>
      </c>
      <c r="AF830" s="131">
        <f>(AK829&gt;AF1239)*1</f>
        <v>0</v>
      </c>
      <c r="AG830" s="112">
        <f>MROUND((AD830*AG1239),5)</f>
        <v>1175</v>
      </c>
      <c r="AH830" s="113">
        <f>MROUND((AE830*AH1239),0.1)</f>
        <v>1.2000000000000002</v>
      </c>
      <c r="AI830" s="60">
        <f t="shared" si="913"/>
        <v>-48.799999999999955</v>
      </c>
      <c r="AJ830" s="60">
        <f t="shared" si="890"/>
        <v>1213.8</v>
      </c>
      <c r="AK830" s="133">
        <f t="shared" si="891"/>
        <v>1164.3</v>
      </c>
      <c r="AL830" s="41">
        <f t="shared" si="907"/>
        <v>1225</v>
      </c>
      <c r="AM830" s="56">
        <f t="shared" si="910"/>
        <v>7.5</v>
      </c>
      <c r="AN830" s="82">
        <f t="shared" si="911"/>
        <v>0</v>
      </c>
      <c r="AO830" s="82">
        <f t="shared" si="914"/>
        <v>1</v>
      </c>
      <c r="AP830" s="33">
        <f t="shared" si="929"/>
        <v>0</v>
      </c>
      <c r="AQ830" s="29">
        <f t="shared" si="915"/>
        <v>0</v>
      </c>
      <c r="AR830" s="86">
        <f t="shared" si="916"/>
        <v>0</v>
      </c>
      <c r="AS830" s="33">
        <f t="shared" si="917"/>
        <v>0</v>
      </c>
      <c r="AT830" s="19">
        <f t="shared" si="918"/>
        <v>0</v>
      </c>
      <c r="AU830" s="18">
        <f t="shared" si="930"/>
        <v>1</v>
      </c>
      <c r="AV830" s="5">
        <f t="shared" si="931"/>
        <v>7.5</v>
      </c>
      <c r="AW830" s="17">
        <f t="shared" si="919"/>
        <v>1</v>
      </c>
      <c r="AX830" s="17">
        <f t="shared" si="920"/>
        <v>0</v>
      </c>
      <c r="AY830" s="17">
        <f t="shared" si="932"/>
        <v>0</v>
      </c>
      <c r="AZ830" s="19">
        <f t="shared" si="933"/>
        <v>1210</v>
      </c>
      <c r="BA830" s="19">
        <f t="shared" si="934"/>
        <v>0</v>
      </c>
      <c r="BB830" s="19">
        <f t="shared" si="935"/>
        <v>0</v>
      </c>
      <c r="BC830" s="19">
        <f t="shared" si="936"/>
        <v>0</v>
      </c>
      <c r="BD830" s="17">
        <f t="shared" si="937"/>
        <v>1210</v>
      </c>
      <c r="BE830" s="17">
        <f t="shared" si="921"/>
        <v>0</v>
      </c>
      <c r="BF830" s="38">
        <f t="shared" si="922"/>
        <v>1175</v>
      </c>
      <c r="BG830" s="38">
        <f t="shared" si="923"/>
        <v>0</v>
      </c>
      <c r="BH830" s="38">
        <f t="shared" si="938"/>
        <v>0</v>
      </c>
      <c r="BI830" s="38">
        <f t="shared" si="924"/>
        <v>-1.2000000000000002</v>
      </c>
      <c r="BJ830" s="5">
        <f t="shared" si="925"/>
        <v>0</v>
      </c>
      <c r="BK830" s="5">
        <f t="shared" si="939"/>
        <v>0</v>
      </c>
      <c r="BL830" s="22">
        <f t="shared" si="940"/>
        <v>7.5</v>
      </c>
      <c r="BM830" s="5">
        <f t="shared" si="941"/>
        <v>6.3</v>
      </c>
      <c r="BN830" s="66">
        <f t="shared" si="942"/>
        <v>630</v>
      </c>
      <c r="BO830" s="5">
        <f>AP830*BO1668</f>
        <v>0</v>
      </c>
      <c r="BP830" s="5">
        <f>AU830*BP1239</f>
        <v>-39</v>
      </c>
      <c r="BQ830" s="5">
        <f t="shared" si="893"/>
        <v>-39</v>
      </c>
      <c r="BR830" s="356">
        <f t="shared" si="875"/>
        <v>552</v>
      </c>
      <c r="BS830" s="5">
        <f t="shared" si="943"/>
        <v>1164.3</v>
      </c>
      <c r="BT830" s="6"/>
      <c r="BU830" s="306">
        <v>42065</v>
      </c>
      <c r="BV830" s="38">
        <f t="shared" si="926"/>
        <v>1164.3</v>
      </c>
      <c r="BW830" s="66">
        <f>BV27*BV830</f>
        <v>95921.898171033114</v>
      </c>
      <c r="BX830" s="66">
        <f t="shared" si="947"/>
        <v>-4020.4317020926101</v>
      </c>
      <c r="BY830" s="17">
        <f t="shared" si="945"/>
        <v>0</v>
      </c>
      <c r="BZ830" s="17">
        <f t="shared" si="948"/>
        <v>1</v>
      </c>
      <c r="CA830" s="66">
        <f t="shared" si="894"/>
        <v>552</v>
      </c>
      <c r="CB830" s="66">
        <f>N3+CE830</f>
        <v>192177</v>
      </c>
      <c r="CC830" s="66">
        <f>MAX(BW404:BW830)</f>
        <v>154630.08732904927</v>
      </c>
      <c r="CD830" s="66">
        <f t="shared" si="927"/>
        <v>-58708.189158016161</v>
      </c>
      <c r="CE830" s="66">
        <f t="shared" si="895"/>
        <v>142177</v>
      </c>
      <c r="CF830" s="66">
        <f>MAX(CE404:CE830)</f>
        <v>142177</v>
      </c>
      <c r="CG830" s="66">
        <f t="shared" si="928"/>
        <v>0</v>
      </c>
      <c r="CH830" s="370">
        <f t="shared" si="892"/>
        <v>42065</v>
      </c>
      <c r="CI830" s="17">
        <f t="shared" si="949"/>
        <v>1</v>
      </c>
      <c r="CJ830" s="17">
        <f t="shared" si="950"/>
        <v>0</v>
      </c>
      <c r="CK830" s="38">
        <f>MAX(BV38:BV830)</f>
        <v>1876.9</v>
      </c>
      <c r="CL830" s="38">
        <f t="shared" si="946"/>
        <v>-712.60000000000014</v>
      </c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</row>
    <row r="831" spans="1:147" customFormat="1" x14ac:dyDescent="0.25">
      <c r="A831" s="3"/>
      <c r="B831" s="254">
        <f t="shared" si="951"/>
        <v>41925</v>
      </c>
      <c r="C831" s="5">
        <f t="shared" si="954"/>
        <v>53167</v>
      </c>
      <c r="D831" s="5">
        <v>0</v>
      </c>
      <c r="E831" s="66">
        <f t="shared" si="956"/>
        <v>0</v>
      </c>
      <c r="F831" s="66">
        <f t="shared" si="952"/>
        <v>480.99999999999989</v>
      </c>
      <c r="G831" s="4">
        <f t="shared" si="955"/>
        <v>53648</v>
      </c>
      <c r="H831" s="8">
        <f t="shared" si="953"/>
        <v>9.0469652227885694E-3</v>
      </c>
      <c r="I831" s="3"/>
      <c r="J831" s="306">
        <v>42072</v>
      </c>
      <c r="K831" s="176">
        <v>1169.5999999999999</v>
      </c>
      <c r="L831" s="176">
        <v>1174.4000000000001</v>
      </c>
      <c r="M831" s="176">
        <v>1146.5</v>
      </c>
      <c r="N831" s="178">
        <v>1152.4000000000001</v>
      </c>
      <c r="O831" s="5">
        <f t="shared" si="903"/>
        <v>27.900000000000091</v>
      </c>
      <c r="P831" s="8">
        <f t="shared" si="904"/>
        <v>2.3854309165526756E-2</v>
      </c>
      <c r="Q831" s="8">
        <f>(AVERAGE(P828:P830))*Q1239</f>
        <v>1.4204980491921865E-2</v>
      </c>
      <c r="R831" s="8">
        <f>P830/P1239</f>
        <v>1.4041821665141843</v>
      </c>
      <c r="S831" s="109">
        <f t="shared" si="884"/>
        <v>1152.985854816648</v>
      </c>
      <c r="T831" s="5">
        <f t="shared" si="885"/>
        <v>14.599999999999909</v>
      </c>
      <c r="U831" s="8">
        <f t="shared" si="902"/>
        <v>0.51333333333333642</v>
      </c>
      <c r="V831" s="19">
        <f t="shared" si="886"/>
        <v>2.5999999999999091</v>
      </c>
      <c r="W831" s="109">
        <f t="shared" si="887"/>
        <v>1186.2141451833518</v>
      </c>
      <c r="X831" s="5">
        <f t="shared" si="888"/>
        <v>15.400000000000091</v>
      </c>
      <c r="Y831" s="8">
        <f t="shared" si="905"/>
        <v>0.48666666666666358</v>
      </c>
      <c r="Z831" s="5">
        <f t="shared" si="889"/>
        <v>0</v>
      </c>
      <c r="AA831" s="5">
        <f>K831*AA1239</f>
        <v>15.204799999999999</v>
      </c>
      <c r="AB831" s="5">
        <f t="shared" si="906"/>
        <v>21.350309005414868</v>
      </c>
      <c r="AC831" s="2">
        <f t="shared" si="944"/>
        <v>42072</v>
      </c>
      <c r="AD831" s="43">
        <f t="shared" si="912"/>
        <v>1155</v>
      </c>
      <c r="AE831" s="235">
        <v>5</v>
      </c>
      <c r="AF831" s="131">
        <f>(AK830&gt;AF1239)*1</f>
        <v>0</v>
      </c>
      <c r="AG831" s="112">
        <f>MROUND((AD831*AG1239),5)</f>
        <v>1135</v>
      </c>
      <c r="AH831" s="113">
        <f>MROUND((AE831*AH1239),0.1)</f>
        <v>0.9</v>
      </c>
      <c r="AI831" s="60">
        <f t="shared" si="913"/>
        <v>-11.899999999999864</v>
      </c>
      <c r="AJ831" s="60">
        <f t="shared" si="890"/>
        <v>1169.5999999999999</v>
      </c>
      <c r="AK831" s="133">
        <f t="shared" si="891"/>
        <v>1152.4000000000001</v>
      </c>
      <c r="AL831" s="41">
        <f t="shared" si="907"/>
        <v>1185</v>
      </c>
      <c r="AM831" s="56">
        <f t="shared" si="910"/>
        <v>6.1000000000000005</v>
      </c>
      <c r="AN831" s="82">
        <f t="shared" si="911"/>
        <v>0</v>
      </c>
      <c r="AO831" s="82">
        <f t="shared" si="914"/>
        <v>1</v>
      </c>
      <c r="AP831" s="33">
        <f t="shared" si="929"/>
        <v>0</v>
      </c>
      <c r="AQ831" s="29">
        <f t="shared" si="915"/>
        <v>0</v>
      </c>
      <c r="AR831" s="86">
        <f t="shared" si="916"/>
        <v>0</v>
      </c>
      <c r="AS831" s="33">
        <f t="shared" si="917"/>
        <v>0</v>
      </c>
      <c r="AT831" s="19">
        <f t="shared" si="918"/>
        <v>0</v>
      </c>
      <c r="AU831" s="18">
        <f t="shared" si="930"/>
        <v>1</v>
      </c>
      <c r="AV831" s="5">
        <f t="shared" si="931"/>
        <v>6.1000000000000005</v>
      </c>
      <c r="AW831" s="17">
        <f t="shared" si="919"/>
        <v>1</v>
      </c>
      <c r="AX831" s="17">
        <f t="shared" si="920"/>
        <v>0</v>
      </c>
      <c r="AY831" s="17">
        <f t="shared" si="932"/>
        <v>0</v>
      </c>
      <c r="AZ831" s="19">
        <f t="shared" si="933"/>
        <v>1210</v>
      </c>
      <c r="BA831" s="19">
        <f t="shared" si="934"/>
        <v>0</v>
      </c>
      <c r="BB831" s="19">
        <f t="shared" si="935"/>
        <v>0</v>
      </c>
      <c r="BC831" s="19">
        <f t="shared" si="936"/>
        <v>0</v>
      </c>
      <c r="BD831" s="17">
        <f t="shared" si="937"/>
        <v>1210</v>
      </c>
      <c r="BE831" s="17">
        <f t="shared" si="921"/>
        <v>0</v>
      </c>
      <c r="BF831" s="38">
        <f t="shared" si="922"/>
        <v>0</v>
      </c>
      <c r="BG831" s="38">
        <f t="shared" si="923"/>
        <v>0</v>
      </c>
      <c r="BH831" s="38">
        <f t="shared" si="938"/>
        <v>0</v>
      </c>
      <c r="BI831" s="38">
        <f t="shared" si="924"/>
        <v>-0.9</v>
      </c>
      <c r="BJ831" s="5">
        <f t="shared" si="925"/>
        <v>0</v>
      </c>
      <c r="BK831" s="5">
        <f t="shared" si="939"/>
        <v>0</v>
      </c>
      <c r="BL831" s="22">
        <f t="shared" si="940"/>
        <v>6.1000000000000005</v>
      </c>
      <c r="BM831" s="5">
        <f t="shared" si="941"/>
        <v>5.2</v>
      </c>
      <c r="BN831" s="66">
        <f t="shared" si="942"/>
        <v>520</v>
      </c>
      <c r="BO831" s="5">
        <f>AP831*BO1669</f>
        <v>0</v>
      </c>
      <c r="BP831" s="5">
        <f>AU831*BP1239</f>
        <v>-39</v>
      </c>
      <c r="BQ831" s="5">
        <f t="shared" si="893"/>
        <v>-39</v>
      </c>
      <c r="BR831" s="356">
        <f t="shared" ref="BR831:BR894" si="957">BQ831+BP831+BO831+BN831</f>
        <v>442</v>
      </c>
      <c r="BS831" s="5">
        <f t="shared" si="943"/>
        <v>1152.4000000000001</v>
      </c>
      <c r="BT831" s="6"/>
      <c r="BU831" s="306">
        <v>42072</v>
      </c>
      <c r="BV831" s="38">
        <f t="shared" si="926"/>
        <v>1152.4000000000001</v>
      </c>
      <c r="BW831" s="66">
        <f>BV27*BV831</f>
        <v>94941.506014170387</v>
      </c>
      <c r="BX831" s="66">
        <f t="shared" si="947"/>
        <v>-980.39215686272655</v>
      </c>
      <c r="BY831" s="17">
        <f t="shared" si="945"/>
        <v>0</v>
      </c>
      <c r="BZ831" s="17">
        <f t="shared" si="948"/>
        <v>1</v>
      </c>
      <c r="CA831" s="66">
        <f t="shared" si="894"/>
        <v>442</v>
      </c>
      <c r="CB831" s="66">
        <f>N3+CE831</f>
        <v>192619</v>
      </c>
      <c r="CC831" s="66">
        <f>MAX(BW404:BW831)</f>
        <v>154630.08732904927</v>
      </c>
      <c r="CD831" s="66">
        <f t="shared" si="927"/>
        <v>-59688.581314878887</v>
      </c>
      <c r="CE831" s="66">
        <f t="shared" si="895"/>
        <v>142619</v>
      </c>
      <c r="CF831" s="66">
        <f>MAX(CE404:CE831)</f>
        <v>142619</v>
      </c>
      <c r="CG831" s="66">
        <f t="shared" si="928"/>
        <v>0</v>
      </c>
      <c r="CH831" s="370">
        <f t="shared" si="892"/>
        <v>42072</v>
      </c>
      <c r="CI831" s="17">
        <f t="shared" si="949"/>
        <v>1</v>
      </c>
      <c r="CJ831" s="17">
        <f t="shared" si="950"/>
        <v>0</v>
      </c>
      <c r="CK831" s="38">
        <f>MAX(BV38:BV831)</f>
        <v>1876.9</v>
      </c>
      <c r="CL831" s="38">
        <f t="shared" si="946"/>
        <v>-724.5</v>
      </c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</row>
    <row r="832" spans="1:147" customFormat="1" x14ac:dyDescent="0.25">
      <c r="A832" s="3"/>
      <c r="B832" s="254">
        <f t="shared" si="951"/>
        <v>41932</v>
      </c>
      <c r="C832" s="5">
        <f t="shared" si="954"/>
        <v>53648</v>
      </c>
      <c r="D832" s="5">
        <v>0</v>
      </c>
      <c r="E832" s="66">
        <f t="shared" si="956"/>
        <v>0</v>
      </c>
      <c r="F832" s="66">
        <f t="shared" si="952"/>
        <v>760.99999999999989</v>
      </c>
      <c r="G832" s="4">
        <f t="shared" si="955"/>
        <v>54409</v>
      </c>
      <c r="H832" s="8">
        <f t="shared" si="953"/>
        <v>1.4185058156874439E-2</v>
      </c>
      <c r="I832" s="3"/>
      <c r="J832" s="306">
        <v>42079</v>
      </c>
      <c r="K832" s="176">
        <v>1157.9000000000001</v>
      </c>
      <c r="L832" s="176">
        <v>1187.4000000000001</v>
      </c>
      <c r="M832" s="176">
        <v>1141.5999999999999</v>
      </c>
      <c r="N832" s="178">
        <v>1184.5999999999999</v>
      </c>
      <c r="O832" s="5">
        <f t="shared" si="903"/>
        <v>45.800000000000182</v>
      </c>
      <c r="P832" s="8">
        <f t="shared" si="904"/>
        <v>3.9554365661974421E-2</v>
      </c>
      <c r="Q832" s="8">
        <f>(AVERAGE(P829:P831))*Q1239</f>
        <v>1.3094991571425907E-2</v>
      </c>
      <c r="R832" s="8">
        <f>P831/P1239</f>
        <v>0.67649245603893204</v>
      </c>
      <c r="S832" s="109">
        <f t="shared" si="884"/>
        <v>1142.737309259446</v>
      </c>
      <c r="T832" s="5">
        <f t="shared" si="885"/>
        <v>12.900000000000091</v>
      </c>
      <c r="U832" s="8">
        <f t="shared" si="902"/>
        <v>0.56999999999999695</v>
      </c>
      <c r="V832" s="19">
        <f t="shared" si="886"/>
        <v>0</v>
      </c>
      <c r="W832" s="109">
        <f t="shared" si="887"/>
        <v>1173.0626907405542</v>
      </c>
      <c r="X832" s="5">
        <f t="shared" si="888"/>
        <v>17.099999999999909</v>
      </c>
      <c r="Y832" s="8">
        <f t="shared" si="905"/>
        <v>0.43000000000000305</v>
      </c>
      <c r="Z832" s="5">
        <f t="shared" si="889"/>
        <v>9.5999999999999091</v>
      </c>
      <c r="AA832" s="5">
        <f>K832*AA1239</f>
        <v>15.0527</v>
      </c>
      <c r="AB832" s="5">
        <f t="shared" si="906"/>
        <v>10.183037993017232</v>
      </c>
      <c r="AC832" s="2">
        <f t="shared" si="944"/>
        <v>42079</v>
      </c>
      <c r="AD832" s="43">
        <f t="shared" si="912"/>
        <v>1145</v>
      </c>
      <c r="AE832" s="235">
        <v>10.9</v>
      </c>
      <c r="AF832" s="131">
        <f>(AK831&gt;AF1239)*1</f>
        <v>0</v>
      </c>
      <c r="AG832" s="112">
        <f>MROUND((AD832*AG1239),5)</f>
        <v>1125</v>
      </c>
      <c r="AH832" s="113">
        <f>MROUND((AE832*AH1239),0.1)</f>
        <v>2</v>
      </c>
      <c r="AI832" s="60">
        <f t="shared" si="913"/>
        <v>32.199999999999818</v>
      </c>
      <c r="AJ832" s="60">
        <f t="shared" si="890"/>
        <v>1157.9000000000001</v>
      </c>
      <c r="AK832" s="133">
        <f t="shared" si="891"/>
        <v>1184.5999999999999</v>
      </c>
      <c r="AL832" s="41">
        <f t="shared" si="907"/>
        <v>1175</v>
      </c>
      <c r="AM832" s="56">
        <f t="shared" si="910"/>
        <v>10.4</v>
      </c>
      <c r="AN832" s="82">
        <f t="shared" si="911"/>
        <v>1</v>
      </c>
      <c r="AO832" s="82">
        <f t="shared" si="914"/>
        <v>0</v>
      </c>
      <c r="AP832" s="33">
        <f t="shared" si="929"/>
        <v>0</v>
      </c>
      <c r="AQ832" s="29">
        <f t="shared" si="915"/>
        <v>0</v>
      </c>
      <c r="AR832" s="86">
        <f t="shared" si="916"/>
        <v>1</v>
      </c>
      <c r="AS832" s="33">
        <f t="shared" si="917"/>
        <v>0</v>
      </c>
      <c r="AT832" s="19">
        <f t="shared" si="918"/>
        <v>0</v>
      </c>
      <c r="AU832" s="18">
        <f t="shared" si="930"/>
        <v>1</v>
      </c>
      <c r="AV832" s="5">
        <f t="shared" si="931"/>
        <v>10.4</v>
      </c>
      <c r="AW832" s="17">
        <f t="shared" si="919"/>
        <v>0</v>
      </c>
      <c r="AX832" s="17">
        <f t="shared" si="920"/>
        <v>1</v>
      </c>
      <c r="AY832" s="17">
        <f t="shared" si="932"/>
        <v>1175</v>
      </c>
      <c r="AZ832" s="19">
        <f t="shared" si="933"/>
        <v>1210</v>
      </c>
      <c r="BA832" s="19">
        <f t="shared" si="934"/>
        <v>0</v>
      </c>
      <c r="BB832" s="19">
        <f t="shared" si="935"/>
        <v>0</v>
      </c>
      <c r="BC832" s="19">
        <f t="shared" si="936"/>
        <v>1175</v>
      </c>
      <c r="BD832" s="17">
        <f t="shared" si="937"/>
        <v>0</v>
      </c>
      <c r="BE832" s="17">
        <f t="shared" si="921"/>
        <v>0</v>
      </c>
      <c r="BF832" s="38">
        <f t="shared" si="922"/>
        <v>0</v>
      </c>
      <c r="BG832" s="38">
        <f t="shared" si="923"/>
        <v>0</v>
      </c>
      <c r="BH832" s="38">
        <f t="shared" si="938"/>
        <v>0</v>
      </c>
      <c r="BI832" s="38">
        <f t="shared" si="924"/>
        <v>-2</v>
      </c>
      <c r="BJ832" s="5">
        <f t="shared" si="925"/>
        <v>0</v>
      </c>
      <c r="BK832" s="5">
        <f t="shared" si="939"/>
        <v>-35</v>
      </c>
      <c r="BL832" s="22">
        <f t="shared" si="940"/>
        <v>-24.6</v>
      </c>
      <c r="BM832" s="5">
        <f t="shared" si="941"/>
        <v>-26.6</v>
      </c>
      <c r="BN832" s="66">
        <f t="shared" si="942"/>
        <v>-2660</v>
      </c>
      <c r="BO832" s="5">
        <f>AP832*BO1670</f>
        <v>0</v>
      </c>
      <c r="BP832" s="5">
        <f>AU832*BP1239</f>
        <v>-39</v>
      </c>
      <c r="BQ832" s="5">
        <f t="shared" si="893"/>
        <v>-39</v>
      </c>
      <c r="BR832" s="356">
        <f t="shared" si="957"/>
        <v>-2738</v>
      </c>
      <c r="BS832" s="5">
        <f t="shared" si="943"/>
        <v>1184.5999999999999</v>
      </c>
      <c r="BT832" s="6"/>
      <c r="BU832" s="306">
        <v>42079</v>
      </c>
      <c r="BV832" s="38">
        <f t="shared" si="926"/>
        <v>1184.5999999999999</v>
      </c>
      <c r="BW832" s="66">
        <f>BV27*BV832</f>
        <v>97594.331850387214</v>
      </c>
      <c r="BX832" s="66">
        <f t="shared" si="947"/>
        <v>2652.8258362168272</v>
      </c>
      <c r="BY832" s="17">
        <f t="shared" si="945"/>
        <v>1</v>
      </c>
      <c r="BZ832" s="17">
        <f t="shared" si="948"/>
        <v>0</v>
      </c>
      <c r="CA832" s="66">
        <f t="shared" si="894"/>
        <v>-2738</v>
      </c>
      <c r="CB832" s="66">
        <f>N3+CE832</f>
        <v>189881</v>
      </c>
      <c r="CC832" s="66">
        <f>MAX(BW404:BW832)</f>
        <v>154630.08732904927</v>
      </c>
      <c r="CD832" s="66">
        <f t="shared" si="927"/>
        <v>-57035.75547866206</v>
      </c>
      <c r="CE832" s="66">
        <f t="shared" si="895"/>
        <v>139881</v>
      </c>
      <c r="CF832" s="66">
        <f>MAX(CE404:CE832)</f>
        <v>142619</v>
      </c>
      <c r="CG832" s="66">
        <f t="shared" si="928"/>
        <v>-2738</v>
      </c>
      <c r="CH832" s="370">
        <f t="shared" si="892"/>
        <v>42079</v>
      </c>
      <c r="CI832" s="17">
        <f t="shared" si="949"/>
        <v>0</v>
      </c>
      <c r="CJ832" s="17">
        <f t="shared" si="950"/>
        <v>1</v>
      </c>
      <c r="CK832" s="38">
        <f>MAX(BV38:BV832)</f>
        <v>1876.9</v>
      </c>
      <c r="CL832" s="38">
        <f t="shared" si="946"/>
        <v>-692.30000000000018</v>
      </c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</row>
    <row r="833" spans="1:147" customFormat="1" x14ac:dyDescent="0.25">
      <c r="A833" s="3"/>
      <c r="B833" s="254">
        <f t="shared" si="951"/>
        <v>41939</v>
      </c>
      <c r="C833" s="5">
        <f t="shared" si="954"/>
        <v>54409</v>
      </c>
      <c r="D833" s="5">
        <v>0</v>
      </c>
      <c r="E833" s="66">
        <f t="shared" si="956"/>
        <v>0</v>
      </c>
      <c r="F833" s="66">
        <f t="shared" si="952"/>
        <v>420.99999999999994</v>
      </c>
      <c r="G833" s="4">
        <f t="shared" si="955"/>
        <v>54830</v>
      </c>
      <c r="H833" s="8">
        <f t="shared" si="953"/>
        <v>7.7376904556231496E-3</v>
      </c>
      <c r="I833" s="3"/>
      <c r="J833" s="306">
        <v>42086</v>
      </c>
      <c r="K833" s="176">
        <v>1183.2</v>
      </c>
      <c r="L833" s="176">
        <v>1219.5</v>
      </c>
      <c r="M833" s="176">
        <v>1178.5999999999999</v>
      </c>
      <c r="N833" s="178">
        <v>1200.7</v>
      </c>
      <c r="O833" s="5">
        <f t="shared" si="903"/>
        <v>40.900000000000091</v>
      </c>
      <c r="P833" s="8">
        <f t="shared" si="904"/>
        <v>3.4567275185936518E-2</v>
      </c>
      <c r="Q833" s="8">
        <f>(AVERAGE(P830:P832))*Q1239</f>
        <v>1.5056346405846197E-2</v>
      </c>
      <c r="R833" s="8">
        <f>P832/P1239</f>
        <v>1.1217356909417835</v>
      </c>
      <c r="S833" s="109">
        <f t="shared" si="884"/>
        <v>1165.3853309326028</v>
      </c>
      <c r="T833" s="5">
        <f t="shared" si="885"/>
        <v>18.200000000000045</v>
      </c>
      <c r="U833" s="8">
        <f t="shared" si="902"/>
        <v>0.47999999999999871</v>
      </c>
      <c r="V833" s="19">
        <f t="shared" si="886"/>
        <v>0</v>
      </c>
      <c r="W833" s="109">
        <f t="shared" si="887"/>
        <v>1201.0146690673973</v>
      </c>
      <c r="X833" s="5">
        <f t="shared" si="888"/>
        <v>16.799999999999955</v>
      </c>
      <c r="Y833" s="8">
        <f t="shared" si="905"/>
        <v>0.52000000000000135</v>
      </c>
      <c r="Z833" s="5">
        <f t="shared" si="889"/>
        <v>0.70000000000004547</v>
      </c>
      <c r="AA833" s="5">
        <f>K833*AA1239</f>
        <v>15.381600000000001</v>
      </c>
      <c r="AB833" s="5">
        <f t="shared" si="906"/>
        <v>17.254089703790136</v>
      </c>
      <c r="AC833" s="2">
        <f t="shared" si="944"/>
        <v>42086</v>
      </c>
      <c r="AD833" s="43">
        <f t="shared" si="912"/>
        <v>1165</v>
      </c>
      <c r="AE833" s="235">
        <v>5.8</v>
      </c>
      <c r="AF833" s="131">
        <f>(AK832&gt;AF1239)*1</f>
        <v>0</v>
      </c>
      <c r="AG833" s="112">
        <f>MROUND((AD833*AG1239),5)</f>
        <v>1145</v>
      </c>
      <c r="AH833" s="113">
        <f>MROUND((AE833*AH1239),0.1)</f>
        <v>1</v>
      </c>
      <c r="AI833" s="60">
        <f t="shared" si="913"/>
        <v>16.100000000000136</v>
      </c>
      <c r="AJ833" s="60">
        <f t="shared" si="890"/>
        <v>1183.2</v>
      </c>
      <c r="AK833" s="133">
        <f t="shared" si="891"/>
        <v>1200.7</v>
      </c>
      <c r="AL833" s="41">
        <f t="shared" si="907"/>
        <v>1200</v>
      </c>
      <c r="AM833" s="56">
        <f t="shared" si="910"/>
        <v>4.4000000000000004</v>
      </c>
      <c r="AN833" s="82">
        <f t="shared" si="911"/>
        <v>1</v>
      </c>
      <c r="AO833" s="82">
        <f t="shared" si="914"/>
        <v>0</v>
      </c>
      <c r="AP833" s="33">
        <f t="shared" si="929"/>
        <v>1</v>
      </c>
      <c r="AQ833" s="29">
        <f t="shared" si="915"/>
        <v>5.8</v>
      </c>
      <c r="AR833" s="86">
        <f t="shared" si="916"/>
        <v>1</v>
      </c>
      <c r="AS833" s="33">
        <f t="shared" si="917"/>
        <v>0</v>
      </c>
      <c r="AT833" s="19">
        <f t="shared" si="918"/>
        <v>0</v>
      </c>
      <c r="AU833" s="18">
        <f t="shared" si="930"/>
        <v>0</v>
      </c>
      <c r="AV833" s="5">
        <f t="shared" si="931"/>
        <v>0</v>
      </c>
      <c r="AW833" s="17">
        <f t="shared" si="919"/>
        <v>0</v>
      </c>
      <c r="AX833" s="17">
        <f t="shared" si="920"/>
        <v>0</v>
      </c>
      <c r="AY833" s="17">
        <f t="shared" si="932"/>
        <v>0</v>
      </c>
      <c r="AZ833" s="19">
        <f t="shared" si="933"/>
        <v>0</v>
      </c>
      <c r="BA833" s="19">
        <f t="shared" si="934"/>
        <v>0</v>
      </c>
      <c r="BB833" s="19">
        <f t="shared" si="935"/>
        <v>0</v>
      </c>
      <c r="BC833" s="19">
        <f t="shared" si="936"/>
        <v>0</v>
      </c>
      <c r="BD833" s="17">
        <f t="shared" si="937"/>
        <v>0</v>
      </c>
      <c r="BE833" s="17">
        <f t="shared" si="921"/>
        <v>0</v>
      </c>
      <c r="BF833" s="38">
        <f t="shared" si="922"/>
        <v>0</v>
      </c>
      <c r="BG833" s="38">
        <f t="shared" si="923"/>
        <v>0</v>
      </c>
      <c r="BH833" s="38">
        <f t="shared" si="938"/>
        <v>0</v>
      </c>
      <c r="BI833" s="38">
        <f t="shared" si="924"/>
        <v>-1</v>
      </c>
      <c r="BJ833" s="5">
        <f t="shared" si="925"/>
        <v>5.8</v>
      </c>
      <c r="BK833" s="5">
        <f t="shared" si="939"/>
        <v>0</v>
      </c>
      <c r="BL833" s="22">
        <f t="shared" si="940"/>
        <v>0</v>
      </c>
      <c r="BM833" s="5">
        <f t="shared" si="941"/>
        <v>4.8</v>
      </c>
      <c r="BN833" s="66">
        <f t="shared" si="942"/>
        <v>480</v>
      </c>
      <c r="BO833" s="5">
        <f>AP833*BO1671</f>
        <v>0</v>
      </c>
      <c r="BP833" s="5">
        <f>AU833*BP1239</f>
        <v>0</v>
      </c>
      <c r="BQ833" s="5">
        <f t="shared" si="893"/>
        <v>-39</v>
      </c>
      <c r="BR833" s="356">
        <f t="shared" si="957"/>
        <v>441</v>
      </c>
      <c r="BS833" s="5">
        <f t="shared" si="943"/>
        <v>1200.7</v>
      </c>
      <c r="BT833" s="6"/>
      <c r="BU833" s="306">
        <v>42086</v>
      </c>
      <c r="BV833" s="38">
        <f t="shared" si="926"/>
        <v>1200.7</v>
      </c>
      <c r="BW833" s="66">
        <f>BV27*BV833</f>
        <v>98920.744768495642</v>
      </c>
      <c r="BX833" s="66">
        <f t="shared" si="947"/>
        <v>1326.4129181084281</v>
      </c>
      <c r="BY833" s="17">
        <f t="shared" si="945"/>
        <v>1</v>
      </c>
      <c r="BZ833" s="17">
        <f t="shared" si="948"/>
        <v>0</v>
      </c>
      <c r="CA833" s="66">
        <f t="shared" si="894"/>
        <v>441</v>
      </c>
      <c r="CB833" s="66">
        <f>N3+CE833</f>
        <v>190322</v>
      </c>
      <c r="CC833" s="66">
        <f>MAX(BW404:BW833)</f>
        <v>154630.08732904927</v>
      </c>
      <c r="CD833" s="66">
        <f t="shared" si="927"/>
        <v>-55709.342560553632</v>
      </c>
      <c r="CE833" s="66">
        <f t="shared" si="895"/>
        <v>140322</v>
      </c>
      <c r="CF833" s="66">
        <f>MAX(CE404:CE833)</f>
        <v>142619</v>
      </c>
      <c r="CG833" s="66">
        <f t="shared" si="928"/>
        <v>-2297</v>
      </c>
      <c r="CH833" s="370">
        <f t="shared" si="892"/>
        <v>42086</v>
      </c>
      <c r="CI833" s="17">
        <f t="shared" si="949"/>
        <v>1</v>
      </c>
      <c r="CJ833" s="17">
        <f t="shared" si="950"/>
        <v>0</v>
      </c>
      <c r="CK833" s="38">
        <f>MAX(BV38:BV833)</f>
        <v>1876.9</v>
      </c>
      <c r="CL833" s="38">
        <f t="shared" si="946"/>
        <v>-676.2</v>
      </c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</row>
    <row r="834" spans="1:147" customFormat="1" x14ac:dyDescent="0.25">
      <c r="A834" s="3"/>
      <c r="B834" s="254">
        <f t="shared" si="951"/>
        <v>41946</v>
      </c>
      <c r="C834" s="5">
        <f t="shared" si="954"/>
        <v>54830</v>
      </c>
      <c r="D834" s="5">
        <v>0</v>
      </c>
      <c r="E834" s="66">
        <f t="shared" si="956"/>
        <v>0</v>
      </c>
      <c r="F834" s="66">
        <f t="shared" si="952"/>
        <v>392</v>
      </c>
      <c r="G834" s="4">
        <f t="shared" si="955"/>
        <v>55222</v>
      </c>
      <c r="H834" s="8">
        <f t="shared" si="953"/>
        <v>7.1493707824183839E-3</v>
      </c>
      <c r="I834" s="3"/>
      <c r="J834" s="306">
        <v>42093</v>
      </c>
      <c r="K834" s="176">
        <v>1198.5999999999999</v>
      </c>
      <c r="L834" s="176">
        <v>1208.7</v>
      </c>
      <c r="M834" s="176">
        <v>1178.2</v>
      </c>
      <c r="N834" s="178">
        <v>1200.9000000000001</v>
      </c>
      <c r="O834" s="5">
        <f t="shared" si="903"/>
        <v>30.5</v>
      </c>
      <c r="P834" s="8">
        <f t="shared" si="904"/>
        <v>2.5446354079759721E-2</v>
      </c>
      <c r="Q834" s="8">
        <f>(AVERAGE(P831:P833))*Q1239</f>
        <v>1.3063460001791694E-2</v>
      </c>
      <c r="R834" s="8">
        <f>P833/P1239</f>
        <v>0.98030509820431611</v>
      </c>
      <c r="S834" s="109">
        <f t="shared" si="884"/>
        <v>1182.9421368418523</v>
      </c>
      <c r="T834" s="5">
        <f t="shared" si="885"/>
        <v>13.599999999999909</v>
      </c>
      <c r="U834" s="8">
        <f t="shared" si="902"/>
        <v>0.54666666666666974</v>
      </c>
      <c r="V834" s="19">
        <f t="shared" si="886"/>
        <v>0</v>
      </c>
      <c r="W834" s="109">
        <f t="shared" si="887"/>
        <v>1214.2578631581475</v>
      </c>
      <c r="X834" s="5">
        <f t="shared" si="888"/>
        <v>16.400000000000091</v>
      </c>
      <c r="Y834" s="8">
        <f t="shared" si="905"/>
        <v>0.45333333333333026</v>
      </c>
      <c r="Z834" s="5">
        <f t="shared" si="889"/>
        <v>0</v>
      </c>
      <c r="AA834" s="5">
        <f>K834*AA1239</f>
        <v>15.581799999999998</v>
      </c>
      <c r="AB834" s="5">
        <f t="shared" si="906"/>
        <v>15.27491797920001</v>
      </c>
      <c r="AC834" s="2">
        <f t="shared" si="944"/>
        <v>42093</v>
      </c>
      <c r="AD834" s="43">
        <f t="shared" si="912"/>
        <v>1185</v>
      </c>
      <c r="AE834" s="235">
        <v>8.1999999999999993</v>
      </c>
      <c r="AF834" s="131">
        <f>(AK833&gt;AF1239)*1</f>
        <v>0</v>
      </c>
      <c r="AG834" s="112">
        <f>MROUND((AD834*AG1239),5)</f>
        <v>1160</v>
      </c>
      <c r="AH834" s="113">
        <f>MROUND((AE834*AH1239),0.1)</f>
        <v>1.5</v>
      </c>
      <c r="AI834" s="60">
        <f t="shared" si="913"/>
        <v>0.20000000000004547</v>
      </c>
      <c r="AJ834" s="60">
        <f t="shared" si="890"/>
        <v>1198.5999999999999</v>
      </c>
      <c r="AK834" s="133">
        <f t="shared" si="891"/>
        <v>1200.9000000000001</v>
      </c>
      <c r="AL834" s="41">
        <f t="shared" si="907"/>
        <v>1215</v>
      </c>
      <c r="AM834" s="56">
        <f t="shared" si="910"/>
        <v>9</v>
      </c>
      <c r="AN834" s="82">
        <f t="shared" si="911"/>
        <v>1</v>
      </c>
      <c r="AO834" s="82">
        <f t="shared" si="914"/>
        <v>0</v>
      </c>
      <c r="AP834" s="33">
        <f t="shared" si="929"/>
        <v>1</v>
      </c>
      <c r="AQ834" s="29">
        <f t="shared" si="915"/>
        <v>8.1999999999999993</v>
      </c>
      <c r="AR834" s="86">
        <f t="shared" si="916"/>
        <v>1</v>
      </c>
      <c r="AS834" s="33">
        <f t="shared" si="917"/>
        <v>0</v>
      </c>
      <c r="AT834" s="19">
        <f t="shared" si="918"/>
        <v>0</v>
      </c>
      <c r="AU834" s="18">
        <f t="shared" si="930"/>
        <v>0</v>
      </c>
      <c r="AV834" s="5">
        <f t="shared" si="931"/>
        <v>0</v>
      </c>
      <c r="AW834" s="17">
        <f t="shared" si="919"/>
        <v>0</v>
      </c>
      <c r="AX834" s="17">
        <f t="shared" si="920"/>
        <v>0</v>
      </c>
      <c r="AY834" s="17">
        <f t="shared" si="932"/>
        <v>0</v>
      </c>
      <c r="AZ834" s="19">
        <f t="shared" si="933"/>
        <v>0</v>
      </c>
      <c r="BA834" s="19">
        <f t="shared" si="934"/>
        <v>0</v>
      </c>
      <c r="BB834" s="19">
        <f t="shared" si="935"/>
        <v>0</v>
      </c>
      <c r="BC834" s="19">
        <f t="shared" si="936"/>
        <v>0</v>
      </c>
      <c r="BD834" s="17">
        <f t="shared" si="937"/>
        <v>0</v>
      </c>
      <c r="BE834" s="17">
        <f t="shared" si="921"/>
        <v>0</v>
      </c>
      <c r="BF834" s="38">
        <f t="shared" si="922"/>
        <v>0</v>
      </c>
      <c r="BG834" s="38">
        <f t="shared" si="923"/>
        <v>0</v>
      </c>
      <c r="BH834" s="38">
        <f t="shared" si="938"/>
        <v>0</v>
      </c>
      <c r="BI834" s="38">
        <f t="shared" si="924"/>
        <v>-1.5</v>
      </c>
      <c r="BJ834" s="5">
        <f t="shared" si="925"/>
        <v>8.1999999999999993</v>
      </c>
      <c r="BK834" s="5">
        <f t="shared" si="939"/>
        <v>0</v>
      </c>
      <c r="BL834" s="22">
        <f t="shared" si="940"/>
        <v>0</v>
      </c>
      <c r="BM834" s="5">
        <f t="shared" si="941"/>
        <v>6.6999999999999993</v>
      </c>
      <c r="BN834" s="66">
        <f t="shared" si="942"/>
        <v>669.99999999999989</v>
      </c>
      <c r="BO834" s="5">
        <f>AP834*BO1672</f>
        <v>0</v>
      </c>
      <c r="BP834" s="5">
        <f>AU834*BP1239</f>
        <v>0</v>
      </c>
      <c r="BQ834" s="5">
        <f t="shared" si="893"/>
        <v>-39</v>
      </c>
      <c r="BR834" s="356">
        <f t="shared" si="957"/>
        <v>630.99999999999989</v>
      </c>
      <c r="BS834" s="5">
        <f t="shared" si="943"/>
        <v>1200.9000000000001</v>
      </c>
      <c r="BT834" s="6"/>
      <c r="BU834" s="306">
        <v>42093</v>
      </c>
      <c r="BV834" s="38">
        <f t="shared" si="926"/>
        <v>1200.9000000000001</v>
      </c>
      <c r="BW834" s="66">
        <f>BV27*BV834</f>
        <v>98937.221947602578</v>
      </c>
      <c r="BX834" s="66">
        <f t="shared" si="947"/>
        <v>16.477179106936092</v>
      </c>
      <c r="BY834" s="17">
        <f t="shared" si="945"/>
        <v>1</v>
      </c>
      <c r="BZ834" s="17">
        <f t="shared" si="948"/>
        <v>0</v>
      </c>
      <c r="CA834" s="66">
        <f t="shared" si="894"/>
        <v>631</v>
      </c>
      <c r="CB834" s="66">
        <f>N3+CE834</f>
        <v>190953</v>
      </c>
      <c r="CC834" s="66">
        <f>MAX(BW404:BW834)</f>
        <v>154630.08732904927</v>
      </c>
      <c r="CD834" s="66">
        <f t="shared" si="927"/>
        <v>-55692.865381446696</v>
      </c>
      <c r="CE834" s="66">
        <f t="shared" si="895"/>
        <v>140953</v>
      </c>
      <c r="CF834" s="66">
        <f>MAX(CE404:CE834)</f>
        <v>142619</v>
      </c>
      <c r="CG834" s="66">
        <f t="shared" si="928"/>
        <v>-1666</v>
      </c>
      <c r="CH834" s="370">
        <f t="shared" si="892"/>
        <v>42093</v>
      </c>
      <c r="CI834" s="17">
        <f t="shared" si="949"/>
        <v>1</v>
      </c>
      <c r="CJ834" s="17">
        <f t="shared" si="950"/>
        <v>0</v>
      </c>
      <c r="CK834" s="38">
        <f>MAX(BV38:BV834)</f>
        <v>1876.9</v>
      </c>
      <c r="CL834" s="38">
        <f t="shared" si="946"/>
        <v>-676</v>
      </c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</row>
    <row r="835" spans="1:147" customFormat="1" x14ac:dyDescent="0.25">
      <c r="A835" s="3"/>
      <c r="B835" s="254">
        <f t="shared" si="951"/>
        <v>41953</v>
      </c>
      <c r="C835" s="5">
        <f t="shared" si="954"/>
        <v>55222</v>
      </c>
      <c r="D835" s="5">
        <v>0</v>
      </c>
      <c r="E835" s="66">
        <f t="shared" si="956"/>
        <v>0</v>
      </c>
      <c r="F835" s="66">
        <f t="shared" si="952"/>
        <v>882.00000000000011</v>
      </c>
      <c r="G835" s="4">
        <f t="shared" si="955"/>
        <v>56104</v>
      </c>
      <c r="H835" s="8">
        <f t="shared" si="953"/>
        <v>1.5971895259135855E-2</v>
      </c>
      <c r="I835" s="3"/>
      <c r="J835" s="306">
        <v>42100</v>
      </c>
      <c r="K835" s="176">
        <v>1212.5999999999999</v>
      </c>
      <c r="L835" s="176">
        <v>1224.5</v>
      </c>
      <c r="M835" s="176">
        <v>1192.4000000000001</v>
      </c>
      <c r="N835" s="178">
        <v>1204.5999999999999</v>
      </c>
      <c r="O835" s="5">
        <f t="shared" si="903"/>
        <v>32.099999999999909</v>
      </c>
      <c r="P835" s="8">
        <f t="shared" si="904"/>
        <v>2.647204354280052E-2</v>
      </c>
      <c r="Q835" s="8">
        <f>(AVERAGE(P832:P834))*Q1239</f>
        <v>1.3275732657022754E-2</v>
      </c>
      <c r="R835" s="8">
        <f>P834/P1239</f>
        <v>0.7216417985195851</v>
      </c>
      <c r="S835" s="109">
        <f t="shared" si="884"/>
        <v>1196.501846580094</v>
      </c>
      <c r="T835" s="5">
        <f t="shared" si="885"/>
        <v>17.599999999999909</v>
      </c>
      <c r="U835" s="8">
        <f t="shared" si="902"/>
        <v>0.49714285714285972</v>
      </c>
      <c r="V835" s="19">
        <f t="shared" si="886"/>
        <v>0</v>
      </c>
      <c r="W835" s="109">
        <f t="shared" si="887"/>
        <v>1228.6981534199058</v>
      </c>
      <c r="X835" s="5">
        <f t="shared" si="888"/>
        <v>17.400000000000091</v>
      </c>
      <c r="Y835" s="8">
        <f t="shared" si="905"/>
        <v>0.50285714285714023</v>
      </c>
      <c r="Z835" s="5">
        <f t="shared" si="889"/>
        <v>0</v>
      </c>
      <c r="AA835" s="5">
        <f>K835*AA1239</f>
        <v>15.763799999999998</v>
      </c>
      <c r="AB835" s="5">
        <f t="shared" si="906"/>
        <v>11.375816983503034</v>
      </c>
      <c r="AC835" s="2">
        <f t="shared" si="944"/>
        <v>42100</v>
      </c>
      <c r="AD835" s="43">
        <f t="shared" si="912"/>
        <v>1195</v>
      </c>
      <c r="AE835" s="235">
        <v>8.3000000000000007</v>
      </c>
      <c r="AF835" s="131">
        <f>(AK834&gt;AF1239)*1</f>
        <v>0</v>
      </c>
      <c r="AG835" s="112">
        <f>MROUND((AD835*AG1239),5)</f>
        <v>1170</v>
      </c>
      <c r="AH835" s="113">
        <f>MROUND((AE835*AH1239),0.1)</f>
        <v>1.5</v>
      </c>
      <c r="AI835" s="60">
        <f t="shared" si="913"/>
        <v>3.6999999999998181</v>
      </c>
      <c r="AJ835" s="60">
        <f t="shared" si="890"/>
        <v>1212.5999999999999</v>
      </c>
      <c r="AK835" s="133">
        <f t="shared" si="891"/>
        <v>1204.5999999999999</v>
      </c>
      <c r="AL835" s="41">
        <f t="shared" si="907"/>
        <v>1230</v>
      </c>
      <c r="AM835" s="56">
        <f t="shared" si="910"/>
        <v>6.9</v>
      </c>
      <c r="AN835" s="82">
        <f t="shared" si="911"/>
        <v>1</v>
      </c>
      <c r="AO835" s="82">
        <f t="shared" si="914"/>
        <v>0</v>
      </c>
      <c r="AP835" s="33">
        <f t="shared" si="929"/>
        <v>1</v>
      </c>
      <c r="AQ835" s="29">
        <f t="shared" si="915"/>
        <v>8.3000000000000007</v>
      </c>
      <c r="AR835" s="86">
        <f t="shared" si="916"/>
        <v>1</v>
      </c>
      <c r="AS835" s="33">
        <f t="shared" si="917"/>
        <v>0</v>
      </c>
      <c r="AT835" s="19">
        <f t="shared" si="918"/>
        <v>0</v>
      </c>
      <c r="AU835" s="18">
        <f t="shared" si="930"/>
        <v>0</v>
      </c>
      <c r="AV835" s="5">
        <f t="shared" si="931"/>
        <v>0</v>
      </c>
      <c r="AW835" s="17">
        <f t="shared" si="919"/>
        <v>0</v>
      </c>
      <c r="AX835" s="17">
        <f t="shared" si="920"/>
        <v>0</v>
      </c>
      <c r="AY835" s="17">
        <f t="shared" si="932"/>
        <v>0</v>
      </c>
      <c r="AZ835" s="19">
        <f t="shared" si="933"/>
        <v>0</v>
      </c>
      <c r="BA835" s="19">
        <f t="shared" si="934"/>
        <v>0</v>
      </c>
      <c r="BB835" s="19">
        <f t="shared" si="935"/>
        <v>0</v>
      </c>
      <c r="BC835" s="19">
        <f t="shared" si="936"/>
        <v>0</v>
      </c>
      <c r="BD835" s="17">
        <f t="shared" si="937"/>
        <v>0</v>
      </c>
      <c r="BE835" s="17">
        <f t="shared" si="921"/>
        <v>0</v>
      </c>
      <c r="BF835" s="38">
        <f t="shared" si="922"/>
        <v>0</v>
      </c>
      <c r="BG835" s="38">
        <f t="shared" si="923"/>
        <v>0</v>
      </c>
      <c r="BH835" s="38">
        <f t="shared" si="938"/>
        <v>0</v>
      </c>
      <c r="BI835" s="38">
        <f t="shared" si="924"/>
        <v>-1.5</v>
      </c>
      <c r="BJ835" s="5">
        <f t="shared" si="925"/>
        <v>8.3000000000000007</v>
      </c>
      <c r="BK835" s="5">
        <f t="shared" si="939"/>
        <v>0</v>
      </c>
      <c r="BL835" s="22">
        <f t="shared" si="940"/>
        <v>0</v>
      </c>
      <c r="BM835" s="5">
        <f t="shared" si="941"/>
        <v>6.8000000000000007</v>
      </c>
      <c r="BN835" s="66">
        <f t="shared" si="942"/>
        <v>680.00000000000011</v>
      </c>
      <c r="BO835" s="5">
        <f>AP835*BO1673</f>
        <v>0</v>
      </c>
      <c r="BP835" s="5">
        <f>AU835*BP1239</f>
        <v>0</v>
      </c>
      <c r="BQ835" s="5">
        <f t="shared" si="893"/>
        <v>-39</v>
      </c>
      <c r="BR835" s="356">
        <f t="shared" si="957"/>
        <v>641.00000000000011</v>
      </c>
      <c r="BS835" s="5">
        <f t="shared" si="943"/>
        <v>1204.5999999999999</v>
      </c>
      <c r="BT835" s="6"/>
      <c r="BU835" s="306">
        <v>42100</v>
      </c>
      <c r="BV835" s="38">
        <f t="shared" si="926"/>
        <v>1204.5999999999999</v>
      </c>
      <c r="BW835" s="66">
        <f>BV27*BV835</f>
        <v>99242.049761080896</v>
      </c>
      <c r="BX835" s="66">
        <f t="shared" si="947"/>
        <v>304.82781347831769</v>
      </c>
      <c r="BY835" s="17">
        <f t="shared" si="945"/>
        <v>1</v>
      </c>
      <c r="BZ835" s="17">
        <f t="shared" si="948"/>
        <v>0</v>
      </c>
      <c r="CA835" s="66">
        <f t="shared" si="894"/>
        <v>641</v>
      </c>
      <c r="CB835" s="66">
        <f>N3+CE835</f>
        <v>191594</v>
      </c>
      <c r="CC835" s="66">
        <f>MAX(BW404:BW835)</f>
        <v>154630.08732904927</v>
      </c>
      <c r="CD835" s="66">
        <f t="shared" si="927"/>
        <v>-55388.037567968378</v>
      </c>
      <c r="CE835" s="66">
        <f t="shared" si="895"/>
        <v>141594</v>
      </c>
      <c r="CF835" s="66">
        <f>MAX(CE404:CE835)</f>
        <v>142619</v>
      </c>
      <c r="CG835" s="66">
        <f t="shared" si="928"/>
        <v>-1025</v>
      </c>
      <c r="CH835" s="370">
        <f t="shared" si="892"/>
        <v>42100</v>
      </c>
      <c r="CI835" s="17">
        <f t="shared" si="949"/>
        <v>1</v>
      </c>
      <c r="CJ835" s="17">
        <f t="shared" si="950"/>
        <v>0</v>
      </c>
      <c r="CK835" s="38">
        <f>MAX(BV38:BV835)</f>
        <v>1876.9</v>
      </c>
      <c r="CL835" s="38">
        <f t="shared" si="946"/>
        <v>-672.30000000000018</v>
      </c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</row>
    <row r="836" spans="1:147" customFormat="1" x14ac:dyDescent="0.25">
      <c r="A836" s="3"/>
      <c r="B836" s="254">
        <f t="shared" si="951"/>
        <v>41960</v>
      </c>
      <c r="C836" s="5">
        <f t="shared" si="954"/>
        <v>56104</v>
      </c>
      <c r="D836" s="5">
        <v>0</v>
      </c>
      <c r="E836" s="66">
        <f t="shared" si="956"/>
        <v>0</v>
      </c>
      <c r="F836" s="66">
        <f t="shared" si="952"/>
        <v>752.00000000000011</v>
      </c>
      <c r="G836" s="4">
        <f t="shared" si="955"/>
        <v>56856</v>
      </c>
      <c r="H836" s="8">
        <f t="shared" si="953"/>
        <v>1.3403678882076147E-2</v>
      </c>
      <c r="I836" s="3"/>
      <c r="J836" s="306">
        <v>42107</v>
      </c>
      <c r="K836" s="176">
        <v>1207.2</v>
      </c>
      <c r="L836" s="176">
        <v>1209.3</v>
      </c>
      <c r="M836" s="176">
        <v>1183.5</v>
      </c>
      <c r="N836" s="178">
        <v>1203.0999999999999</v>
      </c>
      <c r="O836" s="5">
        <f t="shared" si="903"/>
        <v>25.799999999999955</v>
      </c>
      <c r="P836" s="8">
        <f t="shared" si="904"/>
        <v>2.1371769383697774E-2</v>
      </c>
      <c r="Q836" s="8">
        <f>(AVERAGE(P833:P835))*Q1239</f>
        <v>1.1531423041132902E-2</v>
      </c>
      <c r="R836" s="8">
        <f>P835/P1239</f>
        <v>0.75072967439018368</v>
      </c>
      <c r="S836" s="109">
        <f t="shared" si="884"/>
        <v>1193.2792661047445</v>
      </c>
      <c r="T836" s="5">
        <f t="shared" si="885"/>
        <v>12.200000000000045</v>
      </c>
      <c r="U836" s="8">
        <f t="shared" si="902"/>
        <v>0.51199999999999823</v>
      </c>
      <c r="V836" s="19">
        <f t="shared" si="886"/>
        <v>0</v>
      </c>
      <c r="W836" s="109">
        <f t="shared" si="887"/>
        <v>1221.1207338952556</v>
      </c>
      <c r="X836" s="5">
        <f t="shared" si="888"/>
        <v>12.799999999999955</v>
      </c>
      <c r="Y836" s="8">
        <f t="shared" si="905"/>
        <v>0.48800000000000177</v>
      </c>
      <c r="Z836" s="5">
        <f t="shared" si="889"/>
        <v>0</v>
      </c>
      <c r="AA836" s="5">
        <f>K836*AA1239</f>
        <v>15.6936</v>
      </c>
      <c r="AB836" s="5">
        <f t="shared" si="906"/>
        <v>11.781651218009786</v>
      </c>
      <c r="AC836" s="2">
        <f t="shared" si="944"/>
        <v>42107</v>
      </c>
      <c r="AD836" s="43">
        <f t="shared" si="912"/>
        <v>1195</v>
      </c>
      <c r="AE836" s="235">
        <v>5.6</v>
      </c>
      <c r="AF836" s="131">
        <f>(AK835&gt;AF1239)*1</f>
        <v>0</v>
      </c>
      <c r="AG836" s="112">
        <f>MROUND((AD836*AG1239),5)</f>
        <v>1170</v>
      </c>
      <c r="AH836" s="113">
        <f>MROUND((AE836*AH1239),0.1)</f>
        <v>1</v>
      </c>
      <c r="AI836" s="60">
        <f t="shared" si="913"/>
        <v>-1.5</v>
      </c>
      <c r="AJ836" s="60">
        <f t="shared" si="890"/>
        <v>1207.2</v>
      </c>
      <c r="AK836" s="133">
        <f t="shared" si="891"/>
        <v>1203.0999999999999</v>
      </c>
      <c r="AL836" s="41">
        <f t="shared" si="907"/>
        <v>1220</v>
      </c>
      <c r="AM836" s="56">
        <f t="shared" si="910"/>
        <v>5.7</v>
      </c>
      <c r="AN836" s="82">
        <f t="shared" si="911"/>
        <v>0</v>
      </c>
      <c r="AO836" s="82">
        <f t="shared" si="914"/>
        <v>1</v>
      </c>
      <c r="AP836" s="33">
        <f t="shared" si="929"/>
        <v>1</v>
      </c>
      <c r="AQ836" s="29">
        <f t="shared" si="915"/>
        <v>5.6</v>
      </c>
      <c r="AR836" s="86">
        <f t="shared" si="916"/>
        <v>1</v>
      </c>
      <c r="AS836" s="33">
        <f t="shared" si="917"/>
        <v>0</v>
      </c>
      <c r="AT836" s="19">
        <f t="shared" si="918"/>
        <v>0</v>
      </c>
      <c r="AU836" s="18">
        <f t="shared" si="930"/>
        <v>0</v>
      </c>
      <c r="AV836" s="5">
        <f t="shared" si="931"/>
        <v>0</v>
      </c>
      <c r="AW836" s="17">
        <f t="shared" si="919"/>
        <v>0</v>
      </c>
      <c r="AX836" s="17">
        <f t="shared" si="920"/>
        <v>0</v>
      </c>
      <c r="AY836" s="17">
        <f t="shared" si="932"/>
        <v>0</v>
      </c>
      <c r="AZ836" s="19">
        <f t="shared" si="933"/>
        <v>0</v>
      </c>
      <c r="BA836" s="19">
        <f t="shared" si="934"/>
        <v>0</v>
      </c>
      <c r="BB836" s="19">
        <f t="shared" si="935"/>
        <v>0</v>
      </c>
      <c r="BC836" s="19">
        <f t="shared" si="936"/>
        <v>0</v>
      </c>
      <c r="BD836" s="17">
        <f t="shared" si="937"/>
        <v>0</v>
      </c>
      <c r="BE836" s="17">
        <f t="shared" si="921"/>
        <v>0</v>
      </c>
      <c r="BF836" s="38">
        <f t="shared" si="922"/>
        <v>0</v>
      </c>
      <c r="BG836" s="38">
        <f t="shared" si="923"/>
        <v>0</v>
      </c>
      <c r="BH836" s="38">
        <f t="shared" si="938"/>
        <v>0</v>
      </c>
      <c r="BI836" s="38">
        <f t="shared" si="924"/>
        <v>-1</v>
      </c>
      <c r="BJ836" s="5">
        <f t="shared" si="925"/>
        <v>5.6</v>
      </c>
      <c r="BK836" s="5">
        <f t="shared" si="939"/>
        <v>0</v>
      </c>
      <c r="BL836" s="22">
        <f t="shared" si="940"/>
        <v>0</v>
      </c>
      <c r="BM836" s="5">
        <f t="shared" si="941"/>
        <v>4.5999999999999996</v>
      </c>
      <c r="BN836" s="66">
        <f t="shared" si="942"/>
        <v>459.99999999999994</v>
      </c>
      <c r="BO836" s="5">
        <f>AP836*BO1674</f>
        <v>0</v>
      </c>
      <c r="BP836" s="5">
        <f>AU836*BP1239</f>
        <v>0</v>
      </c>
      <c r="BQ836" s="5">
        <f t="shared" si="893"/>
        <v>-39</v>
      </c>
      <c r="BR836" s="356">
        <f t="shared" si="957"/>
        <v>420.99999999999994</v>
      </c>
      <c r="BS836" s="5">
        <f t="shared" si="943"/>
        <v>1203.0999999999999</v>
      </c>
      <c r="BT836" s="6"/>
      <c r="BU836" s="306">
        <v>42107</v>
      </c>
      <c r="BV836" s="38">
        <f t="shared" si="926"/>
        <v>1203.0999999999999</v>
      </c>
      <c r="BW836" s="66">
        <f>BV27*BV836</f>
        <v>99118.470917778875</v>
      </c>
      <c r="BX836" s="66">
        <f t="shared" si="947"/>
        <v>-123.57884330202069</v>
      </c>
      <c r="BY836" s="17">
        <f t="shared" si="945"/>
        <v>0</v>
      </c>
      <c r="BZ836" s="17">
        <f t="shared" si="948"/>
        <v>1</v>
      </c>
      <c r="CA836" s="66">
        <f t="shared" si="894"/>
        <v>421</v>
      </c>
      <c r="CB836" s="66">
        <f>N3+CE836</f>
        <v>192015</v>
      </c>
      <c r="CC836" s="66">
        <f>MAX(BW404:BW836)</f>
        <v>154630.08732904927</v>
      </c>
      <c r="CD836" s="66">
        <f t="shared" si="927"/>
        <v>-55511.616411270399</v>
      </c>
      <c r="CE836" s="66">
        <f t="shared" si="895"/>
        <v>142015</v>
      </c>
      <c r="CF836" s="66">
        <f>MAX(CE404:CE836)</f>
        <v>142619</v>
      </c>
      <c r="CG836" s="66">
        <f t="shared" si="928"/>
        <v>-604</v>
      </c>
      <c r="CH836" s="370">
        <f t="shared" si="892"/>
        <v>42107</v>
      </c>
      <c r="CI836" s="17">
        <f t="shared" si="949"/>
        <v>1</v>
      </c>
      <c r="CJ836" s="17">
        <f t="shared" si="950"/>
        <v>0</v>
      </c>
      <c r="CK836" s="38">
        <f>MAX(BV38:BV836)</f>
        <v>1876.9</v>
      </c>
      <c r="CL836" s="38">
        <f t="shared" si="946"/>
        <v>-673.80000000000018</v>
      </c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</row>
    <row r="837" spans="1:147" customFormat="1" x14ac:dyDescent="0.25">
      <c r="A837" s="3"/>
      <c r="B837" s="254">
        <f t="shared" si="951"/>
        <v>41967</v>
      </c>
      <c r="C837" s="5">
        <f t="shared" si="954"/>
        <v>56856</v>
      </c>
      <c r="D837" s="5">
        <v>0</v>
      </c>
      <c r="E837" s="66">
        <f t="shared" si="956"/>
        <v>0</v>
      </c>
      <c r="F837" s="66">
        <f t="shared" si="952"/>
        <v>552</v>
      </c>
      <c r="G837" s="4">
        <f t="shared" si="955"/>
        <v>57408</v>
      </c>
      <c r="H837" s="8">
        <f t="shared" si="953"/>
        <v>9.7087378640776691E-3</v>
      </c>
      <c r="I837" s="3"/>
      <c r="J837" s="306">
        <v>42114</v>
      </c>
      <c r="K837" s="176">
        <v>1204.4000000000001</v>
      </c>
      <c r="L837" s="176">
        <v>1209</v>
      </c>
      <c r="M837" s="176">
        <v>1174.0999999999999</v>
      </c>
      <c r="N837" s="178">
        <v>1175</v>
      </c>
      <c r="O837" s="5">
        <f t="shared" si="903"/>
        <v>34.900000000000091</v>
      </c>
      <c r="P837" s="8">
        <f t="shared" si="904"/>
        <v>2.8977084025240858E-2</v>
      </c>
      <c r="Q837" s="8">
        <f>(AVERAGE(P834:P836))*Q1239</f>
        <v>9.7720222675010682E-3</v>
      </c>
      <c r="R837" s="8">
        <f>P836/P1239</f>
        <v>0.60608926714043021</v>
      </c>
      <c r="S837" s="109">
        <f t="shared" si="884"/>
        <v>1192.6305763810219</v>
      </c>
      <c r="T837" s="5">
        <f t="shared" si="885"/>
        <v>9.4000000000000909</v>
      </c>
      <c r="U837" s="8">
        <f t="shared" si="902"/>
        <v>0.52999999999999547</v>
      </c>
      <c r="V837" s="19">
        <f t="shared" si="886"/>
        <v>20</v>
      </c>
      <c r="W837" s="109">
        <f t="shared" si="887"/>
        <v>1216.1694236189783</v>
      </c>
      <c r="X837" s="5">
        <f t="shared" si="888"/>
        <v>10.599999999999909</v>
      </c>
      <c r="Y837" s="8">
        <f t="shared" si="905"/>
        <v>0.47000000000000453</v>
      </c>
      <c r="Z837" s="5">
        <f t="shared" si="889"/>
        <v>0</v>
      </c>
      <c r="AA837" s="5">
        <f>K837*AA1239</f>
        <v>15.657200000000001</v>
      </c>
      <c r="AB837" s="5">
        <f t="shared" si="906"/>
        <v>9.489660873471145</v>
      </c>
      <c r="AC837" s="2">
        <f t="shared" si="944"/>
        <v>42114</v>
      </c>
      <c r="AD837" s="43">
        <f t="shared" si="912"/>
        <v>1195</v>
      </c>
      <c r="AE837" s="235">
        <v>6</v>
      </c>
      <c r="AF837" s="131">
        <f>(AK836&gt;AF1239)*1</f>
        <v>0</v>
      </c>
      <c r="AG837" s="112">
        <f>MROUND((AD837*AG1239),5)</f>
        <v>1170</v>
      </c>
      <c r="AH837" s="113">
        <f>MROUND((AE837*AH1239),0.1)</f>
        <v>1.1000000000000001</v>
      </c>
      <c r="AI837" s="60">
        <f t="shared" si="913"/>
        <v>-28.099999999999909</v>
      </c>
      <c r="AJ837" s="60">
        <f t="shared" si="890"/>
        <v>1204.4000000000001</v>
      </c>
      <c r="AK837" s="133">
        <f t="shared" si="891"/>
        <v>1175</v>
      </c>
      <c r="AL837" s="41">
        <f t="shared" si="907"/>
        <v>1215</v>
      </c>
      <c r="AM837" s="56">
        <f t="shared" si="910"/>
        <v>5.7</v>
      </c>
      <c r="AN837" s="82">
        <f t="shared" si="911"/>
        <v>0</v>
      </c>
      <c r="AO837" s="82">
        <f t="shared" si="914"/>
        <v>1</v>
      </c>
      <c r="AP837" s="33">
        <f t="shared" si="929"/>
        <v>1</v>
      </c>
      <c r="AQ837" s="29">
        <f t="shared" si="915"/>
        <v>6</v>
      </c>
      <c r="AR837" s="86">
        <f t="shared" si="916"/>
        <v>0</v>
      </c>
      <c r="AS837" s="33">
        <f t="shared" si="917"/>
        <v>1</v>
      </c>
      <c r="AT837" s="19">
        <f t="shared" si="918"/>
        <v>1195</v>
      </c>
      <c r="AU837" s="18">
        <f t="shared" si="930"/>
        <v>0</v>
      </c>
      <c r="AV837" s="5">
        <f t="shared" si="931"/>
        <v>0</v>
      </c>
      <c r="AW837" s="17">
        <f t="shared" si="919"/>
        <v>0</v>
      </c>
      <c r="AX837" s="17">
        <f t="shared" si="920"/>
        <v>0</v>
      </c>
      <c r="AY837" s="17">
        <f t="shared" si="932"/>
        <v>0</v>
      </c>
      <c r="AZ837" s="19">
        <f t="shared" si="933"/>
        <v>0</v>
      </c>
      <c r="BA837" s="19">
        <f t="shared" si="934"/>
        <v>1195</v>
      </c>
      <c r="BB837" s="19">
        <f t="shared" si="935"/>
        <v>0</v>
      </c>
      <c r="BC837" s="19">
        <f t="shared" si="936"/>
        <v>0</v>
      </c>
      <c r="BD837" s="17">
        <f t="shared" si="937"/>
        <v>1195</v>
      </c>
      <c r="BE837" s="17">
        <f t="shared" si="921"/>
        <v>0</v>
      </c>
      <c r="BF837" s="38">
        <f t="shared" si="922"/>
        <v>0</v>
      </c>
      <c r="BG837" s="38">
        <f t="shared" si="923"/>
        <v>0</v>
      </c>
      <c r="BH837" s="38">
        <f t="shared" si="938"/>
        <v>0</v>
      </c>
      <c r="BI837" s="38">
        <f t="shared" si="924"/>
        <v>-1.1000000000000001</v>
      </c>
      <c r="BJ837" s="5">
        <f t="shared" si="925"/>
        <v>6</v>
      </c>
      <c r="BK837" s="5">
        <f t="shared" si="939"/>
        <v>0</v>
      </c>
      <c r="BL837" s="22">
        <f t="shared" si="940"/>
        <v>0</v>
      </c>
      <c r="BM837" s="5">
        <f t="shared" si="941"/>
        <v>4.9000000000000004</v>
      </c>
      <c r="BN837" s="66">
        <f t="shared" si="942"/>
        <v>490.00000000000006</v>
      </c>
      <c r="BO837" s="5">
        <f>AP837*BO1675</f>
        <v>0</v>
      </c>
      <c r="BP837" s="5">
        <f>AU837*BP1239</f>
        <v>0</v>
      </c>
      <c r="BQ837" s="5">
        <f t="shared" si="893"/>
        <v>-39</v>
      </c>
      <c r="BR837" s="356">
        <f t="shared" si="957"/>
        <v>451.00000000000006</v>
      </c>
      <c r="BS837" s="5">
        <f t="shared" si="943"/>
        <v>1175</v>
      </c>
      <c r="BT837" s="6"/>
      <c r="BU837" s="306">
        <v>42114</v>
      </c>
      <c r="BV837" s="38">
        <f t="shared" si="926"/>
        <v>1175</v>
      </c>
      <c r="BW837" s="66">
        <f>BV27*BV837</f>
        <v>96803.427253254253</v>
      </c>
      <c r="BX837" s="66">
        <f t="shared" si="947"/>
        <v>-2315.0436645246227</v>
      </c>
      <c r="BY837" s="17">
        <f t="shared" si="945"/>
        <v>0</v>
      </c>
      <c r="BZ837" s="17">
        <f t="shared" si="948"/>
        <v>1</v>
      </c>
      <c r="CA837" s="66">
        <f t="shared" si="894"/>
        <v>451</v>
      </c>
      <c r="CB837" s="66">
        <f>N3+CE837</f>
        <v>192466</v>
      </c>
      <c r="CC837" s="66">
        <f>MAX(BW404:BW837)</f>
        <v>154630.08732904927</v>
      </c>
      <c r="CD837" s="66">
        <f t="shared" si="927"/>
        <v>-57826.660075795022</v>
      </c>
      <c r="CE837" s="66">
        <f t="shared" si="895"/>
        <v>142466</v>
      </c>
      <c r="CF837" s="66">
        <f>MAX(CE404:CE837)</f>
        <v>142619</v>
      </c>
      <c r="CG837" s="66">
        <f t="shared" si="928"/>
        <v>-153</v>
      </c>
      <c r="CH837" s="370">
        <f t="shared" si="892"/>
        <v>42114</v>
      </c>
      <c r="CI837" s="17">
        <f t="shared" si="949"/>
        <v>1</v>
      </c>
      <c r="CJ837" s="17">
        <f t="shared" si="950"/>
        <v>0</v>
      </c>
      <c r="CK837" s="38">
        <f>MAX(BV38:BV837)</f>
        <v>1876.9</v>
      </c>
      <c r="CL837" s="38">
        <f t="shared" si="946"/>
        <v>-701.90000000000009</v>
      </c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</row>
    <row r="838" spans="1:147" customFormat="1" x14ac:dyDescent="0.25">
      <c r="A838" s="3"/>
      <c r="B838" s="254">
        <f t="shared" si="951"/>
        <v>41974</v>
      </c>
      <c r="C838" s="5">
        <f t="shared" si="954"/>
        <v>57408</v>
      </c>
      <c r="D838" s="5">
        <v>0</v>
      </c>
      <c r="E838" s="66">
        <f t="shared" si="956"/>
        <v>0</v>
      </c>
      <c r="F838" s="66">
        <f t="shared" si="952"/>
        <v>-3558.0000000000005</v>
      </c>
      <c r="G838" s="4">
        <f t="shared" si="955"/>
        <v>53850</v>
      </c>
      <c r="H838" s="8">
        <f t="shared" si="953"/>
        <v>-6.1977424749163887E-2</v>
      </c>
      <c r="I838" s="3"/>
      <c r="J838" s="306">
        <v>42121</v>
      </c>
      <c r="K838" s="176">
        <v>1179.3</v>
      </c>
      <c r="L838" s="176">
        <v>1214.5999999999999</v>
      </c>
      <c r="M838" s="176">
        <v>1168.4000000000001</v>
      </c>
      <c r="N838" s="178">
        <v>1174.5</v>
      </c>
      <c r="O838" s="5">
        <f t="shared" si="903"/>
        <v>46.199999999999818</v>
      </c>
      <c r="P838" s="8">
        <f t="shared" si="904"/>
        <v>3.9175782243703737E-2</v>
      </c>
      <c r="Q838" s="8">
        <f>(AVERAGE(P835:P837))*Q1239</f>
        <v>1.0242786260231888E-2</v>
      </c>
      <c r="R838" s="8">
        <f>P837/P1239</f>
        <v>0.82177096829996654</v>
      </c>
      <c r="S838" s="109">
        <f t="shared" si="884"/>
        <v>1167.2206821633085</v>
      </c>
      <c r="T838" s="5">
        <f t="shared" si="885"/>
        <v>14.299999999999955</v>
      </c>
      <c r="U838" s="8">
        <f t="shared" si="902"/>
        <v>0.42800000000000182</v>
      </c>
      <c r="V838" s="19">
        <f t="shared" si="886"/>
        <v>0</v>
      </c>
      <c r="W838" s="109">
        <f t="shared" si="887"/>
        <v>1191.3793178366914</v>
      </c>
      <c r="X838" s="5">
        <f t="shared" si="888"/>
        <v>10.700000000000045</v>
      </c>
      <c r="Y838" s="8">
        <f t="shared" si="905"/>
        <v>0.57199999999999818</v>
      </c>
      <c r="Z838" s="5">
        <f t="shared" si="889"/>
        <v>0</v>
      </c>
      <c r="AA838" s="5">
        <f>K838*AA1239</f>
        <v>15.330899999999998</v>
      </c>
      <c r="AB838" s="5">
        <f t="shared" si="906"/>
        <v>12.598488537909956</v>
      </c>
      <c r="AC838" s="2">
        <f t="shared" si="944"/>
        <v>42121</v>
      </c>
      <c r="AD838" s="43">
        <f t="shared" si="912"/>
        <v>1165</v>
      </c>
      <c r="AE838" s="235">
        <v>5</v>
      </c>
      <c r="AF838" s="131">
        <f>(AK837&gt;AF1239)*1</f>
        <v>0</v>
      </c>
      <c r="AG838" s="112">
        <f>MROUND((AD838*AG1239),5)</f>
        <v>1145</v>
      </c>
      <c r="AH838" s="113">
        <f>MROUND((AE838*AH1239),0.1)</f>
        <v>0.9</v>
      </c>
      <c r="AI838" s="60">
        <f t="shared" si="913"/>
        <v>-0.5</v>
      </c>
      <c r="AJ838" s="60">
        <f t="shared" si="890"/>
        <v>1179.3</v>
      </c>
      <c r="AK838" s="133">
        <f t="shared" si="891"/>
        <v>1174.5</v>
      </c>
      <c r="AL838" s="41">
        <f t="shared" si="907"/>
        <v>1190</v>
      </c>
      <c r="AM838" s="56">
        <f t="shared" si="910"/>
        <v>4.5</v>
      </c>
      <c r="AN838" s="82">
        <f t="shared" si="911"/>
        <v>0</v>
      </c>
      <c r="AO838" s="82">
        <f t="shared" si="914"/>
        <v>1</v>
      </c>
      <c r="AP838" s="33">
        <f t="shared" si="929"/>
        <v>0</v>
      </c>
      <c r="AQ838" s="29">
        <f t="shared" si="915"/>
        <v>0</v>
      </c>
      <c r="AR838" s="86">
        <f t="shared" si="916"/>
        <v>1</v>
      </c>
      <c r="AS838" s="33">
        <f t="shared" si="917"/>
        <v>0</v>
      </c>
      <c r="AT838" s="19">
        <f t="shared" si="918"/>
        <v>0</v>
      </c>
      <c r="AU838" s="18">
        <f t="shared" si="930"/>
        <v>1</v>
      </c>
      <c r="AV838" s="5">
        <f t="shared" si="931"/>
        <v>4.5</v>
      </c>
      <c r="AW838" s="17">
        <f t="shared" si="919"/>
        <v>1</v>
      </c>
      <c r="AX838" s="17">
        <f t="shared" si="920"/>
        <v>0</v>
      </c>
      <c r="AY838" s="17">
        <f t="shared" si="932"/>
        <v>0</v>
      </c>
      <c r="AZ838" s="19">
        <f t="shared" si="933"/>
        <v>1195</v>
      </c>
      <c r="BA838" s="19">
        <f t="shared" si="934"/>
        <v>0</v>
      </c>
      <c r="BB838" s="19">
        <f t="shared" si="935"/>
        <v>0</v>
      </c>
      <c r="BC838" s="19">
        <f t="shared" si="936"/>
        <v>0</v>
      </c>
      <c r="BD838" s="17">
        <f t="shared" si="937"/>
        <v>1195</v>
      </c>
      <c r="BE838" s="17">
        <f t="shared" si="921"/>
        <v>0</v>
      </c>
      <c r="BF838" s="38">
        <f t="shared" si="922"/>
        <v>0</v>
      </c>
      <c r="BG838" s="38">
        <f t="shared" si="923"/>
        <v>0</v>
      </c>
      <c r="BH838" s="38">
        <f t="shared" si="938"/>
        <v>0</v>
      </c>
      <c r="BI838" s="38">
        <f t="shared" si="924"/>
        <v>-0.9</v>
      </c>
      <c r="BJ838" s="5">
        <f t="shared" si="925"/>
        <v>0</v>
      </c>
      <c r="BK838" s="5">
        <f t="shared" si="939"/>
        <v>0</v>
      </c>
      <c r="BL838" s="22">
        <f t="shared" si="940"/>
        <v>4.5</v>
      </c>
      <c r="BM838" s="5">
        <f t="shared" si="941"/>
        <v>3.6</v>
      </c>
      <c r="BN838" s="66">
        <f t="shared" si="942"/>
        <v>360</v>
      </c>
      <c r="BO838" s="5">
        <f>AP838*BO1676</f>
        <v>0</v>
      </c>
      <c r="BP838" s="5">
        <f>AU838*BP1239</f>
        <v>-39</v>
      </c>
      <c r="BQ838" s="5">
        <f t="shared" si="893"/>
        <v>-39</v>
      </c>
      <c r="BR838" s="356">
        <f t="shared" si="957"/>
        <v>282</v>
      </c>
      <c r="BS838" s="5">
        <f t="shared" si="943"/>
        <v>1174.5</v>
      </c>
      <c r="BT838" s="6"/>
      <c r="BU838" s="306">
        <v>42121</v>
      </c>
      <c r="BV838" s="38">
        <f t="shared" si="926"/>
        <v>1174.5</v>
      </c>
      <c r="BW838" s="66">
        <f>BV27*BV838</f>
        <v>96762.234305486898</v>
      </c>
      <c r="BX838" s="66">
        <f t="shared" si="947"/>
        <v>-41.192947767354781</v>
      </c>
      <c r="BY838" s="17">
        <f t="shared" si="945"/>
        <v>0</v>
      </c>
      <c r="BZ838" s="17">
        <f t="shared" si="948"/>
        <v>1</v>
      </c>
      <c r="CA838" s="66">
        <f t="shared" si="894"/>
        <v>282</v>
      </c>
      <c r="CB838" s="66">
        <f>N3+CE838</f>
        <v>192748</v>
      </c>
      <c r="CC838" s="66">
        <f>MAX(BW404:BW838)</f>
        <v>154630.08732904927</v>
      </c>
      <c r="CD838" s="66">
        <f t="shared" si="927"/>
        <v>-57867.853023562377</v>
      </c>
      <c r="CE838" s="66">
        <f t="shared" si="895"/>
        <v>142748</v>
      </c>
      <c r="CF838" s="66">
        <f>MAX(CE404:CE838)</f>
        <v>142748</v>
      </c>
      <c r="CG838" s="66">
        <f t="shared" si="928"/>
        <v>0</v>
      </c>
      <c r="CH838" s="370">
        <f t="shared" si="892"/>
        <v>42121</v>
      </c>
      <c r="CI838" s="17">
        <f t="shared" si="949"/>
        <v>1</v>
      </c>
      <c r="CJ838" s="17">
        <f t="shared" si="950"/>
        <v>0</v>
      </c>
      <c r="CK838" s="38">
        <f>MAX(BV38:BV838)</f>
        <v>1876.9</v>
      </c>
      <c r="CL838" s="38">
        <f t="shared" si="946"/>
        <v>-702.40000000000009</v>
      </c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</row>
    <row r="839" spans="1:147" customFormat="1" x14ac:dyDescent="0.25">
      <c r="A839" s="3"/>
      <c r="B839" s="254">
        <f t="shared" si="951"/>
        <v>41981</v>
      </c>
      <c r="C839" s="5">
        <f t="shared" si="954"/>
        <v>53850</v>
      </c>
      <c r="D839" s="5">
        <v>0</v>
      </c>
      <c r="E839" s="66">
        <f t="shared" si="956"/>
        <v>0</v>
      </c>
      <c r="F839" s="66">
        <f t="shared" si="952"/>
        <v>561</v>
      </c>
      <c r="G839" s="4">
        <f t="shared" si="955"/>
        <v>54411</v>
      </c>
      <c r="H839" s="8">
        <f t="shared" si="953"/>
        <v>1.0417827298050139E-2</v>
      </c>
      <c r="I839" s="3"/>
      <c r="J839" s="306">
        <v>42128</v>
      </c>
      <c r="K839" s="176">
        <v>1176.5999999999999</v>
      </c>
      <c r="L839" s="176">
        <v>1199.3</v>
      </c>
      <c r="M839" s="176">
        <v>1176.5999999999999</v>
      </c>
      <c r="N839" s="178">
        <v>1188.9000000000001</v>
      </c>
      <c r="O839" s="5">
        <f t="shared" si="903"/>
        <v>22.700000000000045</v>
      </c>
      <c r="P839" s="8">
        <f t="shared" si="904"/>
        <v>1.9292877783443862E-2</v>
      </c>
      <c r="Q839" s="8">
        <f>(AVERAGE(P836:P838))*Q1239</f>
        <v>1.1936618087018985E-2</v>
      </c>
      <c r="R839" s="8">
        <f>P838/P1239</f>
        <v>1.1109993151924631</v>
      </c>
      <c r="S839" s="109">
        <f t="shared" si="884"/>
        <v>1162.5553751588134</v>
      </c>
      <c r="T839" s="5">
        <f t="shared" si="885"/>
        <v>11.599999999999909</v>
      </c>
      <c r="U839" s="8">
        <f t="shared" si="902"/>
        <v>0.53600000000000358</v>
      </c>
      <c r="V839" s="19">
        <f t="shared" si="886"/>
        <v>0</v>
      </c>
      <c r="W839" s="109">
        <f t="shared" si="887"/>
        <v>1190.6446248411864</v>
      </c>
      <c r="X839" s="5">
        <f t="shared" si="888"/>
        <v>13.400000000000091</v>
      </c>
      <c r="Y839" s="8">
        <f t="shared" si="905"/>
        <v>0.46399999999999642</v>
      </c>
      <c r="Z839" s="5">
        <f t="shared" si="889"/>
        <v>0</v>
      </c>
      <c r="AA839" s="5">
        <f>K839*AA1239</f>
        <v>15.295799999999998</v>
      </c>
      <c r="AB839" s="5">
        <f t="shared" si="906"/>
        <v>16.993623325320875</v>
      </c>
      <c r="AC839" s="2">
        <f t="shared" si="944"/>
        <v>42128</v>
      </c>
      <c r="AD839" s="43">
        <f t="shared" si="912"/>
        <v>1165</v>
      </c>
      <c r="AE839" s="235">
        <v>5.4</v>
      </c>
      <c r="AF839" s="131">
        <f>(AK838&gt;AF1239)*1</f>
        <v>0</v>
      </c>
      <c r="AG839" s="112">
        <f>MROUND((AD839*AG1239),5)</f>
        <v>1145</v>
      </c>
      <c r="AH839" s="113">
        <f>MROUND((AE839*AH1239),0.1)</f>
        <v>1</v>
      </c>
      <c r="AI839" s="60">
        <f t="shared" si="913"/>
        <v>14.400000000000091</v>
      </c>
      <c r="AJ839" s="60">
        <f t="shared" si="890"/>
        <v>1176.5999999999999</v>
      </c>
      <c r="AK839" s="133">
        <f t="shared" si="891"/>
        <v>1188.9000000000001</v>
      </c>
      <c r="AL839" s="41">
        <f t="shared" si="907"/>
        <v>1190</v>
      </c>
      <c r="AM839" s="56">
        <f t="shared" si="910"/>
        <v>7.2</v>
      </c>
      <c r="AN839" s="82">
        <f t="shared" si="911"/>
        <v>1</v>
      </c>
      <c r="AO839" s="82">
        <f t="shared" si="914"/>
        <v>0</v>
      </c>
      <c r="AP839" s="33">
        <f t="shared" si="929"/>
        <v>0</v>
      </c>
      <c r="AQ839" s="29">
        <f t="shared" si="915"/>
        <v>0</v>
      </c>
      <c r="AR839" s="86">
        <f t="shared" si="916"/>
        <v>1</v>
      </c>
      <c r="AS839" s="33">
        <f t="shared" si="917"/>
        <v>0</v>
      </c>
      <c r="AT839" s="19">
        <f t="shared" si="918"/>
        <v>0</v>
      </c>
      <c r="AU839" s="18">
        <f t="shared" si="930"/>
        <v>1</v>
      </c>
      <c r="AV839" s="5">
        <f t="shared" si="931"/>
        <v>7.2</v>
      </c>
      <c r="AW839" s="17">
        <f t="shared" si="919"/>
        <v>1</v>
      </c>
      <c r="AX839" s="17">
        <f t="shared" si="920"/>
        <v>0</v>
      </c>
      <c r="AY839" s="17">
        <f t="shared" si="932"/>
        <v>0</v>
      </c>
      <c r="AZ839" s="19">
        <f t="shared" si="933"/>
        <v>1195</v>
      </c>
      <c r="BA839" s="19">
        <f t="shared" si="934"/>
        <v>0</v>
      </c>
      <c r="BB839" s="19">
        <f t="shared" si="935"/>
        <v>0</v>
      </c>
      <c r="BC839" s="19">
        <f t="shared" si="936"/>
        <v>0</v>
      </c>
      <c r="BD839" s="17">
        <f t="shared" si="937"/>
        <v>1195</v>
      </c>
      <c r="BE839" s="17">
        <f t="shared" si="921"/>
        <v>0</v>
      </c>
      <c r="BF839" s="38">
        <f t="shared" si="922"/>
        <v>0</v>
      </c>
      <c r="BG839" s="38">
        <f t="shared" si="923"/>
        <v>0</v>
      </c>
      <c r="BH839" s="38">
        <f t="shared" si="938"/>
        <v>0</v>
      </c>
      <c r="BI839" s="38">
        <f t="shared" si="924"/>
        <v>-1</v>
      </c>
      <c r="BJ839" s="5">
        <f t="shared" si="925"/>
        <v>0</v>
      </c>
      <c r="BK839" s="5">
        <f t="shared" si="939"/>
        <v>0</v>
      </c>
      <c r="BL839" s="22">
        <f t="shared" si="940"/>
        <v>7.2</v>
      </c>
      <c r="BM839" s="5">
        <f t="shared" si="941"/>
        <v>6.2</v>
      </c>
      <c r="BN839" s="66">
        <f t="shared" si="942"/>
        <v>620</v>
      </c>
      <c r="BO839" s="5">
        <f>AP839*BO1677</f>
        <v>0</v>
      </c>
      <c r="BP839" s="5">
        <f>AU839*BP1239</f>
        <v>-39</v>
      </c>
      <c r="BQ839" s="5">
        <f t="shared" si="893"/>
        <v>-39</v>
      </c>
      <c r="BR839" s="356">
        <f t="shared" si="957"/>
        <v>542</v>
      </c>
      <c r="BS839" s="5">
        <f t="shared" si="943"/>
        <v>1188.9000000000001</v>
      </c>
      <c r="BT839" s="6"/>
      <c r="BU839" s="306">
        <v>42128</v>
      </c>
      <c r="BV839" s="38">
        <f t="shared" si="926"/>
        <v>1188.9000000000001</v>
      </c>
      <c r="BW839" s="66">
        <f>BV27*BV839</f>
        <v>97948.591201186369</v>
      </c>
      <c r="BX839" s="66">
        <f t="shared" si="947"/>
        <v>1186.3568956994714</v>
      </c>
      <c r="BY839" s="17">
        <f t="shared" si="945"/>
        <v>1</v>
      </c>
      <c r="BZ839" s="17">
        <f t="shared" si="948"/>
        <v>0</v>
      </c>
      <c r="CA839" s="66">
        <f t="shared" si="894"/>
        <v>542</v>
      </c>
      <c r="CB839" s="66">
        <f>N3+CE839</f>
        <v>193290</v>
      </c>
      <c r="CC839" s="66">
        <f>MAX(BW404:BW839)</f>
        <v>154630.08732904927</v>
      </c>
      <c r="CD839" s="66">
        <f t="shared" si="927"/>
        <v>-56681.496127862905</v>
      </c>
      <c r="CE839" s="66">
        <f t="shared" si="895"/>
        <v>143290</v>
      </c>
      <c r="CF839" s="66">
        <f>MAX(CE404:CE839)</f>
        <v>143290</v>
      </c>
      <c r="CG839" s="66">
        <f t="shared" si="928"/>
        <v>0</v>
      </c>
      <c r="CH839" s="370">
        <f t="shared" si="892"/>
        <v>42128</v>
      </c>
      <c r="CI839" s="17">
        <f t="shared" si="949"/>
        <v>1</v>
      </c>
      <c r="CJ839" s="17">
        <f t="shared" si="950"/>
        <v>0</v>
      </c>
      <c r="CK839" s="38">
        <f>MAX(BV38:BV839)</f>
        <v>1876.9</v>
      </c>
      <c r="CL839" s="38">
        <f t="shared" si="946"/>
        <v>-688</v>
      </c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</row>
    <row r="840" spans="1:147" customFormat="1" x14ac:dyDescent="0.25">
      <c r="A840" s="3"/>
      <c r="B840" s="254">
        <f t="shared" si="951"/>
        <v>41988</v>
      </c>
      <c r="C840" s="5">
        <f t="shared" si="954"/>
        <v>54411</v>
      </c>
      <c r="D840" s="5">
        <v>0</v>
      </c>
      <c r="E840" s="66">
        <f t="shared" si="956"/>
        <v>0</v>
      </c>
      <c r="F840" s="66">
        <f t="shared" si="952"/>
        <v>1121</v>
      </c>
      <c r="G840" s="4">
        <f t="shared" si="955"/>
        <v>55532</v>
      </c>
      <c r="H840" s="8">
        <f t="shared" si="953"/>
        <v>2.0602451710132141E-2</v>
      </c>
      <c r="I840" s="3"/>
      <c r="J840" s="306">
        <v>42135</v>
      </c>
      <c r="K840" s="176">
        <v>1189</v>
      </c>
      <c r="L840" s="176">
        <v>1227.7</v>
      </c>
      <c r="M840" s="176">
        <v>1178</v>
      </c>
      <c r="N840" s="178">
        <v>1225.3</v>
      </c>
      <c r="O840" s="5">
        <f t="shared" si="903"/>
        <v>49.700000000000045</v>
      </c>
      <c r="P840" s="8">
        <f t="shared" si="904"/>
        <v>4.1799831791421403E-2</v>
      </c>
      <c r="Q840" s="8">
        <f>(AVERAGE(P837:P839))*Q1239</f>
        <v>1.1659432540318461E-2</v>
      </c>
      <c r="R840" s="8">
        <f>P839/P1239</f>
        <v>0.54713327412735735</v>
      </c>
      <c r="S840" s="109">
        <f t="shared" si="884"/>
        <v>1175.1369347095613</v>
      </c>
      <c r="T840" s="5">
        <f t="shared" si="885"/>
        <v>14</v>
      </c>
      <c r="U840" s="8">
        <f t="shared" si="902"/>
        <v>0.53333333333333333</v>
      </c>
      <c r="V840" s="19">
        <f t="shared" si="886"/>
        <v>0</v>
      </c>
      <c r="W840" s="109">
        <f t="shared" si="887"/>
        <v>1202.8630652904387</v>
      </c>
      <c r="X840" s="5">
        <f t="shared" si="888"/>
        <v>16</v>
      </c>
      <c r="Y840" s="8">
        <f t="shared" si="905"/>
        <v>0.46666666666666667</v>
      </c>
      <c r="Z840" s="5">
        <f t="shared" si="889"/>
        <v>20.299999999999955</v>
      </c>
      <c r="AA840" s="5">
        <f>K840*AA1239</f>
        <v>15.456999999999999</v>
      </c>
      <c r="AB840" s="5">
        <f t="shared" si="906"/>
        <v>8.4570390181865616</v>
      </c>
      <c r="AC840" s="2">
        <f t="shared" si="944"/>
        <v>42135</v>
      </c>
      <c r="AD840" s="43">
        <f t="shared" si="912"/>
        <v>1175</v>
      </c>
      <c r="AE840" s="235">
        <v>9.1</v>
      </c>
      <c r="AF840" s="131">
        <f>(AK839&gt;AF1239)*1</f>
        <v>0</v>
      </c>
      <c r="AG840" s="112">
        <f>MROUND((AD840*AG1239),5)</f>
        <v>1150</v>
      </c>
      <c r="AH840" s="113">
        <f>MROUND((AE840*AH1239),0.1)</f>
        <v>1.6</v>
      </c>
      <c r="AI840" s="60">
        <f t="shared" si="913"/>
        <v>36.399999999999864</v>
      </c>
      <c r="AJ840" s="60">
        <f t="shared" si="890"/>
        <v>1189</v>
      </c>
      <c r="AK840" s="133">
        <f t="shared" si="891"/>
        <v>1225.3</v>
      </c>
      <c r="AL840" s="41">
        <f t="shared" si="907"/>
        <v>1205</v>
      </c>
      <c r="AM840" s="56">
        <f t="shared" si="910"/>
        <v>7.9</v>
      </c>
      <c r="AN840" s="82">
        <f t="shared" si="911"/>
        <v>1</v>
      </c>
      <c r="AO840" s="82">
        <f t="shared" si="914"/>
        <v>0</v>
      </c>
      <c r="AP840" s="33">
        <f t="shared" si="929"/>
        <v>0</v>
      </c>
      <c r="AQ840" s="29">
        <f t="shared" si="915"/>
        <v>0</v>
      </c>
      <c r="AR840" s="86">
        <f t="shared" si="916"/>
        <v>1</v>
      </c>
      <c r="AS840" s="33">
        <f t="shared" si="917"/>
        <v>0</v>
      </c>
      <c r="AT840" s="19">
        <f t="shared" si="918"/>
        <v>0</v>
      </c>
      <c r="AU840" s="18">
        <f t="shared" si="930"/>
        <v>1</v>
      </c>
      <c r="AV840" s="5">
        <f t="shared" si="931"/>
        <v>7.9</v>
      </c>
      <c r="AW840" s="17">
        <f t="shared" si="919"/>
        <v>0</v>
      </c>
      <c r="AX840" s="17">
        <f t="shared" si="920"/>
        <v>1</v>
      </c>
      <c r="AY840" s="17">
        <f t="shared" si="932"/>
        <v>1205</v>
      </c>
      <c r="AZ840" s="19">
        <f t="shared" si="933"/>
        <v>1195</v>
      </c>
      <c r="BA840" s="19">
        <f t="shared" si="934"/>
        <v>0</v>
      </c>
      <c r="BB840" s="19">
        <f t="shared" si="935"/>
        <v>0</v>
      </c>
      <c r="BC840" s="19">
        <f t="shared" si="936"/>
        <v>1205</v>
      </c>
      <c r="BD840" s="17">
        <f t="shared" si="937"/>
        <v>0</v>
      </c>
      <c r="BE840" s="17">
        <f t="shared" si="921"/>
        <v>0</v>
      </c>
      <c r="BF840" s="38">
        <f t="shared" si="922"/>
        <v>0</v>
      </c>
      <c r="BG840" s="38">
        <f t="shared" si="923"/>
        <v>0</v>
      </c>
      <c r="BH840" s="38">
        <f t="shared" si="938"/>
        <v>0</v>
      </c>
      <c r="BI840" s="38">
        <f t="shared" si="924"/>
        <v>-1.6</v>
      </c>
      <c r="BJ840" s="5">
        <f t="shared" si="925"/>
        <v>0</v>
      </c>
      <c r="BK840" s="5">
        <f t="shared" si="939"/>
        <v>10</v>
      </c>
      <c r="BL840" s="22">
        <f t="shared" si="940"/>
        <v>17.899999999999999</v>
      </c>
      <c r="BM840" s="5">
        <f t="shared" si="941"/>
        <v>16.299999999999997</v>
      </c>
      <c r="BN840" s="66">
        <f t="shared" si="942"/>
        <v>1629.9999999999998</v>
      </c>
      <c r="BO840" s="5">
        <f>AP840*BO1678</f>
        <v>0</v>
      </c>
      <c r="BP840" s="5">
        <f>AU840*BP1239</f>
        <v>-39</v>
      </c>
      <c r="BQ840" s="5">
        <f t="shared" si="893"/>
        <v>-39</v>
      </c>
      <c r="BR840" s="356">
        <f t="shared" si="957"/>
        <v>1551.9999999999998</v>
      </c>
      <c r="BS840" s="5">
        <f t="shared" si="943"/>
        <v>1225.3</v>
      </c>
      <c r="BT840" s="6"/>
      <c r="BU840" s="306">
        <v>42135</v>
      </c>
      <c r="BV840" s="38">
        <f t="shared" si="926"/>
        <v>1225.3</v>
      </c>
      <c r="BW840" s="66">
        <f>BV27*BV840</f>
        <v>100947.43779864887</v>
      </c>
      <c r="BX840" s="66">
        <f t="shared" si="947"/>
        <v>2998.8465974624996</v>
      </c>
      <c r="BY840" s="17">
        <f t="shared" si="945"/>
        <v>1</v>
      </c>
      <c r="BZ840" s="17">
        <f t="shared" si="948"/>
        <v>0</v>
      </c>
      <c r="CA840" s="66">
        <f t="shared" si="894"/>
        <v>1552</v>
      </c>
      <c r="CB840" s="66">
        <f>N3+CE840</f>
        <v>194842</v>
      </c>
      <c r="CC840" s="66">
        <f>MAX(BW404:BW840)</f>
        <v>154630.08732904927</v>
      </c>
      <c r="CD840" s="66">
        <f t="shared" si="927"/>
        <v>-53682.649530400406</v>
      </c>
      <c r="CE840" s="66">
        <f t="shared" si="895"/>
        <v>144842</v>
      </c>
      <c r="CF840" s="66">
        <f>MAX(CE404:CE840)</f>
        <v>144842</v>
      </c>
      <c r="CG840" s="66">
        <f t="shared" si="928"/>
        <v>0</v>
      </c>
      <c r="CH840" s="370">
        <f t="shared" si="892"/>
        <v>42135</v>
      </c>
      <c r="CI840" s="17">
        <f t="shared" si="949"/>
        <v>1</v>
      </c>
      <c r="CJ840" s="17">
        <f t="shared" si="950"/>
        <v>0</v>
      </c>
      <c r="CK840" s="38">
        <f>MAX(BV38:BV840)</f>
        <v>1876.9</v>
      </c>
      <c r="CL840" s="38">
        <f t="shared" si="946"/>
        <v>-651.60000000000014</v>
      </c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</row>
    <row r="841" spans="1:147" customFormat="1" x14ac:dyDescent="0.25">
      <c r="A841" s="3"/>
      <c r="B841" s="254">
        <f t="shared" si="951"/>
        <v>41995</v>
      </c>
      <c r="C841" s="5">
        <f t="shared" si="954"/>
        <v>55532</v>
      </c>
      <c r="D841" s="5">
        <v>0</v>
      </c>
      <c r="E841" s="66">
        <f t="shared" si="956"/>
        <v>0</v>
      </c>
      <c r="F841" s="66">
        <f t="shared" si="952"/>
        <v>702.00000000000011</v>
      </c>
      <c r="G841" s="4">
        <f t="shared" si="955"/>
        <v>56234</v>
      </c>
      <c r="H841" s="8">
        <f t="shared" si="953"/>
        <v>1.2641359936613125E-2</v>
      </c>
      <c r="I841" s="3"/>
      <c r="J841" s="306">
        <v>42142</v>
      </c>
      <c r="K841" s="176">
        <v>1222.8</v>
      </c>
      <c r="L841" s="176">
        <v>1232</v>
      </c>
      <c r="M841" s="176">
        <v>1200.8</v>
      </c>
      <c r="N841" s="178">
        <v>1204</v>
      </c>
      <c r="O841" s="5">
        <f t="shared" si="903"/>
        <v>31.200000000000045</v>
      </c>
      <c r="P841" s="8">
        <f t="shared" si="904"/>
        <v>2.5515210991167849E-2</v>
      </c>
      <c r="Q841" s="8">
        <f>(AVERAGE(P838:P840))*Q1239</f>
        <v>1.3369132242475868E-2</v>
      </c>
      <c r="R841" s="8">
        <f>P840/P1239</f>
        <v>1.1854156276073597</v>
      </c>
      <c r="S841" s="109">
        <f t="shared" si="884"/>
        <v>1206.4522250939006</v>
      </c>
      <c r="T841" s="5">
        <f t="shared" si="885"/>
        <v>17.799999999999955</v>
      </c>
      <c r="U841" s="8">
        <f t="shared" si="902"/>
        <v>0.49142857142857271</v>
      </c>
      <c r="V841" s="19">
        <f t="shared" si="886"/>
        <v>1</v>
      </c>
      <c r="W841" s="109">
        <f t="shared" si="887"/>
        <v>1239.1477749060994</v>
      </c>
      <c r="X841" s="5">
        <f t="shared" si="888"/>
        <v>17.200000000000045</v>
      </c>
      <c r="Y841" s="8">
        <f t="shared" si="905"/>
        <v>0.50857142857142734</v>
      </c>
      <c r="Z841" s="5">
        <f t="shared" si="889"/>
        <v>0</v>
      </c>
      <c r="AA841" s="5">
        <f>K841*AA1239</f>
        <v>15.896399999999998</v>
      </c>
      <c r="AB841" s="5">
        <f t="shared" si="906"/>
        <v>18.843840982697632</v>
      </c>
      <c r="AC841" s="2">
        <f t="shared" si="944"/>
        <v>42142</v>
      </c>
      <c r="AD841" s="43">
        <f t="shared" si="912"/>
        <v>1205</v>
      </c>
      <c r="AE841" s="235">
        <v>4.5</v>
      </c>
      <c r="AF841" s="131">
        <f>(AK840&gt;AF1239)*1</f>
        <v>0</v>
      </c>
      <c r="AG841" s="112">
        <f>MROUND((AD841*AG1239),5)</f>
        <v>1180</v>
      </c>
      <c r="AH841" s="113">
        <f>MROUND((AE841*AH1239),0.1)</f>
        <v>0.8</v>
      </c>
      <c r="AI841" s="60">
        <f t="shared" si="913"/>
        <v>-21.299999999999955</v>
      </c>
      <c r="AJ841" s="60">
        <f t="shared" si="890"/>
        <v>1222.8</v>
      </c>
      <c r="AK841" s="133">
        <f t="shared" si="891"/>
        <v>1204</v>
      </c>
      <c r="AL841" s="41">
        <f t="shared" si="907"/>
        <v>1240</v>
      </c>
      <c r="AM841" s="56">
        <f t="shared" si="910"/>
        <v>3.9000000000000004</v>
      </c>
      <c r="AN841" s="82">
        <f t="shared" si="911"/>
        <v>0</v>
      </c>
      <c r="AO841" s="82">
        <f t="shared" si="914"/>
        <v>1</v>
      </c>
      <c r="AP841" s="33">
        <f t="shared" si="929"/>
        <v>1</v>
      </c>
      <c r="AQ841" s="29">
        <f t="shared" si="915"/>
        <v>4.5</v>
      </c>
      <c r="AR841" s="86">
        <f t="shared" si="916"/>
        <v>0</v>
      </c>
      <c r="AS841" s="33">
        <f t="shared" si="917"/>
        <v>1</v>
      </c>
      <c r="AT841" s="19">
        <f t="shared" si="918"/>
        <v>1205</v>
      </c>
      <c r="AU841" s="18">
        <f t="shared" si="930"/>
        <v>0</v>
      </c>
      <c r="AV841" s="5">
        <f t="shared" si="931"/>
        <v>0</v>
      </c>
      <c r="AW841" s="17">
        <f t="shared" si="919"/>
        <v>0</v>
      </c>
      <c r="AX841" s="17">
        <f t="shared" si="920"/>
        <v>0</v>
      </c>
      <c r="AY841" s="17">
        <f t="shared" si="932"/>
        <v>0</v>
      </c>
      <c r="AZ841" s="19">
        <f t="shared" si="933"/>
        <v>0</v>
      </c>
      <c r="BA841" s="19">
        <f t="shared" si="934"/>
        <v>1205</v>
      </c>
      <c r="BB841" s="19">
        <f t="shared" si="935"/>
        <v>0</v>
      </c>
      <c r="BC841" s="19">
        <f t="shared" si="936"/>
        <v>0</v>
      </c>
      <c r="BD841" s="17">
        <f t="shared" si="937"/>
        <v>1205</v>
      </c>
      <c r="BE841" s="17">
        <f t="shared" si="921"/>
        <v>0</v>
      </c>
      <c r="BF841" s="38">
        <f t="shared" si="922"/>
        <v>0</v>
      </c>
      <c r="BG841" s="38">
        <f t="shared" si="923"/>
        <v>0</v>
      </c>
      <c r="BH841" s="38">
        <f t="shared" si="938"/>
        <v>0</v>
      </c>
      <c r="BI841" s="38">
        <f t="shared" si="924"/>
        <v>-0.8</v>
      </c>
      <c r="BJ841" s="5">
        <f t="shared" si="925"/>
        <v>4.5</v>
      </c>
      <c r="BK841" s="5">
        <f t="shared" si="939"/>
        <v>0</v>
      </c>
      <c r="BL841" s="22">
        <f t="shared" si="940"/>
        <v>0</v>
      </c>
      <c r="BM841" s="5">
        <f t="shared" si="941"/>
        <v>3.7</v>
      </c>
      <c r="BN841" s="66">
        <f t="shared" si="942"/>
        <v>370</v>
      </c>
      <c r="BO841" s="5">
        <f>AP841*BO1679</f>
        <v>0</v>
      </c>
      <c r="BP841" s="5">
        <f>AU841*BP1239</f>
        <v>0</v>
      </c>
      <c r="BQ841" s="5">
        <f t="shared" si="893"/>
        <v>-39</v>
      </c>
      <c r="BR841" s="356">
        <f t="shared" si="957"/>
        <v>331</v>
      </c>
      <c r="BS841" s="5">
        <f t="shared" si="943"/>
        <v>1204</v>
      </c>
      <c r="BT841" s="6"/>
      <c r="BU841" s="306">
        <v>42142</v>
      </c>
      <c r="BV841" s="38">
        <f t="shared" si="926"/>
        <v>1204</v>
      </c>
      <c r="BW841" s="66">
        <f>BV27*BV841</f>
        <v>99192.618223760102</v>
      </c>
      <c r="BX841" s="66">
        <f t="shared" si="947"/>
        <v>-1754.8195748887665</v>
      </c>
      <c r="BY841" s="17">
        <f t="shared" si="945"/>
        <v>0</v>
      </c>
      <c r="BZ841" s="17">
        <f t="shared" si="948"/>
        <v>1</v>
      </c>
      <c r="CA841" s="66">
        <f t="shared" si="894"/>
        <v>331</v>
      </c>
      <c r="CB841" s="66">
        <f>N3+CE841</f>
        <v>195173</v>
      </c>
      <c r="CC841" s="66">
        <f>MAX(BW404:BW841)</f>
        <v>154630.08732904927</v>
      </c>
      <c r="CD841" s="66">
        <f t="shared" si="927"/>
        <v>-55437.469105289172</v>
      </c>
      <c r="CE841" s="66">
        <f t="shared" si="895"/>
        <v>145173</v>
      </c>
      <c r="CF841" s="66">
        <f>MAX(CE404:CE841)</f>
        <v>145173</v>
      </c>
      <c r="CG841" s="66">
        <f t="shared" si="928"/>
        <v>0</v>
      </c>
      <c r="CH841" s="370">
        <f t="shared" si="892"/>
        <v>42142</v>
      </c>
      <c r="CI841" s="17">
        <f t="shared" si="949"/>
        <v>1</v>
      </c>
      <c r="CJ841" s="17">
        <f t="shared" si="950"/>
        <v>0</v>
      </c>
      <c r="CK841" s="38">
        <f>MAX(BV38:BV841)</f>
        <v>1876.9</v>
      </c>
      <c r="CL841" s="38">
        <f t="shared" si="946"/>
        <v>-672.90000000000009</v>
      </c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</row>
    <row r="842" spans="1:147" customFormat="1" x14ac:dyDescent="0.25">
      <c r="A842" s="3"/>
      <c r="B842" s="254">
        <f t="shared" si="951"/>
        <v>42002</v>
      </c>
      <c r="C842" s="5">
        <f t="shared" si="954"/>
        <v>56234</v>
      </c>
      <c r="D842" s="5">
        <v>0</v>
      </c>
      <c r="E842" s="66">
        <f t="shared" si="956"/>
        <v>0</v>
      </c>
      <c r="F842" s="66">
        <f t="shared" si="952"/>
        <v>492</v>
      </c>
      <c r="G842" s="4">
        <f t="shared" si="955"/>
        <v>56726</v>
      </c>
      <c r="H842" s="8">
        <f t="shared" si="953"/>
        <v>8.749155315289683E-3</v>
      </c>
      <c r="I842" s="3"/>
      <c r="J842" s="306">
        <v>42149</v>
      </c>
      <c r="K842" s="176">
        <v>1205.2</v>
      </c>
      <c r="L842" s="176">
        <v>1208.2</v>
      </c>
      <c r="M842" s="176">
        <v>1180.2</v>
      </c>
      <c r="N842" s="178">
        <v>1189.8</v>
      </c>
      <c r="O842" s="5">
        <f t="shared" si="903"/>
        <v>28</v>
      </c>
      <c r="P842" s="8">
        <f t="shared" si="904"/>
        <v>2.3232658479920343E-2</v>
      </c>
      <c r="Q842" s="8">
        <f>(AVERAGE(P839:P841))*Q1239</f>
        <v>1.154772274213775E-2</v>
      </c>
      <c r="R842" s="8">
        <f>P841/P1239</f>
        <v>0.72359453505831728</v>
      </c>
      <c r="S842" s="109">
        <f t="shared" si="884"/>
        <v>1191.2826845511756</v>
      </c>
      <c r="T842" s="5">
        <f t="shared" si="885"/>
        <v>15.200000000000045</v>
      </c>
      <c r="U842" s="8">
        <f t="shared" si="902"/>
        <v>0.49333333333333179</v>
      </c>
      <c r="V842" s="19">
        <f t="shared" si="886"/>
        <v>0.20000000000004547</v>
      </c>
      <c r="W842" s="109">
        <f t="shared" si="887"/>
        <v>1219.1173154488245</v>
      </c>
      <c r="X842" s="5">
        <f t="shared" si="888"/>
        <v>14.799999999999955</v>
      </c>
      <c r="Y842" s="8">
        <f t="shared" si="905"/>
        <v>0.50666666666666815</v>
      </c>
      <c r="Z842" s="5">
        <f t="shared" si="889"/>
        <v>0</v>
      </c>
      <c r="AA842" s="5">
        <f>K842*AA1239</f>
        <v>15.6676</v>
      </c>
      <c r="AB842" s="5">
        <f t="shared" si="906"/>
        <v>11.336989737479692</v>
      </c>
      <c r="AC842" s="2">
        <f t="shared" si="944"/>
        <v>42149</v>
      </c>
      <c r="AD842" s="43">
        <f t="shared" si="912"/>
        <v>1190</v>
      </c>
      <c r="AE842" s="235">
        <v>9.1999999999999993</v>
      </c>
      <c r="AF842" s="131">
        <f>(AK841&gt;AF1239)*1</f>
        <v>0</v>
      </c>
      <c r="AG842" s="112">
        <f>MROUND((AD842*AG1239),5)</f>
        <v>1165</v>
      </c>
      <c r="AH842" s="113">
        <f>MROUND((AE842*AH1239),0.1)</f>
        <v>1.7000000000000002</v>
      </c>
      <c r="AI842" s="60">
        <f t="shared" si="913"/>
        <v>-14.200000000000045</v>
      </c>
      <c r="AJ842" s="60">
        <f t="shared" si="890"/>
        <v>1205.2</v>
      </c>
      <c r="AK842" s="133">
        <f t="shared" si="891"/>
        <v>1189.8</v>
      </c>
      <c r="AL842" s="41">
        <f t="shared" si="907"/>
        <v>1220</v>
      </c>
      <c r="AM842" s="56">
        <f t="shared" si="910"/>
        <v>9.6000000000000014</v>
      </c>
      <c r="AN842" s="82">
        <f t="shared" si="911"/>
        <v>0</v>
      </c>
      <c r="AO842" s="82">
        <f t="shared" si="914"/>
        <v>1</v>
      </c>
      <c r="AP842" s="33">
        <f t="shared" si="929"/>
        <v>0</v>
      </c>
      <c r="AQ842" s="29">
        <f t="shared" si="915"/>
        <v>0</v>
      </c>
      <c r="AR842" s="86">
        <f t="shared" si="916"/>
        <v>0</v>
      </c>
      <c r="AS842" s="33">
        <f t="shared" si="917"/>
        <v>0</v>
      </c>
      <c r="AT842" s="19">
        <f t="shared" si="918"/>
        <v>0</v>
      </c>
      <c r="AU842" s="18">
        <f t="shared" si="930"/>
        <v>1</v>
      </c>
      <c r="AV842" s="5">
        <f t="shared" si="931"/>
        <v>9.6000000000000014</v>
      </c>
      <c r="AW842" s="17">
        <f t="shared" si="919"/>
        <v>1</v>
      </c>
      <c r="AX842" s="17">
        <f t="shared" si="920"/>
        <v>0</v>
      </c>
      <c r="AY842" s="17">
        <f t="shared" si="932"/>
        <v>0</v>
      </c>
      <c r="AZ842" s="19">
        <f t="shared" si="933"/>
        <v>1205</v>
      </c>
      <c r="BA842" s="19">
        <f t="shared" si="934"/>
        <v>0</v>
      </c>
      <c r="BB842" s="19">
        <f t="shared" si="935"/>
        <v>0</v>
      </c>
      <c r="BC842" s="19">
        <f t="shared" si="936"/>
        <v>0</v>
      </c>
      <c r="BD842" s="17">
        <f t="shared" si="937"/>
        <v>1205</v>
      </c>
      <c r="BE842" s="17">
        <f t="shared" si="921"/>
        <v>0</v>
      </c>
      <c r="BF842" s="38">
        <f t="shared" si="922"/>
        <v>0</v>
      </c>
      <c r="BG842" s="38">
        <f t="shared" si="923"/>
        <v>0</v>
      </c>
      <c r="BH842" s="38">
        <f t="shared" si="938"/>
        <v>0</v>
      </c>
      <c r="BI842" s="38">
        <f t="shared" si="924"/>
        <v>-1.7000000000000002</v>
      </c>
      <c r="BJ842" s="5">
        <f t="shared" si="925"/>
        <v>0</v>
      </c>
      <c r="BK842" s="5">
        <f t="shared" si="939"/>
        <v>0</v>
      </c>
      <c r="BL842" s="22">
        <f t="shared" si="940"/>
        <v>9.6000000000000014</v>
      </c>
      <c r="BM842" s="5">
        <f t="shared" si="941"/>
        <v>7.9000000000000012</v>
      </c>
      <c r="BN842" s="66">
        <f t="shared" si="942"/>
        <v>790.00000000000011</v>
      </c>
      <c r="BO842" s="5">
        <f>AP842*BO1680</f>
        <v>0</v>
      </c>
      <c r="BP842" s="5">
        <f>AU842*BP1239</f>
        <v>-39</v>
      </c>
      <c r="BQ842" s="5">
        <f t="shared" si="893"/>
        <v>-39</v>
      </c>
      <c r="BR842" s="356">
        <f t="shared" si="957"/>
        <v>712.00000000000011</v>
      </c>
      <c r="BS842" s="5">
        <f t="shared" si="943"/>
        <v>1189.8</v>
      </c>
      <c r="BT842" s="6"/>
      <c r="BU842" s="306">
        <v>42149</v>
      </c>
      <c r="BV842" s="38">
        <f t="shared" si="926"/>
        <v>1189.8</v>
      </c>
      <c r="BW842" s="66">
        <f>BV27*BV842</f>
        <v>98022.738507167567</v>
      </c>
      <c r="BX842" s="66">
        <f t="shared" si="947"/>
        <v>-1169.8797165925353</v>
      </c>
      <c r="BY842" s="17">
        <f t="shared" si="945"/>
        <v>0</v>
      </c>
      <c r="BZ842" s="17">
        <f t="shared" si="948"/>
        <v>1</v>
      </c>
      <c r="CA842" s="66">
        <f t="shared" si="894"/>
        <v>712</v>
      </c>
      <c r="CB842" s="66">
        <f>N3+CE842</f>
        <v>195885</v>
      </c>
      <c r="CC842" s="66">
        <f>MAX(BW404:BW842)</f>
        <v>154630.08732904927</v>
      </c>
      <c r="CD842" s="66">
        <f t="shared" si="927"/>
        <v>-56607.348821881707</v>
      </c>
      <c r="CE842" s="66">
        <f t="shared" si="895"/>
        <v>145885</v>
      </c>
      <c r="CF842" s="66">
        <f>MAX(CE404:CE842)</f>
        <v>145885</v>
      </c>
      <c r="CG842" s="66">
        <f t="shared" si="928"/>
        <v>0</v>
      </c>
      <c r="CH842" s="370">
        <f t="shared" si="892"/>
        <v>42149</v>
      </c>
      <c r="CI842" s="17">
        <f t="shared" si="949"/>
        <v>1</v>
      </c>
      <c r="CJ842" s="17">
        <f t="shared" si="950"/>
        <v>0</v>
      </c>
      <c r="CK842" s="38">
        <f>MAX(BV38:BV842)</f>
        <v>1876.9</v>
      </c>
      <c r="CL842" s="38">
        <f t="shared" si="946"/>
        <v>-687.10000000000014</v>
      </c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</row>
    <row r="843" spans="1:147" customFormat="1" x14ac:dyDescent="0.25">
      <c r="A843" s="3"/>
      <c r="B843" s="254"/>
      <c r="C843" s="5"/>
      <c r="D843" s="5"/>
      <c r="E843" s="66"/>
      <c r="F843" s="151" t="s">
        <v>94</v>
      </c>
      <c r="G843" s="29"/>
      <c r="H843" s="151" t="s">
        <v>94</v>
      </c>
      <c r="I843" s="3"/>
      <c r="J843" s="306">
        <v>42156</v>
      </c>
      <c r="K843" s="176">
        <v>1189.8</v>
      </c>
      <c r="L843" s="176">
        <v>1204.7</v>
      </c>
      <c r="M843" s="176">
        <v>1162.0999999999999</v>
      </c>
      <c r="N843" s="178">
        <v>1168.0999999999999</v>
      </c>
      <c r="O843" s="5">
        <f t="shared" si="903"/>
        <v>42.600000000000136</v>
      </c>
      <c r="P843" s="8">
        <f t="shared" si="904"/>
        <v>3.580433686333849E-2</v>
      </c>
      <c r="Q843" s="8">
        <f>(AVERAGE(P840:P842))*Q1239</f>
        <v>1.2073026835001279E-2</v>
      </c>
      <c r="R843" s="8">
        <f>P842/P1239</f>
        <v>0.65886285309440751</v>
      </c>
      <c r="S843" s="109">
        <f t="shared" si="884"/>
        <v>1175.4355126717155</v>
      </c>
      <c r="T843" s="5">
        <f t="shared" si="885"/>
        <v>14.799999999999955</v>
      </c>
      <c r="U843" s="8">
        <f t="shared" si="902"/>
        <v>0.50666666666666815</v>
      </c>
      <c r="V843" s="19">
        <f t="shared" si="886"/>
        <v>6.9000000000000909</v>
      </c>
      <c r="W843" s="109">
        <f t="shared" si="887"/>
        <v>1204.1644873282844</v>
      </c>
      <c r="X843" s="5">
        <f t="shared" si="888"/>
        <v>15.200000000000045</v>
      </c>
      <c r="Y843" s="8">
        <f t="shared" si="905"/>
        <v>0.49333333333333185</v>
      </c>
      <c r="Z843" s="5">
        <f t="shared" si="889"/>
        <v>0</v>
      </c>
      <c r="AA843" s="5">
        <f>K843*AA1239</f>
        <v>15.467399999999998</v>
      </c>
      <c r="AB843" s="5">
        <f t="shared" si="906"/>
        <v>10.190895293952437</v>
      </c>
      <c r="AC843" s="2">
        <f t="shared" si="944"/>
        <v>42156</v>
      </c>
      <c r="AD843" s="43">
        <f t="shared" si="912"/>
        <v>1175</v>
      </c>
      <c r="AE843" s="235">
        <v>5.6</v>
      </c>
      <c r="AF843" s="131">
        <f>(AK842&gt;AF1239)*1</f>
        <v>0</v>
      </c>
      <c r="AG843" s="112">
        <f>MROUND((AD843*AG1239),5)</f>
        <v>1150</v>
      </c>
      <c r="AH843" s="113">
        <f>MROUND((AE843*AH1239),0.1)</f>
        <v>1</v>
      </c>
      <c r="AI843" s="60">
        <f t="shared" si="913"/>
        <v>-21.700000000000045</v>
      </c>
      <c r="AJ843" s="60">
        <f t="shared" si="890"/>
        <v>1189.8</v>
      </c>
      <c r="AK843" s="133">
        <f t="shared" si="891"/>
        <v>1168.0999999999999</v>
      </c>
      <c r="AL843" s="41">
        <f t="shared" si="907"/>
        <v>1205</v>
      </c>
      <c r="AM843" s="56">
        <f t="shared" si="910"/>
        <v>5.7</v>
      </c>
      <c r="AN843" s="82">
        <f t="shared" si="911"/>
        <v>0</v>
      </c>
      <c r="AO843" s="82">
        <f t="shared" si="914"/>
        <v>1</v>
      </c>
      <c r="AP843" s="33">
        <f t="shared" si="929"/>
        <v>0</v>
      </c>
      <c r="AQ843" s="29">
        <f t="shared" si="915"/>
        <v>0</v>
      </c>
      <c r="AR843" s="86">
        <f t="shared" si="916"/>
        <v>0</v>
      </c>
      <c r="AS843" s="33">
        <f t="shared" si="917"/>
        <v>0</v>
      </c>
      <c r="AT843" s="19">
        <f t="shared" si="918"/>
        <v>0</v>
      </c>
      <c r="AU843" s="18">
        <f t="shared" si="930"/>
        <v>1</v>
      </c>
      <c r="AV843" s="5">
        <f t="shared" si="931"/>
        <v>5.7</v>
      </c>
      <c r="AW843" s="17">
        <f t="shared" si="919"/>
        <v>1</v>
      </c>
      <c r="AX843" s="17">
        <f t="shared" si="920"/>
        <v>0</v>
      </c>
      <c r="AY843" s="17">
        <f t="shared" si="932"/>
        <v>0</v>
      </c>
      <c r="AZ843" s="19">
        <f t="shared" si="933"/>
        <v>1205</v>
      </c>
      <c r="BA843" s="19">
        <f t="shared" si="934"/>
        <v>0</v>
      </c>
      <c r="BB843" s="19">
        <f t="shared" si="935"/>
        <v>0</v>
      </c>
      <c r="BC843" s="19">
        <f t="shared" si="936"/>
        <v>0</v>
      </c>
      <c r="BD843" s="17">
        <f t="shared" si="937"/>
        <v>1205</v>
      </c>
      <c r="BE843" s="17">
        <f t="shared" si="921"/>
        <v>0</v>
      </c>
      <c r="BF843" s="38">
        <f t="shared" si="922"/>
        <v>0</v>
      </c>
      <c r="BG843" s="38">
        <f t="shared" si="923"/>
        <v>0</v>
      </c>
      <c r="BH843" s="38">
        <f t="shared" si="938"/>
        <v>0</v>
      </c>
      <c r="BI843" s="38">
        <f t="shared" si="924"/>
        <v>-1</v>
      </c>
      <c r="BJ843" s="5">
        <f t="shared" si="925"/>
        <v>0</v>
      </c>
      <c r="BK843" s="5">
        <f t="shared" si="939"/>
        <v>0</v>
      </c>
      <c r="BL843" s="22">
        <f t="shared" si="940"/>
        <v>5.7</v>
      </c>
      <c r="BM843" s="5">
        <f t="shared" si="941"/>
        <v>4.7</v>
      </c>
      <c r="BN843" s="66">
        <f t="shared" si="942"/>
        <v>470</v>
      </c>
      <c r="BO843" s="5">
        <f>AP843*BO1681</f>
        <v>0</v>
      </c>
      <c r="BP843" s="5">
        <f>AU843*BP1239</f>
        <v>-39</v>
      </c>
      <c r="BQ843" s="5">
        <f t="shared" si="893"/>
        <v>-39</v>
      </c>
      <c r="BR843" s="356">
        <f t="shared" si="957"/>
        <v>392</v>
      </c>
      <c r="BS843" s="5">
        <f t="shared" si="943"/>
        <v>1168.0999999999999</v>
      </c>
      <c r="BT843" s="6"/>
      <c r="BU843" s="306">
        <v>42156</v>
      </c>
      <c r="BV843" s="38">
        <f t="shared" si="926"/>
        <v>1168.0999999999999</v>
      </c>
      <c r="BW843" s="66">
        <f>BV27*BV843</f>
        <v>96234.964574064914</v>
      </c>
      <c r="BX843" s="66">
        <f t="shared" si="947"/>
        <v>-1787.7739331026532</v>
      </c>
      <c r="BY843" s="17">
        <f t="shared" si="945"/>
        <v>0</v>
      </c>
      <c r="BZ843" s="17">
        <f t="shared" si="948"/>
        <v>1</v>
      </c>
      <c r="CA843" s="66">
        <f t="shared" si="894"/>
        <v>392</v>
      </c>
      <c r="CB843" s="66">
        <f>N3+CE843</f>
        <v>196277</v>
      </c>
      <c r="CC843" s="66">
        <f>MAX(BW404:BW843)</f>
        <v>154630.08732904927</v>
      </c>
      <c r="CD843" s="66">
        <f t="shared" si="927"/>
        <v>-58395.122754984361</v>
      </c>
      <c r="CE843" s="66">
        <f t="shared" si="895"/>
        <v>146277</v>
      </c>
      <c r="CF843" s="66">
        <f>MAX(CE404:CE843)</f>
        <v>146277</v>
      </c>
      <c r="CG843" s="66">
        <f t="shared" si="928"/>
        <v>0</v>
      </c>
      <c r="CH843" s="370">
        <f t="shared" si="892"/>
        <v>42156</v>
      </c>
      <c r="CI843" s="17">
        <f t="shared" si="949"/>
        <v>1</v>
      </c>
      <c r="CJ843" s="17">
        <f t="shared" si="950"/>
        <v>0</v>
      </c>
      <c r="CK843" s="38">
        <f>MAX(BV38:BV843)</f>
        <v>1876.9</v>
      </c>
      <c r="CL843" s="38">
        <f t="shared" si="946"/>
        <v>-708.80000000000018</v>
      </c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</row>
    <row r="844" spans="1:147" customFormat="1" x14ac:dyDescent="0.25">
      <c r="A844" s="3"/>
      <c r="B844" s="254"/>
      <c r="C844" s="5"/>
      <c r="D844" s="5"/>
      <c r="E844" s="66"/>
      <c r="F844" s="72">
        <v>6656</v>
      </c>
      <c r="G844" s="29"/>
      <c r="H844" s="152">
        <f>F844/C791</f>
        <v>0.13311999999999999</v>
      </c>
      <c r="I844" s="3"/>
      <c r="J844" s="306">
        <v>42163</v>
      </c>
      <c r="K844" s="176">
        <v>1170.8</v>
      </c>
      <c r="L844" s="176">
        <v>1191.8</v>
      </c>
      <c r="M844" s="176">
        <v>1168.5</v>
      </c>
      <c r="N844" s="178">
        <v>1179.2</v>
      </c>
      <c r="O844" s="5">
        <f t="shared" si="903"/>
        <v>23.299999999999955</v>
      </c>
      <c r="P844" s="8">
        <f t="shared" si="904"/>
        <v>1.99009224461906E-2</v>
      </c>
      <c r="Q844" s="8">
        <f>(AVERAGE(P841:P843))*Q1239</f>
        <v>1.1273627511256892E-2</v>
      </c>
      <c r="R844" s="8">
        <f>P843/P1239</f>
        <v>1.0153873504971933</v>
      </c>
      <c r="S844" s="109">
        <f t="shared" si="884"/>
        <v>1157.6008369098204</v>
      </c>
      <c r="T844" s="5">
        <f t="shared" si="885"/>
        <v>10.799999999999955</v>
      </c>
      <c r="U844" s="8">
        <f t="shared" si="902"/>
        <v>0.56800000000000184</v>
      </c>
      <c r="V844" s="19">
        <f t="shared" si="886"/>
        <v>0</v>
      </c>
      <c r="W844" s="109">
        <f t="shared" si="887"/>
        <v>1183.9991630901795</v>
      </c>
      <c r="X844" s="5">
        <f t="shared" si="888"/>
        <v>14.200000000000045</v>
      </c>
      <c r="Y844" s="8">
        <f t="shared" si="905"/>
        <v>0.43199999999999816</v>
      </c>
      <c r="Z844" s="5">
        <f t="shared" si="889"/>
        <v>0</v>
      </c>
      <c r="AA844" s="5">
        <f>K844*AA1239</f>
        <v>15.220399999999998</v>
      </c>
      <c r="AB844" s="5">
        <f t="shared" si="906"/>
        <v>15.454601629507479</v>
      </c>
      <c r="AC844" s="2">
        <f t="shared" si="944"/>
        <v>42163</v>
      </c>
      <c r="AD844" s="43">
        <f t="shared" si="912"/>
        <v>1160</v>
      </c>
      <c r="AE844" s="235">
        <v>5.0999999999999996</v>
      </c>
      <c r="AF844" s="131">
        <f>(AK843&gt;AF1239)*1</f>
        <v>0</v>
      </c>
      <c r="AG844" s="112">
        <f>MROUND((AD844*AG1239),5)</f>
        <v>1140</v>
      </c>
      <c r="AH844" s="113">
        <f>MROUND((AE844*AH1239),0.1)</f>
        <v>0.9</v>
      </c>
      <c r="AI844" s="60">
        <f t="shared" si="913"/>
        <v>11.100000000000136</v>
      </c>
      <c r="AJ844" s="60">
        <f t="shared" si="890"/>
        <v>1170.8</v>
      </c>
      <c r="AK844" s="133">
        <f t="shared" si="891"/>
        <v>1179.2</v>
      </c>
      <c r="AL844" s="41">
        <f t="shared" si="907"/>
        <v>1185</v>
      </c>
      <c r="AM844" s="56">
        <f t="shared" si="910"/>
        <v>5</v>
      </c>
      <c r="AN844" s="82">
        <f t="shared" si="911"/>
        <v>1</v>
      </c>
      <c r="AO844" s="82">
        <f t="shared" si="914"/>
        <v>0</v>
      </c>
      <c r="AP844" s="33">
        <f t="shared" si="929"/>
        <v>0</v>
      </c>
      <c r="AQ844" s="29">
        <f t="shared" si="915"/>
        <v>0</v>
      </c>
      <c r="AR844" s="86">
        <f t="shared" si="916"/>
        <v>1</v>
      </c>
      <c r="AS844" s="33">
        <f t="shared" si="917"/>
        <v>0</v>
      </c>
      <c r="AT844" s="19">
        <f t="shared" si="918"/>
        <v>0</v>
      </c>
      <c r="AU844" s="18">
        <f t="shared" si="930"/>
        <v>1</v>
      </c>
      <c r="AV844" s="5">
        <f t="shared" si="931"/>
        <v>5</v>
      </c>
      <c r="AW844" s="17">
        <f t="shared" si="919"/>
        <v>1</v>
      </c>
      <c r="AX844" s="17">
        <f t="shared" si="920"/>
        <v>0</v>
      </c>
      <c r="AY844" s="17">
        <f t="shared" si="932"/>
        <v>0</v>
      </c>
      <c r="AZ844" s="19">
        <f t="shared" si="933"/>
        <v>1205</v>
      </c>
      <c r="BA844" s="19">
        <f t="shared" si="934"/>
        <v>0</v>
      </c>
      <c r="BB844" s="19">
        <f t="shared" si="935"/>
        <v>0</v>
      </c>
      <c r="BC844" s="19">
        <f t="shared" si="936"/>
        <v>0</v>
      </c>
      <c r="BD844" s="17">
        <f t="shared" si="937"/>
        <v>1205</v>
      </c>
      <c r="BE844" s="17">
        <f t="shared" si="921"/>
        <v>0</v>
      </c>
      <c r="BF844" s="38">
        <f t="shared" si="922"/>
        <v>0</v>
      </c>
      <c r="BG844" s="38">
        <f t="shared" si="923"/>
        <v>0</v>
      </c>
      <c r="BH844" s="38">
        <f t="shared" si="938"/>
        <v>0</v>
      </c>
      <c r="BI844" s="38">
        <f t="shared" si="924"/>
        <v>-0.9</v>
      </c>
      <c r="BJ844" s="5">
        <f t="shared" si="925"/>
        <v>0</v>
      </c>
      <c r="BK844" s="5">
        <f t="shared" si="939"/>
        <v>0</v>
      </c>
      <c r="BL844" s="22">
        <f t="shared" si="940"/>
        <v>5</v>
      </c>
      <c r="BM844" s="5">
        <f t="shared" si="941"/>
        <v>4.0999999999999996</v>
      </c>
      <c r="BN844" s="66">
        <f t="shared" si="942"/>
        <v>409.99999999999994</v>
      </c>
      <c r="BO844" s="5">
        <f>AP844*BO1682</f>
        <v>0</v>
      </c>
      <c r="BP844" s="5">
        <f>AU844*BP1239</f>
        <v>-39</v>
      </c>
      <c r="BQ844" s="5">
        <f t="shared" si="893"/>
        <v>-39</v>
      </c>
      <c r="BR844" s="356">
        <f t="shared" si="957"/>
        <v>331.99999999999994</v>
      </c>
      <c r="BS844" s="5">
        <f t="shared" si="943"/>
        <v>1179.2</v>
      </c>
      <c r="BT844" s="6"/>
      <c r="BU844" s="306">
        <v>42163</v>
      </c>
      <c r="BV844" s="38">
        <f t="shared" si="926"/>
        <v>1179.2</v>
      </c>
      <c r="BW844" s="66">
        <f>BV27*BV844</f>
        <v>97149.448014499925</v>
      </c>
      <c r="BX844" s="66">
        <f t="shared" si="947"/>
        <v>914.48344043501129</v>
      </c>
      <c r="BY844" s="17">
        <f t="shared" si="945"/>
        <v>1</v>
      </c>
      <c r="BZ844" s="17">
        <f t="shared" si="948"/>
        <v>0</v>
      </c>
      <c r="CA844" s="66">
        <f t="shared" si="894"/>
        <v>332</v>
      </c>
      <c r="CB844" s="66">
        <f>N3+CE844</f>
        <v>196609</v>
      </c>
      <c r="CC844" s="66">
        <f>MAX(BW404:BW844)</f>
        <v>154630.08732904927</v>
      </c>
      <c r="CD844" s="66">
        <f t="shared" si="927"/>
        <v>-57480.639314549349</v>
      </c>
      <c r="CE844" s="66">
        <f t="shared" si="895"/>
        <v>146609</v>
      </c>
      <c r="CF844" s="66">
        <f>MAX(CE404:CE844)</f>
        <v>146609</v>
      </c>
      <c r="CG844" s="66">
        <f t="shared" si="928"/>
        <v>0</v>
      </c>
      <c r="CH844" s="370">
        <f t="shared" si="892"/>
        <v>42163</v>
      </c>
      <c r="CI844" s="17">
        <f t="shared" si="949"/>
        <v>1</v>
      </c>
      <c r="CJ844" s="17">
        <f t="shared" si="950"/>
        <v>0</v>
      </c>
      <c r="CK844" s="38">
        <f>MAX(BV38:BV844)</f>
        <v>1876.9</v>
      </c>
      <c r="CL844" s="38">
        <f t="shared" si="946"/>
        <v>-697.7</v>
      </c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</row>
    <row r="845" spans="1:147" customFormat="1" x14ac:dyDescent="0.25">
      <c r="A845" s="3"/>
      <c r="B845" s="254"/>
      <c r="C845" s="5"/>
      <c r="D845" s="5"/>
      <c r="E845" s="66"/>
      <c r="F845" s="66"/>
      <c r="G845" s="4"/>
      <c r="H845" s="8"/>
      <c r="I845" s="3"/>
      <c r="J845" s="306">
        <v>42170</v>
      </c>
      <c r="K845" s="176">
        <v>1180</v>
      </c>
      <c r="L845" s="176">
        <v>1205.7</v>
      </c>
      <c r="M845" s="176">
        <v>1171.9000000000001</v>
      </c>
      <c r="N845" s="178">
        <v>1201.9000000000001</v>
      </c>
      <c r="O845" s="5">
        <f t="shared" si="903"/>
        <v>33.799999999999955</v>
      </c>
      <c r="P845" s="8">
        <f t="shared" si="904"/>
        <v>2.8644067796610131E-2</v>
      </c>
      <c r="Q845" s="8">
        <f>(AVERAGE(P842:P844))*Q1239</f>
        <v>1.0525055705259925E-2</v>
      </c>
      <c r="R845" s="8">
        <f>P844/P1239</f>
        <v>0.56437701924814898</v>
      </c>
      <c r="S845" s="109">
        <f t="shared" si="884"/>
        <v>1167.5804342677932</v>
      </c>
      <c r="T845" s="5">
        <f t="shared" si="885"/>
        <v>10</v>
      </c>
      <c r="U845" s="8">
        <f t="shared" si="902"/>
        <v>0.5</v>
      </c>
      <c r="V845" s="19">
        <f t="shared" si="886"/>
        <v>0</v>
      </c>
      <c r="W845" s="109">
        <f t="shared" si="887"/>
        <v>1192.4195657322068</v>
      </c>
      <c r="X845" s="5">
        <f t="shared" si="888"/>
        <v>10</v>
      </c>
      <c r="Y845" s="8">
        <f t="shared" si="905"/>
        <v>0.5</v>
      </c>
      <c r="Z845" s="5">
        <f t="shared" si="889"/>
        <v>11.900000000000091</v>
      </c>
      <c r="AA845" s="5">
        <f>K845*AA1239</f>
        <v>15.34</v>
      </c>
      <c r="AB845" s="5">
        <f t="shared" si="906"/>
        <v>8.6575434752666052</v>
      </c>
      <c r="AC845" s="2">
        <f t="shared" si="944"/>
        <v>42170</v>
      </c>
      <c r="AD845" s="43">
        <f t="shared" si="912"/>
        <v>1170</v>
      </c>
      <c r="AE845" s="235">
        <v>8.6999999999999993</v>
      </c>
      <c r="AF845" s="131">
        <f>(AK844&gt;AF1239)*1</f>
        <v>0</v>
      </c>
      <c r="AG845" s="112">
        <f>MROUND((AD845*AG1239),5)</f>
        <v>1145</v>
      </c>
      <c r="AH845" s="113">
        <f>MROUND((AE845*AH1239),0.1)</f>
        <v>1.6</v>
      </c>
      <c r="AI845" s="60">
        <f t="shared" si="913"/>
        <v>22.700000000000045</v>
      </c>
      <c r="AJ845" s="60">
        <f t="shared" si="890"/>
        <v>1180</v>
      </c>
      <c r="AK845" s="133">
        <f t="shared" si="891"/>
        <v>1201.9000000000001</v>
      </c>
      <c r="AL845" s="41">
        <f t="shared" si="907"/>
        <v>1190</v>
      </c>
      <c r="AM845" s="56">
        <f t="shared" si="910"/>
        <v>6.7</v>
      </c>
      <c r="AN845" s="82">
        <f t="shared" si="911"/>
        <v>1</v>
      </c>
      <c r="AO845" s="82">
        <f t="shared" si="914"/>
        <v>0</v>
      </c>
      <c r="AP845" s="33">
        <f t="shared" si="929"/>
        <v>0</v>
      </c>
      <c r="AQ845" s="29">
        <f t="shared" si="915"/>
        <v>0</v>
      </c>
      <c r="AR845" s="86">
        <f t="shared" si="916"/>
        <v>1</v>
      </c>
      <c r="AS845" s="33">
        <f t="shared" si="917"/>
        <v>0</v>
      </c>
      <c r="AT845" s="19">
        <f t="shared" si="918"/>
        <v>0</v>
      </c>
      <c r="AU845" s="18">
        <f t="shared" si="930"/>
        <v>1</v>
      </c>
      <c r="AV845" s="5">
        <f t="shared" si="931"/>
        <v>6.7</v>
      </c>
      <c r="AW845" s="17">
        <f t="shared" si="919"/>
        <v>0</v>
      </c>
      <c r="AX845" s="17">
        <f t="shared" si="920"/>
        <v>1</v>
      </c>
      <c r="AY845" s="17">
        <f t="shared" si="932"/>
        <v>1190</v>
      </c>
      <c r="AZ845" s="19">
        <f t="shared" si="933"/>
        <v>1205</v>
      </c>
      <c r="BA845" s="19">
        <f t="shared" si="934"/>
        <v>0</v>
      </c>
      <c r="BB845" s="19">
        <f t="shared" si="935"/>
        <v>0</v>
      </c>
      <c r="BC845" s="19">
        <f t="shared" si="936"/>
        <v>1190</v>
      </c>
      <c r="BD845" s="17">
        <f t="shared" si="937"/>
        <v>0</v>
      </c>
      <c r="BE845" s="17">
        <f t="shared" si="921"/>
        <v>0</v>
      </c>
      <c r="BF845" s="38">
        <f t="shared" si="922"/>
        <v>0</v>
      </c>
      <c r="BG845" s="38">
        <f t="shared" si="923"/>
        <v>0</v>
      </c>
      <c r="BH845" s="38">
        <f t="shared" si="938"/>
        <v>0</v>
      </c>
      <c r="BI845" s="38">
        <f t="shared" si="924"/>
        <v>-1.6</v>
      </c>
      <c r="BJ845" s="5">
        <f t="shared" si="925"/>
        <v>0</v>
      </c>
      <c r="BK845" s="5">
        <f t="shared" si="939"/>
        <v>-15</v>
      </c>
      <c r="BL845" s="22">
        <f t="shared" si="940"/>
        <v>-8.3000000000000007</v>
      </c>
      <c r="BM845" s="5">
        <f t="shared" si="941"/>
        <v>-9.9</v>
      </c>
      <c r="BN845" s="66">
        <f t="shared" si="942"/>
        <v>-990</v>
      </c>
      <c r="BO845" s="5">
        <f>AP845*BO1683</f>
        <v>0</v>
      </c>
      <c r="BP845" s="5">
        <f>AU845*BP1239</f>
        <v>-39</v>
      </c>
      <c r="BQ845" s="5">
        <f t="shared" si="893"/>
        <v>-39</v>
      </c>
      <c r="BR845" s="356">
        <f t="shared" si="957"/>
        <v>-1068</v>
      </c>
      <c r="BS845" s="5">
        <f t="shared" si="943"/>
        <v>1201.9000000000001</v>
      </c>
      <c r="BT845" s="6"/>
      <c r="BU845" s="306">
        <v>42170</v>
      </c>
      <c r="BV845" s="38">
        <f t="shared" si="926"/>
        <v>1201.9000000000001</v>
      </c>
      <c r="BW845" s="66">
        <f>BV27*BV845</f>
        <v>99019.607843137273</v>
      </c>
      <c r="BX845" s="66">
        <f t="shared" si="947"/>
        <v>1870.1598286373483</v>
      </c>
      <c r="BY845" s="17">
        <f t="shared" si="945"/>
        <v>1</v>
      </c>
      <c r="BZ845" s="17">
        <f t="shared" si="948"/>
        <v>0</v>
      </c>
      <c r="CA845" s="66">
        <f t="shared" si="894"/>
        <v>-1068</v>
      </c>
      <c r="CB845" s="66">
        <f>N3+CE845</f>
        <v>195541</v>
      </c>
      <c r="CC845" s="66">
        <f>MAX(BW404:BW845)</f>
        <v>154630.08732904927</v>
      </c>
      <c r="CD845" s="66">
        <f t="shared" si="927"/>
        <v>-55610.479485912001</v>
      </c>
      <c r="CE845" s="66">
        <f t="shared" si="895"/>
        <v>145541</v>
      </c>
      <c r="CF845" s="66">
        <f>MAX(CE404:CE845)</f>
        <v>146609</v>
      </c>
      <c r="CG845" s="66">
        <f t="shared" si="928"/>
        <v>-1068</v>
      </c>
      <c r="CH845" s="370">
        <f t="shared" si="892"/>
        <v>42170</v>
      </c>
      <c r="CI845" s="17">
        <f t="shared" si="949"/>
        <v>0</v>
      </c>
      <c r="CJ845" s="17">
        <f t="shared" si="950"/>
        <v>1</v>
      </c>
      <c r="CK845" s="38">
        <f>MAX(BV38:BV845)</f>
        <v>1876.9</v>
      </c>
      <c r="CL845" s="38">
        <f t="shared" si="946"/>
        <v>-675</v>
      </c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</row>
    <row r="846" spans="1:147" customFormat="1" x14ac:dyDescent="0.25">
      <c r="A846" s="3"/>
      <c r="B846" s="254">
        <f t="shared" ref="B846:B877" si="958">J822</f>
        <v>42009</v>
      </c>
      <c r="C846" s="5">
        <f>E846+G842+D846</f>
        <v>50070</v>
      </c>
      <c r="D846" s="5">
        <v>0</v>
      </c>
      <c r="E846" s="66">
        <f>-F844</f>
        <v>-6656</v>
      </c>
      <c r="F846" s="66">
        <f t="shared" ref="F846:F877" si="959">BR822</f>
        <v>912</v>
      </c>
      <c r="G846" s="4">
        <f>C846+F846</f>
        <v>50982</v>
      </c>
      <c r="H846" s="8">
        <f t="shared" ref="H846:H877" si="960">F846/C846</f>
        <v>1.8214499700419412E-2</v>
      </c>
      <c r="I846" s="3"/>
      <c r="J846" s="306">
        <v>42177</v>
      </c>
      <c r="K846" s="176">
        <v>1199.7</v>
      </c>
      <c r="L846" s="176">
        <v>1200.8</v>
      </c>
      <c r="M846" s="176">
        <v>1167.0999999999999</v>
      </c>
      <c r="N846" s="178">
        <v>1173.2</v>
      </c>
      <c r="O846" s="5">
        <f t="shared" si="903"/>
        <v>33.700000000000045</v>
      </c>
      <c r="P846" s="8">
        <f t="shared" si="904"/>
        <v>2.8090355922313948E-2</v>
      </c>
      <c r="Q846" s="8">
        <f>(AVERAGE(P843:P845))*Q1239</f>
        <v>1.124657694748523E-2</v>
      </c>
      <c r="R846" s="8">
        <f>P845/P1239</f>
        <v>0.81232684795911037</v>
      </c>
      <c r="S846" s="109">
        <f t="shared" si="884"/>
        <v>1186.2074816361021</v>
      </c>
      <c r="T846" s="5">
        <f t="shared" si="885"/>
        <v>14.700000000000045</v>
      </c>
      <c r="U846" s="8">
        <f t="shared" si="902"/>
        <v>0.50999999999999845</v>
      </c>
      <c r="V846" s="19">
        <f t="shared" si="886"/>
        <v>11.799999999999955</v>
      </c>
      <c r="W846" s="109">
        <f t="shared" si="887"/>
        <v>1213.192518363898</v>
      </c>
      <c r="X846" s="5">
        <f t="shared" si="888"/>
        <v>15.299999999999955</v>
      </c>
      <c r="Y846" s="8">
        <f t="shared" si="905"/>
        <v>0.49000000000000155</v>
      </c>
      <c r="Z846" s="5">
        <f t="shared" si="889"/>
        <v>0</v>
      </c>
      <c r="AA846" s="5">
        <f>K846*AA1239</f>
        <v>15.5961</v>
      </c>
      <c r="AB846" s="5">
        <f t="shared" si="906"/>
        <v>12.669130753455081</v>
      </c>
      <c r="AC846" s="2">
        <f t="shared" si="944"/>
        <v>42177</v>
      </c>
      <c r="AD846" s="43">
        <f t="shared" si="912"/>
        <v>1185</v>
      </c>
      <c r="AE846" s="235">
        <v>4.3</v>
      </c>
      <c r="AF846" s="131">
        <f>(AK845&gt;AF1239)*1</f>
        <v>0</v>
      </c>
      <c r="AG846" s="112">
        <f>MROUND((AD846*AG1239),5)</f>
        <v>1160</v>
      </c>
      <c r="AH846" s="113">
        <f>MROUND((AE846*AH1239),0.1)</f>
        <v>0.8</v>
      </c>
      <c r="AI846" s="60">
        <f t="shared" si="913"/>
        <v>-28.700000000000045</v>
      </c>
      <c r="AJ846" s="60">
        <f t="shared" si="890"/>
        <v>1199.7</v>
      </c>
      <c r="AK846" s="133">
        <f t="shared" si="891"/>
        <v>1173.2</v>
      </c>
      <c r="AL846" s="41">
        <f t="shared" si="907"/>
        <v>1215</v>
      </c>
      <c r="AM846" s="56">
        <f t="shared" si="910"/>
        <v>4.3</v>
      </c>
      <c r="AN846" s="82">
        <f t="shared" si="911"/>
        <v>0</v>
      </c>
      <c r="AO846" s="82">
        <f t="shared" si="914"/>
        <v>1</v>
      </c>
      <c r="AP846" s="33">
        <f t="shared" si="929"/>
        <v>1</v>
      </c>
      <c r="AQ846" s="29">
        <f t="shared" si="915"/>
        <v>4.3</v>
      </c>
      <c r="AR846" s="86">
        <f t="shared" si="916"/>
        <v>0</v>
      </c>
      <c r="AS846" s="33">
        <f t="shared" si="917"/>
        <v>1</v>
      </c>
      <c r="AT846" s="19">
        <f t="shared" si="918"/>
        <v>1185</v>
      </c>
      <c r="AU846" s="18">
        <f t="shared" si="930"/>
        <v>0</v>
      </c>
      <c r="AV846" s="5">
        <f t="shared" si="931"/>
        <v>0</v>
      </c>
      <c r="AW846" s="17">
        <f t="shared" si="919"/>
        <v>0</v>
      </c>
      <c r="AX846" s="17">
        <f t="shared" si="920"/>
        <v>0</v>
      </c>
      <c r="AY846" s="17">
        <f t="shared" si="932"/>
        <v>0</v>
      </c>
      <c r="AZ846" s="19">
        <f t="shared" si="933"/>
        <v>0</v>
      </c>
      <c r="BA846" s="19">
        <f t="shared" si="934"/>
        <v>1185</v>
      </c>
      <c r="BB846" s="19">
        <f t="shared" si="935"/>
        <v>0</v>
      </c>
      <c r="BC846" s="19">
        <f t="shared" si="936"/>
        <v>0</v>
      </c>
      <c r="BD846" s="17">
        <f t="shared" si="937"/>
        <v>1185</v>
      </c>
      <c r="BE846" s="17">
        <f t="shared" si="921"/>
        <v>0</v>
      </c>
      <c r="BF846" s="38">
        <f t="shared" si="922"/>
        <v>0</v>
      </c>
      <c r="BG846" s="38">
        <f t="shared" si="923"/>
        <v>0</v>
      </c>
      <c r="BH846" s="38">
        <f t="shared" si="938"/>
        <v>0</v>
      </c>
      <c r="BI846" s="38">
        <f t="shared" si="924"/>
        <v>-0.8</v>
      </c>
      <c r="BJ846" s="5">
        <f t="shared" si="925"/>
        <v>4.3</v>
      </c>
      <c r="BK846" s="5">
        <f t="shared" si="939"/>
        <v>0</v>
      </c>
      <c r="BL846" s="22">
        <f t="shared" si="940"/>
        <v>0</v>
      </c>
      <c r="BM846" s="5">
        <f t="shared" si="941"/>
        <v>3.5</v>
      </c>
      <c r="BN846" s="66">
        <f t="shared" si="942"/>
        <v>350</v>
      </c>
      <c r="BO846" s="5">
        <f>AP846*BO1684</f>
        <v>0</v>
      </c>
      <c r="BP846" s="5">
        <f>AU846*BP1239</f>
        <v>0</v>
      </c>
      <c r="BQ846" s="5">
        <f t="shared" si="893"/>
        <v>-39</v>
      </c>
      <c r="BR846" s="356">
        <f t="shared" si="957"/>
        <v>311</v>
      </c>
      <c r="BS846" s="5">
        <f t="shared" si="943"/>
        <v>1173.2</v>
      </c>
      <c r="BT846" s="6"/>
      <c r="BU846" s="306">
        <v>42177</v>
      </c>
      <c r="BV846" s="38">
        <f t="shared" si="926"/>
        <v>1173.2</v>
      </c>
      <c r="BW846" s="66">
        <f>BV27*BV846</f>
        <v>96655.132641291813</v>
      </c>
      <c r="BX846" s="66">
        <f t="shared" si="947"/>
        <v>-2364.4752018454601</v>
      </c>
      <c r="BY846" s="17">
        <f t="shared" si="945"/>
        <v>0</v>
      </c>
      <c r="BZ846" s="17">
        <f t="shared" si="948"/>
        <v>1</v>
      </c>
      <c r="CA846" s="66">
        <f t="shared" si="894"/>
        <v>311</v>
      </c>
      <c r="CB846" s="66">
        <f>N3+CE846</f>
        <v>195852</v>
      </c>
      <c r="CC846" s="66">
        <f>MAX(BW404:BW846)</f>
        <v>154630.08732904927</v>
      </c>
      <c r="CD846" s="66">
        <f t="shared" si="927"/>
        <v>-57974.954687757461</v>
      </c>
      <c r="CE846" s="66">
        <f t="shared" si="895"/>
        <v>145852</v>
      </c>
      <c r="CF846" s="66">
        <f>MAX(CE404:CE846)</f>
        <v>146609</v>
      </c>
      <c r="CG846" s="66">
        <f t="shared" si="928"/>
        <v>-757</v>
      </c>
      <c r="CH846" s="370">
        <f t="shared" si="892"/>
        <v>42177</v>
      </c>
      <c r="CI846" s="17">
        <f t="shared" si="949"/>
        <v>1</v>
      </c>
      <c r="CJ846" s="17">
        <f t="shared" si="950"/>
        <v>0</v>
      </c>
      <c r="CK846" s="38">
        <f>MAX(BV38:BV846)</f>
        <v>1876.9</v>
      </c>
      <c r="CL846" s="38">
        <f t="shared" si="946"/>
        <v>-703.7</v>
      </c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</row>
    <row r="847" spans="1:147" customFormat="1" x14ac:dyDescent="0.25">
      <c r="A847" s="3"/>
      <c r="B847" s="254">
        <f t="shared" si="958"/>
        <v>42016</v>
      </c>
      <c r="C847" s="5">
        <f t="shared" ref="C847:C878" si="961">G846</f>
        <v>50982</v>
      </c>
      <c r="D847" s="5">
        <v>0</v>
      </c>
      <c r="E847" s="66">
        <v>0</v>
      </c>
      <c r="F847" s="66">
        <f t="shared" si="959"/>
        <v>601</v>
      </c>
      <c r="G847" s="4">
        <f t="shared" ref="G847:G878" si="962">G846+F847</f>
        <v>51583</v>
      </c>
      <c r="H847" s="8">
        <f t="shared" si="960"/>
        <v>1.1788474363500844E-2</v>
      </c>
      <c r="I847" s="3"/>
      <c r="J847" s="306">
        <v>42184</v>
      </c>
      <c r="K847" s="176">
        <v>1182.5</v>
      </c>
      <c r="L847" s="176">
        <v>1187.5999999999999</v>
      </c>
      <c r="M847" s="176">
        <v>1155.8</v>
      </c>
      <c r="N847" s="178">
        <v>1163.5</v>
      </c>
      <c r="O847" s="5">
        <f t="shared" si="903"/>
        <v>31.799999999999955</v>
      </c>
      <c r="P847" s="8">
        <f t="shared" si="904"/>
        <v>2.6892177589851969E-2</v>
      </c>
      <c r="Q847" s="8">
        <f>(AVERAGE(P844:P846))*Q1239</f>
        <v>1.0218046155348624E-2</v>
      </c>
      <c r="R847" s="8">
        <f>P846/P1239</f>
        <v>0.79662394484079768</v>
      </c>
      <c r="S847" s="109">
        <f t="shared" si="884"/>
        <v>1170.4171604213002</v>
      </c>
      <c r="T847" s="5">
        <f t="shared" si="885"/>
        <v>12.5</v>
      </c>
      <c r="U847" s="8">
        <f t="shared" si="902"/>
        <v>0.5</v>
      </c>
      <c r="V847" s="19">
        <f t="shared" si="886"/>
        <v>6.5</v>
      </c>
      <c r="W847" s="109">
        <f t="shared" si="887"/>
        <v>1194.5828395786998</v>
      </c>
      <c r="X847" s="5">
        <f t="shared" si="888"/>
        <v>12.5</v>
      </c>
      <c r="Y847" s="8">
        <f t="shared" si="905"/>
        <v>0.5</v>
      </c>
      <c r="Z847" s="5">
        <f t="shared" si="889"/>
        <v>0</v>
      </c>
      <c r="AA847" s="5">
        <f>K847*AA1239</f>
        <v>15.372499999999999</v>
      </c>
      <c r="AB847" s="5">
        <f t="shared" si="906"/>
        <v>12.246101592065161</v>
      </c>
      <c r="AC847" s="2">
        <f t="shared" si="944"/>
        <v>42184</v>
      </c>
      <c r="AD847" s="43">
        <f t="shared" si="912"/>
        <v>1170</v>
      </c>
      <c r="AE847" s="235">
        <v>6.4</v>
      </c>
      <c r="AF847" s="131">
        <f>(AK846&gt;AF1239)*1</f>
        <v>0</v>
      </c>
      <c r="AG847" s="112">
        <f>MROUND((AD847*AG1239),5)</f>
        <v>1145</v>
      </c>
      <c r="AH847" s="113">
        <f>MROUND((AE847*AH1239),0.1)</f>
        <v>1.2000000000000002</v>
      </c>
      <c r="AI847" s="60">
        <f t="shared" si="913"/>
        <v>-9.7000000000000455</v>
      </c>
      <c r="AJ847" s="60">
        <f t="shared" si="890"/>
        <v>1182.5</v>
      </c>
      <c r="AK847" s="133">
        <f t="shared" si="891"/>
        <v>1163.5</v>
      </c>
      <c r="AL847" s="41">
        <f t="shared" si="907"/>
        <v>1195</v>
      </c>
      <c r="AM847" s="56">
        <f t="shared" si="910"/>
        <v>6.2</v>
      </c>
      <c r="AN847" s="82">
        <f t="shared" si="911"/>
        <v>0</v>
      </c>
      <c r="AO847" s="82">
        <f t="shared" si="914"/>
        <v>1</v>
      </c>
      <c r="AP847" s="33">
        <f t="shared" si="929"/>
        <v>0</v>
      </c>
      <c r="AQ847" s="29">
        <f t="shared" si="915"/>
        <v>0</v>
      </c>
      <c r="AR847" s="86">
        <f t="shared" si="916"/>
        <v>0</v>
      </c>
      <c r="AS847" s="33">
        <f t="shared" si="917"/>
        <v>0</v>
      </c>
      <c r="AT847" s="19">
        <f t="shared" si="918"/>
        <v>0</v>
      </c>
      <c r="AU847" s="18">
        <f t="shared" si="930"/>
        <v>1</v>
      </c>
      <c r="AV847" s="5">
        <f t="shared" si="931"/>
        <v>6.2</v>
      </c>
      <c r="AW847" s="17">
        <f t="shared" si="919"/>
        <v>1</v>
      </c>
      <c r="AX847" s="17">
        <f t="shared" si="920"/>
        <v>0</v>
      </c>
      <c r="AY847" s="17">
        <f t="shared" si="932"/>
        <v>0</v>
      </c>
      <c r="AZ847" s="19">
        <f t="shared" si="933"/>
        <v>1185</v>
      </c>
      <c r="BA847" s="19">
        <f t="shared" si="934"/>
        <v>0</v>
      </c>
      <c r="BB847" s="19">
        <f t="shared" si="935"/>
        <v>0</v>
      </c>
      <c r="BC847" s="19">
        <f t="shared" si="936"/>
        <v>0</v>
      </c>
      <c r="BD847" s="17">
        <f t="shared" si="937"/>
        <v>1185</v>
      </c>
      <c r="BE847" s="17">
        <f t="shared" si="921"/>
        <v>0</v>
      </c>
      <c r="BF847" s="38">
        <f t="shared" si="922"/>
        <v>0</v>
      </c>
      <c r="BG847" s="38">
        <f t="shared" si="923"/>
        <v>0</v>
      </c>
      <c r="BH847" s="38">
        <f t="shared" si="938"/>
        <v>0</v>
      </c>
      <c r="BI847" s="38">
        <f t="shared" si="924"/>
        <v>-1.2000000000000002</v>
      </c>
      <c r="BJ847" s="5">
        <f t="shared" si="925"/>
        <v>0</v>
      </c>
      <c r="BK847" s="5">
        <f t="shared" si="939"/>
        <v>0</v>
      </c>
      <c r="BL847" s="22">
        <f t="shared" si="940"/>
        <v>6.2</v>
      </c>
      <c r="BM847" s="5">
        <f t="shared" si="941"/>
        <v>5</v>
      </c>
      <c r="BN847" s="66">
        <f t="shared" si="942"/>
        <v>500</v>
      </c>
      <c r="BO847" s="5">
        <f>AP847*BO1685</f>
        <v>0</v>
      </c>
      <c r="BP847" s="5">
        <f>AU847*BP1239</f>
        <v>-39</v>
      </c>
      <c r="BQ847" s="5">
        <f t="shared" si="893"/>
        <v>-39</v>
      </c>
      <c r="BR847" s="356">
        <f t="shared" si="957"/>
        <v>422</v>
      </c>
      <c r="BS847" s="5">
        <f t="shared" si="943"/>
        <v>1163.5</v>
      </c>
      <c r="BT847" s="6"/>
      <c r="BU847" s="306">
        <v>42184</v>
      </c>
      <c r="BV847" s="38">
        <f t="shared" si="926"/>
        <v>1163.5</v>
      </c>
      <c r="BW847" s="66">
        <f>BV27*BV847</f>
        <v>95855.989454605369</v>
      </c>
      <c r="BX847" s="66">
        <f t="shared" si="947"/>
        <v>-799.1431866864441</v>
      </c>
      <c r="BY847" s="17">
        <f t="shared" si="945"/>
        <v>0</v>
      </c>
      <c r="BZ847" s="17">
        <f t="shared" si="948"/>
        <v>1</v>
      </c>
      <c r="CA847" s="66">
        <f t="shared" si="894"/>
        <v>422</v>
      </c>
      <c r="CB847" s="66">
        <f>N3+CE847</f>
        <v>196274</v>
      </c>
      <c r="CC847" s="66">
        <f>MAX(BW404:BW847)</f>
        <v>154630.08732904927</v>
      </c>
      <c r="CD847" s="66">
        <f t="shared" si="927"/>
        <v>-58774.097874443905</v>
      </c>
      <c r="CE847" s="66">
        <f t="shared" si="895"/>
        <v>146274</v>
      </c>
      <c r="CF847" s="66">
        <f>MAX(CE404:CE847)</f>
        <v>146609</v>
      </c>
      <c r="CG847" s="66">
        <f t="shared" si="928"/>
        <v>-335</v>
      </c>
      <c r="CH847" s="370">
        <f t="shared" si="892"/>
        <v>42184</v>
      </c>
      <c r="CI847" s="17">
        <f t="shared" si="949"/>
        <v>1</v>
      </c>
      <c r="CJ847" s="17">
        <f t="shared" si="950"/>
        <v>0</v>
      </c>
      <c r="CK847" s="38">
        <f>MAX(BV38:BV847)</f>
        <v>1876.9</v>
      </c>
      <c r="CL847" s="38">
        <f t="shared" si="946"/>
        <v>-713.40000000000009</v>
      </c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</row>
    <row r="848" spans="1:147" customFormat="1" x14ac:dyDescent="0.25">
      <c r="A848" s="3"/>
      <c r="B848" s="254">
        <f t="shared" si="958"/>
        <v>42023</v>
      </c>
      <c r="C848" s="5">
        <f t="shared" si="961"/>
        <v>51583</v>
      </c>
      <c r="D848" s="5">
        <v>0</v>
      </c>
      <c r="E848" s="66">
        <f t="shared" ref="E848:E879" si="963">E847</f>
        <v>0</v>
      </c>
      <c r="F848" s="66">
        <f t="shared" si="959"/>
        <v>661</v>
      </c>
      <c r="G848" s="4">
        <f t="shared" si="962"/>
        <v>52244</v>
      </c>
      <c r="H848" s="8">
        <f t="shared" si="960"/>
        <v>1.2814299284648042E-2</v>
      </c>
      <c r="I848" s="3"/>
      <c r="J848" s="306">
        <v>42191</v>
      </c>
      <c r="K848" s="176">
        <v>1173.2</v>
      </c>
      <c r="L848" s="176">
        <v>1174.4000000000001</v>
      </c>
      <c r="M848" s="176">
        <v>1145.9000000000001</v>
      </c>
      <c r="N848" s="178">
        <v>1157.9000000000001</v>
      </c>
      <c r="O848" s="5">
        <f t="shared" si="903"/>
        <v>28.5</v>
      </c>
      <c r="P848" s="8">
        <f t="shared" si="904"/>
        <v>2.429253324241391E-2</v>
      </c>
      <c r="Q848" s="8">
        <f>(AVERAGE(P845:P847))*Q1239</f>
        <v>1.1150213507836808E-2</v>
      </c>
      <c r="R848" s="8">
        <f>P847/P1239</f>
        <v>0.76264439853428712</v>
      </c>
      <c r="S848" s="109">
        <f t="shared" si="884"/>
        <v>1160.118569512606</v>
      </c>
      <c r="T848" s="5">
        <f t="shared" si="885"/>
        <v>13.200000000000045</v>
      </c>
      <c r="U848" s="8">
        <f t="shared" si="902"/>
        <v>0.4719999999999982</v>
      </c>
      <c r="V848" s="19">
        <f t="shared" si="886"/>
        <v>2.0999999999999091</v>
      </c>
      <c r="W848" s="109">
        <f t="shared" si="887"/>
        <v>1186.2814304873941</v>
      </c>
      <c r="X848" s="5">
        <f t="shared" si="888"/>
        <v>11.799999999999955</v>
      </c>
      <c r="Y848" s="8">
        <f t="shared" si="905"/>
        <v>0.5280000000000018</v>
      </c>
      <c r="Z848" s="5">
        <f t="shared" si="889"/>
        <v>0</v>
      </c>
      <c r="AA848" s="5">
        <f>K848*AA1239</f>
        <v>15.2516</v>
      </c>
      <c r="AB848" s="5">
        <f t="shared" si="906"/>
        <v>11.631547308685533</v>
      </c>
      <c r="AC848" s="2">
        <f t="shared" si="944"/>
        <v>42191</v>
      </c>
      <c r="AD848" s="43">
        <f t="shared" si="912"/>
        <v>1160</v>
      </c>
      <c r="AE848" s="235">
        <v>6.1</v>
      </c>
      <c r="AF848" s="131">
        <f>(AK847&gt;AF1239)*1</f>
        <v>0</v>
      </c>
      <c r="AG848" s="112">
        <f>MROUND((AD848*AG1239),5)</f>
        <v>1140</v>
      </c>
      <c r="AH848" s="113">
        <f>MROUND((AE848*AH1239),0.1)</f>
        <v>1.1000000000000001</v>
      </c>
      <c r="AI848" s="60">
        <f t="shared" si="913"/>
        <v>-5.5999999999999091</v>
      </c>
      <c r="AJ848" s="60">
        <f t="shared" si="890"/>
        <v>1173.2</v>
      </c>
      <c r="AK848" s="133">
        <f t="shared" si="891"/>
        <v>1157.9000000000001</v>
      </c>
      <c r="AL848" s="41">
        <f t="shared" si="907"/>
        <v>1185</v>
      </c>
      <c r="AM848" s="56">
        <f t="shared" si="910"/>
        <v>6.1000000000000005</v>
      </c>
      <c r="AN848" s="82">
        <f t="shared" si="911"/>
        <v>0</v>
      </c>
      <c r="AO848" s="82">
        <f t="shared" si="914"/>
        <v>1</v>
      </c>
      <c r="AP848" s="33">
        <f t="shared" si="929"/>
        <v>0</v>
      </c>
      <c r="AQ848" s="29">
        <f t="shared" si="915"/>
        <v>0</v>
      </c>
      <c r="AR848" s="86">
        <f t="shared" si="916"/>
        <v>0</v>
      </c>
      <c r="AS848" s="33">
        <f t="shared" si="917"/>
        <v>0</v>
      </c>
      <c r="AT848" s="19">
        <f t="shared" si="918"/>
        <v>0</v>
      </c>
      <c r="AU848" s="18">
        <f t="shared" si="930"/>
        <v>1</v>
      </c>
      <c r="AV848" s="5">
        <f t="shared" si="931"/>
        <v>6.1000000000000005</v>
      </c>
      <c r="AW848" s="17">
        <f t="shared" si="919"/>
        <v>1</v>
      </c>
      <c r="AX848" s="17">
        <f t="shared" si="920"/>
        <v>0</v>
      </c>
      <c r="AY848" s="17">
        <f t="shared" si="932"/>
        <v>0</v>
      </c>
      <c r="AZ848" s="19">
        <f t="shared" si="933"/>
        <v>1185</v>
      </c>
      <c r="BA848" s="19">
        <f t="shared" si="934"/>
        <v>0</v>
      </c>
      <c r="BB848" s="19">
        <f t="shared" si="935"/>
        <v>0</v>
      </c>
      <c r="BC848" s="19">
        <f t="shared" si="936"/>
        <v>0</v>
      </c>
      <c r="BD848" s="17">
        <f t="shared" si="937"/>
        <v>1185</v>
      </c>
      <c r="BE848" s="17">
        <f t="shared" si="921"/>
        <v>0</v>
      </c>
      <c r="BF848" s="38">
        <f t="shared" si="922"/>
        <v>0</v>
      </c>
      <c r="BG848" s="38">
        <f t="shared" si="923"/>
        <v>0</v>
      </c>
      <c r="BH848" s="38">
        <f t="shared" si="938"/>
        <v>0</v>
      </c>
      <c r="BI848" s="38">
        <f t="shared" si="924"/>
        <v>-1.1000000000000001</v>
      </c>
      <c r="BJ848" s="5">
        <f t="shared" si="925"/>
        <v>0</v>
      </c>
      <c r="BK848" s="5">
        <f t="shared" si="939"/>
        <v>0</v>
      </c>
      <c r="BL848" s="22">
        <f t="shared" si="940"/>
        <v>6.1000000000000005</v>
      </c>
      <c r="BM848" s="5">
        <f t="shared" si="941"/>
        <v>5</v>
      </c>
      <c r="BN848" s="66">
        <f t="shared" si="942"/>
        <v>500</v>
      </c>
      <c r="BO848" s="5">
        <f>AP848*BO1686</f>
        <v>0</v>
      </c>
      <c r="BP848" s="5">
        <f>AU848*BP1239</f>
        <v>-39</v>
      </c>
      <c r="BQ848" s="5">
        <f t="shared" si="893"/>
        <v>-39</v>
      </c>
      <c r="BR848" s="356">
        <f t="shared" si="957"/>
        <v>422</v>
      </c>
      <c r="BS848" s="5">
        <f t="shared" si="943"/>
        <v>1157.9000000000001</v>
      </c>
      <c r="BT848" s="6"/>
      <c r="BU848" s="306">
        <v>42191</v>
      </c>
      <c r="BV848" s="38">
        <f t="shared" si="926"/>
        <v>1157.9000000000001</v>
      </c>
      <c r="BW848" s="66">
        <f>BV27*BV848</f>
        <v>95394.628439611144</v>
      </c>
      <c r="BX848" s="66">
        <f t="shared" si="947"/>
        <v>-461.36101499422512</v>
      </c>
      <c r="BY848" s="17">
        <f t="shared" si="945"/>
        <v>0</v>
      </c>
      <c r="BZ848" s="17">
        <f t="shared" si="948"/>
        <v>1</v>
      </c>
      <c r="CA848" s="66">
        <f t="shared" si="894"/>
        <v>422</v>
      </c>
      <c r="CB848" s="66">
        <f>N3+CE848</f>
        <v>196696</v>
      </c>
      <c r="CC848" s="66">
        <f>MAX(BW404:BW848)</f>
        <v>154630.08732904927</v>
      </c>
      <c r="CD848" s="66">
        <f t="shared" si="927"/>
        <v>-59235.45888943813</v>
      </c>
      <c r="CE848" s="66">
        <f t="shared" si="895"/>
        <v>146696</v>
      </c>
      <c r="CF848" s="66">
        <f>MAX(CE404:CE848)</f>
        <v>146696</v>
      </c>
      <c r="CG848" s="66">
        <f t="shared" si="928"/>
        <v>0</v>
      </c>
      <c r="CH848" s="370">
        <f t="shared" si="892"/>
        <v>42191</v>
      </c>
      <c r="CI848" s="17">
        <f t="shared" si="949"/>
        <v>1</v>
      </c>
      <c r="CJ848" s="17">
        <f t="shared" si="950"/>
        <v>0</v>
      </c>
      <c r="CK848" s="38">
        <f>MAX(BV38:BV848)</f>
        <v>1876.9</v>
      </c>
      <c r="CL848" s="38">
        <f t="shared" si="946"/>
        <v>-719</v>
      </c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</row>
    <row r="849" spans="1:147" customFormat="1" x14ac:dyDescent="0.25">
      <c r="A849" s="3"/>
      <c r="B849" s="254">
        <f t="shared" si="958"/>
        <v>42030</v>
      </c>
      <c r="C849" s="5">
        <f t="shared" si="961"/>
        <v>52244</v>
      </c>
      <c r="D849" s="5">
        <v>0</v>
      </c>
      <c r="E849" s="66">
        <f t="shared" si="963"/>
        <v>0</v>
      </c>
      <c r="F849" s="66">
        <f t="shared" si="959"/>
        <v>1071</v>
      </c>
      <c r="G849" s="4">
        <f t="shared" si="962"/>
        <v>53315</v>
      </c>
      <c r="H849" s="8">
        <f t="shared" si="960"/>
        <v>2.0499961718092031E-2</v>
      </c>
      <c r="I849" s="3"/>
      <c r="J849" s="306">
        <v>42198</v>
      </c>
      <c r="K849" s="176">
        <v>1162.3</v>
      </c>
      <c r="L849" s="176">
        <v>1163.9000000000001</v>
      </c>
      <c r="M849" s="176">
        <v>1129.5999999999999</v>
      </c>
      <c r="N849" s="178">
        <v>1131.9000000000001</v>
      </c>
      <c r="O849" s="5">
        <f t="shared" si="903"/>
        <v>34.300000000000182</v>
      </c>
      <c r="P849" s="8">
        <f t="shared" si="904"/>
        <v>2.9510453411339743E-2</v>
      </c>
      <c r="Q849" s="8">
        <f>(AVERAGE(P846:P848))*Q1239</f>
        <v>1.0570008900610646E-2</v>
      </c>
      <c r="R849" s="8">
        <f>P848/P1239</f>
        <v>0.68892020148365063</v>
      </c>
      <c r="S849" s="109">
        <f t="shared" si="884"/>
        <v>1150.0144786548201</v>
      </c>
      <c r="T849" s="5">
        <f t="shared" si="885"/>
        <v>12.299999999999955</v>
      </c>
      <c r="U849" s="8">
        <f t="shared" si="902"/>
        <v>0.50800000000000178</v>
      </c>
      <c r="V849" s="19">
        <f t="shared" si="886"/>
        <v>18.099999999999909</v>
      </c>
      <c r="W849" s="109">
        <f t="shared" si="887"/>
        <v>1174.5855213451798</v>
      </c>
      <c r="X849" s="5">
        <f t="shared" si="888"/>
        <v>12.700000000000045</v>
      </c>
      <c r="Y849" s="8">
        <f t="shared" si="905"/>
        <v>0.49199999999999822</v>
      </c>
      <c r="Z849" s="5">
        <f t="shared" si="889"/>
        <v>0</v>
      </c>
      <c r="AA849" s="5">
        <f>K849*AA1239</f>
        <v>15.109899999999998</v>
      </c>
      <c r="AB849" s="5">
        <f t="shared" si="906"/>
        <v>10.409515352397811</v>
      </c>
      <c r="AC849" s="2">
        <f t="shared" si="944"/>
        <v>42198</v>
      </c>
      <c r="AD849" s="43">
        <f t="shared" si="912"/>
        <v>1150</v>
      </c>
      <c r="AE849" s="235">
        <v>5.5</v>
      </c>
      <c r="AF849" s="131">
        <f>(AK848&gt;AF1239)*1</f>
        <v>0</v>
      </c>
      <c r="AG849" s="112">
        <f>MROUND((AD849*AG1239),5)</f>
        <v>1130</v>
      </c>
      <c r="AH849" s="113">
        <f>MROUND((AE849*AH1239),0.1)</f>
        <v>1</v>
      </c>
      <c r="AI849" s="60">
        <f t="shared" si="913"/>
        <v>-26</v>
      </c>
      <c r="AJ849" s="60">
        <f t="shared" si="890"/>
        <v>1162.3</v>
      </c>
      <c r="AK849" s="133">
        <f t="shared" si="891"/>
        <v>1131.9000000000001</v>
      </c>
      <c r="AL849" s="41">
        <f t="shared" si="907"/>
        <v>1175</v>
      </c>
      <c r="AM849" s="56">
        <f t="shared" si="910"/>
        <v>6.1000000000000005</v>
      </c>
      <c r="AN849" s="82">
        <f t="shared" si="911"/>
        <v>0</v>
      </c>
      <c r="AO849" s="82">
        <f t="shared" si="914"/>
        <v>1</v>
      </c>
      <c r="AP849" s="33">
        <f t="shared" si="929"/>
        <v>0</v>
      </c>
      <c r="AQ849" s="29">
        <f t="shared" si="915"/>
        <v>0</v>
      </c>
      <c r="AR849" s="86">
        <f t="shared" si="916"/>
        <v>0</v>
      </c>
      <c r="AS849" s="33">
        <f t="shared" si="917"/>
        <v>0</v>
      </c>
      <c r="AT849" s="19">
        <f t="shared" si="918"/>
        <v>0</v>
      </c>
      <c r="AU849" s="18">
        <f t="shared" si="930"/>
        <v>1</v>
      </c>
      <c r="AV849" s="5">
        <f t="shared" si="931"/>
        <v>6.1000000000000005</v>
      </c>
      <c r="AW849" s="17">
        <f t="shared" si="919"/>
        <v>1</v>
      </c>
      <c r="AX849" s="17">
        <f t="shared" si="920"/>
        <v>0</v>
      </c>
      <c r="AY849" s="17">
        <f t="shared" si="932"/>
        <v>0</v>
      </c>
      <c r="AZ849" s="19">
        <f t="shared" si="933"/>
        <v>1185</v>
      </c>
      <c r="BA849" s="19">
        <f t="shared" si="934"/>
        <v>0</v>
      </c>
      <c r="BB849" s="19">
        <f t="shared" si="935"/>
        <v>0</v>
      </c>
      <c r="BC849" s="19">
        <f t="shared" si="936"/>
        <v>0</v>
      </c>
      <c r="BD849" s="17">
        <f t="shared" si="937"/>
        <v>1185</v>
      </c>
      <c r="BE849" s="17">
        <f t="shared" si="921"/>
        <v>0</v>
      </c>
      <c r="BF849" s="38">
        <f t="shared" si="922"/>
        <v>0</v>
      </c>
      <c r="BG849" s="38">
        <f t="shared" si="923"/>
        <v>0</v>
      </c>
      <c r="BH849" s="38">
        <f t="shared" si="938"/>
        <v>0</v>
      </c>
      <c r="BI849" s="38">
        <f t="shared" si="924"/>
        <v>-1</v>
      </c>
      <c r="BJ849" s="5">
        <f t="shared" si="925"/>
        <v>0</v>
      </c>
      <c r="BK849" s="5">
        <f t="shared" si="939"/>
        <v>0</v>
      </c>
      <c r="BL849" s="22">
        <f t="shared" si="940"/>
        <v>6.1000000000000005</v>
      </c>
      <c r="BM849" s="5">
        <f t="shared" si="941"/>
        <v>5.1000000000000005</v>
      </c>
      <c r="BN849" s="66">
        <f t="shared" si="942"/>
        <v>510.00000000000006</v>
      </c>
      <c r="BO849" s="5">
        <f>AP849*BO1687</f>
        <v>0</v>
      </c>
      <c r="BP849" s="5">
        <f>AU849*BP1239</f>
        <v>-39</v>
      </c>
      <c r="BQ849" s="5">
        <f t="shared" si="893"/>
        <v>-39</v>
      </c>
      <c r="BR849" s="356">
        <f t="shared" si="957"/>
        <v>432.00000000000006</v>
      </c>
      <c r="BS849" s="5">
        <f t="shared" si="943"/>
        <v>1131.9000000000001</v>
      </c>
      <c r="BT849" s="6"/>
      <c r="BU849" s="306">
        <v>42198</v>
      </c>
      <c r="BV849" s="38">
        <f t="shared" si="926"/>
        <v>1131.9000000000001</v>
      </c>
      <c r="BW849" s="66">
        <f>BV27*BV849</f>
        <v>93252.59515570935</v>
      </c>
      <c r="BX849" s="66">
        <f t="shared" si="947"/>
        <v>-2142.0332839017938</v>
      </c>
      <c r="BY849" s="17">
        <f t="shared" si="945"/>
        <v>0</v>
      </c>
      <c r="BZ849" s="17">
        <f t="shared" si="948"/>
        <v>1</v>
      </c>
      <c r="CA849" s="66">
        <f t="shared" si="894"/>
        <v>432</v>
      </c>
      <c r="CB849" s="66">
        <f>N3+CE849</f>
        <v>197128</v>
      </c>
      <c r="CC849" s="66">
        <f>MAX(BW404:BW849)</f>
        <v>154630.08732904927</v>
      </c>
      <c r="CD849" s="66">
        <f t="shared" si="927"/>
        <v>-61377.492173339924</v>
      </c>
      <c r="CE849" s="66">
        <f t="shared" si="895"/>
        <v>147128</v>
      </c>
      <c r="CF849" s="66">
        <f>MAX(CE404:CE849)</f>
        <v>147128</v>
      </c>
      <c r="CG849" s="66">
        <f t="shared" si="928"/>
        <v>0</v>
      </c>
      <c r="CH849" s="370">
        <f t="shared" si="892"/>
        <v>42198</v>
      </c>
      <c r="CI849" s="17">
        <f t="shared" si="949"/>
        <v>1</v>
      </c>
      <c r="CJ849" s="17">
        <f t="shared" si="950"/>
        <v>0</v>
      </c>
      <c r="CK849" s="38">
        <f>MAX(BV38:BV849)</f>
        <v>1876.9</v>
      </c>
      <c r="CL849" s="38">
        <f t="shared" si="946"/>
        <v>-745</v>
      </c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</row>
    <row r="850" spans="1:147" customFormat="1" x14ac:dyDescent="0.25">
      <c r="A850" s="3"/>
      <c r="B850" s="254">
        <f t="shared" si="958"/>
        <v>42037</v>
      </c>
      <c r="C850" s="5">
        <f t="shared" si="961"/>
        <v>53315</v>
      </c>
      <c r="D850" s="5">
        <v>0</v>
      </c>
      <c r="E850" s="66">
        <f t="shared" si="963"/>
        <v>0</v>
      </c>
      <c r="F850" s="66">
        <f t="shared" si="959"/>
        <v>-2009</v>
      </c>
      <c r="G850" s="4">
        <f t="shared" si="962"/>
        <v>51306</v>
      </c>
      <c r="H850" s="8">
        <f t="shared" si="960"/>
        <v>-3.7681703085435621E-2</v>
      </c>
      <c r="I850" s="3"/>
      <c r="J850" s="306">
        <v>42205</v>
      </c>
      <c r="K850" s="176">
        <v>1132.4000000000001</v>
      </c>
      <c r="L850" s="176">
        <v>1132.5</v>
      </c>
      <c r="M850" s="176">
        <v>1072.3</v>
      </c>
      <c r="N850" s="178">
        <v>1085.5</v>
      </c>
      <c r="O850" s="5">
        <f t="shared" si="903"/>
        <v>60.200000000000045</v>
      </c>
      <c r="P850" s="8">
        <f t="shared" si="904"/>
        <v>5.3161427057576864E-2</v>
      </c>
      <c r="Q850" s="8">
        <f>(AVERAGE(P847:P849))*Q1239</f>
        <v>1.075935523248075E-2</v>
      </c>
      <c r="R850" s="8">
        <f>P849/P1239</f>
        <v>0.83689697188591217</v>
      </c>
      <c r="S850" s="109">
        <f t="shared" si="884"/>
        <v>1120.216106134739</v>
      </c>
      <c r="T850" s="5">
        <f t="shared" si="885"/>
        <v>12.400000000000091</v>
      </c>
      <c r="U850" s="8">
        <f t="shared" si="902"/>
        <v>0.50399999999999634</v>
      </c>
      <c r="V850" s="19">
        <f t="shared" si="886"/>
        <v>34.5</v>
      </c>
      <c r="W850" s="109">
        <f t="shared" si="887"/>
        <v>1144.5838938652612</v>
      </c>
      <c r="X850" s="5">
        <f t="shared" si="888"/>
        <v>12.599999999999909</v>
      </c>
      <c r="Y850" s="8">
        <f t="shared" si="905"/>
        <v>0.49600000000000366</v>
      </c>
      <c r="Z850" s="5">
        <f t="shared" si="889"/>
        <v>0</v>
      </c>
      <c r="AA850" s="5">
        <f>K850*AA1239</f>
        <v>14.7212</v>
      </c>
      <c r="AB850" s="5">
        <f t="shared" si="906"/>
        <v>12.320127702526889</v>
      </c>
      <c r="AC850" s="2">
        <f t="shared" si="944"/>
        <v>42205</v>
      </c>
      <c r="AD850" s="43">
        <f t="shared" si="912"/>
        <v>1120</v>
      </c>
      <c r="AE850" s="235">
        <v>5.3</v>
      </c>
      <c r="AF850" s="131">
        <f>(AK849&gt;AF1239)*1</f>
        <v>0</v>
      </c>
      <c r="AG850" s="112">
        <f>MROUND((AD850*AG1239),5)</f>
        <v>1100</v>
      </c>
      <c r="AH850" s="113">
        <f>MROUND((AE850*AH1239),0.1)</f>
        <v>1</v>
      </c>
      <c r="AI850" s="60">
        <f t="shared" si="913"/>
        <v>-46.400000000000091</v>
      </c>
      <c r="AJ850" s="60">
        <f t="shared" si="890"/>
        <v>1132.4000000000001</v>
      </c>
      <c r="AK850" s="133">
        <f t="shared" si="891"/>
        <v>1085.5</v>
      </c>
      <c r="AL850" s="41">
        <f t="shared" si="907"/>
        <v>1145</v>
      </c>
      <c r="AM850" s="56">
        <f t="shared" si="910"/>
        <v>5.1000000000000005</v>
      </c>
      <c r="AN850" s="82">
        <f t="shared" si="911"/>
        <v>0</v>
      </c>
      <c r="AO850" s="82">
        <f t="shared" si="914"/>
        <v>1</v>
      </c>
      <c r="AP850" s="33">
        <f t="shared" si="929"/>
        <v>0</v>
      </c>
      <c r="AQ850" s="29">
        <f t="shared" si="915"/>
        <v>0</v>
      </c>
      <c r="AR850" s="86">
        <f t="shared" si="916"/>
        <v>0</v>
      </c>
      <c r="AS850" s="33">
        <f t="shared" si="917"/>
        <v>0</v>
      </c>
      <c r="AT850" s="19">
        <f t="shared" si="918"/>
        <v>0</v>
      </c>
      <c r="AU850" s="18">
        <f t="shared" si="930"/>
        <v>1</v>
      </c>
      <c r="AV850" s="5">
        <f t="shared" si="931"/>
        <v>5.1000000000000005</v>
      </c>
      <c r="AW850" s="17">
        <f t="shared" si="919"/>
        <v>1</v>
      </c>
      <c r="AX850" s="17">
        <f t="shared" si="920"/>
        <v>0</v>
      </c>
      <c r="AY850" s="17">
        <f t="shared" si="932"/>
        <v>0</v>
      </c>
      <c r="AZ850" s="19">
        <f t="shared" si="933"/>
        <v>1185</v>
      </c>
      <c r="BA850" s="19">
        <f t="shared" si="934"/>
        <v>0</v>
      </c>
      <c r="BB850" s="19">
        <f t="shared" si="935"/>
        <v>0</v>
      </c>
      <c r="BC850" s="19">
        <f t="shared" si="936"/>
        <v>0</v>
      </c>
      <c r="BD850" s="17">
        <f t="shared" si="937"/>
        <v>1185</v>
      </c>
      <c r="BE850" s="17">
        <f t="shared" si="921"/>
        <v>0</v>
      </c>
      <c r="BF850" s="38">
        <f t="shared" si="922"/>
        <v>1100</v>
      </c>
      <c r="BG850" s="38">
        <f t="shared" si="923"/>
        <v>0</v>
      </c>
      <c r="BH850" s="38">
        <f t="shared" si="938"/>
        <v>0</v>
      </c>
      <c r="BI850" s="38">
        <f t="shared" si="924"/>
        <v>-1</v>
      </c>
      <c r="BJ850" s="5">
        <f t="shared" si="925"/>
        <v>0</v>
      </c>
      <c r="BK850" s="5">
        <f t="shared" si="939"/>
        <v>0</v>
      </c>
      <c r="BL850" s="22">
        <f t="shared" si="940"/>
        <v>5.1000000000000005</v>
      </c>
      <c r="BM850" s="5">
        <f t="shared" si="941"/>
        <v>4.1000000000000005</v>
      </c>
      <c r="BN850" s="66">
        <f t="shared" si="942"/>
        <v>410.00000000000006</v>
      </c>
      <c r="BO850" s="5">
        <f>AP850*BO1688</f>
        <v>0</v>
      </c>
      <c r="BP850" s="5">
        <f>AU850*BP1239</f>
        <v>-39</v>
      </c>
      <c r="BQ850" s="5">
        <f t="shared" si="893"/>
        <v>-39</v>
      </c>
      <c r="BR850" s="356">
        <f t="shared" si="957"/>
        <v>332.00000000000006</v>
      </c>
      <c r="BS850" s="5">
        <f t="shared" si="943"/>
        <v>1085.5</v>
      </c>
      <c r="BT850" s="6"/>
      <c r="BU850" s="306">
        <v>42205</v>
      </c>
      <c r="BV850" s="38">
        <f t="shared" si="926"/>
        <v>1085.5</v>
      </c>
      <c r="BW850" s="66">
        <f>BV27*BV850</f>
        <v>89429.889602899988</v>
      </c>
      <c r="BX850" s="66">
        <f t="shared" si="947"/>
        <v>-3822.7055528093624</v>
      </c>
      <c r="BY850" s="17">
        <f t="shared" si="945"/>
        <v>0</v>
      </c>
      <c r="BZ850" s="17">
        <f t="shared" si="948"/>
        <v>1</v>
      </c>
      <c r="CA850" s="66">
        <f t="shared" si="894"/>
        <v>332</v>
      </c>
      <c r="CB850" s="66">
        <f>N3+CE850</f>
        <v>197460</v>
      </c>
      <c r="CC850" s="66">
        <f>MAX(BW404:BW850)</f>
        <v>154630.08732904927</v>
      </c>
      <c r="CD850" s="66">
        <f t="shared" si="927"/>
        <v>-65200.197726149287</v>
      </c>
      <c r="CE850" s="66">
        <f t="shared" si="895"/>
        <v>147460</v>
      </c>
      <c r="CF850" s="66">
        <f>MAX(CE404:CE850)</f>
        <v>147460</v>
      </c>
      <c r="CG850" s="66">
        <f t="shared" si="928"/>
        <v>0</v>
      </c>
      <c r="CH850" s="370">
        <f t="shared" si="892"/>
        <v>42205</v>
      </c>
      <c r="CI850" s="17">
        <f t="shared" si="949"/>
        <v>1</v>
      </c>
      <c r="CJ850" s="17">
        <f t="shared" si="950"/>
        <v>0</v>
      </c>
      <c r="CK850" s="38">
        <f>MAX(BV38:BV850)</f>
        <v>1876.9</v>
      </c>
      <c r="CL850" s="38">
        <f t="shared" si="946"/>
        <v>-791.40000000000009</v>
      </c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</row>
    <row r="851" spans="1:147" customFormat="1" x14ac:dyDescent="0.25">
      <c r="A851" s="3"/>
      <c r="B851" s="254">
        <f t="shared" si="958"/>
        <v>42044</v>
      </c>
      <c r="C851" s="5">
        <f t="shared" si="961"/>
        <v>51306</v>
      </c>
      <c r="D851" s="5">
        <v>0</v>
      </c>
      <c r="E851" s="66">
        <f t="shared" si="963"/>
        <v>0</v>
      </c>
      <c r="F851" s="66">
        <f t="shared" si="959"/>
        <v>731</v>
      </c>
      <c r="G851" s="4">
        <f t="shared" si="962"/>
        <v>52037</v>
      </c>
      <c r="H851" s="8">
        <f t="shared" si="960"/>
        <v>1.4247846255798542E-2</v>
      </c>
      <c r="I851" s="3"/>
      <c r="J851" s="306">
        <v>42212</v>
      </c>
      <c r="K851" s="176">
        <v>1098.5999999999999</v>
      </c>
      <c r="L851" s="176">
        <v>1104.4000000000001</v>
      </c>
      <c r="M851" s="176">
        <v>1079.2</v>
      </c>
      <c r="N851" s="178">
        <v>1095.0999999999999</v>
      </c>
      <c r="O851" s="5">
        <f t="shared" si="903"/>
        <v>25.200000000000045</v>
      </c>
      <c r="P851" s="8">
        <f t="shared" si="904"/>
        <v>2.2938285090114734E-2</v>
      </c>
      <c r="Q851" s="8">
        <f>(AVERAGE(P848:P850))*Q1239</f>
        <v>1.4261921828177402E-2</v>
      </c>
      <c r="R851" s="8">
        <f>P850/P1239</f>
        <v>1.5076229668678631</v>
      </c>
      <c r="S851" s="109">
        <f t="shared" si="884"/>
        <v>1082.9318526795641</v>
      </c>
      <c r="T851" s="5">
        <f t="shared" si="885"/>
        <v>13.599999999999909</v>
      </c>
      <c r="U851" s="8">
        <f t="shared" si="902"/>
        <v>0.54666666666666974</v>
      </c>
      <c r="V851" s="19">
        <f t="shared" si="886"/>
        <v>0</v>
      </c>
      <c r="W851" s="109">
        <f t="shared" si="887"/>
        <v>1114.2681473204357</v>
      </c>
      <c r="X851" s="5">
        <f t="shared" si="888"/>
        <v>16.400000000000091</v>
      </c>
      <c r="Y851" s="8">
        <f t="shared" si="905"/>
        <v>0.45333333333333026</v>
      </c>
      <c r="Z851" s="5">
        <f t="shared" si="889"/>
        <v>0</v>
      </c>
      <c r="AA851" s="5">
        <f>K851*AA1239</f>
        <v>14.281799999999999</v>
      </c>
      <c r="AB851" s="5">
        <f t="shared" si="906"/>
        <v>21.531569688213445</v>
      </c>
      <c r="AC851" s="2">
        <f t="shared" si="944"/>
        <v>42212</v>
      </c>
      <c r="AD851" s="43">
        <f t="shared" si="912"/>
        <v>1085</v>
      </c>
      <c r="AE851" s="235">
        <v>6.2</v>
      </c>
      <c r="AF851" s="131">
        <f>(AK850&gt;AF1239)*1</f>
        <v>0</v>
      </c>
      <c r="AG851" s="112">
        <f>MROUND((AD851*AG1239),5)</f>
        <v>1065</v>
      </c>
      <c r="AH851" s="113">
        <f>MROUND((AE851*AH1239),0.1)</f>
        <v>1.1000000000000001</v>
      </c>
      <c r="AI851" s="60">
        <f t="shared" si="913"/>
        <v>9.5999999999999091</v>
      </c>
      <c r="AJ851" s="60">
        <f t="shared" si="890"/>
        <v>1098.5999999999999</v>
      </c>
      <c r="AK851" s="133">
        <f t="shared" si="891"/>
        <v>1095.0999999999999</v>
      </c>
      <c r="AL851" s="41">
        <f t="shared" si="907"/>
        <v>1115</v>
      </c>
      <c r="AM851" s="56">
        <f t="shared" si="910"/>
        <v>6.1000000000000005</v>
      </c>
      <c r="AN851" s="82">
        <f t="shared" si="911"/>
        <v>1</v>
      </c>
      <c r="AO851" s="82">
        <f t="shared" si="914"/>
        <v>0</v>
      </c>
      <c r="AP851" s="33">
        <f t="shared" si="929"/>
        <v>0</v>
      </c>
      <c r="AQ851" s="29">
        <f t="shared" si="915"/>
        <v>0</v>
      </c>
      <c r="AR851" s="86">
        <f t="shared" si="916"/>
        <v>1</v>
      </c>
      <c r="AS851" s="33">
        <f t="shared" si="917"/>
        <v>0</v>
      </c>
      <c r="AT851" s="19">
        <f t="shared" si="918"/>
        <v>0</v>
      </c>
      <c r="AU851" s="18">
        <f t="shared" si="930"/>
        <v>1</v>
      </c>
      <c r="AV851" s="5">
        <f t="shared" si="931"/>
        <v>6.1000000000000005</v>
      </c>
      <c r="AW851" s="17">
        <f t="shared" si="919"/>
        <v>1</v>
      </c>
      <c r="AX851" s="17">
        <f t="shared" si="920"/>
        <v>0</v>
      </c>
      <c r="AY851" s="17">
        <f t="shared" si="932"/>
        <v>0</v>
      </c>
      <c r="AZ851" s="19">
        <f t="shared" si="933"/>
        <v>1185</v>
      </c>
      <c r="BA851" s="19">
        <f t="shared" si="934"/>
        <v>0</v>
      </c>
      <c r="BB851" s="19">
        <f t="shared" si="935"/>
        <v>0</v>
      </c>
      <c r="BC851" s="19">
        <f t="shared" si="936"/>
        <v>0</v>
      </c>
      <c r="BD851" s="17">
        <f t="shared" si="937"/>
        <v>1185</v>
      </c>
      <c r="BE851" s="17">
        <f t="shared" si="921"/>
        <v>0</v>
      </c>
      <c r="BF851" s="38">
        <f t="shared" si="922"/>
        <v>0</v>
      </c>
      <c r="BG851" s="38">
        <f t="shared" si="923"/>
        <v>0</v>
      </c>
      <c r="BH851" s="38">
        <f t="shared" si="938"/>
        <v>0</v>
      </c>
      <c r="BI851" s="38">
        <f t="shared" si="924"/>
        <v>-1.1000000000000001</v>
      </c>
      <c r="BJ851" s="5">
        <f t="shared" si="925"/>
        <v>0</v>
      </c>
      <c r="BK851" s="5">
        <f t="shared" si="939"/>
        <v>0</v>
      </c>
      <c r="BL851" s="22">
        <f t="shared" si="940"/>
        <v>6.1000000000000005</v>
      </c>
      <c r="BM851" s="5">
        <f t="shared" si="941"/>
        <v>5</v>
      </c>
      <c r="BN851" s="66">
        <f t="shared" si="942"/>
        <v>500</v>
      </c>
      <c r="BO851" s="5">
        <f>AP851*BO1689</f>
        <v>0</v>
      </c>
      <c r="BP851" s="5">
        <f>AU851*BP1239</f>
        <v>-39</v>
      </c>
      <c r="BQ851" s="5">
        <f t="shared" si="893"/>
        <v>-39</v>
      </c>
      <c r="BR851" s="356">
        <f t="shared" si="957"/>
        <v>422</v>
      </c>
      <c r="BS851" s="5">
        <f t="shared" si="943"/>
        <v>1095.0999999999999</v>
      </c>
      <c r="BT851" s="6"/>
      <c r="BU851" s="306">
        <v>42212</v>
      </c>
      <c r="BV851" s="38">
        <f t="shared" si="926"/>
        <v>1095.0999999999999</v>
      </c>
      <c r="BW851" s="66">
        <f>BV27*BV851</f>
        <v>90220.794200032949</v>
      </c>
      <c r="BX851" s="66">
        <f t="shared" si="947"/>
        <v>790.9045971329615</v>
      </c>
      <c r="BY851" s="17">
        <f t="shared" si="945"/>
        <v>1</v>
      </c>
      <c r="BZ851" s="17">
        <f t="shared" si="948"/>
        <v>0</v>
      </c>
      <c r="CA851" s="66">
        <f t="shared" si="894"/>
        <v>422</v>
      </c>
      <c r="CB851" s="66">
        <f>N3+CE851</f>
        <v>197882</v>
      </c>
      <c r="CC851" s="66">
        <f>MAX(BW404:BW851)</f>
        <v>154630.08732904927</v>
      </c>
      <c r="CD851" s="66">
        <f t="shared" si="927"/>
        <v>-64409.293129016325</v>
      </c>
      <c r="CE851" s="66">
        <f t="shared" si="895"/>
        <v>147882</v>
      </c>
      <c r="CF851" s="66">
        <f>MAX(CE404:CE851)</f>
        <v>147882</v>
      </c>
      <c r="CG851" s="66">
        <f t="shared" si="928"/>
        <v>0</v>
      </c>
      <c r="CH851" s="370">
        <f t="shared" si="892"/>
        <v>42212</v>
      </c>
      <c r="CI851" s="17">
        <f t="shared" si="949"/>
        <v>1</v>
      </c>
      <c r="CJ851" s="17">
        <f t="shared" si="950"/>
        <v>0</v>
      </c>
      <c r="CK851" s="38">
        <f>MAX(BV38:BV851)</f>
        <v>1876.9</v>
      </c>
      <c r="CL851" s="38">
        <f t="shared" si="946"/>
        <v>-781.80000000000018</v>
      </c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</row>
    <row r="852" spans="1:147" customFormat="1" x14ac:dyDescent="0.25">
      <c r="A852" s="3"/>
      <c r="B852" s="254">
        <f t="shared" si="958"/>
        <v>42051</v>
      </c>
      <c r="C852" s="5">
        <f t="shared" si="961"/>
        <v>52037</v>
      </c>
      <c r="D852" s="5">
        <v>0</v>
      </c>
      <c r="E852" s="66">
        <f t="shared" si="963"/>
        <v>0</v>
      </c>
      <c r="F852" s="66">
        <f t="shared" si="959"/>
        <v>880.99999999999989</v>
      </c>
      <c r="G852" s="4">
        <f t="shared" si="962"/>
        <v>52918</v>
      </c>
      <c r="H852" s="8">
        <f t="shared" si="960"/>
        <v>1.6930261160328225E-2</v>
      </c>
      <c r="I852" s="3"/>
      <c r="J852" s="306">
        <v>42219</v>
      </c>
      <c r="K852" s="176">
        <v>1095.0999999999999</v>
      </c>
      <c r="L852" s="176">
        <v>1098.9000000000001</v>
      </c>
      <c r="M852" s="176">
        <v>1080.2</v>
      </c>
      <c r="N852" s="178">
        <v>1094.0999999999999</v>
      </c>
      <c r="O852" s="5">
        <f t="shared" si="903"/>
        <v>18.700000000000045</v>
      </c>
      <c r="P852" s="8">
        <f t="shared" si="904"/>
        <v>1.7076066112683815E-2</v>
      </c>
      <c r="Q852" s="8">
        <f>(AVERAGE(P849:P851))*Q1239</f>
        <v>1.4081355407870847E-2</v>
      </c>
      <c r="R852" s="8">
        <f>P851/P1239</f>
        <v>0.65051461814531519</v>
      </c>
      <c r="S852" s="109">
        <f t="shared" ref="S852:S915" si="964">(-Q852*K852)+K852</f>
        <v>1079.6795076928406</v>
      </c>
      <c r="T852" s="5">
        <f t="shared" ref="T852:T915" si="965">MAX(1,(K852-AD852))</f>
        <v>15.099999999999909</v>
      </c>
      <c r="U852" s="8">
        <f t="shared" si="902"/>
        <v>0.4966666666666697</v>
      </c>
      <c r="V852" s="19">
        <f t="shared" ref="V852:V915" si="966">MAX(0,(AD852-N852))</f>
        <v>0</v>
      </c>
      <c r="W852" s="109">
        <f t="shared" ref="W852:W915" si="967">(Q852*K852)+K852</f>
        <v>1110.5204923071592</v>
      </c>
      <c r="X852" s="5">
        <f t="shared" ref="X852:X915" si="968">MAX(1,(AL852-K852))</f>
        <v>14.900000000000091</v>
      </c>
      <c r="Y852" s="8">
        <f t="shared" si="905"/>
        <v>0.5033333333333303</v>
      </c>
      <c r="Z852" s="5">
        <f t="shared" ref="Z852:Z915" si="969">MAX(0,(N852-AL852))</f>
        <v>0</v>
      </c>
      <c r="AA852" s="5">
        <f>K852*AA1239</f>
        <v>14.236299999999998</v>
      </c>
      <c r="AB852" s="5">
        <f t="shared" si="906"/>
        <v>9.2609212583021492</v>
      </c>
      <c r="AC852" s="2">
        <f t="shared" si="944"/>
        <v>42219</v>
      </c>
      <c r="AD852" s="43">
        <f t="shared" si="912"/>
        <v>1080</v>
      </c>
      <c r="AE852" s="235">
        <v>11.7</v>
      </c>
      <c r="AF852" s="131">
        <f>(AK851&gt;AF1239)*1</f>
        <v>0</v>
      </c>
      <c r="AG852" s="112">
        <f>MROUND((AD852*AG1239),5)</f>
        <v>1060</v>
      </c>
      <c r="AH852" s="113">
        <f>MROUND((AE852*AH1239),0.1)</f>
        <v>2.1</v>
      </c>
      <c r="AI852" s="60">
        <f t="shared" si="913"/>
        <v>-1</v>
      </c>
      <c r="AJ852" s="60">
        <f t="shared" ref="AJ852:AJ915" si="970">K852</f>
        <v>1095.0999999999999</v>
      </c>
      <c r="AK852" s="133">
        <f t="shared" ref="AK852:AK915" si="971">N852</f>
        <v>1094.0999999999999</v>
      </c>
      <c r="AL852" s="41">
        <f t="shared" si="907"/>
        <v>1110</v>
      </c>
      <c r="AM852" s="56">
        <f t="shared" si="910"/>
        <v>9.8000000000000007</v>
      </c>
      <c r="AN852" s="82">
        <f t="shared" si="911"/>
        <v>0</v>
      </c>
      <c r="AO852" s="82">
        <f t="shared" si="914"/>
        <v>1</v>
      </c>
      <c r="AP852" s="33">
        <f t="shared" si="929"/>
        <v>0</v>
      </c>
      <c r="AQ852" s="29">
        <f t="shared" si="915"/>
        <v>0</v>
      </c>
      <c r="AR852" s="86">
        <f t="shared" si="916"/>
        <v>1</v>
      </c>
      <c r="AS852" s="33">
        <f t="shared" si="917"/>
        <v>0</v>
      </c>
      <c r="AT852" s="19">
        <f t="shared" si="918"/>
        <v>0</v>
      </c>
      <c r="AU852" s="18">
        <f t="shared" si="930"/>
        <v>1</v>
      </c>
      <c r="AV852" s="5">
        <f t="shared" si="931"/>
        <v>9.8000000000000007</v>
      </c>
      <c r="AW852" s="17">
        <f t="shared" si="919"/>
        <v>1</v>
      </c>
      <c r="AX852" s="17">
        <f t="shared" si="920"/>
        <v>0</v>
      </c>
      <c r="AY852" s="17">
        <f t="shared" si="932"/>
        <v>0</v>
      </c>
      <c r="AZ852" s="19">
        <f t="shared" si="933"/>
        <v>1185</v>
      </c>
      <c r="BA852" s="19">
        <f t="shared" si="934"/>
        <v>0</v>
      </c>
      <c r="BB852" s="19">
        <f t="shared" si="935"/>
        <v>0</v>
      </c>
      <c r="BC852" s="19">
        <f t="shared" si="936"/>
        <v>0</v>
      </c>
      <c r="BD852" s="17">
        <f t="shared" si="937"/>
        <v>1185</v>
      </c>
      <c r="BE852" s="17">
        <f t="shared" si="921"/>
        <v>0</v>
      </c>
      <c r="BF852" s="38">
        <f t="shared" si="922"/>
        <v>0</v>
      </c>
      <c r="BG852" s="38">
        <f t="shared" si="923"/>
        <v>0</v>
      </c>
      <c r="BH852" s="38">
        <f t="shared" si="938"/>
        <v>0</v>
      </c>
      <c r="BI852" s="38">
        <f t="shared" si="924"/>
        <v>-2.1</v>
      </c>
      <c r="BJ852" s="5">
        <f t="shared" si="925"/>
        <v>0</v>
      </c>
      <c r="BK852" s="5">
        <f t="shared" si="939"/>
        <v>0</v>
      </c>
      <c r="BL852" s="22">
        <f t="shared" si="940"/>
        <v>9.8000000000000007</v>
      </c>
      <c r="BM852" s="5">
        <f t="shared" si="941"/>
        <v>7.7000000000000011</v>
      </c>
      <c r="BN852" s="66">
        <f t="shared" si="942"/>
        <v>770.00000000000011</v>
      </c>
      <c r="BO852" s="5">
        <f>AP852*BO1690</f>
        <v>0</v>
      </c>
      <c r="BP852" s="5">
        <f>AU852*BP1239</f>
        <v>-39</v>
      </c>
      <c r="BQ852" s="5">
        <f t="shared" si="893"/>
        <v>-39</v>
      </c>
      <c r="BR852" s="356">
        <f t="shared" si="957"/>
        <v>692.00000000000011</v>
      </c>
      <c r="BS852" s="5">
        <f t="shared" si="943"/>
        <v>1094.0999999999999</v>
      </c>
      <c r="BT852" s="6"/>
      <c r="BU852" s="306">
        <v>42219</v>
      </c>
      <c r="BV852" s="38">
        <f t="shared" si="926"/>
        <v>1094.0999999999999</v>
      </c>
      <c r="BW852" s="66">
        <f>BV27*BV852</f>
        <v>90138.408304498269</v>
      </c>
      <c r="BX852" s="66">
        <f t="shared" si="947"/>
        <v>-82.385895534680458</v>
      </c>
      <c r="BY852" s="17">
        <f t="shared" si="945"/>
        <v>0</v>
      </c>
      <c r="BZ852" s="17">
        <f t="shared" si="948"/>
        <v>1</v>
      </c>
      <c r="CA852" s="66">
        <f t="shared" si="894"/>
        <v>692</v>
      </c>
      <c r="CB852" s="66">
        <f>N3+CE852</f>
        <v>198574</v>
      </c>
      <c r="CC852" s="66">
        <f>MAX(BW404:BW852)</f>
        <v>154630.08732904927</v>
      </c>
      <c r="CD852" s="66">
        <f t="shared" si="927"/>
        <v>-64491.679024551006</v>
      </c>
      <c r="CE852" s="66">
        <f t="shared" si="895"/>
        <v>148574</v>
      </c>
      <c r="CF852" s="66">
        <f>MAX(CE404:CE852)</f>
        <v>148574</v>
      </c>
      <c r="CG852" s="66">
        <f t="shared" si="928"/>
        <v>0</v>
      </c>
      <c r="CH852" s="370">
        <f t="shared" ref="CH852:CH915" si="972">BU852</f>
        <v>42219</v>
      </c>
      <c r="CI852" s="17">
        <f t="shared" si="949"/>
        <v>1</v>
      </c>
      <c r="CJ852" s="17">
        <f t="shared" si="950"/>
        <v>0</v>
      </c>
      <c r="CK852" s="38">
        <f>MAX(BV38:BV852)</f>
        <v>1876.9</v>
      </c>
      <c r="CL852" s="38">
        <f t="shared" si="946"/>
        <v>-782.80000000000018</v>
      </c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</row>
    <row r="853" spans="1:147" customFormat="1" x14ac:dyDescent="0.25">
      <c r="A853" s="3"/>
      <c r="B853" s="254">
        <f t="shared" si="958"/>
        <v>42058</v>
      </c>
      <c r="C853" s="5">
        <f t="shared" si="961"/>
        <v>52918</v>
      </c>
      <c r="D853" s="5">
        <v>0</v>
      </c>
      <c r="E853" s="66">
        <f t="shared" si="963"/>
        <v>0</v>
      </c>
      <c r="F853" s="66">
        <f t="shared" si="959"/>
        <v>362.00000000000006</v>
      </c>
      <c r="G853" s="4">
        <f t="shared" si="962"/>
        <v>53280</v>
      </c>
      <c r="H853" s="8">
        <f t="shared" si="960"/>
        <v>6.8407725159681026E-3</v>
      </c>
      <c r="I853" s="3"/>
      <c r="J853" s="306">
        <v>42226</v>
      </c>
      <c r="K853" s="176">
        <v>1094</v>
      </c>
      <c r="L853" s="176">
        <v>1126.3</v>
      </c>
      <c r="M853" s="176">
        <v>1089</v>
      </c>
      <c r="N853" s="178">
        <v>1112.7</v>
      </c>
      <c r="O853" s="5">
        <f t="shared" si="903"/>
        <v>37.299999999999955</v>
      </c>
      <c r="P853" s="8">
        <f t="shared" si="904"/>
        <v>3.4095063985374728E-2</v>
      </c>
      <c r="Q853" s="8">
        <f>(AVERAGE(P850:P852))*Q1239</f>
        <v>1.2423437101383389E-2</v>
      </c>
      <c r="R853" s="8">
        <f>P852/P1239</f>
        <v>0.4842659589885282</v>
      </c>
      <c r="S853" s="109">
        <f t="shared" si="964"/>
        <v>1080.4087598110866</v>
      </c>
      <c r="T853" s="5">
        <f t="shared" si="965"/>
        <v>14</v>
      </c>
      <c r="U853" s="8">
        <f t="shared" si="902"/>
        <v>0.53333333333333333</v>
      </c>
      <c r="V853" s="19">
        <f t="shared" si="966"/>
        <v>0</v>
      </c>
      <c r="W853" s="109">
        <f t="shared" si="967"/>
        <v>1107.5912401889134</v>
      </c>
      <c r="X853" s="5">
        <f t="shared" si="968"/>
        <v>16</v>
      </c>
      <c r="Y853" s="8">
        <f t="shared" si="905"/>
        <v>0.46666666666666667</v>
      </c>
      <c r="Z853" s="5">
        <f t="shared" si="969"/>
        <v>2.7000000000000455</v>
      </c>
      <c r="AA853" s="5">
        <f>K853*AA1239</f>
        <v>14.222</v>
      </c>
      <c r="AB853" s="5">
        <f t="shared" si="906"/>
        <v>6.887230468734848</v>
      </c>
      <c r="AC853" s="2">
        <f t="shared" si="944"/>
        <v>42226</v>
      </c>
      <c r="AD853" s="43">
        <f t="shared" si="912"/>
        <v>1080</v>
      </c>
      <c r="AE853" s="235">
        <v>4.5999999999999996</v>
      </c>
      <c r="AF853" s="131">
        <f>(AK852&gt;AF1239)*1</f>
        <v>0</v>
      </c>
      <c r="AG853" s="112">
        <f>MROUND((AD853*AG1239),5)</f>
        <v>1060</v>
      </c>
      <c r="AH853" s="113">
        <f>MROUND((AE853*AH1239),0.1)</f>
        <v>0.8</v>
      </c>
      <c r="AI853" s="60">
        <f t="shared" si="913"/>
        <v>18.600000000000136</v>
      </c>
      <c r="AJ853" s="60">
        <f t="shared" si="970"/>
        <v>1094</v>
      </c>
      <c r="AK853" s="133">
        <f t="shared" si="971"/>
        <v>1112.7</v>
      </c>
      <c r="AL853" s="41">
        <f t="shared" si="907"/>
        <v>1110</v>
      </c>
      <c r="AM853" s="56">
        <f t="shared" si="910"/>
        <v>4.7</v>
      </c>
      <c r="AN853" s="82">
        <f t="shared" si="911"/>
        <v>1</v>
      </c>
      <c r="AO853" s="82">
        <f t="shared" si="914"/>
        <v>0</v>
      </c>
      <c r="AP853" s="33">
        <f t="shared" si="929"/>
        <v>0</v>
      </c>
      <c r="AQ853" s="29">
        <f t="shared" si="915"/>
        <v>0</v>
      </c>
      <c r="AR853" s="86">
        <f t="shared" si="916"/>
        <v>1</v>
      </c>
      <c r="AS853" s="33">
        <f t="shared" si="917"/>
        <v>0</v>
      </c>
      <c r="AT853" s="19">
        <f t="shared" si="918"/>
        <v>0</v>
      </c>
      <c r="AU853" s="18">
        <f t="shared" si="930"/>
        <v>1</v>
      </c>
      <c r="AV853" s="5">
        <f t="shared" si="931"/>
        <v>4.7</v>
      </c>
      <c r="AW853" s="17">
        <f t="shared" si="919"/>
        <v>0</v>
      </c>
      <c r="AX853" s="17">
        <f t="shared" si="920"/>
        <v>1</v>
      </c>
      <c r="AY853" s="17">
        <f t="shared" si="932"/>
        <v>1110</v>
      </c>
      <c r="AZ853" s="19">
        <f t="shared" si="933"/>
        <v>1185</v>
      </c>
      <c r="BA853" s="19">
        <f t="shared" si="934"/>
        <v>0</v>
      </c>
      <c r="BB853" s="19">
        <f t="shared" si="935"/>
        <v>0</v>
      </c>
      <c r="BC853" s="19">
        <f t="shared" si="936"/>
        <v>1110</v>
      </c>
      <c r="BD853" s="17">
        <f t="shared" si="937"/>
        <v>0</v>
      </c>
      <c r="BE853" s="17">
        <f t="shared" si="921"/>
        <v>0</v>
      </c>
      <c r="BF853" s="38">
        <f t="shared" si="922"/>
        <v>0</v>
      </c>
      <c r="BG853" s="38">
        <f t="shared" si="923"/>
        <v>0</v>
      </c>
      <c r="BH853" s="38">
        <f t="shared" si="938"/>
        <v>0</v>
      </c>
      <c r="BI853" s="38">
        <f t="shared" si="924"/>
        <v>-0.8</v>
      </c>
      <c r="BJ853" s="5">
        <f t="shared" si="925"/>
        <v>0</v>
      </c>
      <c r="BK853" s="5">
        <f t="shared" si="939"/>
        <v>-75</v>
      </c>
      <c r="BL853" s="22">
        <f t="shared" si="940"/>
        <v>-70.3</v>
      </c>
      <c r="BM853" s="5">
        <f t="shared" si="941"/>
        <v>-71.099999999999994</v>
      </c>
      <c r="BN853" s="66">
        <f t="shared" si="942"/>
        <v>-7109.9999999999991</v>
      </c>
      <c r="BO853" s="5">
        <f>AP853*BO1691</f>
        <v>0</v>
      </c>
      <c r="BP853" s="5">
        <f>AU853*BP1239</f>
        <v>-39</v>
      </c>
      <c r="BQ853" s="5">
        <f t="shared" ref="BQ853:BQ916" si="973">BQ852</f>
        <v>-39</v>
      </c>
      <c r="BR853" s="356">
        <f t="shared" si="957"/>
        <v>-7187.9999999999991</v>
      </c>
      <c r="BS853" s="5">
        <f t="shared" si="943"/>
        <v>1112.7</v>
      </c>
      <c r="BT853" s="6"/>
      <c r="BU853" s="306">
        <v>42226</v>
      </c>
      <c r="BV853" s="38">
        <f t="shared" si="926"/>
        <v>1112.7</v>
      </c>
      <c r="BW853" s="66">
        <f>BV27*BV853</f>
        <v>91670.785961443413</v>
      </c>
      <c r="BX853" s="66">
        <f t="shared" si="947"/>
        <v>1532.3776569451438</v>
      </c>
      <c r="BY853" s="17">
        <f t="shared" si="945"/>
        <v>1</v>
      </c>
      <c r="BZ853" s="17">
        <f t="shared" si="948"/>
        <v>0</v>
      </c>
      <c r="CA853" s="66">
        <f t="shared" ref="CA853:CA916" si="974">CB853-CB852</f>
        <v>-7188</v>
      </c>
      <c r="CB853" s="66">
        <f>N3+CE853</f>
        <v>191386</v>
      </c>
      <c r="CC853" s="66">
        <f>MAX(BW404:BW853)</f>
        <v>154630.08732904927</v>
      </c>
      <c r="CD853" s="66">
        <f t="shared" si="927"/>
        <v>-62959.301367605862</v>
      </c>
      <c r="CE853" s="66">
        <f t="shared" ref="CE853:CE916" si="975">CE852+BR853</f>
        <v>141386</v>
      </c>
      <c r="CF853" s="66">
        <f>MAX(CE404:CE853)</f>
        <v>148574</v>
      </c>
      <c r="CG853" s="66">
        <f t="shared" si="928"/>
        <v>-7188</v>
      </c>
      <c r="CH853" s="370">
        <f t="shared" si="972"/>
        <v>42226</v>
      </c>
      <c r="CI853" s="17">
        <f t="shared" si="949"/>
        <v>0</v>
      </c>
      <c r="CJ853" s="17">
        <f t="shared" si="950"/>
        <v>1</v>
      </c>
      <c r="CK853" s="38">
        <f>MAX(BV38:BV853)</f>
        <v>1876.9</v>
      </c>
      <c r="CL853" s="38">
        <f t="shared" si="946"/>
        <v>-764.2</v>
      </c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</row>
    <row r="854" spans="1:147" customFormat="1" x14ac:dyDescent="0.25">
      <c r="A854" s="3"/>
      <c r="B854" s="254">
        <f t="shared" si="958"/>
        <v>42065</v>
      </c>
      <c r="C854" s="5">
        <f t="shared" si="961"/>
        <v>53280</v>
      </c>
      <c r="D854" s="5">
        <v>0</v>
      </c>
      <c r="E854" s="66">
        <f t="shared" si="963"/>
        <v>0</v>
      </c>
      <c r="F854" s="66">
        <f t="shared" si="959"/>
        <v>552</v>
      </c>
      <c r="G854" s="4">
        <f t="shared" si="962"/>
        <v>53832</v>
      </c>
      <c r="H854" s="8">
        <f t="shared" si="960"/>
        <v>1.036036036036036E-2</v>
      </c>
      <c r="I854" s="3"/>
      <c r="J854" s="306">
        <v>42233</v>
      </c>
      <c r="K854" s="176">
        <v>1113.5</v>
      </c>
      <c r="L854" s="176">
        <v>1167.9000000000001</v>
      </c>
      <c r="M854" s="176">
        <v>1108.5</v>
      </c>
      <c r="N854" s="178">
        <v>1159.5999999999999</v>
      </c>
      <c r="O854" s="5">
        <f t="shared" si="903"/>
        <v>59.400000000000091</v>
      </c>
      <c r="P854" s="8">
        <f t="shared" si="904"/>
        <v>5.3345307588684408E-2</v>
      </c>
      <c r="Q854" s="8">
        <f>(AVERAGE(P851:P853))*Q1239</f>
        <v>9.8812553584231022E-3</v>
      </c>
      <c r="R854" s="8">
        <f>P853/P1239</f>
        <v>0.96691350037515789</v>
      </c>
      <c r="S854" s="109">
        <f t="shared" si="964"/>
        <v>1102.497222158396</v>
      </c>
      <c r="T854" s="5">
        <f t="shared" si="965"/>
        <v>13.5</v>
      </c>
      <c r="U854" s="8">
        <f t="shared" si="902"/>
        <v>0.46</v>
      </c>
      <c r="V854" s="19">
        <f t="shared" si="966"/>
        <v>0</v>
      </c>
      <c r="W854" s="109">
        <f t="shared" si="967"/>
        <v>1124.502777841604</v>
      </c>
      <c r="X854" s="5">
        <f t="shared" si="968"/>
        <v>11.5</v>
      </c>
      <c r="Y854" s="8">
        <f t="shared" si="905"/>
        <v>0.54</v>
      </c>
      <c r="Z854" s="5">
        <f t="shared" si="969"/>
        <v>34.599999999999909</v>
      </c>
      <c r="AA854" s="5">
        <f>K854*AA1239</f>
        <v>14.475499999999998</v>
      </c>
      <c r="AB854" s="5">
        <f t="shared" si="906"/>
        <v>13.996556374680596</v>
      </c>
      <c r="AC854" s="2">
        <f t="shared" si="944"/>
        <v>42233</v>
      </c>
      <c r="AD854" s="43">
        <f t="shared" si="912"/>
        <v>1100</v>
      </c>
      <c r="AE854" s="235">
        <v>3.7</v>
      </c>
      <c r="AF854" s="131">
        <f>(AK853&gt;AF1239)*1</f>
        <v>0</v>
      </c>
      <c r="AG854" s="112">
        <f>MROUND((AD854*AG1239),5)</f>
        <v>1080</v>
      </c>
      <c r="AH854" s="113">
        <f>MROUND((AE854*AH1239),0.1)</f>
        <v>0.70000000000000007</v>
      </c>
      <c r="AI854" s="60">
        <f t="shared" si="913"/>
        <v>46.899999999999864</v>
      </c>
      <c r="AJ854" s="60">
        <f t="shared" si="970"/>
        <v>1113.5</v>
      </c>
      <c r="AK854" s="133">
        <f t="shared" si="971"/>
        <v>1159.5999999999999</v>
      </c>
      <c r="AL854" s="41">
        <f t="shared" si="907"/>
        <v>1125</v>
      </c>
      <c r="AM854" s="56">
        <f t="shared" si="910"/>
        <v>3.2</v>
      </c>
      <c r="AN854" s="82">
        <f t="shared" si="911"/>
        <v>1</v>
      </c>
      <c r="AO854" s="82">
        <f t="shared" si="914"/>
        <v>0</v>
      </c>
      <c r="AP854" s="33">
        <f t="shared" si="929"/>
        <v>1</v>
      </c>
      <c r="AQ854" s="29">
        <f t="shared" si="915"/>
        <v>3.7</v>
      </c>
      <c r="AR854" s="86">
        <f t="shared" si="916"/>
        <v>1</v>
      </c>
      <c r="AS854" s="33">
        <f t="shared" si="917"/>
        <v>0</v>
      </c>
      <c r="AT854" s="19">
        <f t="shared" si="918"/>
        <v>0</v>
      </c>
      <c r="AU854" s="18">
        <f t="shared" si="930"/>
        <v>0</v>
      </c>
      <c r="AV854" s="5">
        <f t="shared" si="931"/>
        <v>0</v>
      </c>
      <c r="AW854" s="17">
        <f t="shared" si="919"/>
        <v>0</v>
      </c>
      <c r="AX854" s="17">
        <f t="shared" si="920"/>
        <v>0</v>
      </c>
      <c r="AY854" s="17">
        <f t="shared" si="932"/>
        <v>0</v>
      </c>
      <c r="AZ854" s="19">
        <f t="shared" si="933"/>
        <v>0</v>
      </c>
      <c r="BA854" s="19">
        <f t="shared" si="934"/>
        <v>0</v>
      </c>
      <c r="BB854" s="19">
        <f t="shared" si="935"/>
        <v>0</v>
      </c>
      <c r="BC854" s="19">
        <f t="shared" si="936"/>
        <v>0</v>
      </c>
      <c r="BD854" s="17">
        <f t="shared" si="937"/>
        <v>0</v>
      </c>
      <c r="BE854" s="17">
        <f t="shared" si="921"/>
        <v>0</v>
      </c>
      <c r="BF854" s="38">
        <f t="shared" si="922"/>
        <v>0</v>
      </c>
      <c r="BG854" s="38">
        <f t="shared" si="923"/>
        <v>0</v>
      </c>
      <c r="BH854" s="38">
        <f t="shared" si="938"/>
        <v>0</v>
      </c>
      <c r="BI854" s="38">
        <f t="shared" si="924"/>
        <v>-0.70000000000000007</v>
      </c>
      <c r="BJ854" s="5">
        <f t="shared" si="925"/>
        <v>3.7</v>
      </c>
      <c r="BK854" s="5">
        <f t="shared" si="939"/>
        <v>0</v>
      </c>
      <c r="BL854" s="22">
        <f t="shared" si="940"/>
        <v>0</v>
      </c>
      <c r="BM854" s="5">
        <f t="shared" si="941"/>
        <v>3</v>
      </c>
      <c r="BN854" s="66">
        <f t="shared" si="942"/>
        <v>300</v>
      </c>
      <c r="BO854" s="5">
        <f>AP854*BO1692</f>
        <v>0</v>
      </c>
      <c r="BP854" s="5">
        <f>AU854*BP1239</f>
        <v>0</v>
      </c>
      <c r="BQ854" s="5">
        <f t="shared" si="973"/>
        <v>-39</v>
      </c>
      <c r="BR854" s="356">
        <f t="shared" si="957"/>
        <v>261</v>
      </c>
      <c r="BS854" s="5">
        <f t="shared" si="943"/>
        <v>1159.5999999999999</v>
      </c>
      <c r="BT854" s="6"/>
      <c r="BU854" s="306">
        <v>42233</v>
      </c>
      <c r="BV854" s="38">
        <f t="shared" si="926"/>
        <v>1159.5999999999999</v>
      </c>
      <c r="BW854" s="66">
        <f>BV27*BV854</f>
        <v>95534.684462020101</v>
      </c>
      <c r="BX854" s="66">
        <f t="shared" si="947"/>
        <v>3863.8985005766881</v>
      </c>
      <c r="BY854" s="17">
        <f t="shared" si="945"/>
        <v>1</v>
      </c>
      <c r="BZ854" s="17">
        <f t="shared" si="948"/>
        <v>0</v>
      </c>
      <c r="CA854" s="66">
        <f t="shared" si="974"/>
        <v>261</v>
      </c>
      <c r="CB854" s="66">
        <f>N3+CE854</f>
        <v>191647</v>
      </c>
      <c r="CC854" s="66">
        <f>MAX(BW404:BW854)</f>
        <v>154630.08732904927</v>
      </c>
      <c r="CD854" s="66">
        <f t="shared" si="927"/>
        <v>-59095.402867029174</v>
      </c>
      <c r="CE854" s="66">
        <f t="shared" si="975"/>
        <v>141647</v>
      </c>
      <c r="CF854" s="66">
        <f>MAX(CE404:CE854)</f>
        <v>148574</v>
      </c>
      <c r="CG854" s="66">
        <f t="shared" si="928"/>
        <v>-6927</v>
      </c>
      <c r="CH854" s="370">
        <f t="shared" si="972"/>
        <v>42233</v>
      </c>
      <c r="CI854" s="17">
        <f t="shared" ref="CI854:CI873" si="976">(F878&gt;0)*1</f>
        <v>1</v>
      </c>
      <c r="CJ854" s="17">
        <f t="shared" ref="CJ854:CJ873" si="977">(F878&lt;1)*1</f>
        <v>0</v>
      </c>
      <c r="CK854" s="38">
        <f>MAX(BV38:BV854)</f>
        <v>1876.9</v>
      </c>
      <c r="CL854" s="38">
        <f t="shared" si="946"/>
        <v>-717.30000000000018</v>
      </c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</row>
    <row r="855" spans="1:147" customFormat="1" x14ac:dyDescent="0.25">
      <c r="A855" s="3"/>
      <c r="B855" s="254">
        <f t="shared" si="958"/>
        <v>42072</v>
      </c>
      <c r="C855" s="5">
        <f t="shared" si="961"/>
        <v>53832</v>
      </c>
      <c r="D855" s="5">
        <v>0</v>
      </c>
      <c r="E855" s="66">
        <f t="shared" si="963"/>
        <v>0</v>
      </c>
      <c r="F855" s="66">
        <f t="shared" si="959"/>
        <v>442</v>
      </c>
      <c r="G855" s="4">
        <f t="shared" si="962"/>
        <v>54274</v>
      </c>
      <c r="H855" s="8">
        <f t="shared" si="960"/>
        <v>8.2107296775152331E-3</v>
      </c>
      <c r="I855" s="3"/>
      <c r="J855" s="306">
        <v>42240</v>
      </c>
      <c r="K855" s="176">
        <v>1160.2</v>
      </c>
      <c r="L855" s="176">
        <v>1169.8</v>
      </c>
      <c r="M855" s="176">
        <v>1116.9000000000001</v>
      </c>
      <c r="N855" s="178">
        <v>1134</v>
      </c>
      <c r="O855" s="5">
        <f t="shared" si="903"/>
        <v>52.899999999999864</v>
      </c>
      <c r="P855" s="8">
        <f t="shared" si="904"/>
        <v>4.5595586967764057E-2</v>
      </c>
      <c r="Q855" s="8">
        <f>(AVERAGE(P852:P854))*Q1239</f>
        <v>1.3935525024899063E-2</v>
      </c>
      <c r="R855" s="8">
        <f>P854/P1239</f>
        <v>1.5128376973068587</v>
      </c>
      <c r="S855" s="109">
        <f t="shared" si="964"/>
        <v>1144.0320038661121</v>
      </c>
      <c r="T855" s="5">
        <f t="shared" si="965"/>
        <v>15.200000000000045</v>
      </c>
      <c r="U855" s="8">
        <f t="shared" si="902"/>
        <v>0.49333333333333179</v>
      </c>
      <c r="V855" s="19">
        <f t="shared" si="966"/>
        <v>11</v>
      </c>
      <c r="W855" s="109">
        <f t="shared" si="967"/>
        <v>1176.367996133888</v>
      </c>
      <c r="X855" s="5">
        <f t="shared" si="968"/>
        <v>14.799999999999955</v>
      </c>
      <c r="Y855" s="8">
        <f t="shared" si="905"/>
        <v>0.50666666666666815</v>
      </c>
      <c r="Z855" s="5">
        <f t="shared" si="969"/>
        <v>0</v>
      </c>
      <c r="AA855" s="5">
        <f>K855*AA1239</f>
        <v>15.082599999999999</v>
      </c>
      <c r="AB855" s="5">
        <f t="shared" si="906"/>
        <v>22.817525853400426</v>
      </c>
      <c r="AC855" s="2">
        <f t="shared" si="944"/>
        <v>42240</v>
      </c>
      <c r="AD855" s="43">
        <f t="shared" si="912"/>
        <v>1145</v>
      </c>
      <c r="AE855" s="235">
        <v>6.4</v>
      </c>
      <c r="AF855" s="131">
        <f>(AK854&gt;AF1239)*1</f>
        <v>0</v>
      </c>
      <c r="AG855" s="112">
        <f>MROUND((AD855*AG1239),5)</f>
        <v>1125</v>
      </c>
      <c r="AH855" s="113">
        <f>MROUND((AE855*AH1239),0.1)</f>
        <v>1.2000000000000002</v>
      </c>
      <c r="AI855" s="60">
        <f t="shared" si="913"/>
        <v>-25.599999999999909</v>
      </c>
      <c r="AJ855" s="60">
        <f t="shared" si="970"/>
        <v>1160.2</v>
      </c>
      <c r="AK855" s="133">
        <f t="shared" si="971"/>
        <v>1134</v>
      </c>
      <c r="AL855" s="41">
        <f t="shared" si="907"/>
        <v>1175</v>
      </c>
      <c r="AM855" s="56">
        <f t="shared" si="910"/>
        <v>7.6000000000000005</v>
      </c>
      <c r="AN855" s="82">
        <f t="shared" si="911"/>
        <v>0</v>
      </c>
      <c r="AO855" s="82">
        <f t="shared" si="914"/>
        <v>1</v>
      </c>
      <c r="AP855" s="33">
        <f t="shared" si="929"/>
        <v>1</v>
      </c>
      <c r="AQ855" s="29">
        <f t="shared" si="915"/>
        <v>6.4</v>
      </c>
      <c r="AR855" s="86">
        <f t="shared" si="916"/>
        <v>0</v>
      </c>
      <c r="AS855" s="33">
        <f t="shared" si="917"/>
        <v>1</v>
      </c>
      <c r="AT855" s="19">
        <f t="shared" si="918"/>
        <v>1145</v>
      </c>
      <c r="AU855" s="18">
        <f t="shared" si="930"/>
        <v>0</v>
      </c>
      <c r="AV855" s="5">
        <f t="shared" si="931"/>
        <v>0</v>
      </c>
      <c r="AW855" s="17">
        <f t="shared" si="919"/>
        <v>0</v>
      </c>
      <c r="AX855" s="17">
        <f t="shared" si="920"/>
        <v>0</v>
      </c>
      <c r="AY855" s="17">
        <f t="shared" si="932"/>
        <v>0</v>
      </c>
      <c r="AZ855" s="19">
        <f t="shared" si="933"/>
        <v>0</v>
      </c>
      <c r="BA855" s="19">
        <f t="shared" si="934"/>
        <v>1145</v>
      </c>
      <c r="BB855" s="19">
        <f t="shared" si="935"/>
        <v>0</v>
      </c>
      <c r="BC855" s="19">
        <f t="shared" si="936"/>
        <v>0</v>
      </c>
      <c r="BD855" s="17">
        <f t="shared" si="937"/>
        <v>1145</v>
      </c>
      <c r="BE855" s="17">
        <f t="shared" si="921"/>
        <v>0</v>
      </c>
      <c r="BF855" s="38">
        <f t="shared" si="922"/>
        <v>0</v>
      </c>
      <c r="BG855" s="38">
        <f t="shared" si="923"/>
        <v>0</v>
      </c>
      <c r="BH855" s="38">
        <f t="shared" si="938"/>
        <v>0</v>
      </c>
      <c r="BI855" s="38">
        <f t="shared" si="924"/>
        <v>-1.2000000000000002</v>
      </c>
      <c r="BJ855" s="5">
        <f t="shared" si="925"/>
        <v>6.4</v>
      </c>
      <c r="BK855" s="5">
        <f t="shared" si="939"/>
        <v>0</v>
      </c>
      <c r="BL855" s="22">
        <f t="shared" si="940"/>
        <v>0</v>
      </c>
      <c r="BM855" s="5">
        <f t="shared" si="941"/>
        <v>5.2</v>
      </c>
      <c r="BN855" s="66">
        <f t="shared" si="942"/>
        <v>520</v>
      </c>
      <c r="BO855" s="5">
        <f>AP855*BO1693</f>
        <v>0</v>
      </c>
      <c r="BP855" s="5">
        <f>AU855*BP1239</f>
        <v>0</v>
      </c>
      <c r="BQ855" s="5">
        <f t="shared" si="973"/>
        <v>-39</v>
      </c>
      <c r="BR855" s="356">
        <f t="shared" si="957"/>
        <v>481</v>
      </c>
      <c r="BS855" s="5">
        <f t="shared" si="943"/>
        <v>1134</v>
      </c>
      <c r="BT855" s="6"/>
      <c r="BU855" s="306">
        <v>42240</v>
      </c>
      <c r="BV855" s="38">
        <f t="shared" si="926"/>
        <v>1134</v>
      </c>
      <c r="BW855" s="66">
        <f>BV27*BV855</f>
        <v>93425.605536332179</v>
      </c>
      <c r="BX855" s="66">
        <f t="shared" si="947"/>
        <v>-2109.0789256879216</v>
      </c>
      <c r="BY855" s="17">
        <f t="shared" si="945"/>
        <v>0</v>
      </c>
      <c r="BZ855" s="17">
        <f t="shared" si="948"/>
        <v>1</v>
      </c>
      <c r="CA855" s="66">
        <f t="shared" si="974"/>
        <v>481</v>
      </c>
      <c r="CB855" s="66">
        <f>N3+CE855</f>
        <v>192128</v>
      </c>
      <c r="CC855" s="66">
        <f>MAX(BW404:BW855)</f>
        <v>154630.08732904927</v>
      </c>
      <c r="CD855" s="66">
        <f t="shared" si="927"/>
        <v>-61204.481792717095</v>
      </c>
      <c r="CE855" s="66">
        <f t="shared" si="975"/>
        <v>142128</v>
      </c>
      <c r="CF855" s="66">
        <f>MAX(CE404:CE855)</f>
        <v>148574</v>
      </c>
      <c r="CG855" s="66">
        <f t="shared" si="928"/>
        <v>-6446</v>
      </c>
      <c r="CH855" s="370">
        <f t="shared" si="972"/>
        <v>42240</v>
      </c>
      <c r="CI855" s="17">
        <f t="shared" si="976"/>
        <v>1</v>
      </c>
      <c r="CJ855" s="17">
        <f t="shared" si="977"/>
        <v>0</v>
      </c>
      <c r="CK855" s="38">
        <f>MAX(BV38:BV855)</f>
        <v>1876.9</v>
      </c>
      <c r="CL855" s="38">
        <f t="shared" si="946"/>
        <v>-742.90000000000009</v>
      </c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</row>
    <row r="856" spans="1:147" customFormat="1" x14ac:dyDescent="0.25">
      <c r="A856" s="3"/>
      <c r="B856" s="254">
        <f t="shared" si="958"/>
        <v>42079</v>
      </c>
      <c r="C856" s="5">
        <f t="shared" si="961"/>
        <v>54274</v>
      </c>
      <c r="D856" s="5">
        <v>0</v>
      </c>
      <c r="E856" s="66">
        <f t="shared" si="963"/>
        <v>0</v>
      </c>
      <c r="F856" s="66">
        <f t="shared" si="959"/>
        <v>-2738</v>
      </c>
      <c r="G856" s="4">
        <f t="shared" si="962"/>
        <v>51536</v>
      </c>
      <c r="H856" s="8">
        <f t="shared" si="960"/>
        <v>-5.0447728193978698E-2</v>
      </c>
      <c r="I856" s="3"/>
      <c r="J856" s="306">
        <v>42247</v>
      </c>
      <c r="K856" s="176">
        <v>1132.7</v>
      </c>
      <c r="L856" s="176">
        <v>1147.3</v>
      </c>
      <c r="M856" s="176">
        <v>1115.7</v>
      </c>
      <c r="N856" s="178">
        <v>1121.4000000000001</v>
      </c>
      <c r="O856" s="5">
        <f t="shared" si="903"/>
        <v>31.599999999999909</v>
      </c>
      <c r="P856" s="8">
        <f t="shared" si="904"/>
        <v>2.7897942968129166E-2</v>
      </c>
      <c r="Q856" s="8">
        <f>(AVERAGE(P853:P855))*Q1239</f>
        <v>1.7738127805576428E-2</v>
      </c>
      <c r="R856" s="8">
        <f>P855/P1239</f>
        <v>1.2930607379288697</v>
      </c>
      <c r="S856" s="109">
        <f t="shared" si="964"/>
        <v>1112.6080226346237</v>
      </c>
      <c r="T856" s="5">
        <f t="shared" si="965"/>
        <v>17.700000000000045</v>
      </c>
      <c r="U856" s="8">
        <f t="shared" si="902"/>
        <v>0.55749999999999889</v>
      </c>
      <c r="V856" s="19">
        <f t="shared" si="966"/>
        <v>0</v>
      </c>
      <c r="W856" s="109">
        <f t="shared" si="967"/>
        <v>1152.7919773653764</v>
      </c>
      <c r="X856" s="5">
        <f t="shared" si="968"/>
        <v>22.299999999999955</v>
      </c>
      <c r="Y856" s="8">
        <f t="shared" si="905"/>
        <v>0.44250000000000111</v>
      </c>
      <c r="Z856" s="5">
        <f t="shared" si="969"/>
        <v>0</v>
      </c>
      <c r="AA856" s="5">
        <f>K856*AA1239</f>
        <v>14.725099999999999</v>
      </c>
      <c r="AB856" s="5">
        <f t="shared" si="906"/>
        <v>19.040448672076398</v>
      </c>
      <c r="AC856" s="2">
        <f t="shared" si="944"/>
        <v>42247</v>
      </c>
      <c r="AD856" s="43">
        <f t="shared" si="912"/>
        <v>1115</v>
      </c>
      <c r="AE856" s="235">
        <v>11.2</v>
      </c>
      <c r="AF856" s="131">
        <f>(AK855&gt;AF1239)*1</f>
        <v>0</v>
      </c>
      <c r="AG856" s="112">
        <f>MROUND((AD856*AG1239),5)</f>
        <v>1095</v>
      </c>
      <c r="AH856" s="113">
        <f>MROUND((AE856*AH1239),0.1)</f>
        <v>2</v>
      </c>
      <c r="AI856" s="60">
        <f t="shared" si="913"/>
        <v>-12.599999999999909</v>
      </c>
      <c r="AJ856" s="60">
        <f t="shared" si="970"/>
        <v>1132.7</v>
      </c>
      <c r="AK856" s="133">
        <f t="shared" si="971"/>
        <v>1121.4000000000001</v>
      </c>
      <c r="AL856" s="41">
        <f t="shared" si="907"/>
        <v>1155</v>
      </c>
      <c r="AM856" s="56">
        <f t="shared" si="910"/>
        <v>11.600000000000001</v>
      </c>
      <c r="AN856" s="82">
        <f t="shared" si="911"/>
        <v>0</v>
      </c>
      <c r="AO856" s="82">
        <f t="shared" si="914"/>
        <v>1</v>
      </c>
      <c r="AP856" s="33">
        <f t="shared" si="929"/>
        <v>0</v>
      </c>
      <c r="AQ856" s="29">
        <f t="shared" si="915"/>
        <v>0</v>
      </c>
      <c r="AR856" s="86">
        <f t="shared" si="916"/>
        <v>1</v>
      </c>
      <c r="AS856" s="33">
        <f t="shared" si="917"/>
        <v>0</v>
      </c>
      <c r="AT856" s="19">
        <f t="shared" si="918"/>
        <v>0</v>
      </c>
      <c r="AU856" s="18">
        <f t="shared" si="930"/>
        <v>1</v>
      </c>
      <c r="AV856" s="5">
        <f t="shared" si="931"/>
        <v>11.600000000000001</v>
      </c>
      <c r="AW856" s="17">
        <f t="shared" si="919"/>
        <v>1</v>
      </c>
      <c r="AX856" s="17">
        <f t="shared" si="920"/>
        <v>0</v>
      </c>
      <c r="AY856" s="17">
        <f t="shared" si="932"/>
        <v>0</v>
      </c>
      <c r="AZ856" s="19">
        <f t="shared" si="933"/>
        <v>1145</v>
      </c>
      <c r="BA856" s="19">
        <f t="shared" si="934"/>
        <v>0</v>
      </c>
      <c r="BB856" s="19">
        <f t="shared" si="935"/>
        <v>0</v>
      </c>
      <c r="BC856" s="19">
        <f t="shared" si="936"/>
        <v>0</v>
      </c>
      <c r="BD856" s="17">
        <f t="shared" si="937"/>
        <v>1145</v>
      </c>
      <c r="BE856" s="17">
        <f t="shared" si="921"/>
        <v>0</v>
      </c>
      <c r="BF856" s="38">
        <f t="shared" si="922"/>
        <v>0</v>
      </c>
      <c r="BG856" s="38">
        <f t="shared" si="923"/>
        <v>0</v>
      </c>
      <c r="BH856" s="38">
        <f t="shared" si="938"/>
        <v>0</v>
      </c>
      <c r="BI856" s="38">
        <f t="shared" si="924"/>
        <v>-2</v>
      </c>
      <c r="BJ856" s="5">
        <f t="shared" si="925"/>
        <v>0</v>
      </c>
      <c r="BK856" s="5">
        <f t="shared" si="939"/>
        <v>0</v>
      </c>
      <c r="BL856" s="22">
        <f t="shared" si="940"/>
        <v>11.600000000000001</v>
      </c>
      <c r="BM856" s="5">
        <f t="shared" si="941"/>
        <v>9.6000000000000014</v>
      </c>
      <c r="BN856" s="66">
        <f t="shared" si="942"/>
        <v>960.00000000000011</v>
      </c>
      <c r="BO856" s="5">
        <f>AP856*BO1694</f>
        <v>0</v>
      </c>
      <c r="BP856" s="5">
        <f>AU856*BP1239</f>
        <v>-39</v>
      </c>
      <c r="BQ856" s="5">
        <f t="shared" si="973"/>
        <v>-39</v>
      </c>
      <c r="BR856" s="356">
        <f t="shared" si="957"/>
        <v>882.00000000000011</v>
      </c>
      <c r="BS856" s="5">
        <f t="shared" si="943"/>
        <v>1121.4000000000001</v>
      </c>
      <c r="BT856" s="6"/>
      <c r="BU856" s="306">
        <v>42247</v>
      </c>
      <c r="BV856" s="38">
        <f t="shared" si="926"/>
        <v>1121.4000000000001</v>
      </c>
      <c r="BW856" s="66">
        <f>BV27*BV856</f>
        <v>92387.543252595162</v>
      </c>
      <c r="BX856" s="66">
        <f t="shared" si="947"/>
        <v>-1038.0622837370174</v>
      </c>
      <c r="BY856" s="17">
        <f t="shared" si="945"/>
        <v>0</v>
      </c>
      <c r="BZ856" s="17">
        <f t="shared" si="948"/>
        <v>1</v>
      </c>
      <c r="CA856" s="66">
        <f t="shared" si="974"/>
        <v>882</v>
      </c>
      <c r="CB856" s="66">
        <f>N3+CE856</f>
        <v>193010</v>
      </c>
      <c r="CC856" s="66">
        <f>MAX(BW404:BW856)</f>
        <v>154630.08732904927</v>
      </c>
      <c r="CD856" s="66">
        <f t="shared" si="927"/>
        <v>-62242.544076454113</v>
      </c>
      <c r="CE856" s="66">
        <f t="shared" si="975"/>
        <v>143010</v>
      </c>
      <c r="CF856" s="66">
        <f>MAX(CE404:CE856)</f>
        <v>148574</v>
      </c>
      <c r="CG856" s="66">
        <f t="shared" si="928"/>
        <v>-5564</v>
      </c>
      <c r="CH856" s="370">
        <f t="shared" si="972"/>
        <v>42247</v>
      </c>
      <c r="CI856" s="17">
        <f t="shared" si="976"/>
        <v>1</v>
      </c>
      <c r="CJ856" s="17">
        <f t="shared" si="977"/>
        <v>0</v>
      </c>
      <c r="CK856" s="38">
        <f>MAX(BV38:BV856)</f>
        <v>1876.9</v>
      </c>
      <c r="CL856" s="38">
        <f t="shared" si="946"/>
        <v>-755.5</v>
      </c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</row>
    <row r="857" spans="1:147" customFormat="1" x14ac:dyDescent="0.25">
      <c r="A857" s="3"/>
      <c r="B857" s="254">
        <f t="shared" si="958"/>
        <v>42086</v>
      </c>
      <c r="C857" s="5">
        <f t="shared" si="961"/>
        <v>51536</v>
      </c>
      <c r="D857" s="5">
        <v>0</v>
      </c>
      <c r="E857" s="66">
        <f t="shared" si="963"/>
        <v>0</v>
      </c>
      <c r="F857" s="66">
        <f t="shared" si="959"/>
        <v>441</v>
      </c>
      <c r="G857" s="4">
        <f t="shared" si="962"/>
        <v>51977</v>
      </c>
      <c r="H857" s="8">
        <f t="shared" si="960"/>
        <v>8.5571251164234703E-3</v>
      </c>
      <c r="I857" s="3"/>
      <c r="J857" s="306">
        <v>42254</v>
      </c>
      <c r="K857" s="176">
        <v>1123</v>
      </c>
      <c r="L857" s="176">
        <v>1126</v>
      </c>
      <c r="M857" s="176">
        <v>1097.7</v>
      </c>
      <c r="N857" s="178">
        <v>1103.3</v>
      </c>
      <c r="O857" s="5">
        <f t="shared" si="903"/>
        <v>28.299999999999955</v>
      </c>
      <c r="P857" s="8">
        <f t="shared" si="904"/>
        <v>2.5200356188780013E-2</v>
      </c>
      <c r="Q857" s="8">
        <f>(AVERAGE(P854:P856))*Q1239</f>
        <v>1.6911845003277019E-2</v>
      </c>
      <c r="R857" s="8">
        <f>P856/P1239</f>
        <v>0.79116724051761067</v>
      </c>
      <c r="S857" s="109">
        <f t="shared" si="964"/>
        <v>1104.00799806132</v>
      </c>
      <c r="T857" s="5">
        <f t="shared" si="965"/>
        <v>18</v>
      </c>
      <c r="U857" s="8">
        <f t="shared" si="902"/>
        <v>0.48571428571428571</v>
      </c>
      <c r="V857" s="19">
        <f t="shared" si="966"/>
        <v>1.7000000000000455</v>
      </c>
      <c r="W857" s="109">
        <f t="shared" si="967"/>
        <v>1141.99200193868</v>
      </c>
      <c r="X857" s="5">
        <f t="shared" si="968"/>
        <v>17</v>
      </c>
      <c r="Y857" s="8">
        <f t="shared" si="905"/>
        <v>0.51428571428571423</v>
      </c>
      <c r="Z857" s="5">
        <f t="shared" si="969"/>
        <v>0</v>
      </c>
      <c r="AA857" s="5">
        <f>K857*AA1239</f>
        <v>14.599</v>
      </c>
      <c r="AB857" s="5">
        <f t="shared" si="906"/>
        <v>11.550250544316599</v>
      </c>
      <c r="AC857" s="2">
        <f t="shared" si="944"/>
        <v>42254</v>
      </c>
      <c r="AD857" s="43">
        <f t="shared" si="912"/>
        <v>1105</v>
      </c>
      <c r="AE857" s="235">
        <v>10.6</v>
      </c>
      <c r="AF857" s="131">
        <f>(AK856&gt;AF1239)*1</f>
        <v>0</v>
      </c>
      <c r="AG857" s="112">
        <f>MROUND((AD857*AG1239),5)</f>
        <v>1085</v>
      </c>
      <c r="AH857" s="113">
        <f>MROUND((AE857*AH1239),0.1)</f>
        <v>1.9000000000000001</v>
      </c>
      <c r="AI857" s="60">
        <f t="shared" si="913"/>
        <v>-18.100000000000136</v>
      </c>
      <c r="AJ857" s="60">
        <f t="shared" si="970"/>
        <v>1123</v>
      </c>
      <c r="AK857" s="133">
        <f t="shared" si="971"/>
        <v>1103.3</v>
      </c>
      <c r="AL857" s="41">
        <f t="shared" si="907"/>
        <v>1140</v>
      </c>
      <c r="AM857" s="56">
        <f t="shared" si="910"/>
        <v>8.4</v>
      </c>
      <c r="AN857" s="82">
        <f t="shared" si="911"/>
        <v>0</v>
      </c>
      <c r="AO857" s="82">
        <f t="shared" si="914"/>
        <v>1</v>
      </c>
      <c r="AP857" s="33">
        <f t="shared" si="929"/>
        <v>0</v>
      </c>
      <c r="AQ857" s="29">
        <f t="shared" si="915"/>
        <v>0</v>
      </c>
      <c r="AR857" s="86">
        <f t="shared" si="916"/>
        <v>0</v>
      </c>
      <c r="AS857" s="33">
        <f t="shared" si="917"/>
        <v>0</v>
      </c>
      <c r="AT857" s="19">
        <f t="shared" si="918"/>
        <v>0</v>
      </c>
      <c r="AU857" s="18">
        <f t="shared" si="930"/>
        <v>1</v>
      </c>
      <c r="AV857" s="5">
        <f t="shared" si="931"/>
        <v>8.4</v>
      </c>
      <c r="AW857" s="17">
        <f t="shared" si="919"/>
        <v>1</v>
      </c>
      <c r="AX857" s="17">
        <f t="shared" si="920"/>
        <v>0</v>
      </c>
      <c r="AY857" s="17">
        <f t="shared" si="932"/>
        <v>0</v>
      </c>
      <c r="AZ857" s="19">
        <f t="shared" si="933"/>
        <v>1145</v>
      </c>
      <c r="BA857" s="19">
        <f t="shared" si="934"/>
        <v>0</v>
      </c>
      <c r="BB857" s="19">
        <f t="shared" si="935"/>
        <v>0</v>
      </c>
      <c r="BC857" s="19">
        <f t="shared" si="936"/>
        <v>0</v>
      </c>
      <c r="BD857" s="17">
        <f t="shared" si="937"/>
        <v>1145</v>
      </c>
      <c r="BE857" s="17">
        <f t="shared" si="921"/>
        <v>0</v>
      </c>
      <c r="BF857" s="38">
        <f t="shared" si="922"/>
        <v>0</v>
      </c>
      <c r="BG857" s="38">
        <f t="shared" si="923"/>
        <v>0</v>
      </c>
      <c r="BH857" s="38">
        <f t="shared" si="938"/>
        <v>0</v>
      </c>
      <c r="BI857" s="38">
        <f t="shared" si="924"/>
        <v>-1.9000000000000001</v>
      </c>
      <c r="BJ857" s="5">
        <f t="shared" si="925"/>
        <v>0</v>
      </c>
      <c r="BK857" s="5">
        <f t="shared" si="939"/>
        <v>0</v>
      </c>
      <c r="BL857" s="22">
        <f t="shared" si="940"/>
        <v>8.4</v>
      </c>
      <c r="BM857" s="5">
        <f t="shared" si="941"/>
        <v>6.5</v>
      </c>
      <c r="BN857" s="66">
        <f t="shared" si="942"/>
        <v>650</v>
      </c>
      <c r="BO857" s="5">
        <f>AP857*BO1695</f>
        <v>0</v>
      </c>
      <c r="BP857" s="5">
        <f>AU857*BP1239</f>
        <v>-39</v>
      </c>
      <c r="BQ857" s="5">
        <f t="shared" si="973"/>
        <v>-39</v>
      </c>
      <c r="BR857" s="356">
        <f t="shared" si="957"/>
        <v>572</v>
      </c>
      <c r="BS857" s="5">
        <f t="shared" si="943"/>
        <v>1103.3</v>
      </c>
      <c r="BT857" s="6"/>
      <c r="BU857" s="306">
        <v>42254</v>
      </c>
      <c r="BV857" s="38">
        <f t="shared" si="926"/>
        <v>1103.3</v>
      </c>
      <c r="BW857" s="66">
        <f>BV27*BV857</f>
        <v>90896.358543417373</v>
      </c>
      <c r="BX857" s="66">
        <f t="shared" si="947"/>
        <v>-1491.184709177789</v>
      </c>
      <c r="BY857" s="17">
        <f t="shared" si="945"/>
        <v>0</v>
      </c>
      <c r="BZ857" s="17">
        <f t="shared" si="948"/>
        <v>1</v>
      </c>
      <c r="CA857" s="66">
        <f t="shared" si="974"/>
        <v>572</v>
      </c>
      <c r="CB857" s="66">
        <f>N3+CE857</f>
        <v>193582</v>
      </c>
      <c r="CC857" s="66">
        <f>MAX(BW404:BW857)</f>
        <v>154630.08732904927</v>
      </c>
      <c r="CD857" s="66">
        <f t="shared" si="927"/>
        <v>-63733.728785631902</v>
      </c>
      <c r="CE857" s="66">
        <f t="shared" si="975"/>
        <v>143582</v>
      </c>
      <c r="CF857" s="66">
        <f>MAX(CE404:CE857)</f>
        <v>148574</v>
      </c>
      <c r="CG857" s="66">
        <f t="shared" si="928"/>
        <v>-4992</v>
      </c>
      <c r="CH857" s="370">
        <f t="shared" si="972"/>
        <v>42254</v>
      </c>
      <c r="CI857" s="17">
        <f t="shared" si="976"/>
        <v>1</v>
      </c>
      <c r="CJ857" s="17">
        <f t="shared" si="977"/>
        <v>0</v>
      </c>
      <c r="CK857" s="38">
        <f>MAX(BV38:BV857)</f>
        <v>1876.9</v>
      </c>
      <c r="CL857" s="38">
        <f t="shared" si="946"/>
        <v>-773.60000000000014</v>
      </c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</row>
    <row r="858" spans="1:147" customFormat="1" x14ac:dyDescent="0.25">
      <c r="A858" s="3"/>
      <c r="B858" s="254">
        <f t="shared" si="958"/>
        <v>42093</v>
      </c>
      <c r="C858" s="5">
        <f t="shared" si="961"/>
        <v>51977</v>
      </c>
      <c r="D858" s="5">
        <v>0</v>
      </c>
      <c r="E858" s="66">
        <f t="shared" si="963"/>
        <v>0</v>
      </c>
      <c r="F858" s="66">
        <f t="shared" si="959"/>
        <v>630.99999999999989</v>
      </c>
      <c r="G858" s="4">
        <f t="shared" si="962"/>
        <v>52608</v>
      </c>
      <c r="H858" s="8">
        <f t="shared" si="960"/>
        <v>1.2139984993362447E-2</v>
      </c>
      <c r="I858" s="3"/>
      <c r="J858" s="306">
        <v>42261</v>
      </c>
      <c r="K858" s="176">
        <v>1107</v>
      </c>
      <c r="L858" s="176">
        <v>1141.5</v>
      </c>
      <c r="M858" s="176">
        <v>1101.5</v>
      </c>
      <c r="N858" s="178">
        <v>1137.8</v>
      </c>
      <c r="O858" s="5">
        <f t="shared" si="903"/>
        <v>40</v>
      </c>
      <c r="P858" s="8">
        <f t="shared" si="904"/>
        <v>3.6133694670280034E-2</v>
      </c>
      <c r="Q858" s="8">
        <f>(AVERAGE(P855:P857))*Q1239</f>
        <v>1.31591848166231E-2</v>
      </c>
      <c r="R858" s="8">
        <f>P857/P1239</f>
        <v>0.71466546077303827</v>
      </c>
      <c r="S858" s="109">
        <f t="shared" si="964"/>
        <v>1092.4327824079983</v>
      </c>
      <c r="T858" s="5">
        <f t="shared" si="965"/>
        <v>17</v>
      </c>
      <c r="U858" s="8">
        <f t="shared" si="902"/>
        <v>0.43333333333333335</v>
      </c>
      <c r="V858" s="19">
        <f t="shared" si="966"/>
        <v>0</v>
      </c>
      <c r="W858" s="109">
        <f t="shared" si="967"/>
        <v>1121.5672175920017</v>
      </c>
      <c r="X858" s="5">
        <f t="shared" si="968"/>
        <v>13</v>
      </c>
      <c r="Y858" s="8">
        <f t="shared" si="905"/>
        <v>0.56666666666666665</v>
      </c>
      <c r="Z858" s="5">
        <f t="shared" si="969"/>
        <v>17.799999999999955</v>
      </c>
      <c r="AA858" s="5">
        <f>K858*AA1239</f>
        <v>14.391</v>
      </c>
      <c r="AB858" s="5">
        <f t="shared" si="906"/>
        <v>10.284750645984793</v>
      </c>
      <c r="AC858" s="2">
        <f t="shared" si="944"/>
        <v>42261</v>
      </c>
      <c r="AD858" s="43">
        <f t="shared" si="912"/>
        <v>1090</v>
      </c>
      <c r="AE858" s="235">
        <v>5.6</v>
      </c>
      <c r="AF858" s="131">
        <f>(AK857&gt;AF1239)*1</f>
        <v>0</v>
      </c>
      <c r="AG858" s="112">
        <f>MROUND((AD858*AG1239),5)</f>
        <v>1070</v>
      </c>
      <c r="AH858" s="113">
        <f>MROUND((AE858*AH1239),0.1)</f>
        <v>1</v>
      </c>
      <c r="AI858" s="60">
        <f t="shared" si="913"/>
        <v>34.5</v>
      </c>
      <c r="AJ858" s="60">
        <f t="shared" si="970"/>
        <v>1107</v>
      </c>
      <c r="AK858" s="133">
        <f t="shared" si="971"/>
        <v>1137.8</v>
      </c>
      <c r="AL858" s="41">
        <f t="shared" si="907"/>
        <v>1120</v>
      </c>
      <c r="AM858" s="56">
        <f t="shared" si="910"/>
        <v>5.9</v>
      </c>
      <c r="AN858" s="82">
        <f t="shared" si="911"/>
        <v>1</v>
      </c>
      <c r="AO858" s="82">
        <f t="shared" si="914"/>
        <v>0</v>
      </c>
      <c r="AP858" s="33">
        <f t="shared" si="929"/>
        <v>0</v>
      </c>
      <c r="AQ858" s="29">
        <f t="shared" si="915"/>
        <v>0</v>
      </c>
      <c r="AR858" s="86">
        <f t="shared" si="916"/>
        <v>1</v>
      </c>
      <c r="AS858" s="33">
        <f t="shared" si="917"/>
        <v>0</v>
      </c>
      <c r="AT858" s="19">
        <f t="shared" si="918"/>
        <v>0</v>
      </c>
      <c r="AU858" s="18">
        <f t="shared" si="930"/>
        <v>1</v>
      </c>
      <c r="AV858" s="5">
        <f t="shared" si="931"/>
        <v>5.9</v>
      </c>
      <c r="AW858" s="17">
        <f t="shared" si="919"/>
        <v>0</v>
      </c>
      <c r="AX858" s="17">
        <f t="shared" si="920"/>
        <v>1</v>
      </c>
      <c r="AY858" s="17">
        <f t="shared" si="932"/>
        <v>1120</v>
      </c>
      <c r="AZ858" s="19">
        <f t="shared" si="933"/>
        <v>1145</v>
      </c>
      <c r="BA858" s="19">
        <f t="shared" si="934"/>
        <v>0</v>
      </c>
      <c r="BB858" s="19">
        <f t="shared" si="935"/>
        <v>0</v>
      </c>
      <c r="BC858" s="19">
        <f t="shared" si="936"/>
        <v>1120</v>
      </c>
      <c r="BD858" s="17">
        <f t="shared" si="937"/>
        <v>0</v>
      </c>
      <c r="BE858" s="17">
        <f t="shared" si="921"/>
        <v>0</v>
      </c>
      <c r="BF858" s="38">
        <f t="shared" si="922"/>
        <v>0</v>
      </c>
      <c r="BG858" s="38">
        <f t="shared" si="923"/>
        <v>0</v>
      </c>
      <c r="BH858" s="38">
        <f t="shared" si="938"/>
        <v>0</v>
      </c>
      <c r="BI858" s="38">
        <f t="shared" si="924"/>
        <v>-1</v>
      </c>
      <c r="BJ858" s="5">
        <f t="shared" si="925"/>
        <v>0</v>
      </c>
      <c r="BK858" s="5">
        <f t="shared" si="939"/>
        <v>-25</v>
      </c>
      <c r="BL858" s="22">
        <f t="shared" si="940"/>
        <v>-19.100000000000001</v>
      </c>
      <c r="BM858" s="5">
        <f t="shared" si="941"/>
        <v>-20.100000000000001</v>
      </c>
      <c r="BN858" s="66">
        <f t="shared" si="942"/>
        <v>-2010.0000000000002</v>
      </c>
      <c r="BO858" s="5">
        <f>AP858*BO1696</f>
        <v>0</v>
      </c>
      <c r="BP858" s="5">
        <f>AU858*BP1239</f>
        <v>-39</v>
      </c>
      <c r="BQ858" s="5">
        <f t="shared" si="973"/>
        <v>-39</v>
      </c>
      <c r="BR858" s="356">
        <f t="shared" si="957"/>
        <v>-2088</v>
      </c>
      <c r="BS858" s="5">
        <f t="shared" si="943"/>
        <v>1137.8</v>
      </c>
      <c r="BT858" s="6"/>
      <c r="BU858" s="306">
        <v>42261</v>
      </c>
      <c r="BV858" s="38">
        <f t="shared" si="926"/>
        <v>1137.8</v>
      </c>
      <c r="BW858" s="66">
        <f>BV27*BV858</f>
        <v>93738.67193936398</v>
      </c>
      <c r="BX858" s="66">
        <f t="shared" si="947"/>
        <v>2842.3133959466068</v>
      </c>
      <c r="BY858" s="17">
        <f t="shared" si="945"/>
        <v>1</v>
      </c>
      <c r="BZ858" s="17">
        <f t="shared" si="948"/>
        <v>0</v>
      </c>
      <c r="CA858" s="66">
        <f t="shared" si="974"/>
        <v>-2088</v>
      </c>
      <c r="CB858" s="66">
        <f>N3+CE858</f>
        <v>191494</v>
      </c>
      <c r="CC858" s="66">
        <f>MAX(BW404:BW858)</f>
        <v>154630.08732904927</v>
      </c>
      <c r="CD858" s="66">
        <f t="shared" si="927"/>
        <v>-60891.415389685295</v>
      </c>
      <c r="CE858" s="66">
        <f t="shared" si="975"/>
        <v>141494</v>
      </c>
      <c r="CF858" s="66">
        <f>MAX(CE404:CE858)</f>
        <v>148574</v>
      </c>
      <c r="CG858" s="66">
        <f t="shared" si="928"/>
        <v>-7080</v>
      </c>
      <c r="CH858" s="370">
        <f t="shared" si="972"/>
        <v>42261</v>
      </c>
      <c r="CI858" s="17">
        <f t="shared" si="976"/>
        <v>0</v>
      </c>
      <c r="CJ858" s="17">
        <f t="shared" si="977"/>
        <v>1</v>
      </c>
      <c r="CK858" s="38">
        <f>MAX(BV38:BV858)</f>
        <v>1876.9</v>
      </c>
      <c r="CL858" s="38">
        <f t="shared" si="946"/>
        <v>-739.10000000000014</v>
      </c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</row>
    <row r="859" spans="1:147" customFormat="1" x14ac:dyDescent="0.25">
      <c r="A859" s="3"/>
      <c r="B859" s="254">
        <f t="shared" si="958"/>
        <v>42100</v>
      </c>
      <c r="C859" s="5">
        <f t="shared" si="961"/>
        <v>52608</v>
      </c>
      <c r="D859" s="5">
        <v>0</v>
      </c>
      <c r="E859" s="66">
        <f t="shared" si="963"/>
        <v>0</v>
      </c>
      <c r="F859" s="66">
        <f t="shared" si="959"/>
        <v>641.00000000000011</v>
      </c>
      <c r="G859" s="4">
        <f t="shared" si="962"/>
        <v>53249</v>
      </c>
      <c r="H859" s="8">
        <f t="shared" si="960"/>
        <v>1.2184458637469588E-2</v>
      </c>
      <c r="I859" s="3"/>
      <c r="J859" s="306">
        <v>42268</v>
      </c>
      <c r="K859" s="176">
        <v>1138.7</v>
      </c>
      <c r="L859" s="176">
        <v>1156.4000000000001</v>
      </c>
      <c r="M859" s="176">
        <v>1120.5</v>
      </c>
      <c r="N859" s="178">
        <v>1145.5999999999999</v>
      </c>
      <c r="O859" s="5">
        <f t="shared" si="903"/>
        <v>35.900000000000091</v>
      </c>
      <c r="P859" s="8">
        <f t="shared" si="904"/>
        <v>3.1527180117678133E-2</v>
      </c>
      <c r="Q859" s="8">
        <f>(AVERAGE(P856:P858))*Q1239</f>
        <v>1.1897599176958562E-2</v>
      </c>
      <c r="R859" s="8">
        <f>P858/P1239</f>
        <v>1.0247277204147374</v>
      </c>
      <c r="S859" s="109">
        <f t="shared" si="964"/>
        <v>1125.1522038171972</v>
      </c>
      <c r="T859" s="5">
        <f t="shared" si="965"/>
        <v>13.700000000000045</v>
      </c>
      <c r="U859" s="8">
        <f t="shared" si="902"/>
        <v>0.45199999999999818</v>
      </c>
      <c r="V859" s="19">
        <f t="shared" si="966"/>
        <v>0</v>
      </c>
      <c r="W859" s="109">
        <f t="shared" si="967"/>
        <v>1152.2477961828029</v>
      </c>
      <c r="X859" s="5">
        <f t="shared" si="968"/>
        <v>11.299999999999955</v>
      </c>
      <c r="Y859" s="8">
        <f t="shared" si="905"/>
        <v>0.54800000000000182</v>
      </c>
      <c r="Z859" s="5">
        <f t="shared" si="969"/>
        <v>0</v>
      </c>
      <c r="AA859" s="5">
        <f>K859*AA1239</f>
        <v>14.803100000000001</v>
      </c>
      <c r="AB859" s="5">
        <f t="shared" si="906"/>
        <v>15.1691469180714</v>
      </c>
      <c r="AC859" s="2">
        <f t="shared" si="944"/>
        <v>42268</v>
      </c>
      <c r="AD859" s="43">
        <f t="shared" si="912"/>
        <v>1125</v>
      </c>
      <c r="AE859" s="235">
        <v>4.4000000000000004</v>
      </c>
      <c r="AF859" s="131">
        <f>(AK858&gt;AF1239)*1</f>
        <v>0</v>
      </c>
      <c r="AG859" s="112">
        <f>MROUND((AD859*AG1239),5)</f>
        <v>1105</v>
      </c>
      <c r="AH859" s="113">
        <f>MROUND((AE859*AH1239),0.1)</f>
        <v>0.8</v>
      </c>
      <c r="AI859" s="60">
        <f t="shared" si="913"/>
        <v>7.7999999999999545</v>
      </c>
      <c r="AJ859" s="60">
        <f t="shared" si="970"/>
        <v>1138.7</v>
      </c>
      <c r="AK859" s="133">
        <f t="shared" si="971"/>
        <v>1145.5999999999999</v>
      </c>
      <c r="AL859" s="41">
        <f t="shared" si="907"/>
        <v>1150</v>
      </c>
      <c r="AM859" s="56">
        <f t="shared" si="910"/>
        <v>5.8000000000000007</v>
      </c>
      <c r="AN859" s="82">
        <f t="shared" si="911"/>
        <v>1</v>
      </c>
      <c r="AO859" s="82">
        <f t="shared" si="914"/>
        <v>0</v>
      </c>
      <c r="AP859" s="33">
        <f t="shared" si="929"/>
        <v>1</v>
      </c>
      <c r="AQ859" s="29">
        <f t="shared" si="915"/>
        <v>4.4000000000000004</v>
      </c>
      <c r="AR859" s="86">
        <f t="shared" si="916"/>
        <v>1</v>
      </c>
      <c r="AS859" s="33">
        <f t="shared" si="917"/>
        <v>0</v>
      </c>
      <c r="AT859" s="19">
        <f t="shared" si="918"/>
        <v>0</v>
      </c>
      <c r="AU859" s="18">
        <f t="shared" si="930"/>
        <v>0</v>
      </c>
      <c r="AV859" s="5">
        <f t="shared" si="931"/>
        <v>0</v>
      </c>
      <c r="AW859" s="17">
        <f t="shared" si="919"/>
        <v>0</v>
      </c>
      <c r="AX859" s="17">
        <f t="shared" si="920"/>
        <v>0</v>
      </c>
      <c r="AY859" s="17">
        <f t="shared" si="932"/>
        <v>0</v>
      </c>
      <c r="AZ859" s="19">
        <f t="shared" si="933"/>
        <v>0</v>
      </c>
      <c r="BA859" s="19">
        <f t="shared" si="934"/>
        <v>0</v>
      </c>
      <c r="BB859" s="19">
        <f t="shared" si="935"/>
        <v>0</v>
      </c>
      <c r="BC859" s="19">
        <f t="shared" si="936"/>
        <v>0</v>
      </c>
      <c r="BD859" s="17">
        <f t="shared" si="937"/>
        <v>0</v>
      </c>
      <c r="BE859" s="17">
        <f t="shared" si="921"/>
        <v>0</v>
      </c>
      <c r="BF859" s="38">
        <f t="shared" si="922"/>
        <v>0</v>
      </c>
      <c r="BG859" s="38">
        <f t="shared" si="923"/>
        <v>0</v>
      </c>
      <c r="BH859" s="38">
        <f t="shared" si="938"/>
        <v>0</v>
      </c>
      <c r="BI859" s="38">
        <f t="shared" si="924"/>
        <v>-0.8</v>
      </c>
      <c r="BJ859" s="5">
        <f t="shared" si="925"/>
        <v>4.4000000000000004</v>
      </c>
      <c r="BK859" s="5">
        <f t="shared" si="939"/>
        <v>0</v>
      </c>
      <c r="BL859" s="22">
        <f t="shared" si="940"/>
        <v>0</v>
      </c>
      <c r="BM859" s="5">
        <f t="shared" si="941"/>
        <v>3.6000000000000005</v>
      </c>
      <c r="BN859" s="66">
        <f t="shared" si="942"/>
        <v>360.00000000000006</v>
      </c>
      <c r="BO859" s="5">
        <f>AP859*BO1697</f>
        <v>0</v>
      </c>
      <c r="BP859" s="5">
        <f>AU859*BP1239</f>
        <v>0</v>
      </c>
      <c r="BQ859" s="5">
        <f t="shared" si="973"/>
        <v>-39</v>
      </c>
      <c r="BR859" s="356">
        <f t="shared" si="957"/>
        <v>321.00000000000006</v>
      </c>
      <c r="BS859" s="5">
        <f t="shared" si="943"/>
        <v>1145.5999999999999</v>
      </c>
      <c r="BT859" s="6"/>
      <c r="BU859" s="306">
        <v>42268</v>
      </c>
      <c r="BV859" s="38">
        <f t="shared" si="926"/>
        <v>1145.5999999999999</v>
      </c>
      <c r="BW859" s="66">
        <f>BV27*BV859</f>
        <v>94381.281924534516</v>
      </c>
      <c r="BX859" s="66">
        <f t="shared" si="947"/>
        <v>642.60998517053667</v>
      </c>
      <c r="BY859" s="17">
        <f t="shared" si="945"/>
        <v>1</v>
      </c>
      <c r="BZ859" s="17">
        <f t="shared" si="948"/>
        <v>0</v>
      </c>
      <c r="CA859" s="66">
        <f t="shared" si="974"/>
        <v>321</v>
      </c>
      <c r="CB859" s="66">
        <f>N3+CE859</f>
        <v>191815</v>
      </c>
      <c r="CC859" s="66">
        <f>MAX(BW404:BW859)</f>
        <v>154630.08732904927</v>
      </c>
      <c r="CD859" s="66">
        <f t="shared" si="927"/>
        <v>-60248.805404514758</v>
      </c>
      <c r="CE859" s="66">
        <f t="shared" si="975"/>
        <v>141815</v>
      </c>
      <c r="CF859" s="66">
        <f>MAX(CE404:CE859)</f>
        <v>148574</v>
      </c>
      <c r="CG859" s="66">
        <f t="shared" si="928"/>
        <v>-6759</v>
      </c>
      <c r="CH859" s="370">
        <f t="shared" si="972"/>
        <v>42268</v>
      </c>
      <c r="CI859" s="17">
        <f t="shared" si="976"/>
        <v>1</v>
      </c>
      <c r="CJ859" s="17">
        <f t="shared" si="977"/>
        <v>0</v>
      </c>
      <c r="CK859" s="38">
        <f>MAX(BV38:BV859)</f>
        <v>1876.9</v>
      </c>
      <c r="CL859" s="38">
        <f t="shared" si="946"/>
        <v>-731.30000000000018</v>
      </c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</row>
    <row r="860" spans="1:147" customFormat="1" x14ac:dyDescent="0.25">
      <c r="A860" s="3"/>
      <c r="B860" s="254">
        <f t="shared" si="958"/>
        <v>42107</v>
      </c>
      <c r="C860" s="5">
        <f t="shared" si="961"/>
        <v>53249</v>
      </c>
      <c r="D860" s="5">
        <v>0</v>
      </c>
      <c r="E860" s="66">
        <f t="shared" si="963"/>
        <v>0</v>
      </c>
      <c r="F860" s="66">
        <f t="shared" si="959"/>
        <v>420.99999999999994</v>
      </c>
      <c r="G860" s="4">
        <f t="shared" si="962"/>
        <v>53670</v>
      </c>
      <c r="H860" s="8">
        <f t="shared" si="960"/>
        <v>7.9062517605964413E-3</v>
      </c>
      <c r="I860" s="3"/>
      <c r="J860" s="306">
        <v>42275</v>
      </c>
      <c r="K860" s="176">
        <v>1145</v>
      </c>
      <c r="L860" s="176">
        <v>1147.8</v>
      </c>
      <c r="M860" s="176">
        <v>1103.8</v>
      </c>
      <c r="N860" s="178">
        <v>1136.5999999999999</v>
      </c>
      <c r="O860" s="5">
        <f t="shared" si="903"/>
        <v>44</v>
      </c>
      <c r="P860" s="8">
        <f t="shared" si="904"/>
        <v>3.8427947598253277E-2</v>
      </c>
      <c r="Q860" s="8">
        <f>(AVERAGE(P857:P859))*Q1239</f>
        <v>1.2381497463565091E-2</v>
      </c>
      <c r="R860" s="8">
        <f>P859/P1239</f>
        <v>0.89409000955735274</v>
      </c>
      <c r="S860" s="109">
        <f t="shared" si="964"/>
        <v>1130.8231854042181</v>
      </c>
      <c r="T860" s="5">
        <f t="shared" si="965"/>
        <v>15</v>
      </c>
      <c r="U860" s="8">
        <f t="shared" si="902"/>
        <v>0.5</v>
      </c>
      <c r="V860" s="19">
        <f t="shared" si="966"/>
        <v>0</v>
      </c>
      <c r="W860" s="109">
        <f t="shared" si="967"/>
        <v>1159.1768145957819</v>
      </c>
      <c r="X860" s="5">
        <f t="shared" si="968"/>
        <v>15</v>
      </c>
      <c r="Y860" s="8">
        <f t="shared" si="905"/>
        <v>0.5</v>
      </c>
      <c r="Z860" s="5">
        <f t="shared" si="969"/>
        <v>0</v>
      </c>
      <c r="AA860" s="5">
        <f>K860*AA1239</f>
        <v>14.885</v>
      </c>
      <c r="AB860" s="5">
        <f t="shared" si="906"/>
        <v>13.308529792261195</v>
      </c>
      <c r="AC860" s="2">
        <f t="shared" si="944"/>
        <v>42275</v>
      </c>
      <c r="AD860" s="43">
        <f t="shared" si="912"/>
        <v>1130</v>
      </c>
      <c r="AE860" s="235">
        <v>6.8</v>
      </c>
      <c r="AF860" s="131">
        <f>(AK859&gt;AF1239)*1</f>
        <v>0</v>
      </c>
      <c r="AG860" s="112">
        <f>MROUND((AD860*AG1239),5)</f>
        <v>1110</v>
      </c>
      <c r="AH860" s="113">
        <f>MROUND((AE860*AH1239),0.1)</f>
        <v>1.2000000000000002</v>
      </c>
      <c r="AI860" s="60">
        <f t="shared" si="913"/>
        <v>-9</v>
      </c>
      <c r="AJ860" s="60">
        <f t="shared" si="970"/>
        <v>1145</v>
      </c>
      <c r="AK860" s="133">
        <f t="shared" si="971"/>
        <v>1136.5999999999999</v>
      </c>
      <c r="AL860" s="41">
        <f t="shared" si="907"/>
        <v>1160</v>
      </c>
      <c r="AM860" s="56">
        <f t="shared" si="910"/>
        <v>8.3000000000000007</v>
      </c>
      <c r="AN860" s="82">
        <f t="shared" si="911"/>
        <v>0</v>
      </c>
      <c r="AO860" s="82">
        <f t="shared" si="914"/>
        <v>1</v>
      </c>
      <c r="AP860" s="33">
        <f t="shared" si="929"/>
        <v>1</v>
      </c>
      <c r="AQ860" s="29">
        <f t="shared" si="915"/>
        <v>6.8</v>
      </c>
      <c r="AR860" s="86">
        <f t="shared" si="916"/>
        <v>1</v>
      </c>
      <c r="AS860" s="33">
        <f t="shared" si="917"/>
        <v>0</v>
      </c>
      <c r="AT860" s="19">
        <f t="shared" si="918"/>
        <v>0</v>
      </c>
      <c r="AU860" s="18">
        <f t="shared" si="930"/>
        <v>0</v>
      </c>
      <c r="AV860" s="5">
        <f t="shared" si="931"/>
        <v>0</v>
      </c>
      <c r="AW860" s="17">
        <f t="shared" si="919"/>
        <v>0</v>
      </c>
      <c r="AX860" s="17">
        <f t="shared" si="920"/>
        <v>0</v>
      </c>
      <c r="AY860" s="17">
        <f t="shared" si="932"/>
        <v>0</v>
      </c>
      <c r="AZ860" s="19">
        <f t="shared" si="933"/>
        <v>0</v>
      </c>
      <c r="BA860" s="19">
        <f t="shared" si="934"/>
        <v>0</v>
      </c>
      <c r="BB860" s="19">
        <f t="shared" si="935"/>
        <v>0</v>
      </c>
      <c r="BC860" s="19">
        <f t="shared" si="936"/>
        <v>0</v>
      </c>
      <c r="BD860" s="17">
        <f t="shared" si="937"/>
        <v>0</v>
      </c>
      <c r="BE860" s="17">
        <f t="shared" si="921"/>
        <v>0</v>
      </c>
      <c r="BF860" s="38">
        <f t="shared" si="922"/>
        <v>0</v>
      </c>
      <c r="BG860" s="38">
        <f t="shared" si="923"/>
        <v>0</v>
      </c>
      <c r="BH860" s="38">
        <f t="shared" si="938"/>
        <v>0</v>
      </c>
      <c r="BI860" s="38">
        <f t="shared" si="924"/>
        <v>-1.2000000000000002</v>
      </c>
      <c r="BJ860" s="5">
        <f t="shared" si="925"/>
        <v>6.8</v>
      </c>
      <c r="BK860" s="5">
        <f t="shared" si="939"/>
        <v>0</v>
      </c>
      <c r="BL860" s="22">
        <f t="shared" si="940"/>
        <v>0</v>
      </c>
      <c r="BM860" s="5">
        <f t="shared" si="941"/>
        <v>5.6</v>
      </c>
      <c r="BN860" s="66">
        <f t="shared" si="942"/>
        <v>560</v>
      </c>
      <c r="BO860" s="5">
        <f>AP860*BO1698</f>
        <v>0</v>
      </c>
      <c r="BP860" s="5">
        <f>AU860*BP1239</f>
        <v>0</v>
      </c>
      <c r="BQ860" s="5">
        <f t="shared" si="973"/>
        <v>-39</v>
      </c>
      <c r="BR860" s="356">
        <f t="shared" si="957"/>
        <v>521</v>
      </c>
      <c r="BS860" s="5">
        <f t="shared" si="943"/>
        <v>1136.5999999999999</v>
      </c>
      <c r="BT860" s="6"/>
      <c r="BU860" s="306">
        <v>42275</v>
      </c>
      <c r="BV860" s="38">
        <f t="shared" si="926"/>
        <v>1136.5999999999999</v>
      </c>
      <c r="BW860" s="66">
        <f>BV27*BV860</f>
        <v>93639.808864722349</v>
      </c>
      <c r="BX860" s="66">
        <f t="shared" si="947"/>
        <v>-741.47305981216778</v>
      </c>
      <c r="BY860" s="17">
        <f t="shared" si="945"/>
        <v>0</v>
      </c>
      <c r="BZ860" s="17">
        <f t="shared" si="948"/>
        <v>1</v>
      </c>
      <c r="CA860" s="66">
        <f t="shared" si="974"/>
        <v>521</v>
      </c>
      <c r="CB860" s="66">
        <f>N3+CE860</f>
        <v>192336</v>
      </c>
      <c r="CC860" s="66">
        <f>MAX(BW404:BW860)</f>
        <v>154630.08732904927</v>
      </c>
      <c r="CD860" s="66">
        <f t="shared" si="927"/>
        <v>-60990.278464326926</v>
      </c>
      <c r="CE860" s="66">
        <f t="shared" si="975"/>
        <v>142336</v>
      </c>
      <c r="CF860" s="66">
        <f>MAX(CE404:CE860)</f>
        <v>148574</v>
      </c>
      <c r="CG860" s="66">
        <f t="shared" si="928"/>
        <v>-6238</v>
      </c>
      <c r="CH860" s="370">
        <f t="shared" si="972"/>
        <v>42275</v>
      </c>
      <c r="CI860" s="17">
        <f t="shared" si="976"/>
        <v>1</v>
      </c>
      <c r="CJ860" s="17">
        <f t="shared" si="977"/>
        <v>0</v>
      </c>
      <c r="CK860" s="38">
        <f>MAX(BV38:BV860)</f>
        <v>1876.9</v>
      </c>
      <c r="CL860" s="38">
        <f t="shared" si="946"/>
        <v>-740.30000000000018</v>
      </c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</row>
    <row r="861" spans="1:147" customFormat="1" x14ac:dyDescent="0.25">
      <c r="A861" s="3"/>
      <c r="B861" s="254">
        <f t="shared" si="958"/>
        <v>42114</v>
      </c>
      <c r="C861" s="5">
        <f t="shared" si="961"/>
        <v>53670</v>
      </c>
      <c r="D861" s="5">
        <v>0</v>
      </c>
      <c r="E861" s="66">
        <f t="shared" si="963"/>
        <v>0</v>
      </c>
      <c r="F861" s="66">
        <f t="shared" si="959"/>
        <v>451.00000000000006</v>
      </c>
      <c r="G861" s="4">
        <f t="shared" si="962"/>
        <v>54121</v>
      </c>
      <c r="H861" s="8">
        <f t="shared" si="960"/>
        <v>8.4032047698900693E-3</v>
      </c>
      <c r="I861" s="3"/>
      <c r="J861" s="306">
        <v>42282</v>
      </c>
      <c r="K861" s="176">
        <v>1137</v>
      </c>
      <c r="L861" s="176">
        <v>1159.3</v>
      </c>
      <c r="M861" s="176">
        <v>1129.5999999999999</v>
      </c>
      <c r="N861" s="178">
        <v>1155.9000000000001</v>
      </c>
      <c r="O861" s="5">
        <f t="shared" si="903"/>
        <v>29.700000000000045</v>
      </c>
      <c r="P861" s="8">
        <f t="shared" si="904"/>
        <v>2.6121372031662309E-2</v>
      </c>
      <c r="Q861" s="8">
        <f>(AVERAGE(P858:P860))*Q1239</f>
        <v>1.4145176318161527E-2</v>
      </c>
      <c r="R861" s="8">
        <f>P860/P1239</f>
        <v>1.0897912184707648</v>
      </c>
      <c r="S861" s="109">
        <f t="shared" si="964"/>
        <v>1120.9169345262503</v>
      </c>
      <c r="T861" s="5">
        <f t="shared" si="965"/>
        <v>17</v>
      </c>
      <c r="U861" s="8">
        <f t="shared" ref="U861:U924" si="978">((T861+X861)-T861)/(T861+X861)</f>
        <v>0.51428571428571423</v>
      </c>
      <c r="V861" s="19">
        <f t="shared" si="966"/>
        <v>0</v>
      </c>
      <c r="W861" s="109">
        <f t="shared" si="967"/>
        <v>1153.0830654737497</v>
      </c>
      <c r="X861" s="5">
        <f t="shared" si="968"/>
        <v>18</v>
      </c>
      <c r="Y861" s="8">
        <f t="shared" si="905"/>
        <v>0.48571428571428577</v>
      </c>
      <c r="Z861" s="5">
        <f t="shared" si="969"/>
        <v>0.90000000000009095</v>
      </c>
      <c r="AA861" s="5">
        <f>K861*AA1239</f>
        <v>14.780999999999999</v>
      </c>
      <c r="AB861" s="5">
        <f t="shared" si="906"/>
        <v>16.108204000216372</v>
      </c>
      <c r="AC861" s="2">
        <f t="shared" si="944"/>
        <v>42282</v>
      </c>
      <c r="AD861" s="43">
        <f t="shared" si="912"/>
        <v>1120</v>
      </c>
      <c r="AE861" s="235">
        <v>6.6</v>
      </c>
      <c r="AF861" s="131">
        <f>(AK860&gt;AF1239)*1</f>
        <v>0</v>
      </c>
      <c r="AG861" s="112">
        <f>MROUND((AD861*AG1239),5)</f>
        <v>1100</v>
      </c>
      <c r="AH861" s="113">
        <f>MROUND((AE861*AH1239),0.1)</f>
        <v>1.2000000000000002</v>
      </c>
      <c r="AI861" s="60">
        <f t="shared" si="913"/>
        <v>19.300000000000182</v>
      </c>
      <c r="AJ861" s="60">
        <f t="shared" si="970"/>
        <v>1137</v>
      </c>
      <c r="AK861" s="133">
        <f t="shared" si="971"/>
        <v>1155.9000000000001</v>
      </c>
      <c r="AL861" s="41">
        <f t="shared" si="907"/>
        <v>1155</v>
      </c>
      <c r="AM861" s="56">
        <f t="shared" si="910"/>
        <v>6.7</v>
      </c>
      <c r="AN861" s="82">
        <f t="shared" si="911"/>
        <v>1</v>
      </c>
      <c r="AO861" s="82">
        <f t="shared" si="914"/>
        <v>0</v>
      </c>
      <c r="AP861" s="33">
        <f t="shared" si="929"/>
        <v>1</v>
      </c>
      <c r="AQ861" s="29">
        <f t="shared" si="915"/>
        <v>6.6</v>
      </c>
      <c r="AR861" s="86">
        <f t="shared" si="916"/>
        <v>1</v>
      </c>
      <c r="AS861" s="33">
        <f t="shared" si="917"/>
        <v>0</v>
      </c>
      <c r="AT861" s="19">
        <f t="shared" si="918"/>
        <v>0</v>
      </c>
      <c r="AU861" s="18">
        <f t="shared" si="930"/>
        <v>0</v>
      </c>
      <c r="AV861" s="5">
        <f t="shared" si="931"/>
        <v>0</v>
      </c>
      <c r="AW861" s="17">
        <f t="shared" si="919"/>
        <v>0</v>
      </c>
      <c r="AX861" s="17">
        <f t="shared" si="920"/>
        <v>0</v>
      </c>
      <c r="AY861" s="17">
        <f t="shared" si="932"/>
        <v>0</v>
      </c>
      <c r="AZ861" s="19">
        <f t="shared" si="933"/>
        <v>0</v>
      </c>
      <c r="BA861" s="19">
        <f t="shared" si="934"/>
        <v>0</v>
      </c>
      <c r="BB861" s="19">
        <f t="shared" si="935"/>
        <v>0</v>
      </c>
      <c r="BC861" s="19">
        <f t="shared" si="936"/>
        <v>0</v>
      </c>
      <c r="BD861" s="17">
        <f t="shared" si="937"/>
        <v>0</v>
      </c>
      <c r="BE861" s="17">
        <f t="shared" si="921"/>
        <v>0</v>
      </c>
      <c r="BF861" s="38">
        <f t="shared" si="922"/>
        <v>0</v>
      </c>
      <c r="BG861" s="38">
        <f t="shared" si="923"/>
        <v>0</v>
      </c>
      <c r="BH861" s="38">
        <f t="shared" si="938"/>
        <v>0</v>
      </c>
      <c r="BI861" s="38">
        <f t="shared" si="924"/>
        <v>-1.2000000000000002</v>
      </c>
      <c r="BJ861" s="5">
        <f t="shared" si="925"/>
        <v>6.6</v>
      </c>
      <c r="BK861" s="5">
        <f t="shared" si="939"/>
        <v>0</v>
      </c>
      <c r="BL861" s="22">
        <f t="shared" si="940"/>
        <v>0</v>
      </c>
      <c r="BM861" s="5">
        <f t="shared" si="941"/>
        <v>5.3999999999999995</v>
      </c>
      <c r="BN861" s="66">
        <f t="shared" si="942"/>
        <v>540</v>
      </c>
      <c r="BO861" s="5">
        <f>AP861*BO1699</f>
        <v>0</v>
      </c>
      <c r="BP861" s="5">
        <f>AU861*BP1239</f>
        <v>0</v>
      </c>
      <c r="BQ861" s="5">
        <f t="shared" si="973"/>
        <v>-39</v>
      </c>
      <c r="BR861" s="356">
        <f t="shared" si="957"/>
        <v>501</v>
      </c>
      <c r="BS861" s="5">
        <f t="shared" si="943"/>
        <v>1155.9000000000001</v>
      </c>
      <c r="BT861" s="6"/>
      <c r="BU861" s="306">
        <v>42282</v>
      </c>
      <c r="BV861" s="38">
        <f t="shared" si="926"/>
        <v>1155.9000000000001</v>
      </c>
      <c r="BW861" s="66">
        <f>BV27*BV861</f>
        <v>95229.856648541783</v>
      </c>
      <c r="BX861" s="66">
        <f t="shared" si="947"/>
        <v>1590.0477838194347</v>
      </c>
      <c r="BY861" s="17">
        <f t="shared" si="945"/>
        <v>1</v>
      </c>
      <c r="BZ861" s="17">
        <f t="shared" si="948"/>
        <v>0</v>
      </c>
      <c r="CA861" s="66">
        <f t="shared" si="974"/>
        <v>501</v>
      </c>
      <c r="CB861" s="66">
        <f>N3+CE861</f>
        <v>192837</v>
      </c>
      <c r="CC861" s="66">
        <f>MAX(BW404:BW861)</f>
        <v>154630.08732904927</v>
      </c>
      <c r="CD861" s="66">
        <f t="shared" si="927"/>
        <v>-59400.230680507491</v>
      </c>
      <c r="CE861" s="66">
        <f t="shared" si="975"/>
        <v>142837</v>
      </c>
      <c r="CF861" s="66">
        <f>MAX(CE404:CE861)</f>
        <v>148574</v>
      </c>
      <c r="CG861" s="66">
        <f t="shared" si="928"/>
        <v>-5737</v>
      </c>
      <c r="CH861" s="370">
        <f t="shared" si="972"/>
        <v>42282</v>
      </c>
      <c r="CI861" s="17">
        <f t="shared" si="976"/>
        <v>1</v>
      </c>
      <c r="CJ861" s="17">
        <f t="shared" si="977"/>
        <v>0</v>
      </c>
      <c r="CK861" s="38">
        <f>MAX(BV38:BV861)</f>
        <v>1876.9</v>
      </c>
      <c r="CL861" s="38">
        <f t="shared" si="946"/>
        <v>-721</v>
      </c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</row>
    <row r="862" spans="1:147" customFormat="1" x14ac:dyDescent="0.25">
      <c r="A862" s="3"/>
      <c r="B862" s="254">
        <f t="shared" si="958"/>
        <v>42121</v>
      </c>
      <c r="C862" s="5">
        <f t="shared" si="961"/>
        <v>54121</v>
      </c>
      <c r="D862" s="5">
        <v>0</v>
      </c>
      <c r="E862" s="66">
        <f t="shared" si="963"/>
        <v>0</v>
      </c>
      <c r="F862" s="66">
        <f t="shared" si="959"/>
        <v>282</v>
      </c>
      <c r="G862" s="4">
        <f t="shared" si="962"/>
        <v>54403</v>
      </c>
      <c r="H862" s="8">
        <f t="shared" si="960"/>
        <v>5.2105467378651543E-3</v>
      </c>
      <c r="I862" s="3"/>
      <c r="J862" s="306">
        <v>42289</v>
      </c>
      <c r="K862" s="176">
        <v>1155</v>
      </c>
      <c r="L862" s="176">
        <v>1191.7</v>
      </c>
      <c r="M862" s="176">
        <v>1151.3</v>
      </c>
      <c r="N862" s="178">
        <v>1183.0999999999999</v>
      </c>
      <c r="O862" s="5">
        <f t="shared" ref="O862:O925" si="979">L862-M862</f>
        <v>40.400000000000091</v>
      </c>
      <c r="P862" s="8">
        <f t="shared" ref="P862:P925" si="980">O862/K862</f>
        <v>3.497835497835506E-2</v>
      </c>
      <c r="Q862" s="8">
        <f>(AVERAGE(P859:P861))*Q1239</f>
        <v>1.2810199966345829E-2</v>
      </c>
      <c r="R862" s="8">
        <f>P861/P1239</f>
        <v>0.74078486189586068</v>
      </c>
      <c r="S862" s="109">
        <f t="shared" si="964"/>
        <v>1140.2042190388706</v>
      </c>
      <c r="T862" s="5">
        <f t="shared" si="965"/>
        <v>15</v>
      </c>
      <c r="U862" s="8">
        <f t="shared" si="978"/>
        <v>0.5</v>
      </c>
      <c r="V862" s="19">
        <f t="shared" si="966"/>
        <v>0</v>
      </c>
      <c r="W862" s="109">
        <f t="shared" si="967"/>
        <v>1169.7957809611294</v>
      </c>
      <c r="X862" s="5">
        <f t="shared" si="968"/>
        <v>15</v>
      </c>
      <c r="Y862" s="8">
        <f t="shared" si="905"/>
        <v>0.5</v>
      </c>
      <c r="Z862" s="5">
        <f t="shared" si="969"/>
        <v>13.099999999999909</v>
      </c>
      <c r="AA862" s="5">
        <f>K862*AA1239</f>
        <v>15.014999999999999</v>
      </c>
      <c r="AB862" s="5">
        <f t="shared" si="906"/>
        <v>11.122884701366347</v>
      </c>
      <c r="AC862" s="2">
        <f t="shared" si="944"/>
        <v>42289</v>
      </c>
      <c r="AD862" s="43">
        <f t="shared" si="912"/>
        <v>1140</v>
      </c>
      <c r="AE862" s="235">
        <v>8.1999999999999993</v>
      </c>
      <c r="AF862" s="131">
        <f>(AK861&gt;AF1239)*1</f>
        <v>0</v>
      </c>
      <c r="AG862" s="112">
        <f>MROUND((AD862*AG1239),5)</f>
        <v>1120</v>
      </c>
      <c r="AH862" s="113">
        <f>MROUND((AE862*AH1239),0.1)</f>
        <v>1.5</v>
      </c>
      <c r="AI862" s="60">
        <f t="shared" si="913"/>
        <v>27.199999999999818</v>
      </c>
      <c r="AJ862" s="60">
        <f t="shared" si="970"/>
        <v>1155</v>
      </c>
      <c r="AK862" s="133">
        <f t="shared" si="971"/>
        <v>1183.0999999999999</v>
      </c>
      <c r="AL862" s="41">
        <f t="shared" si="907"/>
        <v>1170</v>
      </c>
      <c r="AM862" s="56">
        <f t="shared" si="910"/>
        <v>7.8000000000000007</v>
      </c>
      <c r="AN862" s="82">
        <f t="shared" si="911"/>
        <v>1</v>
      </c>
      <c r="AO862" s="82">
        <f t="shared" si="914"/>
        <v>0</v>
      </c>
      <c r="AP862" s="33">
        <f t="shared" si="929"/>
        <v>1</v>
      </c>
      <c r="AQ862" s="29">
        <f t="shared" si="915"/>
        <v>8.1999999999999993</v>
      </c>
      <c r="AR862" s="86">
        <f t="shared" si="916"/>
        <v>1</v>
      </c>
      <c r="AS862" s="33">
        <f t="shared" si="917"/>
        <v>0</v>
      </c>
      <c r="AT862" s="19">
        <f t="shared" si="918"/>
        <v>0</v>
      </c>
      <c r="AU862" s="18">
        <f t="shared" si="930"/>
        <v>0</v>
      </c>
      <c r="AV862" s="5">
        <f t="shared" si="931"/>
        <v>0</v>
      </c>
      <c r="AW862" s="17">
        <f t="shared" si="919"/>
        <v>0</v>
      </c>
      <c r="AX862" s="17">
        <f t="shared" si="920"/>
        <v>0</v>
      </c>
      <c r="AY862" s="17">
        <f t="shared" si="932"/>
        <v>0</v>
      </c>
      <c r="AZ862" s="19">
        <f t="shared" si="933"/>
        <v>0</v>
      </c>
      <c r="BA862" s="19">
        <f t="shared" si="934"/>
        <v>0</v>
      </c>
      <c r="BB862" s="19">
        <f t="shared" si="935"/>
        <v>0</v>
      </c>
      <c r="BC862" s="19">
        <f t="shared" si="936"/>
        <v>0</v>
      </c>
      <c r="BD862" s="17">
        <f t="shared" si="937"/>
        <v>0</v>
      </c>
      <c r="BE862" s="17">
        <f t="shared" si="921"/>
        <v>0</v>
      </c>
      <c r="BF862" s="38">
        <f t="shared" si="922"/>
        <v>0</v>
      </c>
      <c r="BG862" s="38">
        <f t="shared" si="923"/>
        <v>0</v>
      </c>
      <c r="BH862" s="38">
        <f t="shared" si="938"/>
        <v>0</v>
      </c>
      <c r="BI862" s="38">
        <f t="shared" si="924"/>
        <v>-1.5</v>
      </c>
      <c r="BJ862" s="5">
        <f t="shared" si="925"/>
        <v>8.1999999999999993</v>
      </c>
      <c r="BK862" s="5">
        <f t="shared" si="939"/>
        <v>0</v>
      </c>
      <c r="BL862" s="22">
        <f t="shared" si="940"/>
        <v>0</v>
      </c>
      <c r="BM862" s="5">
        <f t="shared" si="941"/>
        <v>6.6999999999999993</v>
      </c>
      <c r="BN862" s="66">
        <f t="shared" si="942"/>
        <v>669.99999999999989</v>
      </c>
      <c r="BO862" s="5">
        <f>AP862*BO1700</f>
        <v>0</v>
      </c>
      <c r="BP862" s="5">
        <f>AU862*BP1239</f>
        <v>0</v>
      </c>
      <c r="BQ862" s="5">
        <f t="shared" si="973"/>
        <v>-39</v>
      </c>
      <c r="BR862" s="356">
        <f t="shared" si="957"/>
        <v>630.99999999999989</v>
      </c>
      <c r="BS862" s="5">
        <f t="shared" si="943"/>
        <v>1183.0999999999999</v>
      </c>
      <c r="BT862" s="6"/>
      <c r="BU862" s="306">
        <v>42289</v>
      </c>
      <c r="BV862" s="38">
        <f t="shared" si="926"/>
        <v>1183.0999999999999</v>
      </c>
      <c r="BW862" s="66">
        <f>BV27*BV862</f>
        <v>97470.753007085179</v>
      </c>
      <c r="BX862" s="66">
        <f t="shared" si="947"/>
        <v>2240.8963585433958</v>
      </c>
      <c r="BY862" s="17">
        <f t="shared" si="945"/>
        <v>1</v>
      </c>
      <c r="BZ862" s="17">
        <f t="shared" si="948"/>
        <v>0</v>
      </c>
      <c r="CA862" s="66">
        <f t="shared" si="974"/>
        <v>631</v>
      </c>
      <c r="CB862" s="66">
        <f>N3+CE862</f>
        <v>193468</v>
      </c>
      <c r="CC862" s="66">
        <f>MAX(BW404:BW862)</f>
        <v>154630.08732904927</v>
      </c>
      <c r="CD862" s="66">
        <f t="shared" si="927"/>
        <v>-57159.334321964096</v>
      </c>
      <c r="CE862" s="66">
        <f t="shared" si="975"/>
        <v>143468</v>
      </c>
      <c r="CF862" s="66">
        <f>MAX(CE404:CE862)</f>
        <v>148574</v>
      </c>
      <c r="CG862" s="66">
        <f t="shared" si="928"/>
        <v>-5106</v>
      </c>
      <c r="CH862" s="370">
        <f t="shared" si="972"/>
        <v>42289</v>
      </c>
      <c r="CI862" s="17">
        <f t="shared" si="976"/>
        <v>1</v>
      </c>
      <c r="CJ862" s="17">
        <f t="shared" si="977"/>
        <v>0</v>
      </c>
      <c r="CK862" s="38">
        <f>MAX(BV38:BV862)</f>
        <v>1876.9</v>
      </c>
      <c r="CL862" s="38">
        <f t="shared" si="946"/>
        <v>-693.80000000000018</v>
      </c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</row>
    <row r="863" spans="1:147" customFormat="1" x14ac:dyDescent="0.25">
      <c r="A863" s="3"/>
      <c r="B863" s="254">
        <f t="shared" si="958"/>
        <v>42128</v>
      </c>
      <c r="C863" s="5">
        <f t="shared" si="961"/>
        <v>54403</v>
      </c>
      <c r="D863" s="5">
        <v>0</v>
      </c>
      <c r="E863" s="66">
        <f t="shared" si="963"/>
        <v>0</v>
      </c>
      <c r="F863" s="66">
        <f t="shared" si="959"/>
        <v>542</v>
      </c>
      <c r="G863" s="4">
        <f t="shared" si="962"/>
        <v>54945</v>
      </c>
      <c r="H863" s="8">
        <f t="shared" si="960"/>
        <v>9.9626858812933115E-3</v>
      </c>
      <c r="I863" s="3"/>
      <c r="J863" s="306">
        <v>42296</v>
      </c>
      <c r="K863" s="176">
        <v>1176.9000000000001</v>
      </c>
      <c r="L863" s="176">
        <v>1181.4000000000001</v>
      </c>
      <c r="M863" s="176">
        <v>1158.5999999999999</v>
      </c>
      <c r="N863" s="178">
        <v>1162.8</v>
      </c>
      <c r="O863" s="5">
        <f t="shared" si="979"/>
        <v>22.800000000000182</v>
      </c>
      <c r="P863" s="8">
        <f t="shared" si="980"/>
        <v>1.9372928880958602E-2</v>
      </c>
      <c r="Q863" s="8">
        <f>(AVERAGE(P860:P862))*Q1239</f>
        <v>1.3270356614436086E-2</v>
      </c>
      <c r="R863" s="8">
        <f>P862/P1239</f>
        <v>0.99196304966589444</v>
      </c>
      <c r="S863" s="109">
        <f t="shared" si="964"/>
        <v>1161.2821173004702</v>
      </c>
      <c r="T863" s="5">
        <f t="shared" si="965"/>
        <v>16.900000000000091</v>
      </c>
      <c r="U863" s="8">
        <f t="shared" si="978"/>
        <v>0.51714285714285457</v>
      </c>
      <c r="V863" s="19">
        <f t="shared" si="966"/>
        <v>0</v>
      </c>
      <c r="W863" s="109">
        <f t="shared" si="967"/>
        <v>1192.51788269953</v>
      </c>
      <c r="X863" s="5">
        <f t="shared" si="968"/>
        <v>18.099999999999909</v>
      </c>
      <c r="Y863" s="8">
        <f t="shared" ref="Y863:Y926" si="981">100%-U863</f>
        <v>0.48285714285714543</v>
      </c>
      <c r="Z863" s="5">
        <f t="shared" si="969"/>
        <v>0</v>
      </c>
      <c r="AA863" s="5">
        <f>K863*AA1239</f>
        <v>15.2997</v>
      </c>
      <c r="AB863" s="5">
        <f t="shared" ref="AB863:AB926" si="982">AA863*R863</f>
        <v>15.176737070973285</v>
      </c>
      <c r="AC863" s="2">
        <f t="shared" si="944"/>
        <v>42296</v>
      </c>
      <c r="AD863" s="43">
        <f t="shared" si="912"/>
        <v>1160</v>
      </c>
      <c r="AE863" s="235">
        <v>5.5</v>
      </c>
      <c r="AF863" s="131">
        <f>(AK862&gt;AF1239)*1</f>
        <v>0</v>
      </c>
      <c r="AG863" s="112">
        <f>MROUND((AD863*AG1239),5)</f>
        <v>1140</v>
      </c>
      <c r="AH863" s="113">
        <f>MROUND((AE863*AH1239),0.1)</f>
        <v>1</v>
      </c>
      <c r="AI863" s="60">
        <f t="shared" si="913"/>
        <v>-20.299999999999955</v>
      </c>
      <c r="AJ863" s="60">
        <f t="shared" si="970"/>
        <v>1176.9000000000001</v>
      </c>
      <c r="AK863" s="133">
        <f t="shared" si="971"/>
        <v>1162.8</v>
      </c>
      <c r="AL863" s="41">
        <f t="shared" ref="AL863:AL926" si="983">MROUND(W863,5)</f>
        <v>1195</v>
      </c>
      <c r="AM863" s="56">
        <f t="shared" si="910"/>
        <v>5.6000000000000005</v>
      </c>
      <c r="AN863" s="82">
        <f t="shared" si="911"/>
        <v>0</v>
      </c>
      <c r="AO863" s="82">
        <f t="shared" si="914"/>
        <v>1</v>
      </c>
      <c r="AP863" s="33">
        <f t="shared" si="929"/>
        <v>1</v>
      </c>
      <c r="AQ863" s="29">
        <f t="shared" si="915"/>
        <v>5.5</v>
      </c>
      <c r="AR863" s="86">
        <f t="shared" si="916"/>
        <v>1</v>
      </c>
      <c r="AS863" s="33">
        <f t="shared" si="917"/>
        <v>0</v>
      </c>
      <c r="AT863" s="19">
        <f t="shared" si="918"/>
        <v>0</v>
      </c>
      <c r="AU863" s="18">
        <f t="shared" si="930"/>
        <v>0</v>
      </c>
      <c r="AV863" s="5">
        <f t="shared" si="931"/>
        <v>0</v>
      </c>
      <c r="AW863" s="17">
        <f t="shared" si="919"/>
        <v>0</v>
      </c>
      <c r="AX863" s="17">
        <f t="shared" si="920"/>
        <v>0</v>
      </c>
      <c r="AY863" s="17">
        <f t="shared" si="932"/>
        <v>0</v>
      </c>
      <c r="AZ863" s="19">
        <f t="shared" si="933"/>
        <v>0</v>
      </c>
      <c r="BA863" s="19">
        <f t="shared" si="934"/>
        <v>0</v>
      </c>
      <c r="BB863" s="19">
        <f t="shared" si="935"/>
        <v>0</v>
      </c>
      <c r="BC863" s="19">
        <f t="shared" si="936"/>
        <v>0</v>
      </c>
      <c r="BD863" s="17">
        <f t="shared" si="937"/>
        <v>0</v>
      </c>
      <c r="BE863" s="17">
        <f t="shared" si="921"/>
        <v>0</v>
      </c>
      <c r="BF863" s="38">
        <f t="shared" si="922"/>
        <v>0</v>
      </c>
      <c r="BG863" s="38">
        <f t="shared" si="923"/>
        <v>0</v>
      </c>
      <c r="BH863" s="38">
        <f t="shared" si="938"/>
        <v>0</v>
      </c>
      <c r="BI863" s="38">
        <f t="shared" si="924"/>
        <v>-1</v>
      </c>
      <c r="BJ863" s="5">
        <f t="shared" si="925"/>
        <v>5.5</v>
      </c>
      <c r="BK863" s="5">
        <f t="shared" si="939"/>
        <v>0</v>
      </c>
      <c r="BL863" s="22">
        <f t="shared" si="940"/>
        <v>0</v>
      </c>
      <c r="BM863" s="5">
        <f t="shared" si="941"/>
        <v>4.5</v>
      </c>
      <c r="BN863" s="66">
        <f t="shared" si="942"/>
        <v>450</v>
      </c>
      <c r="BO863" s="5">
        <f>AP863*BO1701</f>
        <v>0</v>
      </c>
      <c r="BP863" s="5">
        <f>AU863*BP1239</f>
        <v>0</v>
      </c>
      <c r="BQ863" s="5">
        <f t="shared" si="973"/>
        <v>-39</v>
      </c>
      <c r="BR863" s="356">
        <f t="shared" si="957"/>
        <v>411</v>
      </c>
      <c r="BS863" s="5">
        <f t="shared" si="943"/>
        <v>1162.8</v>
      </c>
      <c r="BT863" s="6"/>
      <c r="BU863" s="306">
        <v>42296</v>
      </c>
      <c r="BV863" s="38">
        <f t="shared" si="926"/>
        <v>1162.8</v>
      </c>
      <c r="BW863" s="66">
        <f>BV27*BV863</f>
        <v>95798.319327731093</v>
      </c>
      <c r="BX863" s="66">
        <f t="shared" si="947"/>
        <v>-1672.4336793540861</v>
      </c>
      <c r="BY863" s="17">
        <f t="shared" si="945"/>
        <v>0</v>
      </c>
      <c r="BZ863" s="17">
        <f t="shared" si="948"/>
        <v>1</v>
      </c>
      <c r="CA863" s="66">
        <f t="shared" si="974"/>
        <v>411</v>
      </c>
      <c r="CB863" s="66">
        <f>N3+CE863</f>
        <v>193879</v>
      </c>
      <c r="CC863" s="66">
        <f>MAX(BW404:BW863)</f>
        <v>154630.08732904927</v>
      </c>
      <c r="CD863" s="66">
        <f t="shared" si="927"/>
        <v>-58831.768001318182</v>
      </c>
      <c r="CE863" s="66">
        <f t="shared" si="975"/>
        <v>143879</v>
      </c>
      <c r="CF863" s="66">
        <f>MAX(CE404:CE863)</f>
        <v>148574</v>
      </c>
      <c r="CG863" s="66">
        <f t="shared" si="928"/>
        <v>-4695</v>
      </c>
      <c r="CH863" s="370">
        <f t="shared" si="972"/>
        <v>42296</v>
      </c>
      <c r="CI863" s="17">
        <f t="shared" si="976"/>
        <v>1</v>
      </c>
      <c r="CJ863" s="17">
        <f t="shared" si="977"/>
        <v>0</v>
      </c>
      <c r="CK863" s="38">
        <f>MAX(BV38:BV863)</f>
        <v>1876.9</v>
      </c>
      <c r="CL863" s="38">
        <f t="shared" si="946"/>
        <v>-714.10000000000014</v>
      </c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</row>
    <row r="864" spans="1:147" customFormat="1" x14ac:dyDescent="0.25">
      <c r="A864" s="3"/>
      <c r="B864" s="254">
        <f t="shared" si="958"/>
        <v>42135</v>
      </c>
      <c r="C864" s="5">
        <f t="shared" si="961"/>
        <v>54945</v>
      </c>
      <c r="D864" s="5">
        <v>0</v>
      </c>
      <c r="E864" s="66">
        <f t="shared" si="963"/>
        <v>0</v>
      </c>
      <c r="F864" s="66">
        <f t="shared" si="959"/>
        <v>1551.9999999999998</v>
      </c>
      <c r="G864" s="4">
        <f t="shared" si="962"/>
        <v>56497</v>
      </c>
      <c r="H864" s="8">
        <f t="shared" si="960"/>
        <v>2.8246428246428243E-2</v>
      </c>
      <c r="I864" s="3"/>
      <c r="J864" s="306">
        <v>42303</v>
      </c>
      <c r="K864" s="176">
        <v>1163.8</v>
      </c>
      <c r="L864" s="176">
        <v>1183.0999999999999</v>
      </c>
      <c r="M864" s="176">
        <v>1138.4000000000001</v>
      </c>
      <c r="N864" s="178">
        <v>1141.4000000000001</v>
      </c>
      <c r="O864" s="5">
        <f t="shared" si="979"/>
        <v>44.699999999999818</v>
      </c>
      <c r="P864" s="8">
        <f t="shared" si="980"/>
        <v>3.840866128200706E-2</v>
      </c>
      <c r="Q864" s="8">
        <f>(AVERAGE(P861:P863))*Q1239</f>
        <v>1.0729687452130128E-2</v>
      </c>
      <c r="R864" s="8">
        <f>P863/P1239</f>
        <v>0.549403470392132</v>
      </c>
      <c r="S864" s="109">
        <f t="shared" si="964"/>
        <v>1151.3127897432109</v>
      </c>
      <c r="T864" s="5">
        <f t="shared" si="965"/>
        <v>13.799999999999955</v>
      </c>
      <c r="U864" s="8">
        <f t="shared" si="978"/>
        <v>0.44800000000000184</v>
      </c>
      <c r="V864" s="19">
        <f t="shared" si="966"/>
        <v>8.5999999999999091</v>
      </c>
      <c r="W864" s="109">
        <f t="shared" si="967"/>
        <v>1176.287210256789</v>
      </c>
      <c r="X864" s="5">
        <f t="shared" si="968"/>
        <v>11.200000000000045</v>
      </c>
      <c r="Y864" s="8">
        <f t="shared" si="981"/>
        <v>0.55199999999999816</v>
      </c>
      <c r="Z864" s="5">
        <f t="shared" si="969"/>
        <v>0</v>
      </c>
      <c r="AA864" s="5">
        <f>K864*AA1239</f>
        <v>15.129399999999999</v>
      </c>
      <c r="AB864" s="5">
        <f t="shared" si="982"/>
        <v>8.3121448649507208</v>
      </c>
      <c r="AC864" s="2">
        <f t="shared" si="944"/>
        <v>42303</v>
      </c>
      <c r="AD864" s="43">
        <f t="shared" si="912"/>
        <v>1150</v>
      </c>
      <c r="AE864" s="235">
        <v>7.8</v>
      </c>
      <c r="AF864" s="131">
        <f>(AK863&gt;AF1239)*1</f>
        <v>0</v>
      </c>
      <c r="AG864" s="112">
        <f>MROUND((AD864*AG1239),5)</f>
        <v>1130</v>
      </c>
      <c r="AH864" s="113">
        <f>MROUND((AE864*AH1239),0.1)</f>
        <v>1.4000000000000001</v>
      </c>
      <c r="AI864" s="60">
        <f t="shared" si="913"/>
        <v>-21.399999999999864</v>
      </c>
      <c r="AJ864" s="60">
        <f t="shared" si="970"/>
        <v>1163.8</v>
      </c>
      <c r="AK864" s="133">
        <f t="shared" si="971"/>
        <v>1141.4000000000001</v>
      </c>
      <c r="AL864" s="41">
        <f t="shared" si="983"/>
        <v>1175</v>
      </c>
      <c r="AM864" s="56">
        <f t="shared" si="910"/>
        <v>7.3000000000000007</v>
      </c>
      <c r="AN864" s="82">
        <f t="shared" si="911"/>
        <v>0</v>
      </c>
      <c r="AO864" s="82">
        <f t="shared" si="914"/>
        <v>1</v>
      </c>
      <c r="AP864" s="33">
        <f t="shared" si="929"/>
        <v>1</v>
      </c>
      <c r="AQ864" s="29">
        <f t="shared" si="915"/>
        <v>7.8</v>
      </c>
      <c r="AR864" s="86">
        <f t="shared" si="916"/>
        <v>0</v>
      </c>
      <c r="AS864" s="33">
        <f t="shared" si="917"/>
        <v>1</v>
      </c>
      <c r="AT864" s="19">
        <f t="shared" si="918"/>
        <v>1150</v>
      </c>
      <c r="AU864" s="18">
        <f t="shared" si="930"/>
        <v>0</v>
      </c>
      <c r="AV864" s="5">
        <f t="shared" si="931"/>
        <v>0</v>
      </c>
      <c r="AW864" s="17">
        <f t="shared" si="919"/>
        <v>0</v>
      </c>
      <c r="AX864" s="17">
        <f t="shared" si="920"/>
        <v>0</v>
      </c>
      <c r="AY864" s="17">
        <f t="shared" si="932"/>
        <v>0</v>
      </c>
      <c r="AZ864" s="19">
        <f t="shared" si="933"/>
        <v>0</v>
      </c>
      <c r="BA864" s="19">
        <f t="shared" si="934"/>
        <v>1150</v>
      </c>
      <c r="BB864" s="19">
        <f t="shared" si="935"/>
        <v>0</v>
      </c>
      <c r="BC864" s="19">
        <f t="shared" si="936"/>
        <v>0</v>
      </c>
      <c r="BD864" s="17">
        <f t="shared" si="937"/>
        <v>1150</v>
      </c>
      <c r="BE864" s="17">
        <f t="shared" si="921"/>
        <v>0</v>
      </c>
      <c r="BF864" s="38">
        <f t="shared" si="922"/>
        <v>0</v>
      </c>
      <c r="BG864" s="38">
        <f t="shared" si="923"/>
        <v>0</v>
      </c>
      <c r="BH864" s="38">
        <f t="shared" si="938"/>
        <v>0</v>
      </c>
      <c r="BI864" s="38">
        <f t="shared" si="924"/>
        <v>-1.4000000000000001</v>
      </c>
      <c r="BJ864" s="5">
        <f t="shared" si="925"/>
        <v>7.8</v>
      </c>
      <c r="BK864" s="5">
        <f t="shared" si="939"/>
        <v>0</v>
      </c>
      <c r="BL864" s="22">
        <f t="shared" si="940"/>
        <v>0</v>
      </c>
      <c r="BM864" s="5">
        <f t="shared" si="941"/>
        <v>6.3999999999999995</v>
      </c>
      <c r="BN864" s="66">
        <f t="shared" si="942"/>
        <v>640</v>
      </c>
      <c r="BO864" s="5">
        <f>AP864*BO1702</f>
        <v>0</v>
      </c>
      <c r="BP864" s="5">
        <f>AU864*BP1239</f>
        <v>0</v>
      </c>
      <c r="BQ864" s="5">
        <f t="shared" si="973"/>
        <v>-39</v>
      </c>
      <c r="BR864" s="356">
        <f t="shared" si="957"/>
        <v>601</v>
      </c>
      <c r="BS864" s="5">
        <f t="shared" si="943"/>
        <v>1141.4000000000001</v>
      </c>
      <c r="BT864" s="6"/>
      <c r="BU864" s="306">
        <v>42303</v>
      </c>
      <c r="BV864" s="38">
        <f t="shared" si="926"/>
        <v>1141.4000000000001</v>
      </c>
      <c r="BW864" s="66">
        <f>BV27*BV864</f>
        <v>94035.261163288858</v>
      </c>
      <c r="BX864" s="66">
        <f t="shared" si="947"/>
        <v>-1763.0581644422346</v>
      </c>
      <c r="BY864" s="17">
        <f t="shared" si="945"/>
        <v>0</v>
      </c>
      <c r="BZ864" s="17">
        <f t="shared" si="948"/>
        <v>1</v>
      </c>
      <c r="CA864" s="66">
        <f t="shared" si="974"/>
        <v>601</v>
      </c>
      <c r="CB864" s="66">
        <f>N3+CE864</f>
        <v>194480</v>
      </c>
      <c r="CC864" s="66">
        <f>MAX(BW404:BW864)</f>
        <v>154630.08732904927</v>
      </c>
      <c r="CD864" s="66">
        <f t="shared" si="927"/>
        <v>-60594.826165760416</v>
      </c>
      <c r="CE864" s="66">
        <f t="shared" si="975"/>
        <v>144480</v>
      </c>
      <c r="CF864" s="66">
        <f>MAX(CE404:CE864)</f>
        <v>148574</v>
      </c>
      <c r="CG864" s="66">
        <f t="shared" si="928"/>
        <v>-4094</v>
      </c>
      <c r="CH864" s="370">
        <f t="shared" si="972"/>
        <v>42303</v>
      </c>
      <c r="CI864" s="17">
        <f t="shared" si="976"/>
        <v>1</v>
      </c>
      <c r="CJ864" s="17">
        <f t="shared" si="977"/>
        <v>0</v>
      </c>
      <c r="CK864" s="38">
        <f>MAX(BV38:BV864)</f>
        <v>1876.9</v>
      </c>
      <c r="CL864" s="38">
        <f t="shared" si="946"/>
        <v>-735.5</v>
      </c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</row>
    <row r="865" spans="1:147" customFormat="1" x14ac:dyDescent="0.25">
      <c r="A865" s="3"/>
      <c r="B865" s="254">
        <f t="shared" si="958"/>
        <v>42142</v>
      </c>
      <c r="C865" s="5">
        <f t="shared" si="961"/>
        <v>56497</v>
      </c>
      <c r="D865" s="5">
        <v>0</v>
      </c>
      <c r="E865" s="66">
        <f t="shared" si="963"/>
        <v>0</v>
      </c>
      <c r="F865" s="66">
        <f t="shared" si="959"/>
        <v>331</v>
      </c>
      <c r="G865" s="4">
        <f t="shared" si="962"/>
        <v>56828</v>
      </c>
      <c r="H865" s="8">
        <f t="shared" si="960"/>
        <v>5.8587181620263027E-3</v>
      </c>
      <c r="I865" s="3"/>
      <c r="J865" s="306">
        <v>42310</v>
      </c>
      <c r="K865" s="176">
        <v>1141.3</v>
      </c>
      <c r="L865" s="176">
        <v>1142.7</v>
      </c>
      <c r="M865" s="176">
        <v>1084.5</v>
      </c>
      <c r="N865" s="178">
        <v>1087.7</v>
      </c>
      <c r="O865" s="5">
        <f t="shared" si="979"/>
        <v>58.200000000000045</v>
      </c>
      <c r="P865" s="8">
        <f t="shared" si="980"/>
        <v>5.0994479978971392E-2</v>
      </c>
      <c r="Q865" s="8">
        <f>(AVERAGE(P862:P864))*Q1239</f>
        <v>1.2367992685509428E-2</v>
      </c>
      <c r="R865" s="8">
        <f>P864/P1239</f>
        <v>1.0892442712775003</v>
      </c>
      <c r="S865" s="109">
        <f t="shared" si="964"/>
        <v>1127.1844099480281</v>
      </c>
      <c r="T865" s="5">
        <f t="shared" si="965"/>
        <v>16.299999999999955</v>
      </c>
      <c r="U865" s="8">
        <f t="shared" si="978"/>
        <v>0.45666666666666816</v>
      </c>
      <c r="V865" s="19">
        <f t="shared" si="966"/>
        <v>37.299999999999955</v>
      </c>
      <c r="W865" s="109">
        <f t="shared" si="967"/>
        <v>1155.4155900519718</v>
      </c>
      <c r="X865" s="5">
        <f t="shared" si="968"/>
        <v>13.700000000000045</v>
      </c>
      <c r="Y865" s="8">
        <f t="shared" si="981"/>
        <v>0.54333333333333189</v>
      </c>
      <c r="Z865" s="5">
        <f t="shared" si="969"/>
        <v>0</v>
      </c>
      <c r="AA865" s="5">
        <f>K865*AA1239</f>
        <v>14.836899999999998</v>
      </c>
      <c r="AB865" s="5">
        <f t="shared" si="982"/>
        <v>16.161008328517141</v>
      </c>
      <c r="AC865" s="2">
        <f t="shared" si="944"/>
        <v>42310</v>
      </c>
      <c r="AD865" s="43">
        <f t="shared" si="912"/>
        <v>1125</v>
      </c>
      <c r="AE865" s="235">
        <v>3.7</v>
      </c>
      <c r="AF865" s="131">
        <f>(AK864&gt;AF1239)*1</f>
        <v>0</v>
      </c>
      <c r="AG865" s="112">
        <f>MROUND((AD865*AG1239),5)</f>
        <v>1105</v>
      </c>
      <c r="AH865" s="113">
        <f>MROUND((AE865*AH1239),0.1)</f>
        <v>0.70000000000000007</v>
      </c>
      <c r="AI865" s="60">
        <f t="shared" si="913"/>
        <v>-53.700000000000045</v>
      </c>
      <c r="AJ865" s="60">
        <f t="shared" si="970"/>
        <v>1141.3</v>
      </c>
      <c r="AK865" s="133">
        <f t="shared" si="971"/>
        <v>1087.7</v>
      </c>
      <c r="AL865" s="41">
        <f t="shared" si="983"/>
        <v>1155</v>
      </c>
      <c r="AM865" s="56">
        <f t="shared" si="910"/>
        <v>4.6000000000000005</v>
      </c>
      <c r="AN865" s="82">
        <f t="shared" si="911"/>
        <v>0</v>
      </c>
      <c r="AO865" s="82">
        <f t="shared" si="914"/>
        <v>1</v>
      </c>
      <c r="AP865" s="33">
        <f t="shared" si="929"/>
        <v>0</v>
      </c>
      <c r="AQ865" s="29">
        <f t="shared" si="915"/>
        <v>0</v>
      </c>
      <c r="AR865" s="86">
        <f t="shared" si="916"/>
        <v>0</v>
      </c>
      <c r="AS865" s="33">
        <f t="shared" si="917"/>
        <v>0</v>
      </c>
      <c r="AT865" s="19">
        <f t="shared" si="918"/>
        <v>0</v>
      </c>
      <c r="AU865" s="18">
        <f t="shared" si="930"/>
        <v>1</v>
      </c>
      <c r="AV865" s="5">
        <f t="shared" si="931"/>
        <v>4.6000000000000005</v>
      </c>
      <c r="AW865" s="17">
        <f t="shared" si="919"/>
        <v>1</v>
      </c>
      <c r="AX865" s="17">
        <f t="shared" si="920"/>
        <v>0</v>
      </c>
      <c r="AY865" s="17">
        <f t="shared" si="932"/>
        <v>0</v>
      </c>
      <c r="AZ865" s="19">
        <f t="shared" si="933"/>
        <v>1150</v>
      </c>
      <c r="BA865" s="19">
        <f t="shared" si="934"/>
        <v>0</v>
      </c>
      <c r="BB865" s="19">
        <f t="shared" si="935"/>
        <v>0</v>
      </c>
      <c r="BC865" s="19">
        <f t="shared" si="936"/>
        <v>0</v>
      </c>
      <c r="BD865" s="17">
        <f t="shared" si="937"/>
        <v>1150</v>
      </c>
      <c r="BE865" s="17">
        <f t="shared" si="921"/>
        <v>0</v>
      </c>
      <c r="BF865" s="38">
        <f t="shared" si="922"/>
        <v>1105</v>
      </c>
      <c r="BG865" s="38">
        <f t="shared" si="923"/>
        <v>0</v>
      </c>
      <c r="BH865" s="38">
        <f t="shared" si="938"/>
        <v>0</v>
      </c>
      <c r="BI865" s="38">
        <f t="shared" si="924"/>
        <v>-0.70000000000000007</v>
      </c>
      <c r="BJ865" s="5">
        <f t="shared" si="925"/>
        <v>0</v>
      </c>
      <c r="BK865" s="5">
        <f t="shared" si="939"/>
        <v>0</v>
      </c>
      <c r="BL865" s="22">
        <f t="shared" si="940"/>
        <v>4.6000000000000005</v>
      </c>
      <c r="BM865" s="5">
        <f t="shared" si="941"/>
        <v>3.9000000000000004</v>
      </c>
      <c r="BN865" s="66">
        <f t="shared" si="942"/>
        <v>390.00000000000006</v>
      </c>
      <c r="BO865" s="5">
        <f>AP865*BO1703</f>
        <v>0</v>
      </c>
      <c r="BP865" s="5">
        <f>AU865*BP1239</f>
        <v>-39</v>
      </c>
      <c r="BQ865" s="5">
        <f t="shared" si="973"/>
        <v>-39</v>
      </c>
      <c r="BR865" s="356">
        <f t="shared" si="957"/>
        <v>312.00000000000006</v>
      </c>
      <c r="BS865" s="5">
        <f t="shared" si="943"/>
        <v>1087.7</v>
      </c>
      <c r="BT865" s="6"/>
      <c r="BU865" s="306">
        <v>42310</v>
      </c>
      <c r="BV865" s="38">
        <f t="shared" si="926"/>
        <v>1087.7</v>
      </c>
      <c r="BW865" s="66">
        <f>BV27*BV865</f>
        <v>89611.1385730763</v>
      </c>
      <c r="BX865" s="66">
        <f t="shared" si="947"/>
        <v>-4424.1225902125589</v>
      </c>
      <c r="BY865" s="17">
        <f t="shared" si="945"/>
        <v>0</v>
      </c>
      <c r="BZ865" s="17">
        <f t="shared" si="948"/>
        <v>1</v>
      </c>
      <c r="CA865" s="66">
        <f t="shared" si="974"/>
        <v>312</v>
      </c>
      <c r="CB865" s="66">
        <f>N3+CE865</f>
        <v>194792</v>
      </c>
      <c r="CC865" s="66">
        <f>MAX(BW404:BW865)</f>
        <v>154630.08732904927</v>
      </c>
      <c r="CD865" s="66">
        <f t="shared" si="927"/>
        <v>-65018.948755972975</v>
      </c>
      <c r="CE865" s="66">
        <f t="shared" si="975"/>
        <v>144792</v>
      </c>
      <c r="CF865" s="66">
        <f>MAX(CE404:CE865)</f>
        <v>148574</v>
      </c>
      <c r="CG865" s="66">
        <f t="shared" si="928"/>
        <v>-3782</v>
      </c>
      <c r="CH865" s="370">
        <f t="shared" si="972"/>
        <v>42310</v>
      </c>
      <c r="CI865" s="17">
        <f t="shared" si="976"/>
        <v>1</v>
      </c>
      <c r="CJ865" s="17">
        <f t="shared" si="977"/>
        <v>0</v>
      </c>
      <c r="CK865" s="38">
        <f>MAX(BV38:BV865)</f>
        <v>1876.9</v>
      </c>
      <c r="CL865" s="38">
        <f t="shared" si="946"/>
        <v>-789.2</v>
      </c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</row>
    <row r="866" spans="1:147" customFormat="1" x14ac:dyDescent="0.25">
      <c r="A866" s="3"/>
      <c r="B866" s="254">
        <f t="shared" si="958"/>
        <v>42149</v>
      </c>
      <c r="C866" s="5">
        <f t="shared" si="961"/>
        <v>56828</v>
      </c>
      <c r="D866" s="5">
        <v>0</v>
      </c>
      <c r="E866" s="66">
        <f t="shared" si="963"/>
        <v>0</v>
      </c>
      <c r="F866" s="66">
        <f t="shared" si="959"/>
        <v>712.00000000000011</v>
      </c>
      <c r="G866" s="4">
        <f t="shared" si="962"/>
        <v>57540</v>
      </c>
      <c r="H866" s="8">
        <f t="shared" si="960"/>
        <v>1.2529034982754981E-2</v>
      </c>
      <c r="I866" s="3"/>
      <c r="J866" s="306">
        <v>42317</v>
      </c>
      <c r="K866" s="176">
        <v>1089.0999999999999</v>
      </c>
      <c r="L866" s="176">
        <v>1094.9000000000001</v>
      </c>
      <c r="M866" s="176">
        <v>1073</v>
      </c>
      <c r="N866" s="178">
        <v>1080.9000000000001</v>
      </c>
      <c r="O866" s="5">
        <f t="shared" si="979"/>
        <v>21.900000000000091</v>
      </c>
      <c r="P866" s="8">
        <f t="shared" si="980"/>
        <v>2.0108346341015604E-2</v>
      </c>
      <c r="Q866" s="8">
        <f>(AVERAGE(P863:P865))*Q1239</f>
        <v>1.4503476018924941E-2</v>
      </c>
      <c r="R866" s="8">
        <f>P865/P1239</f>
        <v>1.4461697786350765</v>
      </c>
      <c r="S866" s="109">
        <f t="shared" si="964"/>
        <v>1073.3042642677888</v>
      </c>
      <c r="T866" s="5">
        <f t="shared" si="965"/>
        <v>14.099999999999909</v>
      </c>
      <c r="U866" s="8">
        <f t="shared" si="978"/>
        <v>0.53000000000000302</v>
      </c>
      <c r="V866" s="19">
        <f t="shared" si="966"/>
        <v>0</v>
      </c>
      <c r="W866" s="109">
        <f t="shared" si="967"/>
        <v>1104.8957357322111</v>
      </c>
      <c r="X866" s="5">
        <f t="shared" si="968"/>
        <v>15.900000000000091</v>
      </c>
      <c r="Y866" s="8">
        <f t="shared" si="981"/>
        <v>0.46999999999999698</v>
      </c>
      <c r="Z866" s="5">
        <f t="shared" si="969"/>
        <v>0</v>
      </c>
      <c r="AA866" s="5">
        <f>K866*AA1239</f>
        <v>14.158299999999999</v>
      </c>
      <c r="AB866" s="5">
        <f t="shared" si="982"/>
        <v>20.475305576849003</v>
      </c>
      <c r="AC866" s="2">
        <f t="shared" si="944"/>
        <v>42317</v>
      </c>
      <c r="AD866" s="43">
        <f t="shared" si="912"/>
        <v>1075</v>
      </c>
      <c r="AE866" s="235">
        <v>7.3</v>
      </c>
      <c r="AF866" s="131">
        <f>(AK865&gt;AF1239)*1</f>
        <v>0</v>
      </c>
      <c r="AG866" s="112">
        <f>MROUND((AD866*AG1239),5)</f>
        <v>1055</v>
      </c>
      <c r="AH866" s="113">
        <f>MROUND((AE866*AH1239),0.1)</f>
        <v>1.3</v>
      </c>
      <c r="AI866" s="60">
        <f t="shared" si="913"/>
        <v>-6.7999999999999545</v>
      </c>
      <c r="AJ866" s="60">
        <f t="shared" si="970"/>
        <v>1089.0999999999999</v>
      </c>
      <c r="AK866" s="133">
        <f t="shared" si="971"/>
        <v>1080.9000000000001</v>
      </c>
      <c r="AL866" s="41">
        <f t="shared" si="983"/>
        <v>1105</v>
      </c>
      <c r="AM866" s="56">
        <f t="shared" si="910"/>
        <v>8.8000000000000007</v>
      </c>
      <c r="AN866" s="82">
        <f t="shared" si="911"/>
        <v>0</v>
      </c>
      <c r="AO866" s="82">
        <f t="shared" si="914"/>
        <v>1</v>
      </c>
      <c r="AP866" s="33">
        <f t="shared" si="929"/>
        <v>0</v>
      </c>
      <c r="AQ866" s="29">
        <f t="shared" si="915"/>
        <v>0</v>
      </c>
      <c r="AR866" s="86">
        <f t="shared" si="916"/>
        <v>1</v>
      </c>
      <c r="AS866" s="33">
        <f t="shared" si="917"/>
        <v>0</v>
      </c>
      <c r="AT866" s="19">
        <f t="shared" si="918"/>
        <v>0</v>
      </c>
      <c r="AU866" s="18">
        <f t="shared" si="930"/>
        <v>1</v>
      </c>
      <c r="AV866" s="5">
        <f t="shared" si="931"/>
        <v>8.8000000000000007</v>
      </c>
      <c r="AW866" s="17">
        <f t="shared" si="919"/>
        <v>1</v>
      </c>
      <c r="AX866" s="17">
        <f t="shared" si="920"/>
        <v>0</v>
      </c>
      <c r="AY866" s="17">
        <f t="shared" si="932"/>
        <v>0</v>
      </c>
      <c r="AZ866" s="19">
        <f t="shared" si="933"/>
        <v>1150</v>
      </c>
      <c r="BA866" s="19">
        <f t="shared" si="934"/>
        <v>0</v>
      </c>
      <c r="BB866" s="19">
        <f t="shared" si="935"/>
        <v>0</v>
      </c>
      <c r="BC866" s="19">
        <f t="shared" si="936"/>
        <v>0</v>
      </c>
      <c r="BD866" s="17">
        <f t="shared" si="937"/>
        <v>1150</v>
      </c>
      <c r="BE866" s="17">
        <f t="shared" si="921"/>
        <v>0</v>
      </c>
      <c r="BF866" s="38">
        <f t="shared" si="922"/>
        <v>0</v>
      </c>
      <c r="BG866" s="38">
        <f t="shared" si="923"/>
        <v>0</v>
      </c>
      <c r="BH866" s="38">
        <f t="shared" si="938"/>
        <v>0</v>
      </c>
      <c r="BI866" s="38">
        <f t="shared" si="924"/>
        <v>-1.3</v>
      </c>
      <c r="BJ866" s="5">
        <f t="shared" si="925"/>
        <v>0</v>
      </c>
      <c r="BK866" s="5">
        <f t="shared" si="939"/>
        <v>0</v>
      </c>
      <c r="BL866" s="22">
        <f t="shared" si="940"/>
        <v>8.8000000000000007</v>
      </c>
      <c r="BM866" s="5">
        <f t="shared" si="941"/>
        <v>7.5000000000000009</v>
      </c>
      <c r="BN866" s="66">
        <f t="shared" si="942"/>
        <v>750.00000000000011</v>
      </c>
      <c r="BO866" s="5">
        <f>AP866*BO1704</f>
        <v>0</v>
      </c>
      <c r="BP866" s="5">
        <f>AU866*BP1239</f>
        <v>-39</v>
      </c>
      <c r="BQ866" s="5">
        <f t="shared" si="973"/>
        <v>-39</v>
      </c>
      <c r="BR866" s="356">
        <f t="shared" si="957"/>
        <v>672.00000000000011</v>
      </c>
      <c r="BS866" s="5">
        <f t="shared" si="943"/>
        <v>1080.9000000000001</v>
      </c>
      <c r="BT866" s="6"/>
      <c r="BU866" s="306">
        <v>42317</v>
      </c>
      <c r="BV866" s="38">
        <f t="shared" si="926"/>
        <v>1080.9000000000001</v>
      </c>
      <c r="BW866" s="66">
        <f>BV27*BV866</f>
        <v>89050.914483440443</v>
      </c>
      <c r="BX866" s="66">
        <f t="shared" si="947"/>
        <v>-560.22408963585622</v>
      </c>
      <c r="BY866" s="17">
        <f t="shared" si="945"/>
        <v>0</v>
      </c>
      <c r="BZ866" s="17">
        <f t="shared" si="948"/>
        <v>1</v>
      </c>
      <c r="CA866" s="66">
        <f t="shared" si="974"/>
        <v>672</v>
      </c>
      <c r="CB866" s="66">
        <f>N3+CE866</f>
        <v>195464</v>
      </c>
      <c r="CC866" s="66">
        <f>MAX(BW404:BW866)</f>
        <v>154630.08732904927</v>
      </c>
      <c r="CD866" s="66">
        <f t="shared" si="927"/>
        <v>-65579.172845608831</v>
      </c>
      <c r="CE866" s="66">
        <f t="shared" si="975"/>
        <v>145464</v>
      </c>
      <c r="CF866" s="66">
        <f>MAX(CE404:CE866)</f>
        <v>148574</v>
      </c>
      <c r="CG866" s="66">
        <f t="shared" si="928"/>
        <v>-3110</v>
      </c>
      <c r="CH866" s="370">
        <f t="shared" si="972"/>
        <v>42317</v>
      </c>
      <c r="CI866" s="17">
        <f t="shared" si="976"/>
        <v>1</v>
      </c>
      <c r="CJ866" s="17">
        <f t="shared" si="977"/>
        <v>0</v>
      </c>
      <c r="CK866" s="38">
        <f>MAX(BV38:BV866)</f>
        <v>1876.9</v>
      </c>
      <c r="CL866" s="38">
        <f t="shared" si="946"/>
        <v>-796</v>
      </c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</row>
    <row r="867" spans="1:147" customFormat="1" x14ac:dyDescent="0.25">
      <c r="A867" s="3"/>
      <c r="B867" s="254">
        <f t="shared" si="958"/>
        <v>42156</v>
      </c>
      <c r="C867" s="5">
        <f t="shared" si="961"/>
        <v>57540</v>
      </c>
      <c r="D867" s="5">
        <v>0</v>
      </c>
      <c r="E867" s="66">
        <f t="shared" si="963"/>
        <v>0</v>
      </c>
      <c r="F867" s="66">
        <f t="shared" si="959"/>
        <v>392</v>
      </c>
      <c r="G867" s="4">
        <f t="shared" si="962"/>
        <v>57932</v>
      </c>
      <c r="H867" s="8">
        <f t="shared" si="960"/>
        <v>6.8126520681265207E-3</v>
      </c>
      <c r="I867" s="3"/>
      <c r="J867" s="306">
        <v>42324</v>
      </c>
      <c r="K867" s="176">
        <v>1087.9000000000001</v>
      </c>
      <c r="L867" s="176">
        <v>1097.4000000000001</v>
      </c>
      <c r="M867" s="176">
        <v>1062</v>
      </c>
      <c r="N867" s="178">
        <v>1076.3</v>
      </c>
      <c r="O867" s="5">
        <f t="shared" si="979"/>
        <v>35.400000000000091</v>
      </c>
      <c r="P867" s="8">
        <f t="shared" si="980"/>
        <v>3.2539755492232821E-2</v>
      </c>
      <c r="Q867" s="8">
        <f>(AVERAGE(P864:P866))*Q1239</f>
        <v>1.4601531680265876E-2</v>
      </c>
      <c r="R867" s="8">
        <f>P866/P1239</f>
        <v>0.57025942393560525</v>
      </c>
      <c r="S867" s="109">
        <f t="shared" si="964"/>
        <v>1072.0149936850389</v>
      </c>
      <c r="T867" s="5">
        <f t="shared" si="965"/>
        <v>17.900000000000091</v>
      </c>
      <c r="U867" s="8">
        <f t="shared" si="978"/>
        <v>0.48857142857142599</v>
      </c>
      <c r="V867" s="19">
        <f t="shared" si="966"/>
        <v>0</v>
      </c>
      <c r="W867" s="109">
        <f t="shared" si="967"/>
        <v>1103.7850063149613</v>
      </c>
      <c r="X867" s="5">
        <f t="shared" si="968"/>
        <v>17.099999999999909</v>
      </c>
      <c r="Y867" s="8">
        <f t="shared" si="981"/>
        <v>0.51142857142857401</v>
      </c>
      <c r="Z867" s="5">
        <f t="shared" si="969"/>
        <v>0</v>
      </c>
      <c r="AA867" s="5">
        <f>K867*AA1239</f>
        <v>14.142700000000001</v>
      </c>
      <c r="AB867" s="5">
        <f t="shared" si="982"/>
        <v>8.0650079548940852</v>
      </c>
      <c r="AC867" s="2">
        <f t="shared" si="944"/>
        <v>42324</v>
      </c>
      <c r="AD867" s="43">
        <f t="shared" si="912"/>
        <v>1070</v>
      </c>
      <c r="AE867" s="235">
        <v>10.8</v>
      </c>
      <c r="AF867" s="131">
        <f>(AK866&gt;AF1239)*1</f>
        <v>0</v>
      </c>
      <c r="AG867" s="112">
        <f>MROUND((AD867*AG1239),5)</f>
        <v>1050</v>
      </c>
      <c r="AH867" s="113">
        <f>MROUND((AE867*AH1239),0.1)</f>
        <v>1.9000000000000001</v>
      </c>
      <c r="AI867" s="60">
        <f t="shared" si="913"/>
        <v>-4.6000000000001364</v>
      </c>
      <c r="AJ867" s="60">
        <f t="shared" si="970"/>
        <v>1087.9000000000001</v>
      </c>
      <c r="AK867" s="133">
        <f t="shared" si="971"/>
        <v>1076.3</v>
      </c>
      <c r="AL867" s="41">
        <f t="shared" si="983"/>
        <v>1105</v>
      </c>
      <c r="AM867" s="56">
        <f t="shared" si="910"/>
        <v>9.6000000000000014</v>
      </c>
      <c r="AN867" s="82">
        <f t="shared" si="911"/>
        <v>0</v>
      </c>
      <c r="AO867" s="82">
        <f t="shared" si="914"/>
        <v>1</v>
      </c>
      <c r="AP867" s="33">
        <f t="shared" si="929"/>
        <v>0</v>
      </c>
      <c r="AQ867" s="29">
        <f t="shared" si="915"/>
        <v>0</v>
      </c>
      <c r="AR867" s="86">
        <f t="shared" si="916"/>
        <v>1</v>
      </c>
      <c r="AS867" s="33">
        <f t="shared" si="917"/>
        <v>0</v>
      </c>
      <c r="AT867" s="19">
        <f t="shared" si="918"/>
        <v>0</v>
      </c>
      <c r="AU867" s="18">
        <f t="shared" si="930"/>
        <v>1</v>
      </c>
      <c r="AV867" s="5">
        <f t="shared" si="931"/>
        <v>9.6000000000000014</v>
      </c>
      <c r="AW867" s="17">
        <f t="shared" si="919"/>
        <v>1</v>
      </c>
      <c r="AX867" s="17">
        <f t="shared" si="920"/>
        <v>0</v>
      </c>
      <c r="AY867" s="17">
        <f t="shared" si="932"/>
        <v>0</v>
      </c>
      <c r="AZ867" s="19">
        <f t="shared" si="933"/>
        <v>1150</v>
      </c>
      <c r="BA867" s="19">
        <f t="shared" si="934"/>
        <v>0</v>
      </c>
      <c r="BB867" s="19">
        <f t="shared" si="935"/>
        <v>0</v>
      </c>
      <c r="BC867" s="19">
        <f t="shared" si="936"/>
        <v>0</v>
      </c>
      <c r="BD867" s="17">
        <f t="shared" si="937"/>
        <v>1150</v>
      </c>
      <c r="BE867" s="17">
        <f t="shared" si="921"/>
        <v>0</v>
      </c>
      <c r="BF867" s="38">
        <f t="shared" si="922"/>
        <v>0</v>
      </c>
      <c r="BG867" s="38">
        <f t="shared" si="923"/>
        <v>0</v>
      </c>
      <c r="BH867" s="38">
        <f t="shared" si="938"/>
        <v>0</v>
      </c>
      <c r="BI867" s="38">
        <f t="shared" si="924"/>
        <v>-1.9000000000000001</v>
      </c>
      <c r="BJ867" s="5">
        <f t="shared" si="925"/>
        <v>0</v>
      </c>
      <c r="BK867" s="5">
        <f t="shared" si="939"/>
        <v>0</v>
      </c>
      <c r="BL867" s="22">
        <f t="shared" si="940"/>
        <v>9.6000000000000014</v>
      </c>
      <c r="BM867" s="5">
        <f t="shared" si="941"/>
        <v>7.7000000000000011</v>
      </c>
      <c r="BN867" s="66">
        <f t="shared" si="942"/>
        <v>770.00000000000011</v>
      </c>
      <c r="BO867" s="5">
        <f>AP867*BO1705</f>
        <v>0</v>
      </c>
      <c r="BP867" s="5">
        <f>AU867*BP1239</f>
        <v>-39</v>
      </c>
      <c r="BQ867" s="5">
        <f t="shared" si="973"/>
        <v>-39</v>
      </c>
      <c r="BR867" s="356">
        <f t="shared" si="957"/>
        <v>692.00000000000011</v>
      </c>
      <c r="BS867" s="5">
        <f t="shared" si="943"/>
        <v>1076.3</v>
      </c>
      <c r="BT867" s="6"/>
      <c r="BU867" s="306">
        <v>42324</v>
      </c>
      <c r="BV867" s="38">
        <f t="shared" si="926"/>
        <v>1076.3</v>
      </c>
      <c r="BW867" s="66">
        <f>BV27*BV867</f>
        <v>88671.939363980884</v>
      </c>
      <c r="BX867" s="66">
        <f t="shared" si="947"/>
        <v>-378.97511945955921</v>
      </c>
      <c r="BY867" s="17">
        <f t="shared" si="945"/>
        <v>0</v>
      </c>
      <c r="BZ867" s="17">
        <f t="shared" si="948"/>
        <v>1</v>
      </c>
      <c r="CA867" s="66">
        <f t="shared" si="974"/>
        <v>692</v>
      </c>
      <c r="CB867" s="66">
        <f>N3+CE867</f>
        <v>196156</v>
      </c>
      <c r="CC867" s="66">
        <f>MAX(BW404:BW867)</f>
        <v>154630.08732904927</v>
      </c>
      <c r="CD867" s="66">
        <f t="shared" si="927"/>
        <v>-65958.14796506839</v>
      </c>
      <c r="CE867" s="66">
        <f t="shared" si="975"/>
        <v>146156</v>
      </c>
      <c r="CF867" s="66">
        <f>MAX(CE404:CE867)</f>
        <v>148574</v>
      </c>
      <c r="CG867" s="66">
        <f t="shared" si="928"/>
        <v>-2418</v>
      </c>
      <c r="CH867" s="370">
        <f t="shared" si="972"/>
        <v>42324</v>
      </c>
      <c r="CI867" s="17">
        <f t="shared" si="976"/>
        <v>1</v>
      </c>
      <c r="CJ867" s="17">
        <f t="shared" si="977"/>
        <v>0</v>
      </c>
      <c r="CK867" s="38">
        <f>MAX(BV38:BV867)</f>
        <v>1876.9</v>
      </c>
      <c r="CL867" s="38">
        <f t="shared" si="946"/>
        <v>-800.60000000000014</v>
      </c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</row>
    <row r="868" spans="1:147" customFormat="1" x14ac:dyDescent="0.25">
      <c r="A868" s="3"/>
      <c r="B868" s="254">
        <f t="shared" si="958"/>
        <v>42163</v>
      </c>
      <c r="C868" s="5">
        <f t="shared" si="961"/>
        <v>57932</v>
      </c>
      <c r="D868" s="5">
        <v>0</v>
      </c>
      <c r="E868" s="66">
        <f t="shared" si="963"/>
        <v>0</v>
      </c>
      <c r="F868" s="66">
        <f t="shared" si="959"/>
        <v>331.99999999999994</v>
      </c>
      <c r="G868" s="4">
        <f t="shared" si="962"/>
        <v>58264</v>
      </c>
      <c r="H868" s="8">
        <f t="shared" si="960"/>
        <v>5.7308568666712689E-3</v>
      </c>
      <c r="I868" s="3"/>
      <c r="J868" s="306">
        <v>42331</v>
      </c>
      <c r="K868" s="176">
        <v>1076.4000000000001</v>
      </c>
      <c r="L868" s="176">
        <v>1080.7</v>
      </c>
      <c r="M868" s="176">
        <v>1051.5999999999999</v>
      </c>
      <c r="N868" s="178">
        <v>1056.2</v>
      </c>
      <c r="O868" s="5">
        <f t="shared" si="979"/>
        <v>29.100000000000136</v>
      </c>
      <c r="P868" s="8">
        <f t="shared" si="980"/>
        <v>2.7034559643255421E-2</v>
      </c>
      <c r="Q868" s="8">
        <f>(AVERAGE(P865:P867))*Q1239</f>
        <v>1.3819010908295973E-2</v>
      </c>
      <c r="R868" s="8">
        <f>P867/P1239</f>
        <v>0.92280597853820989</v>
      </c>
      <c r="S868" s="109">
        <f t="shared" si="964"/>
        <v>1061.5252166583102</v>
      </c>
      <c r="T868" s="5">
        <f t="shared" si="965"/>
        <v>16.400000000000091</v>
      </c>
      <c r="U868" s="8">
        <f t="shared" si="978"/>
        <v>0.45333333333333031</v>
      </c>
      <c r="V868" s="19">
        <f t="shared" si="966"/>
        <v>3.7999999999999545</v>
      </c>
      <c r="W868" s="109">
        <f t="shared" si="967"/>
        <v>1091.27478334169</v>
      </c>
      <c r="X868" s="5">
        <f t="shared" si="968"/>
        <v>13.599999999999909</v>
      </c>
      <c r="Y868" s="8">
        <f t="shared" si="981"/>
        <v>0.54666666666666974</v>
      </c>
      <c r="Z868" s="5">
        <f t="shared" si="969"/>
        <v>0</v>
      </c>
      <c r="AA868" s="5">
        <f>K868*AA1239</f>
        <v>13.9932</v>
      </c>
      <c r="AB868" s="5">
        <f t="shared" si="982"/>
        <v>12.913008618880879</v>
      </c>
      <c r="AC868" s="2">
        <f t="shared" si="944"/>
        <v>42331</v>
      </c>
      <c r="AD868" s="43">
        <f t="shared" si="912"/>
        <v>1060</v>
      </c>
      <c r="AE868" s="235">
        <v>3.9</v>
      </c>
      <c r="AF868" s="131">
        <f>(AK867&gt;AF1239)*1</f>
        <v>0</v>
      </c>
      <c r="AG868" s="112">
        <f>MROUND((AD868*AG1239),5)</f>
        <v>1040</v>
      </c>
      <c r="AH868" s="113">
        <f>MROUND((AE868*AH1239),0.1)</f>
        <v>0.70000000000000007</v>
      </c>
      <c r="AI868" s="60">
        <f t="shared" si="913"/>
        <v>-20.099999999999909</v>
      </c>
      <c r="AJ868" s="60">
        <f t="shared" si="970"/>
        <v>1076.4000000000001</v>
      </c>
      <c r="AK868" s="133">
        <f t="shared" si="971"/>
        <v>1056.2</v>
      </c>
      <c r="AL868" s="41">
        <f t="shared" si="983"/>
        <v>1090</v>
      </c>
      <c r="AM868" s="56">
        <f t="shared" si="910"/>
        <v>4.1000000000000005</v>
      </c>
      <c r="AN868" s="82">
        <f t="shared" si="911"/>
        <v>0</v>
      </c>
      <c r="AO868" s="82">
        <f t="shared" si="914"/>
        <v>1</v>
      </c>
      <c r="AP868" s="33">
        <f t="shared" si="929"/>
        <v>0</v>
      </c>
      <c r="AQ868" s="29">
        <f t="shared" si="915"/>
        <v>0</v>
      </c>
      <c r="AR868" s="86">
        <f t="shared" si="916"/>
        <v>0</v>
      </c>
      <c r="AS868" s="33">
        <f t="shared" si="917"/>
        <v>0</v>
      </c>
      <c r="AT868" s="19">
        <f t="shared" si="918"/>
        <v>0</v>
      </c>
      <c r="AU868" s="18">
        <f t="shared" si="930"/>
        <v>1</v>
      </c>
      <c r="AV868" s="5">
        <f t="shared" si="931"/>
        <v>4.1000000000000005</v>
      </c>
      <c r="AW868" s="17">
        <f t="shared" si="919"/>
        <v>1</v>
      </c>
      <c r="AX868" s="17">
        <f t="shared" si="920"/>
        <v>0</v>
      </c>
      <c r="AY868" s="17">
        <f t="shared" si="932"/>
        <v>0</v>
      </c>
      <c r="AZ868" s="19">
        <f t="shared" si="933"/>
        <v>1150</v>
      </c>
      <c r="BA868" s="19">
        <f t="shared" si="934"/>
        <v>0</v>
      </c>
      <c r="BB868" s="19">
        <f t="shared" si="935"/>
        <v>0</v>
      </c>
      <c r="BC868" s="19">
        <f t="shared" si="936"/>
        <v>0</v>
      </c>
      <c r="BD868" s="17">
        <f t="shared" si="937"/>
        <v>1150</v>
      </c>
      <c r="BE868" s="17">
        <f t="shared" si="921"/>
        <v>0</v>
      </c>
      <c r="BF868" s="38">
        <f t="shared" si="922"/>
        <v>0</v>
      </c>
      <c r="BG868" s="38">
        <f t="shared" si="923"/>
        <v>0</v>
      </c>
      <c r="BH868" s="38">
        <f t="shared" si="938"/>
        <v>0</v>
      </c>
      <c r="BI868" s="38">
        <f t="shared" si="924"/>
        <v>-0.70000000000000007</v>
      </c>
      <c r="BJ868" s="5">
        <f t="shared" si="925"/>
        <v>0</v>
      </c>
      <c r="BK868" s="5">
        <f t="shared" si="939"/>
        <v>0</v>
      </c>
      <c r="BL868" s="22">
        <f t="shared" si="940"/>
        <v>4.1000000000000005</v>
      </c>
      <c r="BM868" s="5">
        <f t="shared" si="941"/>
        <v>3.4000000000000004</v>
      </c>
      <c r="BN868" s="66">
        <f t="shared" si="942"/>
        <v>340.00000000000006</v>
      </c>
      <c r="BO868" s="5">
        <f>AP868*BO1706</f>
        <v>0</v>
      </c>
      <c r="BP868" s="5">
        <f>AU868*BP1239</f>
        <v>-39</v>
      </c>
      <c r="BQ868" s="5">
        <f t="shared" si="973"/>
        <v>-39</v>
      </c>
      <c r="BR868" s="356">
        <f t="shared" si="957"/>
        <v>262.00000000000006</v>
      </c>
      <c r="BS868" s="5">
        <f t="shared" si="943"/>
        <v>1056.2</v>
      </c>
      <c r="BT868" s="6"/>
      <c r="BU868" s="306">
        <v>42331</v>
      </c>
      <c r="BV868" s="38">
        <f t="shared" si="926"/>
        <v>1056.2</v>
      </c>
      <c r="BW868" s="66">
        <f>BV27*BV868</f>
        <v>87015.982863733734</v>
      </c>
      <c r="BX868" s="66">
        <f t="shared" si="947"/>
        <v>-1655.95650024715</v>
      </c>
      <c r="BY868" s="17">
        <f t="shared" si="945"/>
        <v>0</v>
      </c>
      <c r="BZ868" s="17">
        <f t="shared" si="948"/>
        <v>1</v>
      </c>
      <c r="CA868" s="66">
        <f t="shared" si="974"/>
        <v>262</v>
      </c>
      <c r="CB868" s="66">
        <f>N3+CE868</f>
        <v>196418</v>
      </c>
      <c r="CC868" s="66">
        <f>MAX(BW404:BW868)</f>
        <v>154630.08732904927</v>
      </c>
      <c r="CD868" s="66">
        <f t="shared" si="927"/>
        <v>-67614.10446531554</v>
      </c>
      <c r="CE868" s="66">
        <f t="shared" si="975"/>
        <v>146418</v>
      </c>
      <c r="CF868" s="66">
        <f>MAX(CE404:CE868)</f>
        <v>148574</v>
      </c>
      <c r="CG868" s="66">
        <f t="shared" si="928"/>
        <v>-2156</v>
      </c>
      <c r="CH868" s="370">
        <f t="shared" si="972"/>
        <v>42331</v>
      </c>
      <c r="CI868" s="17">
        <f t="shared" si="976"/>
        <v>1</v>
      </c>
      <c r="CJ868" s="17">
        <f t="shared" si="977"/>
        <v>0</v>
      </c>
      <c r="CK868" s="38">
        <f>MAX(BV38:BV868)</f>
        <v>1876.9</v>
      </c>
      <c r="CL868" s="38">
        <f t="shared" si="946"/>
        <v>-820.7</v>
      </c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</row>
    <row r="869" spans="1:147" customFormat="1" x14ac:dyDescent="0.25">
      <c r="A869" s="3"/>
      <c r="B869" s="254">
        <f t="shared" si="958"/>
        <v>42170</v>
      </c>
      <c r="C869" s="5">
        <f t="shared" si="961"/>
        <v>58264</v>
      </c>
      <c r="D869" s="5">
        <v>0</v>
      </c>
      <c r="E869" s="66">
        <f t="shared" si="963"/>
        <v>0</v>
      </c>
      <c r="F869" s="66">
        <f t="shared" si="959"/>
        <v>-1068</v>
      </c>
      <c r="G869" s="4">
        <f t="shared" si="962"/>
        <v>57196</v>
      </c>
      <c r="H869" s="8">
        <f t="shared" si="960"/>
        <v>-1.8330358368804065E-2</v>
      </c>
      <c r="I869" s="3"/>
      <c r="J869" s="306">
        <v>42338</v>
      </c>
      <c r="K869" s="176">
        <v>1056</v>
      </c>
      <c r="L869" s="176">
        <v>1088.3</v>
      </c>
      <c r="M869" s="176">
        <v>1045.4000000000001</v>
      </c>
      <c r="N869" s="178">
        <v>1084.0999999999999</v>
      </c>
      <c r="O869" s="5">
        <f t="shared" si="979"/>
        <v>42.899999999999864</v>
      </c>
      <c r="P869" s="8">
        <f t="shared" si="980"/>
        <v>4.062499999999987E-2</v>
      </c>
      <c r="Q869" s="8">
        <f>(AVERAGE(P866:P868))*Q1239</f>
        <v>1.0624354863533848E-2</v>
      </c>
      <c r="R869" s="8">
        <f>P868/P1239</f>
        <v>0.7666822595485967</v>
      </c>
      <c r="S869" s="109">
        <f t="shared" si="964"/>
        <v>1044.7806812641084</v>
      </c>
      <c r="T869" s="5">
        <f t="shared" si="965"/>
        <v>11</v>
      </c>
      <c r="U869" s="8">
        <f t="shared" si="978"/>
        <v>0.45</v>
      </c>
      <c r="V869" s="19">
        <f t="shared" si="966"/>
        <v>0</v>
      </c>
      <c r="W869" s="109">
        <f t="shared" si="967"/>
        <v>1067.2193187358916</v>
      </c>
      <c r="X869" s="5">
        <f t="shared" si="968"/>
        <v>9</v>
      </c>
      <c r="Y869" s="8">
        <f t="shared" si="981"/>
        <v>0.55000000000000004</v>
      </c>
      <c r="Z869" s="5">
        <f t="shared" si="969"/>
        <v>19.099999999999909</v>
      </c>
      <c r="AA869" s="5">
        <f>K869*AA1239</f>
        <v>13.728</v>
      </c>
      <c r="AB869" s="5">
        <f t="shared" si="982"/>
        <v>10.525014059083135</v>
      </c>
      <c r="AC869" s="2">
        <f t="shared" si="944"/>
        <v>42338</v>
      </c>
      <c r="AD869" s="43">
        <f t="shared" si="912"/>
        <v>1045</v>
      </c>
      <c r="AE869" s="235">
        <v>5.8</v>
      </c>
      <c r="AF869" s="131">
        <f>(AK868&gt;AF1239)*1</f>
        <v>0</v>
      </c>
      <c r="AG869" s="112">
        <f>MROUND((AD869*AG1239),5)</f>
        <v>1025</v>
      </c>
      <c r="AH869" s="113">
        <f>MROUND((AE869*AH1239),0.1)</f>
        <v>1</v>
      </c>
      <c r="AI869" s="60">
        <f t="shared" si="913"/>
        <v>27.899999999999864</v>
      </c>
      <c r="AJ869" s="60">
        <f t="shared" si="970"/>
        <v>1056</v>
      </c>
      <c r="AK869" s="133">
        <f t="shared" si="971"/>
        <v>1084.0999999999999</v>
      </c>
      <c r="AL869" s="41">
        <f t="shared" si="983"/>
        <v>1065</v>
      </c>
      <c r="AM869" s="56">
        <f t="shared" si="910"/>
        <v>7.1000000000000005</v>
      </c>
      <c r="AN869" s="82">
        <f t="shared" si="911"/>
        <v>1</v>
      </c>
      <c r="AO869" s="82">
        <f t="shared" si="914"/>
        <v>0</v>
      </c>
      <c r="AP869" s="33">
        <f t="shared" si="929"/>
        <v>0</v>
      </c>
      <c r="AQ869" s="29">
        <f t="shared" si="915"/>
        <v>0</v>
      </c>
      <c r="AR869" s="86">
        <f t="shared" si="916"/>
        <v>1</v>
      </c>
      <c r="AS869" s="33">
        <f t="shared" si="917"/>
        <v>0</v>
      </c>
      <c r="AT869" s="19">
        <f t="shared" si="918"/>
        <v>0</v>
      </c>
      <c r="AU869" s="18">
        <f t="shared" si="930"/>
        <v>1</v>
      </c>
      <c r="AV869" s="5">
        <f t="shared" si="931"/>
        <v>7.1000000000000005</v>
      </c>
      <c r="AW869" s="17">
        <f t="shared" si="919"/>
        <v>0</v>
      </c>
      <c r="AX869" s="17">
        <f t="shared" si="920"/>
        <v>1</v>
      </c>
      <c r="AY869" s="17">
        <f t="shared" si="932"/>
        <v>1065</v>
      </c>
      <c r="AZ869" s="19">
        <f t="shared" si="933"/>
        <v>1150</v>
      </c>
      <c r="BA869" s="19">
        <f t="shared" si="934"/>
        <v>0</v>
      </c>
      <c r="BB869" s="19">
        <f t="shared" si="935"/>
        <v>0</v>
      </c>
      <c r="BC869" s="19">
        <f t="shared" si="936"/>
        <v>1065</v>
      </c>
      <c r="BD869" s="17">
        <f t="shared" si="937"/>
        <v>0</v>
      </c>
      <c r="BE869" s="17">
        <f t="shared" si="921"/>
        <v>0</v>
      </c>
      <c r="BF869" s="38">
        <f t="shared" si="922"/>
        <v>0</v>
      </c>
      <c r="BG869" s="38">
        <f t="shared" si="923"/>
        <v>0</v>
      </c>
      <c r="BH869" s="38">
        <f t="shared" si="938"/>
        <v>0</v>
      </c>
      <c r="BI869" s="38">
        <f t="shared" si="924"/>
        <v>-1</v>
      </c>
      <c r="BJ869" s="5">
        <f t="shared" si="925"/>
        <v>0</v>
      </c>
      <c r="BK869" s="5">
        <f t="shared" si="939"/>
        <v>-85</v>
      </c>
      <c r="BL869" s="22">
        <f t="shared" si="940"/>
        <v>-77.900000000000006</v>
      </c>
      <c r="BM869" s="5">
        <f t="shared" si="941"/>
        <v>-78.900000000000006</v>
      </c>
      <c r="BN869" s="66">
        <f t="shared" si="942"/>
        <v>-7890.0000000000009</v>
      </c>
      <c r="BO869" s="5">
        <f>AP869*BO1707</f>
        <v>0</v>
      </c>
      <c r="BP869" s="5">
        <f>AU869*BP1239</f>
        <v>-39</v>
      </c>
      <c r="BQ869" s="5">
        <f t="shared" si="973"/>
        <v>-39</v>
      </c>
      <c r="BR869" s="356">
        <f t="shared" si="957"/>
        <v>-7968.0000000000009</v>
      </c>
      <c r="BS869" s="5">
        <f t="shared" si="943"/>
        <v>1084.0999999999999</v>
      </c>
      <c r="BT869" s="6"/>
      <c r="BU869" s="306">
        <v>42338</v>
      </c>
      <c r="BV869" s="38">
        <f t="shared" si="926"/>
        <v>1084.0999999999999</v>
      </c>
      <c r="BW869" s="66">
        <f>BV27*BV869</f>
        <v>89314.549349151421</v>
      </c>
      <c r="BX869" s="66">
        <f t="shared" si="947"/>
        <v>2298.5664854176866</v>
      </c>
      <c r="BY869" s="17">
        <f t="shared" si="945"/>
        <v>1</v>
      </c>
      <c r="BZ869" s="17">
        <f t="shared" si="948"/>
        <v>0</v>
      </c>
      <c r="CA869" s="66">
        <f t="shared" si="974"/>
        <v>-7968</v>
      </c>
      <c r="CB869" s="66">
        <f>N3+CE869</f>
        <v>188450</v>
      </c>
      <c r="CC869" s="66">
        <f>MAX(BW404:BW869)</f>
        <v>154630.08732904927</v>
      </c>
      <c r="CD869" s="66">
        <f t="shared" si="927"/>
        <v>-65315.537979897854</v>
      </c>
      <c r="CE869" s="66">
        <f t="shared" si="975"/>
        <v>138450</v>
      </c>
      <c r="CF869" s="66">
        <f>MAX(CE404:CE869)</f>
        <v>148574</v>
      </c>
      <c r="CG869" s="66">
        <f t="shared" si="928"/>
        <v>-10124</v>
      </c>
      <c r="CH869" s="370">
        <f t="shared" si="972"/>
        <v>42338</v>
      </c>
      <c r="CI869" s="17">
        <f t="shared" si="976"/>
        <v>0</v>
      </c>
      <c r="CJ869" s="17">
        <f t="shared" si="977"/>
        <v>1</v>
      </c>
      <c r="CK869" s="38">
        <f>MAX(BV38:BV869)</f>
        <v>1876.9</v>
      </c>
      <c r="CL869" s="38">
        <f t="shared" si="946"/>
        <v>-792.80000000000018</v>
      </c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</row>
    <row r="870" spans="1:147" customFormat="1" x14ac:dyDescent="0.25">
      <c r="A870" s="3"/>
      <c r="B870" s="254">
        <f t="shared" si="958"/>
        <v>42177</v>
      </c>
      <c r="C870" s="5">
        <f t="shared" si="961"/>
        <v>57196</v>
      </c>
      <c r="D870" s="5">
        <v>0</v>
      </c>
      <c r="E870" s="66">
        <f t="shared" si="963"/>
        <v>0</v>
      </c>
      <c r="F870" s="66">
        <f t="shared" si="959"/>
        <v>311</v>
      </c>
      <c r="G870" s="4">
        <f t="shared" si="962"/>
        <v>57507</v>
      </c>
      <c r="H870" s="8">
        <f t="shared" si="960"/>
        <v>5.4374431778446046E-3</v>
      </c>
      <c r="I870" s="3"/>
      <c r="J870" s="306">
        <v>42345</v>
      </c>
      <c r="K870" s="176">
        <v>1085.5</v>
      </c>
      <c r="L870" s="176">
        <v>1086.0999999999999</v>
      </c>
      <c r="M870" s="176">
        <v>1061.7</v>
      </c>
      <c r="N870" s="178">
        <v>1075.7</v>
      </c>
      <c r="O870" s="5">
        <f t="shared" si="979"/>
        <v>24.399999999999864</v>
      </c>
      <c r="P870" s="8">
        <f t="shared" si="980"/>
        <v>2.2478120681713371E-2</v>
      </c>
      <c r="Q870" s="8">
        <f>(AVERAGE(P867:P869))*Q1239</f>
        <v>1.3359908684731747E-2</v>
      </c>
      <c r="R870" s="8">
        <f>P869/P1239</f>
        <v>1.1520981737881593</v>
      </c>
      <c r="S870" s="109">
        <f t="shared" si="964"/>
        <v>1070.9978191227237</v>
      </c>
      <c r="T870" s="5">
        <f t="shared" si="965"/>
        <v>15.5</v>
      </c>
      <c r="U870" s="8">
        <f t="shared" si="978"/>
        <v>0.48333333333333334</v>
      </c>
      <c r="V870" s="19">
        <f t="shared" si="966"/>
        <v>0</v>
      </c>
      <c r="W870" s="109">
        <f t="shared" si="967"/>
        <v>1100.0021808772763</v>
      </c>
      <c r="X870" s="5">
        <f t="shared" si="968"/>
        <v>14.5</v>
      </c>
      <c r="Y870" s="8">
        <f t="shared" si="981"/>
        <v>0.51666666666666661</v>
      </c>
      <c r="Z870" s="5">
        <f t="shared" si="969"/>
        <v>0</v>
      </c>
      <c r="AA870" s="5">
        <f>K870*AA1239</f>
        <v>14.111499999999999</v>
      </c>
      <c r="AB870" s="5">
        <f t="shared" si="982"/>
        <v>16.257833379411608</v>
      </c>
      <c r="AC870" s="2">
        <f t="shared" si="944"/>
        <v>42345</v>
      </c>
      <c r="AD870" s="43">
        <f t="shared" si="912"/>
        <v>1070</v>
      </c>
      <c r="AE870" s="235">
        <v>4.7</v>
      </c>
      <c r="AF870" s="131">
        <f>(AK869&gt;AF1239)*1</f>
        <v>0</v>
      </c>
      <c r="AG870" s="112">
        <f>MROUND((AD870*AG1239),5)</f>
        <v>1050</v>
      </c>
      <c r="AH870" s="113">
        <f>MROUND((AE870*AH1239),0.1)</f>
        <v>0.8</v>
      </c>
      <c r="AI870" s="60">
        <f t="shared" si="913"/>
        <v>-8.3999999999998636</v>
      </c>
      <c r="AJ870" s="60">
        <f t="shared" si="970"/>
        <v>1085.5</v>
      </c>
      <c r="AK870" s="133">
        <f t="shared" si="971"/>
        <v>1075.7</v>
      </c>
      <c r="AL870" s="41">
        <f t="shared" si="983"/>
        <v>1100</v>
      </c>
      <c r="AM870" s="56">
        <f t="shared" ref="AM870:AM933" si="984">MROUND((AB869*Y869),0.1)</f>
        <v>5.8000000000000007</v>
      </c>
      <c r="AN870" s="82">
        <f t="shared" ref="AN870:AN933" si="985">(AI870&gt;0)*1</f>
        <v>0</v>
      </c>
      <c r="AO870" s="82">
        <f t="shared" si="914"/>
        <v>1</v>
      </c>
      <c r="AP870" s="33">
        <f t="shared" si="929"/>
        <v>1</v>
      </c>
      <c r="AQ870" s="29">
        <f t="shared" si="915"/>
        <v>4.7</v>
      </c>
      <c r="AR870" s="86">
        <f t="shared" si="916"/>
        <v>1</v>
      </c>
      <c r="AS870" s="33">
        <f t="shared" si="917"/>
        <v>0</v>
      </c>
      <c r="AT870" s="19">
        <f t="shared" si="918"/>
        <v>0</v>
      </c>
      <c r="AU870" s="18">
        <f t="shared" si="930"/>
        <v>0</v>
      </c>
      <c r="AV870" s="5">
        <f t="shared" si="931"/>
        <v>0</v>
      </c>
      <c r="AW870" s="17">
        <f t="shared" si="919"/>
        <v>0</v>
      </c>
      <c r="AX870" s="17">
        <f t="shared" si="920"/>
        <v>0</v>
      </c>
      <c r="AY870" s="17">
        <f t="shared" si="932"/>
        <v>0</v>
      </c>
      <c r="AZ870" s="19">
        <f t="shared" si="933"/>
        <v>0</v>
      </c>
      <c r="BA870" s="19">
        <f t="shared" si="934"/>
        <v>0</v>
      </c>
      <c r="BB870" s="19">
        <f t="shared" si="935"/>
        <v>0</v>
      </c>
      <c r="BC870" s="19">
        <f t="shared" si="936"/>
        <v>0</v>
      </c>
      <c r="BD870" s="17">
        <f t="shared" si="937"/>
        <v>0</v>
      </c>
      <c r="BE870" s="17">
        <f t="shared" si="921"/>
        <v>0</v>
      </c>
      <c r="BF870" s="38">
        <f t="shared" si="922"/>
        <v>0</v>
      </c>
      <c r="BG870" s="38">
        <f t="shared" si="923"/>
        <v>0</v>
      </c>
      <c r="BH870" s="38">
        <f t="shared" si="938"/>
        <v>0</v>
      </c>
      <c r="BI870" s="38">
        <f t="shared" si="924"/>
        <v>-0.8</v>
      </c>
      <c r="BJ870" s="5">
        <f t="shared" si="925"/>
        <v>4.7</v>
      </c>
      <c r="BK870" s="5">
        <f t="shared" si="939"/>
        <v>0</v>
      </c>
      <c r="BL870" s="22">
        <f t="shared" si="940"/>
        <v>0</v>
      </c>
      <c r="BM870" s="5">
        <f t="shared" si="941"/>
        <v>3.9000000000000004</v>
      </c>
      <c r="BN870" s="66">
        <f t="shared" si="942"/>
        <v>390.00000000000006</v>
      </c>
      <c r="BO870" s="5">
        <f>AP870*BO1708</f>
        <v>0</v>
      </c>
      <c r="BP870" s="5">
        <f>AU870*BP1239</f>
        <v>0</v>
      </c>
      <c r="BQ870" s="5">
        <f t="shared" si="973"/>
        <v>-39</v>
      </c>
      <c r="BR870" s="356">
        <f t="shared" si="957"/>
        <v>351.00000000000006</v>
      </c>
      <c r="BS870" s="5">
        <f t="shared" si="943"/>
        <v>1075.7</v>
      </c>
      <c r="BT870" s="6"/>
      <c r="BU870" s="306">
        <v>42345</v>
      </c>
      <c r="BV870" s="38">
        <f t="shared" si="926"/>
        <v>1075.7</v>
      </c>
      <c r="BW870" s="66">
        <f>BV27*BV870</f>
        <v>88622.507826660076</v>
      </c>
      <c r="BX870" s="66">
        <f t="shared" si="947"/>
        <v>-692.04152249134495</v>
      </c>
      <c r="BY870" s="17">
        <f t="shared" si="945"/>
        <v>0</v>
      </c>
      <c r="BZ870" s="17">
        <f t="shared" si="948"/>
        <v>1</v>
      </c>
      <c r="CA870" s="66">
        <f t="shared" si="974"/>
        <v>351</v>
      </c>
      <c r="CB870" s="66">
        <f>N3+CE870</f>
        <v>188801</v>
      </c>
      <c r="CC870" s="66">
        <f>MAX(BW404:BW870)</f>
        <v>154630.08732904927</v>
      </c>
      <c r="CD870" s="66">
        <f t="shared" si="927"/>
        <v>-66007.579502389199</v>
      </c>
      <c r="CE870" s="66">
        <f t="shared" si="975"/>
        <v>138801</v>
      </c>
      <c r="CF870" s="66">
        <f>MAX(CE404:CE870)</f>
        <v>148574</v>
      </c>
      <c r="CG870" s="66">
        <f t="shared" si="928"/>
        <v>-9773</v>
      </c>
      <c r="CH870" s="370">
        <f t="shared" si="972"/>
        <v>42345</v>
      </c>
      <c r="CI870" s="17">
        <f t="shared" si="976"/>
        <v>1</v>
      </c>
      <c r="CJ870" s="17">
        <f t="shared" si="977"/>
        <v>0</v>
      </c>
      <c r="CK870" s="38">
        <f>MAX(BV38:BV870)</f>
        <v>1876.9</v>
      </c>
      <c r="CL870" s="38">
        <f t="shared" si="946"/>
        <v>-801.2</v>
      </c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</row>
    <row r="871" spans="1:147" customFormat="1" x14ac:dyDescent="0.25">
      <c r="A871" s="3"/>
      <c r="B871" s="254">
        <f t="shared" si="958"/>
        <v>42184</v>
      </c>
      <c r="C871" s="5">
        <f t="shared" si="961"/>
        <v>57507</v>
      </c>
      <c r="D871" s="5">
        <v>0</v>
      </c>
      <c r="E871" s="66">
        <f t="shared" si="963"/>
        <v>0</v>
      </c>
      <c r="F871" s="66">
        <f t="shared" si="959"/>
        <v>422</v>
      </c>
      <c r="G871" s="4">
        <f t="shared" si="962"/>
        <v>57929</v>
      </c>
      <c r="H871" s="8">
        <f t="shared" si="960"/>
        <v>7.3382370841810563E-3</v>
      </c>
      <c r="I871" s="3"/>
      <c r="J871" s="306">
        <v>42352</v>
      </c>
      <c r="K871" s="176">
        <v>1073</v>
      </c>
      <c r="L871" s="176">
        <v>1077.9000000000001</v>
      </c>
      <c r="M871" s="176">
        <v>1046.8</v>
      </c>
      <c r="N871" s="178">
        <v>1065</v>
      </c>
      <c r="O871" s="5">
        <f t="shared" si="979"/>
        <v>31.100000000000136</v>
      </c>
      <c r="P871" s="8">
        <f t="shared" si="980"/>
        <v>2.8984156570363594E-2</v>
      </c>
      <c r="Q871" s="8">
        <f>(AVERAGE(P868:P870))*Q1239</f>
        <v>1.2018357376662488E-2</v>
      </c>
      <c r="R871" s="8">
        <f>P870/P1239</f>
        <v>0.6374646593868778</v>
      </c>
      <c r="S871" s="109">
        <f t="shared" si="964"/>
        <v>1060.1043025348411</v>
      </c>
      <c r="T871" s="5">
        <f t="shared" si="965"/>
        <v>13</v>
      </c>
      <c r="U871" s="8">
        <f t="shared" si="978"/>
        <v>0.48</v>
      </c>
      <c r="V871" s="19">
        <f t="shared" si="966"/>
        <v>0</v>
      </c>
      <c r="W871" s="109">
        <f t="shared" si="967"/>
        <v>1085.8956974651589</v>
      </c>
      <c r="X871" s="5">
        <f t="shared" si="968"/>
        <v>12</v>
      </c>
      <c r="Y871" s="8">
        <f t="shared" si="981"/>
        <v>0.52</v>
      </c>
      <c r="Z871" s="5">
        <f t="shared" si="969"/>
        <v>0</v>
      </c>
      <c r="AA871" s="5">
        <f>K871*AA1239</f>
        <v>13.949</v>
      </c>
      <c r="AB871" s="5">
        <f t="shared" si="982"/>
        <v>8.8919945337875586</v>
      </c>
      <c r="AC871" s="2">
        <f t="shared" si="944"/>
        <v>42352</v>
      </c>
      <c r="AD871" s="43">
        <f t="shared" ref="AD871:AD934" si="986">MROUND(S871,5)</f>
        <v>1060</v>
      </c>
      <c r="AE871" s="235">
        <v>7.8</v>
      </c>
      <c r="AF871" s="131">
        <f>(AK870&gt;AF1239)*1</f>
        <v>0</v>
      </c>
      <c r="AG871" s="112">
        <f>MROUND((AD871*AG1239),5)</f>
        <v>1040</v>
      </c>
      <c r="AH871" s="113">
        <f>MROUND((AE871*AH1239),0.1)</f>
        <v>1.4000000000000001</v>
      </c>
      <c r="AI871" s="60">
        <f t="shared" ref="AI871:AI934" si="987">AK871-AK870</f>
        <v>-10.700000000000045</v>
      </c>
      <c r="AJ871" s="60">
        <f t="shared" si="970"/>
        <v>1073</v>
      </c>
      <c r="AK871" s="133">
        <f t="shared" si="971"/>
        <v>1065</v>
      </c>
      <c r="AL871" s="41">
        <f t="shared" si="983"/>
        <v>1085</v>
      </c>
      <c r="AM871" s="56">
        <f t="shared" si="984"/>
        <v>8.4</v>
      </c>
      <c r="AN871" s="82">
        <f t="shared" si="985"/>
        <v>0</v>
      </c>
      <c r="AO871" s="82">
        <f t="shared" ref="AO871:AO934" si="988">(AI871&lt;0)*1</f>
        <v>1</v>
      </c>
      <c r="AP871" s="33">
        <f t="shared" si="929"/>
        <v>1</v>
      </c>
      <c r="AQ871" s="29">
        <f t="shared" ref="AQ871:AQ934" si="989">AP871*AE871</f>
        <v>7.8</v>
      </c>
      <c r="AR871" s="86">
        <f t="shared" ref="AR871:AR934" si="990">(AK871&gt;AD871)*1</f>
        <v>1</v>
      </c>
      <c r="AS871" s="33">
        <f t="shared" ref="AS871:AS934" si="991">(AD871&gt;AK871)*AP871</f>
        <v>0</v>
      </c>
      <c r="AT871" s="19">
        <f t="shared" ref="AT871:AT934" si="992">AS871*AD871</f>
        <v>0</v>
      </c>
      <c r="AU871" s="18">
        <f t="shared" si="930"/>
        <v>0</v>
      </c>
      <c r="AV871" s="5">
        <f t="shared" si="931"/>
        <v>0</v>
      </c>
      <c r="AW871" s="17">
        <f t="shared" ref="AW871:AW934" si="993">(AK871&lt;AL871)*AU871</f>
        <v>0</v>
      </c>
      <c r="AX871" s="17">
        <f t="shared" ref="AX871:AX934" si="994">(AK871&gt;AL871)*AU871</f>
        <v>0</v>
      </c>
      <c r="AY871" s="17">
        <f t="shared" si="932"/>
        <v>0</v>
      </c>
      <c r="AZ871" s="19">
        <f t="shared" si="933"/>
        <v>0</v>
      </c>
      <c r="BA871" s="19">
        <f t="shared" si="934"/>
        <v>0</v>
      </c>
      <c r="BB871" s="19">
        <f t="shared" si="935"/>
        <v>0</v>
      </c>
      <c r="BC871" s="19">
        <f t="shared" si="936"/>
        <v>0</v>
      </c>
      <c r="BD871" s="17">
        <f t="shared" si="937"/>
        <v>0</v>
      </c>
      <c r="BE871" s="17">
        <f t="shared" ref="BE871:BE934" si="995">(AG871&gt;AK871)*AF871</f>
        <v>0</v>
      </c>
      <c r="BF871" s="38">
        <f t="shared" ref="BF871:BF934" si="996">(AG871&gt;AK871)*AG871</f>
        <v>0</v>
      </c>
      <c r="BG871" s="38">
        <f t="shared" ref="BG871:BG934" si="997">((AG871-BD871)*(BD871&gt;0)*BE871)</f>
        <v>0</v>
      </c>
      <c r="BH871" s="38">
        <f t="shared" si="938"/>
        <v>0</v>
      </c>
      <c r="BI871" s="38">
        <f t="shared" ref="BI871:BI934" si="998">((BG871+BH871)*BE871)-AH871</f>
        <v>-1.4000000000000001</v>
      </c>
      <c r="BJ871" s="5">
        <f t="shared" ref="BJ871:BJ934" si="999">AP871*AE871</f>
        <v>7.8</v>
      </c>
      <c r="BK871" s="5">
        <f t="shared" si="939"/>
        <v>0</v>
      </c>
      <c r="BL871" s="22">
        <f t="shared" si="940"/>
        <v>0</v>
      </c>
      <c r="BM871" s="5">
        <f t="shared" si="941"/>
        <v>6.3999999999999995</v>
      </c>
      <c r="BN871" s="66">
        <f t="shared" si="942"/>
        <v>640</v>
      </c>
      <c r="BO871" s="5">
        <f>AP871*BO1709</f>
        <v>0</v>
      </c>
      <c r="BP871" s="5">
        <f>AU871*BP1239</f>
        <v>0</v>
      </c>
      <c r="BQ871" s="5">
        <f t="shared" si="973"/>
        <v>-39</v>
      </c>
      <c r="BR871" s="356">
        <f t="shared" si="957"/>
        <v>601</v>
      </c>
      <c r="BS871" s="5">
        <f t="shared" si="943"/>
        <v>1065</v>
      </c>
      <c r="BT871" s="6"/>
      <c r="BU871" s="306">
        <v>42352</v>
      </c>
      <c r="BV871" s="38">
        <f t="shared" ref="BV871:BV934" si="1000">AK871</f>
        <v>1065</v>
      </c>
      <c r="BW871" s="66">
        <f>BV27*BV871</f>
        <v>87740.978744438951</v>
      </c>
      <c r="BX871" s="66">
        <f t="shared" si="947"/>
        <v>-881.52908222112455</v>
      </c>
      <c r="BY871" s="17">
        <f t="shared" si="945"/>
        <v>0</v>
      </c>
      <c r="BZ871" s="17">
        <f t="shared" si="948"/>
        <v>1</v>
      </c>
      <c r="CA871" s="66">
        <f t="shared" si="974"/>
        <v>601</v>
      </c>
      <c r="CB871" s="66">
        <f>N3+CE871</f>
        <v>189402</v>
      </c>
      <c r="CC871" s="66">
        <f>MAX(BW404:BW871)</f>
        <v>154630.08732904927</v>
      </c>
      <c r="CD871" s="66">
        <f t="shared" si="927"/>
        <v>-66889.108584610323</v>
      </c>
      <c r="CE871" s="66">
        <f t="shared" si="975"/>
        <v>139402</v>
      </c>
      <c r="CF871" s="66">
        <f>MAX(CE404:CE871)</f>
        <v>148574</v>
      </c>
      <c r="CG871" s="66">
        <f t="shared" si="928"/>
        <v>-9172</v>
      </c>
      <c r="CH871" s="370">
        <f t="shared" si="972"/>
        <v>42352</v>
      </c>
      <c r="CI871" s="17">
        <f t="shared" si="976"/>
        <v>1</v>
      </c>
      <c r="CJ871" s="17">
        <f t="shared" si="977"/>
        <v>0</v>
      </c>
      <c r="CK871" s="38">
        <f>MAX(BV38:BV871)</f>
        <v>1876.9</v>
      </c>
      <c r="CL871" s="38">
        <f t="shared" si="946"/>
        <v>-811.90000000000009</v>
      </c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</row>
    <row r="872" spans="1:147" customFormat="1" x14ac:dyDescent="0.25">
      <c r="A872" s="3"/>
      <c r="B872" s="254">
        <f t="shared" si="958"/>
        <v>42191</v>
      </c>
      <c r="C872" s="5">
        <f t="shared" si="961"/>
        <v>57929</v>
      </c>
      <c r="D872" s="5">
        <v>0</v>
      </c>
      <c r="E872" s="66">
        <f t="shared" si="963"/>
        <v>0</v>
      </c>
      <c r="F872" s="66">
        <f t="shared" si="959"/>
        <v>422</v>
      </c>
      <c r="G872" s="4">
        <f t="shared" si="962"/>
        <v>58351</v>
      </c>
      <c r="H872" s="8">
        <f t="shared" si="960"/>
        <v>7.2847796440470231E-3</v>
      </c>
      <c r="I872" s="3"/>
      <c r="J872" s="306">
        <v>42359</v>
      </c>
      <c r="K872" s="176">
        <v>1065.2</v>
      </c>
      <c r="L872" s="176">
        <v>1081.4000000000001</v>
      </c>
      <c r="M872" s="176">
        <v>1063.0999999999999</v>
      </c>
      <c r="N872" s="178">
        <v>1075.9000000000001</v>
      </c>
      <c r="O872" s="5">
        <f t="shared" si="979"/>
        <v>18.300000000000182</v>
      </c>
      <c r="P872" s="8">
        <f t="shared" si="980"/>
        <v>1.7179872324446285E-2</v>
      </c>
      <c r="Q872" s="8">
        <f>(AVERAGE(P869:P871))*Q1239</f>
        <v>1.2278303633610245E-2</v>
      </c>
      <c r="R872" s="8">
        <f>P871/P1239</f>
        <v>0.82197154100938041</v>
      </c>
      <c r="S872" s="109">
        <f t="shared" si="964"/>
        <v>1052.1211509694783</v>
      </c>
      <c r="T872" s="5">
        <f t="shared" si="965"/>
        <v>15.200000000000045</v>
      </c>
      <c r="U872" s="8">
        <f t="shared" si="978"/>
        <v>0.49333333333333179</v>
      </c>
      <c r="V872" s="19">
        <f t="shared" si="966"/>
        <v>0</v>
      </c>
      <c r="W872" s="109">
        <f t="shared" si="967"/>
        <v>1078.2788490305218</v>
      </c>
      <c r="X872" s="5">
        <f t="shared" si="968"/>
        <v>14.799999999999955</v>
      </c>
      <c r="Y872" s="8">
        <f t="shared" si="981"/>
        <v>0.50666666666666815</v>
      </c>
      <c r="Z872" s="5">
        <f t="shared" si="969"/>
        <v>0</v>
      </c>
      <c r="AA872" s="5">
        <f>K872*AA1239</f>
        <v>13.8476</v>
      </c>
      <c r="AB872" s="5">
        <f t="shared" si="982"/>
        <v>11.382333111281497</v>
      </c>
      <c r="AC872" s="2">
        <f t="shared" si="944"/>
        <v>42359</v>
      </c>
      <c r="AD872" s="43">
        <f t="shared" si="986"/>
        <v>1050</v>
      </c>
      <c r="AE872" s="235">
        <v>4.2</v>
      </c>
      <c r="AF872" s="131">
        <f>(AK871&gt;AF1239)*1</f>
        <v>0</v>
      </c>
      <c r="AG872" s="112">
        <f>MROUND((AD872*AG1239),5)</f>
        <v>1030</v>
      </c>
      <c r="AH872" s="113">
        <f>MROUND((AE872*AH1239),0.1)</f>
        <v>0.8</v>
      </c>
      <c r="AI872" s="60">
        <f t="shared" si="987"/>
        <v>10.900000000000091</v>
      </c>
      <c r="AJ872" s="60">
        <f t="shared" si="970"/>
        <v>1065.2</v>
      </c>
      <c r="AK872" s="133">
        <f t="shared" si="971"/>
        <v>1075.9000000000001</v>
      </c>
      <c r="AL872" s="41">
        <f t="shared" si="983"/>
        <v>1080</v>
      </c>
      <c r="AM872" s="56">
        <f t="shared" si="984"/>
        <v>4.6000000000000005</v>
      </c>
      <c r="AN872" s="82">
        <f t="shared" si="985"/>
        <v>1</v>
      </c>
      <c r="AO872" s="82">
        <f t="shared" si="988"/>
        <v>0</v>
      </c>
      <c r="AP872" s="33">
        <f t="shared" si="929"/>
        <v>1</v>
      </c>
      <c r="AQ872" s="29">
        <f t="shared" si="989"/>
        <v>4.2</v>
      </c>
      <c r="AR872" s="86">
        <f t="shared" si="990"/>
        <v>1</v>
      </c>
      <c r="AS872" s="33">
        <f t="shared" si="991"/>
        <v>0</v>
      </c>
      <c r="AT872" s="19">
        <f t="shared" si="992"/>
        <v>0</v>
      </c>
      <c r="AU872" s="18">
        <f t="shared" si="930"/>
        <v>0</v>
      </c>
      <c r="AV872" s="5">
        <f t="shared" si="931"/>
        <v>0</v>
      </c>
      <c r="AW872" s="17">
        <f t="shared" si="993"/>
        <v>0</v>
      </c>
      <c r="AX872" s="17">
        <f t="shared" si="994"/>
        <v>0</v>
      </c>
      <c r="AY872" s="17">
        <f t="shared" si="932"/>
        <v>0</v>
      </c>
      <c r="AZ872" s="19">
        <f t="shared" si="933"/>
        <v>0</v>
      </c>
      <c r="BA872" s="19">
        <f t="shared" si="934"/>
        <v>0</v>
      </c>
      <c r="BB872" s="19">
        <f t="shared" si="935"/>
        <v>0</v>
      </c>
      <c r="BC872" s="19">
        <f t="shared" si="936"/>
        <v>0</v>
      </c>
      <c r="BD872" s="17">
        <f t="shared" si="937"/>
        <v>0</v>
      </c>
      <c r="BE872" s="17">
        <f t="shared" si="995"/>
        <v>0</v>
      </c>
      <c r="BF872" s="38">
        <f t="shared" si="996"/>
        <v>0</v>
      </c>
      <c r="BG872" s="38">
        <f t="shared" si="997"/>
        <v>0</v>
      </c>
      <c r="BH872" s="38">
        <f t="shared" si="938"/>
        <v>0</v>
      </c>
      <c r="BI872" s="38">
        <f t="shared" si="998"/>
        <v>-0.8</v>
      </c>
      <c r="BJ872" s="5">
        <f t="shared" si="999"/>
        <v>4.2</v>
      </c>
      <c r="BK872" s="5">
        <f t="shared" si="939"/>
        <v>0</v>
      </c>
      <c r="BL872" s="22">
        <f t="shared" si="940"/>
        <v>0</v>
      </c>
      <c r="BM872" s="5">
        <f t="shared" si="941"/>
        <v>3.4000000000000004</v>
      </c>
      <c r="BN872" s="66">
        <f t="shared" si="942"/>
        <v>340.00000000000006</v>
      </c>
      <c r="BO872" s="5">
        <f>AP872*BO1710</f>
        <v>0</v>
      </c>
      <c r="BP872" s="5">
        <f>AU872*BP1239</f>
        <v>0</v>
      </c>
      <c r="BQ872" s="5">
        <f t="shared" si="973"/>
        <v>-39</v>
      </c>
      <c r="BR872" s="356">
        <f t="shared" si="957"/>
        <v>301.00000000000006</v>
      </c>
      <c r="BS872" s="5">
        <f t="shared" si="943"/>
        <v>1075.9000000000001</v>
      </c>
      <c r="BT872" s="6"/>
      <c r="BU872" s="306">
        <v>42359</v>
      </c>
      <c r="BV872" s="38">
        <f t="shared" si="1000"/>
        <v>1075.9000000000001</v>
      </c>
      <c r="BW872" s="66">
        <f>BV27*BV872</f>
        <v>88638.985005767026</v>
      </c>
      <c r="BX872" s="66">
        <f t="shared" si="947"/>
        <v>898.0062613280752</v>
      </c>
      <c r="BY872" s="17">
        <f t="shared" si="945"/>
        <v>1</v>
      </c>
      <c r="BZ872" s="17">
        <f t="shared" si="948"/>
        <v>0</v>
      </c>
      <c r="CA872" s="66">
        <f t="shared" si="974"/>
        <v>301</v>
      </c>
      <c r="CB872" s="66">
        <f>N3+CE872</f>
        <v>189703</v>
      </c>
      <c r="CC872" s="66">
        <f>MAX(BW404:BW872)</f>
        <v>154630.08732904927</v>
      </c>
      <c r="CD872" s="66">
        <f t="shared" ref="CD872:CD935" si="1001">BW872-CC872</f>
        <v>-65991.102323282248</v>
      </c>
      <c r="CE872" s="66">
        <f t="shared" si="975"/>
        <v>139703</v>
      </c>
      <c r="CF872" s="66">
        <f>MAX(CE404:CE872)</f>
        <v>148574</v>
      </c>
      <c r="CG872" s="66">
        <f t="shared" ref="CG872:CG935" si="1002">CE872-CF872</f>
        <v>-8871</v>
      </c>
      <c r="CH872" s="370">
        <f t="shared" si="972"/>
        <v>42359</v>
      </c>
      <c r="CI872" s="17">
        <f t="shared" si="976"/>
        <v>1</v>
      </c>
      <c r="CJ872" s="17">
        <f t="shared" si="977"/>
        <v>0</v>
      </c>
      <c r="CK872" s="38">
        <f>MAX(BV38:BV872)</f>
        <v>1876.9</v>
      </c>
      <c r="CL872" s="38">
        <f t="shared" si="946"/>
        <v>-801</v>
      </c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</row>
    <row r="873" spans="1:147" customFormat="1" x14ac:dyDescent="0.25">
      <c r="A873" s="3"/>
      <c r="B873" s="254">
        <f t="shared" si="958"/>
        <v>42198</v>
      </c>
      <c r="C873" s="5">
        <f t="shared" si="961"/>
        <v>58351</v>
      </c>
      <c r="D873" s="5">
        <v>0</v>
      </c>
      <c r="E873" s="66">
        <f t="shared" si="963"/>
        <v>0</v>
      </c>
      <c r="F873" s="66">
        <f t="shared" si="959"/>
        <v>432.00000000000006</v>
      </c>
      <c r="G873" s="4">
        <f t="shared" si="962"/>
        <v>58783</v>
      </c>
      <c r="H873" s="8">
        <f t="shared" si="960"/>
        <v>7.4034720913094898E-3</v>
      </c>
      <c r="I873" s="3"/>
      <c r="J873" s="306">
        <v>42366</v>
      </c>
      <c r="K873" s="176">
        <v>1075.2</v>
      </c>
      <c r="L873" s="176">
        <v>1076.5</v>
      </c>
      <c r="M873" s="176">
        <v>1056.5</v>
      </c>
      <c r="N873" s="178">
        <v>1060.2</v>
      </c>
      <c r="O873" s="5">
        <f t="shared" si="979"/>
        <v>20</v>
      </c>
      <c r="P873" s="8">
        <f t="shared" si="980"/>
        <v>1.8601190476190476E-2</v>
      </c>
      <c r="Q873" s="8">
        <f>(AVERAGE(P870:P872))*Q1239</f>
        <v>9.1522866102030989E-3</v>
      </c>
      <c r="R873" s="8">
        <f>P872/P1239</f>
        <v>0.48720983460697515</v>
      </c>
      <c r="S873" s="109">
        <f t="shared" si="964"/>
        <v>1065.3594614367096</v>
      </c>
      <c r="T873" s="5">
        <f t="shared" si="965"/>
        <v>10.200000000000045</v>
      </c>
      <c r="U873" s="8">
        <f t="shared" si="978"/>
        <v>0.48999999999999772</v>
      </c>
      <c r="V873" s="19">
        <f t="shared" si="966"/>
        <v>4.7999999999999545</v>
      </c>
      <c r="W873" s="109">
        <f t="shared" si="967"/>
        <v>1085.0405385632905</v>
      </c>
      <c r="X873" s="5">
        <f t="shared" si="968"/>
        <v>9.7999999999999545</v>
      </c>
      <c r="Y873" s="8">
        <f t="shared" si="981"/>
        <v>0.51000000000000223</v>
      </c>
      <c r="Z873" s="5">
        <f t="shared" si="969"/>
        <v>0</v>
      </c>
      <c r="AA873" s="5">
        <f>K873*AA1239</f>
        <v>13.977600000000001</v>
      </c>
      <c r="AB873" s="5">
        <f t="shared" si="982"/>
        <v>6.8100241842024563</v>
      </c>
      <c r="AC873" s="2">
        <f t="shared" si="944"/>
        <v>42366</v>
      </c>
      <c r="AD873" s="43">
        <f t="shared" si="986"/>
        <v>1065</v>
      </c>
      <c r="AE873" s="235">
        <v>5.6</v>
      </c>
      <c r="AF873" s="131">
        <f>(AK872&gt;AF1239)*1</f>
        <v>0</v>
      </c>
      <c r="AG873" s="112">
        <f>MROUND((AD873*AG1239),5)</f>
        <v>1045</v>
      </c>
      <c r="AH873" s="113">
        <f>MROUND((AE873*AH1239),0.1)</f>
        <v>1</v>
      </c>
      <c r="AI873" s="60">
        <f t="shared" si="987"/>
        <v>-15.700000000000045</v>
      </c>
      <c r="AJ873" s="60">
        <f t="shared" si="970"/>
        <v>1075.2</v>
      </c>
      <c r="AK873" s="133">
        <f t="shared" si="971"/>
        <v>1060.2</v>
      </c>
      <c r="AL873" s="41">
        <f t="shared" si="983"/>
        <v>1085</v>
      </c>
      <c r="AM873" s="56">
        <f t="shared" si="984"/>
        <v>5.8000000000000007</v>
      </c>
      <c r="AN873" s="82">
        <f t="shared" si="985"/>
        <v>0</v>
      </c>
      <c r="AO873" s="82">
        <f t="shared" si="988"/>
        <v>1</v>
      </c>
      <c r="AP873" s="33">
        <f t="shared" si="929"/>
        <v>1</v>
      </c>
      <c r="AQ873" s="29">
        <f t="shared" si="989"/>
        <v>5.6</v>
      </c>
      <c r="AR873" s="86">
        <f t="shared" si="990"/>
        <v>0</v>
      </c>
      <c r="AS873" s="33">
        <f t="shared" si="991"/>
        <v>1</v>
      </c>
      <c r="AT873" s="19">
        <f t="shared" si="992"/>
        <v>1065</v>
      </c>
      <c r="AU873" s="18">
        <f t="shared" si="930"/>
        <v>0</v>
      </c>
      <c r="AV873" s="5">
        <f t="shared" si="931"/>
        <v>0</v>
      </c>
      <c r="AW873" s="17">
        <f t="shared" si="993"/>
        <v>0</v>
      </c>
      <c r="AX873" s="17">
        <f t="shared" si="994"/>
        <v>0</v>
      </c>
      <c r="AY873" s="17">
        <f t="shared" si="932"/>
        <v>0</v>
      </c>
      <c r="AZ873" s="19">
        <f t="shared" si="933"/>
        <v>0</v>
      </c>
      <c r="BA873" s="19">
        <f t="shared" si="934"/>
        <v>1065</v>
      </c>
      <c r="BB873" s="19">
        <f t="shared" si="935"/>
        <v>0</v>
      </c>
      <c r="BC873" s="19">
        <f t="shared" si="936"/>
        <v>0</v>
      </c>
      <c r="BD873" s="17">
        <f t="shared" si="937"/>
        <v>1065</v>
      </c>
      <c r="BE873" s="17">
        <f t="shared" si="995"/>
        <v>0</v>
      </c>
      <c r="BF873" s="38">
        <f t="shared" si="996"/>
        <v>0</v>
      </c>
      <c r="BG873" s="38">
        <f t="shared" si="997"/>
        <v>0</v>
      </c>
      <c r="BH873" s="38">
        <f t="shared" si="938"/>
        <v>0</v>
      </c>
      <c r="BI873" s="38">
        <f t="shared" si="998"/>
        <v>-1</v>
      </c>
      <c r="BJ873" s="5">
        <f t="shared" si="999"/>
        <v>5.6</v>
      </c>
      <c r="BK873" s="5">
        <f t="shared" si="939"/>
        <v>0</v>
      </c>
      <c r="BL873" s="22">
        <f t="shared" si="940"/>
        <v>0</v>
      </c>
      <c r="BM873" s="5">
        <f t="shared" si="941"/>
        <v>4.5999999999999996</v>
      </c>
      <c r="BN873" s="66">
        <f t="shared" si="942"/>
        <v>459.99999999999994</v>
      </c>
      <c r="BO873" s="5">
        <f>AP873*BO1711</f>
        <v>0</v>
      </c>
      <c r="BP873" s="5">
        <f>AU873*BP1239</f>
        <v>0</v>
      </c>
      <c r="BQ873" s="5">
        <f t="shared" si="973"/>
        <v>-39</v>
      </c>
      <c r="BR873" s="356">
        <f t="shared" si="957"/>
        <v>420.99999999999994</v>
      </c>
      <c r="BS873" s="5">
        <f t="shared" si="943"/>
        <v>1060.2</v>
      </c>
      <c r="BT873" s="6"/>
      <c r="BU873" s="306">
        <v>42366</v>
      </c>
      <c r="BV873" s="38">
        <f t="shared" si="1000"/>
        <v>1060.2</v>
      </c>
      <c r="BW873" s="66">
        <f>BV27*BV873</f>
        <v>87345.526445872471</v>
      </c>
      <c r="BX873" s="66">
        <f t="shared" si="947"/>
        <v>-1293.4585598945559</v>
      </c>
      <c r="BY873" s="17">
        <f t="shared" si="945"/>
        <v>0</v>
      </c>
      <c r="BZ873" s="17">
        <f t="shared" si="948"/>
        <v>1</v>
      </c>
      <c r="CA873" s="66">
        <f t="shared" si="974"/>
        <v>421</v>
      </c>
      <c r="CB873" s="66">
        <f>N3+CE873</f>
        <v>190124</v>
      </c>
      <c r="CC873" s="66">
        <f>MAX(BW404:BW873)</f>
        <v>154630.08732904927</v>
      </c>
      <c r="CD873" s="66">
        <f t="shared" si="1001"/>
        <v>-67284.560883176804</v>
      </c>
      <c r="CE873" s="66">
        <f t="shared" si="975"/>
        <v>140124</v>
      </c>
      <c r="CF873" s="66">
        <f>MAX(CE404:CE873)</f>
        <v>148574</v>
      </c>
      <c r="CG873" s="66">
        <f t="shared" si="1002"/>
        <v>-8450</v>
      </c>
      <c r="CH873" s="370">
        <f t="shared" si="972"/>
        <v>42366</v>
      </c>
      <c r="CI873" s="17">
        <f t="shared" si="976"/>
        <v>1</v>
      </c>
      <c r="CJ873" s="17">
        <f t="shared" si="977"/>
        <v>0</v>
      </c>
      <c r="CK873" s="38">
        <f>MAX(BV38:BV873)</f>
        <v>1876.9</v>
      </c>
      <c r="CL873" s="38">
        <f t="shared" si="946"/>
        <v>-816.7</v>
      </c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</row>
    <row r="874" spans="1:147" customFormat="1" x14ac:dyDescent="0.25">
      <c r="A874" s="3"/>
      <c r="B874" s="254">
        <f t="shared" si="958"/>
        <v>42205</v>
      </c>
      <c r="C874" s="5">
        <f t="shared" si="961"/>
        <v>58783</v>
      </c>
      <c r="D874" s="5">
        <v>0</v>
      </c>
      <c r="E874" s="66">
        <f t="shared" si="963"/>
        <v>0</v>
      </c>
      <c r="F874" s="66">
        <f t="shared" si="959"/>
        <v>332.00000000000006</v>
      </c>
      <c r="G874" s="4">
        <f t="shared" si="962"/>
        <v>59115</v>
      </c>
      <c r="H874" s="8">
        <f t="shared" si="960"/>
        <v>5.6478913971726528E-3</v>
      </c>
      <c r="I874" s="3"/>
      <c r="J874" s="306">
        <v>42373</v>
      </c>
      <c r="K874" s="176">
        <v>1061.5</v>
      </c>
      <c r="L874" s="176">
        <v>1113.0999999999999</v>
      </c>
      <c r="M874" s="176">
        <v>1061</v>
      </c>
      <c r="N874" s="178">
        <v>1097.9000000000001</v>
      </c>
      <c r="O874" s="5">
        <f t="shared" si="979"/>
        <v>52.099999999999909</v>
      </c>
      <c r="P874" s="8">
        <f t="shared" si="980"/>
        <v>4.9081488459726715E-2</v>
      </c>
      <c r="Q874" s="8">
        <f>(AVERAGE(P871:P873))*Q1239</f>
        <v>8.6353625828000484E-3</v>
      </c>
      <c r="R874" s="8">
        <f>P873/P1239</f>
        <v>0.52751747884073397</v>
      </c>
      <c r="S874" s="109">
        <f t="shared" si="964"/>
        <v>1052.3335626183577</v>
      </c>
      <c r="T874" s="5">
        <f t="shared" si="965"/>
        <v>11.5</v>
      </c>
      <c r="U874" s="8">
        <f t="shared" si="978"/>
        <v>0.42499999999999999</v>
      </c>
      <c r="V874" s="19">
        <f t="shared" si="966"/>
        <v>0</v>
      </c>
      <c r="W874" s="109">
        <f t="shared" si="967"/>
        <v>1070.6664373816423</v>
      </c>
      <c r="X874" s="5">
        <f t="shared" si="968"/>
        <v>8.5</v>
      </c>
      <c r="Y874" s="8">
        <f t="shared" si="981"/>
        <v>0.57499999999999996</v>
      </c>
      <c r="Z874" s="5">
        <f t="shared" si="969"/>
        <v>27.900000000000091</v>
      </c>
      <c r="AA874" s="5">
        <f>K874*AA1239</f>
        <v>13.7995</v>
      </c>
      <c r="AB874" s="5">
        <f t="shared" si="982"/>
        <v>7.2794774492627088</v>
      </c>
      <c r="AC874" s="2">
        <f t="shared" si="944"/>
        <v>42373</v>
      </c>
      <c r="AD874" s="43">
        <f t="shared" si="986"/>
        <v>1050</v>
      </c>
      <c r="AE874" s="235">
        <v>3.3</v>
      </c>
      <c r="AF874" s="131">
        <f>(AK873&gt;AF1239)*1</f>
        <v>0</v>
      </c>
      <c r="AG874" s="112">
        <f>MROUND((AD874*AG1239),5)</f>
        <v>1030</v>
      </c>
      <c r="AH874" s="113">
        <f>MROUND((AE874*AH1239),0.1)</f>
        <v>0.60000000000000009</v>
      </c>
      <c r="AI874" s="60">
        <f t="shared" si="987"/>
        <v>37.700000000000045</v>
      </c>
      <c r="AJ874" s="60">
        <f t="shared" si="970"/>
        <v>1061.5</v>
      </c>
      <c r="AK874" s="133">
        <f t="shared" si="971"/>
        <v>1097.9000000000001</v>
      </c>
      <c r="AL874" s="41">
        <f t="shared" si="983"/>
        <v>1070</v>
      </c>
      <c r="AM874" s="56">
        <f t="shared" si="984"/>
        <v>3.5</v>
      </c>
      <c r="AN874" s="82">
        <f t="shared" si="985"/>
        <v>1</v>
      </c>
      <c r="AO874" s="82">
        <f t="shared" si="988"/>
        <v>0</v>
      </c>
      <c r="AP874" s="33">
        <f t="shared" ref="AP874:AP937" si="1003">(BD873=0)*1</f>
        <v>0</v>
      </c>
      <c r="AQ874" s="29">
        <f t="shared" si="989"/>
        <v>0</v>
      </c>
      <c r="AR874" s="86">
        <f t="shared" si="990"/>
        <v>1</v>
      </c>
      <c r="AS874" s="33">
        <f t="shared" si="991"/>
        <v>0</v>
      </c>
      <c r="AT874" s="19">
        <f t="shared" si="992"/>
        <v>0</v>
      </c>
      <c r="AU874" s="18">
        <f t="shared" ref="AU874:AU937" si="1004">(BD873&gt;0)*1</f>
        <v>1</v>
      </c>
      <c r="AV874" s="5">
        <f t="shared" ref="AV874:AV937" si="1005">AU874*AM874</f>
        <v>3.5</v>
      </c>
      <c r="AW874" s="17">
        <f t="shared" si="993"/>
        <v>0</v>
      </c>
      <c r="AX874" s="17">
        <f t="shared" si="994"/>
        <v>1</v>
      </c>
      <c r="AY874" s="17">
        <f t="shared" ref="AY874:AY937" si="1006">AX874*AL874</f>
        <v>1070</v>
      </c>
      <c r="AZ874" s="19">
        <f t="shared" ref="AZ874:AZ937" si="1007">BD873-(BE873*BD873)</f>
        <v>1065</v>
      </c>
      <c r="BA874" s="19">
        <f t="shared" ref="BA874:BA937" si="1008">AT874*AS874</f>
        <v>0</v>
      </c>
      <c r="BB874" s="19">
        <f t="shared" ref="BB874:BB937" si="1009">BE874*BF874</f>
        <v>0</v>
      </c>
      <c r="BC874" s="19">
        <f t="shared" ref="BC874:BC937" si="1010">AY874*AX874</f>
        <v>1070</v>
      </c>
      <c r="BD874" s="17">
        <f t="shared" ref="BD874:BD937" si="1011">((BB874+BC874)=0)*(MAX(BA874,AZ874))</f>
        <v>0</v>
      </c>
      <c r="BE874" s="17">
        <f t="shared" si="995"/>
        <v>0</v>
      </c>
      <c r="BF874" s="38">
        <f t="shared" si="996"/>
        <v>0</v>
      </c>
      <c r="BG874" s="38">
        <f t="shared" si="997"/>
        <v>0</v>
      </c>
      <c r="BH874" s="38">
        <f t="shared" ref="BH874:BH937" si="1012">BB874-(MAX(BD873,AZ874,BB874,AT874))*BE874</f>
        <v>0</v>
      </c>
      <c r="BI874" s="38">
        <f t="shared" si="998"/>
        <v>-0.60000000000000009</v>
      </c>
      <c r="BJ874" s="5">
        <f t="shared" si="999"/>
        <v>0</v>
      </c>
      <c r="BK874" s="5">
        <f t="shared" ref="BK874:BK937" si="1013">BC874-AZ874*AX874</f>
        <v>5</v>
      </c>
      <c r="BL874" s="22">
        <f t="shared" ref="BL874:BL937" si="1014">AU874*AM874+BK874</f>
        <v>8.5</v>
      </c>
      <c r="BM874" s="5">
        <f t="shared" ref="BM874:BM937" si="1015">BL874+BJ874+BI874</f>
        <v>7.9</v>
      </c>
      <c r="BN874" s="66">
        <f t="shared" ref="BN874:BN937" si="1016">BM874*100</f>
        <v>790</v>
      </c>
      <c r="BO874" s="5">
        <f>AP874*BO1712</f>
        <v>0</v>
      </c>
      <c r="BP874" s="5">
        <f>AU874*BP1239</f>
        <v>-39</v>
      </c>
      <c r="BQ874" s="5">
        <f t="shared" si="973"/>
        <v>-39</v>
      </c>
      <c r="BR874" s="356">
        <f t="shared" si="957"/>
        <v>712</v>
      </c>
      <c r="BS874" s="5">
        <f t="shared" ref="BS874:BS937" si="1017">AK874</f>
        <v>1097.9000000000001</v>
      </c>
      <c r="BT874" s="6"/>
      <c r="BU874" s="306">
        <v>42373</v>
      </c>
      <c r="BV874" s="38">
        <f t="shared" si="1000"/>
        <v>1097.9000000000001</v>
      </c>
      <c r="BW874" s="66">
        <f>BV27*BV874</f>
        <v>90451.474707530084</v>
      </c>
      <c r="BX874" s="66">
        <f t="shared" si="947"/>
        <v>3105.9482616576133</v>
      </c>
      <c r="BY874" s="17">
        <f t="shared" si="945"/>
        <v>1</v>
      </c>
      <c r="BZ874" s="17">
        <f t="shared" si="948"/>
        <v>0</v>
      </c>
      <c r="CA874" s="66">
        <f t="shared" si="974"/>
        <v>712</v>
      </c>
      <c r="CB874" s="66">
        <f>N3+CE874</f>
        <v>190836</v>
      </c>
      <c r="CC874" s="66">
        <f>MAX(BW404:BW874)</f>
        <v>154630.08732904927</v>
      </c>
      <c r="CD874" s="66">
        <f t="shared" si="1001"/>
        <v>-64178.612621519191</v>
      </c>
      <c r="CE874" s="66">
        <f t="shared" si="975"/>
        <v>140836</v>
      </c>
      <c r="CF874" s="66">
        <f>MAX(CE404:CE874)</f>
        <v>148574</v>
      </c>
      <c r="CG874" s="66">
        <f t="shared" si="1002"/>
        <v>-7738</v>
      </c>
      <c r="CH874" s="370">
        <f t="shared" si="972"/>
        <v>42373</v>
      </c>
      <c r="CI874" s="17">
        <f t="shared" ref="CI874:CI905" si="1018">(F901&gt;0)*1</f>
        <v>1</v>
      </c>
      <c r="CJ874" s="17">
        <f t="shared" ref="CJ874:CJ905" si="1019">(F901&lt;1)*1</f>
        <v>0</v>
      </c>
      <c r="CK874" s="38">
        <f>MAX(BV38:BV874)</f>
        <v>1876.9</v>
      </c>
      <c r="CL874" s="38">
        <f t="shared" si="946"/>
        <v>-779</v>
      </c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</row>
    <row r="875" spans="1:147" customFormat="1" x14ac:dyDescent="0.25">
      <c r="A875" s="3"/>
      <c r="B875" s="254">
        <f t="shared" si="958"/>
        <v>42212</v>
      </c>
      <c r="C875" s="5">
        <f t="shared" si="961"/>
        <v>59115</v>
      </c>
      <c r="D875" s="5">
        <v>0</v>
      </c>
      <c r="E875" s="66">
        <f t="shared" si="963"/>
        <v>0</v>
      </c>
      <c r="F875" s="66">
        <f t="shared" si="959"/>
        <v>422</v>
      </c>
      <c r="G875" s="4">
        <f t="shared" si="962"/>
        <v>59537</v>
      </c>
      <c r="H875" s="8">
        <f t="shared" si="960"/>
        <v>7.1386280977755222E-3</v>
      </c>
      <c r="I875" s="3"/>
      <c r="J875" s="306">
        <v>42380</v>
      </c>
      <c r="K875" s="176">
        <v>1103.5999999999999</v>
      </c>
      <c r="L875" s="176">
        <v>1108.3</v>
      </c>
      <c r="M875" s="176">
        <v>1071.0999999999999</v>
      </c>
      <c r="N875" s="178">
        <v>1090.7</v>
      </c>
      <c r="O875" s="5">
        <f t="shared" si="979"/>
        <v>37.200000000000045</v>
      </c>
      <c r="P875" s="8">
        <f t="shared" si="980"/>
        <v>3.3707865168539367E-2</v>
      </c>
      <c r="Q875" s="8">
        <f>(AVERAGE(P872:P874))*Q1239</f>
        <v>1.1315006834715131E-2</v>
      </c>
      <c r="R875" s="8">
        <f>P874/P1239</f>
        <v>1.391918602369377</v>
      </c>
      <c r="S875" s="109">
        <f t="shared" si="964"/>
        <v>1091.1127584572082</v>
      </c>
      <c r="T875" s="5">
        <f t="shared" si="965"/>
        <v>13.599999999999909</v>
      </c>
      <c r="U875" s="8">
        <f t="shared" si="978"/>
        <v>0.45600000000000362</v>
      </c>
      <c r="V875" s="19">
        <f t="shared" si="966"/>
        <v>0</v>
      </c>
      <c r="W875" s="109">
        <f t="shared" si="967"/>
        <v>1116.0872415427916</v>
      </c>
      <c r="X875" s="5">
        <f t="shared" si="968"/>
        <v>11.400000000000091</v>
      </c>
      <c r="Y875" s="8">
        <f t="shared" si="981"/>
        <v>0.54399999999999638</v>
      </c>
      <c r="Z875" s="5">
        <f t="shared" si="969"/>
        <v>0</v>
      </c>
      <c r="AA875" s="5">
        <f>K875*AA1239</f>
        <v>14.346799999999998</v>
      </c>
      <c r="AB875" s="5">
        <f t="shared" si="982"/>
        <v>19.969577804472976</v>
      </c>
      <c r="AC875" s="2">
        <f t="shared" si="944"/>
        <v>42380</v>
      </c>
      <c r="AD875" s="43">
        <f t="shared" si="986"/>
        <v>1090</v>
      </c>
      <c r="AE875" s="235">
        <v>3.1</v>
      </c>
      <c r="AF875" s="131">
        <f>(AK874&gt;AF1239)*1</f>
        <v>0</v>
      </c>
      <c r="AG875" s="112">
        <f>MROUND((AD875*AG1239),5)</f>
        <v>1070</v>
      </c>
      <c r="AH875" s="113">
        <f>MROUND((AE875*AH1239),0.1)</f>
        <v>0.60000000000000009</v>
      </c>
      <c r="AI875" s="60">
        <f t="shared" si="987"/>
        <v>-7.2000000000000455</v>
      </c>
      <c r="AJ875" s="60">
        <f t="shared" si="970"/>
        <v>1103.5999999999999</v>
      </c>
      <c r="AK875" s="133">
        <f t="shared" si="971"/>
        <v>1090.7</v>
      </c>
      <c r="AL875" s="41">
        <f t="shared" si="983"/>
        <v>1115</v>
      </c>
      <c r="AM875" s="56">
        <f t="shared" si="984"/>
        <v>4.2</v>
      </c>
      <c r="AN875" s="82">
        <f t="shared" si="985"/>
        <v>0</v>
      </c>
      <c r="AO875" s="82">
        <f t="shared" si="988"/>
        <v>1</v>
      </c>
      <c r="AP875" s="33">
        <f t="shared" si="1003"/>
        <v>1</v>
      </c>
      <c r="AQ875" s="29">
        <f t="shared" si="989"/>
        <v>3.1</v>
      </c>
      <c r="AR875" s="86">
        <f t="shared" si="990"/>
        <v>1</v>
      </c>
      <c r="AS875" s="33">
        <f t="shared" si="991"/>
        <v>0</v>
      </c>
      <c r="AT875" s="19">
        <f t="shared" si="992"/>
        <v>0</v>
      </c>
      <c r="AU875" s="18">
        <f t="shared" si="1004"/>
        <v>0</v>
      </c>
      <c r="AV875" s="5">
        <f t="shared" si="1005"/>
        <v>0</v>
      </c>
      <c r="AW875" s="17">
        <f t="shared" si="993"/>
        <v>0</v>
      </c>
      <c r="AX875" s="17">
        <f t="shared" si="994"/>
        <v>0</v>
      </c>
      <c r="AY875" s="17">
        <f t="shared" si="1006"/>
        <v>0</v>
      </c>
      <c r="AZ875" s="19">
        <f t="shared" si="1007"/>
        <v>0</v>
      </c>
      <c r="BA875" s="19">
        <f t="shared" si="1008"/>
        <v>0</v>
      </c>
      <c r="BB875" s="19">
        <f t="shared" si="1009"/>
        <v>0</v>
      </c>
      <c r="BC875" s="19">
        <f t="shared" si="1010"/>
        <v>0</v>
      </c>
      <c r="BD875" s="17">
        <f t="shared" si="1011"/>
        <v>0</v>
      </c>
      <c r="BE875" s="17">
        <f t="shared" si="995"/>
        <v>0</v>
      </c>
      <c r="BF875" s="38">
        <f t="shared" si="996"/>
        <v>0</v>
      </c>
      <c r="BG875" s="38">
        <f t="shared" si="997"/>
        <v>0</v>
      </c>
      <c r="BH875" s="38">
        <f t="shared" si="1012"/>
        <v>0</v>
      </c>
      <c r="BI875" s="38">
        <f t="shared" si="998"/>
        <v>-0.60000000000000009</v>
      </c>
      <c r="BJ875" s="5">
        <f t="shared" si="999"/>
        <v>3.1</v>
      </c>
      <c r="BK875" s="5">
        <f t="shared" si="1013"/>
        <v>0</v>
      </c>
      <c r="BL875" s="22">
        <f t="shared" si="1014"/>
        <v>0</v>
      </c>
      <c r="BM875" s="5">
        <f t="shared" si="1015"/>
        <v>2.5</v>
      </c>
      <c r="BN875" s="66">
        <f t="shared" si="1016"/>
        <v>250</v>
      </c>
      <c r="BO875" s="5">
        <f>AP875*BO1713</f>
        <v>0</v>
      </c>
      <c r="BP875" s="5">
        <f>AU875*BP1239</f>
        <v>0</v>
      </c>
      <c r="BQ875" s="5">
        <f t="shared" si="973"/>
        <v>-39</v>
      </c>
      <c r="BR875" s="356">
        <f t="shared" si="957"/>
        <v>211</v>
      </c>
      <c r="BS875" s="5">
        <f t="shared" si="1017"/>
        <v>1090.7</v>
      </c>
      <c r="BT875" s="6"/>
      <c r="BU875" s="306">
        <v>42380</v>
      </c>
      <c r="BV875" s="38">
        <f t="shared" si="1000"/>
        <v>1090.7</v>
      </c>
      <c r="BW875" s="66">
        <f>BV27*BV875</f>
        <v>89858.296259680355</v>
      </c>
      <c r="BX875" s="66">
        <f t="shared" si="947"/>
        <v>-593.1784478497284</v>
      </c>
      <c r="BY875" s="17">
        <f t="shared" si="945"/>
        <v>0</v>
      </c>
      <c r="BZ875" s="17">
        <f t="shared" si="948"/>
        <v>1</v>
      </c>
      <c r="CA875" s="66">
        <f t="shared" si="974"/>
        <v>211</v>
      </c>
      <c r="CB875" s="66">
        <f>N3+CE875</f>
        <v>191047</v>
      </c>
      <c r="CC875" s="66">
        <f>MAX(BW404:BW875)</f>
        <v>154630.08732904927</v>
      </c>
      <c r="CD875" s="66">
        <f t="shared" si="1001"/>
        <v>-64771.791069368919</v>
      </c>
      <c r="CE875" s="66">
        <f t="shared" si="975"/>
        <v>141047</v>
      </c>
      <c r="CF875" s="66">
        <f>MAX(CE404:CE875)</f>
        <v>148574</v>
      </c>
      <c r="CG875" s="66">
        <f t="shared" si="1002"/>
        <v>-7527</v>
      </c>
      <c r="CH875" s="370">
        <f t="shared" si="972"/>
        <v>42380</v>
      </c>
      <c r="CI875" s="17">
        <f t="shared" si="1018"/>
        <v>1</v>
      </c>
      <c r="CJ875" s="17">
        <f t="shared" si="1019"/>
        <v>0</v>
      </c>
      <c r="CK875" s="38">
        <f>MAX(BV38:BV875)</f>
        <v>1876.9</v>
      </c>
      <c r="CL875" s="38">
        <f t="shared" si="946"/>
        <v>-786.2</v>
      </c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</row>
    <row r="876" spans="1:147" customFormat="1" x14ac:dyDescent="0.25">
      <c r="A876" s="3"/>
      <c r="B876" s="254">
        <f t="shared" si="958"/>
        <v>42219</v>
      </c>
      <c r="C876" s="5">
        <f t="shared" si="961"/>
        <v>59537</v>
      </c>
      <c r="D876" s="5">
        <v>0</v>
      </c>
      <c r="E876" s="66">
        <f t="shared" si="963"/>
        <v>0</v>
      </c>
      <c r="F876" s="66">
        <f t="shared" si="959"/>
        <v>692.00000000000011</v>
      </c>
      <c r="G876" s="4">
        <f t="shared" si="962"/>
        <v>60229</v>
      </c>
      <c r="H876" s="8">
        <f t="shared" si="960"/>
        <v>1.1623024337806744E-2</v>
      </c>
      <c r="I876" s="3"/>
      <c r="J876" s="306">
        <v>42387</v>
      </c>
      <c r="K876" s="176">
        <v>1089.3</v>
      </c>
      <c r="L876" s="176">
        <v>1109.9000000000001</v>
      </c>
      <c r="M876" s="176">
        <v>1082.0999999999999</v>
      </c>
      <c r="N876" s="178">
        <v>1096.3</v>
      </c>
      <c r="O876" s="5">
        <f t="shared" si="979"/>
        <v>27.800000000000182</v>
      </c>
      <c r="P876" s="8">
        <f t="shared" si="980"/>
        <v>2.5520976774075263E-2</v>
      </c>
      <c r="Q876" s="8">
        <f>(AVERAGE(P873:P875))*Q1239</f>
        <v>1.3518739213927542E-2</v>
      </c>
      <c r="R876" s="8">
        <f>P875/P1239</f>
        <v>0.95593279761161432</v>
      </c>
      <c r="S876" s="109">
        <f t="shared" si="964"/>
        <v>1074.5740373742688</v>
      </c>
      <c r="T876" s="5">
        <f t="shared" si="965"/>
        <v>14.299999999999955</v>
      </c>
      <c r="U876" s="8">
        <f t="shared" si="978"/>
        <v>0.52333333333333487</v>
      </c>
      <c r="V876" s="19">
        <f t="shared" si="966"/>
        <v>0</v>
      </c>
      <c r="W876" s="109">
        <f t="shared" si="967"/>
        <v>1104.0259626257312</v>
      </c>
      <c r="X876" s="5">
        <f t="shared" si="968"/>
        <v>15.700000000000045</v>
      </c>
      <c r="Y876" s="8">
        <f t="shared" si="981"/>
        <v>0.47666666666666513</v>
      </c>
      <c r="Z876" s="5">
        <f t="shared" si="969"/>
        <v>0</v>
      </c>
      <c r="AA876" s="5">
        <f>K876*AA1239</f>
        <v>14.160899999999998</v>
      </c>
      <c r="AB876" s="5">
        <f t="shared" si="982"/>
        <v>13.536868753698307</v>
      </c>
      <c r="AC876" s="2">
        <f t="shared" ref="AC876:AC939" si="1020">J876</f>
        <v>42387</v>
      </c>
      <c r="AD876" s="43">
        <f t="shared" si="986"/>
        <v>1075</v>
      </c>
      <c r="AE876" s="235">
        <v>9.1</v>
      </c>
      <c r="AF876" s="131">
        <f>(AK875&gt;AF1239)*1</f>
        <v>0</v>
      </c>
      <c r="AG876" s="112">
        <f>MROUND((AD876*AG1239),5)</f>
        <v>1055</v>
      </c>
      <c r="AH876" s="113">
        <f>MROUND((AE876*AH1239),0.1)</f>
        <v>1.6</v>
      </c>
      <c r="AI876" s="60">
        <f t="shared" si="987"/>
        <v>5.5999999999999091</v>
      </c>
      <c r="AJ876" s="60">
        <f t="shared" si="970"/>
        <v>1089.3</v>
      </c>
      <c r="AK876" s="133">
        <f t="shared" si="971"/>
        <v>1096.3</v>
      </c>
      <c r="AL876" s="41">
        <f t="shared" si="983"/>
        <v>1105</v>
      </c>
      <c r="AM876" s="56">
        <f t="shared" si="984"/>
        <v>10.9</v>
      </c>
      <c r="AN876" s="82">
        <f t="shared" si="985"/>
        <v>1</v>
      </c>
      <c r="AO876" s="82">
        <f t="shared" si="988"/>
        <v>0</v>
      </c>
      <c r="AP876" s="33">
        <f t="shared" si="1003"/>
        <v>1</v>
      </c>
      <c r="AQ876" s="29">
        <f t="shared" si="989"/>
        <v>9.1</v>
      </c>
      <c r="AR876" s="86">
        <f t="shared" si="990"/>
        <v>1</v>
      </c>
      <c r="AS876" s="33">
        <f t="shared" si="991"/>
        <v>0</v>
      </c>
      <c r="AT876" s="19">
        <f t="shared" si="992"/>
        <v>0</v>
      </c>
      <c r="AU876" s="18">
        <f t="shared" si="1004"/>
        <v>0</v>
      </c>
      <c r="AV876" s="5">
        <f t="shared" si="1005"/>
        <v>0</v>
      </c>
      <c r="AW876" s="17">
        <f t="shared" si="993"/>
        <v>0</v>
      </c>
      <c r="AX876" s="17">
        <f t="shared" si="994"/>
        <v>0</v>
      </c>
      <c r="AY876" s="17">
        <f t="shared" si="1006"/>
        <v>0</v>
      </c>
      <c r="AZ876" s="19">
        <f t="shared" si="1007"/>
        <v>0</v>
      </c>
      <c r="BA876" s="19">
        <f t="shared" si="1008"/>
        <v>0</v>
      </c>
      <c r="BB876" s="19">
        <f t="shared" si="1009"/>
        <v>0</v>
      </c>
      <c r="BC876" s="19">
        <f t="shared" si="1010"/>
        <v>0</v>
      </c>
      <c r="BD876" s="17">
        <f t="shared" si="1011"/>
        <v>0</v>
      </c>
      <c r="BE876" s="17">
        <f t="shared" si="995"/>
        <v>0</v>
      </c>
      <c r="BF876" s="38">
        <f t="shared" si="996"/>
        <v>0</v>
      </c>
      <c r="BG876" s="38">
        <f t="shared" si="997"/>
        <v>0</v>
      </c>
      <c r="BH876" s="38">
        <f t="shared" si="1012"/>
        <v>0</v>
      </c>
      <c r="BI876" s="38">
        <f t="shared" si="998"/>
        <v>-1.6</v>
      </c>
      <c r="BJ876" s="5">
        <f t="shared" si="999"/>
        <v>9.1</v>
      </c>
      <c r="BK876" s="5">
        <f t="shared" si="1013"/>
        <v>0</v>
      </c>
      <c r="BL876" s="22">
        <f t="shared" si="1014"/>
        <v>0</v>
      </c>
      <c r="BM876" s="5">
        <f t="shared" si="1015"/>
        <v>7.5</v>
      </c>
      <c r="BN876" s="66">
        <f t="shared" si="1016"/>
        <v>750</v>
      </c>
      <c r="BO876" s="5">
        <f>AP876*BO1714</f>
        <v>0</v>
      </c>
      <c r="BP876" s="5">
        <f>AU876*BP1239</f>
        <v>0</v>
      </c>
      <c r="BQ876" s="5">
        <f t="shared" si="973"/>
        <v>-39</v>
      </c>
      <c r="BR876" s="356">
        <f t="shared" si="957"/>
        <v>711</v>
      </c>
      <c r="BS876" s="5">
        <f t="shared" si="1017"/>
        <v>1096.3</v>
      </c>
      <c r="BT876" s="6"/>
      <c r="BU876" s="306">
        <v>42387</v>
      </c>
      <c r="BV876" s="38">
        <f t="shared" si="1000"/>
        <v>1096.3</v>
      </c>
      <c r="BW876" s="66">
        <f>BV27*BV876</f>
        <v>90319.657274674581</v>
      </c>
      <c r="BX876" s="66">
        <f t="shared" si="947"/>
        <v>461.36101499422512</v>
      </c>
      <c r="BY876" s="17">
        <f t="shared" ref="BY876:BY939" si="1021">((BV876-BV875)&gt;0)*1</f>
        <v>1</v>
      </c>
      <c r="BZ876" s="17">
        <f t="shared" si="948"/>
        <v>0</v>
      </c>
      <c r="CA876" s="66">
        <f t="shared" si="974"/>
        <v>711</v>
      </c>
      <c r="CB876" s="66">
        <f>N3+CE876</f>
        <v>191758</v>
      </c>
      <c r="CC876" s="66">
        <f>MAX(BW404:BW876)</f>
        <v>154630.08732904927</v>
      </c>
      <c r="CD876" s="66">
        <f t="shared" si="1001"/>
        <v>-64310.430054374694</v>
      </c>
      <c r="CE876" s="66">
        <f t="shared" si="975"/>
        <v>141758</v>
      </c>
      <c r="CF876" s="66">
        <f>MAX(CE404:CE876)</f>
        <v>148574</v>
      </c>
      <c r="CG876" s="66">
        <f t="shared" si="1002"/>
        <v>-6816</v>
      </c>
      <c r="CH876" s="370">
        <f t="shared" si="972"/>
        <v>42387</v>
      </c>
      <c r="CI876" s="17">
        <f t="shared" si="1018"/>
        <v>1</v>
      </c>
      <c r="CJ876" s="17">
        <f t="shared" si="1019"/>
        <v>0</v>
      </c>
      <c r="CK876" s="38">
        <f>MAX(BV38:BV876)</f>
        <v>1876.9</v>
      </c>
      <c r="CL876" s="38">
        <f t="shared" ref="CL876:CL939" si="1022">BV876-CK876</f>
        <v>-780.60000000000014</v>
      </c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</row>
    <row r="877" spans="1:147" customFormat="1" x14ac:dyDescent="0.25">
      <c r="A877" s="3"/>
      <c r="B877" s="254">
        <f t="shared" si="958"/>
        <v>42226</v>
      </c>
      <c r="C877" s="5">
        <f t="shared" si="961"/>
        <v>60229</v>
      </c>
      <c r="D877" s="5">
        <v>0</v>
      </c>
      <c r="E877" s="66">
        <f t="shared" si="963"/>
        <v>0</v>
      </c>
      <c r="F877" s="66">
        <f t="shared" si="959"/>
        <v>-7187.9999999999991</v>
      </c>
      <c r="G877" s="4">
        <f t="shared" si="962"/>
        <v>53041</v>
      </c>
      <c r="H877" s="8">
        <f t="shared" si="960"/>
        <v>-0.11934450181806106</v>
      </c>
      <c r="I877" s="3"/>
      <c r="J877" s="306">
        <v>42394</v>
      </c>
      <c r="K877" s="176">
        <v>1097.8</v>
      </c>
      <c r="L877" s="176">
        <v>1128.7</v>
      </c>
      <c r="M877" s="176">
        <v>1097.5999999999999</v>
      </c>
      <c r="N877" s="178">
        <v>1116.4000000000001</v>
      </c>
      <c r="O877" s="5">
        <f t="shared" si="979"/>
        <v>31.100000000000136</v>
      </c>
      <c r="P877" s="8">
        <f t="shared" si="980"/>
        <v>2.8329386044817034E-2</v>
      </c>
      <c r="Q877" s="8">
        <f>(AVERAGE(P874:P876))*Q1239</f>
        <v>1.4441377386978847E-2</v>
      </c>
      <c r="R877" s="8">
        <f>P876/P1239</f>
        <v>0.7237580488542088</v>
      </c>
      <c r="S877" s="109">
        <f t="shared" si="964"/>
        <v>1081.9462559045746</v>
      </c>
      <c r="T877" s="5">
        <f t="shared" si="965"/>
        <v>17.799999999999955</v>
      </c>
      <c r="U877" s="8">
        <f t="shared" si="978"/>
        <v>0.49142857142857271</v>
      </c>
      <c r="V877" s="19">
        <f t="shared" si="966"/>
        <v>0</v>
      </c>
      <c r="W877" s="109">
        <f t="shared" si="967"/>
        <v>1113.6537440954253</v>
      </c>
      <c r="X877" s="5">
        <f t="shared" si="968"/>
        <v>17.200000000000045</v>
      </c>
      <c r="Y877" s="8">
        <f t="shared" si="981"/>
        <v>0.50857142857142734</v>
      </c>
      <c r="Z877" s="5">
        <f t="shared" si="969"/>
        <v>1.4000000000000909</v>
      </c>
      <c r="AA877" s="5">
        <f>K877*AA1239</f>
        <v>14.271399999999998</v>
      </c>
      <c r="AB877" s="5">
        <f t="shared" si="982"/>
        <v>10.329040618417954</v>
      </c>
      <c r="AC877" s="2">
        <f t="shared" si="1020"/>
        <v>42394</v>
      </c>
      <c r="AD877" s="43">
        <f t="shared" si="986"/>
        <v>1080</v>
      </c>
      <c r="AE877" s="235">
        <v>7.1</v>
      </c>
      <c r="AF877" s="131">
        <f>(AK876&gt;AF1239)*1</f>
        <v>0</v>
      </c>
      <c r="AG877" s="112">
        <f>MROUND((AD877*AG1239),5)</f>
        <v>1060</v>
      </c>
      <c r="AH877" s="113">
        <f>MROUND((AE877*AH1239),0.1)</f>
        <v>1.3</v>
      </c>
      <c r="AI877" s="60">
        <f t="shared" si="987"/>
        <v>20.100000000000136</v>
      </c>
      <c r="AJ877" s="60">
        <f t="shared" si="970"/>
        <v>1097.8</v>
      </c>
      <c r="AK877" s="133">
        <f t="shared" si="971"/>
        <v>1116.4000000000001</v>
      </c>
      <c r="AL877" s="41">
        <f t="shared" si="983"/>
        <v>1115</v>
      </c>
      <c r="AM877" s="56">
        <f t="shared" si="984"/>
        <v>6.5</v>
      </c>
      <c r="AN877" s="82">
        <f t="shared" si="985"/>
        <v>1</v>
      </c>
      <c r="AO877" s="82">
        <f t="shared" si="988"/>
        <v>0</v>
      </c>
      <c r="AP877" s="33">
        <f t="shared" si="1003"/>
        <v>1</v>
      </c>
      <c r="AQ877" s="29">
        <f t="shared" si="989"/>
        <v>7.1</v>
      </c>
      <c r="AR877" s="86">
        <f t="shared" si="990"/>
        <v>1</v>
      </c>
      <c r="AS877" s="33">
        <f t="shared" si="991"/>
        <v>0</v>
      </c>
      <c r="AT877" s="19">
        <f t="shared" si="992"/>
        <v>0</v>
      </c>
      <c r="AU877" s="18">
        <f t="shared" si="1004"/>
        <v>0</v>
      </c>
      <c r="AV877" s="5">
        <f t="shared" si="1005"/>
        <v>0</v>
      </c>
      <c r="AW877" s="17">
        <f t="shared" si="993"/>
        <v>0</v>
      </c>
      <c r="AX877" s="17">
        <f t="shared" si="994"/>
        <v>0</v>
      </c>
      <c r="AY877" s="17">
        <f t="shared" si="1006"/>
        <v>0</v>
      </c>
      <c r="AZ877" s="19">
        <f t="shared" si="1007"/>
        <v>0</v>
      </c>
      <c r="BA877" s="19">
        <f t="shared" si="1008"/>
        <v>0</v>
      </c>
      <c r="BB877" s="19">
        <f t="shared" si="1009"/>
        <v>0</v>
      </c>
      <c r="BC877" s="19">
        <f t="shared" si="1010"/>
        <v>0</v>
      </c>
      <c r="BD877" s="17">
        <f t="shared" si="1011"/>
        <v>0</v>
      </c>
      <c r="BE877" s="17">
        <f t="shared" si="995"/>
        <v>0</v>
      </c>
      <c r="BF877" s="38">
        <f t="shared" si="996"/>
        <v>0</v>
      </c>
      <c r="BG877" s="38">
        <f t="shared" si="997"/>
        <v>0</v>
      </c>
      <c r="BH877" s="38">
        <f t="shared" si="1012"/>
        <v>0</v>
      </c>
      <c r="BI877" s="38">
        <f t="shared" si="998"/>
        <v>-1.3</v>
      </c>
      <c r="BJ877" s="5">
        <f t="shared" si="999"/>
        <v>7.1</v>
      </c>
      <c r="BK877" s="5">
        <f t="shared" si="1013"/>
        <v>0</v>
      </c>
      <c r="BL877" s="22">
        <f t="shared" si="1014"/>
        <v>0</v>
      </c>
      <c r="BM877" s="5">
        <f t="shared" si="1015"/>
        <v>5.8</v>
      </c>
      <c r="BN877" s="66">
        <f t="shared" si="1016"/>
        <v>580</v>
      </c>
      <c r="BO877" s="5">
        <f>AP877*BO1715</f>
        <v>0</v>
      </c>
      <c r="BP877" s="5">
        <f>AU877*BP1239</f>
        <v>0</v>
      </c>
      <c r="BQ877" s="5">
        <f t="shared" si="973"/>
        <v>-39</v>
      </c>
      <c r="BR877" s="356">
        <f t="shared" si="957"/>
        <v>541</v>
      </c>
      <c r="BS877" s="5">
        <f t="shared" si="1017"/>
        <v>1116.4000000000001</v>
      </c>
      <c r="BT877" s="6"/>
      <c r="BU877" s="306">
        <v>42394</v>
      </c>
      <c r="BV877" s="38">
        <f t="shared" si="1000"/>
        <v>1116.4000000000001</v>
      </c>
      <c r="BW877" s="66">
        <f>BV27*BV877</f>
        <v>91975.613774921745</v>
      </c>
      <c r="BX877" s="66">
        <f t="shared" ref="BX877:BX940" si="1023">BW877-BW876</f>
        <v>1655.9565002471645</v>
      </c>
      <c r="BY877" s="17">
        <f t="shared" si="1021"/>
        <v>1</v>
      </c>
      <c r="BZ877" s="17">
        <f t="shared" ref="BZ877:BZ940" si="1024">((BV877-BV876)&lt;0)*1</f>
        <v>0</v>
      </c>
      <c r="CA877" s="66">
        <f t="shared" si="974"/>
        <v>541</v>
      </c>
      <c r="CB877" s="66">
        <f>N3+CE877</f>
        <v>192299</v>
      </c>
      <c r="CC877" s="66">
        <f>MAX(BW404:BW877)</f>
        <v>154630.08732904927</v>
      </c>
      <c r="CD877" s="66">
        <f t="shared" si="1001"/>
        <v>-62654.473554127529</v>
      </c>
      <c r="CE877" s="66">
        <f t="shared" si="975"/>
        <v>142299</v>
      </c>
      <c r="CF877" s="66">
        <f>MAX(CE404:CE877)</f>
        <v>148574</v>
      </c>
      <c r="CG877" s="66">
        <f t="shared" si="1002"/>
        <v>-6275</v>
      </c>
      <c r="CH877" s="370">
        <f t="shared" si="972"/>
        <v>42394</v>
      </c>
      <c r="CI877" s="17">
        <f t="shared" si="1018"/>
        <v>1</v>
      </c>
      <c r="CJ877" s="17">
        <f t="shared" si="1019"/>
        <v>0</v>
      </c>
      <c r="CK877" s="38">
        <f>MAX(BV38:BV877)</f>
        <v>1876.9</v>
      </c>
      <c r="CL877" s="38">
        <f t="shared" si="1022"/>
        <v>-760.5</v>
      </c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</row>
    <row r="878" spans="1:147" customFormat="1" x14ac:dyDescent="0.25">
      <c r="A878" s="3"/>
      <c r="B878" s="254">
        <f t="shared" ref="B878:B897" si="1025">J854</f>
        <v>42233</v>
      </c>
      <c r="C878" s="5">
        <f t="shared" si="961"/>
        <v>53041</v>
      </c>
      <c r="D878" s="5">
        <v>0</v>
      </c>
      <c r="E878" s="66">
        <f t="shared" si="963"/>
        <v>0</v>
      </c>
      <c r="F878" s="66">
        <f t="shared" ref="F878:F897" si="1026">BR854</f>
        <v>261</v>
      </c>
      <c r="G878" s="4">
        <f t="shared" si="962"/>
        <v>53302</v>
      </c>
      <c r="H878" s="8">
        <f t="shared" ref="H878:H897" si="1027">F878/C878</f>
        <v>4.9207217058501911E-3</v>
      </c>
      <c r="I878" s="3"/>
      <c r="J878" s="306">
        <v>42401</v>
      </c>
      <c r="K878" s="176">
        <v>1118</v>
      </c>
      <c r="L878" s="176">
        <v>1175</v>
      </c>
      <c r="M878" s="176">
        <v>1115.3</v>
      </c>
      <c r="N878" s="178">
        <v>1157.7</v>
      </c>
      <c r="O878" s="5">
        <f t="shared" si="979"/>
        <v>59.700000000000045</v>
      </c>
      <c r="P878" s="8">
        <f t="shared" si="980"/>
        <v>5.339892665474065E-2</v>
      </c>
      <c r="Q878" s="8">
        <f>(AVERAGE(P875:P877))*Q1239</f>
        <v>1.1674430398324222E-2</v>
      </c>
      <c r="R878" s="8">
        <f>P877/P1239</f>
        <v>0.80340268127442638</v>
      </c>
      <c r="S878" s="109">
        <f t="shared" si="964"/>
        <v>1104.9479868146734</v>
      </c>
      <c r="T878" s="5">
        <f t="shared" si="965"/>
        <v>13</v>
      </c>
      <c r="U878" s="8">
        <f t="shared" si="978"/>
        <v>0.48</v>
      </c>
      <c r="V878" s="19">
        <f t="shared" si="966"/>
        <v>0</v>
      </c>
      <c r="W878" s="109">
        <f t="shared" si="967"/>
        <v>1131.0520131853266</v>
      </c>
      <c r="X878" s="5">
        <f t="shared" si="968"/>
        <v>12</v>
      </c>
      <c r="Y878" s="8">
        <f t="shared" si="981"/>
        <v>0.52</v>
      </c>
      <c r="Z878" s="5">
        <f t="shared" si="969"/>
        <v>27.700000000000045</v>
      </c>
      <c r="AA878" s="5">
        <f>K878*AA1239</f>
        <v>14.533999999999999</v>
      </c>
      <c r="AB878" s="5">
        <f t="shared" si="982"/>
        <v>11.676654569642512</v>
      </c>
      <c r="AC878" s="2">
        <f t="shared" si="1020"/>
        <v>42401</v>
      </c>
      <c r="AD878" s="43">
        <f t="shared" si="986"/>
        <v>1105</v>
      </c>
      <c r="AE878" s="235">
        <v>5.0999999999999996</v>
      </c>
      <c r="AF878" s="131">
        <f>(AK877&gt;AF1239)*1</f>
        <v>0</v>
      </c>
      <c r="AG878" s="112">
        <f>MROUND((AD878*AG1239),5)</f>
        <v>1085</v>
      </c>
      <c r="AH878" s="113">
        <f>MROUND((AE878*AH1239),0.1)</f>
        <v>0.9</v>
      </c>
      <c r="AI878" s="60">
        <f t="shared" si="987"/>
        <v>41.299999999999955</v>
      </c>
      <c r="AJ878" s="60">
        <f t="shared" si="970"/>
        <v>1118</v>
      </c>
      <c r="AK878" s="133">
        <f t="shared" si="971"/>
        <v>1157.7</v>
      </c>
      <c r="AL878" s="41">
        <f t="shared" si="983"/>
        <v>1130</v>
      </c>
      <c r="AM878" s="56">
        <f t="shared" si="984"/>
        <v>5.3000000000000007</v>
      </c>
      <c r="AN878" s="82">
        <f t="shared" si="985"/>
        <v>1</v>
      </c>
      <c r="AO878" s="82">
        <f t="shared" si="988"/>
        <v>0</v>
      </c>
      <c r="AP878" s="33">
        <f t="shared" si="1003"/>
        <v>1</v>
      </c>
      <c r="AQ878" s="29">
        <f t="shared" si="989"/>
        <v>5.0999999999999996</v>
      </c>
      <c r="AR878" s="86">
        <f t="shared" si="990"/>
        <v>1</v>
      </c>
      <c r="AS878" s="33">
        <f t="shared" si="991"/>
        <v>0</v>
      </c>
      <c r="AT878" s="19">
        <f t="shared" si="992"/>
        <v>0</v>
      </c>
      <c r="AU878" s="18">
        <f t="shared" si="1004"/>
        <v>0</v>
      </c>
      <c r="AV878" s="5">
        <f t="shared" si="1005"/>
        <v>0</v>
      </c>
      <c r="AW878" s="17">
        <f t="shared" si="993"/>
        <v>0</v>
      </c>
      <c r="AX878" s="17">
        <f t="shared" si="994"/>
        <v>0</v>
      </c>
      <c r="AY878" s="17">
        <f t="shared" si="1006"/>
        <v>0</v>
      </c>
      <c r="AZ878" s="19">
        <f t="shared" si="1007"/>
        <v>0</v>
      </c>
      <c r="BA878" s="19">
        <f t="shared" si="1008"/>
        <v>0</v>
      </c>
      <c r="BB878" s="19">
        <f t="shared" si="1009"/>
        <v>0</v>
      </c>
      <c r="BC878" s="19">
        <f t="shared" si="1010"/>
        <v>0</v>
      </c>
      <c r="BD878" s="17">
        <f t="shared" si="1011"/>
        <v>0</v>
      </c>
      <c r="BE878" s="17">
        <f t="shared" si="995"/>
        <v>0</v>
      </c>
      <c r="BF878" s="38">
        <f t="shared" si="996"/>
        <v>0</v>
      </c>
      <c r="BG878" s="38">
        <f t="shared" si="997"/>
        <v>0</v>
      </c>
      <c r="BH878" s="38">
        <f t="shared" si="1012"/>
        <v>0</v>
      </c>
      <c r="BI878" s="38">
        <f t="shared" si="998"/>
        <v>-0.9</v>
      </c>
      <c r="BJ878" s="5">
        <f t="shared" si="999"/>
        <v>5.0999999999999996</v>
      </c>
      <c r="BK878" s="5">
        <f t="shared" si="1013"/>
        <v>0</v>
      </c>
      <c r="BL878" s="22">
        <f t="shared" si="1014"/>
        <v>0</v>
      </c>
      <c r="BM878" s="5">
        <f t="shared" si="1015"/>
        <v>4.1999999999999993</v>
      </c>
      <c r="BN878" s="66">
        <f t="shared" si="1016"/>
        <v>419.99999999999994</v>
      </c>
      <c r="BO878" s="5">
        <f>AP878*BO1716</f>
        <v>0</v>
      </c>
      <c r="BP878" s="5">
        <f>AU878*BP1239</f>
        <v>0</v>
      </c>
      <c r="BQ878" s="5">
        <f t="shared" si="973"/>
        <v>-39</v>
      </c>
      <c r="BR878" s="356">
        <f t="shared" si="957"/>
        <v>380.99999999999994</v>
      </c>
      <c r="BS878" s="5">
        <f t="shared" si="1017"/>
        <v>1157.7</v>
      </c>
      <c r="BT878" s="6"/>
      <c r="BU878" s="306">
        <v>42401</v>
      </c>
      <c r="BV878" s="38">
        <f t="shared" si="1000"/>
        <v>1157.7</v>
      </c>
      <c r="BW878" s="66">
        <f>BV27*BV878</f>
        <v>95378.151260504208</v>
      </c>
      <c r="BX878" s="66">
        <f t="shared" si="1023"/>
        <v>3402.537485582463</v>
      </c>
      <c r="BY878" s="17">
        <f t="shared" si="1021"/>
        <v>1</v>
      </c>
      <c r="BZ878" s="17">
        <f t="shared" si="1024"/>
        <v>0</v>
      </c>
      <c r="CA878" s="66">
        <f t="shared" si="974"/>
        <v>381</v>
      </c>
      <c r="CB878" s="66">
        <f>N3+CE878</f>
        <v>192680</v>
      </c>
      <c r="CC878" s="66">
        <f>MAX(BW404:BW878)</f>
        <v>154630.08732904927</v>
      </c>
      <c r="CD878" s="66">
        <f t="shared" si="1001"/>
        <v>-59251.936068545067</v>
      </c>
      <c r="CE878" s="66">
        <f t="shared" si="975"/>
        <v>142680</v>
      </c>
      <c r="CF878" s="66">
        <f>MAX(CE404:CE878)</f>
        <v>148574</v>
      </c>
      <c r="CG878" s="66">
        <f t="shared" si="1002"/>
        <v>-5894</v>
      </c>
      <c r="CH878" s="370">
        <f t="shared" si="972"/>
        <v>42401</v>
      </c>
      <c r="CI878" s="17">
        <f t="shared" si="1018"/>
        <v>1</v>
      </c>
      <c r="CJ878" s="17">
        <f t="shared" si="1019"/>
        <v>0</v>
      </c>
      <c r="CK878" s="38">
        <f>MAX(BV38:BV878)</f>
        <v>1876.9</v>
      </c>
      <c r="CL878" s="38">
        <f t="shared" si="1022"/>
        <v>-719.2</v>
      </c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</row>
    <row r="879" spans="1:147" customFormat="1" x14ac:dyDescent="0.25">
      <c r="A879" s="3"/>
      <c r="B879" s="254">
        <f t="shared" si="1025"/>
        <v>42240</v>
      </c>
      <c r="C879" s="5">
        <f t="shared" ref="C879:C897" si="1028">G878</f>
        <v>53302</v>
      </c>
      <c r="D879" s="5">
        <v>0</v>
      </c>
      <c r="E879" s="66">
        <f t="shared" si="963"/>
        <v>0</v>
      </c>
      <c r="F879" s="66">
        <f t="shared" si="1026"/>
        <v>481</v>
      </c>
      <c r="G879" s="4">
        <f t="shared" ref="G879:G897" si="1029">G878+F879</f>
        <v>53783</v>
      </c>
      <c r="H879" s="8">
        <f t="shared" si="1027"/>
        <v>9.0240516303328206E-3</v>
      </c>
      <c r="I879" s="3"/>
      <c r="J879" s="306">
        <v>42408</v>
      </c>
      <c r="K879" s="176">
        <v>1174</v>
      </c>
      <c r="L879" s="176">
        <v>1263.9000000000001</v>
      </c>
      <c r="M879" s="176">
        <v>1164.5</v>
      </c>
      <c r="N879" s="178">
        <v>1239.4000000000001</v>
      </c>
      <c r="O879" s="5">
        <f t="shared" si="979"/>
        <v>99.400000000000091</v>
      </c>
      <c r="P879" s="8">
        <f t="shared" si="980"/>
        <v>8.4667802385008595E-2</v>
      </c>
      <c r="Q879" s="8">
        <f>(AVERAGE(P876:P878))*Q1239</f>
        <v>1.4299905263151062E-2</v>
      </c>
      <c r="R879" s="8">
        <f>P878/P1239</f>
        <v>1.5143582986135324</v>
      </c>
      <c r="S879" s="109">
        <f t="shared" si="964"/>
        <v>1157.2119112210607</v>
      </c>
      <c r="T879" s="5">
        <f t="shared" si="965"/>
        <v>19</v>
      </c>
      <c r="U879" s="8">
        <f t="shared" si="978"/>
        <v>0.45714285714285713</v>
      </c>
      <c r="V879" s="19">
        <f t="shared" si="966"/>
        <v>0</v>
      </c>
      <c r="W879" s="109">
        <f t="shared" si="967"/>
        <v>1190.7880887789393</v>
      </c>
      <c r="X879" s="5">
        <f t="shared" si="968"/>
        <v>16</v>
      </c>
      <c r="Y879" s="8">
        <f t="shared" si="981"/>
        <v>0.54285714285714293</v>
      </c>
      <c r="Z879" s="5">
        <f t="shared" si="969"/>
        <v>49.400000000000091</v>
      </c>
      <c r="AA879" s="5">
        <f>K879*AA1239</f>
        <v>15.261999999999999</v>
      </c>
      <c r="AB879" s="5">
        <f t="shared" si="982"/>
        <v>23.11213635343973</v>
      </c>
      <c r="AC879" s="2">
        <f t="shared" si="1020"/>
        <v>42408</v>
      </c>
      <c r="AD879" s="43">
        <f t="shared" si="986"/>
        <v>1155</v>
      </c>
      <c r="AE879" s="235">
        <v>5.6</v>
      </c>
      <c r="AF879" s="131">
        <f>(AK878&gt;AF1239)*1</f>
        <v>0</v>
      </c>
      <c r="AG879" s="112">
        <f>MROUND((AD879*AG1239),5)</f>
        <v>1135</v>
      </c>
      <c r="AH879" s="113">
        <f>MROUND((AE879*AH1239),0.1)</f>
        <v>1</v>
      </c>
      <c r="AI879" s="60">
        <f t="shared" si="987"/>
        <v>81.700000000000045</v>
      </c>
      <c r="AJ879" s="60">
        <f t="shared" si="970"/>
        <v>1174</v>
      </c>
      <c r="AK879" s="133">
        <f t="shared" si="971"/>
        <v>1239.4000000000001</v>
      </c>
      <c r="AL879" s="41">
        <f t="shared" si="983"/>
        <v>1190</v>
      </c>
      <c r="AM879" s="56">
        <f t="shared" si="984"/>
        <v>6.1000000000000005</v>
      </c>
      <c r="AN879" s="82">
        <f t="shared" si="985"/>
        <v>1</v>
      </c>
      <c r="AO879" s="82">
        <f t="shared" si="988"/>
        <v>0</v>
      </c>
      <c r="AP879" s="33">
        <f t="shared" si="1003"/>
        <v>1</v>
      </c>
      <c r="AQ879" s="29">
        <f t="shared" si="989"/>
        <v>5.6</v>
      </c>
      <c r="AR879" s="86">
        <f t="shared" si="990"/>
        <v>1</v>
      </c>
      <c r="AS879" s="33">
        <f t="shared" si="991"/>
        <v>0</v>
      </c>
      <c r="AT879" s="19">
        <f t="shared" si="992"/>
        <v>0</v>
      </c>
      <c r="AU879" s="18">
        <f t="shared" si="1004"/>
        <v>0</v>
      </c>
      <c r="AV879" s="5">
        <f t="shared" si="1005"/>
        <v>0</v>
      </c>
      <c r="AW879" s="17">
        <f t="shared" si="993"/>
        <v>0</v>
      </c>
      <c r="AX879" s="17">
        <f t="shared" si="994"/>
        <v>0</v>
      </c>
      <c r="AY879" s="17">
        <f t="shared" si="1006"/>
        <v>0</v>
      </c>
      <c r="AZ879" s="19">
        <f t="shared" si="1007"/>
        <v>0</v>
      </c>
      <c r="BA879" s="19">
        <f t="shared" si="1008"/>
        <v>0</v>
      </c>
      <c r="BB879" s="19">
        <f t="shared" si="1009"/>
        <v>0</v>
      </c>
      <c r="BC879" s="19">
        <f t="shared" si="1010"/>
        <v>0</v>
      </c>
      <c r="BD879" s="17">
        <f t="shared" si="1011"/>
        <v>0</v>
      </c>
      <c r="BE879" s="17">
        <f t="shared" si="995"/>
        <v>0</v>
      </c>
      <c r="BF879" s="38">
        <f t="shared" si="996"/>
        <v>0</v>
      </c>
      <c r="BG879" s="38">
        <f t="shared" si="997"/>
        <v>0</v>
      </c>
      <c r="BH879" s="38">
        <f t="shared" si="1012"/>
        <v>0</v>
      </c>
      <c r="BI879" s="38">
        <f t="shared" si="998"/>
        <v>-1</v>
      </c>
      <c r="BJ879" s="5">
        <f t="shared" si="999"/>
        <v>5.6</v>
      </c>
      <c r="BK879" s="5">
        <f t="shared" si="1013"/>
        <v>0</v>
      </c>
      <c r="BL879" s="22">
        <f t="shared" si="1014"/>
        <v>0</v>
      </c>
      <c r="BM879" s="5">
        <f t="shared" si="1015"/>
        <v>4.5999999999999996</v>
      </c>
      <c r="BN879" s="66">
        <f t="shared" si="1016"/>
        <v>459.99999999999994</v>
      </c>
      <c r="BO879" s="5">
        <f>AP879*BO1717</f>
        <v>0</v>
      </c>
      <c r="BP879" s="5">
        <f>AU879*BP1239</f>
        <v>0</v>
      </c>
      <c r="BQ879" s="5">
        <f t="shared" si="973"/>
        <v>-39</v>
      </c>
      <c r="BR879" s="356">
        <f t="shared" si="957"/>
        <v>420.99999999999994</v>
      </c>
      <c r="BS879" s="5">
        <f t="shared" si="1017"/>
        <v>1239.4000000000001</v>
      </c>
      <c r="BT879" s="6"/>
      <c r="BU879" s="306">
        <v>42408</v>
      </c>
      <c r="BV879" s="38">
        <f t="shared" si="1000"/>
        <v>1239.4000000000001</v>
      </c>
      <c r="BW879" s="66">
        <f>BV27*BV879</f>
        <v>102109.07892568794</v>
      </c>
      <c r="BX879" s="66">
        <f t="shared" si="1023"/>
        <v>6730.9276651837281</v>
      </c>
      <c r="BY879" s="17">
        <f t="shared" si="1021"/>
        <v>1</v>
      </c>
      <c r="BZ879" s="17">
        <f t="shared" si="1024"/>
        <v>0</v>
      </c>
      <c r="CA879" s="66">
        <f t="shared" si="974"/>
        <v>421</v>
      </c>
      <c r="CB879" s="66">
        <f>N3+CE879</f>
        <v>193101</v>
      </c>
      <c r="CC879" s="66">
        <f>MAX(BW404:BW879)</f>
        <v>154630.08732904927</v>
      </c>
      <c r="CD879" s="66">
        <f t="shared" si="1001"/>
        <v>-52521.008403361338</v>
      </c>
      <c r="CE879" s="66">
        <f t="shared" si="975"/>
        <v>143101</v>
      </c>
      <c r="CF879" s="66">
        <f>MAX(CE404:CE879)</f>
        <v>148574</v>
      </c>
      <c r="CG879" s="66">
        <f t="shared" si="1002"/>
        <v>-5473</v>
      </c>
      <c r="CH879" s="370">
        <f t="shared" si="972"/>
        <v>42408</v>
      </c>
      <c r="CI879" s="17">
        <f t="shared" si="1018"/>
        <v>1</v>
      </c>
      <c r="CJ879" s="17">
        <f t="shared" si="1019"/>
        <v>0</v>
      </c>
      <c r="CK879" s="38">
        <f>MAX(BV38:BV879)</f>
        <v>1876.9</v>
      </c>
      <c r="CL879" s="38">
        <f t="shared" si="1022"/>
        <v>-637.5</v>
      </c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</row>
    <row r="880" spans="1:147" customFormat="1" x14ac:dyDescent="0.25">
      <c r="A880" s="3"/>
      <c r="B880" s="254">
        <f t="shared" si="1025"/>
        <v>42247</v>
      </c>
      <c r="C880" s="5">
        <f t="shared" si="1028"/>
        <v>53783</v>
      </c>
      <c r="D880" s="5">
        <v>0</v>
      </c>
      <c r="E880" s="66">
        <f t="shared" ref="E880:E897" si="1030">E879</f>
        <v>0</v>
      </c>
      <c r="F880" s="66">
        <f t="shared" si="1026"/>
        <v>882.00000000000011</v>
      </c>
      <c r="G880" s="4">
        <f t="shared" si="1029"/>
        <v>54665</v>
      </c>
      <c r="H880" s="8">
        <f t="shared" si="1027"/>
        <v>1.6399233958685831E-2</v>
      </c>
      <c r="I880" s="3"/>
      <c r="J880" s="306">
        <v>42415</v>
      </c>
      <c r="K880" s="176">
        <v>1236.3</v>
      </c>
      <c r="L880" s="176">
        <v>1240.5999999999999</v>
      </c>
      <c r="M880" s="176">
        <v>1191.5</v>
      </c>
      <c r="N880" s="178">
        <v>1230.8</v>
      </c>
      <c r="O880" s="5">
        <f t="shared" si="979"/>
        <v>49.099999999999909</v>
      </c>
      <c r="P880" s="8">
        <f t="shared" si="980"/>
        <v>3.9715279462913464E-2</v>
      </c>
      <c r="Q880" s="8">
        <f>(AVERAGE(P877:P879))*Q1239</f>
        <v>2.2186148677942174E-2</v>
      </c>
      <c r="R880" s="8">
        <f>P879/P1239</f>
        <v>2.4011229663120117</v>
      </c>
      <c r="S880" s="109">
        <f t="shared" si="964"/>
        <v>1208.8712643894601</v>
      </c>
      <c r="T880" s="5">
        <f t="shared" si="965"/>
        <v>26.299999999999955</v>
      </c>
      <c r="U880" s="8">
        <f t="shared" si="978"/>
        <v>0.52181818181818262</v>
      </c>
      <c r="V880" s="19">
        <f t="shared" si="966"/>
        <v>0</v>
      </c>
      <c r="W880" s="109">
        <f t="shared" si="967"/>
        <v>1263.7287356105398</v>
      </c>
      <c r="X880" s="5">
        <f t="shared" si="968"/>
        <v>28.700000000000045</v>
      </c>
      <c r="Y880" s="8">
        <f t="shared" si="981"/>
        <v>0.47818181818181738</v>
      </c>
      <c r="Z880" s="5">
        <f t="shared" si="969"/>
        <v>0</v>
      </c>
      <c r="AA880" s="5">
        <f>K880*AA1239</f>
        <v>16.071899999999999</v>
      </c>
      <c r="AB880" s="5">
        <f t="shared" si="982"/>
        <v>38.590608202270019</v>
      </c>
      <c r="AC880" s="2">
        <f t="shared" si="1020"/>
        <v>42415</v>
      </c>
      <c r="AD880" s="43">
        <f t="shared" si="986"/>
        <v>1210</v>
      </c>
      <c r="AE880" s="235">
        <v>10.5</v>
      </c>
      <c r="AF880" s="131">
        <f>(AK879&gt;AF1239)*1</f>
        <v>0</v>
      </c>
      <c r="AG880" s="112">
        <f>MROUND((AD880*AG1239),5)</f>
        <v>1185</v>
      </c>
      <c r="AH880" s="113">
        <f>MROUND((AE880*AH1239),0.1)</f>
        <v>1.9000000000000001</v>
      </c>
      <c r="AI880" s="60">
        <f t="shared" si="987"/>
        <v>-8.6000000000001364</v>
      </c>
      <c r="AJ880" s="60">
        <f t="shared" si="970"/>
        <v>1236.3</v>
      </c>
      <c r="AK880" s="133">
        <f t="shared" si="971"/>
        <v>1230.8</v>
      </c>
      <c r="AL880" s="41">
        <f t="shared" si="983"/>
        <v>1265</v>
      </c>
      <c r="AM880" s="56">
        <f t="shared" si="984"/>
        <v>12.5</v>
      </c>
      <c r="AN880" s="82">
        <f t="shared" si="985"/>
        <v>0</v>
      </c>
      <c r="AO880" s="82">
        <f t="shared" si="988"/>
        <v>1</v>
      </c>
      <c r="AP880" s="33">
        <f t="shared" si="1003"/>
        <v>1</v>
      </c>
      <c r="AQ880" s="29">
        <f t="shared" si="989"/>
        <v>10.5</v>
      </c>
      <c r="AR880" s="86">
        <f t="shared" si="990"/>
        <v>1</v>
      </c>
      <c r="AS880" s="33">
        <f t="shared" si="991"/>
        <v>0</v>
      </c>
      <c r="AT880" s="19">
        <f t="shared" si="992"/>
        <v>0</v>
      </c>
      <c r="AU880" s="18">
        <f t="shared" si="1004"/>
        <v>0</v>
      </c>
      <c r="AV880" s="5">
        <f t="shared" si="1005"/>
        <v>0</v>
      </c>
      <c r="AW880" s="17">
        <f t="shared" si="993"/>
        <v>0</v>
      </c>
      <c r="AX880" s="17">
        <f t="shared" si="994"/>
        <v>0</v>
      </c>
      <c r="AY880" s="17">
        <f t="shared" si="1006"/>
        <v>0</v>
      </c>
      <c r="AZ880" s="19">
        <f t="shared" si="1007"/>
        <v>0</v>
      </c>
      <c r="BA880" s="19">
        <f t="shared" si="1008"/>
        <v>0</v>
      </c>
      <c r="BB880" s="19">
        <f t="shared" si="1009"/>
        <v>0</v>
      </c>
      <c r="BC880" s="19">
        <f t="shared" si="1010"/>
        <v>0</v>
      </c>
      <c r="BD880" s="17">
        <f t="shared" si="1011"/>
        <v>0</v>
      </c>
      <c r="BE880" s="17">
        <f t="shared" si="995"/>
        <v>0</v>
      </c>
      <c r="BF880" s="38">
        <f t="shared" si="996"/>
        <v>0</v>
      </c>
      <c r="BG880" s="38">
        <f t="shared" si="997"/>
        <v>0</v>
      </c>
      <c r="BH880" s="38">
        <f t="shared" si="1012"/>
        <v>0</v>
      </c>
      <c r="BI880" s="38">
        <f t="shared" si="998"/>
        <v>-1.9000000000000001</v>
      </c>
      <c r="BJ880" s="5">
        <f t="shared" si="999"/>
        <v>10.5</v>
      </c>
      <c r="BK880" s="5">
        <f t="shared" si="1013"/>
        <v>0</v>
      </c>
      <c r="BL880" s="22">
        <f t="shared" si="1014"/>
        <v>0</v>
      </c>
      <c r="BM880" s="5">
        <f t="shared" si="1015"/>
        <v>8.6</v>
      </c>
      <c r="BN880" s="66">
        <f t="shared" si="1016"/>
        <v>860</v>
      </c>
      <c r="BO880" s="5">
        <f>AP880*BO1718</f>
        <v>0</v>
      </c>
      <c r="BP880" s="5">
        <f>AU880*BP1239</f>
        <v>0</v>
      </c>
      <c r="BQ880" s="5">
        <f t="shared" si="973"/>
        <v>-39</v>
      </c>
      <c r="BR880" s="356">
        <f t="shared" si="957"/>
        <v>821</v>
      </c>
      <c r="BS880" s="5">
        <f t="shared" si="1017"/>
        <v>1230.8</v>
      </c>
      <c r="BT880" s="6"/>
      <c r="BU880" s="306">
        <v>42415</v>
      </c>
      <c r="BV880" s="38">
        <f t="shared" si="1000"/>
        <v>1230.8</v>
      </c>
      <c r="BW880" s="66">
        <f>BV27*BV880</f>
        <v>101400.56022408964</v>
      </c>
      <c r="BX880" s="66">
        <f t="shared" si="1023"/>
        <v>-708.51870159829559</v>
      </c>
      <c r="BY880" s="17">
        <f t="shared" si="1021"/>
        <v>0</v>
      </c>
      <c r="BZ880" s="17">
        <f t="shared" si="1024"/>
        <v>1</v>
      </c>
      <c r="CA880" s="66">
        <f t="shared" si="974"/>
        <v>821</v>
      </c>
      <c r="CB880" s="66">
        <f>N3+CE880</f>
        <v>193922</v>
      </c>
      <c r="CC880" s="66">
        <f>MAX(BW404:BW880)</f>
        <v>154630.08732904927</v>
      </c>
      <c r="CD880" s="66">
        <f t="shared" si="1001"/>
        <v>-53229.527104959634</v>
      </c>
      <c r="CE880" s="66">
        <f t="shared" si="975"/>
        <v>143922</v>
      </c>
      <c r="CF880" s="66">
        <f>MAX(CE404:CE880)</f>
        <v>148574</v>
      </c>
      <c r="CG880" s="66">
        <f t="shared" si="1002"/>
        <v>-4652</v>
      </c>
      <c r="CH880" s="370">
        <f t="shared" si="972"/>
        <v>42415</v>
      </c>
      <c r="CI880" s="17">
        <f t="shared" si="1018"/>
        <v>1</v>
      </c>
      <c r="CJ880" s="17">
        <f t="shared" si="1019"/>
        <v>0</v>
      </c>
      <c r="CK880" s="38">
        <f>MAX(BV38:BV880)</f>
        <v>1876.9</v>
      </c>
      <c r="CL880" s="38">
        <f t="shared" si="1022"/>
        <v>-646.10000000000014</v>
      </c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</row>
    <row r="881" spans="1:147" customFormat="1" x14ac:dyDescent="0.25">
      <c r="A881" s="3"/>
      <c r="B881" s="254">
        <f t="shared" si="1025"/>
        <v>42254</v>
      </c>
      <c r="C881" s="5">
        <f t="shared" si="1028"/>
        <v>54665</v>
      </c>
      <c r="D881" s="5">
        <v>0</v>
      </c>
      <c r="E881" s="66">
        <f t="shared" si="1030"/>
        <v>0</v>
      </c>
      <c r="F881" s="66">
        <f t="shared" si="1026"/>
        <v>572</v>
      </c>
      <c r="G881" s="4">
        <f t="shared" si="1029"/>
        <v>55237</v>
      </c>
      <c r="H881" s="8">
        <f t="shared" si="1027"/>
        <v>1.0463733650416172E-2</v>
      </c>
      <c r="I881" s="3"/>
      <c r="J881" s="306">
        <v>42422</v>
      </c>
      <c r="K881" s="176">
        <v>1226.9000000000001</v>
      </c>
      <c r="L881" s="176">
        <v>1254.3</v>
      </c>
      <c r="M881" s="176">
        <v>1202.5</v>
      </c>
      <c r="N881" s="178">
        <v>1220.4000000000001</v>
      </c>
      <c r="O881" s="5">
        <f t="shared" si="979"/>
        <v>51.799999999999955</v>
      </c>
      <c r="P881" s="8">
        <f t="shared" si="980"/>
        <v>4.22202298475833E-2</v>
      </c>
      <c r="Q881" s="8">
        <f>(AVERAGE(P878:P880))*Q1239</f>
        <v>2.3704267800355033E-2</v>
      </c>
      <c r="R881" s="8">
        <f>P880/P1239</f>
        <v>1.1262991000789941</v>
      </c>
      <c r="S881" s="109">
        <f t="shared" si="964"/>
        <v>1197.8172338357444</v>
      </c>
      <c r="T881" s="5">
        <f t="shared" si="965"/>
        <v>26.900000000000091</v>
      </c>
      <c r="U881" s="8">
        <f t="shared" si="978"/>
        <v>0.5109090909090892</v>
      </c>
      <c r="V881" s="19">
        <f t="shared" si="966"/>
        <v>0</v>
      </c>
      <c r="W881" s="109">
        <f t="shared" si="967"/>
        <v>1255.9827661642557</v>
      </c>
      <c r="X881" s="5">
        <f t="shared" si="968"/>
        <v>28.099999999999909</v>
      </c>
      <c r="Y881" s="8">
        <f t="shared" si="981"/>
        <v>0.4890909090909108</v>
      </c>
      <c r="Z881" s="5">
        <f t="shared" si="969"/>
        <v>0</v>
      </c>
      <c r="AA881" s="5">
        <f>K881*AA1239</f>
        <v>15.9497</v>
      </c>
      <c r="AB881" s="5">
        <f t="shared" si="982"/>
        <v>17.964132756529931</v>
      </c>
      <c r="AC881" s="2">
        <f t="shared" si="1020"/>
        <v>42422</v>
      </c>
      <c r="AD881" s="43">
        <f t="shared" si="986"/>
        <v>1200</v>
      </c>
      <c r="AE881" s="235">
        <v>20</v>
      </c>
      <c r="AF881" s="131">
        <f>(AK880&gt;AF1239)*1</f>
        <v>0</v>
      </c>
      <c r="AG881" s="112">
        <f>MROUND((AD881*AG1239),5)</f>
        <v>1175</v>
      </c>
      <c r="AH881" s="113">
        <f>MROUND((AE881*AH1239),0.1)</f>
        <v>3.6</v>
      </c>
      <c r="AI881" s="60">
        <f t="shared" si="987"/>
        <v>-10.399999999999864</v>
      </c>
      <c r="AJ881" s="60">
        <f t="shared" si="970"/>
        <v>1226.9000000000001</v>
      </c>
      <c r="AK881" s="133">
        <f t="shared" si="971"/>
        <v>1220.4000000000001</v>
      </c>
      <c r="AL881" s="41">
        <f t="shared" si="983"/>
        <v>1255</v>
      </c>
      <c r="AM881" s="56">
        <f t="shared" si="984"/>
        <v>18.5</v>
      </c>
      <c r="AN881" s="82">
        <f t="shared" si="985"/>
        <v>0</v>
      </c>
      <c r="AO881" s="82">
        <f t="shared" si="988"/>
        <v>1</v>
      </c>
      <c r="AP881" s="33">
        <f t="shared" si="1003"/>
        <v>1</v>
      </c>
      <c r="AQ881" s="29">
        <f t="shared" si="989"/>
        <v>20</v>
      </c>
      <c r="AR881" s="86">
        <f t="shared" si="990"/>
        <v>1</v>
      </c>
      <c r="AS881" s="33">
        <f t="shared" si="991"/>
        <v>0</v>
      </c>
      <c r="AT881" s="19">
        <f t="shared" si="992"/>
        <v>0</v>
      </c>
      <c r="AU881" s="18">
        <f t="shared" si="1004"/>
        <v>0</v>
      </c>
      <c r="AV881" s="5">
        <f t="shared" si="1005"/>
        <v>0</v>
      </c>
      <c r="AW881" s="17">
        <f t="shared" si="993"/>
        <v>0</v>
      </c>
      <c r="AX881" s="17">
        <f t="shared" si="994"/>
        <v>0</v>
      </c>
      <c r="AY881" s="17">
        <f t="shared" si="1006"/>
        <v>0</v>
      </c>
      <c r="AZ881" s="19">
        <f t="shared" si="1007"/>
        <v>0</v>
      </c>
      <c r="BA881" s="19">
        <f t="shared" si="1008"/>
        <v>0</v>
      </c>
      <c r="BB881" s="19">
        <f t="shared" si="1009"/>
        <v>0</v>
      </c>
      <c r="BC881" s="19">
        <f t="shared" si="1010"/>
        <v>0</v>
      </c>
      <c r="BD881" s="17">
        <f t="shared" si="1011"/>
        <v>0</v>
      </c>
      <c r="BE881" s="17">
        <f t="shared" si="995"/>
        <v>0</v>
      </c>
      <c r="BF881" s="38">
        <f t="shared" si="996"/>
        <v>0</v>
      </c>
      <c r="BG881" s="38">
        <f t="shared" si="997"/>
        <v>0</v>
      </c>
      <c r="BH881" s="38">
        <f t="shared" si="1012"/>
        <v>0</v>
      </c>
      <c r="BI881" s="38">
        <f t="shared" si="998"/>
        <v>-3.6</v>
      </c>
      <c r="BJ881" s="5">
        <f t="shared" si="999"/>
        <v>20</v>
      </c>
      <c r="BK881" s="5">
        <f t="shared" si="1013"/>
        <v>0</v>
      </c>
      <c r="BL881" s="22">
        <f t="shared" si="1014"/>
        <v>0</v>
      </c>
      <c r="BM881" s="5">
        <f t="shared" si="1015"/>
        <v>16.399999999999999</v>
      </c>
      <c r="BN881" s="66">
        <f t="shared" si="1016"/>
        <v>1639.9999999999998</v>
      </c>
      <c r="BO881" s="5">
        <f>AP881*BO1719</f>
        <v>0</v>
      </c>
      <c r="BP881" s="5">
        <f>AU881*BP1239</f>
        <v>0</v>
      </c>
      <c r="BQ881" s="5">
        <f t="shared" si="973"/>
        <v>-39</v>
      </c>
      <c r="BR881" s="356">
        <f t="shared" si="957"/>
        <v>1600.9999999999998</v>
      </c>
      <c r="BS881" s="5">
        <f t="shared" si="1017"/>
        <v>1220.4000000000001</v>
      </c>
      <c r="BT881" s="6"/>
      <c r="BU881" s="306">
        <v>42422</v>
      </c>
      <c r="BV881" s="38">
        <f t="shared" si="1000"/>
        <v>1220.4000000000001</v>
      </c>
      <c r="BW881" s="66">
        <f>BV27*BV881</f>
        <v>100543.74691052893</v>
      </c>
      <c r="BX881" s="66">
        <f t="shared" si="1023"/>
        <v>-856.81331356070586</v>
      </c>
      <c r="BY881" s="17">
        <f t="shared" si="1021"/>
        <v>0</v>
      </c>
      <c r="BZ881" s="17">
        <f t="shared" si="1024"/>
        <v>1</v>
      </c>
      <c r="CA881" s="66">
        <f t="shared" si="974"/>
        <v>1601</v>
      </c>
      <c r="CB881" s="66">
        <f>N3+CE881</f>
        <v>195523</v>
      </c>
      <c r="CC881" s="66">
        <f>MAX(BW404:BW881)</f>
        <v>154630.08732904927</v>
      </c>
      <c r="CD881" s="66">
        <f t="shared" si="1001"/>
        <v>-54086.34041852034</v>
      </c>
      <c r="CE881" s="66">
        <f t="shared" si="975"/>
        <v>145523</v>
      </c>
      <c r="CF881" s="66">
        <f>MAX(CE404:CE881)</f>
        <v>148574</v>
      </c>
      <c r="CG881" s="66">
        <f t="shared" si="1002"/>
        <v>-3051</v>
      </c>
      <c r="CH881" s="370">
        <f t="shared" si="972"/>
        <v>42422</v>
      </c>
      <c r="CI881" s="17">
        <f t="shared" si="1018"/>
        <v>1</v>
      </c>
      <c r="CJ881" s="17">
        <f t="shared" si="1019"/>
        <v>0</v>
      </c>
      <c r="CK881" s="38">
        <f>MAX(BV38:BV881)</f>
        <v>1876.9</v>
      </c>
      <c r="CL881" s="38">
        <f t="shared" si="1022"/>
        <v>-656.5</v>
      </c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</row>
    <row r="882" spans="1:147" customFormat="1" x14ac:dyDescent="0.25">
      <c r="A882" s="3"/>
      <c r="B882" s="254">
        <f t="shared" si="1025"/>
        <v>42261</v>
      </c>
      <c r="C882" s="5">
        <f t="shared" si="1028"/>
        <v>55237</v>
      </c>
      <c r="D882" s="5">
        <v>0</v>
      </c>
      <c r="E882" s="66">
        <f t="shared" si="1030"/>
        <v>0</v>
      </c>
      <c r="F882" s="66">
        <f t="shared" si="1026"/>
        <v>-2088</v>
      </c>
      <c r="G882" s="4">
        <f t="shared" si="1029"/>
        <v>53149</v>
      </c>
      <c r="H882" s="8">
        <f t="shared" si="1027"/>
        <v>-3.780074949761935E-2</v>
      </c>
      <c r="I882" s="3"/>
      <c r="J882" s="306">
        <v>42429</v>
      </c>
      <c r="K882" s="176">
        <v>1223.0999999999999</v>
      </c>
      <c r="L882" s="176">
        <v>1280.7</v>
      </c>
      <c r="M882" s="176">
        <v>1216.3</v>
      </c>
      <c r="N882" s="178">
        <v>1270.7</v>
      </c>
      <c r="O882" s="5">
        <f t="shared" si="979"/>
        <v>64.400000000000091</v>
      </c>
      <c r="P882" s="8">
        <f t="shared" si="980"/>
        <v>5.2653094595699529E-2</v>
      </c>
      <c r="Q882" s="8">
        <f>(AVERAGE(P879:P881))*Q1239</f>
        <v>2.2213774892734049E-2</v>
      </c>
      <c r="R882" s="8">
        <f>P881/P1239</f>
        <v>1.1973378388755005</v>
      </c>
      <c r="S882" s="109">
        <f t="shared" si="964"/>
        <v>1195.9303319286969</v>
      </c>
      <c r="T882" s="5">
        <f t="shared" si="965"/>
        <v>28.099999999999909</v>
      </c>
      <c r="U882" s="8">
        <f t="shared" si="978"/>
        <v>0.48909090909091074</v>
      </c>
      <c r="V882" s="19">
        <f t="shared" si="966"/>
        <v>0</v>
      </c>
      <c r="W882" s="109">
        <f t="shared" si="967"/>
        <v>1250.2696680713029</v>
      </c>
      <c r="X882" s="5">
        <f t="shared" si="968"/>
        <v>26.900000000000091</v>
      </c>
      <c r="Y882" s="8">
        <f t="shared" si="981"/>
        <v>0.5109090909090892</v>
      </c>
      <c r="Z882" s="5">
        <f t="shared" si="969"/>
        <v>20.700000000000045</v>
      </c>
      <c r="AA882" s="5">
        <f>K882*AA1239</f>
        <v>15.900299999999998</v>
      </c>
      <c r="AB882" s="5">
        <f t="shared" si="982"/>
        <v>19.038030839472118</v>
      </c>
      <c r="AC882" s="2">
        <f t="shared" si="1020"/>
        <v>42429</v>
      </c>
      <c r="AD882" s="43">
        <f t="shared" si="986"/>
        <v>1195</v>
      </c>
      <c r="AE882" s="235">
        <v>9.1</v>
      </c>
      <c r="AF882" s="131">
        <f>(AK881&gt;AF1239)*1</f>
        <v>0</v>
      </c>
      <c r="AG882" s="112">
        <f>MROUND((AD882*AG1239),5)</f>
        <v>1170</v>
      </c>
      <c r="AH882" s="113">
        <f>MROUND((AE882*AH1239),0.1)</f>
        <v>1.6</v>
      </c>
      <c r="AI882" s="60">
        <f t="shared" si="987"/>
        <v>50.299999999999955</v>
      </c>
      <c r="AJ882" s="60">
        <f t="shared" si="970"/>
        <v>1223.0999999999999</v>
      </c>
      <c r="AK882" s="133">
        <f t="shared" si="971"/>
        <v>1270.7</v>
      </c>
      <c r="AL882" s="41">
        <f t="shared" si="983"/>
        <v>1250</v>
      </c>
      <c r="AM882" s="56">
        <f t="shared" si="984"/>
        <v>8.8000000000000007</v>
      </c>
      <c r="AN882" s="82">
        <f t="shared" si="985"/>
        <v>1</v>
      </c>
      <c r="AO882" s="82">
        <f t="shared" si="988"/>
        <v>0</v>
      </c>
      <c r="AP882" s="33">
        <f t="shared" si="1003"/>
        <v>1</v>
      </c>
      <c r="AQ882" s="29">
        <f t="shared" si="989"/>
        <v>9.1</v>
      </c>
      <c r="AR882" s="86">
        <f t="shared" si="990"/>
        <v>1</v>
      </c>
      <c r="AS882" s="33">
        <f t="shared" si="991"/>
        <v>0</v>
      </c>
      <c r="AT882" s="19">
        <f t="shared" si="992"/>
        <v>0</v>
      </c>
      <c r="AU882" s="18">
        <f t="shared" si="1004"/>
        <v>0</v>
      </c>
      <c r="AV882" s="5">
        <f t="shared" si="1005"/>
        <v>0</v>
      </c>
      <c r="AW882" s="17">
        <f t="shared" si="993"/>
        <v>0</v>
      </c>
      <c r="AX882" s="17">
        <f t="shared" si="994"/>
        <v>0</v>
      </c>
      <c r="AY882" s="17">
        <f t="shared" si="1006"/>
        <v>0</v>
      </c>
      <c r="AZ882" s="19">
        <f t="shared" si="1007"/>
        <v>0</v>
      </c>
      <c r="BA882" s="19">
        <f t="shared" si="1008"/>
        <v>0</v>
      </c>
      <c r="BB882" s="19">
        <f t="shared" si="1009"/>
        <v>0</v>
      </c>
      <c r="BC882" s="19">
        <f t="shared" si="1010"/>
        <v>0</v>
      </c>
      <c r="BD882" s="17">
        <f t="shared" si="1011"/>
        <v>0</v>
      </c>
      <c r="BE882" s="17">
        <f t="shared" si="995"/>
        <v>0</v>
      </c>
      <c r="BF882" s="38">
        <f t="shared" si="996"/>
        <v>0</v>
      </c>
      <c r="BG882" s="38">
        <f t="shared" si="997"/>
        <v>0</v>
      </c>
      <c r="BH882" s="38">
        <f t="shared" si="1012"/>
        <v>0</v>
      </c>
      <c r="BI882" s="38">
        <f t="shared" si="998"/>
        <v>-1.6</v>
      </c>
      <c r="BJ882" s="5">
        <f t="shared" si="999"/>
        <v>9.1</v>
      </c>
      <c r="BK882" s="5">
        <f t="shared" si="1013"/>
        <v>0</v>
      </c>
      <c r="BL882" s="22">
        <f t="shared" si="1014"/>
        <v>0</v>
      </c>
      <c r="BM882" s="5">
        <f t="shared" si="1015"/>
        <v>7.5</v>
      </c>
      <c r="BN882" s="66">
        <f t="shared" si="1016"/>
        <v>750</v>
      </c>
      <c r="BO882" s="5">
        <f>AP882*BO1720</f>
        <v>0</v>
      </c>
      <c r="BP882" s="5">
        <f>AU882*BP1239</f>
        <v>0</v>
      </c>
      <c r="BQ882" s="5">
        <f t="shared" si="973"/>
        <v>-39</v>
      </c>
      <c r="BR882" s="356">
        <f t="shared" si="957"/>
        <v>711</v>
      </c>
      <c r="BS882" s="5">
        <f t="shared" si="1017"/>
        <v>1270.7</v>
      </c>
      <c r="BT882" s="6"/>
      <c r="BU882" s="306">
        <v>42429</v>
      </c>
      <c r="BV882" s="38">
        <f t="shared" si="1000"/>
        <v>1270.7</v>
      </c>
      <c r="BW882" s="66">
        <f>BV27*BV882</f>
        <v>104687.75745592355</v>
      </c>
      <c r="BX882" s="66">
        <f t="shared" si="1023"/>
        <v>4144.0105453946162</v>
      </c>
      <c r="BY882" s="17">
        <f t="shared" si="1021"/>
        <v>1</v>
      </c>
      <c r="BZ882" s="17">
        <f t="shared" si="1024"/>
        <v>0</v>
      </c>
      <c r="CA882" s="66">
        <f t="shared" si="974"/>
        <v>711</v>
      </c>
      <c r="CB882" s="66">
        <f>N3+CE882</f>
        <v>196234</v>
      </c>
      <c r="CC882" s="66">
        <f>MAX(BW404:BW882)</f>
        <v>154630.08732904927</v>
      </c>
      <c r="CD882" s="66">
        <f t="shared" si="1001"/>
        <v>-49942.329873125724</v>
      </c>
      <c r="CE882" s="66">
        <f t="shared" si="975"/>
        <v>146234</v>
      </c>
      <c r="CF882" s="66">
        <f>MAX(CE404:CE882)</f>
        <v>148574</v>
      </c>
      <c r="CG882" s="66">
        <f t="shared" si="1002"/>
        <v>-2340</v>
      </c>
      <c r="CH882" s="370">
        <f t="shared" si="972"/>
        <v>42429</v>
      </c>
      <c r="CI882" s="17">
        <f t="shared" si="1018"/>
        <v>1</v>
      </c>
      <c r="CJ882" s="17">
        <f t="shared" si="1019"/>
        <v>0</v>
      </c>
      <c r="CK882" s="38">
        <f>MAX(BV38:BV882)</f>
        <v>1876.9</v>
      </c>
      <c r="CL882" s="38">
        <f t="shared" si="1022"/>
        <v>-606.20000000000005</v>
      </c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</row>
    <row r="883" spans="1:147" customFormat="1" x14ac:dyDescent="0.25">
      <c r="A883" s="3"/>
      <c r="B883" s="254">
        <f t="shared" si="1025"/>
        <v>42268</v>
      </c>
      <c r="C883" s="5">
        <f t="shared" si="1028"/>
        <v>53149</v>
      </c>
      <c r="D883" s="5">
        <v>0</v>
      </c>
      <c r="E883" s="66">
        <f t="shared" si="1030"/>
        <v>0</v>
      </c>
      <c r="F883" s="66">
        <f t="shared" si="1026"/>
        <v>321.00000000000006</v>
      </c>
      <c r="G883" s="4">
        <f t="shared" si="1029"/>
        <v>53470</v>
      </c>
      <c r="H883" s="8">
        <f t="shared" si="1027"/>
        <v>6.0396244520122683E-3</v>
      </c>
      <c r="I883" s="3"/>
      <c r="J883" s="306">
        <v>42436</v>
      </c>
      <c r="K883" s="176">
        <v>1260.5</v>
      </c>
      <c r="L883" s="176">
        <v>1287.8</v>
      </c>
      <c r="M883" s="176">
        <v>1237.5</v>
      </c>
      <c r="N883" s="178">
        <v>1259.4000000000001</v>
      </c>
      <c r="O883" s="5">
        <f t="shared" si="979"/>
        <v>50.299999999999955</v>
      </c>
      <c r="P883" s="8">
        <f t="shared" si="980"/>
        <v>3.9904799682665575E-2</v>
      </c>
      <c r="Q883" s="8">
        <f>(AVERAGE(P880:P882))*Q1239</f>
        <v>1.7945147187492839E-2</v>
      </c>
      <c r="R883" s="8">
        <f>P882/P1239</f>
        <v>1.4932069939200201</v>
      </c>
      <c r="S883" s="109">
        <f t="shared" si="964"/>
        <v>1237.8801419701654</v>
      </c>
      <c r="T883" s="5">
        <f t="shared" si="965"/>
        <v>20.5</v>
      </c>
      <c r="U883" s="8">
        <f t="shared" si="978"/>
        <v>0.5444444444444444</v>
      </c>
      <c r="V883" s="19">
        <f t="shared" si="966"/>
        <v>0</v>
      </c>
      <c r="W883" s="109">
        <f t="shared" si="967"/>
        <v>1283.1198580298346</v>
      </c>
      <c r="X883" s="5">
        <f t="shared" si="968"/>
        <v>24.5</v>
      </c>
      <c r="Y883" s="8">
        <f t="shared" si="981"/>
        <v>0.4555555555555556</v>
      </c>
      <c r="Z883" s="5">
        <f t="shared" si="969"/>
        <v>0</v>
      </c>
      <c r="AA883" s="5">
        <f>K883*AA1239</f>
        <v>16.386499999999998</v>
      </c>
      <c r="AB883" s="5">
        <f t="shared" si="982"/>
        <v>24.468436405870406</v>
      </c>
      <c r="AC883" s="2">
        <f t="shared" si="1020"/>
        <v>42436</v>
      </c>
      <c r="AD883" s="43">
        <f t="shared" si="986"/>
        <v>1240</v>
      </c>
      <c r="AE883" s="235">
        <v>9.3000000000000007</v>
      </c>
      <c r="AF883" s="131">
        <f>(AK882&gt;AF1239)*1</f>
        <v>1</v>
      </c>
      <c r="AG883" s="112">
        <f>MROUND((AD883*AG1239),5)</f>
        <v>1215</v>
      </c>
      <c r="AH883" s="113">
        <f>MROUND((AE883*AH1239),0.1)</f>
        <v>1.7000000000000002</v>
      </c>
      <c r="AI883" s="60">
        <f t="shared" si="987"/>
        <v>-11.299999999999955</v>
      </c>
      <c r="AJ883" s="60">
        <f t="shared" si="970"/>
        <v>1260.5</v>
      </c>
      <c r="AK883" s="133">
        <f t="shared" si="971"/>
        <v>1259.4000000000001</v>
      </c>
      <c r="AL883" s="41">
        <f t="shared" si="983"/>
        <v>1285</v>
      </c>
      <c r="AM883" s="56">
        <f t="shared" si="984"/>
        <v>9.7000000000000011</v>
      </c>
      <c r="AN883" s="82">
        <f t="shared" si="985"/>
        <v>0</v>
      </c>
      <c r="AO883" s="82">
        <f t="shared" si="988"/>
        <v>1</v>
      </c>
      <c r="AP883" s="33">
        <f t="shared" si="1003"/>
        <v>1</v>
      </c>
      <c r="AQ883" s="29">
        <f t="shared" si="989"/>
        <v>9.3000000000000007</v>
      </c>
      <c r="AR883" s="86">
        <f t="shared" si="990"/>
        <v>1</v>
      </c>
      <c r="AS883" s="33">
        <f t="shared" si="991"/>
        <v>0</v>
      </c>
      <c r="AT883" s="19">
        <f t="shared" si="992"/>
        <v>0</v>
      </c>
      <c r="AU883" s="18">
        <f t="shared" si="1004"/>
        <v>0</v>
      </c>
      <c r="AV883" s="5">
        <f t="shared" si="1005"/>
        <v>0</v>
      </c>
      <c r="AW883" s="17">
        <f t="shared" si="993"/>
        <v>0</v>
      </c>
      <c r="AX883" s="17">
        <f t="shared" si="994"/>
        <v>0</v>
      </c>
      <c r="AY883" s="17">
        <f t="shared" si="1006"/>
        <v>0</v>
      </c>
      <c r="AZ883" s="19">
        <f t="shared" si="1007"/>
        <v>0</v>
      </c>
      <c r="BA883" s="19">
        <f t="shared" si="1008"/>
        <v>0</v>
      </c>
      <c r="BB883" s="19">
        <f t="shared" si="1009"/>
        <v>0</v>
      </c>
      <c r="BC883" s="19">
        <f t="shared" si="1010"/>
        <v>0</v>
      </c>
      <c r="BD883" s="17">
        <f t="shared" si="1011"/>
        <v>0</v>
      </c>
      <c r="BE883" s="17">
        <f t="shared" si="995"/>
        <v>0</v>
      </c>
      <c r="BF883" s="38">
        <f t="shared" si="996"/>
        <v>0</v>
      </c>
      <c r="BG883" s="38">
        <f t="shared" si="997"/>
        <v>0</v>
      </c>
      <c r="BH883" s="38">
        <f t="shared" si="1012"/>
        <v>0</v>
      </c>
      <c r="BI883" s="38">
        <f t="shared" si="998"/>
        <v>-1.7000000000000002</v>
      </c>
      <c r="BJ883" s="5">
        <f t="shared" si="999"/>
        <v>9.3000000000000007</v>
      </c>
      <c r="BK883" s="5">
        <f t="shared" si="1013"/>
        <v>0</v>
      </c>
      <c r="BL883" s="22">
        <f t="shared" si="1014"/>
        <v>0</v>
      </c>
      <c r="BM883" s="5">
        <f t="shared" si="1015"/>
        <v>7.6000000000000005</v>
      </c>
      <c r="BN883" s="66">
        <f t="shared" si="1016"/>
        <v>760</v>
      </c>
      <c r="BO883" s="5">
        <f>AP883*BO1721</f>
        <v>0</v>
      </c>
      <c r="BP883" s="5">
        <f>AU883*BP1239</f>
        <v>0</v>
      </c>
      <c r="BQ883" s="5">
        <f t="shared" si="973"/>
        <v>-39</v>
      </c>
      <c r="BR883" s="356">
        <f t="shared" si="957"/>
        <v>721</v>
      </c>
      <c r="BS883" s="5">
        <f t="shared" si="1017"/>
        <v>1259.4000000000001</v>
      </c>
      <c r="BT883" s="6"/>
      <c r="BU883" s="306">
        <v>42436</v>
      </c>
      <c r="BV883" s="38">
        <f t="shared" si="1000"/>
        <v>1259.4000000000001</v>
      </c>
      <c r="BW883" s="66">
        <f>BV27*BV883</f>
        <v>103756.79683638162</v>
      </c>
      <c r="BX883" s="66">
        <f t="shared" si="1023"/>
        <v>-930.96061954193283</v>
      </c>
      <c r="BY883" s="17">
        <f t="shared" si="1021"/>
        <v>0</v>
      </c>
      <c r="BZ883" s="17">
        <f t="shared" si="1024"/>
        <v>1</v>
      </c>
      <c r="CA883" s="66">
        <f t="shared" si="974"/>
        <v>721</v>
      </c>
      <c r="CB883" s="66">
        <f>N3+CE883</f>
        <v>196955</v>
      </c>
      <c r="CC883" s="66">
        <f>MAX(BW404:BW883)</f>
        <v>154630.08732904927</v>
      </c>
      <c r="CD883" s="66">
        <f t="shared" si="1001"/>
        <v>-50873.290492667657</v>
      </c>
      <c r="CE883" s="66">
        <f t="shared" si="975"/>
        <v>146955</v>
      </c>
      <c r="CF883" s="66">
        <f>MAX(CE404:CE883)</f>
        <v>148574</v>
      </c>
      <c r="CG883" s="66">
        <f t="shared" si="1002"/>
        <v>-1619</v>
      </c>
      <c r="CH883" s="370">
        <f t="shared" si="972"/>
        <v>42436</v>
      </c>
      <c r="CI883" s="17">
        <f t="shared" si="1018"/>
        <v>1</v>
      </c>
      <c r="CJ883" s="17">
        <f t="shared" si="1019"/>
        <v>0</v>
      </c>
      <c r="CK883" s="38">
        <f>MAX(BV38:BV883)</f>
        <v>1876.9</v>
      </c>
      <c r="CL883" s="38">
        <f t="shared" si="1022"/>
        <v>-617.5</v>
      </c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</row>
    <row r="884" spans="1:147" customFormat="1" x14ac:dyDescent="0.25">
      <c r="A884" s="3"/>
      <c r="B884" s="254">
        <f t="shared" si="1025"/>
        <v>42275</v>
      </c>
      <c r="C884" s="5">
        <f t="shared" si="1028"/>
        <v>53470</v>
      </c>
      <c r="D884" s="5">
        <v>0</v>
      </c>
      <c r="E884" s="66">
        <f t="shared" si="1030"/>
        <v>0</v>
      </c>
      <c r="F884" s="66">
        <f t="shared" si="1026"/>
        <v>521</v>
      </c>
      <c r="G884" s="4">
        <f t="shared" si="1029"/>
        <v>53991</v>
      </c>
      <c r="H884" s="8">
        <f t="shared" si="1027"/>
        <v>9.7437815597531327E-3</v>
      </c>
      <c r="I884" s="3"/>
      <c r="J884" s="306">
        <v>42443</v>
      </c>
      <c r="K884" s="176">
        <v>1250.9000000000001</v>
      </c>
      <c r="L884" s="176">
        <v>1271.9000000000001</v>
      </c>
      <c r="M884" s="176">
        <v>1226</v>
      </c>
      <c r="N884" s="178">
        <v>1254.3</v>
      </c>
      <c r="O884" s="5">
        <f t="shared" si="979"/>
        <v>45.900000000000091</v>
      </c>
      <c r="P884" s="8">
        <f t="shared" si="980"/>
        <v>3.6693580621952264E-2</v>
      </c>
      <c r="Q884" s="8">
        <f>(AVERAGE(P881:P883))*Q1239</f>
        <v>1.7970416550126458E-2</v>
      </c>
      <c r="R884" s="8">
        <f>P883/P1239</f>
        <v>1.1316737683638516</v>
      </c>
      <c r="S884" s="109">
        <f t="shared" si="964"/>
        <v>1228.4208059374469</v>
      </c>
      <c r="T884" s="5">
        <f t="shared" si="965"/>
        <v>20.900000000000091</v>
      </c>
      <c r="U884" s="8">
        <f t="shared" si="978"/>
        <v>0.53555555555555356</v>
      </c>
      <c r="V884" s="19">
        <f t="shared" si="966"/>
        <v>0</v>
      </c>
      <c r="W884" s="109">
        <f t="shared" si="967"/>
        <v>1273.3791940625533</v>
      </c>
      <c r="X884" s="5">
        <f t="shared" si="968"/>
        <v>24.099999999999909</v>
      </c>
      <c r="Y884" s="8">
        <f t="shared" si="981"/>
        <v>0.46444444444444644</v>
      </c>
      <c r="Z884" s="5">
        <f t="shared" si="969"/>
        <v>0</v>
      </c>
      <c r="AA884" s="5">
        <f>K884*AA1239</f>
        <v>16.261700000000001</v>
      </c>
      <c r="AB884" s="5">
        <f t="shared" si="982"/>
        <v>18.402939319002446</v>
      </c>
      <c r="AC884" s="2">
        <f t="shared" si="1020"/>
        <v>42443</v>
      </c>
      <c r="AD884" s="43">
        <f t="shared" si="986"/>
        <v>1230</v>
      </c>
      <c r="AE884" s="235">
        <v>13.3</v>
      </c>
      <c r="AF884" s="131">
        <f>(AK883&gt;AF1239)*1</f>
        <v>1</v>
      </c>
      <c r="AG884" s="112">
        <f>MROUND((AD884*AG1239),5)</f>
        <v>1205</v>
      </c>
      <c r="AH884" s="113">
        <f>MROUND((AE884*AH1239),0.1)</f>
        <v>2.4000000000000004</v>
      </c>
      <c r="AI884" s="60">
        <f t="shared" si="987"/>
        <v>-5.1000000000001364</v>
      </c>
      <c r="AJ884" s="60">
        <f t="shared" si="970"/>
        <v>1250.9000000000001</v>
      </c>
      <c r="AK884" s="133">
        <f t="shared" si="971"/>
        <v>1254.3</v>
      </c>
      <c r="AL884" s="41">
        <f t="shared" si="983"/>
        <v>1275</v>
      </c>
      <c r="AM884" s="56">
        <f t="shared" si="984"/>
        <v>11.100000000000001</v>
      </c>
      <c r="AN884" s="82">
        <f t="shared" si="985"/>
        <v>0</v>
      </c>
      <c r="AO884" s="82">
        <f t="shared" si="988"/>
        <v>1</v>
      </c>
      <c r="AP884" s="33">
        <f t="shared" si="1003"/>
        <v>1</v>
      </c>
      <c r="AQ884" s="29">
        <f t="shared" si="989"/>
        <v>13.3</v>
      </c>
      <c r="AR884" s="86">
        <f t="shared" si="990"/>
        <v>1</v>
      </c>
      <c r="AS884" s="33">
        <f t="shared" si="991"/>
        <v>0</v>
      </c>
      <c r="AT884" s="19">
        <f t="shared" si="992"/>
        <v>0</v>
      </c>
      <c r="AU884" s="18">
        <f t="shared" si="1004"/>
        <v>0</v>
      </c>
      <c r="AV884" s="5">
        <f t="shared" si="1005"/>
        <v>0</v>
      </c>
      <c r="AW884" s="17">
        <f t="shared" si="993"/>
        <v>0</v>
      </c>
      <c r="AX884" s="17">
        <f t="shared" si="994"/>
        <v>0</v>
      </c>
      <c r="AY884" s="17">
        <f t="shared" si="1006"/>
        <v>0</v>
      </c>
      <c r="AZ884" s="19">
        <f t="shared" si="1007"/>
        <v>0</v>
      </c>
      <c r="BA884" s="19">
        <f t="shared" si="1008"/>
        <v>0</v>
      </c>
      <c r="BB884" s="19">
        <f t="shared" si="1009"/>
        <v>0</v>
      </c>
      <c r="BC884" s="19">
        <f t="shared" si="1010"/>
        <v>0</v>
      </c>
      <c r="BD884" s="17">
        <f t="shared" si="1011"/>
        <v>0</v>
      </c>
      <c r="BE884" s="17">
        <f t="shared" si="995"/>
        <v>0</v>
      </c>
      <c r="BF884" s="38">
        <f t="shared" si="996"/>
        <v>0</v>
      </c>
      <c r="BG884" s="38">
        <f t="shared" si="997"/>
        <v>0</v>
      </c>
      <c r="BH884" s="38">
        <f t="shared" si="1012"/>
        <v>0</v>
      </c>
      <c r="BI884" s="38">
        <f t="shared" si="998"/>
        <v>-2.4000000000000004</v>
      </c>
      <c r="BJ884" s="5">
        <f t="shared" si="999"/>
        <v>13.3</v>
      </c>
      <c r="BK884" s="5">
        <f t="shared" si="1013"/>
        <v>0</v>
      </c>
      <c r="BL884" s="22">
        <f t="shared" si="1014"/>
        <v>0</v>
      </c>
      <c r="BM884" s="5">
        <f t="shared" si="1015"/>
        <v>10.9</v>
      </c>
      <c r="BN884" s="66">
        <f t="shared" si="1016"/>
        <v>1090</v>
      </c>
      <c r="BO884" s="5">
        <f>AP884*BO1722</f>
        <v>0</v>
      </c>
      <c r="BP884" s="5">
        <f>AU884*BP1239</f>
        <v>0</v>
      </c>
      <c r="BQ884" s="5">
        <f t="shared" si="973"/>
        <v>-39</v>
      </c>
      <c r="BR884" s="356">
        <f t="shared" si="957"/>
        <v>1051</v>
      </c>
      <c r="BS884" s="5">
        <f t="shared" si="1017"/>
        <v>1254.3</v>
      </c>
      <c r="BT884" s="6"/>
      <c r="BU884" s="306">
        <v>42443</v>
      </c>
      <c r="BV884" s="38">
        <f t="shared" si="1000"/>
        <v>1254.3</v>
      </c>
      <c r="BW884" s="66">
        <f>BV27*BV884</f>
        <v>103336.62876915472</v>
      </c>
      <c r="BX884" s="66">
        <f t="shared" si="1023"/>
        <v>-420.16806722689944</v>
      </c>
      <c r="BY884" s="17">
        <f t="shared" si="1021"/>
        <v>0</v>
      </c>
      <c r="BZ884" s="17">
        <f t="shared" si="1024"/>
        <v>1</v>
      </c>
      <c r="CA884" s="66">
        <f t="shared" si="974"/>
        <v>1051</v>
      </c>
      <c r="CB884" s="66">
        <f>N3+CE884</f>
        <v>198006</v>
      </c>
      <c r="CC884" s="66">
        <f>MAX(BW404:BW884)</f>
        <v>154630.08732904927</v>
      </c>
      <c r="CD884" s="66">
        <f t="shared" si="1001"/>
        <v>-51293.458559894556</v>
      </c>
      <c r="CE884" s="66">
        <f t="shared" si="975"/>
        <v>148006</v>
      </c>
      <c r="CF884" s="66">
        <f>MAX(CE404:CE884)</f>
        <v>148574</v>
      </c>
      <c r="CG884" s="66">
        <f t="shared" si="1002"/>
        <v>-568</v>
      </c>
      <c r="CH884" s="370">
        <f t="shared" si="972"/>
        <v>42443</v>
      </c>
      <c r="CI884" s="17">
        <f t="shared" si="1018"/>
        <v>1</v>
      </c>
      <c r="CJ884" s="17">
        <f t="shared" si="1019"/>
        <v>0</v>
      </c>
      <c r="CK884" s="38">
        <f>MAX(BV38:BV884)</f>
        <v>1876.9</v>
      </c>
      <c r="CL884" s="38">
        <f t="shared" si="1022"/>
        <v>-622.60000000000014</v>
      </c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</row>
    <row r="885" spans="1:147" customFormat="1" x14ac:dyDescent="0.25">
      <c r="A885" s="3"/>
      <c r="B885" s="254">
        <f t="shared" si="1025"/>
        <v>42282</v>
      </c>
      <c r="C885" s="5">
        <f t="shared" si="1028"/>
        <v>53991</v>
      </c>
      <c r="D885" s="5">
        <v>0</v>
      </c>
      <c r="E885" s="66">
        <f t="shared" si="1030"/>
        <v>0</v>
      </c>
      <c r="F885" s="66">
        <f t="shared" si="1026"/>
        <v>501</v>
      </c>
      <c r="G885" s="4">
        <f t="shared" si="1029"/>
        <v>54492</v>
      </c>
      <c r="H885" s="8">
        <f t="shared" si="1027"/>
        <v>9.2793243318330838E-3</v>
      </c>
      <c r="I885" s="3"/>
      <c r="J885" s="306">
        <v>42450</v>
      </c>
      <c r="K885" s="176">
        <v>1255.2</v>
      </c>
      <c r="L885" s="176">
        <v>1260.9000000000001</v>
      </c>
      <c r="M885" s="176">
        <v>1211.2</v>
      </c>
      <c r="N885" s="178">
        <v>1221.5999999999999</v>
      </c>
      <c r="O885" s="5">
        <f t="shared" si="979"/>
        <v>49.700000000000045</v>
      </c>
      <c r="P885" s="8">
        <f t="shared" si="980"/>
        <v>3.9595283620140254E-2</v>
      </c>
      <c r="Q885" s="8">
        <f>(AVERAGE(P882:P884))*Q1239</f>
        <v>1.7233529986708986E-2</v>
      </c>
      <c r="R885" s="8">
        <f>P884/P1239</f>
        <v>1.0406057162904598</v>
      </c>
      <c r="S885" s="109">
        <f t="shared" si="964"/>
        <v>1233.568473160683</v>
      </c>
      <c r="T885" s="5">
        <f t="shared" si="965"/>
        <v>20.200000000000045</v>
      </c>
      <c r="U885" s="8">
        <f t="shared" si="978"/>
        <v>0.49499999999999889</v>
      </c>
      <c r="V885" s="19">
        <f t="shared" si="966"/>
        <v>13.400000000000091</v>
      </c>
      <c r="W885" s="109">
        <f t="shared" si="967"/>
        <v>1276.8315268393171</v>
      </c>
      <c r="X885" s="5">
        <f t="shared" si="968"/>
        <v>19.799999999999955</v>
      </c>
      <c r="Y885" s="8">
        <f t="shared" si="981"/>
        <v>0.50500000000000111</v>
      </c>
      <c r="Z885" s="5">
        <f t="shared" si="969"/>
        <v>0</v>
      </c>
      <c r="AA885" s="5">
        <f>K885*AA1239</f>
        <v>16.317599999999999</v>
      </c>
      <c r="AB885" s="5">
        <f t="shared" si="982"/>
        <v>16.980187836141205</v>
      </c>
      <c r="AC885" s="2">
        <f t="shared" si="1020"/>
        <v>42450</v>
      </c>
      <c r="AD885" s="43">
        <f t="shared" si="986"/>
        <v>1235</v>
      </c>
      <c r="AE885" s="235">
        <v>9.8000000000000007</v>
      </c>
      <c r="AF885" s="131">
        <f>(AK884&gt;AF1239)*1</f>
        <v>1</v>
      </c>
      <c r="AG885" s="112">
        <f>MROUND((AD885*AG1239),5)</f>
        <v>1210</v>
      </c>
      <c r="AH885" s="113">
        <f>MROUND((AE885*AH1239),0.1)</f>
        <v>1.8</v>
      </c>
      <c r="AI885" s="60">
        <f t="shared" si="987"/>
        <v>-32.700000000000045</v>
      </c>
      <c r="AJ885" s="60">
        <f t="shared" si="970"/>
        <v>1255.2</v>
      </c>
      <c r="AK885" s="133">
        <f t="shared" si="971"/>
        <v>1221.5999999999999</v>
      </c>
      <c r="AL885" s="41">
        <f t="shared" si="983"/>
        <v>1275</v>
      </c>
      <c r="AM885" s="56">
        <f t="shared" si="984"/>
        <v>8.5</v>
      </c>
      <c r="AN885" s="82">
        <f t="shared" si="985"/>
        <v>0</v>
      </c>
      <c r="AO885" s="82">
        <f t="shared" si="988"/>
        <v>1</v>
      </c>
      <c r="AP885" s="33">
        <f t="shared" si="1003"/>
        <v>1</v>
      </c>
      <c r="AQ885" s="29">
        <f t="shared" si="989"/>
        <v>9.8000000000000007</v>
      </c>
      <c r="AR885" s="86">
        <f t="shared" si="990"/>
        <v>0</v>
      </c>
      <c r="AS885" s="33">
        <f t="shared" si="991"/>
        <v>1</v>
      </c>
      <c r="AT885" s="19">
        <f t="shared" si="992"/>
        <v>1235</v>
      </c>
      <c r="AU885" s="18">
        <f t="shared" si="1004"/>
        <v>0</v>
      </c>
      <c r="AV885" s="5">
        <f t="shared" si="1005"/>
        <v>0</v>
      </c>
      <c r="AW885" s="17">
        <f t="shared" si="993"/>
        <v>0</v>
      </c>
      <c r="AX885" s="17">
        <f t="shared" si="994"/>
        <v>0</v>
      </c>
      <c r="AY885" s="17">
        <f t="shared" si="1006"/>
        <v>0</v>
      </c>
      <c r="AZ885" s="19">
        <f t="shared" si="1007"/>
        <v>0</v>
      </c>
      <c r="BA885" s="19">
        <f t="shared" si="1008"/>
        <v>1235</v>
      </c>
      <c r="BB885" s="19">
        <f t="shared" si="1009"/>
        <v>0</v>
      </c>
      <c r="BC885" s="19">
        <f t="shared" si="1010"/>
        <v>0</v>
      </c>
      <c r="BD885" s="17">
        <f t="shared" si="1011"/>
        <v>1235</v>
      </c>
      <c r="BE885" s="17">
        <f t="shared" si="995"/>
        <v>0</v>
      </c>
      <c r="BF885" s="38">
        <f t="shared" si="996"/>
        <v>0</v>
      </c>
      <c r="BG885" s="38">
        <f t="shared" si="997"/>
        <v>0</v>
      </c>
      <c r="BH885" s="38">
        <f t="shared" si="1012"/>
        <v>0</v>
      </c>
      <c r="BI885" s="38">
        <f t="shared" si="998"/>
        <v>-1.8</v>
      </c>
      <c r="BJ885" s="5">
        <f t="shared" si="999"/>
        <v>9.8000000000000007</v>
      </c>
      <c r="BK885" s="5">
        <f t="shared" si="1013"/>
        <v>0</v>
      </c>
      <c r="BL885" s="22">
        <f t="shared" si="1014"/>
        <v>0</v>
      </c>
      <c r="BM885" s="5">
        <f t="shared" si="1015"/>
        <v>8</v>
      </c>
      <c r="BN885" s="66">
        <f t="shared" si="1016"/>
        <v>800</v>
      </c>
      <c r="BO885" s="5">
        <f>AP885*BO1723</f>
        <v>0</v>
      </c>
      <c r="BP885" s="5">
        <f>AU885*BP1239</f>
        <v>0</v>
      </c>
      <c r="BQ885" s="5">
        <f t="shared" si="973"/>
        <v>-39</v>
      </c>
      <c r="BR885" s="356">
        <f t="shared" si="957"/>
        <v>761</v>
      </c>
      <c r="BS885" s="5">
        <f t="shared" si="1017"/>
        <v>1221.5999999999999</v>
      </c>
      <c r="BT885" s="6"/>
      <c r="BU885" s="306">
        <v>42450</v>
      </c>
      <c r="BV885" s="38">
        <f t="shared" si="1000"/>
        <v>1221.5999999999999</v>
      </c>
      <c r="BW885" s="66">
        <f>BV27*BV885</f>
        <v>100642.60998517054</v>
      </c>
      <c r="BX885" s="66">
        <f t="shared" si="1023"/>
        <v>-2694.0187839841819</v>
      </c>
      <c r="BY885" s="17">
        <f t="shared" si="1021"/>
        <v>0</v>
      </c>
      <c r="BZ885" s="17">
        <f t="shared" si="1024"/>
        <v>1</v>
      </c>
      <c r="CA885" s="66">
        <f t="shared" si="974"/>
        <v>761</v>
      </c>
      <c r="CB885" s="66">
        <f>N3+CE885</f>
        <v>198767</v>
      </c>
      <c r="CC885" s="66">
        <f>MAX(BW404:BW885)</f>
        <v>154630.08732904927</v>
      </c>
      <c r="CD885" s="66">
        <f t="shared" si="1001"/>
        <v>-53987.477343878738</v>
      </c>
      <c r="CE885" s="66">
        <f t="shared" si="975"/>
        <v>148767</v>
      </c>
      <c r="CF885" s="66">
        <f>MAX(CE404:CE885)</f>
        <v>148767</v>
      </c>
      <c r="CG885" s="66">
        <f t="shared" si="1002"/>
        <v>0</v>
      </c>
      <c r="CH885" s="370">
        <f t="shared" si="972"/>
        <v>42450</v>
      </c>
      <c r="CI885" s="17">
        <f t="shared" si="1018"/>
        <v>1</v>
      </c>
      <c r="CJ885" s="17">
        <f t="shared" si="1019"/>
        <v>0</v>
      </c>
      <c r="CK885" s="38">
        <f>MAX(BV38:BV885)</f>
        <v>1876.9</v>
      </c>
      <c r="CL885" s="38">
        <f t="shared" si="1022"/>
        <v>-655.30000000000018</v>
      </c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</row>
    <row r="886" spans="1:147" customFormat="1" x14ac:dyDescent="0.25">
      <c r="A886" s="3"/>
      <c r="B886" s="254">
        <f t="shared" si="1025"/>
        <v>42289</v>
      </c>
      <c r="C886" s="5">
        <f t="shared" si="1028"/>
        <v>54492</v>
      </c>
      <c r="D886" s="5">
        <v>0</v>
      </c>
      <c r="E886" s="66">
        <f t="shared" si="1030"/>
        <v>0</v>
      </c>
      <c r="F886" s="66">
        <f t="shared" si="1026"/>
        <v>630.99999999999989</v>
      </c>
      <c r="G886" s="4">
        <f t="shared" si="1029"/>
        <v>55123</v>
      </c>
      <c r="H886" s="8">
        <f t="shared" si="1027"/>
        <v>1.1579681421126035E-2</v>
      </c>
      <c r="I886" s="3"/>
      <c r="J886" s="306">
        <v>42457</v>
      </c>
      <c r="K886" s="176">
        <v>1217.8</v>
      </c>
      <c r="L886" s="176">
        <v>1246.8</v>
      </c>
      <c r="M886" s="176">
        <v>1207.7</v>
      </c>
      <c r="N886" s="178">
        <v>1223.5</v>
      </c>
      <c r="O886" s="5">
        <f t="shared" si="979"/>
        <v>39.099999999999909</v>
      </c>
      <c r="P886" s="8">
        <f t="shared" si="980"/>
        <v>3.2107078337986462E-2</v>
      </c>
      <c r="Q886" s="8">
        <f>(AVERAGE(P883:P885))*Q1239</f>
        <v>1.549248852330108E-2</v>
      </c>
      <c r="R886" s="8">
        <f>P885/P1239</f>
        <v>1.1228960972157034</v>
      </c>
      <c r="S886" s="109">
        <f t="shared" si="964"/>
        <v>1198.9332474763239</v>
      </c>
      <c r="T886" s="5">
        <f t="shared" si="965"/>
        <v>17.799999999999955</v>
      </c>
      <c r="U886" s="8">
        <f t="shared" si="978"/>
        <v>0.49142857142857271</v>
      </c>
      <c r="V886" s="19">
        <f t="shared" si="966"/>
        <v>0</v>
      </c>
      <c r="W886" s="109">
        <f t="shared" si="967"/>
        <v>1236.666752523676</v>
      </c>
      <c r="X886" s="5">
        <f t="shared" si="968"/>
        <v>17.200000000000045</v>
      </c>
      <c r="Y886" s="8">
        <f t="shared" si="981"/>
        <v>0.50857142857142734</v>
      </c>
      <c r="Z886" s="5">
        <f t="shared" si="969"/>
        <v>0</v>
      </c>
      <c r="AA886" s="5">
        <f>K886*AA1239</f>
        <v>15.831399999999999</v>
      </c>
      <c r="AB886" s="5">
        <f t="shared" si="982"/>
        <v>17.777017273460686</v>
      </c>
      <c r="AC886" s="2">
        <f t="shared" si="1020"/>
        <v>42457</v>
      </c>
      <c r="AD886" s="43">
        <f t="shared" si="986"/>
        <v>1200</v>
      </c>
      <c r="AE886" s="235">
        <v>8.4</v>
      </c>
      <c r="AF886" s="131">
        <f>(AK885&gt;AF1239)*1</f>
        <v>0</v>
      </c>
      <c r="AG886" s="112">
        <f>MROUND((AD886*AG1239),5)</f>
        <v>1175</v>
      </c>
      <c r="AH886" s="113">
        <f>MROUND((AE886*AH1239),0.1)</f>
        <v>1.5</v>
      </c>
      <c r="AI886" s="60">
        <f t="shared" si="987"/>
        <v>1.9000000000000909</v>
      </c>
      <c r="AJ886" s="60">
        <f t="shared" si="970"/>
        <v>1217.8</v>
      </c>
      <c r="AK886" s="133">
        <f t="shared" si="971"/>
        <v>1223.5</v>
      </c>
      <c r="AL886" s="41">
        <f t="shared" si="983"/>
        <v>1235</v>
      </c>
      <c r="AM886" s="56">
        <f t="shared" si="984"/>
        <v>8.6</v>
      </c>
      <c r="AN886" s="82">
        <f t="shared" si="985"/>
        <v>1</v>
      </c>
      <c r="AO886" s="82">
        <f t="shared" si="988"/>
        <v>0</v>
      </c>
      <c r="AP886" s="33">
        <f t="shared" si="1003"/>
        <v>0</v>
      </c>
      <c r="AQ886" s="29">
        <f t="shared" si="989"/>
        <v>0</v>
      </c>
      <c r="AR886" s="86">
        <f t="shared" si="990"/>
        <v>1</v>
      </c>
      <c r="AS886" s="33">
        <f t="shared" si="991"/>
        <v>0</v>
      </c>
      <c r="AT886" s="19">
        <f t="shared" si="992"/>
        <v>0</v>
      </c>
      <c r="AU886" s="18">
        <f t="shared" si="1004"/>
        <v>1</v>
      </c>
      <c r="AV886" s="5">
        <f t="shared" si="1005"/>
        <v>8.6</v>
      </c>
      <c r="AW886" s="17">
        <f t="shared" si="993"/>
        <v>1</v>
      </c>
      <c r="AX886" s="17">
        <f t="shared" si="994"/>
        <v>0</v>
      </c>
      <c r="AY886" s="17">
        <f t="shared" si="1006"/>
        <v>0</v>
      </c>
      <c r="AZ886" s="19">
        <f t="shared" si="1007"/>
        <v>1235</v>
      </c>
      <c r="BA886" s="19">
        <f t="shared" si="1008"/>
        <v>0</v>
      </c>
      <c r="BB886" s="19">
        <f t="shared" si="1009"/>
        <v>0</v>
      </c>
      <c r="BC886" s="19">
        <f t="shared" si="1010"/>
        <v>0</v>
      </c>
      <c r="BD886" s="17">
        <f t="shared" si="1011"/>
        <v>1235</v>
      </c>
      <c r="BE886" s="17">
        <f t="shared" si="995"/>
        <v>0</v>
      </c>
      <c r="BF886" s="38">
        <f t="shared" si="996"/>
        <v>0</v>
      </c>
      <c r="BG886" s="38">
        <f t="shared" si="997"/>
        <v>0</v>
      </c>
      <c r="BH886" s="38">
        <f t="shared" si="1012"/>
        <v>0</v>
      </c>
      <c r="BI886" s="38">
        <f t="shared" si="998"/>
        <v>-1.5</v>
      </c>
      <c r="BJ886" s="5">
        <f t="shared" si="999"/>
        <v>0</v>
      </c>
      <c r="BK886" s="5">
        <f t="shared" si="1013"/>
        <v>0</v>
      </c>
      <c r="BL886" s="22">
        <f t="shared" si="1014"/>
        <v>8.6</v>
      </c>
      <c r="BM886" s="5">
        <f t="shared" si="1015"/>
        <v>7.1</v>
      </c>
      <c r="BN886" s="66">
        <f t="shared" si="1016"/>
        <v>710</v>
      </c>
      <c r="BO886" s="5">
        <f>AP886*BO1724</f>
        <v>0</v>
      </c>
      <c r="BP886" s="5">
        <f>AU886*BP1239</f>
        <v>-39</v>
      </c>
      <c r="BQ886" s="5">
        <f t="shared" si="973"/>
        <v>-39</v>
      </c>
      <c r="BR886" s="356">
        <f t="shared" si="957"/>
        <v>632</v>
      </c>
      <c r="BS886" s="5">
        <f t="shared" si="1017"/>
        <v>1223.5</v>
      </c>
      <c r="BT886" s="6"/>
      <c r="BU886" s="306">
        <v>42457</v>
      </c>
      <c r="BV886" s="38">
        <f t="shared" si="1000"/>
        <v>1223.5</v>
      </c>
      <c r="BW886" s="66">
        <f>BV27*BV886</f>
        <v>100799.14318668644</v>
      </c>
      <c r="BX886" s="66">
        <f t="shared" si="1023"/>
        <v>156.53320151590742</v>
      </c>
      <c r="BY886" s="17">
        <f t="shared" si="1021"/>
        <v>1</v>
      </c>
      <c r="BZ886" s="17">
        <f t="shared" si="1024"/>
        <v>0</v>
      </c>
      <c r="CA886" s="66">
        <f t="shared" si="974"/>
        <v>632</v>
      </c>
      <c r="CB886" s="66">
        <f>N3+CE886</f>
        <v>199399</v>
      </c>
      <c r="CC886" s="66">
        <f>MAX(BW404:BW886)</f>
        <v>154630.08732904927</v>
      </c>
      <c r="CD886" s="66">
        <f t="shared" si="1001"/>
        <v>-53830.94414236283</v>
      </c>
      <c r="CE886" s="66">
        <f t="shared" si="975"/>
        <v>149399</v>
      </c>
      <c r="CF886" s="66">
        <f>MAX(CE404:CE886)</f>
        <v>149399</v>
      </c>
      <c r="CG886" s="66">
        <f t="shared" si="1002"/>
        <v>0</v>
      </c>
      <c r="CH886" s="370">
        <f t="shared" si="972"/>
        <v>42457</v>
      </c>
      <c r="CI886" s="17">
        <f t="shared" si="1018"/>
        <v>1</v>
      </c>
      <c r="CJ886" s="17">
        <f t="shared" si="1019"/>
        <v>0</v>
      </c>
      <c r="CK886" s="38">
        <f>MAX(BV38:BV886)</f>
        <v>1876.9</v>
      </c>
      <c r="CL886" s="38">
        <f t="shared" si="1022"/>
        <v>-653.40000000000009</v>
      </c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</row>
    <row r="887" spans="1:147" customFormat="1" x14ac:dyDescent="0.25">
      <c r="A887" s="3"/>
      <c r="B887" s="254">
        <f t="shared" si="1025"/>
        <v>42296</v>
      </c>
      <c r="C887" s="5">
        <f t="shared" si="1028"/>
        <v>55123</v>
      </c>
      <c r="D887" s="5">
        <v>0</v>
      </c>
      <c r="E887" s="66">
        <f t="shared" si="1030"/>
        <v>0</v>
      </c>
      <c r="F887" s="66">
        <f t="shared" si="1026"/>
        <v>411</v>
      </c>
      <c r="G887" s="4">
        <f t="shared" si="1029"/>
        <v>55534</v>
      </c>
      <c r="H887" s="8">
        <f t="shared" si="1027"/>
        <v>7.4560528273134629E-3</v>
      </c>
      <c r="I887" s="3"/>
      <c r="J887" s="306">
        <v>42464</v>
      </c>
      <c r="K887" s="176">
        <v>1223</v>
      </c>
      <c r="L887" s="176">
        <v>1245</v>
      </c>
      <c r="M887" s="176">
        <v>1215.7</v>
      </c>
      <c r="N887" s="178">
        <v>1243.8</v>
      </c>
      <c r="O887" s="5">
        <f t="shared" si="979"/>
        <v>29.299999999999955</v>
      </c>
      <c r="P887" s="8">
        <f t="shared" si="980"/>
        <v>2.395748160261648E-2</v>
      </c>
      <c r="Q887" s="8">
        <f>(AVERAGE(P884:P886))*Q1239</f>
        <v>1.4452792344010533E-2</v>
      </c>
      <c r="R887" s="8">
        <f>P886/P1239</f>
        <v>0.9105355401567431</v>
      </c>
      <c r="S887" s="109">
        <f t="shared" si="964"/>
        <v>1205.3242349632751</v>
      </c>
      <c r="T887" s="5">
        <f t="shared" si="965"/>
        <v>18</v>
      </c>
      <c r="U887" s="8">
        <f t="shared" si="978"/>
        <v>0.48571428571428571</v>
      </c>
      <c r="V887" s="19">
        <f t="shared" si="966"/>
        <v>0</v>
      </c>
      <c r="W887" s="109">
        <f t="shared" si="967"/>
        <v>1240.6757650367249</v>
      </c>
      <c r="X887" s="5">
        <f t="shared" si="968"/>
        <v>17</v>
      </c>
      <c r="Y887" s="8">
        <f t="shared" si="981"/>
        <v>0.51428571428571423</v>
      </c>
      <c r="Z887" s="5">
        <f t="shared" si="969"/>
        <v>3.7999999999999545</v>
      </c>
      <c r="AA887" s="5">
        <f>K887*AA1239</f>
        <v>15.898999999999999</v>
      </c>
      <c r="AB887" s="5">
        <f t="shared" si="982"/>
        <v>14.476604552952058</v>
      </c>
      <c r="AC887" s="2">
        <f t="shared" si="1020"/>
        <v>42464</v>
      </c>
      <c r="AD887" s="43">
        <f t="shared" si="986"/>
        <v>1205</v>
      </c>
      <c r="AE887" s="235">
        <v>8.6999999999999993</v>
      </c>
      <c r="AF887" s="131">
        <f>(AK886&gt;AF1239)*1</f>
        <v>0</v>
      </c>
      <c r="AG887" s="112">
        <f>MROUND((AD887*AG1239),5)</f>
        <v>1180</v>
      </c>
      <c r="AH887" s="113">
        <f>MROUND((AE887*AH1239),0.1)</f>
        <v>1.6</v>
      </c>
      <c r="AI887" s="60">
        <f t="shared" si="987"/>
        <v>20.299999999999955</v>
      </c>
      <c r="AJ887" s="60">
        <f t="shared" si="970"/>
        <v>1223</v>
      </c>
      <c r="AK887" s="133">
        <f t="shared" si="971"/>
        <v>1243.8</v>
      </c>
      <c r="AL887" s="41">
        <f t="shared" si="983"/>
        <v>1240</v>
      </c>
      <c r="AM887" s="56">
        <f t="shared" si="984"/>
        <v>9</v>
      </c>
      <c r="AN887" s="82">
        <f t="shared" si="985"/>
        <v>1</v>
      </c>
      <c r="AO887" s="82">
        <f t="shared" si="988"/>
        <v>0</v>
      </c>
      <c r="AP887" s="33">
        <f t="shared" si="1003"/>
        <v>0</v>
      </c>
      <c r="AQ887" s="29">
        <f t="shared" si="989"/>
        <v>0</v>
      </c>
      <c r="AR887" s="86">
        <f t="shared" si="990"/>
        <v>1</v>
      </c>
      <c r="AS887" s="33">
        <f t="shared" si="991"/>
        <v>0</v>
      </c>
      <c r="AT887" s="19">
        <f t="shared" si="992"/>
        <v>0</v>
      </c>
      <c r="AU887" s="18">
        <f t="shared" si="1004"/>
        <v>1</v>
      </c>
      <c r="AV887" s="5">
        <f t="shared" si="1005"/>
        <v>9</v>
      </c>
      <c r="AW887" s="17">
        <f t="shared" si="993"/>
        <v>0</v>
      </c>
      <c r="AX887" s="17">
        <f t="shared" si="994"/>
        <v>1</v>
      </c>
      <c r="AY887" s="17">
        <f t="shared" si="1006"/>
        <v>1240</v>
      </c>
      <c r="AZ887" s="19">
        <f t="shared" si="1007"/>
        <v>1235</v>
      </c>
      <c r="BA887" s="19">
        <f t="shared" si="1008"/>
        <v>0</v>
      </c>
      <c r="BB887" s="19">
        <f t="shared" si="1009"/>
        <v>0</v>
      </c>
      <c r="BC887" s="19">
        <f t="shared" si="1010"/>
        <v>1240</v>
      </c>
      <c r="BD887" s="17">
        <f t="shared" si="1011"/>
        <v>0</v>
      </c>
      <c r="BE887" s="17">
        <f t="shared" si="995"/>
        <v>0</v>
      </c>
      <c r="BF887" s="38">
        <f t="shared" si="996"/>
        <v>0</v>
      </c>
      <c r="BG887" s="38">
        <f t="shared" si="997"/>
        <v>0</v>
      </c>
      <c r="BH887" s="38">
        <f t="shared" si="1012"/>
        <v>0</v>
      </c>
      <c r="BI887" s="38">
        <f t="shared" si="998"/>
        <v>-1.6</v>
      </c>
      <c r="BJ887" s="5">
        <f t="shared" si="999"/>
        <v>0</v>
      </c>
      <c r="BK887" s="5">
        <f t="shared" si="1013"/>
        <v>5</v>
      </c>
      <c r="BL887" s="22">
        <f t="shared" si="1014"/>
        <v>14</v>
      </c>
      <c r="BM887" s="5">
        <f t="shared" si="1015"/>
        <v>12.4</v>
      </c>
      <c r="BN887" s="66">
        <f t="shared" si="1016"/>
        <v>1240</v>
      </c>
      <c r="BO887" s="5">
        <f>AP887*BO1725</f>
        <v>0</v>
      </c>
      <c r="BP887" s="5">
        <f>AU887*BP1239</f>
        <v>-39</v>
      </c>
      <c r="BQ887" s="5">
        <f t="shared" si="973"/>
        <v>-39</v>
      </c>
      <c r="BR887" s="356">
        <f t="shared" si="957"/>
        <v>1162</v>
      </c>
      <c r="BS887" s="5">
        <f t="shared" si="1017"/>
        <v>1243.8</v>
      </c>
      <c r="BT887" s="6"/>
      <c r="BU887" s="306">
        <v>42464</v>
      </c>
      <c r="BV887" s="38">
        <f t="shared" si="1000"/>
        <v>1243.8</v>
      </c>
      <c r="BW887" s="66">
        <f>BV27*BV887</f>
        <v>102471.57686604053</v>
      </c>
      <c r="BX887" s="66">
        <f t="shared" si="1023"/>
        <v>1672.4336793540861</v>
      </c>
      <c r="BY887" s="17">
        <f t="shared" si="1021"/>
        <v>1</v>
      </c>
      <c r="BZ887" s="17">
        <f t="shared" si="1024"/>
        <v>0</v>
      </c>
      <c r="CA887" s="66">
        <f t="shared" si="974"/>
        <v>1162</v>
      </c>
      <c r="CB887" s="66">
        <f>N3+CE887</f>
        <v>200561</v>
      </c>
      <c r="CC887" s="66">
        <f>MAX(BW404:BW887)</f>
        <v>154630.08732904927</v>
      </c>
      <c r="CD887" s="66">
        <f t="shared" si="1001"/>
        <v>-52158.510463008744</v>
      </c>
      <c r="CE887" s="66">
        <f t="shared" si="975"/>
        <v>150561</v>
      </c>
      <c r="CF887" s="66">
        <f>MAX(CE404:CE887)</f>
        <v>150561</v>
      </c>
      <c r="CG887" s="66">
        <f t="shared" si="1002"/>
        <v>0</v>
      </c>
      <c r="CH887" s="370">
        <f t="shared" si="972"/>
        <v>42464</v>
      </c>
      <c r="CI887" s="17">
        <f t="shared" si="1018"/>
        <v>1</v>
      </c>
      <c r="CJ887" s="17">
        <f t="shared" si="1019"/>
        <v>0</v>
      </c>
      <c r="CK887" s="38">
        <f>MAX(BV38:BV887)</f>
        <v>1876.9</v>
      </c>
      <c r="CL887" s="38">
        <f t="shared" si="1022"/>
        <v>-633.10000000000014</v>
      </c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</row>
    <row r="888" spans="1:147" customFormat="1" x14ac:dyDescent="0.25">
      <c r="A888" s="3"/>
      <c r="B888" s="254">
        <f t="shared" si="1025"/>
        <v>42303</v>
      </c>
      <c r="C888" s="5">
        <f t="shared" si="1028"/>
        <v>55534</v>
      </c>
      <c r="D888" s="5">
        <v>0</v>
      </c>
      <c r="E888" s="66">
        <f t="shared" si="1030"/>
        <v>0</v>
      </c>
      <c r="F888" s="66">
        <f t="shared" si="1026"/>
        <v>601</v>
      </c>
      <c r="G888" s="4">
        <f t="shared" si="1029"/>
        <v>56135</v>
      </c>
      <c r="H888" s="8">
        <f t="shared" si="1027"/>
        <v>1.0822199013217128E-2</v>
      </c>
      <c r="I888" s="3"/>
      <c r="J888" s="306">
        <v>42471</v>
      </c>
      <c r="K888" s="176">
        <v>1241.8</v>
      </c>
      <c r="L888" s="176">
        <v>1264.7</v>
      </c>
      <c r="M888" s="176">
        <v>1225.4000000000001</v>
      </c>
      <c r="N888" s="178">
        <v>1234.5999999999999</v>
      </c>
      <c r="O888" s="5">
        <f t="shared" si="979"/>
        <v>39.299999999999955</v>
      </c>
      <c r="P888" s="8">
        <f t="shared" si="980"/>
        <v>3.1647608310516953E-2</v>
      </c>
      <c r="Q888" s="8">
        <f>(AVERAGE(P885:P887))*Q1239</f>
        <v>1.2754645808099095E-2</v>
      </c>
      <c r="R888" s="8">
        <f>P887/P1239</f>
        <v>0.67941835822616514</v>
      </c>
      <c r="S888" s="109">
        <f t="shared" si="964"/>
        <v>1225.9612808355025</v>
      </c>
      <c r="T888" s="5">
        <f t="shared" si="965"/>
        <v>16.799999999999955</v>
      </c>
      <c r="U888" s="8">
        <f t="shared" si="978"/>
        <v>0.52000000000000135</v>
      </c>
      <c r="V888" s="19">
        <f t="shared" si="966"/>
        <v>0</v>
      </c>
      <c r="W888" s="109">
        <f t="shared" si="967"/>
        <v>1257.6387191644974</v>
      </c>
      <c r="X888" s="5">
        <f t="shared" si="968"/>
        <v>18.200000000000045</v>
      </c>
      <c r="Y888" s="8">
        <f t="shared" si="981"/>
        <v>0.47999999999999865</v>
      </c>
      <c r="Z888" s="5">
        <f t="shared" si="969"/>
        <v>0</v>
      </c>
      <c r="AA888" s="5">
        <f>K888*AA1239</f>
        <v>16.1434</v>
      </c>
      <c r="AB888" s="5">
        <f t="shared" si="982"/>
        <v>10.968122324188274</v>
      </c>
      <c r="AC888" s="2">
        <f t="shared" si="1020"/>
        <v>42471</v>
      </c>
      <c r="AD888" s="43">
        <f t="shared" si="986"/>
        <v>1225</v>
      </c>
      <c r="AE888" s="235">
        <v>7</v>
      </c>
      <c r="AF888" s="131">
        <f>(AK887&gt;AF1239)*1</f>
        <v>0</v>
      </c>
      <c r="AG888" s="112">
        <f>MROUND((AD888*AG1239),5)</f>
        <v>1200</v>
      </c>
      <c r="AH888" s="113">
        <f>MROUND((AE888*AH1239),0.1)</f>
        <v>1.3</v>
      </c>
      <c r="AI888" s="60">
        <f t="shared" si="987"/>
        <v>-9.2000000000000455</v>
      </c>
      <c r="AJ888" s="60">
        <f t="shared" si="970"/>
        <v>1241.8</v>
      </c>
      <c r="AK888" s="133">
        <f t="shared" si="971"/>
        <v>1234.5999999999999</v>
      </c>
      <c r="AL888" s="41">
        <f t="shared" si="983"/>
        <v>1260</v>
      </c>
      <c r="AM888" s="56">
        <f t="shared" si="984"/>
        <v>7.4</v>
      </c>
      <c r="AN888" s="82">
        <f t="shared" si="985"/>
        <v>0</v>
      </c>
      <c r="AO888" s="82">
        <f t="shared" si="988"/>
        <v>1</v>
      </c>
      <c r="AP888" s="33">
        <f t="shared" si="1003"/>
        <v>1</v>
      </c>
      <c r="AQ888" s="29">
        <f t="shared" si="989"/>
        <v>7</v>
      </c>
      <c r="AR888" s="86">
        <f t="shared" si="990"/>
        <v>1</v>
      </c>
      <c r="AS888" s="33">
        <f t="shared" si="991"/>
        <v>0</v>
      </c>
      <c r="AT888" s="19">
        <f t="shared" si="992"/>
        <v>0</v>
      </c>
      <c r="AU888" s="18">
        <f t="shared" si="1004"/>
        <v>0</v>
      </c>
      <c r="AV888" s="5">
        <f t="shared" si="1005"/>
        <v>0</v>
      </c>
      <c r="AW888" s="17">
        <f t="shared" si="993"/>
        <v>0</v>
      </c>
      <c r="AX888" s="17">
        <f t="shared" si="994"/>
        <v>0</v>
      </c>
      <c r="AY888" s="17">
        <f t="shared" si="1006"/>
        <v>0</v>
      </c>
      <c r="AZ888" s="19">
        <f t="shared" si="1007"/>
        <v>0</v>
      </c>
      <c r="BA888" s="19">
        <f t="shared" si="1008"/>
        <v>0</v>
      </c>
      <c r="BB888" s="19">
        <f t="shared" si="1009"/>
        <v>0</v>
      </c>
      <c r="BC888" s="19">
        <f t="shared" si="1010"/>
        <v>0</v>
      </c>
      <c r="BD888" s="17">
        <f t="shared" si="1011"/>
        <v>0</v>
      </c>
      <c r="BE888" s="17">
        <f t="shared" si="995"/>
        <v>0</v>
      </c>
      <c r="BF888" s="38">
        <f t="shared" si="996"/>
        <v>0</v>
      </c>
      <c r="BG888" s="38">
        <f t="shared" si="997"/>
        <v>0</v>
      </c>
      <c r="BH888" s="38">
        <f t="shared" si="1012"/>
        <v>0</v>
      </c>
      <c r="BI888" s="38">
        <f t="shared" si="998"/>
        <v>-1.3</v>
      </c>
      <c r="BJ888" s="5">
        <f t="shared" si="999"/>
        <v>7</v>
      </c>
      <c r="BK888" s="5">
        <f t="shared" si="1013"/>
        <v>0</v>
      </c>
      <c r="BL888" s="22">
        <f t="shared" si="1014"/>
        <v>0</v>
      </c>
      <c r="BM888" s="5">
        <f t="shared" si="1015"/>
        <v>5.7</v>
      </c>
      <c r="BN888" s="66">
        <f t="shared" si="1016"/>
        <v>570</v>
      </c>
      <c r="BO888" s="5">
        <f>AP888*BO1726</f>
        <v>0</v>
      </c>
      <c r="BP888" s="5">
        <f>AU888*BP1239</f>
        <v>0</v>
      </c>
      <c r="BQ888" s="5">
        <f t="shared" si="973"/>
        <v>-39</v>
      </c>
      <c r="BR888" s="356">
        <f t="shared" si="957"/>
        <v>531</v>
      </c>
      <c r="BS888" s="5">
        <f t="shared" si="1017"/>
        <v>1234.5999999999999</v>
      </c>
      <c r="BT888" s="6"/>
      <c r="BU888" s="306">
        <v>42471</v>
      </c>
      <c r="BV888" s="38">
        <f t="shared" si="1000"/>
        <v>1234.5999999999999</v>
      </c>
      <c r="BW888" s="66">
        <f>BV27*BV888</f>
        <v>101713.62662712143</v>
      </c>
      <c r="BX888" s="66">
        <f t="shared" si="1023"/>
        <v>-757.95023891910387</v>
      </c>
      <c r="BY888" s="17">
        <f t="shared" si="1021"/>
        <v>0</v>
      </c>
      <c r="BZ888" s="17">
        <f t="shared" si="1024"/>
        <v>1</v>
      </c>
      <c r="CA888" s="66">
        <f t="shared" si="974"/>
        <v>531</v>
      </c>
      <c r="CB888" s="66">
        <f>N3+CE888</f>
        <v>201092</v>
      </c>
      <c r="CC888" s="66">
        <f>MAX(BW404:BW888)</f>
        <v>154630.08732904927</v>
      </c>
      <c r="CD888" s="66">
        <f t="shared" si="1001"/>
        <v>-52916.460701927848</v>
      </c>
      <c r="CE888" s="66">
        <f t="shared" si="975"/>
        <v>151092</v>
      </c>
      <c r="CF888" s="66">
        <f>MAX(CE404:CE888)</f>
        <v>151092</v>
      </c>
      <c r="CG888" s="66">
        <f t="shared" si="1002"/>
        <v>0</v>
      </c>
      <c r="CH888" s="370">
        <f t="shared" si="972"/>
        <v>42471</v>
      </c>
      <c r="CI888" s="17">
        <f t="shared" si="1018"/>
        <v>1</v>
      </c>
      <c r="CJ888" s="17">
        <f t="shared" si="1019"/>
        <v>0</v>
      </c>
      <c r="CK888" s="38">
        <f>MAX(BV38:BV888)</f>
        <v>1876.9</v>
      </c>
      <c r="CL888" s="38">
        <f t="shared" si="1022"/>
        <v>-642.30000000000018</v>
      </c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</row>
    <row r="889" spans="1:147" customFormat="1" x14ac:dyDescent="0.25">
      <c r="A889" s="3"/>
      <c r="B889" s="254">
        <f t="shared" si="1025"/>
        <v>42310</v>
      </c>
      <c r="C889" s="5">
        <f t="shared" si="1028"/>
        <v>56135</v>
      </c>
      <c r="D889" s="5">
        <v>0</v>
      </c>
      <c r="E889" s="66">
        <f t="shared" si="1030"/>
        <v>0</v>
      </c>
      <c r="F889" s="66">
        <f t="shared" si="1026"/>
        <v>312.00000000000006</v>
      </c>
      <c r="G889" s="4">
        <f t="shared" si="1029"/>
        <v>56447</v>
      </c>
      <c r="H889" s="8">
        <f t="shared" si="1027"/>
        <v>5.5580297497105201E-3</v>
      </c>
      <c r="I889" s="3"/>
      <c r="J889" s="306">
        <v>42478</v>
      </c>
      <c r="K889" s="176">
        <v>1236.3</v>
      </c>
      <c r="L889" s="176">
        <v>1272.4000000000001</v>
      </c>
      <c r="M889" s="176">
        <v>1228.5</v>
      </c>
      <c r="N889" s="178">
        <v>1230</v>
      </c>
      <c r="O889" s="5">
        <f t="shared" si="979"/>
        <v>43.900000000000091</v>
      </c>
      <c r="P889" s="8">
        <f t="shared" si="980"/>
        <v>3.550918061959079E-2</v>
      </c>
      <c r="Q889" s="8">
        <f>(AVERAGE(P886:P888))*Q1239</f>
        <v>1.1694955766815986E-2</v>
      </c>
      <c r="R889" s="8">
        <f>P888/P1239</f>
        <v>0.89750527358300725</v>
      </c>
      <c r="S889" s="109">
        <f t="shared" si="964"/>
        <v>1221.8415261854855</v>
      </c>
      <c r="T889" s="5">
        <f t="shared" si="965"/>
        <v>16.299999999999955</v>
      </c>
      <c r="U889" s="8">
        <f t="shared" si="978"/>
        <v>0.45666666666666816</v>
      </c>
      <c r="V889" s="19">
        <f t="shared" si="966"/>
        <v>0</v>
      </c>
      <c r="W889" s="109">
        <f t="shared" si="967"/>
        <v>1250.7584738145144</v>
      </c>
      <c r="X889" s="5">
        <f t="shared" si="968"/>
        <v>13.700000000000045</v>
      </c>
      <c r="Y889" s="8">
        <f t="shared" si="981"/>
        <v>0.54333333333333189</v>
      </c>
      <c r="Z889" s="5">
        <f t="shared" si="969"/>
        <v>0</v>
      </c>
      <c r="AA889" s="5">
        <f>K889*AA1239</f>
        <v>16.071899999999999</v>
      </c>
      <c r="AB889" s="5">
        <f t="shared" si="982"/>
        <v>14.424615006498733</v>
      </c>
      <c r="AC889" s="2">
        <f t="shared" si="1020"/>
        <v>42478</v>
      </c>
      <c r="AD889" s="43">
        <f t="shared" si="986"/>
        <v>1220</v>
      </c>
      <c r="AE889" s="235">
        <v>5.7</v>
      </c>
      <c r="AF889" s="131">
        <f>(AK888&gt;AF1239)*1</f>
        <v>0</v>
      </c>
      <c r="AG889" s="112">
        <f>MROUND((AD889*AG1239),5)</f>
        <v>1195</v>
      </c>
      <c r="AH889" s="113">
        <f>MROUND((AE889*AH1239),0.1)</f>
        <v>1</v>
      </c>
      <c r="AI889" s="60">
        <f t="shared" si="987"/>
        <v>-4.5999999999999091</v>
      </c>
      <c r="AJ889" s="60">
        <f t="shared" si="970"/>
        <v>1236.3</v>
      </c>
      <c r="AK889" s="133">
        <f t="shared" si="971"/>
        <v>1230</v>
      </c>
      <c r="AL889" s="41">
        <f t="shared" si="983"/>
        <v>1250</v>
      </c>
      <c r="AM889" s="56">
        <f t="shared" si="984"/>
        <v>5.3000000000000007</v>
      </c>
      <c r="AN889" s="82">
        <f t="shared" si="985"/>
        <v>0</v>
      </c>
      <c r="AO889" s="82">
        <f t="shared" si="988"/>
        <v>1</v>
      </c>
      <c r="AP889" s="33">
        <f t="shared" si="1003"/>
        <v>1</v>
      </c>
      <c r="AQ889" s="29">
        <f t="shared" si="989"/>
        <v>5.7</v>
      </c>
      <c r="AR889" s="86">
        <f t="shared" si="990"/>
        <v>1</v>
      </c>
      <c r="AS889" s="33">
        <f t="shared" si="991"/>
        <v>0</v>
      </c>
      <c r="AT889" s="19">
        <f t="shared" si="992"/>
        <v>0</v>
      </c>
      <c r="AU889" s="18">
        <f t="shared" si="1004"/>
        <v>0</v>
      </c>
      <c r="AV889" s="5">
        <f t="shared" si="1005"/>
        <v>0</v>
      </c>
      <c r="AW889" s="17">
        <f t="shared" si="993"/>
        <v>0</v>
      </c>
      <c r="AX889" s="17">
        <f t="shared" si="994"/>
        <v>0</v>
      </c>
      <c r="AY889" s="17">
        <f t="shared" si="1006"/>
        <v>0</v>
      </c>
      <c r="AZ889" s="19">
        <f t="shared" si="1007"/>
        <v>0</v>
      </c>
      <c r="BA889" s="19">
        <f t="shared" si="1008"/>
        <v>0</v>
      </c>
      <c r="BB889" s="19">
        <f t="shared" si="1009"/>
        <v>0</v>
      </c>
      <c r="BC889" s="19">
        <f t="shared" si="1010"/>
        <v>0</v>
      </c>
      <c r="BD889" s="17">
        <f t="shared" si="1011"/>
        <v>0</v>
      </c>
      <c r="BE889" s="17">
        <f t="shared" si="995"/>
        <v>0</v>
      </c>
      <c r="BF889" s="38">
        <f t="shared" si="996"/>
        <v>0</v>
      </c>
      <c r="BG889" s="38">
        <f t="shared" si="997"/>
        <v>0</v>
      </c>
      <c r="BH889" s="38">
        <f t="shared" si="1012"/>
        <v>0</v>
      </c>
      <c r="BI889" s="38">
        <f t="shared" si="998"/>
        <v>-1</v>
      </c>
      <c r="BJ889" s="5">
        <f t="shared" si="999"/>
        <v>5.7</v>
      </c>
      <c r="BK889" s="5">
        <f t="shared" si="1013"/>
        <v>0</v>
      </c>
      <c r="BL889" s="22">
        <f t="shared" si="1014"/>
        <v>0</v>
      </c>
      <c r="BM889" s="5">
        <f t="shared" si="1015"/>
        <v>4.7</v>
      </c>
      <c r="BN889" s="66">
        <f t="shared" si="1016"/>
        <v>470</v>
      </c>
      <c r="BO889" s="5">
        <f>AP889*BO1727</f>
        <v>0</v>
      </c>
      <c r="BP889" s="5">
        <f>AU889*BP1239</f>
        <v>0</v>
      </c>
      <c r="BQ889" s="5">
        <f t="shared" si="973"/>
        <v>-39</v>
      </c>
      <c r="BR889" s="356">
        <f t="shared" si="957"/>
        <v>431</v>
      </c>
      <c r="BS889" s="5">
        <f t="shared" si="1017"/>
        <v>1230</v>
      </c>
      <c r="BT889" s="6"/>
      <c r="BU889" s="306">
        <v>42478</v>
      </c>
      <c r="BV889" s="38">
        <f t="shared" si="1000"/>
        <v>1230</v>
      </c>
      <c r="BW889" s="66">
        <f>BV27*BV889</f>
        <v>101334.6515076619</v>
      </c>
      <c r="BX889" s="66">
        <f t="shared" si="1023"/>
        <v>-378.97511945953011</v>
      </c>
      <c r="BY889" s="17">
        <f t="shared" si="1021"/>
        <v>0</v>
      </c>
      <c r="BZ889" s="17">
        <f t="shared" si="1024"/>
        <v>1</v>
      </c>
      <c r="CA889" s="66">
        <f t="shared" si="974"/>
        <v>431</v>
      </c>
      <c r="CB889" s="66">
        <f>N3+CE889</f>
        <v>201523</v>
      </c>
      <c r="CC889" s="66">
        <f>MAX(BW404:BW889)</f>
        <v>154630.08732904927</v>
      </c>
      <c r="CD889" s="66">
        <f t="shared" si="1001"/>
        <v>-53295.435821387378</v>
      </c>
      <c r="CE889" s="66">
        <f t="shared" si="975"/>
        <v>151523</v>
      </c>
      <c r="CF889" s="66">
        <f>MAX(CE404:CE889)</f>
        <v>151523</v>
      </c>
      <c r="CG889" s="66">
        <f t="shared" si="1002"/>
        <v>0</v>
      </c>
      <c r="CH889" s="370">
        <f t="shared" si="972"/>
        <v>42478</v>
      </c>
      <c r="CI889" s="17">
        <f t="shared" si="1018"/>
        <v>1</v>
      </c>
      <c r="CJ889" s="17">
        <f t="shared" si="1019"/>
        <v>0</v>
      </c>
      <c r="CK889" s="38">
        <f>MAX(BV38:BV889)</f>
        <v>1876.9</v>
      </c>
      <c r="CL889" s="38">
        <f t="shared" si="1022"/>
        <v>-646.90000000000009</v>
      </c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</row>
    <row r="890" spans="1:147" customFormat="1" x14ac:dyDescent="0.25">
      <c r="A890" s="3"/>
      <c r="B890" s="254">
        <f t="shared" si="1025"/>
        <v>42317</v>
      </c>
      <c r="C890" s="5">
        <f t="shared" si="1028"/>
        <v>56447</v>
      </c>
      <c r="D890" s="5">
        <v>0</v>
      </c>
      <c r="E890" s="66">
        <f t="shared" si="1030"/>
        <v>0</v>
      </c>
      <c r="F890" s="66">
        <f t="shared" si="1026"/>
        <v>672.00000000000011</v>
      </c>
      <c r="G890" s="4">
        <f t="shared" si="1029"/>
        <v>57119</v>
      </c>
      <c r="H890" s="8">
        <f t="shared" si="1027"/>
        <v>1.190497280634932E-2</v>
      </c>
      <c r="I890" s="3"/>
      <c r="J890" s="306">
        <v>42485</v>
      </c>
      <c r="K890" s="176">
        <v>1234.5</v>
      </c>
      <c r="L890" s="176">
        <v>1299</v>
      </c>
      <c r="M890" s="176">
        <v>1231.3</v>
      </c>
      <c r="N890" s="178">
        <v>1290.5</v>
      </c>
      <c r="O890" s="5">
        <f t="shared" si="979"/>
        <v>67.700000000000045</v>
      </c>
      <c r="P890" s="8">
        <f t="shared" si="980"/>
        <v>5.4840016200891087E-2</v>
      </c>
      <c r="Q890" s="8">
        <f>(AVERAGE(P887:P889))*Q1239</f>
        <v>1.214856940436323E-2</v>
      </c>
      <c r="R890" s="8">
        <f>P889/P1239</f>
        <v>1.0070169143272512</v>
      </c>
      <c r="S890" s="109">
        <f t="shared" si="964"/>
        <v>1219.5025910703137</v>
      </c>
      <c r="T890" s="5">
        <f t="shared" si="965"/>
        <v>14.5</v>
      </c>
      <c r="U890" s="8">
        <f t="shared" si="978"/>
        <v>0.51666666666666672</v>
      </c>
      <c r="V890" s="19">
        <f t="shared" si="966"/>
        <v>0</v>
      </c>
      <c r="W890" s="109">
        <f t="shared" si="967"/>
        <v>1249.4974089296863</v>
      </c>
      <c r="X890" s="5">
        <f t="shared" si="968"/>
        <v>15.5</v>
      </c>
      <c r="Y890" s="8">
        <f t="shared" si="981"/>
        <v>0.48333333333333328</v>
      </c>
      <c r="Z890" s="5">
        <f t="shared" si="969"/>
        <v>40.5</v>
      </c>
      <c r="AA890" s="5">
        <f>K890*AA1239</f>
        <v>16.048500000000001</v>
      </c>
      <c r="AB890" s="5">
        <f t="shared" si="982"/>
        <v>16.161110949580891</v>
      </c>
      <c r="AC890" s="2">
        <f t="shared" si="1020"/>
        <v>42485</v>
      </c>
      <c r="AD890" s="43">
        <f t="shared" si="986"/>
        <v>1220</v>
      </c>
      <c r="AE890" s="235">
        <v>6.6</v>
      </c>
      <c r="AF890" s="131">
        <f>(AK889&gt;AF1239)*1</f>
        <v>0</v>
      </c>
      <c r="AG890" s="112">
        <f>MROUND((AD890*AG1239),5)</f>
        <v>1195</v>
      </c>
      <c r="AH890" s="113">
        <f>MROUND((AE890*AH1239),0.1)</f>
        <v>1.2000000000000002</v>
      </c>
      <c r="AI890" s="60">
        <f t="shared" si="987"/>
        <v>60.5</v>
      </c>
      <c r="AJ890" s="60">
        <f t="shared" si="970"/>
        <v>1234.5</v>
      </c>
      <c r="AK890" s="133">
        <f t="shared" si="971"/>
        <v>1290.5</v>
      </c>
      <c r="AL890" s="41">
        <f t="shared" si="983"/>
        <v>1250</v>
      </c>
      <c r="AM890" s="56">
        <f t="shared" si="984"/>
        <v>7.8000000000000007</v>
      </c>
      <c r="AN890" s="82">
        <f t="shared" si="985"/>
        <v>1</v>
      </c>
      <c r="AO890" s="82">
        <f t="shared" si="988"/>
        <v>0</v>
      </c>
      <c r="AP890" s="33">
        <f t="shared" si="1003"/>
        <v>1</v>
      </c>
      <c r="AQ890" s="29">
        <f t="shared" si="989"/>
        <v>6.6</v>
      </c>
      <c r="AR890" s="86">
        <f t="shared" si="990"/>
        <v>1</v>
      </c>
      <c r="AS890" s="33">
        <f t="shared" si="991"/>
        <v>0</v>
      </c>
      <c r="AT890" s="19">
        <f t="shared" si="992"/>
        <v>0</v>
      </c>
      <c r="AU890" s="18">
        <f t="shared" si="1004"/>
        <v>0</v>
      </c>
      <c r="AV890" s="5">
        <f t="shared" si="1005"/>
        <v>0</v>
      </c>
      <c r="AW890" s="17">
        <f t="shared" si="993"/>
        <v>0</v>
      </c>
      <c r="AX890" s="17">
        <f t="shared" si="994"/>
        <v>0</v>
      </c>
      <c r="AY890" s="17">
        <f t="shared" si="1006"/>
        <v>0</v>
      </c>
      <c r="AZ890" s="19">
        <f t="shared" si="1007"/>
        <v>0</v>
      </c>
      <c r="BA890" s="19">
        <f t="shared" si="1008"/>
        <v>0</v>
      </c>
      <c r="BB890" s="19">
        <f t="shared" si="1009"/>
        <v>0</v>
      </c>
      <c r="BC890" s="19">
        <f t="shared" si="1010"/>
        <v>0</v>
      </c>
      <c r="BD890" s="17">
        <f t="shared" si="1011"/>
        <v>0</v>
      </c>
      <c r="BE890" s="17">
        <f t="shared" si="995"/>
        <v>0</v>
      </c>
      <c r="BF890" s="38">
        <f t="shared" si="996"/>
        <v>0</v>
      </c>
      <c r="BG890" s="38">
        <f t="shared" si="997"/>
        <v>0</v>
      </c>
      <c r="BH890" s="38">
        <f t="shared" si="1012"/>
        <v>0</v>
      </c>
      <c r="BI890" s="38">
        <f t="shared" si="998"/>
        <v>-1.2000000000000002</v>
      </c>
      <c r="BJ890" s="5">
        <f t="shared" si="999"/>
        <v>6.6</v>
      </c>
      <c r="BK890" s="5">
        <f t="shared" si="1013"/>
        <v>0</v>
      </c>
      <c r="BL890" s="22">
        <f t="shared" si="1014"/>
        <v>0</v>
      </c>
      <c r="BM890" s="5">
        <f t="shared" si="1015"/>
        <v>5.3999999999999995</v>
      </c>
      <c r="BN890" s="66">
        <f t="shared" si="1016"/>
        <v>540</v>
      </c>
      <c r="BO890" s="5">
        <f>AP890*BO1728</f>
        <v>0</v>
      </c>
      <c r="BP890" s="5">
        <f>AU890*BP1239</f>
        <v>0</v>
      </c>
      <c r="BQ890" s="5">
        <f t="shared" si="973"/>
        <v>-39</v>
      </c>
      <c r="BR890" s="356">
        <f t="shared" si="957"/>
        <v>501</v>
      </c>
      <c r="BS890" s="5">
        <f t="shared" si="1017"/>
        <v>1290.5</v>
      </c>
      <c r="BT890" s="6"/>
      <c r="BU890" s="306">
        <v>42485</v>
      </c>
      <c r="BV890" s="38">
        <f t="shared" si="1000"/>
        <v>1290.5</v>
      </c>
      <c r="BW890" s="66">
        <f>BV27*BV890</f>
        <v>106318.9981875103</v>
      </c>
      <c r="BX890" s="66">
        <f t="shared" si="1023"/>
        <v>4984.3466798484005</v>
      </c>
      <c r="BY890" s="17">
        <f t="shared" si="1021"/>
        <v>1</v>
      </c>
      <c r="BZ890" s="17">
        <f t="shared" si="1024"/>
        <v>0</v>
      </c>
      <c r="CA890" s="66">
        <f t="shared" si="974"/>
        <v>501</v>
      </c>
      <c r="CB890" s="66">
        <f>N3+CE890</f>
        <v>202024</v>
      </c>
      <c r="CC890" s="66">
        <f>MAX(BW404:BW890)</f>
        <v>154630.08732904927</v>
      </c>
      <c r="CD890" s="66">
        <f t="shared" si="1001"/>
        <v>-48311.089141538978</v>
      </c>
      <c r="CE890" s="66">
        <f t="shared" si="975"/>
        <v>152024</v>
      </c>
      <c r="CF890" s="66">
        <f>MAX(CE404:CE890)</f>
        <v>152024</v>
      </c>
      <c r="CG890" s="66">
        <f t="shared" si="1002"/>
        <v>0</v>
      </c>
      <c r="CH890" s="370">
        <f t="shared" si="972"/>
        <v>42485</v>
      </c>
      <c r="CI890" s="17">
        <f t="shared" si="1018"/>
        <v>1</v>
      </c>
      <c r="CJ890" s="17">
        <f t="shared" si="1019"/>
        <v>0</v>
      </c>
      <c r="CK890" s="38">
        <f>MAX(BV38:BV890)</f>
        <v>1876.9</v>
      </c>
      <c r="CL890" s="38">
        <f t="shared" si="1022"/>
        <v>-586.40000000000009</v>
      </c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</row>
    <row r="891" spans="1:147" customFormat="1" x14ac:dyDescent="0.25">
      <c r="A891" s="3"/>
      <c r="B891" s="254">
        <f t="shared" si="1025"/>
        <v>42324</v>
      </c>
      <c r="C891" s="5">
        <f t="shared" si="1028"/>
        <v>57119</v>
      </c>
      <c r="D891" s="5">
        <v>0</v>
      </c>
      <c r="E891" s="66">
        <f t="shared" si="1030"/>
        <v>0</v>
      </c>
      <c r="F891" s="66">
        <f t="shared" si="1026"/>
        <v>692.00000000000011</v>
      </c>
      <c r="G891" s="4">
        <f t="shared" si="1029"/>
        <v>57811</v>
      </c>
      <c r="H891" s="8">
        <f t="shared" si="1027"/>
        <v>1.2115058036730337E-2</v>
      </c>
      <c r="I891" s="3"/>
      <c r="J891" s="306">
        <v>42492</v>
      </c>
      <c r="K891" s="176">
        <v>1293.2</v>
      </c>
      <c r="L891" s="176">
        <v>1306</v>
      </c>
      <c r="M891" s="176">
        <v>1270.5999999999999</v>
      </c>
      <c r="N891" s="178">
        <v>1294</v>
      </c>
      <c r="O891" s="5">
        <f t="shared" si="979"/>
        <v>35.400000000000091</v>
      </c>
      <c r="P891" s="8">
        <f t="shared" si="980"/>
        <v>2.7373956077946248E-2</v>
      </c>
      <c r="Q891" s="8">
        <f>(AVERAGE(P888:P890))*Q1239</f>
        <v>1.6266240684133178E-2</v>
      </c>
      <c r="R891" s="8">
        <f>P890/P1239</f>
        <v>1.5552266465368589</v>
      </c>
      <c r="S891" s="109">
        <f t="shared" si="964"/>
        <v>1272.1644975472791</v>
      </c>
      <c r="T891" s="5">
        <f t="shared" si="965"/>
        <v>23.200000000000045</v>
      </c>
      <c r="U891" s="8">
        <f t="shared" si="978"/>
        <v>0.48444444444444346</v>
      </c>
      <c r="V891" s="19">
        <f t="shared" si="966"/>
        <v>0</v>
      </c>
      <c r="W891" s="109">
        <f t="shared" si="967"/>
        <v>1314.235502452721</v>
      </c>
      <c r="X891" s="5">
        <f t="shared" si="968"/>
        <v>21.799999999999955</v>
      </c>
      <c r="Y891" s="8">
        <f t="shared" si="981"/>
        <v>0.51555555555555654</v>
      </c>
      <c r="Z891" s="5">
        <f t="shared" si="969"/>
        <v>0</v>
      </c>
      <c r="AA891" s="5">
        <f>K891*AA1239</f>
        <v>16.811599999999999</v>
      </c>
      <c r="AB891" s="5">
        <f t="shared" si="982"/>
        <v>26.145848290919055</v>
      </c>
      <c r="AC891" s="2">
        <f t="shared" si="1020"/>
        <v>42492</v>
      </c>
      <c r="AD891" s="43">
        <f t="shared" si="986"/>
        <v>1270</v>
      </c>
      <c r="AE891" s="235">
        <v>8.3000000000000007</v>
      </c>
      <c r="AF891" s="131">
        <f>(AK890&gt;AF1239)*1</f>
        <v>1</v>
      </c>
      <c r="AG891" s="112">
        <f>MROUND((AD891*AG1239),5)</f>
        <v>1245</v>
      </c>
      <c r="AH891" s="113">
        <f>MROUND((AE891*AH1239),0.1)</f>
        <v>1.5</v>
      </c>
      <c r="AI891" s="60">
        <f t="shared" si="987"/>
        <v>3.5</v>
      </c>
      <c r="AJ891" s="60">
        <f t="shared" si="970"/>
        <v>1293.2</v>
      </c>
      <c r="AK891" s="133">
        <f t="shared" si="971"/>
        <v>1294</v>
      </c>
      <c r="AL891" s="41">
        <f t="shared" si="983"/>
        <v>1315</v>
      </c>
      <c r="AM891" s="56">
        <f t="shared" si="984"/>
        <v>7.8000000000000007</v>
      </c>
      <c r="AN891" s="82">
        <f t="shared" si="985"/>
        <v>1</v>
      </c>
      <c r="AO891" s="82">
        <f t="shared" si="988"/>
        <v>0</v>
      </c>
      <c r="AP891" s="33">
        <f t="shared" si="1003"/>
        <v>1</v>
      </c>
      <c r="AQ891" s="29">
        <f t="shared" si="989"/>
        <v>8.3000000000000007</v>
      </c>
      <c r="AR891" s="86">
        <f t="shared" si="990"/>
        <v>1</v>
      </c>
      <c r="AS891" s="33">
        <f t="shared" si="991"/>
        <v>0</v>
      </c>
      <c r="AT891" s="19">
        <f t="shared" si="992"/>
        <v>0</v>
      </c>
      <c r="AU891" s="18">
        <f t="shared" si="1004"/>
        <v>0</v>
      </c>
      <c r="AV891" s="5">
        <f t="shared" si="1005"/>
        <v>0</v>
      </c>
      <c r="AW891" s="17">
        <f t="shared" si="993"/>
        <v>0</v>
      </c>
      <c r="AX891" s="17">
        <f t="shared" si="994"/>
        <v>0</v>
      </c>
      <c r="AY891" s="17">
        <f t="shared" si="1006"/>
        <v>0</v>
      </c>
      <c r="AZ891" s="19">
        <f t="shared" si="1007"/>
        <v>0</v>
      </c>
      <c r="BA891" s="19">
        <f t="shared" si="1008"/>
        <v>0</v>
      </c>
      <c r="BB891" s="19">
        <f t="shared" si="1009"/>
        <v>0</v>
      </c>
      <c r="BC891" s="19">
        <f t="shared" si="1010"/>
        <v>0</v>
      </c>
      <c r="BD891" s="17">
        <f t="shared" si="1011"/>
        <v>0</v>
      </c>
      <c r="BE891" s="17">
        <f t="shared" si="995"/>
        <v>0</v>
      </c>
      <c r="BF891" s="38">
        <f t="shared" si="996"/>
        <v>0</v>
      </c>
      <c r="BG891" s="38">
        <f t="shared" si="997"/>
        <v>0</v>
      </c>
      <c r="BH891" s="38">
        <f t="shared" si="1012"/>
        <v>0</v>
      </c>
      <c r="BI891" s="38">
        <f t="shared" si="998"/>
        <v>-1.5</v>
      </c>
      <c r="BJ891" s="5">
        <f t="shared" si="999"/>
        <v>8.3000000000000007</v>
      </c>
      <c r="BK891" s="5">
        <f t="shared" si="1013"/>
        <v>0</v>
      </c>
      <c r="BL891" s="22">
        <f t="shared" si="1014"/>
        <v>0</v>
      </c>
      <c r="BM891" s="5">
        <f t="shared" si="1015"/>
        <v>6.8000000000000007</v>
      </c>
      <c r="BN891" s="66">
        <f t="shared" si="1016"/>
        <v>680.00000000000011</v>
      </c>
      <c r="BO891" s="5">
        <f>AP891*BO1729</f>
        <v>0</v>
      </c>
      <c r="BP891" s="5">
        <f>AU891*BP1239</f>
        <v>0</v>
      </c>
      <c r="BQ891" s="5">
        <f t="shared" si="973"/>
        <v>-39</v>
      </c>
      <c r="BR891" s="356">
        <f t="shared" si="957"/>
        <v>641.00000000000011</v>
      </c>
      <c r="BS891" s="5">
        <f t="shared" si="1017"/>
        <v>1294</v>
      </c>
      <c r="BT891" s="6"/>
      <c r="BU891" s="306">
        <v>42492</v>
      </c>
      <c r="BV891" s="38">
        <f t="shared" si="1000"/>
        <v>1294</v>
      </c>
      <c r="BW891" s="66">
        <f>BV27*BV891</f>
        <v>106607.34882188169</v>
      </c>
      <c r="BX891" s="66">
        <f t="shared" si="1023"/>
        <v>288.35063437139615</v>
      </c>
      <c r="BY891" s="17">
        <f t="shared" si="1021"/>
        <v>1</v>
      </c>
      <c r="BZ891" s="17">
        <f t="shared" si="1024"/>
        <v>0</v>
      </c>
      <c r="CA891" s="66">
        <f t="shared" si="974"/>
        <v>641</v>
      </c>
      <c r="CB891" s="66">
        <f>N3+CE891</f>
        <v>202665</v>
      </c>
      <c r="CC891" s="66">
        <f>MAX(BW404:BW891)</f>
        <v>154630.08732904927</v>
      </c>
      <c r="CD891" s="66">
        <f t="shared" si="1001"/>
        <v>-48022.738507167582</v>
      </c>
      <c r="CE891" s="66">
        <f t="shared" si="975"/>
        <v>152665</v>
      </c>
      <c r="CF891" s="66">
        <f>MAX(CE404:CE891)</f>
        <v>152665</v>
      </c>
      <c r="CG891" s="66">
        <f t="shared" si="1002"/>
        <v>0</v>
      </c>
      <c r="CH891" s="370">
        <f t="shared" si="972"/>
        <v>42492</v>
      </c>
      <c r="CI891" s="17">
        <f t="shared" si="1018"/>
        <v>1</v>
      </c>
      <c r="CJ891" s="17">
        <f t="shared" si="1019"/>
        <v>0</v>
      </c>
      <c r="CK891" s="38">
        <f>MAX(BV38:BV891)</f>
        <v>1876.9</v>
      </c>
      <c r="CL891" s="38">
        <f t="shared" si="1022"/>
        <v>-582.90000000000009</v>
      </c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</row>
    <row r="892" spans="1:147" customFormat="1" x14ac:dyDescent="0.25">
      <c r="A892" s="3"/>
      <c r="B892" s="254">
        <f t="shared" si="1025"/>
        <v>42331</v>
      </c>
      <c r="C892" s="5">
        <f t="shared" si="1028"/>
        <v>57811</v>
      </c>
      <c r="D892" s="5">
        <v>0</v>
      </c>
      <c r="E892" s="66">
        <f t="shared" si="1030"/>
        <v>0</v>
      </c>
      <c r="F892" s="66">
        <f t="shared" si="1026"/>
        <v>262.00000000000006</v>
      </c>
      <c r="G892" s="4">
        <f t="shared" si="1029"/>
        <v>58073</v>
      </c>
      <c r="H892" s="8">
        <f t="shared" si="1027"/>
        <v>4.5320094791648658E-3</v>
      </c>
      <c r="I892" s="3"/>
      <c r="J892" s="306">
        <v>42499</v>
      </c>
      <c r="K892" s="176">
        <v>1286.7</v>
      </c>
      <c r="L892" s="176">
        <v>1289.5</v>
      </c>
      <c r="M892" s="176">
        <v>1258.3</v>
      </c>
      <c r="N892" s="178">
        <v>1272.7</v>
      </c>
      <c r="O892" s="5">
        <f t="shared" si="979"/>
        <v>31.200000000000045</v>
      </c>
      <c r="P892" s="8">
        <f t="shared" si="980"/>
        <v>2.4248076474702764E-2</v>
      </c>
      <c r="Q892" s="8">
        <f>(AVERAGE(P889:P891))*Q1239</f>
        <v>1.5696420386457084E-2</v>
      </c>
      <c r="R892" s="8">
        <f>P891/P1239</f>
        <v>0.77630731832022781</v>
      </c>
      <c r="S892" s="109">
        <f t="shared" si="964"/>
        <v>1266.5034158887456</v>
      </c>
      <c r="T892" s="5">
        <f t="shared" si="965"/>
        <v>21.700000000000045</v>
      </c>
      <c r="U892" s="8">
        <f t="shared" si="978"/>
        <v>0.45749999999999885</v>
      </c>
      <c r="V892" s="19">
        <f t="shared" si="966"/>
        <v>0</v>
      </c>
      <c r="W892" s="109">
        <f t="shared" si="967"/>
        <v>1306.8965841112545</v>
      </c>
      <c r="X892" s="5">
        <f t="shared" si="968"/>
        <v>18.299999999999955</v>
      </c>
      <c r="Y892" s="8">
        <f t="shared" si="981"/>
        <v>0.54250000000000109</v>
      </c>
      <c r="Z892" s="5">
        <f t="shared" si="969"/>
        <v>0</v>
      </c>
      <c r="AA892" s="5">
        <f>K892*AA1239</f>
        <v>16.7271</v>
      </c>
      <c r="AB892" s="5">
        <f t="shared" si="982"/>
        <v>12.985370144274283</v>
      </c>
      <c r="AC892" s="2">
        <f t="shared" si="1020"/>
        <v>42499</v>
      </c>
      <c r="AD892" s="43">
        <f t="shared" si="986"/>
        <v>1265</v>
      </c>
      <c r="AE892" s="235">
        <v>12.6</v>
      </c>
      <c r="AF892" s="131">
        <f>(AK891&gt;AF1239)*1</f>
        <v>1</v>
      </c>
      <c r="AG892" s="112">
        <f>MROUND((AD892*AG1239),5)</f>
        <v>1240</v>
      </c>
      <c r="AH892" s="113">
        <f>MROUND((AE892*AH1239),0.1)</f>
        <v>2.3000000000000003</v>
      </c>
      <c r="AI892" s="60">
        <f t="shared" si="987"/>
        <v>-21.299999999999955</v>
      </c>
      <c r="AJ892" s="60">
        <f t="shared" si="970"/>
        <v>1286.7</v>
      </c>
      <c r="AK892" s="133">
        <f t="shared" si="971"/>
        <v>1272.7</v>
      </c>
      <c r="AL892" s="41">
        <f t="shared" si="983"/>
        <v>1305</v>
      </c>
      <c r="AM892" s="56">
        <f t="shared" si="984"/>
        <v>13.5</v>
      </c>
      <c r="AN892" s="82">
        <f t="shared" si="985"/>
        <v>0</v>
      </c>
      <c r="AO892" s="82">
        <f t="shared" si="988"/>
        <v>1</v>
      </c>
      <c r="AP892" s="33">
        <f t="shared" si="1003"/>
        <v>1</v>
      </c>
      <c r="AQ892" s="29">
        <f t="shared" si="989"/>
        <v>12.6</v>
      </c>
      <c r="AR892" s="86">
        <f t="shared" si="990"/>
        <v>1</v>
      </c>
      <c r="AS892" s="33">
        <f t="shared" si="991"/>
        <v>0</v>
      </c>
      <c r="AT892" s="19">
        <f t="shared" si="992"/>
        <v>0</v>
      </c>
      <c r="AU892" s="18">
        <f t="shared" si="1004"/>
        <v>0</v>
      </c>
      <c r="AV892" s="5">
        <f t="shared" si="1005"/>
        <v>0</v>
      </c>
      <c r="AW892" s="17">
        <f t="shared" si="993"/>
        <v>0</v>
      </c>
      <c r="AX892" s="17">
        <f t="shared" si="994"/>
        <v>0</v>
      </c>
      <c r="AY892" s="17">
        <f t="shared" si="1006"/>
        <v>0</v>
      </c>
      <c r="AZ892" s="19">
        <f t="shared" si="1007"/>
        <v>0</v>
      </c>
      <c r="BA892" s="19">
        <f t="shared" si="1008"/>
        <v>0</v>
      </c>
      <c r="BB892" s="19">
        <f t="shared" si="1009"/>
        <v>0</v>
      </c>
      <c r="BC892" s="19">
        <f t="shared" si="1010"/>
        <v>0</v>
      </c>
      <c r="BD892" s="17">
        <f t="shared" si="1011"/>
        <v>0</v>
      </c>
      <c r="BE892" s="17">
        <f t="shared" si="995"/>
        <v>0</v>
      </c>
      <c r="BF892" s="38">
        <f t="shared" si="996"/>
        <v>0</v>
      </c>
      <c r="BG892" s="38">
        <f t="shared" si="997"/>
        <v>0</v>
      </c>
      <c r="BH892" s="38">
        <f t="shared" si="1012"/>
        <v>0</v>
      </c>
      <c r="BI892" s="38">
        <f t="shared" si="998"/>
        <v>-2.3000000000000003</v>
      </c>
      <c r="BJ892" s="5">
        <f t="shared" si="999"/>
        <v>12.6</v>
      </c>
      <c r="BK892" s="5">
        <f t="shared" si="1013"/>
        <v>0</v>
      </c>
      <c r="BL892" s="22">
        <f t="shared" si="1014"/>
        <v>0</v>
      </c>
      <c r="BM892" s="5">
        <f t="shared" si="1015"/>
        <v>10.299999999999999</v>
      </c>
      <c r="BN892" s="66">
        <f t="shared" si="1016"/>
        <v>1030</v>
      </c>
      <c r="BO892" s="5">
        <f>AP892*BO1730</f>
        <v>0</v>
      </c>
      <c r="BP892" s="5">
        <f>AU892*BP1239</f>
        <v>0</v>
      </c>
      <c r="BQ892" s="5">
        <f t="shared" si="973"/>
        <v>-39</v>
      </c>
      <c r="BR892" s="356">
        <f t="shared" si="957"/>
        <v>991</v>
      </c>
      <c r="BS892" s="5">
        <f t="shared" si="1017"/>
        <v>1272.7</v>
      </c>
      <c r="BT892" s="6"/>
      <c r="BU892" s="306">
        <v>42499</v>
      </c>
      <c r="BV892" s="38">
        <f t="shared" si="1000"/>
        <v>1272.7</v>
      </c>
      <c r="BW892" s="66">
        <f>BV27*BV892</f>
        <v>104852.52924699293</v>
      </c>
      <c r="BX892" s="66">
        <f t="shared" si="1023"/>
        <v>-1754.8195748887665</v>
      </c>
      <c r="BY892" s="17">
        <f t="shared" si="1021"/>
        <v>0</v>
      </c>
      <c r="BZ892" s="17">
        <f t="shared" si="1024"/>
        <v>1</v>
      </c>
      <c r="CA892" s="66">
        <f t="shared" si="974"/>
        <v>991</v>
      </c>
      <c r="CB892" s="66">
        <f>N3+CE892</f>
        <v>203656</v>
      </c>
      <c r="CC892" s="66">
        <f>MAX(BW404:BW892)</f>
        <v>154630.08732904927</v>
      </c>
      <c r="CD892" s="66">
        <f t="shared" si="1001"/>
        <v>-49777.558082056348</v>
      </c>
      <c r="CE892" s="66">
        <f t="shared" si="975"/>
        <v>153656</v>
      </c>
      <c r="CF892" s="66">
        <f>MAX(CE404:CE892)</f>
        <v>153656</v>
      </c>
      <c r="CG892" s="66">
        <f t="shared" si="1002"/>
        <v>0</v>
      </c>
      <c r="CH892" s="370">
        <f t="shared" si="972"/>
        <v>42499</v>
      </c>
      <c r="CI892" s="17">
        <f t="shared" si="1018"/>
        <v>1</v>
      </c>
      <c r="CJ892" s="17">
        <f t="shared" si="1019"/>
        <v>0</v>
      </c>
      <c r="CK892" s="38">
        <f>MAX(BV38:BV892)</f>
        <v>1876.9</v>
      </c>
      <c r="CL892" s="38">
        <f t="shared" si="1022"/>
        <v>-604.20000000000005</v>
      </c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</row>
    <row r="893" spans="1:147" customFormat="1" x14ac:dyDescent="0.25">
      <c r="A893" s="3"/>
      <c r="B893" s="254">
        <f t="shared" si="1025"/>
        <v>42338</v>
      </c>
      <c r="C893" s="5">
        <f t="shared" si="1028"/>
        <v>58073</v>
      </c>
      <c r="D893" s="5">
        <v>0</v>
      </c>
      <c r="E893" s="66">
        <f t="shared" si="1030"/>
        <v>0</v>
      </c>
      <c r="F893" s="66">
        <f t="shared" si="1026"/>
        <v>-7968.0000000000009</v>
      </c>
      <c r="G893" s="4">
        <f t="shared" si="1029"/>
        <v>50105</v>
      </c>
      <c r="H893" s="8">
        <f t="shared" si="1027"/>
        <v>-0.13720661925507552</v>
      </c>
      <c r="I893" s="3"/>
      <c r="J893" s="306">
        <v>42506</v>
      </c>
      <c r="K893" s="176">
        <v>1273.0999999999999</v>
      </c>
      <c r="L893" s="176">
        <v>1290.4000000000001</v>
      </c>
      <c r="M893" s="176">
        <v>1244.5999999999999</v>
      </c>
      <c r="N893" s="178">
        <v>1252.9000000000001</v>
      </c>
      <c r="O893" s="5">
        <f t="shared" si="979"/>
        <v>45.800000000000182</v>
      </c>
      <c r="P893" s="8">
        <f t="shared" si="980"/>
        <v>3.5975178697667254E-2</v>
      </c>
      <c r="Q893" s="8">
        <f>(AVERAGE(P890:P892))*Q1239</f>
        <v>1.4194939833805346E-2</v>
      </c>
      <c r="R893" s="8">
        <f>P892/P1239</f>
        <v>0.68765943690783438</v>
      </c>
      <c r="S893" s="109">
        <f t="shared" si="964"/>
        <v>1255.0284220975823</v>
      </c>
      <c r="T893" s="5">
        <f t="shared" si="965"/>
        <v>18.099999999999909</v>
      </c>
      <c r="U893" s="8">
        <f t="shared" si="978"/>
        <v>0.48285714285714548</v>
      </c>
      <c r="V893" s="19">
        <f t="shared" si="966"/>
        <v>2.0999999999999091</v>
      </c>
      <c r="W893" s="109">
        <f t="shared" si="967"/>
        <v>1291.1715779024175</v>
      </c>
      <c r="X893" s="5">
        <f t="shared" si="968"/>
        <v>16.900000000000091</v>
      </c>
      <c r="Y893" s="8">
        <f t="shared" si="981"/>
        <v>0.51714285714285446</v>
      </c>
      <c r="Z893" s="5">
        <f t="shared" si="969"/>
        <v>0</v>
      </c>
      <c r="AA893" s="5">
        <f>K893*AA1239</f>
        <v>16.550299999999996</v>
      </c>
      <c r="AB893" s="5">
        <f t="shared" si="982"/>
        <v>11.380969978655729</v>
      </c>
      <c r="AC893" s="2">
        <f t="shared" si="1020"/>
        <v>42506</v>
      </c>
      <c r="AD893" s="43">
        <f t="shared" si="986"/>
        <v>1255</v>
      </c>
      <c r="AE893" s="235">
        <v>5.9</v>
      </c>
      <c r="AF893" s="131">
        <f>(AK892&gt;AF1239)*1</f>
        <v>1</v>
      </c>
      <c r="AG893" s="112">
        <f>MROUND((AD893*AG1239),5)</f>
        <v>1230</v>
      </c>
      <c r="AH893" s="113">
        <f>MROUND((AE893*AH1239),0.1)</f>
        <v>1.1000000000000001</v>
      </c>
      <c r="AI893" s="60">
        <f t="shared" si="987"/>
        <v>-19.799999999999955</v>
      </c>
      <c r="AJ893" s="60">
        <f t="shared" si="970"/>
        <v>1273.0999999999999</v>
      </c>
      <c r="AK893" s="133">
        <f t="shared" si="971"/>
        <v>1252.9000000000001</v>
      </c>
      <c r="AL893" s="41">
        <f t="shared" si="983"/>
        <v>1290</v>
      </c>
      <c r="AM893" s="56">
        <f t="shared" si="984"/>
        <v>7</v>
      </c>
      <c r="AN893" s="82">
        <f t="shared" si="985"/>
        <v>0</v>
      </c>
      <c r="AO893" s="82">
        <f t="shared" si="988"/>
        <v>1</v>
      </c>
      <c r="AP893" s="33">
        <f t="shared" si="1003"/>
        <v>1</v>
      </c>
      <c r="AQ893" s="29">
        <f t="shared" si="989"/>
        <v>5.9</v>
      </c>
      <c r="AR893" s="86">
        <f t="shared" si="990"/>
        <v>0</v>
      </c>
      <c r="AS893" s="33">
        <f t="shared" si="991"/>
        <v>1</v>
      </c>
      <c r="AT893" s="19">
        <f t="shared" si="992"/>
        <v>1255</v>
      </c>
      <c r="AU893" s="18">
        <f t="shared" si="1004"/>
        <v>0</v>
      </c>
      <c r="AV893" s="5">
        <f t="shared" si="1005"/>
        <v>0</v>
      </c>
      <c r="AW893" s="17">
        <f t="shared" si="993"/>
        <v>0</v>
      </c>
      <c r="AX893" s="17">
        <f t="shared" si="994"/>
        <v>0</v>
      </c>
      <c r="AY893" s="17">
        <f t="shared" si="1006"/>
        <v>0</v>
      </c>
      <c r="AZ893" s="19">
        <f t="shared" si="1007"/>
        <v>0</v>
      </c>
      <c r="BA893" s="19">
        <f t="shared" si="1008"/>
        <v>1255</v>
      </c>
      <c r="BB893" s="19">
        <f t="shared" si="1009"/>
        <v>0</v>
      </c>
      <c r="BC893" s="19">
        <f t="shared" si="1010"/>
        <v>0</v>
      </c>
      <c r="BD893" s="17">
        <f t="shared" si="1011"/>
        <v>1255</v>
      </c>
      <c r="BE893" s="17">
        <f t="shared" si="995"/>
        <v>0</v>
      </c>
      <c r="BF893" s="38">
        <f t="shared" si="996"/>
        <v>0</v>
      </c>
      <c r="BG893" s="38">
        <f t="shared" si="997"/>
        <v>0</v>
      </c>
      <c r="BH893" s="38">
        <f t="shared" si="1012"/>
        <v>0</v>
      </c>
      <c r="BI893" s="38">
        <f t="shared" si="998"/>
        <v>-1.1000000000000001</v>
      </c>
      <c r="BJ893" s="5">
        <f t="shared" si="999"/>
        <v>5.9</v>
      </c>
      <c r="BK893" s="5">
        <f t="shared" si="1013"/>
        <v>0</v>
      </c>
      <c r="BL893" s="22">
        <f t="shared" si="1014"/>
        <v>0</v>
      </c>
      <c r="BM893" s="5">
        <f t="shared" si="1015"/>
        <v>4.8000000000000007</v>
      </c>
      <c r="BN893" s="66">
        <f t="shared" si="1016"/>
        <v>480.00000000000006</v>
      </c>
      <c r="BO893" s="5">
        <f>AP893*BO1731</f>
        <v>0</v>
      </c>
      <c r="BP893" s="5">
        <f>AU893*BP1239</f>
        <v>0</v>
      </c>
      <c r="BQ893" s="5">
        <f t="shared" si="973"/>
        <v>-39</v>
      </c>
      <c r="BR893" s="356">
        <f t="shared" si="957"/>
        <v>441.00000000000006</v>
      </c>
      <c r="BS893" s="5">
        <f t="shared" si="1017"/>
        <v>1252.9000000000001</v>
      </c>
      <c r="BT893" s="6"/>
      <c r="BU893" s="306">
        <v>42506</v>
      </c>
      <c r="BV893" s="38">
        <f t="shared" si="1000"/>
        <v>1252.9000000000001</v>
      </c>
      <c r="BW893" s="66">
        <f>BV27*BV893</f>
        <v>103221.28851540618</v>
      </c>
      <c r="BX893" s="66">
        <f t="shared" si="1023"/>
        <v>-1631.2407315867458</v>
      </c>
      <c r="BY893" s="17">
        <f t="shared" si="1021"/>
        <v>0</v>
      </c>
      <c r="BZ893" s="17">
        <f t="shared" si="1024"/>
        <v>1</v>
      </c>
      <c r="CA893" s="66">
        <f t="shared" si="974"/>
        <v>441</v>
      </c>
      <c r="CB893" s="66">
        <f>N3+CE893</f>
        <v>204097</v>
      </c>
      <c r="CC893" s="66">
        <f>MAX(BW404:BW893)</f>
        <v>154630.08732904927</v>
      </c>
      <c r="CD893" s="66">
        <f t="shared" si="1001"/>
        <v>-51408.798813643094</v>
      </c>
      <c r="CE893" s="66">
        <f t="shared" si="975"/>
        <v>154097</v>
      </c>
      <c r="CF893" s="66">
        <f>MAX(CE404:CE893)</f>
        <v>154097</v>
      </c>
      <c r="CG893" s="66">
        <f t="shared" si="1002"/>
        <v>0</v>
      </c>
      <c r="CH893" s="370">
        <f t="shared" si="972"/>
        <v>42506</v>
      </c>
      <c r="CI893" s="17">
        <f t="shared" si="1018"/>
        <v>1</v>
      </c>
      <c r="CJ893" s="17">
        <f t="shared" si="1019"/>
        <v>0</v>
      </c>
      <c r="CK893" s="38">
        <f>MAX(BV38:BV893)</f>
        <v>1876.9</v>
      </c>
      <c r="CL893" s="38">
        <f t="shared" si="1022"/>
        <v>-624</v>
      </c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</row>
    <row r="894" spans="1:147" customFormat="1" x14ac:dyDescent="0.25">
      <c r="A894" s="3"/>
      <c r="B894" s="254">
        <f t="shared" si="1025"/>
        <v>42345</v>
      </c>
      <c r="C894" s="5">
        <f t="shared" si="1028"/>
        <v>50105</v>
      </c>
      <c r="D894" s="5">
        <v>0</v>
      </c>
      <c r="E894" s="66">
        <f t="shared" si="1030"/>
        <v>0</v>
      </c>
      <c r="F894" s="66">
        <f t="shared" si="1026"/>
        <v>351.00000000000006</v>
      </c>
      <c r="G894" s="4">
        <f t="shared" si="1029"/>
        <v>50456</v>
      </c>
      <c r="H894" s="8">
        <f t="shared" si="1027"/>
        <v>7.0052888933240208E-3</v>
      </c>
      <c r="I894" s="3"/>
      <c r="J894" s="306">
        <v>42513</v>
      </c>
      <c r="K894" s="176">
        <v>1251.7</v>
      </c>
      <c r="L894" s="176">
        <v>1256.8</v>
      </c>
      <c r="M894" s="176">
        <v>1209</v>
      </c>
      <c r="N894" s="178">
        <v>1216.7</v>
      </c>
      <c r="O894" s="5">
        <f t="shared" si="979"/>
        <v>47.799999999999955</v>
      </c>
      <c r="P894" s="8">
        <f t="shared" si="980"/>
        <v>3.8188064232643565E-2</v>
      </c>
      <c r="Q894" s="8">
        <f>(AVERAGE(P891:P893))*Q1239</f>
        <v>1.1679628166708835E-2</v>
      </c>
      <c r="R894" s="8">
        <f>P893/P1239</f>
        <v>1.0202323121054835</v>
      </c>
      <c r="S894" s="109">
        <f t="shared" si="964"/>
        <v>1237.0806094237305</v>
      </c>
      <c r="T894" s="5">
        <f t="shared" si="965"/>
        <v>16.700000000000045</v>
      </c>
      <c r="U894" s="8">
        <f t="shared" si="978"/>
        <v>0.4433333333333318</v>
      </c>
      <c r="V894" s="19">
        <f t="shared" si="966"/>
        <v>18.299999999999955</v>
      </c>
      <c r="W894" s="109">
        <f t="shared" si="967"/>
        <v>1266.3193905762696</v>
      </c>
      <c r="X894" s="5">
        <f t="shared" si="968"/>
        <v>13.299999999999955</v>
      </c>
      <c r="Y894" s="8">
        <f t="shared" si="981"/>
        <v>0.5566666666666682</v>
      </c>
      <c r="Z894" s="5">
        <f t="shared" si="969"/>
        <v>0</v>
      </c>
      <c r="AA894" s="5">
        <f>K894*AA1239</f>
        <v>16.272099999999998</v>
      </c>
      <c r="AB894" s="5">
        <f t="shared" si="982"/>
        <v>16.601322205811638</v>
      </c>
      <c r="AC894" s="2">
        <f t="shared" si="1020"/>
        <v>42513</v>
      </c>
      <c r="AD894" s="43">
        <f t="shared" si="986"/>
        <v>1235</v>
      </c>
      <c r="AE894" s="235">
        <v>5.5</v>
      </c>
      <c r="AF894" s="131">
        <f>(AK893&gt;AF1239)*1</f>
        <v>1</v>
      </c>
      <c r="AG894" s="112">
        <f>MROUND((AD894*AG1239),5)</f>
        <v>1210</v>
      </c>
      <c r="AH894" s="113">
        <f>MROUND((AE894*AH1239),0.1)</f>
        <v>1</v>
      </c>
      <c r="AI894" s="60">
        <f t="shared" si="987"/>
        <v>-36.200000000000045</v>
      </c>
      <c r="AJ894" s="60">
        <f t="shared" si="970"/>
        <v>1251.7</v>
      </c>
      <c r="AK894" s="133">
        <f t="shared" si="971"/>
        <v>1216.7</v>
      </c>
      <c r="AL894" s="41">
        <f t="shared" si="983"/>
        <v>1265</v>
      </c>
      <c r="AM894" s="56">
        <f t="shared" si="984"/>
        <v>5.9</v>
      </c>
      <c r="AN894" s="82">
        <f t="shared" si="985"/>
        <v>0</v>
      </c>
      <c r="AO894" s="82">
        <f t="shared" si="988"/>
        <v>1</v>
      </c>
      <c r="AP894" s="33">
        <f t="shared" si="1003"/>
        <v>0</v>
      </c>
      <c r="AQ894" s="29">
        <f t="shared" si="989"/>
        <v>0</v>
      </c>
      <c r="AR894" s="86">
        <f t="shared" si="990"/>
        <v>0</v>
      </c>
      <c r="AS894" s="33">
        <f t="shared" si="991"/>
        <v>0</v>
      </c>
      <c r="AT894" s="19">
        <f t="shared" si="992"/>
        <v>0</v>
      </c>
      <c r="AU894" s="18">
        <f t="shared" si="1004"/>
        <v>1</v>
      </c>
      <c r="AV894" s="5">
        <f t="shared" si="1005"/>
        <v>5.9</v>
      </c>
      <c r="AW894" s="17">
        <f t="shared" si="993"/>
        <v>1</v>
      </c>
      <c r="AX894" s="17">
        <f t="shared" si="994"/>
        <v>0</v>
      </c>
      <c r="AY894" s="17">
        <f t="shared" si="1006"/>
        <v>0</v>
      </c>
      <c r="AZ894" s="19">
        <f t="shared" si="1007"/>
        <v>1255</v>
      </c>
      <c r="BA894" s="19">
        <f t="shared" si="1008"/>
        <v>0</v>
      </c>
      <c r="BB894" s="19">
        <f t="shared" si="1009"/>
        <v>0</v>
      </c>
      <c r="BC894" s="19">
        <f t="shared" si="1010"/>
        <v>0</v>
      </c>
      <c r="BD894" s="17">
        <f t="shared" si="1011"/>
        <v>1255</v>
      </c>
      <c r="BE894" s="17">
        <f t="shared" si="995"/>
        <v>0</v>
      </c>
      <c r="BF894" s="38">
        <f t="shared" si="996"/>
        <v>0</v>
      </c>
      <c r="BG894" s="38">
        <f t="shared" si="997"/>
        <v>0</v>
      </c>
      <c r="BH894" s="38">
        <f t="shared" si="1012"/>
        <v>0</v>
      </c>
      <c r="BI894" s="38">
        <f t="shared" si="998"/>
        <v>-1</v>
      </c>
      <c r="BJ894" s="5">
        <f t="shared" si="999"/>
        <v>0</v>
      </c>
      <c r="BK894" s="5">
        <f t="shared" si="1013"/>
        <v>0</v>
      </c>
      <c r="BL894" s="22">
        <f t="shared" si="1014"/>
        <v>5.9</v>
      </c>
      <c r="BM894" s="5">
        <f t="shared" si="1015"/>
        <v>4.9000000000000004</v>
      </c>
      <c r="BN894" s="66">
        <f t="shared" si="1016"/>
        <v>490.00000000000006</v>
      </c>
      <c r="BO894" s="5">
        <f>AP894*BO1732</f>
        <v>0</v>
      </c>
      <c r="BP894" s="5">
        <f>AU894*BP1239</f>
        <v>-39</v>
      </c>
      <c r="BQ894" s="5">
        <f t="shared" si="973"/>
        <v>-39</v>
      </c>
      <c r="BR894" s="356">
        <f t="shared" si="957"/>
        <v>412.00000000000006</v>
      </c>
      <c r="BS894" s="5">
        <f t="shared" si="1017"/>
        <v>1216.7</v>
      </c>
      <c r="BT894" s="6"/>
      <c r="BU894" s="306">
        <v>42513</v>
      </c>
      <c r="BV894" s="38">
        <f t="shared" si="1000"/>
        <v>1216.7</v>
      </c>
      <c r="BW894" s="66">
        <f>BV27*BV894</f>
        <v>100238.91909705059</v>
      </c>
      <c r="BX894" s="66">
        <f t="shared" si="1023"/>
        <v>-2982.3694183555926</v>
      </c>
      <c r="BY894" s="17">
        <f t="shared" si="1021"/>
        <v>0</v>
      </c>
      <c r="BZ894" s="17">
        <f t="shared" si="1024"/>
        <v>1</v>
      </c>
      <c r="CA894" s="66">
        <f t="shared" si="974"/>
        <v>412</v>
      </c>
      <c r="CB894" s="66">
        <f>N3+CE894</f>
        <v>204509</v>
      </c>
      <c r="CC894" s="66">
        <f>MAX(BW404:BW894)</f>
        <v>154630.08732904927</v>
      </c>
      <c r="CD894" s="66">
        <f t="shared" si="1001"/>
        <v>-54391.168231998687</v>
      </c>
      <c r="CE894" s="66">
        <f t="shared" si="975"/>
        <v>154509</v>
      </c>
      <c r="CF894" s="66">
        <f>MAX(CE404:CE894)</f>
        <v>154509</v>
      </c>
      <c r="CG894" s="66">
        <f t="shared" si="1002"/>
        <v>0</v>
      </c>
      <c r="CH894" s="370">
        <f t="shared" si="972"/>
        <v>42513</v>
      </c>
      <c r="CI894" s="17">
        <f t="shared" si="1018"/>
        <v>1</v>
      </c>
      <c r="CJ894" s="17">
        <f t="shared" si="1019"/>
        <v>0</v>
      </c>
      <c r="CK894" s="38">
        <f>MAX(BV38:BV894)</f>
        <v>1876.9</v>
      </c>
      <c r="CL894" s="38">
        <f t="shared" si="1022"/>
        <v>-660.2</v>
      </c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</row>
    <row r="895" spans="1:147" customFormat="1" x14ac:dyDescent="0.25">
      <c r="A895" s="3"/>
      <c r="B895" s="254">
        <f t="shared" si="1025"/>
        <v>42352</v>
      </c>
      <c r="C895" s="5">
        <f t="shared" si="1028"/>
        <v>50456</v>
      </c>
      <c r="D895" s="5">
        <v>0</v>
      </c>
      <c r="E895" s="66">
        <f t="shared" si="1030"/>
        <v>0</v>
      </c>
      <c r="F895" s="66">
        <f t="shared" si="1026"/>
        <v>601</v>
      </c>
      <c r="G895" s="4">
        <f t="shared" si="1029"/>
        <v>51057</v>
      </c>
      <c r="H895" s="8">
        <f t="shared" si="1027"/>
        <v>1.191136832091327E-2</v>
      </c>
      <c r="I895" s="3"/>
      <c r="J895" s="306">
        <v>42520</v>
      </c>
      <c r="K895" s="176">
        <v>1215.0999999999999</v>
      </c>
      <c r="L895" s="176">
        <v>1247.4000000000001</v>
      </c>
      <c r="M895" s="176">
        <v>1201.5</v>
      </c>
      <c r="N895" s="178">
        <v>1242.9000000000001</v>
      </c>
      <c r="O895" s="5">
        <f t="shared" si="979"/>
        <v>45.900000000000091</v>
      </c>
      <c r="P895" s="8">
        <f t="shared" si="980"/>
        <v>3.7774668751543158E-2</v>
      </c>
      <c r="Q895" s="8">
        <f>(AVERAGE(P892:P894))*Q1239</f>
        <v>1.3121509254001809E-2</v>
      </c>
      <c r="R895" s="8">
        <f>P894/P1239</f>
        <v>1.0829882846260606</v>
      </c>
      <c r="S895" s="109">
        <f t="shared" si="964"/>
        <v>1199.1560541054623</v>
      </c>
      <c r="T895" s="5">
        <f t="shared" si="965"/>
        <v>15.099999999999909</v>
      </c>
      <c r="U895" s="8">
        <f t="shared" si="978"/>
        <v>0.4966666666666697</v>
      </c>
      <c r="V895" s="19">
        <f t="shared" si="966"/>
        <v>0</v>
      </c>
      <c r="W895" s="109">
        <f t="shared" si="967"/>
        <v>1231.0439458945375</v>
      </c>
      <c r="X895" s="5">
        <f t="shared" si="968"/>
        <v>14.900000000000091</v>
      </c>
      <c r="Y895" s="8">
        <f t="shared" si="981"/>
        <v>0.5033333333333303</v>
      </c>
      <c r="Z895" s="5">
        <f t="shared" si="969"/>
        <v>12.900000000000091</v>
      </c>
      <c r="AA895" s="5">
        <f>K895*AA1239</f>
        <v>15.796299999999999</v>
      </c>
      <c r="AB895" s="5">
        <f t="shared" si="982"/>
        <v>17.10720784043864</v>
      </c>
      <c r="AC895" s="2">
        <f t="shared" si="1020"/>
        <v>42520</v>
      </c>
      <c r="AD895" s="43">
        <f t="shared" si="986"/>
        <v>1200</v>
      </c>
      <c r="AE895" s="235">
        <v>7.3</v>
      </c>
      <c r="AF895" s="131">
        <f>(AK894&gt;AF1239)*1</f>
        <v>0</v>
      </c>
      <c r="AG895" s="112">
        <f>MROUND((AD895*AG1239),5)</f>
        <v>1175</v>
      </c>
      <c r="AH895" s="113">
        <f>MROUND((AE895*AH1239),0.1)</f>
        <v>1.3</v>
      </c>
      <c r="AI895" s="60">
        <f t="shared" si="987"/>
        <v>26.200000000000045</v>
      </c>
      <c r="AJ895" s="60">
        <f t="shared" si="970"/>
        <v>1215.0999999999999</v>
      </c>
      <c r="AK895" s="133">
        <f t="shared" si="971"/>
        <v>1242.9000000000001</v>
      </c>
      <c r="AL895" s="41">
        <f t="shared" si="983"/>
        <v>1230</v>
      </c>
      <c r="AM895" s="56">
        <f t="shared" si="984"/>
        <v>9.2000000000000011</v>
      </c>
      <c r="AN895" s="82">
        <f t="shared" si="985"/>
        <v>1</v>
      </c>
      <c r="AO895" s="82">
        <f t="shared" si="988"/>
        <v>0</v>
      </c>
      <c r="AP895" s="33">
        <f t="shared" si="1003"/>
        <v>0</v>
      </c>
      <c r="AQ895" s="29">
        <f t="shared" si="989"/>
        <v>0</v>
      </c>
      <c r="AR895" s="86">
        <f t="shared" si="990"/>
        <v>1</v>
      </c>
      <c r="AS895" s="33">
        <f t="shared" si="991"/>
        <v>0</v>
      </c>
      <c r="AT895" s="19">
        <f t="shared" si="992"/>
        <v>0</v>
      </c>
      <c r="AU895" s="18">
        <f t="shared" si="1004"/>
        <v>1</v>
      </c>
      <c r="AV895" s="5">
        <f t="shared" si="1005"/>
        <v>9.2000000000000011</v>
      </c>
      <c r="AW895" s="17">
        <f t="shared" si="993"/>
        <v>0</v>
      </c>
      <c r="AX895" s="17">
        <f t="shared" si="994"/>
        <v>1</v>
      </c>
      <c r="AY895" s="17">
        <f t="shared" si="1006"/>
        <v>1230</v>
      </c>
      <c r="AZ895" s="19">
        <f t="shared" si="1007"/>
        <v>1255</v>
      </c>
      <c r="BA895" s="19">
        <f t="shared" si="1008"/>
        <v>0</v>
      </c>
      <c r="BB895" s="19">
        <f t="shared" si="1009"/>
        <v>0</v>
      </c>
      <c r="BC895" s="19">
        <f t="shared" si="1010"/>
        <v>1230</v>
      </c>
      <c r="BD895" s="17">
        <f t="shared" si="1011"/>
        <v>0</v>
      </c>
      <c r="BE895" s="17">
        <f t="shared" si="995"/>
        <v>0</v>
      </c>
      <c r="BF895" s="38">
        <f t="shared" si="996"/>
        <v>0</v>
      </c>
      <c r="BG895" s="38">
        <f t="shared" si="997"/>
        <v>0</v>
      </c>
      <c r="BH895" s="38">
        <f t="shared" si="1012"/>
        <v>0</v>
      </c>
      <c r="BI895" s="38">
        <f t="shared" si="998"/>
        <v>-1.3</v>
      </c>
      <c r="BJ895" s="5">
        <f t="shared" si="999"/>
        <v>0</v>
      </c>
      <c r="BK895" s="5">
        <f t="shared" si="1013"/>
        <v>-25</v>
      </c>
      <c r="BL895" s="22">
        <f t="shared" si="1014"/>
        <v>-15.799999999999999</v>
      </c>
      <c r="BM895" s="5">
        <f t="shared" si="1015"/>
        <v>-17.099999999999998</v>
      </c>
      <c r="BN895" s="66">
        <f t="shared" si="1016"/>
        <v>-1709.9999999999998</v>
      </c>
      <c r="BO895" s="5">
        <f>AP895*BO1733</f>
        <v>0</v>
      </c>
      <c r="BP895" s="5">
        <f>AU895*BP1239</f>
        <v>-39</v>
      </c>
      <c r="BQ895" s="5">
        <f t="shared" si="973"/>
        <v>-39</v>
      </c>
      <c r="BR895" s="356">
        <f t="shared" ref="BR895:BR958" si="1031">BQ895+BP895+BO895+BN895</f>
        <v>-1787.9999999999998</v>
      </c>
      <c r="BS895" s="5">
        <f t="shared" si="1017"/>
        <v>1242.9000000000001</v>
      </c>
      <c r="BT895" s="6"/>
      <c r="BU895" s="306">
        <v>42520</v>
      </c>
      <c r="BV895" s="38">
        <f t="shared" si="1000"/>
        <v>1242.9000000000001</v>
      </c>
      <c r="BW895" s="66">
        <f>BV27*BV895</f>
        <v>102397.42956005933</v>
      </c>
      <c r="BX895" s="66">
        <f t="shared" si="1023"/>
        <v>2158.5104630087444</v>
      </c>
      <c r="BY895" s="17">
        <f t="shared" si="1021"/>
        <v>1</v>
      </c>
      <c r="BZ895" s="17">
        <f t="shared" si="1024"/>
        <v>0</v>
      </c>
      <c r="CA895" s="66">
        <f t="shared" si="974"/>
        <v>-1788</v>
      </c>
      <c r="CB895" s="66">
        <f>N3+CE895</f>
        <v>202721</v>
      </c>
      <c r="CC895" s="66">
        <f>MAX(BW404:BW895)</f>
        <v>154630.08732904927</v>
      </c>
      <c r="CD895" s="66">
        <f t="shared" si="1001"/>
        <v>-52232.657768989942</v>
      </c>
      <c r="CE895" s="66">
        <f t="shared" si="975"/>
        <v>152721</v>
      </c>
      <c r="CF895" s="66">
        <f>MAX(CE404:CE895)</f>
        <v>154509</v>
      </c>
      <c r="CG895" s="66">
        <f t="shared" si="1002"/>
        <v>-1788</v>
      </c>
      <c r="CH895" s="370">
        <f t="shared" si="972"/>
        <v>42520</v>
      </c>
      <c r="CI895" s="17">
        <f t="shared" si="1018"/>
        <v>0</v>
      </c>
      <c r="CJ895" s="17">
        <f t="shared" si="1019"/>
        <v>1</v>
      </c>
      <c r="CK895" s="38">
        <f>MAX(BV38:BV895)</f>
        <v>1876.9</v>
      </c>
      <c r="CL895" s="38">
        <f t="shared" si="1022"/>
        <v>-634</v>
      </c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</row>
    <row r="896" spans="1:147" customFormat="1" x14ac:dyDescent="0.25">
      <c r="A896" s="3"/>
      <c r="B896" s="254">
        <f t="shared" si="1025"/>
        <v>42359</v>
      </c>
      <c r="C896" s="5">
        <f t="shared" si="1028"/>
        <v>51057</v>
      </c>
      <c r="D896" s="5">
        <v>0</v>
      </c>
      <c r="E896" s="66">
        <f t="shared" si="1030"/>
        <v>0</v>
      </c>
      <c r="F896" s="66">
        <f t="shared" si="1026"/>
        <v>301.00000000000006</v>
      </c>
      <c r="G896" s="4">
        <f t="shared" si="1029"/>
        <v>51358</v>
      </c>
      <c r="H896" s="8">
        <f t="shared" si="1027"/>
        <v>5.8953718393168434E-3</v>
      </c>
      <c r="I896" s="3"/>
      <c r="J896" s="306">
        <v>42527</v>
      </c>
      <c r="K896" s="176">
        <v>1245.5</v>
      </c>
      <c r="L896" s="176">
        <v>1280.9000000000001</v>
      </c>
      <c r="M896" s="176">
        <v>1236.9000000000001</v>
      </c>
      <c r="N896" s="178">
        <v>1275.9000000000001</v>
      </c>
      <c r="O896" s="5">
        <f t="shared" si="979"/>
        <v>44</v>
      </c>
      <c r="P896" s="8">
        <f t="shared" si="980"/>
        <v>3.5327177840224808E-2</v>
      </c>
      <c r="Q896" s="8">
        <f>(AVERAGE(P893:P895))*Q1239</f>
        <v>1.4925054890913864E-2</v>
      </c>
      <c r="R896" s="8">
        <f>P895/P1239</f>
        <v>1.0712646617626007</v>
      </c>
      <c r="S896" s="109">
        <f t="shared" si="964"/>
        <v>1226.9108441333667</v>
      </c>
      <c r="T896" s="5">
        <f t="shared" si="965"/>
        <v>20.5</v>
      </c>
      <c r="U896" s="8">
        <f t="shared" si="978"/>
        <v>0.48749999999999999</v>
      </c>
      <c r="V896" s="19">
        <f t="shared" si="966"/>
        <v>0</v>
      </c>
      <c r="W896" s="109">
        <f t="shared" si="967"/>
        <v>1264.0891558666333</v>
      </c>
      <c r="X896" s="5">
        <f t="shared" si="968"/>
        <v>19.5</v>
      </c>
      <c r="Y896" s="8">
        <f t="shared" si="981"/>
        <v>0.51249999999999996</v>
      </c>
      <c r="Z896" s="5">
        <f t="shared" si="969"/>
        <v>10.900000000000091</v>
      </c>
      <c r="AA896" s="5">
        <f>K896*AA1239</f>
        <v>16.191499999999998</v>
      </c>
      <c r="AB896" s="5">
        <f t="shared" si="982"/>
        <v>17.345381770929148</v>
      </c>
      <c r="AC896" s="2">
        <f t="shared" si="1020"/>
        <v>42527</v>
      </c>
      <c r="AD896" s="43">
        <f t="shared" si="986"/>
        <v>1225</v>
      </c>
      <c r="AE896" s="235">
        <v>8.5</v>
      </c>
      <c r="AF896" s="131">
        <f>(AK895&gt;AF1239)*1</f>
        <v>0</v>
      </c>
      <c r="AG896" s="112">
        <f>MROUND((AD896*AG1239),5)</f>
        <v>1200</v>
      </c>
      <c r="AH896" s="113">
        <f>MROUND((AE896*AH1239),0.1)</f>
        <v>1.5</v>
      </c>
      <c r="AI896" s="60">
        <f t="shared" si="987"/>
        <v>33</v>
      </c>
      <c r="AJ896" s="60">
        <f t="shared" si="970"/>
        <v>1245.5</v>
      </c>
      <c r="AK896" s="133">
        <f t="shared" si="971"/>
        <v>1275.9000000000001</v>
      </c>
      <c r="AL896" s="41">
        <f t="shared" si="983"/>
        <v>1265</v>
      </c>
      <c r="AM896" s="56">
        <f t="shared" si="984"/>
        <v>8.6</v>
      </c>
      <c r="AN896" s="82">
        <f t="shared" si="985"/>
        <v>1</v>
      </c>
      <c r="AO896" s="82">
        <f t="shared" si="988"/>
        <v>0</v>
      </c>
      <c r="AP896" s="33">
        <f t="shared" si="1003"/>
        <v>1</v>
      </c>
      <c r="AQ896" s="29">
        <f t="shared" si="989"/>
        <v>8.5</v>
      </c>
      <c r="AR896" s="86">
        <f t="shared" si="990"/>
        <v>1</v>
      </c>
      <c r="AS896" s="33">
        <f t="shared" si="991"/>
        <v>0</v>
      </c>
      <c r="AT896" s="19">
        <f t="shared" si="992"/>
        <v>0</v>
      </c>
      <c r="AU896" s="18">
        <f t="shared" si="1004"/>
        <v>0</v>
      </c>
      <c r="AV896" s="5">
        <f t="shared" si="1005"/>
        <v>0</v>
      </c>
      <c r="AW896" s="17">
        <f t="shared" si="993"/>
        <v>0</v>
      </c>
      <c r="AX896" s="17">
        <f t="shared" si="994"/>
        <v>0</v>
      </c>
      <c r="AY896" s="17">
        <f t="shared" si="1006"/>
        <v>0</v>
      </c>
      <c r="AZ896" s="19">
        <f t="shared" si="1007"/>
        <v>0</v>
      </c>
      <c r="BA896" s="19">
        <f t="shared" si="1008"/>
        <v>0</v>
      </c>
      <c r="BB896" s="19">
        <f t="shared" si="1009"/>
        <v>0</v>
      </c>
      <c r="BC896" s="19">
        <f t="shared" si="1010"/>
        <v>0</v>
      </c>
      <c r="BD896" s="17">
        <f t="shared" si="1011"/>
        <v>0</v>
      </c>
      <c r="BE896" s="17">
        <f t="shared" si="995"/>
        <v>0</v>
      </c>
      <c r="BF896" s="38">
        <f t="shared" si="996"/>
        <v>0</v>
      </c>
      <c r="BG896" s="38">
        <f t="shared" si="997"/>
        <v>0</v>
      </c>
      <c r="BH896" s="38">
        <f t="shared" si="1012"/>
        <v>0</v>
      </c>
      <c r="BI896" s="38">
        <f t="shared" si="998"/>
        <v>-1.5</v>
      </c>
      <c r="BJ896" s="5">
        <f t="shared" si="999"/>
        <v>8.5</v>
      </c>
      <c r="BK896" s="5">
        <f t="shared" si="1013"/>
        <v>0</v>
      </c>
      <c r="BL896" s="22">
        <f t="shared" si="1014"/>
        <v>0</v>
      </c>
      <c r="BM896" s="5">
        <f t="shared" si="1015"/>
        <v>7</v>
      </c>
      <c r="BN896" s="66">
        <f t="shared" si="1016"/>
        <v>700</v>
      </c>
      <c r="BO896" s="5">
        <f>AP896*BO1734</f>
        <v>0</v>
      </c>
      <c r="BP896" s="5">
        <f>AU896*BP1239</f>
        <v>0</v>
      </c>
      <c r="BQ896" s="5">
        <f t="shared" si="973"/>
        <v>-39</v>
      </c>
      <c r="BR896" s="356">
        <f t="shared" si="1031"/>
        <v>661</v>
      </c>
      <c r="BS896" s="5">
        <f t="shared" si="1017"/>
        <v>1275.9000000000001</v>
      </c>
      <c r="BT896" s="6"/>
      <c r="BU896" s="306">
        <v>42527</v>
      </c>
      <c r="BV896" s="38">
        <f t="shared" si="1000"/>
        <v>1275.9000000000001</v>
      </c>
      <c r="BW896" s="66">
        <f>BV27*BV896</f>
        <v>105116.16411270392</v>
      </c>
      <c r="BX896" s="66">
        <f t="shared" si="1023"/>
        <v>2718.7345526445861</v>
      </c>
      <c r="BY896" s="17">
        <f t="shared" si="1021"/>
        <v>1</v>
      </c>
      <c r="BZ896" s="17">
        <f t="shared" si="1024"/>
        <v>0</v>
      </c>
      <c r="CA896" s="66">
        <f t="shared" si="974"/>
        <v>661</v>
      </c>
      <c r="CB896" s="66">
        <f>N3+CE896</f>
        <v>203382</v>
      </c>
      <c r="CC896" s="66">
        <f>MAX(BW404:BW896)</f>
        <v>154630.08732904927</v>
      </c>
      <c r="CD896" s="66">
        <f t="shared" si="1001"/>
        <v>-49513.923216345356</v>
      </c>
      <c r="CE896" s="66">
        <f t="shared" si="975"/>
        <v>153382</v>
      </c>
      <c r="CF896" s="66">
        <f>MAX(CE404:CE896)</f>
        <v>154509</v>
      </c>
      <c r="CG896" s="66">
        <f t="shared" si="1002"/>
        <v>-1127</v>
      </c>
      <c r="CH896" s="370">
        <f t="shared" si="972"/>
        <v>42527</v>
      </c>
      <c r="CI896" s="17">
        <f t="shared" si="1018"/>
        <v>1</v>
      </c>
      <c r="CJ896" s="17">
        <f t="shared" si="1019"/>
        <v>0</v>
      </c>
      <c r="CK896" s="38">
        <f>MAX(BV38:BV896)</f>
        <v>1876.9</v>
      </c>
      <c r="CL896" s="38">
        <f t="shared" si="1022"/>
        <v>-601</v>
      </c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</row>
    <row r="897" spans="1:147" customFormat="1" x14ac:dyDescent="0.25">
      <c r="A897" s="3"/>
      <c r="B897" s="254">
        <f t="shared" si="1025"/>
        <v>42366</v>
      </c>
      <c r="C897" s="5">
        <f t="shared" si="1028"/>
        <v>51358</v>
      </c>
      <c r="D897" s="5">
        <v>0</v>
      </c>
      <c r="E897" s="66">
        <f t="shared" si="1030"/>
        <v>0</v>
      </c>
      <c r="F897" s="66">
        <f t="shared" si="1026"/>
        <v>420.99999999999994</v>
      </c>
      <c r="G897" s="4">
        <f t="shared" si="1029"/>
        <v>51779</v>
      </c>
      <c r="H897" s="8">
        <f t="shared" si="1027"/>
        <v>8.1973597102690896E-3</v>
      </c>
      <c r="I897" s="3"/>
      <c r="J897" s="306">
        <v>42534</v>
      </c>
      <c r="K897" s="176">
        <v>1278.3</v>
      </c>
      <c r="L897" s="176">
        <v>1318.9</v>
      </c>
      <c r="M897" s="176">
        <v>1275.2</v>
      </c>
      <c r="N897" s="178">
        <v>1294.8</v>
      </c>
      <c r="O897" s="5">
        <f t="shared" si="979"/>
        <v>43.700000000000045</v>
      </c>
      <c r="P897" s="8">
        <f t="shared" si="980"/>
        <v>3.4186028318861021E-2</v>
      </c>
      <c r="Q897" s="8">
        <f>(AVERAGE(P894:P896))*Q1239</f>
        <v>1.4838654776588203E-2</v>
      </c>
      <c r="R897" s="8">
        <f>P896/P1239</f>
        <v>1.0018554356876963</v>
      </c>
      <c r="S897" s="109">
        <f t="shared" si="964"/>
        <v>1259.3317475990873</v>
      </c>
      <c r="T897" s="5">
        <f t="shared" si="965"/>
        <v>18.299999999999955</v>
      </c>
      <c r="U897" s="8">
        <f t="shared" si="978"/>
        <v>0.47714285714285842</v>
      </c>
      <c r="V897" s="19">
        <f t="shared" si="966"/>
        <v>0</v>
      </c>
      <c r="W897" s="109">
        <f t="shared" si="967"/>
        <v>1297.2682524009126</v>
      </c>
      <c r="X897" s="5">
        <f t="shared" si="968"/>
        <v>16.700000000000045</v>
      </c>
      <c r="Y897" s="8">
        <f t="shared" si="981"/>
        <v>0.52285714285714158</v>
      </c>
      <c r="Z897" s="5">
        <f t="shared" si="969"/>
        <v>0</v>
      </c>
      <c r="AA897" s="5">
        <f>K897*AA1239</f>
        <v>16.617899999999999</v>
      </c>
      <c r="AB897" s="5">
        <f t="shared" si="982"/>
        <v>16.648733444714566</v>
      </c>
      <c r="AC897" s="2">
        <f t="shared" si="1020"/>
        <v>42534</v>
      </c>
      <c r="AD897" s="43">
        <f t="shared" si="986"/>
        <v>1260</v>
      </c>
      <c r="AE897" s="235">
        <v>8.4</v>
      </c>
      <c r="AF897" s="131">
        <f>(AK896&gt;AF1239)*1</f>
        <v>1</v>
      </c>
      <c r="AG897" s="112">
        <f>MROUND((AD897*AG1239),5)</f>
        <v>1235</v>
      </c>
      <c r="AH897" s="113">
        <f>MROUND((AE897*AH1239),0.1)</f>
        <v>1.5</v>
      </c>
      <c r="AI897" s="60">
        <f t="shared" si="987"/>
        <v>18.899999999999864</v>
      </c>
      <c r="AJ897" s="60">
        <f t="shared" si="970"/>
        <v>1278.3</v>
      </c>
      <c r="AK897" s="133">
        <f t="shared" si="971"/>
        <v>1294.8</v>
      </c>
      <c r="AL897" s="41">
        <f t="shared" si="983"/>
        <v>1295</v>
      </c>
      <c r="AM897" s="56">
        <f t="shared" si="984"/>
        <v>8.9</v>
      </c>
      <c r="AN897" s="82">
        <f t="shared" si="985"/>
        <v>1</v>
      </c>
      <c r="AO897" s="82">
        <f t="shared" si="988"/>
        <v>0</v>
      </c>
      <c r="AP897" s="33">
        <f t="shared" si="1003"/>
        <v>1</v>
      </c>
      <c r="AQ897" s="29">
        <f t="shared" si="989"/>
        <v>8.4</v>
      </c>
      <c r="AR897" s="86">
        <f t="shared" si="990"/>
        <v>1</v>
      </c>
      <c r="AS897" s="33">
        <f t="shared" si="991"/>
        <v>0</v>
      </c>
      <c r="AT897" s="19">
        <f t="shared" si="992"/>
        <v>0</v>
      </c>
      <c r="AU897" s="18">
        <f t="shared" si="1004"/>
        <v>0</v>
      </c>
      <c r="AV897" s="5">
        <f t="shared" si="1005"/>
        <v>0</v>
      </c>
      <c r="AW897" s="17">
        <f t="shared" si="993"/>
        <v>0</v>
      </c>
      <c r="AX897" s="17">
        <f t="shared" si="994"/>
        <v>0</v>
      </c>
      <c r="AY897" s="17">
        <f t="shared" si="1006"/>
        <v>0</v>
      </c>
      <c r="AZ897" s="19">
        <f t="shared" si="1007"/>
        <v>0</v>
      </c>
      <c r="BA897" s="19">
        <f t="shared" si="1008"/>
        <v>0</v>
      </c>
      <c r="BB897" s="19">
        <f t="shared" si="1009"/>
        <v>0</v>
      </c>
      <c r="BC897" s="19">
        <f t="shared" si="1010"/>
        <v>0</v>
      </c>
      <c r="BD897" s="17">
        <f t="shared" si="1011"/>
        <v>0</v>
      </c>
      <c r="BE897" s="17">
        <f t="shared" si="995"/>
        <v>0</v>
      </c>
      <c r="BF897" s="38">
        <f t="shared" si="996"/>
        <v>0</v>
      </c>
      <c r="BG897" s="38">
        <f t="shared" si="997"/>
        <v>0</v>
      </c>
      <c r="BH897" s="38">
        <f t="shared" si="1012"/>
        <v>0</v>
      </c>
      <c r="BI897" s="38">
        <f t="shared" si="998"/>
        <v>-1.5</v>
      </c>
      <c r="BJ897" s="5">
        <f t="shared" si="999"/>
        <v>8.4</v>
      </c>
      <c r="BK897" s="5">
        <f t="shared" si="1013"/>
        <v>0</v>
      </c>
      <c r="BL897" s="22">
        <f t="shared" si="1014"/>
        <v>0</v>
      </c>
      <c r="BM897" s="5">
        <f t="shared" si="1015"/>
        <v>6.9</v>
      </c>
      <c r="BN897" s="66">
        <f t="shared" si="1016"/>
        <v>690</v>
      </c>
      <c r="BO897" s="5">
        <f>AP897*BO1735</f>
        <v>0</v>
      </c>
      <c r="BP897" s="5">
        <f>AU897*BP1239</f>
        <v>0</v>
      </c>
      <c r="BQ897" s="5">
        <f t="shared" si="973"/>
        <v>-39</v>
      </c>
      <c r="BR897" s="356">
        <f t="shared" si="1031"/>
        <v>651</v>
      </c>
      <c r="BS897" s="5">
        <f t="shared" si="1017"/>
        <v>1294.8</v>
      </c>
      <c r="BT897" s="6"/>
      <c r="BU897" s="306">
        <v>42534</v>
      </c>
      <c r="BV897" s="38">
        <f t="shared" si="1000"/>
        <v>1294.8</v>
      </c>
      <c r="BW897" s="66">
        <f>BV27*BV897</f>
        <v>106673.25753830944</v>
      </c>
      <c r="BX897" s="66">
        <f t="shared" si="1023"/>
        <v>1557.0934256055189</v>
      </c>
      <c r="BY897" s="17">
        <f t="shared" si="1021"/>
        <v>1</v>
      </c>
      <c r="BZ897" s="17">
        <f t="shared" si="1024"/>
        <v>0</v>
      </c>
      <c r="CA897" s="66">
        <f t="shared" si="974"/>
        <v>651</v>
      </c>
      <c r="CB897" s="66">
        <f>N3+CE897</f>
        <v>204033</v>
      </c>
      <c r="CC897" s="66">
        <f>MAX(BW404:BW897)</f>
        <v>154630.08732904927</v>
      </c>
      <c r="CD897" s="66">
        <f t="shared" si="1001"/>
        <v>-47956.829790739837</v>
      </c>
      <c r="CE897" s="66">
        <f t="shared" si="975"/>
        <v>154033</v>
      </c>
      <c r="CF897" s="66">
        <f>MAX(CE404:CE897)</f>
        <v>154509</v>
      </c>
      <c r="CG897" s="66">
        <f t="shared" si="1002"/>
        <v>-476</v>
      </c>
      <c r="CH897" s="370">
        <f t="shared" si="972"/>
        <v>42534</v>
      </c>
      <c r="CI897" s="17">
        <f t="shared" si="1018"/>
        <v>1</v>
      </c>
      <c r="CJ897" s="17">
        <f t="shared" si="1019"/>
        <v>0</v>
      </c>
      <c r="CK897" s="38">
        <f>MAX(BV38:BV897)</f>
        <v>1876.9</v>
      </c>
      <c r="CL897" s="38">
        <f t="shared" si="1022"/>
        <v>-582.10000000000014</v>
      </c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</row>
    <row r="898" spans="1:147" customFormat="1" x14ac:dyDescent="0.25">
      <c r="A898" s="3"/>
      <c r="B898" s="254"/>
      <c r="C898" s="5"/>
      <c r="D898" s="5"/>
      <c r="E898" s="66"/>
      <c r="F898" s="151" t="s">
        <v>94</v>
      </c>
      <c r="G898" s="29"/>
      <c r="H898" s="151" t="s">
        <v>94</v>
      </c>
      <c r="I898" s="3"/>
      <c r="J898" s="306">
        <v>42541</v>
      </c>
      <c r="K898" s="176">
        <v>1293</v>
      </c>
      <c r="L898" s="176">
        <v>1362.6</v>
      </c>
      <c r="M898" s="176">
        <v>1252.8</v>
      </c>
      <c r="N898" s="178">
        <v>1322.4</v>
      </c>
      <c r="O898" s="5">
        <f t="shared" si="979"/>
        <v>109.79999999999995</v>
      </c>
      <c r="P898" s="8">
        <f t="shared" si="980"/>
        <v>8.491879350348025E-2</v>
      </c>
      <c r="Q898" s="8">
        <f>(AVERAGE(P895:P897))*Q1239</f>
        <v>1.4305049988083865E-2</v>
      </c>
      <c r="R898" s="8">
        <f>P897/P1239</f>
        <v>0.96949318880566659</v>
      </c>
      <c r="S898" s="109">
        <f t="shared" si="964"/>
        <v>1274.5035703654075</v>
      </c>
      <c r="T898" s="5">
        <f t="shared" si="965"/>
        <v>18</v>
      </c>
      <c r="U898" s="8">
        <f t="shared" si="978"/>
        <v>0.48571428571428571</v>
      </c>
      <c r="V898" s="19">
        <f t="shared" si="966"/>
        <v>0</v>
      </c>
      <c r="W898" s="109">
        <f t="shared" si="967"/>
        <v>1311.4964296345925</v>
      </c>
      <c r="X898" s="5">
        <f t="shared" si="968"/>
        <v>17</v>
      </c>
      <c r="Y898" s="8">
        <f t="shared" si="981"/>
        <v>0.51428571428571423</v>
      </c>
      <c r="Z898" s="5">
        <f t="shared" si="969"/>
        <v>12.400000000000091</v>
      </c>
      <c r="AA898" s="5">
        <f>K898*AA1239</f>
        <v>16.808999999999997</v>
      </c>
      <c r="AB898" s="5">
        <f t="shared" si="982"/>
        <v>16.296211010634448</v>
      </c>
      <c r="AC898" s="2">
        <f t="shared" si="1020"/>
        <v>42541</v>
      </c>
      <c r="AD898" s="43">
        <f t="shared" si="986"/>
        <v>1275</v>
      </c>
      <c r="AE898" s="235">
        <v>7.9</v>
      </c>
      <c r="AF898" s="131">
        <f>(AK897&gt;AF1239)*1</f>
        <v>1</v>
      </c>
      <c r="AG898" s="112">
        <f>MROUND((AD898*AG1239),5)</f>
        <v>1250</v>
      </c>
      <c r="AH898" s="113">
        <f>MROUND((AE898*AH1239),0.1)</f>
        <v>1.4000000000000001</v>
      </c>
      <c r="AI898" s="60">
        <f t="shared" si="987"/>
        <v>27.600000000000136</v>
      </c>
      <c r="AJ898" s="60">
        <f t="shared" si="970"/>
        <v>1293</v>
      </c>
      <c r="AK898" s="133">
        <f t="shared" si="971"/>
        <v>1322.4</v>
      </c>
      <c r="AL898" s="41">
        <f t="shared" si="983"/>
        <v>1310</v>
      </c>
      <c r="AM898" s="56">
        <f t="shared" si="984"/>
        <v>8.7000000000000011</v>
      </c>
      <c r="AN898" s="82">
        <f t="shared" si="985"/>
        <v>1</v>
      </c>
      <c r="AO898" s="82">
        <f t="shared" si="988"/>
        <v>0</v>
      </c>
      <c r="AP898" s="33">
        <f t="shared" si="1003"/>
        <v>1</v>
      </c>
      <c r="AQ898" s="29">
        <f t="shared" si="989"/>
        <v>7.9</v>
      </c>
      <c r="AR898" s="86">
        <f t="shared" si="990"/>
        <v>1</v>
      </c>
      <c r="AS898" s="33">
        <f t="shared" si="991"/>
        <v>0</v>
      </c>
      <c r="AT898" s="19">
        <f t="shared" si="992"/>
        <v>0</v>
      </c>
      <c r="AU898" s="18">
        <f t="shared" si="1004"/>
        <v>0</v>
      </c>
      <c r="AV898" s="5">
        <f t="shared" si="1005"/>
        <v>0</v>
      </c>
      <c r="AW898" s="17">
        <f t="shared" si="993"/>
        <v>0</v>
      </c>
      <c r="AX898" s="17">
        <f t="shared" si="994"/>
        <v>0</v>
      </c>
      <c r="AY898" s="17">
        <f t="shared" si="1006"/>
        <v>0</v>
      </c>
      <c r="AZ898" s="19">
        <f t="shared" si="1007"/>
        <v>0</v>
      </c>
      <c r="BA898" s="19">
        <f t="shared" si="1008"/>
        <v>0</v>
      </c>
      <c r="BB898" s="19">
        <f t="shared" si="1009"/>
        <v>0</v>
      </c>
      <c r="BC898" s="19">
        <f t="shared" si="1010"/>
        <v>0</v>
      </c>
      <c r="BD898" s="17">
        <f t="shared" si="1011"/>
        <v>0</v>
      </c>
      <c r="BE898" s="17">
        <f t="shared" si="995"/>
        <v>0</v>
      </c>
      <c r="BF898" s="38">
        <f t="shared" si="996"/>
        <v>0</v>
      </c>
      <c r="BG898" s="38">
        <f t="shared" si="997"/>
        <v>0</v>
      </c>
      <c r="BH898" s="38">
        <f t="shared" si="1012"/>
        <v>0</v>
      </c>
      <c r="BI898" s="38">
        <f t="shared" si="998"/>
        <v>-1.4000000000000001</v>
      </c>
      <c r="BJ898" s="5">
        <f t="shared" si="999"/>
        <v>7.9</v>
      </c>
      <c r="BK898" s="5">
        <f t="shared" si="1013"/>
        <v>0</v>
      </c>
      <c r="BL898" s="22">
        <f t="shared" si="1014"/>
        <v>0</v>
      </c>
      <c r="BM898" s="5">
        <f t="shared" si="1015"/>
        <v>6.5</v>
      </c>
      <c r="BN898" s="66">
        <f t="shared" si="1016"/>
        <v>650</v>
      </c>
      <c r="BO898" s="5">
        <f>AP898*BO1736</f>
        <v>0</v>
      </c>
      <c r="BP898" s="5">
        <f>AU898*BP1239</f>
        <v>0</v>
      </c>
      <c r="BQ898" s="5">
        <f t="shared" si="973"/>
        <v>-39</v>
      </c>
      <c r="BR898" s="356">
        <f t="shared" si="1031"/>
        <v>611</v>
      </c>
      <c r="BS898" s="5">
        <f t="shared" si="1017"/>
        <v>1322.4</v>
      </c>
      <c r="BT898" s="6"/>
      <c r="BU898" s="306">
        <v>42541</v>
      </c>
      <c r="BV898" s="38">
        <f t="shared" si="1000"/>
        <v>1322.4</v>
      </c>
      <c r="BW898" s="66">
        <f>BV27*BV898</f>
        <v>108947.10825506675</v>
      </c>
      <c r="BX898" s="66">
        <f t="shared" si="1023"/>
        <v>2273.8507167573116</v>
      </c>
      <c r="BY898" s="17">
        <f t="shared" si="1021"/>
        <v>1</v>
      </c>
      <c r="BZ898" s="17">
        <f t="shared" si="1024"/>
        <v>0</v>
      </c>
      <c r="CA898" s="66">
        <f t="shared" si="974"/>
        <v>611</v>
      </c>
      <c r="CB898" s="66">
        <f>N3+CE898</f>
        <v>204644</v>
      </c>
      <c r="CC898" s="66">
        <f>MAX(BW404:BW898)</f>
        <v>154630.08732904927</v>
      </c>
      <c r="CD898" s="66">
        <f t="shared" si="1001"/>
        <v>-45682.979073982526</v>
      </c>
      <c r="CE898" s="66">
        <f t="shared" si="975"/>
        <v>154644</v>
      </c>
      <c r="CF898" s="66">
        <f>MAX(CE404:CE898)</f>
        <v>154644</v>
      </c>
      <c r="CG898" s="66">
        <f t="shared" si="1002"/>
        <v>0</v>
      </c>
      <c r="CH898" s="370">
        <f t="shared" si="972"/>
        <v>42541</v>
      </c>
      <c r="CI898" s="17">
        <f t="shared" si="1018"/>
        <v>1</v>
      </c>
      <c r="CJ898" s="17">
        <f t="shared" si="1019"/>
        <v>0</v>
      </c>
      <c r="CK898" s="38">
        <f>MAX(BV38:BV898)</f>
        <v>1876.9</v>
      </c>
      <c r="CL898" s="38">
        <f t="shared" si="1022"/>
        <v>-554.5</v>
      </c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</row>
    <row r="899" spans="1:147" customFormat="1" x14ac:dyDescent="0.25">
      <c r="A899" s="3"/>
      <c r="B899" s="254"/>
      <c r="C899" s="5"/>
      <c r="D899" s="5"/>
      <c r="E899" s="66"/>
      <c r="F899" s="72">
        <v>1659</v>
      </c>
      <c r="G899" s="29"/>
      <c r="H899" s="152">
        <f>F899/C846</f>
        <v>3.3133612941881364E-2</v>
      </c>
      <c r="I899" s="3"/>
      <c r="J899" s="306">
        <v>42548</v>
      </c>
      <c r="K899" s="176">
        <v>1322.3</v>
      </c>
      <c r="L899" s="176">
        <v>1347</v>
      </c>
      <c r="M899" s="176">
        <v>1308.2</v>
      </c>
      <c r="N899" s="178">
        <v>1339</v>
      </c>
      <c r="O899" s="5">
        <f t="shared" si="979"/>
        <v>38.799999999999955</v>
      </c>
      <c r="P899" s="8">
        <f t="shared" si="980"/>
        <v>2.9342811767374993E-2</v>
      </c>
      <c r="Q899" s="8">
        <f>(AVERAGE(P896:P898))*Q1239</f>
        <v>2.0590933288342144E-2</v>
      </c>
      <c r="R899" s="8">
        <f>P898/P1239</f>
        <v>2.4082409086930143</v>
      </c>
      <c r="S899" s="109">
        <f t="shared" si="964"/>
        <v>1295.0726089128252</v>
      </c>
      <c r="T899" s="5">
        <f t="shared" si="965"/>
        <v>27.299999999999955</v>
      </c>
      <c r="U899" s="8">
        <f t="shared" si="978"/>
        <v>0.50363636363636444</v>
      </c>
      <c r="V899" s="19">
        <f t="shared" si="966"/>
        <v>0</v>
      </c>
      <c r="W899" s="109">
        <f t="shared" si="967"/>
        <v>1349.5273910871747</v>
      </c>
      <c r="X899" s="5">
        <f t="shared" si="968"/>
        <v>27.700000000000045</v>
      </c>
      <c r="Y899" s="8">
        <f t="shared" si="981"/>
        <v>0.49636363636363556</v>
      </c>
      <c r="Z899" s="5">
        <f t="shared" si="969"/>
        <v>0</v>
      </c>
      <c r="AA899" s="5">
        <f>K899*AA1239</f>
        <v>17.189899999999998</v>
      </c>
      <c r="AB899" s="5">
        <f t="shared" si="982"/>
        <v>41.397420396342042</v>
      </c>
      <c r="AC899" s="2">
        <f t="shared" si="1020"/>
        <v>42548</v>
      </c>
      <c r="AD899" s="43">
        <f t="shared" si="986"/>
        <v>1295</v>
      </c>
      <c r="AE899" s="235">
        <v>7.9</v>
      </c>
      <c r="AF899" s="131">
        <f>(AK898&gt;AF1239)*1</f>
        <v>1</v>
      </c>
      <c r="AG899" s="112">
        <f>MROUND((AD899*AG1239),5)</f>
        <v>1270</v>
      </c>
      <c r="AH899" s="113">
        <f>MROUND((AE899*AH1239),0.1)</f>
        <v>1.4000000000000001</v>
      </c>
      <c r="AI899" s="60">
        <f t="shared" si="987"/>
        <v>16.599999999999909</v>
      </c>
      <c r="AJ899" s="60">
        <f t="shared" si="970"/>
        <v>1322.3</v>
      </c>
      <c r="AK899" s="133">
        <f t="shared" si="971"/>
        <v>1339</v>
      </c>
      <c r="AL899" s="41">
        <f t="shared" si="983"/>
        <v>1350</v>
      </c>
      <c r="AM899" s="56">
        <f t="shared" si="984"/>
        <v>8.4</v>
      </c>
      <c r="AN899" s="82">
        <f t="shared" si="985"/>
        <v>1</v>
      </c>
      <c r="AO899" s="82">
        <f t="shared" si="988"/>
        <v>0</v>
      </c>
      <c r="AP899" s="33">
        <f t="shared" si="1003"/>
        <v>1</v>
      </c>
      <c r="AQ899" s="29">
        <f t="shared" si="989"/>
        <v>7.9</v>
      </c>
      <c r="AR899" s="86">
        <f t="shared" si="990"/>
        <v>1</v>
      </c>
      <c r="AS899" s="33">
        <f t="shared" si="991"/>
        <v>0</v>
      </c>
      <c r="AT899" s="19">
        <f t="shared" si="992"/>
        <v>0</v>
      </c>
      <c r="AU899" s="18">
        <f t="shared" si="1004"/>
        <v>0</v>
      </c>
      <c r="AV899" s="5">
        <f t="shared" si="1005"/>
        <v>0</v>
      </c>
      <c r="AW899" s="17">
        <f t="shared" si="993"/>
        <v>0</v>
      </c>
      <c r="AX899" s="17">
        <f t="shared" si="994"/>
        <v>0</v>
      </c>
      <c r="AY899" s="17">
        <f t="shared" si="1006"/>
        <v>0</v>
      </c>
      <c r="AZ899" s="19">
        <f t="shared" si="1007"/>
        <v>0</v>
      </c>
      <c r="BA899" s="19">
        <f t="shared" si="1008"/>
        <v>0</v>
      </c>
      <c r="BB899" s="19">
        <f t="shared" si="1009"/>
        <v>0</v>
      </c>
      <c r="BC899" s="19">
        <f t="shared" si="1010"/>
        <v>0</v>
      </c>
      <c r="BD899" s="17">
        <f t="shared" si="1011"/>
        <v>0</v>
      </c>
      <c r="BE899" s="17">
        <f t="shared" si="995"/>
        <v>0</v>
      </c>
      <c r="BF899" s="38">
        <f t="shared" si="996"/>
        <v>0</v>
      </c>
      <c r="BG899" s="38">
        <f t="shared" si="997"/>
        <v>0</v>
      </c>
      <c r="BH899" s="38">
        <f t="shared" si="1012"/>
        <v>0</v>
      </c>
      <c r="BI899" s="38">
        <f t="shared" si="998"/>
        <v>-1.4000000000000001</v>
      </c>
      <c r="BJ899" s="5">
        <f t="shared" si="999"/>
        <v>7.9</v>
      </c>
      <c r="BK899" s="5">
        <f t="shared" si="1013"/>
        <v>0</v>
      </c>
      <c r="BL899" s="22">
        <f t="shared" si="1014"/>
        <v>0</v>
      </c>
      <c r="BM899" s="5">
        <f t="shared" si="1015"/>
        <v>6.5</v>
      </c>
      <c r="BN899" s="66">
        <f t="shared" si="1016"/>
        <v>650</v>
      </c>
      <c r="BO899" s="5">
        <f>AP899*BO1737</f>
        <v>0</v>
      </c>
      <c r="BP899" s="5">
        <f>AU899*BP1239</f>
        <v>0</v>
      </c>
      <c r="BQ899" s="5">
        <f t="shared" si="973"/>
        <v>-39</v>
      </c>
      <c r="BR899" s="356">
        <f t="shared" si="1031"/>
        <v>611</v>
      </c>
      <c r="BS899" s="5">
        <f t="shared" si="1017"/>
        <v>1339</v>
      </c>
      <c r="BT899" s="6"/>
      <c r="BU899" s="306">
        <v>42548</v>
      </c>
      <c r="BV899" s="38">
        <f t="shared" si="1000"/>
        <v>1339</v>
      </c>
      <c r="BW899" s="66">
        <f>BV27*BV899</f>
        <v>110314.7141209425</v>
      </c>
      <c r="BX899" s="66">
        <f t="shared" si="1023"/>
        <v>1367.6058658757538</v>
      </c>
      <c r="BY899" s="17">
        <f t="shared" si="1021"/>
        <v>1</v>
      </c>
      <c r="BZ899" s="17">
        <f t="shared" si="1024"/>
        <v>0</v>
      </c>
      <c r="CA899" s="66">
        <f t="shared" si="974"/>
        <v>611</v>
      </c>
      <c r="CB899" s="66">
        <f>N3+CE899</f>
        <v>205255</v>
      </c>
      <c r="CC899" s="66">
        <f>MAX(BW404:BW899)</f>
        <v>154630.08732904927</v>
      </c>
      <c r="CD899" s="66">
        <f t="shared" si="1001"/>
        <v>-44315.373208106772</v>
      </c>
      <c r="CE899" s="66">
        <f t="shared" si="975"/>
        <v>155255</v>
      </c>
      <c r="CF899" s="66">
        <f>MAX(CE404:CE899)</f>
        <v>155255</v>
      </c>
      <c r="CG899" s="66">
        <f t="shared" si="1002"/>
        <v>0</v>
      </c>
      <c r="CH899" s="370">
        <f t="shared" si="972"/>
        <v>42548</v>
      </c>
      <c r="CI899" s="17">
        <f t="shared" si="1018"/>
        <v>1</v>
      </c>
      <c r="CJ899" s="17">
        <f t="shared" si="1019"/>
        <v>0</v>
      </c>
      <c r="CK899" s="38">
        <f>MAX(BV38:BV899)</f>
        <v>1876.9</v>
      </c>
      <c r="CL899" s="38">
        <f t="shared" si="1022"/>
        <v>-537.90000000000009</v>
      </c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</row>
    <row r="900" spans="1:147" customFormat="1" x14ac:dyDescent="0.25">
      <c r="A900" s="3"/>
      <c r="B900" s="254"/>
      <c r="C900" s="5"/>
      <c r="D900" s="5"/>
      <c r="E900" s="66"/>
      <c r="F900" s="66"/>
      <c r="G900" s="4"/>
      <c r="H900" s="8"/>
      <c r="I900" s="3"/>
      <c r="J900" s="306">
        <v>42555</v>
      </c>
      <c r="K900" s="176">
        <v>1345</v>
      </c>
      <c r="L900" s="176">
        <v>1377.5</v>
      </c>
      <c r="M900" s="176">
        <v>1336.3</v>
      </c>
      <c r="N900" s="178">
        <v>1358.4</v>
      </c>
      <c r="O900" s="5">
        <f t="shared" si="979"/>
        <v>41.200000000000045</v>
      </c>
      <c r="P900" s="8">
        <f t="shared" si="980"/>
        <v>3.0631970260223081E-2</v>
      </c>
      <c r="Q900" s="8">
        <f>(AVERAGE(P897:P899))*Q1239</f>
        <v>1.9793017811962171E-2</v>
      </c>
      <c r="R900" s="8">
        <f>P899/P1239</f>
        <v>0.8321427655631396</v>
      </c>
      <c r="S900" s="109">
        <f t="shared" si="964"/>
        <v>1318.3783910429108</v>
      </c>
      <c r="T900" s="5">
        <f t="shared" si="965"/>
        <v>25</v>
      </c>
      <c r="U900" s="8">
        <f t="shared" si="978"/>
        <v>0.5</v>
      </c>
      <c r="V900" s="19">
        <f t="shared" si="966"/>
        <v>0</v>
      </c>
      <c r="W900" s="109">
        <f t="shared" si="967"/>
        <v>1371.6216089570892</v>
      </c>
      <c r="X900" s="5">
        <f t="shared" si="968"/>
        <v>25</v>
      </c>
      <c r="Y900" s="8">
        <f t="shared" si="981"/>
        <v>0.5</v>
      </c>
      <c r="Z900" s="5">
        <f t="shared" si="969"/>
        <v>0</v>
      </c>
      <c r="AA900" s="5">
        <f>K900*AA1239</f>
        <v>17.484999999999999</v>
      </c>
      <c r="AB900" s="5">
        <f t="shared" si="982"/>
        <v>14.550016255871496</v>
      </c>
      <c r="AC900" s="2">
        <f t="shared" si="1020"/>
        <v>42555</v>
      </c>
      <c r="AD900" s="43">
        <f t="shared" si="986"/>
        <v>1320</v>
      </c>
      <c r="AE900" s="235">
        <v>20.8</v>
      </c>
      <c r="AF900" s="131">
        <f>(AK899&gt;AF1239)*1</f>
        <v>1</v>
      </c>
      <c r="AG900" s="112">
        <f>MROUND((AD900*AG1239),5)</f>
        <v>1295</v>
      </c>
      <c r="AH900" s="113">
        <f>MROUND((AE900*AH1239),0.1)</f>
        <v>3.7</v>
      </c>
      <c r="AI900" s="60">
        <f t="shared" si="987"/>
        <v>19.400000000000091</v>
      </c>
      <c r="AJ900" s="60">
        <f t="shared" si="970"/>
        <v>1345</v>
      </c>
      <c r="AK900" s="133">
        <f t="shared" si="971"/>
        <v>1358.4</v>
      </c>
      <c r="AL900" s="41">
        <f t="shared" si="983"/>
        <v>1370</v>
      </c>
      <c r="AM900" s="56">
        <f t="shared" si="984"/>
        <v>20.5</v>
      </c>
      <c r="AN900" s="82">
        <f t="shared" si="985"/>
        <v>1</v>
      </c>
      <c r="AO900" s="82">
        <f t="shared" si="988"/>
        <v>0</v>
      </c>
      <c r="AP900" s="33">
        <f t="shared" si="1003"/>
        <v>1</v>
      </c>
      <c r="AQ900" s="29">
        <f t="shared" si="989"/>
        <v>20.8</v>
      </c>
      <c r="AR900" s="86">
        <f t="shared" si="990"/>
        <v>1</v>
      </c>
      <c r="AS900" s="33">
        <f t="shared" si="991"/>
        <v>0</v>
      </c>
      <c r="AT900" s="19">
        <f t="shared" si="992"/>
        <v>0</v>
      </c>
      <c r="AU900" s="18">
        <f t="shared" si="1004"/>
        <v>0</v>
      </c>
      <c r="AV900" s="5">
        <f t="shared" si="1005"/>
        <v>0</v>
      </c>
      <c r="AW900" s="17">
        <f t="shared" si="993"/>
        <v>0</v>
      </c>
      <c r="AX900" s="17">
        <f t="shared" si="994"/>
        <v>0</v>
      </c>
      <c r="AY900" s="17">
        <f t="shared" si="1006"/>
        <v>0</v>
      </c>
      <c r="AZ900" s="19">
        <f t="shared" si="1007"/>
        <v>0</v>
      </c>
      <c r="BA900" s="19">
        <f t="shared" si="1008"/>
        <v>0</v>
      </c>
      <c r="BB900" s="19">
        <f t="shared" si="1009"/>
        <v>0</v>
      </c>
      <c r="BC900" s="19">
        <f t="shared" si="1010"/>
        <v>0</v>
      </c>
      <c r="BD900" s="17">
        <f t="shared" si="1011"/>
        <v>0</v>
      </c>
      <c r="BE900" s="17">
        <f t="shared" si="995"/>
        <v>0</v>
      </c>
      <c r="BF900" s="38">
        <f t="shared" si="996"/>
        <v>0</v>
      </c>
      <c r="BG900" s="38">
        <f t="shared" si="997"/>
        <v>0</v>
      </c>
      <c r="BH900" s="38">
        <f t="shared" si="1012"/>
        <v>0</v>
      </c>
      <c r="BI900" s="38">
        <f t="shared" si="998"/>
        <v>-3.7</v>
      </c>
      <c r="BJ900" s="5">
        <f t="shared" si="999"/>
        <v>20.8</v>
      </c>
      <c r="BK900" s="5">
        <f t="shared" si="1013"/>
        <v>0</v>
      </c>
      <c r="BL900" s="22">
        <f t="shared" si="1014"/>
        <v>0</v>
      </c>
      <c r="BM900" s="5">
        <f t="shared" si="1015"/>
        <v>17.100000000000001</v>
      </c>
      <c r="BN900" s="66">
        <f t="shared" si="1016"/>
        <v>1710.0000000000002</v>
      </c>
      <c r="BO900" s="5">
        <f>AP900*BO1738</f>
        <v>0</v>
      </c>
      <c r="BP900" s="5">
        <f>AU900*BP1239</f>
        <v>0</v>
      </c>
      <c r="BQ900" s="5">
        <f t="shared" si="973"/>
        <v>-39</v>
      </c>
      <c r="BR900" s="356">
        <f t="shared" si="1031"/>
        <v>1671.0000000000002</v>
      </c>
      <c r="BS900" s="5">
        <f t="shared" si="1017"/>
        <v>1358.4</v>
      </c>
      <c r="BT900" s="6"/>
      <c r="BU900" s="306">
        <v>42555</v>
      </c>
      <c r="BV900" s="38">
        <f t="shared" si="1000"/>
        <v>1358.4</v>
      </c>
      <c r="BW900" s="66">
        <f>BV27*BV900</f>
        <v>111913.00049431539</v>
      </c>
      <c r="BX900" s="66">
        <f t="shared" si="1023"/>
        <v>1598.2863733728882</v>
      </c>
      <c r="BY900" s="17">
        <f t="shared" si="1021"/>
        <v>1</v>
      </c>
      <c r="BZ900" s="17">
        <f t="shared" si="1024"/>
        <v>0</v>
      </c>
      <c r="CA900" s="66">
        <f t="shared" si="974"/>
        <v>1671</v>
      </c>
      <c r="CB900" s="66">
        <f>N3+CE900</f>
        <v>206926</v>
      </c>
      <c r="CC900" s="66">
        <f>MAX(BW404:BW900)</f>
        <v>154630.08732904927</v>
      </c>
      <c r="CD900" s="66">
        <f t="shared" si="1001"/>
        <v>-42717.086834733884</v>
      </c>
      <c r="CE900" s="66">
        <f t="shared" si="975"/>
        <v>156926</v>
      </c>
      <c r="CF900" s="66">
        <f>MAX(CE404:CE900)</f>
        <v>156926</v>
      </c>
      <c r="CG900" s="66">
        <f t="shared" si="1002"/>
        <v>0</v>
      </c>
      <c r="CH900" s="370">
        <f t="shared" si="972"/>
        <v>42555</v>
      </c>
      <c r="CI900" s="17">
        <f t="shared" si="1018"/>
        <v>1</v>
      </c>
      <c r="CJ900" s="17">
        <f t="shared" si="1019"/>
        <v>0</v>
      </c>
      <c r="CK900" s="38">
        <f>MAX(BV38:BV900)</f>
        <v>1876.9</v>
      </c>
      <c r="CL900" s="38">
        <f t="shared" si="1022"/>
        <v>-518.5</v>
      </c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</row>
    <row r="901" spans="1:147" customFormat="1" x14ac:dyDescent="0.25">
      <c r="A901" s="3"/>
      <c r="B901" s="254">
        <f t="shared" ref="B901:B932" si="1032">J874</f>
        <v>42373</v>
      </c>
      <c r="C901" s="5">
        <f>E901+G897+D901</f>
        <v>50120</v>
      </c>
      <c r="D901" s="5">
        <v>0</v>
      </c>
      <c r="E901" s="66">
        <f>-F899</f>
        <v>-1659</v>
      </c>
      <c r="F901" s="66">
        <f t="shared" ref="F901:F932" si="1033">BR874</f>
        <v>712</v>
      </c>
      <c r="G901" s="4">
        <f>C901+F901</f>
        <v>50832</v>
      </c>
      <c r="H901" s="8">
        <f t="shared" ref="H901:H932" si="1034">F901/C901</f>
        <v>1.4205905826017558E-2</v>
      </c>
      <c r="I901" s="3"/>
      <c r="J901" s="306">
        <v>42562</v>
      </c>
      <c r="K901" s="176">
        <v>1368.9</v>
      </c>
      <c r="L901" s="176">
        <v>1376.5</v>
      </c>
      <c r="M901" s="176">
        <v>1320.4</v>
      </c>
      <c r="N901" s="178">
        <v>1327.4</v>
      </c>
      <c r="O901" s="5">
        <f t="shared" si="979"/>
        <v>56.099999999999909</v>
      </c>
      <c r="P901" s="8">
        <f t="shared" si="980"/>
        <v>4.0981810212579371E-2</v>
      </c>
      <c r="Q901" s="8">
        <f>(AVERAGE(P898:P900))*Q1239</f>
        <v>1.9319143404143778E-2</v>
      </c>
      <c r="R901" s="8">
        <f>P900/P1239</f>
        <v>0.86870244914058659</v>
      </c>
      <c r="S901" s="109">
        <f t="shared" si="964"/>
        <v>1342.4540245940677</v>
      </c>
      <c r="T901" s="5">
        <f t="shared" si="965"/>
        <v>28.900000000000091</v>
      </c>
      <c r="U901" s="8">
        <f t="shared" si="978"/>
        <v>0.47454545454545288</v>
      </c>
      <c r="V901" s="19">
        <f t="shared" si="966"/>
        <v>12.599999999999909</v>
      </c>
      <c r="W901" s="109">
        <f t="shared" si="967"/>
        <v>1395.3459754059324</v>
      </c>
      <c r="X901" s="5">
        <f t="shared" si="968"/>
        <v>26.099999999999909</v>
      </c>
      <c r="Y901" s="8">
        <f t="shared" si="981"/>
        <v>0.52545454545454717</v>
      </c>
      <c r="Z901" s="5">
        <f t="shared" si="969"/>
        <v>0</v>
      </c>
      <c r="AA901" s="5">
        <f>K901*AA1239</f>
        <v>17.7957</v>
      </c>
      <c r="AB901" s="5">
        <f t="shared" si="982"/>
        <v>15.459168174171136</v>
      </c>
      <c r="AC901" s="2">
        <f t="shared" si="1020"/>
        <v>42562</v>
      </c>
      <c r="AD901" s="43">
        <f t="shared" si="986"/>
        <v>1340</v>
      </c>
      <c r="AE901" s="235">
        <v>7.2</v>
      </c>
      <c r="AF901" s="131">
        <f>(AK900&gt;AF1239)*1</f>
        <v>1</v>
      </c>
      <c r="AG901" s="112">
        <f>MROUND((AD901*AG1239),5)</f>
        <v>1315</v>
      </c>
      <c r="AH901" s="113">
        <f>MROUND((AE901*AH1239),0.1)</f>
        <v>1.3</v>
      </c>
      <c r="AI901" s="60">
        <f t="shared" si="987"/>
        <v>-31</v>
      </c>
      <c r="AJ901" s="60">
        <f t="shared" si="970"/>
        <v>1368.9</v>
      </c>
      <c r="AK901" s="133">
        <f t="shared" si="971"/>
        <v>1327.4</v>
      </c>
      <c r="AL901" s="41">
        <f t="shared" si="983"/>
        <v>1395</v>
      </c>
      <c r="AM901" s="56">
        <f t="shared" si="984"/>
        <v>7.3000000000000007</v>
      </c>
      <c r="AN901" s="82">
        <f t="shared" si="985"/>
        <v>0</v>
      </c>
      <c r="AO901" s="82">
        <f t="shared" si="988"/>
        <v>1</v>
      </c>
      <c r="AP901" s="33">
        <f t="shared" si="1003"/>
        <v>1</v>
      </c>
      <c r="AQ901" s="29">
        <f t="shared" si="989"/>
        <v>7.2</v>
      </c>
      <c r="AR901" s="86">
        <f t="shared" si="990"/>
        <v>0</v>
      </c>
      <c r="AS901" s="33">
        <f t="shared" si="991"/>
        <v>1</v>
      </c>
      <c r="AT901" s="19">
        <f t="shared" si="992"/>
        <v>1340</v>
      </c>
      <c r="AU901" s="18">
        <f t="shared" si="1004"/>
        <v>0</v>
      </c>
      <c r="AV901" s="5">
        <f t="shared" si="1005"/>
        <v>0</v>
      </c>
      <c r="AW901" s="17">
        <f t="shared" si="993"/>
        <v>0</v>
      </c>
      <c r="AX901" s="17">
        <f t="shared" si="994"/>
        <v>0</v>
      </c>
      <c r="AY901" s="17">
        <f t="shared" si="1006"/>
        <v>0</v>
      </c>
      <c r="AZ901" s="19">
        <f t="shared" si="1007"/>
        <v>0</v>
      </c>
      <c r="BA901" s="19">
        <f t="shared" si="1008"/>
        <v>1340</v>
      </c>
      <c r="BB901" s="19">
        <f t="shared" si="1009"/>
        <v>0</v>
      </c>
      <c r="BC901" s="19">
        <f t="shared" si="1010"/>
        <v>0</v>
      </c>
      <c r="BD901" s="17">
        <f t="shared" si="1011"/>
        <v>1340</v>
      </c>
      <c r="BE901" s="17">
        <f t="shared" si="995"/>
        <v>0</v>
      </c>
      <c r="BF901" s="38">
        <f t="shared" si="996"/>
        <v>0</v>
      </c>
      <c r="BG901" s="38">
        <f t="shared" si="997"/>
        <v>0</v>
      </c>
      <c r="BH901" s="38">
        <f t="shared" si="1012"/>
        <v>0</v>
      </c>
      <c r="BI901" s="38">
        <f t="shared" si="998"/>
        <v>-1.3</v>
      </c>
      <c r="BJ901" s="5">
        <f t="shared" si="999"/>
        <v>7.2</v>
      </c>
      <c r="BK901" s="5">
        <f t="shared" si="1013"/>
        <v>0</v>
      </c>
      <c r="BL901" s="22">
        <f t="shared" si="1014"/>
        <v>0</v>
      </c>
      <c r="BM901" s="5">
        <f t="shared" si="1015"/>
        <v>5.9</v>
      </c>
      <c r="BN901" s="66">
        <f t="shared" si="1016"/>
        <v>590</v>
      </c>
      <c r="BO901" s="5">
        <f>AP901*BO1739</f>
        <v>0</v>
      </c>
      <c r="BP901" s="5">
        <f>AU901*BP1239</f>
        <v>0</v>
      </c>
      <c r="BQ901" s="5">
        <f t="shared" si="973"/>
        <v>-39</v>
      </c>
      <c r="BR901" s="356">
        <f t="shared" si="1031"/>
        <v>551</v>
      </c>
      <c r="BS901" s="5">
        <f t="shared" si="1017"/>
        <v>1327.4</v>
      </c>
      <c r="BT901" s="6"/>
      <c r="BU901" s="306">
        <v>42562</v>
      </c>
      <c r="BV901" s="38">
        <f t="shared" si="1000"/>
        <v>1327.4</v>
      </c>
      <c r="BW901" s="66">
        <f>BV27*BV901</f>
        <v>109359.03773274017</v>
      </c>
      <c r="BX901" s="66">
        <f t="shared" si="1023"/>
        <v>-2553.9627615752252</v>
      </c>
      <c r="BY901" s="17">
        <f t="shared" si="1021"/>
        <v>0</v>
      </c>
      <c r="BZ901" s="17">
        <f t="shared" si="1024"/>
        <v>1</v>
      </c>
      <c r="CA901" s="66">
        <f t="shared" si="974"/>
        <v>551</v>
      </c>
      <c r="CB901" s="66">
        <f>N3+CE901</f>
        <v>207477</v>
      </c>
      <c r="CC901" s="66">
        <f>MAX(BW404:BW901)</f>
        <v>154630.08732904927</v>
      </c>
      <c r="CD901" s="66">
        <f t="shared" si="1001"/>
        <v>-45271.049596309109</v>
      </c>
      <c r="CE901" s="66">
        <f t="shared" si="975"/>
        <v>157477</v>
      </c>
      <c r="CF901" s="66">
        <f>MAX(CE404:CE901)</f>
        <v>157477</v>
      </c>
      <c r="CG901" s="66">
        <f t="shared" si="1002"/>
        <v>0</v>
      </c>
      <c r="CH901" s="370">
        <f t="shared" si="972"/>
        <v>42562</v>
      </c>
      <c r="CI901" s="17">
        <f t="shared" si="1018"/>
        <v>1</v>
      </c>
      <c r="CJ901" s="17">
        <f t="shared" si="1019"/>
        <v>0</v>
      </c>
      <c r="CK901" s="38">
        <f>MAX(BV38:BV901)</f>
        <v>1876.9</v>
      </c>
      <c r="CL901" s="38">
        <f t="shared" si="1022"/>
        <v>-549.5</v>
      </c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</row>
    <row r="902" spans="1:147" customFormat="1" x14ac:dyDescent="0.25">
      <c r="A902" s="3"/>
      <c r="B902" s="254">
        <f t="shared" si="1032"/>
        <v>42380</v>
      </c>
      <c r="C902" s="5">
        <f t="shared" ref="C902:C933" si="1035">G901</f>
        <v>50832</v>
      </c>
      <c r="D902" s="5">
        <v>0</v>
      </c>
      <c r="E902" s="66">
        <v>0</v>
      </c>
      <c r="F902" s="66">
        <f t="shared" si="1033"/>
        <v>211</v>
      </c>
      <c r="G902" s="4">
        <f t="shared" ref="G902:G933" si="1036">G901+F902</f>
        <v>51043</v>
      </c>
      <c r="H902" s="8">
        <f t="shared" si="1034"/>
        <v>4.150928548945546E-3</v>
      </c>
      <c r="I902" s="3"/>
      <c r="J902" s="306">
        <v>42569</v>
      </c>
      <c r="K902" s="176">
        <v>1333.4</v>
      </c>
      <c r="L902" s="176">
        <v>1338.8</v>
      </c>
      <c r="M902" s="176">
        <v>1310.7</v>
      </c>
      <c r="N902" s="178">
        <v>1323.4</v>
      </c>
      <c r="O902" s="5">
        <f t="shared" si="979"/>
        <v>28.099999999999909</v>
      </c>
      <c r="P902" s="8">
        <f t="shared" si="980"/>
        <v>2.1073946302684797E-2</v>
      </c>
      <c r="Q902" s="8">
        <f>(AVERAGE(P899:P901))*Q1239</f>
        <v>1.3460878965356993E-2</v>
      </c>
      <c r="R902" s="8">
        <f>P901/P1239</f>
        <v>1.1622170758017423</v>
      </c>
      <c r="S902" s="109">
        <f t="shared" si="964"/>
        <v>1315.4512639875932</v>
      </c>
      <c r="T902" s="5">
        <f t="shared" si="965"/>
        <v>18.400000000000091</v>
      </c>
      <c r="U902" s="8">
        <f t="shared" si="978"/>
        <v>0.4742857142857117</v>
      </c>
      <c r="V902" s="19">
        <f t="shared" si="966"/>
        <v>0</v>
      </c>
      <c r="W902" s="109">
        <f t="shared" si="967"/>
        <v>1351.348736012407</v>
      </c>
      <c r="X902" s="5">
        <f t="shared" si="968"/>
        <v>16.599999999999909</v>
      </c>
      <c r="Y902" s="8">
        <f t="shared" si="981"/>
        <v>0.52571428571428824</v>
      </c>
      <c r="Z902" s="5">
        <f t="shared" si="969"/>
        <v>0</v>
      </c>
      <c r="AA902" s="5">
        <f>K902*AA1239</f>
        <v>17.334199999999999</v>
      </c>
      <c r="AB902" s="5">
        <f t="shared" si="982"/>
        <v>20.14610323536256</v>
      </c>
      <c r="AC902" s="2">
        <f t="shared" si="1020"/>
        <v>42569</v>
      </c>
      <c r="AD902" s="43">
        <f t="shared" si="986"/>
        <v>1315</v>
      </c>
      <c r="AE902" s="235">
        <v>7.3</v>
      </c>
      <c r="AF902" s="131">
        <f>(AK901&gt;AF1239)*1</f>
        <v>1</v>
      </c>
      <c r="AG902" s="112">
        <f>MROUND((AD902*AG1239),5)</f>
        <v>1290</v>
      </c>
      <c r="AH902" s="113">
        <f>MROUND((AE902*AH1239),0.1)</f>
        <v>1.3</v>
      </c>
      <c r="AI902" s="60">
        <f t="shared" si="987"/>
        <v>-4</v>
      </c>
      <c r="AJ902" s="60">
        <f t="shared" si="970"/>
        <v>1333.4</v>
      </c>
      <c r="AK902" s="133">
        <f t="shared" si="971"/>
        <v>1323.4</v>
      </c>
      <c r="AL902" s="41">
        <f t="shared" si="983"/>
        <v>1350</v>
      </c>
      <c r="AM902" s="56">
        <f t="shared" si="984"/>
        <v>8.1</v>
      </c>
      <c r="AN902" s="82">
        <f t="shared" si="985"/>
        <v>0</v>
      </c>
      <c r="AO902" s="82">
        <f t="shared" si="988"/>
        <v>1</v>
      </c>
      <c r="AP902" s="33">
        <f t="shared" si="1003"/>
        <v>0</v>
      </c>
      <c r="AQ902" s="29">
        <f t="shared" si="989"/>
        <v>0</v>
      </c>
      <c r="AR902" s="86">
        <f t="shared" si="990"/>
        <v>1</v>
      </c>
      <c r="AS902" s="33">
        <f t="shared" si="991"/>
        <v>0</v>
      </c>
      <c r="AT902" s="19">
        <f t="shared" si="992"/>
        <v>0</v>
      </c>
      <c r="AU902" s="18">
        <f t="shared" si="1004"/>
        <v>1</v>
      </c>
      <c r="AV902" s="5">
        <f t="shared" si="1005"/>
        <v>8.1</v>
      </c>
      <c r="AW902" s="17">
        <f t="shared" si="993"/>
        <v>1</v>
      </c>
      <c r="AX902" s="17">
        <f t="shared" si="994"/>
        <v>0</v>
      </c>
      <c r="AY902" s="17">
        <f t="shared" si="1006"/>
        <v>0</v>
      </c>
      <c r="AZ902" s="19">
        <f t="shared" si="1007"/>
        <v>1340</v>
      </c>
      <c r="BA902" s="19">
        <f t="shared" si="1008"/>
        <v>0</v>
      </c>
      <c r="BB902" s="19">
        <f t="shared" si="1009"/>
        <v>0</v>
      </c>
      <c r="BC902" s="19">
        <f t="shared" si="1010"/>
        <v>0</v>
      </c>
      <c r="BD902" s="17">
        <f t="shared" si="1011"/>
        <v>1340</v>
      </c>
      <c r="BE902" s="17">
        <f t="shared" si="995"/>
        <v>0</v>
      </c>
      <c r="BF902" s="38">
        <f t="shared" si="996"/>
        <v>0</v>
      </c>
      <c r="BG902" s="38">
        <f t="shared" si="997"/>
        <v>0</v>
      </c>
      <c r="BH902" s="38">
        <f t="shared" si="1012"/>
        <v>0</v>
      </c>
      <c r="BI902" s="38">
        <f t="shared" si="998"/>
        <v>-1.3</v>
      </c>
      <c r="BJ902" s="5">
        <f t="shared" si="999"/>
        <v>0</v>
      </c>
      <c r="BK902" s="5">
        <f t="shared" si="1013"/>
        <v>0</v>
      </c>
      <c r="BL902" s="22">
        <f t="shared" si="1014"/>
        <v>8.1</v>
      </c>
      <c r="BM902" s="5">
        <f t="shared" si="1015"/>
        <v>6.8</v>
      </c>
      <c r="BN902" s="66">
        <f t="shared" si="1016"/>
        <v>680</v>
      </c>
      <c r="BO902" s="5">
        <f>AP902*BO1740</f>
        <v>0</v>
      </c>
      <c r="BP902" s="5">
        <f>AU902*BP1239</f>
        <v>-39</v>
      </c>
      <c r="BQ902" s="5">
        <f t="shared" si="973"/>
        <v>-39</v>
      </c>
      <c r="BR902" s="356">
        <f t="shared" si="1031"/>
        <v>602</v>
      </c>
      <c r="BS902" s="5">
        <f t="shared" si="1017"/>
        <v>1323.4</v>
      </c>
      <c r="BT902" s="6"/>
      <c r="BU902" s="306">
        <v>42569</v>
      </c>
      <c r="BV902" s="38">
        <f t="shared" si="1000"/>
        <v>1323.4</v>
      </c>
      <c r="BW902" s="66">
        <f>BV27*BV902</f>
        <v>109029.49415060143</v>
      </c>
      <c r="BX902" s="66">
        <f t="shared" si="1023"/>
        <v>-329.54358213873638</v>
      </c>
      <c r="BY902" s="17">
        <f t="shared" si="1021"/>
        <v>0</v>
      </c>
      <c r="BZ902" s="17">
        <f t="shared" si="1024"/>
        <v>1</v>
      </c>
      <c r="CA902" s="66">
        <f t="shared" si="974"/>
        <v>602</v>
      </c>
      <c r="CB902" s="66">
        <f>N3+CE902</f>
        <v>208079</v>
      </c>
      <c r="CC902" s="66">
        <f>MAX(BW404:BW902)</f>
        <v>154630.08732904927</v>
      </c>
      <c r="CD902" s="66">
        <f t="shared" si="1001"/>
        <v>-45600.593178447845</v>
      </c>
      <c r="CE902" s="66">
        <f t="shared" si="975"/>
        <v>158079</v>
      </c>
      <c r="CF902" s="66">
        <f>MAX(CE404:CE902)</f>
        <v>158079</v>
      </c>
      <c r="CG902" s="66">
        <f t="shared" si="1002"/>
        <v>0</v>
      </c>
      <c r="CH902" s="370">
        <f t="shared" si="972"/>
        <v>42569</v>
      </c>
      <c r="CI902" s="17">
        <f t="shared" si="1018"/>
        <v>1</v>
      </c>
      <c r="CJ902" s="17">
        <f t="shared" si="1019"/>
        <v>0</v>
      </c>
      <c r="CK902" s="38">
        <f>MAX(BV38:BV902)</f>
        <v>1876.9</v>
      </c>
      <c r="CL902" s="38">
        <f t="shared" si="1022"/>
        <v>-553.5</v>
      </c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</row>
    <row r="903" spans="1:147" customFormat="1" x14ac:dyDescent="0.25">
      <c r="A903" s="3"/>
      <c r="B903" s="254">
        <f t="shared" si="1032"/>
        <v>42387</v>
      </c>
      <c r="C903" s="5">
        <f t="shared" si="1035"/>
        <v>51043</v>
      </c>
      <c r="D903" s="5">
        <v>0</v>
      </c>
      <c r="E903" s="66">
        <f t="shared" ref="E903:E934" si="1037">E902</f>
        <v>0</v>
      </c>
      <c r="F903" s="66">
        <f t="shared" si="1033"/>
        <v>711</v>
      </c>
      <c r="G903" s="4">
        <f t="shared" si="1036"/>
        <v>51754</v>
      </c>
      <c r="H903" s="8">
        <f t="shared" si="1034"/>
        <v>1.3929432047489372E-2</v>
      </c>
      <c r="I903" s="3"/>
      <c r="J903" s="306">
        <v>42576</v>
      </c>
      <c r="K903" s="176">
        <v>1322.7</v>
      </c>
      <c r="L903" s="176">
        <v>1362</v>
      </c>
      <c r="M903" s="176">
        <v>1311.1</v>
      </c>
      <c r="N903" s="178">
        <v>1357.5</v>
      </c>
      <c r="O903" s="5">
        <f t="shared" si="979"/>
        <v>50.900000000000091</v>
      </c>
      <c r="P903" s="8">
        <f t="shared" si="980"/>
        <v>3.8481893097452251E-2</v>
      </c>
      <c r="Q903" s="8">
        <f>(AVERAGE(P900:P902))*Q1239</f>
        <v>1.2358363570064968E-2</v>
      </c>
      <c r="R903" s="8">
        <f>P902/P1239</f>
        <v>0.59764320122665759</v>
      </c>
      <c r="S903" s="109">
        <f t="shared" si="964"/>
        <v>1306.3535925058752</v>
      </c>
      <c r="T903" s="5">
        <f t="shared" si="965"/>
        <v>17.700000000000045</v>
      </c>
      <c r="U903" s="8">
        <f t="shared" si="978"/>
        <v>0.494285714285713</v>
      </c>
      <c r="V903" s="19">
        <f t="shared" si="966"/>
        <v>0</v>
      </c>
      <c r="W903" s="109">
        <f t="shared" si="967"/>
        <v>1339.0464074941249</v>
      </c>
      <c r="X903" s="5">
        <f t="shared" si="968"/>
        <v>17.299999999999955</v>
      </c>
      <c r="Y903" s="8">
        <f t="shared" si="981"/>
        <v>0.505714285714287</v>
      </c>
      <c r="Z903" s="5">
        <f t="shared" si="969"/>
        <v>17.5</v>
      </c>
      <c r="AA903" s="5">
        <f>K903*AA1239</f>
        <v>17.1951</v>
      </c>
      <c r="AB903" s="5">
        <f t="shared" si="982"/>
        <v>10.276534609412501</v>
      </c>
      <c r="AC903" s="2">
        <f t="shared" si="1020"/>
        <v>42576</v>
      </c>
      <c r="AD903" s="43">
        <f t="shared" si="986"/>
        <v>1305</v>
      </c>
      <c r="AE903" s="235">
        <v>9.5</v>
      </c>
      <c r="AF903" s="131">
        <f>(AK902&gt;AF1239)*1</f>
        <v>1</v>
      </c>
      <c r="AG903" s="112">
        <f>MROUND((AD903*AG1239),5)</f>
        <v>1280</v>
      </c>
      <c r="AH903" s="113">
        <f>MROUND((AE903*AH1239),0.1)</f>
        <v>1.7000000000000002</v>
      </c>
      <c r="AI903" s="60">
        <f t="shared" si="987"/>
        <v>34.099999999999909</v>
      </c>
      <c r="AJ903" s="60">
        <f t="shared" si="970"/>
        <v>1322.7</v>
      </c>
      <c r="AK903" s="133">
        <f t="shared" si="971"/>
        <v>1357.5</v>
      </c>
      <c r="AL903" s="41">
        <f t="shared" si="983"/>
        <v>1340</v>
      </c>
      <c r="AM903" s="56">
        <f t="shared" si="984"/>
        <v>10.600000000000001</v>
      </c>
      <c r="AN903" s="82">
        <f t="shared" si="985"/>
        <v>1</v>
      </c>
      <c r="AO903" s="82">
        <f t="shared" si="988"/>
        <v>0</v>
      </c>
      <c r="AP903" s="33">
        <f t="shared" si="1003"/>
        <v>0</v>
      </c>
      <c r="AQ903" s="29">
        <f t="shared" si="989"/>
        <v>0</v>
      </c>
      <c r="AR903" s="86">
        <f t="shared" si="990"/>
        <v>1</v>
      </c>
      <c r="AS903" s="33">
        <f t="shared" si="991"/>
        <v>0</v>
      </c>
      <c r="AT903" s="19">
        <f t="shared" si="992"/>
        <v>0</v>
      </c>
      <c r="AU903" s="18">
        <f t="shared" si="1004"/>
        <v>1</v>
      </c>
      <c r="AV903" s="5">
        <f t="shared" si="1005"/>
        <v>10.600000000000001</v>
      </c>
      <c r="AW903" s="17">
        <f t="shared" si="993"/>
        <v>0</v>
      </c>
      <c r="AX903" s="17">
        <f t="shared" si="994"/>
        <v>1</v>
      </c>
      <c r="AY903" s="17">
        <f t="shared" si="1006"/>
        <v>1340</v>
      </c>
      <c r="AZ903" s="19">
        <f t="shared" si="1007"/>
        <v>1340</v>
      </c>
      <c r="BA903" s="19">
        <f t="shared" si="1008"/>
        <v>0</v>
      </c>
      <c r="BB903" s="19">
        <f t="shared" si="1009"/>
        <v>0</v>
      </c>
      <c r="BC903" s="19">
        <f t="shared" si="1010"/>
        <v>1340</v>
      </c>
      <c r="BD903" s="17">
        <f t="shared" si="1011"/>
        <v>0</v>
      </c>
      <c r="BE903" s="17">
        <f t="shared" si="995"/>
        <v>0</v>
      </c>
      <c r="BF903" s="38">
        <f t="shared" si="996"/>
        <v>0</v>
      </c>
      <c r="BG903" s="38">
        <f t="shared" si="997"/>
        <v>0</v>
      </c>
      <c r="BH903" s="38">
        <f t="shared" si="1012"/>
        <v>0</v>
      </c>
      <c r="BI903" s="38">
        <f t="shared" si="998"/>
        <v>-1.7000000000000002</v>
      </c>
      <c r="BJ903" s="5">
        <f t="shared" si="999"/>
        <v>0</v>
      </c>
      <c r="BK903" s="5">
        <f t="shared" si="1013"/>
        <v>0</v>
      </c>
      <c r="BL903" s="22">
        <f t="shared" si="1014"/>
        <v>10.600000000000001</v>
      </c>
      <c r="BM903" s="5">
        <f t="shared" si="1015"/>
        <v>8.9000000000000021</v>
      </c>
      <c r="BN903" s="66">
        <f t="shared" si="1016"/>
        <v>890.00000000000023</v>
      </c>
      <c r="BO903" s="5">
        <f>AP903*BO1741</f>
        <v>0</v>
      </c>
      <c r="BP903" s="5">
        <f>AU903*BP1239</f>
        <v>-39</v>
      </c>
      <c r="BQ903" s="5">
        <f t="shared" si="973"/>
        <v>-39</v>
      </c>
      <c r="BR903" s="356">
        <f t="shared" si="1031"/>
        <v>812.00000000000023</v>
      </c>
      <c r="BS903" s="5">
        <f t="shared" si="1017"/>
        <v>1357.5</v>
      </c>
      <c r="BT903" s="6"/>
      <c r="BU903" s="306">
        <v>42576</v>
      </c>
      <c r="BV903" s="38">
        <f t="shared" si="1000"/>
        <v>1357.5</v>
      </c>
      <c r="BW903" s="66">
        <f>BV27*BV903</f>
        <v>111838.85318833416</v>
      </c>
      <c r="BX903" s="66">
        <f t="shared" si="1023"/>
        <v>2809.3590377327346</v>
      </c>
      <c r="BY903" s="17">
        <f t="shared" si="1021"/>
        <v>1</v>
      </c>
      <c r="BZ903" s="17">
        <f t="shared" si="1024"/>
        <v>0</v>
      </c>
      <c r="CA903" s="66">
        <f t="shared" si="974"/>
        <v>812</v>
      </c>
      <c r="CB903" s="66">
        <f>N3+CE903</f>
        <v>208891</v>
      </c>
      <c r="CC903" s="66">
        <f>MAX(BW404:BW903)</f>
        <v>154630.08732904927</v>
      </c>
      <c r="CD903" s="66">
        <f t="shared" si="1001"/>
        <v>-42791.234140715111</v>
      </c>
      <c r="CE903" s="66">
        <f t="shared" si="975"/>
        <v>158891</v>
      </c>
      <c r="CF903" s="66">
        <f>MAX(CE404:CE903)</f>
        <v>158891</v>
      </c>
      <c r="CG903" s="66">
        <f t="shared" si="1002"/>
        <v>0</v>
      </c>
      <c r="CH903" s="370">
        <f t="shared" si="972"/>
        <v>42576</v>
      </c>
      <c r="CI903" s="17">
        <f t="shared" si="1018"/>
        <v>1</v>
      </c>
      <c r="CJ903" s="17">
        <f t="shared" si="1019"/>
        <v>0</v>
      </c>
      <c r="CK903" s="38">
        <f>MAX(BV38:BV903)</f>
        <v>1876.9</v>
      </c>
      <c r="CL903" s="38">
        <f t="shared" si="1022"/>
        <v>-519.40000000000009</v>
      </c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</row>
    <row r="904" spans="1:147" customFormat="1" x14ac:dyDescent="0.25">
      <c r="A904" s="3"/>
      <c r="B904" s="254">
        <f t="shared" si="1032"/>
        <v>42394</v>
      </c>
      <c r="C904" s="5">
        <f t="shared" si="1035"/>
        <v>51754</v>
      </c>
      <c r="D904" s="5">
        <v>0</v>
      </c>
      <c r="E904" s="66">
        <f t="shared" si="1037"/>
        <v>0</v>
      </c>
      <c r="F904" s="66">
        <f t="shared" si="1033"/>
        <v>541</v>
      </c>
      <c r="G904" s="4">
        <f t="shared" si="1036"/>
        <v>52295</v>
      </c>
      <c r="H904" s="8">
        <f t="shared" si="1034"/>
        <v>1.0453298295783901E-2</v>
      </c>
      <c r="I904" s="3"/>
      <c r="J904" s="306">
        <v>42583</v>
      </c>
      <c r="K904" s="176">
        <v>1357.2</v>
      </c>
      <c r="L904" s="176">
        <v>1374.2</v>
      </c>
      <c r="M904" s="176">
        <v>1340.4</v>
      </c>
      <c r="N904" s="178">
        <v>1344.4</v>
      </c>
      <c r="O904" s="5">
        <f t="shared" si="979"/>
        <v>33.799999999999955</v>
      </c>
      <c r="P904" s="8">
        <f t="shared" si="980"/>
        <v>2.490421455938694E-2</v>
      </c>
      <c r="Q904" s="8">
        <f>(AVERAGE(P901:P903))*Q1239</f>
        <v>1.3405019948362188E-2</v>
      </c>
      <c r="R904" s="8">
        <f>P903/P1239</f>
        <v>1.0913210772058104</v>
      </c>
      <c r="S904" s="109">
        <f t="shared" si="964"/>
        <v>1339.0067069260829</v>
      </c>
      <c r="T904" s="5">
        <f t="shared" si="965"/>
        <v>17.200000000000045</v>
      </c>
      <c r="U904" s="8">
        <f t="shared" si="978"/>
        <v>0.50857142857142723</v>
      </c>
      <c r="V904" s="19">
        <f t="shared" si="966"/>
        <v>0</v>
      </c>
      <c r="W904" s="109">
        <f t="shared" si="967"/>
        <v>1375.3932930739172</v>
      </c>
      <c r="X904" s="5">
        <f t="shared" si="968"/>
        <v>17.799999999999955</v>
      </c>
      <c r="Y904" s="8">
        <f t="shared" si="981"/>
        <v>0.49142857142857277</v>
      </c>
      <c r="Z904" s="5">
        <f t="shared" si="969"/>
        <v>0</v>
      </c>
      <c r="AA904" s="5">
        <f>K904*AA1239</f>
        <v>17.643599999999999</v>
      </c>
      <c r="AB904" s="5">
        <f t="shared" si="982"/>
        <v>19.254832557788436</v>
      </c>
      <c r="AC904" s="2">
        <f t="shared" si="1020"/>
        <v>42583</v>
      </c>
      <c r="AD904" s="43">
        <f t="shared" si="986"/>
        <v>1340</v>
      </c>
      <c r="AE904" s="235">
        <v>5.0999999999999996</v>
      </c>
      <c r="AF904" s="131">
        <f>(AK903&gt;AF1239)*1</f>
        <v>1</v>
      </c>
      <c r="AG904" s="112">
        <f>MROUND((AD904*AG1239),5)</f>
        <v>1315</v>
      </c>
      <c r="AH904" s="113">
        <f>MROUND((AE904*AH1239),0.1)</f>
        <v>0.9</v>
      </c>
      <c r="AI904" s="60">
        <f t="shared" si="987"/>
        <v>-13.099999999999909</v>
      </c>
      <c r="AJ904" s="60">
        <f t="shared" si="970"/>
        <v>1357.2</v>
      </c>
      <c r="AK904" s="133">
        <f t="shared" si="971"/>
        <v>1344.4</v>
      </c>
      <c r="AL904" s="41">
        <f t="shared" si="983"/>
        <v>1375</v>
      </c>
      <c r="AM904" s="56">
        <f t="shared" si="984"/>
        <v>5.2</v>
      </c>
      <c r="AN904" s="82">
        <f t="shared" si="985"/>
        <v>0</v>
      </c>
      <c r="AO904" s="82">
        <f t="shared" si="988"/>
        <v>1</v>
      </c>
      <c r="AP904" s="33">
        <f t="shared" si="1003"/>
        <v>1</v>
      </c>
      <c r="AQ904" s="29">
        <f t="shared" si="989"/>
        <v>5.0999999999999996</v>
      </c>
      <c r="AR904" s="86">
        <f t="shared" si="990"/>
        <v>1</v>
      </c>
      <c r="AS904" s="33">
        <f t="shared" si="991"/>
        <v>0</v>
      </c>
      <c r="AT904" s="19">
        <f t="shared" si="992"/>
        <v>0</v>
      </c>
      <c r="AU904" s="18">
        <f t="shared" si="1004"/>
        <v>0</v>
      </c>
      <c r="AV904" s="5">
        <f t="shared" si="1005"/>
        <v>0</v>
      </c>
      <c r="AW904" s="17">
        <f t="shared" si="993"/>
        <v>0</v>
      </c>
      <c r="AX904" s="17">
        <f t="shared" si="994"/>
        <v>0</v>
      </c>
      <c r="AY904" s="17">
        <f t="shared" si="1006"/>
        <v>0</v>
      </c>
      <c r="AZ904" s="19">
        <f t="shared" si="1007"/>
        <v>0</v>
      </c>
      <c r="BA904" s="19">
        <f t="shared" si="1008"/>
        <v>0</v>
      </c>
      <c r="BB904" s="19">
        <f t="shared" si="1009"/>
        <v>0</v>
      </c>
      <c r="BC904" s="19">
        <f t="shared" si="1010"/>
        <v>0</v>
      </c>
      <c r="BD904" s="17">
        <f t="shared" si="1011"/>
        <v>0</v>
      </c>
      <c r="BE904" s="17">
        <f t="shared" si="995"/>
        <v>0</v>
      </c>
      <c r="BF904" s="38">
        <f t="shared" si="996"/>
        <v>0</v>
      </c>
      <c r="BG904" s="38">
        <f t="shared" si="997"/>
        <v>0</v>
      </c>
      <c r="BH904" s="38">
        <f t="shared" si="1012"/>
        <v>0</v>
      </c>
      <c r="BI904" s="38">
        <f t="shared" si="998"/>
        <v>-0.9</v>
      </c>
      <c r="BJ904" s="5">
        <f t="shared" si="999"/>
        <v>5.0999999999999996</v>
      </c>
      <c r="BK904" s="5">
        <f t="shared" si="1013"/>
        <v>0</v>
      </c>
      <c r="BL904" s="22">
        <f t="shared" si="1014"/>
        <v>0</v>
      </c>
      <c r="BM904" s="5">
        <f t="shared" si="1015"/>
        <v>4.1999999999999993</v>
      </c>
      <c r="BN904" s="66">
        <f t="shared" si="1016"/>
        <v>419.99999999999994</v>
      </c>
      <c r="BO904" s="5">
        <f>AP904*BO1742</f>
        <v>0</v>
      </c>
      <c r="BP904" s="5">
        <f>AU904*BP1239</f>
        <v>0</v>
      </c>
      <c r="BQ904" s="5">
        <f t="shared" si="973"/>
        <v>-39</v>
      </c>
      <c r="BR904" s="356">
        <f t="shared" si="1031"/>
        <v>380.99999999999994</v>
      </c>
      <c r="BS904" s="5">
        <f t="shared" si="1017"/>
        <v>1344.4</v>
      </c>
      <c r="BT904" s="6"/>
      <c r="BU904" s="306">
        <v>42583</v>
      </c>
      <c r="BV904" s="38">
        <f t="shared" si="1000"/>
        <v>1344.4</v>
      </c>
      <c r="BW904" s="66">
        <f>BV27*BV904</f>
        <v>110759.59795682981</v>
      </c>
      <c r="BX904" s="66">
        <f t="shared" si="1023"/>
        <v>-1079.2552315043577</v>
      </c>
      <c r="BY904" s="17">
        <f t="shared" si="1021"/>
        <v>0</v>
      </c>
      <c r="BZ904" s="17">
        <f t="shared" si="1024"/>
        <v>1</v>
      </c>
      <c r="CA904" s="66">
        <f t="shared" si="974"/>
        <v>381</v>
      </c>
      <c r="CB904" s="66">
        <f>N3+CE904</f>
        <v>209272</v>
      </c>
      <c r="CC904" s="66">
        <f>MAX(BW404:BW904)</f>
        <v>154630.08732904927</v>
      </c>
      <c r="CD904" s="66">
        <f t="shared" si="1001"/>
        <v>-43870.489372219468</v>
      </c>
      <c r="CE904" s="66">
        <f t="shared" si="975"/>
        <v>159272</v>
      </c>
      <c r="CF904" s="66">
        <f>MAX(CE404:CE904)</f>
        <v>159272</v>
      </c>
      <c r="CG904" s="66">
        <f t="shared" si="1002"/>
        <v>0</v>
      </c>
      <c r="CH904" s="370">
        <f t="shared" si="972"/>
        <v>42583</v>
      </c>
      <c r="CI904" s="17">
        <f t="shared" si="1018"/>
        <v>1</v>
      </c>
      <c r="CJ904" s="17">
        <f t="shared" si="1019"/>
        <v>0</v>
      </c>
      <c r="CK904" s="38">
        <f>MAX(BV38:BV904)</f>
        <v>1876.9</v>
      </c>
      <c r="CL904" s="38">
        <f t="shared" si="1022"/>
        <v>-532.5</v>
      </c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</row>
    <row r="905" spans="1:147" customFormat="1" x14ac:dyDescent="0.25">
      <c r="A905" s="3"/>
      <c r="B905" s="254">
        <f t="shared" si="1032"/>
        <v>42401</v>
      </c>
      <c r="C905" s="5">
        <f t="shared" si="1035"/>
        <v>52295</v>
      </c>
      <c r="D905" s="5">
        <v>0</v>
      </c>
      <c r="E905" s="66">
        <f t="shared" si="1037"/>
        <v>0</v>
      </c>
      <c r="F905" s="66">
        <f t="shared" si="1033"/>
        <v>380.99999999999994</v>
      </c>
      <c r="G905" s="4">
        <f t="shared" si="1036"/>
        <v>52676</v>
      </c>
      <c r="H905" s="8">
        <f t="shared" si="1034"/>
        <v>7.2855913567262632E-3</v>
      </c>
      <c r="I905" s="3"/>
      <c r="J905" s="306">
        <v>42590</v>
      </c>
      <c r="K905" s="176">
        <v>1341.2</v>
      </c>
      <c r="L905" s="176">
        <v>1363.6</v>
      </c>
      <c r="M905" s="176">
        <v>1335.3</v>
      </c>
      <c r="N905" s="178">
        <v>1343.2</v>
      </c>
      <c r="O905" s="5">
        <f t="shared" si="979"/>
        <v>28.299999999999955</v>
      </c>
      <c r="P905" s="8">
        <f t="shared" si="980"/>
        <v>2.1100507008648937E-2</v>
      </c>
      <c r="Q905" s="8">
        <f>(AVERAGE(P902:P904))*Q1239</f>
        <v>1.1261340527936533E-2</v>
      </c>
      <c r="R905" s="8">
        <f>P904/P1239</f>
        <v>0.70626707971688052</v>
      </c>
      <c r="S905" s="109">
        <f t="shared" si="964"/>
        <v>1326.0962900839315</v>
      </c>
      <c r="T905" s="5">
        <f t="shared" si="965"/>
        <v>16.200000000000045</v>
      </c>
      <c r="U905" s="8">
        <f t="shared" si="978"/>
        <v>0.45999999999999847</v>
      </c>
      <c r="V905" s="19">
        <f t="shared" si="966"/>
        <v>0</v>
      </c>
      <c r="W905" s="109">
        <f t="shared" si="967"/>
        <v>1356.3037099160686</v>
      </c>
      <c r="X905" s="5">
        <f t="shared" si="968"/>
        <v>13.799999999999955</v>
      </c>
      <c r="Y905" s="8">
        <f t="shared" si="981"/>
        <v>0.54000000000000159</v>
      </c>
      <c r="Z905" s="5">
        <f t="shared" si="969"/>
        <v>0</v>
      </c>
      <c r="AA905" s="5">
        <f>K905*AA1239</f>
        <v>17.435600000000001</v>
      </c>
      <c r="AB905" s="5">
        <f t="shared" si="982"/>
        <v>12.314190295111642</v>
      </c>
      <c r="AC905" s="2">
        <f t="shared" si="1020"/>
        <v>42590</v>
      </c>
      <c r="AD905" s="43">
        <f t="shared" si="986"/>
        <v>1325</v>
      </c>
      <c r="AE905" s="235">
        <v>9.6999999999999993</v>
      </c>
      <c r="AF905" s="131">
        <f>(AK904&gt;AF1239)*1</f>
        <v>1</v>
      </c>
      <c r="AG905" s="112">
        <f>MROUND((AD905*AG1239),5)</f>
        <v>1300</v>
      </c>
      <c r="AH905" s="113">
        <f>MROUND((AE905*AH1239),0.1)</f>
        <v>1.7000000000000002</v>
      </c>
      <c r="AI905" s="60">
        <f t="shared" si="987"/>
        <v>-1.2000000000000455</v>
      </c>
      <c r="AJ905" s="60">
        <f t="shared" si="970"/>
        <v>1341.2</v>
      </c>
      <c r="AK905" s="133">
        <f t="shared" si="971"/>
        <v>1343.2</v>
      </c>
      <c r="AL905" s="41">
        <f t="shared" si="983"/>
        <v>1355</v>
      </c>
      <c r="AM905" s="56">
        <f t="shared" si="984"/>
        <v>9.5</v>
      </c>
      <c r="AN905" s="82">
        <f t="shared" si="985"/>
        <v>0</v>
      </c>
      <c r="AO905" s="82">
        <f t="shared" si="988"/>
        <v>1</v>
      </c>
      <c r="AP905" s="33">
        <f t="shared" si="1003"/>
        <v>1</v>
      </c>
      <c r="AQ905" s="29">
        <f t="shared" si="989"/>
        <v>9.6999999999999993</v>
      </c>
      <c r="AR905" s="86">
        <f t="shared" si="990"/>
        <v>1</v>
      </c>
      <c r="AS905" s="33">
        <f t="shared" si="991"/>
        <v>0</v>
      </c>
      <c r="AT905" s="19">
        <f t="shared" si="992"/>
        <v>0</v>
      </c>
      <c r="AU905" s="18">
        <f t="shared" si="1004"/>
        <v>0</v>
      </c>
      <c r="AV905" s="5">
        <f t="shared" si="1005"/>
        <v>0</v>
      </c>
      <c r="AW905" s="17">
        <f t="shared" si="993"/>
        <v>0</v>
      </c>
      <c r="AX905" s="17">
        <f t="shared" si="994"/>
        <v>0</v>
      </c>
      <c r="AY905" s="17">
        <f t="shared" si="1006"/>
        <v>0</v>
      </c>
      <c r="AZ905" s="19">
        <f t="shared" si="1007"/>
        <v>0</v>
      </c>
      <c r="BA905" s="19">
        <f t="shared" si="1008"/>
        <v>0</v>
      </c>
      <c r="BB905" s="19">
        <f t="shared" si="1009"/>
        <v>0</v>
      </c>
      <c r="BC905" s="19">
        <f t="shared" si="1010"/>
        <v>0</v>
      </c>
      <c r="BD905" s="17">
        <f t="shared" si="1011"/>
        <v>0</v>
      </c>
      <c r="BE905" s="17">
        <f t="shared" si="995"/>
        <v>0</v>
      </c>
      <c r="BF905" s="38">
        <f t="shared" si="996"/>
        <v>0</v>
      </c>
      <c r="BG905" s="38">
        <f t="shared" si="997"/>
        <v>0</v>
      </c>
      <c r="BH905" s="38">
        <f t="shared" si="1012"/>
        <v>0</v>
      </c>
      <c r="BI905" s="38">
        <f t="shared" si="998"/>
        <v>-1.7000000000000002</v>
      </c>
      <c r="BJ905" s="5">
        <f t="shared" si="999"/>
        <v>9.6999999999999993</v>
      </c>
      <c r="BK905" s="5">
        <f t="shared" si="1013"/>
        <v>0</v>
      </c>
      <c r="BL905" s="22">
        <f t="shared" si="1014"/>
        <v>0</v>
      </c>
      <c r="BM905" s="5">
        <f t="shared" si="1015"/>
        <v>7.9999999999999991</v>
      </c>
      <c r="BN905" s="66">
        <f t="shared" si="1016"/>
        <v>799.99999999999989</v>
      </c>
      <c r="BO905" s="5">
        <f>AP905*BO1743</f>
        <v>0</v>
      </c>
      <c r="BP905" s="5">
        <f>AU905*BP1239</f>
        <v>0</v>
      </c>
      <c r="BQ905" s="5">
        <f t="shared" si="973"/>
        <v>-39</v>
      </c>
      <c r="BR905" s="356">
        <f t="shared" si="1031"/>
        <v>760.99999999999989</v>
      </c>
      <c r="BS905" s="5">
        <f t="shared" si="1017"/>
        <v>1343.2</v>
      </c>
      <c r="BT905" s="6"/>
      <c r="BU905" s="306">
        <v>42590</v>
      </c>
      <c r="BV905" s="38">
        <f t="shared" si="1000"/>
        <v>1343.2</v>
      </c>
      <c r="BW905" s="66">
        <f>BV27*BV905</f>
        <v>110660.73488218818</v>
      </c>
      <c r="BX905" s="66">
        <f t="shared" si="1023"/>
        <v>-98.863074641631101</v>
      </c>
      <c r="BY905" s="17">
        <f t="shared" si="1021"/>
        <v>0</v>
      </c>
      <c r="BZ905" s="17">
        <f t="shared" si="1024"/>
        <v>1</v>
      </c>
      <c r="CA905" s="66">
        <f t="shared" si="974"/>
        <v>761</v>
      </c>
      <c r="CB905" s="66">
        <f>N3+CE905</f>
        <v>210033</v>
      </c>
      <c r="CC905" s="66">
        <f>MAX(BW404:BW905)</f>
        <v>154630.08732904927</v>
      </c>
      <c r="CD905" s="66">
        <f t="shared" si="1001"/>
        <v>-43969.352446861099</v>
      </c>
      <c r="CE905" s="66">
        <f t="shared" si="975"/>
        <v>160033</v>
      </c>
      <c r="CF905" s="66">
        <f>MAX(CE404:CE905)</f>
        <v>160033</v>
      </c>
      <c r="CG905" s="66">
        <f t="shared" si="1002"/>
        <v>0</v>
      </c>
      <c r="CH905" s="370">
        <f t="shared" si="972"/>
        <v>42590</v>
      </c>
      <c r="CI905" s="17">
        <f t="shared" si="1018"/>
        <v>1</v>
      </c>
      <c r="CJ905" s="17">
        <f t="shared" si="1019"/>
        <v>0</v>
      </c>
      <c r="CK905" s="38">
        <f>MAX(BV38:BV905)</f>
        <v>1876.9</v>
      </c>
      <c r="CL905" s="38">
        <f t="shared" si="1022"/>
        <v>-533.70000000000005</v>
      </c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</row>
    <row r="906" spans="1:147" customFormat="1" x14ac:dyDescent="0.25">
      <c r="A906" s="3"/>
      <c r="B906" s="254">
        <f t="shared" si="1032"/>
        <v>42408</v>
      </c>
      <c r="C906" s="5">
        <f t="shared" si="1035"/>
        <v>52676</v>
      </c>
      <c r="D906" s="5">
        <v>0</v>
      </c>
      <c r="E906" s="66">
        <f t="shared" si="1037"/>
        <v>0</v>
      </c>
      <c r="F906" s="66">
        <f t="shared" si="1033"/>
        <v>420.99999999999994</v>
      </c>
      <c r="G906" s="4">
        <f t="shared" si="1036"/>
        <v>53097</v>
      </c>
      <c r="H906" s="8">
        <f t="shared" si="1034"/>
        <v>7.9922545371706264E-3</v>
      </c>
      <c r="I906" s="3"/>
      <c r="J906" s="306">
        <v>42597</v>
      </c>
      <c r="K906" s="176">
        <v>1343.6</v>
      </c>
      <c r="L906" s="176">
        <v>1364.3</v>
      </c>
      <c r="M906" s="176">
        <v>1340.5</v>
      </c>
      <c r="N906" s="178">
        <v>1346.2</v>
      </c>
      <c r="O906" s="5">
        <f t="shared" si="979"/>
        <v>23.799999999999955</v>
      </c>
      <c r="P906" s="8">
        <f t="shared" si="980"/>
        <v>1.7713605239654626E-2</v>
      </c>
      <c r="Q906" s="8">
        <f>(AVERAGE(P903:P905))*Q1239</f>
        <v>1.1264881955398418E-2</v>
      </c>
      <c r="R906" s="8">
        <f>P905/P1239</f>
        <v>0.59839644530876979</v>
      </c>
      <c r="S906" s="109">
        <f t="shared" si="964"/>
        <v>1328.4645046047267</v>
      </c>
      <c r="T906" s="5">
        <f t="shared" si="965"/>
        <v>13.599999999999909</v>
      </c>
      <c r="U906" s="8">
        <f t="shared" si="978"/>
        <v>0.54666666666666974</v>
      </c>
      <c r="V906" s="19">
        <f t="shared" si="966"/>
        <v>0</v>
      </c>
      <c r="W906" s="109">
        <f t="shared" si="967"/>
        <v>1358.7354953952731</v>
      </c>
      <c r="X906" s="5">
        <f t="shared" si="968"/>
        <v>16.400000000000091</v>
      </c>
      <c r="Y906" s="8">
        <f t="shared" si="981"/>
        <v>0.45333333333333026</v>
      </c>
      <c r="Z906" s="5">
        <f t="shared" si="969"/>
        <v>0</v>
      </c>
      <c r="AA906" s="5">
        <f>K906*AA1239</f>
        <v>17.466799999999999</v>
      </c>
      <c r="AB906" s="5">
        <f t="shared" si="982"/>
        <v>10.452071030919219</v>
      </c>
      <c r="AC906" s="2">
        <f t="shared" si="1020"/>
        <v>42597</v>
      </c>
      <c r="AD906" s="43">
        <f t="shared" si="986"/>
        <v>1330</v>
      </c>
      <c r="AE906" s="235">
        <v>5.6</v>
      </c>
      <c r="AF906" s="131">
        <f>(AK905&gt;AF1239)*1</f>
        <v>1</v>
      </c>
      <c r="AG906" s="112">
        <f>MROUND((AD906*AG1239),5)</f>
        <v>1305</v>
      </c>
      <c r="AH906" s="113">
        <f>MROUND((AE906*AH1239),0.1)</f>
        <v>1</v>
      </c>
      <c r="AI906" s="60">
        <f t="shared" si="987"/>
        <v>3</v>
      </c>
      <c r="AJ906" s="60">
        <f t="shared" si="970"/>
        <v>1343.6</v>
      </c>
      <c r="AK906" s="133">
        <f t="shared" si="971"/>
        <v>1346.2</v>
      </c>
      <c r="AL906" s="41">
        <f t="shared" si="983"/>
        <v>1360</v>
      </c>
      <c r="AM906" s="56">
        <f t="shared" si="984"/>
        <v>6.6000000000000005</v>
      </c>
      <c r="AN906" s="82">
        <f t="shared" si="985"/>
        <v>1</v>
      </c>
      <c r="AO906" s="82">
        <f t="shared" si="988"/>
        <v>0</v>
      </c>
      <c r="AP906" s="33">
        <f t="shared" si="1003"/>
        <v>1</v>
      </c>
      <c r="AQ906" s="29">
        <f t="shared" si="989"/>
        <v>5.6</v>
      </c>
      <c r="AR906" s="86">
        <f t="shared" si="990"/>
        <v>1</v>
      </c>
      <c r="AS906" s="33">
        <f t="shared" si="991"/>
        <v>0</v>
      </c>
      <c r="AT906" s="19">
        <f t="shared" si="992"/>
        <v>0</v>
      </c>
      <c r="AU906" s="18">
        <f t="shared" si="1004"/>
        <v>0</v>
      </c>
      <c r="AV906" s="5">
        <f t="shared" si="1005"/>
        <v>0</v>
      </c>
      <c r="AW906" s="17">
        <f t="shared" si="993"/>
        <v>0</v>
      </c>
      <c r="AX906" s="17">
        <f t="shared" si="994"/>
        <v>0</v>
      </c>
      <c r="AY906" s="17">
        <f t="shared" si="1006"/>
        <v>0</v>
      </c>
      <c r="AZ906" s="19">
        <f t="shared" si="1007"/>
        <v>0</v>
      </c>
      <c r="BA906" s="19">
        <f t="shared" si="1008"/>
        <v>0</v>
      </c>
      <c r="BB906" s="19">
        <f t="shared" si="1009"/>
        <v>0</v>
      </c>
      <c r="BC906" s="19">
        <f t="shared" si="1010"/>
        <v>0</v>
      </c>
      <c r="BD906" s="17">
        <f t="shared" si="1011"/>
        <v>0</v>
      </c>
      <c r="BE906" s="17">
        <f t="shared" si="995"/>
        <v>0</v>
      </c>
      <c r="BF906" s="38">
        <f t="shared" si="996"/>
        <v>0</v>
      </c>
      <c r="BG906" s="38">
        <f t="shared" si="997"/>
        <v>0</v>
      </c>
      <c r="BH906" s="38">
        <f t="shared" si="1012"/>
        <v>0</v>
      </c>
      <c r="BI906" s="38">
        <f t="shared" si="998"/>
        <v>-1</v>
      </c>
      <c r="BJ906" s="5">
        <f t="shared" si="999"/>
        <v>5.6</v>
      </c>
      <c r="BK906" s="5">
        <f t="shared" si="1013"/>
        <v>0</v>
      </c>
      <c r="BL906" s="22">
        <f t="shared" si="1014"/>
        <v>0</v>
      </c>
      <c r="BM906" s="5">
        <f t="shared" si="1015"/>
        <v>4.5999999999999996</v>
      </c>
      <c r="BN906" s="66">
        <f t="shared" si="1016"/>
        <v>459.99999999999994</v>
      </c>
      <c r="BO906" s="5">
        <f>AP906*BO1744</f>
        <v>0</v>
      </c>
      <c r="BP906" s="5">
        <f>AU906*BP1239</f>
        <v>0</v>
      </c>
      <c r="BQ906" s="5">
        <f t="shared" si="973"/>
        <v>-39</v>
      </c>
      <c r="BR906" s="356">
        <f t="shared" si="1031"/>
        <v>420.99999999999994</v>
      </c>
      <c r="BS906" s="5">
        <f t="shared" si="1017"/>
        <v>1346.2</v>
      </c>
      <c r="BT906" s="6"/>
      <c r="BU906" s="306">
        <v>42597</v>
      </c>
      <c r="BV906" s="38">
        <f t="shared" si="1000"/>
        <v>1346.2</v>
      </c>
      <c r="BW906" s="66">
        <f>BV27*BV906</f>
        <v>110907.89256879223</v>
      </c>
      <c r="BX906" s="66">
        <f t="shared" si="1023"/>
        <v>247.15768660405593</v>
      </c>
      <c r="BY906" s="17">
        <f t="shared" si="1021"/>
        <v>1</v>
      </c>
      <c r="BZ906" s="17">
        <f t="shared" si="1024"/>
        <v>0</v>
      </c>
      <c r="CA906" s="66">
        <f t="shared" si="974"/>
        <v>421</v>
      </c>
      <c r="CB906" s="66">
        <f>N3+CE906</f>
        <v>210454</v>
      </c>
      <c r="CC906" s="66">
        <f>MAX(BW404:BW906)</f>
        <v>154630.08732904927</v>
      </c>
      <c r="CD906" s="66">
        <f t="shared" si="1001"/>
        <v>-43722.194760257044</v>
      </c>
      <c r="CE906" s="66">
        <f t="shared" si="975"/>
        <v>160454</v>
      </c>
      <c r="CF906" s="66">
        <f>MAX(CE404:CE906)</f>
        <v>160454</v>
      </c>
      <c r="CG906" s="66">
        <f t="shared" si="1002"/>
        <v>0</v>
      </c>
      <c r="CH906" s="370">
        <f t="shared" si="972"/>
        <v>42597</v>
      </c>
      <c r="CI906" s="17">
        <f t="shared" ref="CI906:CI925" si="1038">(F933&gt;0)*1</f>
        <v>1</v>
      </c>
      <c r="CJ906" s="17">
        <f t="shared" ref="CJ906:CJ925" si="1039">(F933&lt;1)*1</f>
        <v>0</v>
      </c>
      <c r="CK906" s="38">
        <f>MAX(BV38:BV906)</f>
        <v>1876.9</v>
      </c>
      <c r="CL906" s="38">
        <f t="shared" si="1022"/>
        <v>-530.70000000000005</v>
      </c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</row>
    <row r="907" spans="1:147" customFormat="1" x14ac:dyDescent="0.25">
      <c r="A907" s="3"/>
      <c r="B907" s="254">
        <f t="shared" si="1032"/>
        <v>42415</v>
      </c>
      <c r="C907" s="5">
        <f t="shared" si="1035"/>
        <v>53097</v>
      </c>
      <c r="D907" s="5">
        <v>0</v>
      </c>
      <c r="E907" s="66">
        <f t="shared" si="1037"/>
        <v>0</v>
      </c>
      <c r="F907" s="66">
        <f t="shared" si="1033"/>
        <v>821</v>
      </c>
      <c r="G907" s="4">
        <f t="shared" si="1036"/>
        <v>53918</v>
      </c>
      <c r="H907" s="8">
        <f t="shared" si="1034"/>
        <v>1.546226717140328E-2</v>
      </c>
      <c r="I907" s="3"/>
      <c r="J907" s="306">
        <v>42604</v>
      </c>
      <c r="K907" s="176">
        <v>1345</v>
      </c>
      <c r="L907" s="176">
        <v>1348.8</v>
      </c>
      <c r="M907" s="176">
        <v>1321</v>
      </c>
      <c r="N907" s="178">
        <v>1325.9</v>
      </c>
      <c r="O907" s="5">
        <f t="shared" si="979"/>
        <v>27.799999999999955</v>
      </c>
      <c r="P907" s="8">
        <f t="shared" si="980"/>
        <v>2.0669144981412604E-2</v>
      </c>
      <c r="Q907" s="8">
        <f>(AVERAGE(P904:P906))*Q1239</f>
        <v>8.4957769076920674E-3</v>
      </c>
      <c r="R907" s="8">
        <f>P906/P1239</f>
        <v>0.50234614763841301</v>
      </c>
      <c r="S907" s="109">
        <f t="shared" si="964"/>
        <v>1333.5731800591541</v>
      </c>
      <c r="T907" s="5">
        <f t="shared" si="965"/>
        <v>10</v>
      </c>
      <c r="U907" s="8">
        <f t="shared" si="978"/>
        <v>0.5</v>
      </c>
      <c r="V907" s="19">
        <f t="shared" si="966"/>
        <v>9.0999999999999091</v>
      </c>
      <c r="W907" s="109">
        <f t="shared" si="967"/>
        <v>1356.4268199408459</v>
      </c>
      <c r="X907" s="5">
        <f t="shared" si="968"/>
        <v>10</v>
      </c>
      <c r="Y907" s="8">
        <f t="shared" si="981"/>
        <v>0.5</v>
      </c>
      <c r="Z907" s="5">
        <f t="shared" si="969"/>
        <v>0</v>
      </c>
      <c r="AA907" s="5">
        <f>K907*AA1239</f>
        <v>17.484999999999999</v>
      </c>
      <c r="AB907" s="5">
        <f t="shared" si="982"/>
        <v>8.7835223914576517</v>
      </c>
      <c r="AC907" s="2">
        <f t="shared" si="1020"/>
        <v>42604</v>
      </c>
      <c r="AD907" s="43">
        <f t="shared" si="986"/>
        <v>1335</v>
      </c>
      <c r="AE907" s="235">
        <v>5.7</v>
      </c>
      <c r="AF907" s="131">
        <f>(AK906&gt;AF1239)*1</f>
        <v>1</v>
      </c>
      <c r="AG907" s="112">
        <f>MROUND((AD907*AG1239),5)</f>
        <v>1310</v>
      </c>
      <c r="AH907" s="113">
        <f>MROUND((AE907*AH1239),0.1)</f>
        <v>1</v>
      </c>
      <c r="AI907" s="60">
        <f t="shared" si="987"/>
        <v>-20.299999999999955</v>
      </c>
      <c r="AJ907" s="60">
        <f t="shared" si="970"/>
        <v>1345</v>
      </c>
      <c r="AK907" s="133">
        <f t="shared" si="971"/>
        <v>1325.9</v>
      </c>
      <c r="AL907" s="41">
        <f t="shared" si="983"/>
        <v>1355</v>
      </c>
      <c r="AM907" s="56">
        <f t="shared" si="984"/>
        <v>4.7</v>
      </c>
      <c r="AN907" s="82">
        <f t="shared" si="985"/>
        <v>0</v>
      </c>
      <c r="AO907" s="82">
        <f t="shared" si="988"/>
        <v>1</v>
      </c>
      <c r="AP907" s="33">
        <f t="shared" si="1003"/>
        <v>1</v>
      </c>
      <c r="AQ907" s="29">
        <f t="shared" si="989"/>
        <v>5.7</v>
      </c>
      <c r="AR907" s="86">
        <f t="shared" si="990"/>
        <v>0</v>
      </c>
      <c r="AS907" s="33">
        <f t="shared" si="991"/>
        <v>1</v>
      </c>
      <c r="AT907" s="19">
        <f t="shared" si="992"/>
        <v>1335</v>
      </c>
      <c r="AU907" s="18">
        <f t="shared" si="1004"/>
        <v>0</v>
      </c>
      <c r="AV907" s="5">
        <f t="shared" si="1005"/>
        <v>0</v>
      </c>
      <c r="AW907" s="17">
        <f t="shared" si="993"/>
        <v>0</v>
      </c>
      <c r="AX907" s="17">
        <f t="shared" si="994"/>
        <v>0</v>
      </c>
      <c r="AY907" s="17">
        <f t="shared" si="1006"/>
        <v>0</v>
      </c>
      <c r="AZ907" s="19">
        <f t="shared" si="1007"/>
        <v>0</v>
      </c>
      <c r="BA907" s="19">
        <f t="shared" si="1008"/>
        <v>1335</v>
      </c>
      <c r="BB907" s="19">
        <f t="shared" si="1009"/>
        <v>0</v>
      </c>
      <c r="BC907" s="19">
        <f t="shared" si="1010"/>
        <v>0</v>
      </c>
      <c r="BD907" s="17">
        <f t="shared" si="1011"/>
        <v>1335</v>
      </c>
      <c r="BE907" s="17">
        <f t="shared" si="995"/>
        <v>0</v>
      </c>
      <c r="BF907" s="38">
        <f t="shared" si="996"/>
        <v>0</v>
      </c>
      <c r="BG907" s="38">
        <f t="shared" si="997"/>
        <v>0</v>
      </c>
      <c r="BH907" s="38">
        <f t="shared" si="1012"/>
        <v>0</v>
      </c>
      <c r="BI907" s="38">
        <f t="shared" si="998"/>
        <v>-1</v>
      </c>
      <c r="BJ907" s="5">
        <f t="shared" si="999"/>
        <v>5.7</v>
      </c>
      <c r="BK907" s="5">
        <f t="shared" si="1013"/>
        <v>0</v>
      </c>
      <c r="BL907" s="22">
        <f t="shared" si="1014"/>
        <v>0</v>
      </c>
      <c r="BM907" s="5">
        <f t="shared" si="1015"/>
        <v>4.7</v>
      </c>
      <c r="BN907" s="66">
        <f t="shared" si="1016"/>
        <v>470</v>
      </c>
      <c r="BO907" s="5">
        <f>AP907*BO1745</f>
        <v>0</v>
      </c>
      <c r="BP907" s="5">
        <f>AU907*BP1239</f>
        <v>0</v>
      </c>
      <c r="BQ907" s="5">
        <f t="shared" si="973"/>
        <v>-39</v>
      </c>
      <c r="BR907" s="356">
        <f t="shared" si="1031"/>
        <v>431</v>
      </c>
      <c r="BS907" s="5">
        <f t="shared" si="1017"/>
        <v>1325.9</v>
      </c>
      <c r="BT907" s="6"/>
      <c r="BU907" s="306">
        <v>42604</v>
      </c>
      <c r="BV907" s="38">
        <f t="shared" si="1000"/>
        <v>1325.9</v>
      </c>
      <c r="BW907" s="66">
        <f>BV27*BV907</f>
        <v>109235.45888943814</v>
      </c>
      <c r="BX907" s="66">
        <f t="shared" si="1023"/>
        <v>-1672.4336793540861</v>
      </c>
      <c r="BY907" s="17">
        <f t="shared" si="1021"/>
        <v>0</v>
      </c>
      <c r="BZ907" s="17">
        <f t="shared" si="1024"/>
        <v>1</v>
      </c>
      <c r="CA907" s="66">
        <f t="shared" si="974"/>
        <v>431</v>
      </c>
      <c r="CB907" s="66">
        <f>N3+CE907</f>
        <v>210885</v>
      </c>
      <c r="CC907" s="66">
        <f>MAX(BW404:BW907)</f>
        <v>154630.08732904927</v>
      </c>
      <c r="CD907" s="66">
        <f t="shared" si="1001"/>
        <v>-45394.62843961113</v>
      </c>
      <c r="CE907" s="66">
        <f t="shared" si="975"/>
        <v>160885</v>
      </c>
      <c r="CF907" s="66">
        <f>MAX(CE404:CE907)</f>
        <v>160885</v>
      </c>
      <c r="CG907" s="66">
        <f t="shared" si="1002"/>
        <v>0</v>
      </c>
      <c r="CH907" s="370">
        <f t="shared" si="972"/>
        <v>42604</v>
      </c>
      <c r="CI907" s="17">
        <f t="shared" si="1038"/>
        <v>1</v>
      </c>
      <c r="CJ907" s="17">
        <f t="shared" si="1039"/>
        <v>0</v>
      </c>
      <c r="CK907" s="38">
        <f>MAX(BV38:BV907)</f>
        <v>1876.9</v>
      </c>
      <c r="CL907" s="38">
        <f t="shared" si="1022"/>
        <v>-551</v>
      </c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</row>
    <row r="908" spans="1:147" customFormat="1" x14ac:dyDescent="0.25">
      <c r="A908" s="3"/>
      <c r="B908" s="254">
        <f t="shared" si="1032"/>
        <v>42422</v>
      </c>
      <c r="C908" s="5">
        <f t="shared" si="1035"/>
        <v>53918</v>
      </c>
      <c r="D908" s="5">
        <v>0</v>
      </c>
      <c r="E908" s="66">
        <f t="shared" si="1037"/>
        <v>0</v>
      </c>
      <c r="F908" s="66">
        <f t="shared" si="1033"/>
        <v>1600.9999999999998</v>
      </c>
      <c r="G908" s="4">
        <f t="shared" si="1036"/>
        <v>55519</v>
      </c>
      <c r="H908" s="8">
        <f t="shared" si="1034"/>
        <v>2.969323787974331E-2</v>
      </c>
      <c r="I908" s="3"/>
      <c r="J908" s="306">
        <v>42611</v>
      </c>
      <c r="K908" s="176">
        <v>1323.8</v>
      </c>
      <c r="L908" s="176">
        <v>1334</v>
      </c>
      <c r="M908" s="176">
        <v>1305.5</v>
      </c>
      <c r="N908" s="178">
        <v>1326.7</v>
      </c>
      <c r="O908" s="5">
        <f t="shared" si="979"/>
        <v>28.5</v>
      </c>
      <c r="P908" s="8">
        <f t="shared" si="980"/>
        <v>2.1528931862819158E-2</v>
      </c>
      <c r="Q908" s="8">
        <f>(AVERAGE(P905:P907))*Q1239</f>
        <v>7.9311009639621548E-3</v>
      </c>
      <c r="R908" s="8">
        <f>P907/P1239</f>
        <v>0.5861633030608796</v>
      </c>
      <c r="S908" s="109">
        <f t="shared" si="964"/>
        <v>1313.3008085439069</v>
      </c>
      <c r="T908" s="5">
        <f t="shared" si="965"/>
        <v>8.7999999999999545</v>
      </c>
      <c r="U908" s="8">
        <f t="shared" si="978"/>
        <v>0.56000000000000227</v>
      </c>
      <c r="V908" s="19">
        <f t="shared" si="966"/>
        <v>0</v>
      </c>
      <c r="W908" s="109">
        <f t="shared" si="967"/>
        <v>1334.299191456093</v>
      </c>
      <c r="X908" s="5">
        <f t="shared" si="968"/>
        <v>11.200000000000045</v>
      </c>
      <c r="Y908" s="8">
        <f t="shared" si="981"/>
        <v>0.43999999999999773</v>
      </c>
      <c r="Z908" s="5">
        <f t="shared" si="969"/>
        <v>0</v>
      </c>
      <c r="AA908" s="5">
        <f>K908*AA1239</f>
        <v>17.209399999999999</v>
      </c>
      <c r="AB908" s="5">
        <f t="shared" si="982"/>
        <v>10.087518747695901</v>
      </c>
      <c r="AC908" s="2">
        <f t="shared" si="1020"/>
        <v>42611</v>
      </c>
      <c r="AD908" s="43">
        <f t="shared" si="986"/>
        <v>1315</v>
      </c>
      <c r="AE908" s="235">
        <v>4.4000000000000004</v>
      </c>
      <c r="AF908" s="131">
        <f>(AK907&gt;AF1239)*1</f>
        <v>1</v>
      </c>
      <c r="AG908" s="112">
        <f>MROUND((AD908*AG1239),5)</f>
        <v>1290</v>
      </c>
      <c r="AH908" s="113">
        <f>MROUND((AE908*AH1239),0.1)</f>
        <v>0.8</v>
      </c>
      <c r="AI908" s="60">
        <f t="shared" si="987"/>
        <v>0.79999999999995453</v>
      </c>
      <c r="AJ908" s="60">
        <f t="shared" si="970"/>
        <v>1323.8</v>
      </c>
      <c r="AK908" s="133">
        <f t="shared" si="971"/>
        <v>1326.7</v>
      </c>
      <c r="AL908" s="41">
        <f t="shared" si="983"/>
        <v>1335</v>
      </c>
      <c r="AM908" s="56">
        <f t="shared" si="984"/>
        <v>4.4000000000000004</v>
      </c>
      <c r="AN908" s="82">
        <f t="shared" si="985"/>
        <v>1</v>
      </c>
      <c r="AO908" s="82">
        <f t="shared" si="988"/>
        <v>0</v>
      </c>
      <c r="AP908" s="33">
        <f t="shared" si="1003"/>
        <v>0</v>
      </c>
      <c r="AQ908" s="29">
        <f t="shared" si="989"/>
        <v>0</v>
      </c>
      <c r="AR908" s="86">
        <f t="shared" si="990"/>
        <v>1</v>
      </c>
      <c r="AS908" s="33">
        <f t="shared" si="991"/>
        <v>0</v>
      </c>
      <c r="AT908" s="19">
        <f t="shared" si="992"/>
        <v>0</v>
      </c>
      <c r="AU908" s="18">
        <f t="shared" si="1004"/>
        <v>1</v>
      </c>
      <c r="AV908" s="5">
        <f t="shared" si="1005"/>
        <v>4.4000000000000004</v>
      </c>
      <c r="AW908" s="17">
        <f t="shared" si="993"/>
        <v>1</v>
      </c>
      <c r="AX908" s="17">
        <f t="shared" si="994"/>
        <v>0</v>
      </c>
      <c r="AY908" s="17">
        <f t="shared" si="1006"/>
        <v>0</v>
      </c>
      <c r="AZ908" s="19">
        <f t="shared" si="1007"/>
        <v>1335</v>
      </c>
      <c r="BA908" s="19">
        <f t="shared" si="1008"/>
        <v>0</v>
      </c>
      <c r="BB908" s="19">
        <f t="shared" si="1009"/>
        <v>0</v>
      </c>
      <c r="BC908" s="19">
        <f t="shared" si="1010"/>
        <v>0</v>
      </c>
      <c r="BD908" s="17">
        <f t="shared" si="1011"/>
        <v>1335</v>
      </c>
      <c r="BE908" s="17">
        <f t="shared" si="995"/>
        <v>0</v>
      </c>
      <c r="BF908" s="38">
        <f t="shared" si="996"/>
        <v>0</v>
      </c>
      <c r="BG908" s="38">
        <f t="shared" si="997"/>
        <v>0</v>
      </c>
      <c r="BH908" s="38">
        <f t="shared" si="1012"/>
        <v>0</v>
      </c>
      <c r="BI908" s="38">
        <f t="shared" si="998"/>
        <v>-0.8</v>
      </c>
      <c r="BJ908" s="5">
        <f t="shared" si="999"/>
        <v>0</v>
      </c>
      <c r="BK908" s="5">
        <f t="shared" si="1013"/>
        <v>0</v>
      </c>
      <c r="BL908" s="22">
        <f t="shared" si="1014"/>
        <v>4.4000000000000004</v>
      </c>
      <c r="BM908" s="5">
        <f t="shared" si="1015"/>
        <v>3.6000000000000005</v>
      </c>
      <c r="BN908" s="66">
        <f t="shared" si="1016"/>
        <v>360.00000000000006</v>
      </c>
      <c r="BO908" s="5">
        <f>AP908*BO1746</f>
        <v>0</v>
      </c>
      <c r="BP908" s="5">
        <f>AU908*BP1239</f>
        <v>-39</v>
      </c>
      <c r="BQ908" s="5">
        <f t="shared" si="973"/>
        <v>-39</v>
      </c>
      <c r="BR908" s="356">
        <f t="shared" si="1031"/>
        <v>282.00000000000006</v>
      </c>
      <c r="BS908" s="5">
        <f t="shared" si="1017"/>
        <v>1326.7</v>
      </c>
      <c r="BT908" s="6"/>
      <c r="BU908" s="306">
        <v>42611</v>
      </c>
      <c r="BV908" s="38">
        <f t="shared" si="1000"/>
        <v>1326.7</v>
      </c>
      <c r="BW908" s="66">
        <f>BV27*BV908</f>
        <v>109301.36760586589</v>
      </c>
      <c r="BX908" s="66">
        <f t="shared" si="1023"/>
        <v>65.908716427744366</v>
      </c>
      <c r="BY908" s="17">
        <f t="shared" si="1021"/>
        <v>1</v>
      </c>
      <c r="BZ908" s="17">
        <f t="shared" si="1024"/>
        <v>0</v>
      </c>
      <c r="CA908" s="66">
        <f t="shared" si="974"/>
        <v>282</v>
      </c>
      <c r="CB908" s="66">
        <f>N3+CE908</f>
        <v>211167</v>
      </c>
      <c r="CC908" s="66">
        <f>MAX(BW404:BW908)</f>
        <v>154630.08732904927</v>
      </c>
      <c r="CD908" s="66">
        <f t="shared" si="1001"/>
        <v>-45328.719723183385</v>
      </c>
      <c r="CE908" s="66">
        <f t="shared" si="975"/>
        <v>161167</v>
      </c>
      <c r="CF908" s="66">
        <f>MAX(CE404:CE908)</f>
        <v>161167</v>
      </c>
      <c r="CG908" s="66">
        <f t="shared" si="1002"/>
        <v>0</v>
      </c>
      <c r="CH908" s="370">
        <f t="shared" si="972"/>
        <v>42611</v>
      </c>
      <c r="CI908" s="17">
        <f t="shared" si="1038"/>
        <v>1</v>
      </c>
      <c r="CJ908" s="17">
        <f t="shared" si="1039"/>
        <v>0</v>
      </c>
      <c r="CK908" s="38">
        <f>MAX(BV38:BV908)</f>
        <v>1876.9</v>
      </c>
      <c r="CL908" s="38">
        <f t="shared" si="1022"/>
        <v>-550.20000000000005</v>
      </c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</row>
    <row r="909" spans="1:147" customFormat="1" x14ac:dyDescent="0.25">
      <c r="A909" s="3"/>
      <c r="B909" s="254">
        <f t="shared" si="1032"/>
        <v>42429</v>
      </c>
      <c r="C909" s="5">
        <f t="shared" si="1035"/>
        <v>55519</v>
      </c>
      <c r="D909" s="5">
        <v>0</v>
      </c>
      <c r="E909" s="66">
        <f t="shared" si="1037"/>
        <v>0</v>
      </c>
      <c r="F909" s="66">
        <f t="shared" si="1033"/>
        <v>711</v>
      </c>
      <c r="G909" s="4">
        <f t="shared" si="1036"/>
        <v>56230</v>
      </c>
      <c r="H909" s="8">
        <f t="shared" si="1034"/>
        <v>1.2806426628721699E-2</v>
      </c>
      <c r="I909" s="3"/>
      <c r="J909" s="306">
        <v>42618</v>
      </c>
      <c r="K909" s="176">
        <v>1328.1</v>
      </c>
      <c r="L909" s="176">
        <v>1357.6</v>
      </c>
      <c r="M909" s="176">
        <v>1325.5</v>
      </c>
      <c r="N909" s="178">
        <v>1334.5</v>
      </c>
      <c r="O909" s="5">
        <f t="shared" si="979"/>
        <v>32.099999999999909</v>
      </c>
      <c r="P909" s="8">
        <f t="shared" si="980"/>
        <v>2.4169866726903029E-2</v>
      </c>
      <c r="Q909" s="8">
        <f>(AVERAGE(P906:P908))*Q1239</f>
        <v>7.9882242778515182E-3</v>
      </c>
      <c r="R909" s="8">
        <f>P908/P1239</f>
        <v>0.61054629126803062</v>
      </c>
      <c r="S909" s="109">
        <f t="shared" si="964"/>
        <v>1317.4908393365854</v>
      </c>
      <c r="T909" s="5">
        <f t="shared" si="965"/>
        <v>13.099999999999909</v>
      </c>
      <c r="U909" s="8">
        <f t="shared" si="978"/>
        <v>0.47600000000000364</v>
      </c>
      <c r="V909" s="19">
        <f t="shared" si="966"/>
        <v>0</v>
      </c>
      <c r="W909" s="109">
        <f t="shared" si="967"/>
        <v>1338.7091606634144</v>
      </c>
      <c r="X909" s="5">
        <f t="shared" si="968"/>
        <v>11.900000000000091</v>
      </c>
      <c r="Y909" s="8">
        <f t="shared" si="981"/>
        <v>0.52399999999999636</v>
      </c>
      <c r="Z909" s="5">
        <f t="shared" si="969"/>
        <v>0</v>
      </c>
      <c r="AA909" s="5">
        <f>K909*AA1239</f>
        <v>17.265299999999996</v>
      </c>
      <c r="AB909" s="5">
        <f t="shared" si="982"/>
        <v>10.541264882629926</v>
      </c>
      <c r="AC909" s="2">
        <f t="shared" si="1020"/>
        <v>42618</v>
      </c>
      <c r="AD909" s="43">
        <f t="shared" si="986"/>
        <v>1315</v>
      </c>
      <c r="AE909" s="235">
        <v>5.6</v>
      </c>
      <c r="AF909" s="131">
        <f>(AK908&gt;AF1239)*1</f>
        <v>1</v>
      </c>
      <c r="AG909" s="112">
        <f>MROUND((AD909*AG1239),5)</f>
        <v>1290</v>
      </c>
      <c r="AH909" s="113">
        <f>MROUND((AE909*AH1239),0.1)</f>
        <v>1</v>
      </c>
      <c r="AI909" s="60">
        <f t="shared" si="987"/>
        <v>7.7999999999999545</v>
      </c>
      <c r="AJ909" s="60">
        <f t="shared" si="970"/>
        <v>1328.1</v>
      </c>
      <c r="AK909" s="133">
        <f t="shared" si="971"/>
        <v>1334.5</v>
      </c>
      <c r="AL909" s="41">
        <f t="shared" si="983"/>
        <v>1340</v>
      </c>
      <c r="AM909" s="56">
        <f t="shared" si="984"/>
        <v>4.4000000000000004</v>
      </c>
      <c r="AN909" s="82">
        <f t="shared" si="985"/>
        <v>1</v>
      </c>
      <c r="AO909" s="82">
        <f t="shared" si="988"/>
        <v>0</v>
      </c>
      <c r="AP909" s="33">
        <f t="shared" si="1003"/>
        <v>0</v>
      </c>
      <c r="AQ909" s="29">
        <f t="shared" si="989"/>
        <v>0</v>
      </c>
      <c r="AR909" s="86">
        <f t="shared" si="990"/>
        <v>1</v>
      </c>
      <c r="AS909" s="33">
        <f t="shared" si="991"/>
        <v>0</v>
      </c>
      <c r="AT909" s="19">
        <f t="shared" si="992"/>
        <v>0</v>
      </c>
      <c r="AU909" s="18">
        <f t="shared" si="1004"/>
        <v>1</v>
      </c>
      <c r="AV909" s="5">
        <f t="shared" si="1005"/>
        <v>4.4000000000000004</v>
      </c>
      <c r="AW909" s="17">
        <f t="shared" si="993"/>
        <v>1</v>
      </c>
      <c r="AX909" s="17">
        <f t="shared" si="994"/>
        <v>0</v>
      </c>
      <c r="AY909" s="17">
        <f t="shared" si="1006"/>
        <v>0</v>
      </c>
      <c r="AZ909" s="19">
        <f t="shared" si="1007"/>
        <v>1335</v>
      </c>
      <c r="BA909" s="19">
        <f t="shared" si="1008"/>
        <v>0</v>
      </c>
      <c r="BB909" s="19">
        <f t="shared" si="1009"/>
        <v>0</v>
      </c>
      <c r="BC909" s="19">
        <f t="shared" si="1010"/>
        <v>0</v>
      </c>
      <c r="BD909" s="17">
        <f t="shared" si="1011"/>
        <v>1335</v>
      </c>
      <c r="BE909" s="17">
        <f t="shared" si="995"/>
        <v>0</v>
      </c>
      <c r="BF909" s="38">
        <f t="shared" si="996"/>
        <v>0</v>
      </c>
      <c r="BG909" s="38">
        <f t="shared" si="997"/>
        <v>0</v>
      </c>
      <c r="BH909" s="38">
        <f t="shared" si="1012"/>
        <v>0</v>
      </c>
      <c r="BI909" s="38">
        <f t="shared" si="998"/>
        <v>-1</v>
      </c>
      <c r="BJ909" s="5">
        <f t="shared" si="999"/>
        <v>0</v>
      </c>
      <c r="BK909" s="5">
        <f t="shared" si="1013"/>
        <v>0</v>
      </c>
      <c r="BL909" s="22">
        <f t="shared" si="1014"/>
        <v>4.4000000000000004</v>
      </c>
      <c r="BM909" s="5">
        <f t="shared" si="1015"/>
        <v>3.4000000000000004</v>
      </c>
      <c r="BN909" s="66">
        <f t="shared" si="1016"/>
        <v>340.00000000000006</v>
      </c>
      <c r="BO909" s="5">
        <f>AP909*BO1747</f>
        <v>0</v>
      </c>
      <c r="BP909" s="5">
        <f>AU909*BP1239</f>
        <v>-39</v>
      </c>
      <c r="BQ909" s="5">
        <f t="shared" si="973"/>
        <v>-39</v>
      </c>
      <c r="BR909" s="356">
        <f t="shared" si="1031"/>
        <v>262.00000000000006</v>
      </c>
      <c r="BS909" s="5">
        <f t="shared" si="1017"/>
        <v>1334.5</v>
      </c>
      <c r="BT909" s="6"/>
      <c r="BU909" s="306">
        <v>42618</v>
      </c>
      <c r="BV909" s="38">
        <f t="shared" si="1000"/>
        <v>1334.5</v>
      </c>
      <c r="BW909" s="66">
        <f>BV27*BV909</f>
        <v>109943.97759103643</v>
      </c>
      <c r="BX909" s="66">
        <f t="shared" si="1023"/>
        <v>642.60998517053667</v>
      </c>
      <c r="BY909" s="17">
        <f t="shared" si="1021"/>
        <v>1</v>
      </c>
      <c r="BZ909" s="17">
        <f t="shared" si="1024"/>
        <v>0</v>
      </c>
      <c r="CA909" s="66">
        <f t="shared" si="974"/>
        <v>262</v>
      </c>
      <c r="CB909" s="66">
        <f>N3+CE909</f>
        <v>211429</v>
      </c>
      <c r="CC909" s="66">
        <f>MAX(BW404:BW909)</f>
        <v>154630.08732904927</v>
      </c>
      <c r="CD909" s="66">
        <f t="shared" si="1001"/>
        <v>-44686.109738012849</v>
      </c>
      <c r="CE909" s="66">
        <f t="shared" si="975"/>
        <v>161429</v>
      </c>
      <c r="CF909" s="66">
        <f>MAX(CE404:CE909)</f>
        <v>161429</v>
      </c>
      <c r="CG909" s="66">
        <f t="shared" si="1002"/>
        <v>0</v>
      </c>
      <c r="CH909" s="370">
        <f t="shared" si="972"/>
        <v>42618</v>
      </c>
      <c r="CI909" s="17">
        <f t="shared" si="1038"/>
        <v>1</v>
      </c>
      <c r="CJ909" s="17">
        <f t="shared" si="1039"/>
        <v>0</v>
      </c>
      <c r="CK909" s="38">
        <f>MAX(BV38:BV909)</f>
        <v>1876.9</v>
      </c>
      <c r="CL909" s="38">
        <f t="shared" si="1022"/>
        <v>-542.40000000000009</v>
      </c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</row>
    <row r="910" spans="1:147" customFormat="1" x14ac:dyDescent="0.25">
      <c r="A910" s="3"/>
      <c r="B910" s="254">
        <f t="shared" si="1032"/>
        <v>42436</v>
      </c>
      <c r="C910" s="5">
        <f t="shared" si="1035"/>
        <v>56230</v>
      </c>
      <c r="D910" s="5">
        <v>0</v>
      </c>
      <c r="E910" s="66">
        <f t="shared" si="1037"/>
        <v>0</v>
      </c>
      <c r="F910" s="66">
        <f t="shared" si="1033"/>
        <v>721</v>
      </c>
      <c r="G910" s="4">
        <f t="shared" si="1036"/>
        <v>56951</v>
      </c>
      <c r="H910" s="8">
        <f t="shared" si="1034"/>
        <v>1.2822336830873199E-2</v>
      </c>
      <c r="I910" s="3"/>
      <c r="J910" s="306">
        <v>42625</v>
      </c>
      <c r="K910" s="176">
        <v>1332</v>
      </c>
      <c r="L910" s="176">
        <v>1335.9</v>
      </c>
      <c r="M910" s="176">
        <v>1309.2</v>
      </c>
      <c r="N910" s="178">
        <v>1310.2</v>
      </c>
      <c r="O910" s="5">
        <f t="shared" si="979"/>
        <v>26.700000000000045</v>
      </c>
      <c r="P910" s="8">
        <f t="shared" si="980"/>
        <v>2.004504504504508E-2</v>
      </c>
      <c r="Q910" s="8">
        <f>(AVERAGE(P907:P909))*Q1239</f>
        <v>8.8490591428179721E-3</v>
      </c>
      <c r="R910" s="8">
        <f>P909/P1239</f>
        <v>0.6854414601050649</v>
      </c>
      <c r="S910" s="109">
        <f t="shared" si="964"/>
        <v>1320.2130532217664</v>
      </c>
      <c r="T910" s="5">
        <f t="shared" si="965"/>
        <v>12</v>
      </c>
      <c r="U910" s="8">
        <f t="shared" si="978"/>
        <v>0.52</v>
      </c>
      <c r="V910" s="19">
        <f t="shared" si="966"/>
        <v>9.7999999999999545</v>
      </c>
      <c r="W910" s="109">
        <f t="shared" si="967"/>
        <v>1343.7869467782336</v>
      </c>
      <c r="X910" s="5">
        <f t="shared" si="968"/>
        <v>13</v>
      </c>
      <c r="Y910" s="8">
        <f t="shared" si="981"/>
        <v>0.48</v>
      </c>
      <c r="Z910" s="5">
        <f t="shared" si="969"/>
        <v>0</v>
      </c>
      <c r="AA910" s="5">
        <f>K910*AA1239</f>
        <v>17.315999999999999</v>
      </c>
      <c r="AB910" s="5">
        <f t="shared" si="982"/>
        <v>11.869104323179304</v>
      </c>
      <c r="AC910" s="2">
        <f t="shared" si="1020"/>
        <v>42625</v>
      </c>
      <c r="AD910" s="43">
        <f t="shared" si="986"/>
        <v>1320</v>
      </c>
      <c r="AE910" s="235">
        <v>5</v>
      </c>
      <c r="AF910" s="131">
        <f>(AK909&gt;AF1239)*1</f>
        <v>1</v>
      </c>
      <c r="AG910" s="112">
        <f>MROUND((AD910*AG1239),5)</f>
        <v>1295</v>
      </c>
      <c r="AH910" s="113">
        <f>MROUND((AE910*AH1239),0.1)</f>
        <v>0.9</v>
      </c>
      <c r="AI910" s="60">
        <f t="shared" si="987"/>
        <v>-24.299999999999955</v>
      </c>
      <c r="AJ910" s="60">
        <f t="shared" si="970"/>
        <v>1332</v>
      </c>
      <c r="AK910" s="133">
        <f t="shared" si="971"/>
        <v>1310.2</v>
      </c>
      <c r="AL910" s="41">
        <f t="shared" si="983"/>
        <v>1345</v>
      </c>
      <c r="AM910" s="56">
        <f t="shared" si="984"/>
        <v>5.5</v>
      </c>
      <c r="AN910" s="82">
        <f t="shared" si="985"/>
        <v>0</v>
      </c>
      <c r="AO910" s="82">
        <f t="shared" si="988"/>
        <v>1</v>
      </c>
      <c r="AP910" s="33">
        <f t="shared" si="1003"/>
        <v>0</v>
      </c>
      <c r="AQ910" s="29">
        <f t="shared" si="989"/>
        <v>0</v>
      </c>
      <c r="AR910" s="86">
        <f t="shared" si="990"/>
        <v>0</v>
      </c>
      <c r="AS910" s="33">
        <f t="shared" si="991"/>
        <v>0</v>
      </c>
      <c r="AT910" s="19">
        <f t="shared" si="992"/>
        <v>0</v>
      </c>
      <c r="AU910" s="18">
        <f t="shared" si="1004"/>
        <v>1</v>
      </c>
      <c r="AV910" s="5">
        <f t="shared" si="1005"/>
        <v>5.5</v>
      </c>
      <c r="AW910" s="17">
        <f t="shared" si="993"/>
        <v>1</v>
      </c>
      <c r="AX910" s="17">
        <f t="shared" si="994"/>
        <v>0</v>
      </c>
      <c r="AY910" s="17">
        <f t="shared" si="1006"/>
        <v>0</v>
      </c>
      <c r="AZ910" s="19">
        <f t="shared" si="1007"/>
        <v>1335</v>
      </c>
      <c r="BA910" s="19">
        <f t="shared" si="1008"/>
        <v>0</v>
      </c>
      <c r="BB910" s="19">
        <f t="shared" si="1009"/>
        <v>0</v>
      </c>
      <c r="BC910" s="19">
        <f t="shared" si="1010"/>
        <v>0</v>
      </c>
      <c r="BD910" s="17">
        <f t="shared" si="1011"/>
        <v>1335</v>
      </c>
      <c r="BE910" s="17">
        <f t="shared" si="995"/>
        <v>0</v>
      </c>
      <c r="BF910" s="38">
        <f t="shared" si="996"/>
        <v>0</v>
      </c>
      <c r="BG910" s="38">
        <f t="shared" si="997"/>
        <v>0</v>
      </c>
      <c r="BH910" s="38">
        <f t="shared" si="1012"/>
        <v>0</v>
      </c>
      <c r="BI910" s="38">
        <f t="shared" si="998"/>
        <v>-0.9</v>
      </c>
      <c r="BJ910" s="5">
        <f t="shared" si="999"/>
        <v>0</v>
      </c>
      <c r="BK910" s="5">
        <f t="shared" si="1013"/>
        <v>0</v>
      </c>
      <c r="BL910" s="22">
        <f t="shared" si="1014"/>
        <v>5.5</v>
      </c>
      <c r="BM910" s="5">
        <f t="shared" si="1015"/>
        <v>4.5999999999999996</v>
      </c>
      <c r="BN910" s="66">
        <f t="shared" si="1016"/>
        <v>459.99999999999994</v>
      </c>
      <c r="BO910" s="5">
        <f>AP910*BO1748</f>
        <v>0</v>
      </c>
      <c r="BP910" s="5">
        <f>AU910*BP1239</f>
        <v>-39</v>
      </c>
      <c r="BQ910" s="5">
        <f t="shared" si="973"/>
        <v>-39</v>
      </c>
      <c r="BR910" s="356">
        <f t="shared" si="1031"/>
        <v>381.99999999999994</v>
      </c>
      <c r="BS910" s="5">
        <f t="shared" si="1017"/>
        <v>1310.2</v>
      </c>
      <c r="BT910" s="6"/>
      <c r="BU910" s="306">
        <v>42625</v>
      </c>
      <c r="BV910" s="38">
        <f t="shared" si="1000"/>
        <v>1310.2</v>
      </c>
      <c r="BW910" s="66">
        <f>BV27*BV910</f>
        <v>107942.00032954359</v>
      </c>
      <c r="BX910" s="66">
        <f t="shared" si="1023"/>
        <v>-2001.977261492837</v>
      </c>
      <c r="BY910" s="17">
        <f t="shared" si="1021"/>
        <v>0</v>
      </c>
      <c r="BZ910" s="17">
        <f t="shared" si="1024"/>
        <v>1</v>
      </c>
      <c r="CA910" s="66">
        <f t="shared" si="974"/>
        <v>382</v>
      </c>
      <c r="CB910" s="66">
        <f>N3+CE910</f>
        <v>211811</v>
      </c>
      <c r="CC910" s="66">
        <f>MAX(BW404:BW910)</f>
        <v>154630.08732904927</v>
      </c>
      <c r="CD910" s="66">
        <f t="shared" si="1001"/>
        <v>-46688.086999505686</v>
      </c>
      <c r="CE910" s="66">
        <f t="shared" si="975"/>
        <v>161811</v>
      </c>
      <c r="CF910" s="66">
        <f>MAX(CE404:CE910)</f>
        <v>161811</v>
      </c>
      <c r="CG910" s="66">
        <f t="shared" si="1002"/>
        <v>0</v>
      </c>
      <c r="CH910" s="370">
        <f t="shared" si="972"/>
        <v>42625</v>
      </c>
      <c r="CI910" s="17">
        <f t="shared" si="1038"/>
        <v>1</v>
      </c>
      <c r="CJ910" s="17">
        <f t="shared" si="1039"/>
        <v>0</v>
      </c>
      <c r="CK910" s="38">
        <f>MAX(BV38:BV910)</f>
        <v>1876.9</v>
      </c>
      <c r="CL910" s="38">
        <f t="shared" si="1022"/>
        <v>-566.70000000000005</v>
      </c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</row>
    <row r="911" spans="1:147" customFormat="1" x14ac:dyDescent="0.25">
      <c r="A911" s="3"/>
      <c r="B911" s="254">
        <f t="shared" si="1032"/>
        <v>42443</v>
      </c>
      <c r="C911" s="5">
        <f t="shared" si="1035"/>
        <v>56951</v>
      </c>
      <c r="D911" s="5">
        <v>0</v>
      </c>
      <c r="E911" s="66">
        <f t="shared" si="1037"/>
        <v>0</v>
      </c>
      <c r="F911" s="66">
        <f t="shared" si="1033"/>
        <v>1051</v>
      </c>
      <c r="G911" s="4">
        <f t="shared" si="1036"/>
        <v>58002</v>
      </c>
      <c r="H911" s="8">
        <f t="shared" si="1034"/>
        <v>1.8454460852311637E-2</v>
      </c>
      <c r="I911" s="3"/>
      <c r="J911" s="306">
        <v>42632</v>
      </c>
      <c r="K911" s="176">
        <v>1313.2</v>
      </c>
      <c r="L911" s="176">
        <v>1347.8</v>
      </c>
      <c r="M911" s="176">
        <v>1310.9</v>
      </c>
      <c r="N911" s="178">
        <v>1341.7</v>
      </c>
      <c r="O911" s="5">
        <f t="shared" si="979"/>
        <v>36.899999999999864</v>
      </c>
      <c r="P911" s="8">
        <f t="shared" si="980"/>
        <v>2.8099299421260937E-2</v>
      </c>
      <c r="Q911" s="8">
        <f>(AVERAGE(P908:P910))*Q1239</f>
        <v>8.7658458179689699E-3</v>
      </c>
      <c r="R911" s="8">
        <f>P910/P1239</f>
        <v>0.56846424098210213</v>
      </c>
      <c r="S911" s="109">
        <f t="shared" si="964"/>
        <v>1301.6886912718433</v>
      </c>
      <c r="T911" s="5">
        <f t="shared" si="965"/>
        <v>13.200000000000045</v>
      </c>
      <c r="U911" s="8">
        <f t="shared" si="978"/>
        <v>0.4719999999999982</v>
      </c>
      <c r="V911" s="19">
        <f t="shared" si="966"/>
        <v>0</v>
      </c>
      <c r="W911" s="109">
        <f t="shared" si="967"/>
        <v>1324.7113087281568</v>
      </c>
      <c r="X911" s="5">
        <f t="shared" si="968"/>
        <v>11.799999999999955</v>
      </c>
      <c r="Y911" s="8">
        <f t="shared" si="981"/>
        <v>0.5280000000000018</v>
      </c>
      <c r="Z911" s="5">
        <f t="shared" si="969"/>
        <v>16.700000000000045</v>
      </c>
      <c r="AA911" s="5">
        <f>K911*AA1239</f>
        <v>17.0716</v>
      </c>
      <c r="AB911" s="5">
        <f t="shared" si="982"/>
        <v>9.704594136350055</v>
      </c>
      <c r="AC911" s="2">
        <f t="shared" si="1020"/>
        <v>42632</v>
      </c>
      <c r="AD911" s="43">
        <f t="shared" si="986"/>
        <v>1300</v>
      </c>
      <c r="AE911" s="235">
        <v>6.1</v>
      </c>
      <c r="AF911" s="131">
        <f>(AK910&gt;AF1239)*1</f>
        <v>1</v>
      </c>
      <c r="AG911" s="112">
        <f>MROUND((AD911*AG1239),5)</f>
        <v>1275</v>
      </c>
      <c r="AH911" s="113">
        <f>MROUND((AE911*AH1239),0.1)</f>
        <v>1.1000000000000001</v>
      </c>
      <c r="AI911" s="60">
        <f t="shared" si="987"/>
        <v>31.5</v>
      </c>
      <c r="AJ911" s="60">
        <f t="shared" si="970"/>
        <v>1313.2</v>
      </c>
      <c r="AK911" s="133">
        <f t="shared" si="971"/>
        <v>1341.7</v>
      </c>
      <c r="AL911" s="41">
        <f t="shared" si="983"/>
        <v>1325</v>
      </c>
      <c r="AM911" s="56">
        <f t="shared" si="984"/>
        <v>5.7</v>
      </c>
      <c r="AN911" s="82">
        <f t="shared" si="985"/>
        <v>1</v>
      </c>
      <c r="AO911" s="82">
        <f t="shared" si="988"/>
        <v>0</v>
      </c>
      <c r="AP911" s="33">
        <f t="shared" si="1003"/>
        <v>0</v>
      </c>
      <c r="AQ911" s="29">
        <f t="shared" si="989"/>
        <v>0</v>
      </c>
      <c r="AR911" s="86">
        <f t="shared" si="990"/>
        <v>1</v>
      </c>
      <c r="AS911" s="33">
        <f t="shared" si="991"/>
        <v>0</v>
      </c>
      <c r="AT911" s="19">
        <f t="shared" si="992"/>
        <v>0</v>
      </c>
      <c r="AU911" s="18">
        <f t="shared" si="1004"/>
        <v>1</v>
      </c>
      <c r="AV911" s="5">
        <f t="shared" si="1005"/>
        <v>5.7</v>
      </c>
      <c r="AW911" s="17">
        <f t="shared" si="993"/>
        <v>0</v>
      </c>
      <c r="AX911" s="17">
        <f t="shared" si="994"/>
        <v>1</v>
      </c>
      <c r="AY911" s="17">
        <f t="shared" si="1006"/>
        <v>1325</v>
      </c>
      <c r="AZ911" s="19">
        <f t="shared" si="1007"/>
        <v>1335</v>
      </c>
      <c r="BA911" s="19">
        <f t="shared" si="1008"/>
        <v>0</v>
      </c>
      <c r="BB911" s="19">
        <f t="shared" si="1009"/>
        <v>0</v>
      </c>
      <c r="BC911" s="19">
        <f t="shared" si="1010"/>
        <v>1325</v>
      </c>
      <c r="BD911" s="17">
        <f t="shared" si="1011"/>
        <v>0</v>
      </c>
      <c r="BE911" s="17">
        <f t="shared" si="995"/>
        <v>0</v>
      </c>
      <c r="BF911" s="38">
        <f t="shared" si="996"/>
        <v>0</v>
      </c>
      <c r="BG911" s="38">
        <f t="shared" si="997"/>
        <v>0</v>
      </c>
      <c r="BH911" s="38">
        <f t="shared" si="1012"/>
        <v>0</v>
      </c>
      <c r="BI911" s="38">
        <f t="shared" si="998"/>
        <v>-1.1000000000000001</v>
      </c>
      <c r="BJ911" s="5">
        <f t="shared" si="999"/>
        <v>0</v>
      </c>
      <c r="BK911" s="5">
        <f t="shared" si="1013"/>
        <v>-10</v>
      </c>
      <c r="BL911" s="22">
        <f t="shared" si="1014"/>
        <v>-4.3</v>
      </c>
      <c r="BM911" s="5">
        <f t="shared" si="1015"/>
        <v>-5.4</v>
      </c>
      <c r="BN911" s="66">
        <f t="shared" si="1016"/>
        <v>-540</v>
      </c>
      <c r="BO911" s="5">
        <f>AP911*BO1749</f>
        <v>0</v>
      </c>
      <c r="BP911" s="5">
        <f>AU911*BP1239</f>
        <v>-39</v>
      </c>
      <c r="BQ911" s="5">
        <f t="shared" si="973"/>
        <v>-39</v>
      </c>
      <c r="BR911" s="356">
        <f t="shared" si="1031"/>
        <v>-618</v>
      </c>
      <c r="BS911" s="5">
        <f t="shared" si="1017"/>
        <v>1341.7</v>
      </c>
      <c r="BT911" s="6"/>
      <c r="BU911" s="306">
        <v>42632</v>
      </c>
      <c r="BV911" s="38">
        <f t="shared" si="1000"/>
        <v>1341.7</v>
      </c>
      <c r="BW911" s="66">
        <f>BV27*BV911</f>
        <v>110537.15603888615</v>
      </c>
      <c r="BX911" s="66">
        <f t="shared" si="1023"/>
        <v>2595.1557093425654</v>
      </c>
      <c r="BY911" s="17">
        <f t="shared" si="1021"/>
        <v>1</v>
      </c>
      <c r="BZ911" s="17">
        <f t="shared" si="1024"/>
        <v>0</v>
      </c>
      <c r="CA911" s="66">
        <f t="shared" si="974"/>
        <v>-618</v>
      </c>
      <c r="CB911" s="66">
        <f>N3+CE911</f>
        <v>211193</v>
      </c>
      <c r="CC911" s="66">
        <f>MAX(BW404:BW911)</f>
        <v>154630.08732904927</v>
      </c>
      <c r="CD911" s="66">
        <f t="shared" si="1001"/>
        <v>-44092.93129016312</v>
      </c>
      <c r="CE911" s="66">
        <f t="shared" si="975"/>
        <v>161193</v>
      </c>
      <c r="CF911" s="66">
        <f>MAX(CE404:CE911)</f>
        <v>161811</v>
      </c>
      <c r="CG911" s="66">
        <f t="shared" si="1002"/>
        <v>-618</v>
      </c>
      <c r="CH911" s="370">
        <f t="shared" si="972"/>
        <v>42632</v>
      </c>
      <c r="CI911" s="17">
        <f t="shared" si="1038"/>
        <v>0</v>
      </c>
      <c r="CJ911" s="17">
        <f t="shared" si="1039"/>
        <v>1</v>
      </c>
      <c r="CK911" s="38">
        <f>MAX(BV38:BV911)</f>
        <v>1876.9</v>
      </c>
      <c r="CL911" s="38">
        <f t="shared" si="1022"/>
        <v>-535.20000000000005</v>
      </c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</row>
    <row r="912" spans="1:147" customFormat="1" x14ac:dyDescent="0.25">
      <c r="A912" s="3"/>
      <c r="B912" s="254">
        <f t="shared" si="1032"/>
        <v>42450</v>
      </c>
      <c r="C912" s="5">
        <f t="shared" si="1035"/>
        <v>58002</v>
      </c>
      <c r="D912" s="5">
        <v>0</v>
      </c>
      <c r="E912" s="66">
        <f t="shared" si="1037"/>
        <v>0</v>
      </c>
      <c r="F912" s="66">
        <f t="shared" si="1033"/>
        <v>761</v>
      </c>
      <c r="G912" s="4">
        <f t="shared" si="1036"/>
        <v>58763</v>
      </c>
      <c r="H912" s="8">
        <f t="shared" si="1034"/>
        <v>1.3120237233198856E-2</v>
      </c>
      <c r="I912" s="3"/>
      <c r="J912" s="306">
        <v>42639</v>
      </c>
      <c r="K912" s="176">
        <v>1340.8</v>
      </c>
      <c r="L912" s="176">
        <v>1346.1</v>
      </c>
      <c r="M912" s="176">
        <v>1316</v>
      </c>
      <c r="N912" s="178">
        <v>1317.1</v>
      </c>
      <c r="O912" s="5">
        <f t="shared" si="979"/>
        <v>30.099999999999909</v>
      </c>
      <c r="P912" s="8">
        <f t="shared" si="980"/>
        <v>2.2449284009546471E-2</v>
      </c>
      <c r="Q912" s="8">
        <f>(AVERAGE(P909:P911))*Q1239</f>
        <v>9.6418948257612075E-3</v>
      </c>
      <c r="R912" s="8">
        <f>P911/P1239</f>
        <v>0.79687757656520641</v>
      </c>
      <c r="S912" s="109">
        <f t="shared" si="964"/>
        <v>1327.8721474176193</v>
      </c>
      <c r="T912" s="5">
        <f t="shared" si="965"/>
        <v>10.799999999999955</v>
      </c>
      <c r="U912" s="8">
        <f t="shared" si="978"/>
        <v>0.56800000000000184</v>
      </c>
      <c r="V912" s="19">
        <f t="shared" si="966"/>
        <v>12.900000000000091</v>
      </c>
      <c r="W912" s="109">
        <f t="shared" si="967"/>
        <v>1353.7278525823806</v>
      </c>
      <c r="X912" s="5">
        <f t="shared" si="968"/>
        <v>14.200000000000045</v>
      </c>
      <c r="Y912" s="8">
        <f t="shared" si="981"/>
        <v>0.43199999999999816</v>
      </c>
      <c r="Z912" s="5">
        <f t="shared" si="969"/>
        <v>0</v>
      </c>
      <c r="AA912" s="5">
        <f>K912*AA1239</f>
        <v>17.430399999999999</v>
      </c>
      <c r="AB912" s="5">
        <f t="shared" si="982"/>
        <v>13.889894910562173</v>
      </c>
      <c r="AC912" s="2">
        <f t="shared" si="1020"/>
        <v>42639</v>
      </c>
      <c r="AD912" s="43">
        <f t="shared" si="986"/>
        <v>1330</v>
      </c>
      <c r="AE912" s="235">
        <v>4.5999999999999996</v>
      </c>
      <c r="AF912" s="131">
        <f>(AK911&gt;AF1239)*1</f>
        <v>1</v>
      </c>
      <c r="AG912" s="112">
        <f>MROUND((AD912*AG1239),5)</f>
        <v>1305</v>
      </c>
      <c r="AH912" s="113">
        <f>MROUND((AE912*AH1239),0.1)</f>
        <v>0.8</v>
      </c>
      <c r="AI912" s="60">
        <f t="shared" si="987"/>
        <v>-24.600000000000136</v>
      </c>
      <c r="AJ912" s="60">
        <f t="shared" si="970"/>
        <v>1340.8</v>
      </c>
      <c r="AK912" s="133">
        <f t="shared" si="971"/>
        <v>1317.1</v>
      </c>
      <c r="AL912" s="41">
        <f t="shared" si="983"/>
        <v>1355</v>
      </c>
      <c r="AM912" s="56">
        <f t="shared" si="984"/>
        <v>5.1000000000000005</v>
      </c>
      <c r="AN912" s="82">
        <f t="shared" si="985"/>
        <v>0</v>
      </c>
      <c r="AO912" s="82">
        <f t="shared" si="988"/>
        <v>1</v>
      </c>
      <c r="AP912" s="33">
        <f t="shared" si="1003"/>
        <v>1</v>
      </c>
      <c r="AQ912" s="29">
        <f t="shared" si="989"/>
        <v>4.5999999999999996</v>
      </c>
      <c r="AR912" s="86">
        <f t="shared" si="990"/>
        <v>0</v>
      </c>
      <c r="AS912" s="33">
        <f t="shared" si="991"/>
        <v>1</v>
      </c>
      <c r="AT912" s="19">
        <f t="shared" si="992"/>
        <v>1330</v>
      </c>
      <c r="AU912" s="18">
        <f t="shared" si="1004"/>
        <v>0</v>
      </c>
      <c r="AV912" s="5">
        <f t="shared" si="1005"/>
        <v>0</v>
      </c>
      <c r="AW912" s="17">
        <f t="shared" si="993"/>
        <v>0</v>
      </c>
      <c r="AX912" s="17">
        <f t="shared" si="994"/>
        <v>0</v>
      </c>
      <c r="AY912" s="17">
        <f t="shared" si="1006"/>
        <v>0</v>
      </c>
      <c r="AZ912" s="19">
        <f t="shared" si="1007"/>
        <v>0</v>
      </c>
      <c r="BA912" s="19">
        <f t="shared" si="1008"/>
        <v>1330</v>
      </c>
      <c r="BB912" s="19">
        <f t="shared" si="1009"/>
        <v>0</v>
      </c>
      <c r="BC912" s="19">
        <f t="shared" si="1010"/>
        <v>0</v>
      </c>
      <c r="BD912" s="17">
        <f t="shared" si="1011"/>
        <v>1330</v>
      </c>
      <c r="BE912" s="17">
        <f t="shared" si="995"/>
        <v>0</v>
      </c>
      <c r="BF912" s="38">
        <f t="shared" si="996"/>
        <v>0</v>
      </c>
      <c r="BG912" s="38">
        <f t="shared" si="997"/>
        <v>0</v>
      </c>
      <c r="BH912" s="38">
        <f t="shared" si="1012"/>
        <v>0</v>
      </c>
      <c r="BI912" s="38">
        <f t="shared" si="998"/>
        <v>-0.8</v>
      </c>
      <c r="BJ912" s="5">
        <f t="shared" si="999"/>
        <v>4.5999999999999996</v>
      </c>
      <c r="BK912" s="5">
        <f t="shared" si="1013"/>
        <v>0</v>
      </c>
      <c r="BL912" s="22">
        <f t="shared" si="1014"/>
        <v>0</v>
      </c>
      <c r="BM912" s="5">
        <f t="shared" si="1015"/>
        <v>3.8</v>
      </c>
      <c r="BN912" s="66">
        <f t="shared" si="1016"/>
        <v>380</v>
      </c>
      <c r="BO912" s="5">
        <f>AP912*BO1750</f>
        <v>0</v>
      </c>
      <c r="BP912" s="5">
        <f>AU912*BP1239</f>
        <v>0</v>
      </c>
      <c r="BQ912" s="5">
        <f t="shared" si="973"/>
        <v>-39</v>
      </c>
      <c r="BR912" s="356">
        <f t="shared" si="1031"/>
        <v>341</v>
      </c>
      <c r="BS912" s="5">
        <f t="shared" si="1017"/>
        <v>1317.1</v>
      </c>
      <c r="BT912" s="6"/>
      <c r="BU912" s="306">
        <v>42639</v>
      </c>
      <c r="BV912" s="38">
        <f t="shared" si="1000"/>
        <v>1317.1</v>
      </c>
      <c r="BW912" s="66">
        <f>BV27*BV912</f>
        <v>108510.4630087329</v>
      </c>
      <c r="BX912" s="66">
        <f t="shared" si="1023"/>
        <v>-2026.6930301532557</v>
      </c>
      <c r="BY912" s="17">
        <f t="shared" si="1021"/>
        <v>0</v>
      </c>
      <c r="BZ912" s="17">
        <f t="shared" si="1024"/>
        <v>1</v>
      </c>
      <c r="CA912" s="66">
        <f t="shared" si="974"/>
        <v>341</v>
      </c>
      <c r="CB912" s="66">
        <f>N3+CE912</f>
        <v>211534</v>
      </c>
      <c r="CC912" s="66">
        <f>MAX(BW404:BW912)</f>
        <v>154630.08732904927</v>
      </c>
      <c r="CD912" s="66">
        <f t="shared" si="1001"/>
        <v>-46119.624320316376</v>
      </c>
      <c r="CE912" s="66">
        <f t="shared" si="975"/>
        <v>161534</v>
      </c>
      <c r="CF912" s="66">
        <f>MAX(CE404:CE912)</f>
        <v>161811</v>
      </c>
      <c r="CG912" s="66">
        <f t="shared" si="1002"/>
        <v>-277</v>
      </c>
      <c r="CH912" s="370">
        <f t="shared" si="972"/>
        <v>42639</v>
      </c>
      <c r="CI912" s="17">
        <f t="shared" si="1038"/>
        <v>1</v>
      </c>
      <c r="CJ912" s="17">
        <f t="shared" si="1039"/>
        <v>0</v>
      </c>
      <c r="CK912" s="38">
        <f>MAX(BV38:BV912)</f>
        <v>1876.9</v>
      </c>
      <c r="CL912" s="38">
        <f t="shared" si="1022"/>
        <v>-559.80000000000018</v>
      </c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</row>
    <row r="913" spans="1:147" customFormat="1" x14ac:dyDescent="0.25">
      <c r="A913" s="3"/>
      <c r="B913" s="254">
        <f t="shared" si="1032"/>
        <v>42457</v>
      </c>
      <c r="C913" s="5">
        <f t="shared" si="1035"/>
        <v>58763</v>
      </c>
      <c r="D913" s="5">
        <v>0</v>
      </c>
      <c r="E913" s="66">
        <f t="shared" si="1037"/>
        <v>0</v>
      </c>
      <c r="F913" s="66">
        <f t="shared" si="1033"/>
        <v>632</v>
      </c>
      <c r="G913" s="4">
        <f t="shared" si="1036"/>
        <v>59395</v>
      </c>
      <c r="H913" s="8">
        <f t="shared" si="1034"/>
        <v>1.0755066963905859E-2</v>
      </c>
      <c r="I913" s="3"/>
      <c r="J913" s="306">
        <v>42646</v>
      </c>
      <c r="K913" s="176">
        <v>1321</v>
      </c>
      <c r="L913" s="176">
        <v>1322.6</v>
      </c>
      <c r="M913" s="176">
        <v>1243.2</v>
      </c>
      <c r="N913" s="178">
        <v>1251.9000000000001</v>
      </c>
      <c r="O913" s="5">
        <f t="shared" si="979"/>
        <v>79.399999999999864</v>
      </c>
      <c r="P913" s="8">
        <f t="shared" si="980"/>
        <v>6.0105980317940851E-2</v>
      </c>
      <c r="Q913" s="8">
        <f>(AVERAGE(P910:P912))*Q1239</f>
        <v>9.412483796780332E-3</v>
      </c>
      <c r="R913" s="8">
        <f>P912/P1239</f>
        <v>0.63664687040616119</v>
      </c>
      <c r="S913" s="109">
        <f t="shared" si="964"/>
        <v>1308.5661089044531</v>
      </c>
      <c r="T913" s="5">
        <f t="shared" si="965"/>
        <v>11</v>
      </c>
      <c r="U913" s="8">
        <f t="shared" si="978"/>
        <v>0.56000000000000005</v>
      </c>
      <c r="V913" s="19">
        <f t="shared" si="966"/>
        <v>58.099999999999909</v>
      </c>
      <c r="W913" s="109">
        <f t="shared" si="967"/>
        <v>1333.4338910955469</v>
      </c>
      <c r="X913" s="5">
        <f t="shared" si="968"/>
        <v>14</v>
      </c>
      <c r="Y913" s="8">
        <f t="shared" si="981"/>
        <v>0.43999999999999995</v>
      </c>
      <c r="Z913" s="5">
        <f t="shared" si="969"/>
        <v>0</v>
      </c>
      <c r="AA913" s="5">
        <f>K913*AA1239</f>
        <v>17.172999999999998</v>
      </c>
      <c r="AB913" s="5">
        <f t="shared" si="982"/>
        <v>10.933136705485005</v>
      </c>
      <c r="AC913" s="2">
        <f t="shared" si="1020"/>
        <v>42646</v>
      </c>
      <c r="AD913" s="43">
        <f t="shared" si="986"/>
        <v>1310</v>
      </c>
      <c r="AE913" s="235">
        <v>7.9</v>
      </c>
      <c r="AF913" s="131">
        <f>(AK912&gt;AF1239)*1</f>
        <v>1</v>
      </c>
      <c r="AG913" s="112">
        <f>MROUND((AD913*AG1239),5)</f>
        <v>1285</v>
      </c>
      <c r="AH913" s="113">
        <f>MROUND((AE913*AH1239),0.1)</f>
        <v>1.4000000000000001</v>
      </c>
      <c r="AI913" s="60">
        <f t="shared" si="987"/>
        <v>-65.199999999999818</v>
      </c>
      <c r="AJ913" s="60">
        <f t="shared" si="970"/>
        <v>1321</v>
      </c>
      <c r="AK913" s="133">
        <f t="shared" si="971"/>
        <v>1251.9000000000001</v>
      </c>
      <c r="AL913" s="41">
        <f t="shared" si="983"/>
        <v>1335</v>
      </c>
      <c r="AM913" s="56">
        <f t="shared" si="984"/>
        <v>6</v>
      </c>
      <c r="AN913" s="82">
        <f t="shared" si="985"/>
        <v>0</v>
      </c>
      <c r="AO913" s="82">
        <f t="shared" si="988"/>
        <v>1</v>
      </c>
      <c r="AP913" s="33">
        <f t="shared" si="1003"/>
        <v>0</v>
      </c>
      <c r="AQ913" s="29">
        <f t="shared" si="989"/>
        <v>0</v>
      </c>
      <c r="AR913" s="86">
        <f t="shared" si="990"/>
        <v>0</v>
      </c>
      <c r="AS913" s="33">
        <f t="shared" si="991"/>
        <v>0</v>
      </c>
      <c r="AT913" s="19">
        <f t="shared" si="992"/>
        <v>0</v>
      </c>
      <c r="AU913" s="18">
        <f t="shared" si="1004"/>
        <v>1</v>
      </c>
      <c r="AV913" s="5">
        <f t="shared" si="1005"/>
        <v>6</v>
      </c>
      <c r="AW913" s="17">
        <f t="shared" si="993"/>
        <v>1</v>
      </c>
      <c r="AX913" s="17">
        <f t="shared" si="994"/>
        <v>0</v>
      </c>
      <c r="AY913" s="17">
        <f t="shared" si="1006"/>
        <v>0</v>
      </c>
      <c r="AZ913" s="19">
        <f t="shared" si="1007"/>
        <v>1330</v>
      </c>
      <c r="BA913" s="19">
        <f t="shared" si="1008"/>
        <v>0</v>
      </c>
      <c r="BB913" s="19">
        <f t="shared" si="1009"/>
        <v>1285</v>
      </c>
      <c r="BC913" s="19">
        <f t="shared" si="1010"/>
        <v>0</v>
      </c>
      <c r="BD913" s="17">
        <f t="shared" si="1011"/>
        <v>0</v>
      </c>
      <c r="BE913" s="17">
        <f t="shared" si="995"/>
        <v>1</v>
      </c>
      <c r="BF913" s="38">
        <f t="shared" si="996"/>
        <v>1285</v>
      </c>
      <c r="BG913" s="38">
        <f t="shared" si="997"/>
        <v>0</v>
      </c>
      <c r="BH913" s="38">
        <f t="shared" si="1012"/>
        <v>-45</v>
      </c>
      <c r="BI913" s="38">
        <f t="shared" si="998"/>
        <v>-46.4</v>
      </c>
      <c r="BJ913" s="5">
        <f t="shared" si="999"/>
        <v>0</v>
      </c>
      <c r="BK913" s="5">
        <f t="shared" si="1013"/>
        <v>0</v>
      </c>
      <c r="BL913" s="22">
        <f t="shared" si="1014"/>
        <v>6</v>
      </c>
      <c r="BM913" s="5">
        <f t="shared" si="1015"/>
        <v>-40.4</v>
      </c>
      <c r="BN913" s="66">
        <f t="shared" si="1016"/>
        <v>-4040</v>
      </c>
      <c r="BO913" s="5">
        <f>AP913*BO1751</f>
        <v>0</v>
      </c>
      <c r="BP913" s="5">
        <f>AU913*BP1239</f>
        <v>-39</v>
      </c>
      <c r="BQ913" s="5">
        <f t="shared" si="973"/>
        <v>-39</v>
      </c>
      <c r="BR913" s="356">
        <f t="shared" si="1031"/>
        <v>-4118</v>
      </c>
      <c r="BS913" s="5">
        <f t="shared" si="1017"/>
        <v>1251.9000000000001</v>
      </c>
      <c r="BT913" s="6"/>
      <c r="BU913" s="306">
        <v>42646</v>
      </c>
      <c r="BV913" s="38">
        <f t="shared" si="1000"/>
        <v>1251.9000000000001</v>
      </c>
      <c r="BW913" s="66">
        <f>BV27*BV913</f>
        <v>103138.90261987149</v>
      </c>
      <c r="BX913" s="66">
        <f t="shared" si="1023"/>
        <v>-5371.5603888614132</v>
      </c>
      <c r="BY913" s="17">
        <f t="shared" si="1021"/>
        <v>0</v>
      </c>
      <c r="BZ913" s="17">
        <f t="shared" si="1024"/>
        <v>1</v>
      </c>
      <c r="CA913" s="66">
        <f t="shared" si="974"/>
        <v>-4118</v>
      </c>
      <c r="CB913" s="66">
        <f>N3+CE913</f>
        <v>207416</v>
      </c>
      <c r="CC913" s="66">
        <f>MAX(BW404:BW913)</f>
        <v>154630.08732904927</v>
      </c>
      <c r="CD913" s="66">
        <f t="shared" si="1001"/>
        <v>-51491.184709177789</v>
      </c>
      <c r="CE913" s="66">
        <f t="shared" si="975"/>
        <v>157416</v>
      </c>
      <c r="CF913" s="66">
        <f>MAX(CE404:CE913)</f>
        <v>161811</v>
      </c>
      <c r="CG913" s="66">
        <f t="shared" si="1002"/>
        <v>-4395</v>
      </c>
      <c r="CH913" s="370">
        <f t="shared" si="972"/>
        <v>42646</v>
      </c>
      <c r="CI913" s="17">
        <f t="shared" si="1038"/>
        <v>0</v>
      </c>
      <c r="CJ913" s="17">
        <f t="shared" si="1039"/>
        <v>1</v>
      </c>
      <c r="CK913" s="38">
        <f>MAX(BV38:BV913)</f>
        <v>1876.9</v>
      </c>
      <c r="CL913" s="38">
        <f t="shared" si="1022"/>
        <v>-625</v>
      </c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</row>
    <row r="914" spans="1:147" customFormat="1" x14ac:dyDescent="0.25">
      <c r="A914" s="3"/>
      <c r="B914" s="254">
        <f t="shared" si="1032"/>
        <v>42464</v>
      </c>
      <c r="C914" s="5">
        <f t="shared" si="1035"/>
        <v>59395</v>
      </c>
      <c r="D914" s="5">
        <v>0</v>
      </c>
      <c r="E914" s="66">
        <f t="shared" si="1037"/>
        <v>0</v>
      </c>
      <c r="F914" s="66">
        <f t="shared" si="1033"/>
        <v>1162</v>
      </c>
      <c r="G914" s="4">
        <f t="shared" si="1036"/>
        <v>60557</v>
      </c>
      <c r="H914" s="8">
        <f t="shared" si="1034"/>
        <v>1.9563936358279316E-2</v>
      </c>
      <c r="I914" s="3"/>
      <c r="J914" s="306">
        <v>42653</v>
      </c>
      <c r="K914" s="176">
        <v>1258.5</v>
      </c>
      <c r="L914" s="176">
        <v>1266.8</v>
      </c>
      <c r="M914" s="176">
        <v>1246.9000000000001</v>
      </c>
      <c r="N914" s="178">
        <v>1255.5</v>
      </c>
      <c r="O914" s="5">
        <f t="shared" si="979"/>
        <v>19.899999999999864</v>
      </c>
      <c r="P914" s="8">
        <f t="shared" si="980"/>
        <v>1.5812475168851699E-2</v>
      </c>
      <c r="Q914" s="8">
        <f>(AVERAGE(P911:P913))*Q1239</f>
        <v>1.4753941833166438E-2</v>
      </c>
      <c r="R914" s="8">
        <f>P913/P1239</f>
        <v>1.7045659115826934</v>
      </c>
      <c r="S914" s="109">
        <f t="shared" si="964"/>
        <v>1239.9321642029599</v>
      </c>
      <c r="T914" s="5">
        <f t="shared" si="965"/>
        <v>18.5</v>
      </c>
      <c r="U914" s="8">
        <f t="shared" si="978"/>
        <v>0.47142857142857142</v>
      </c>
      <c r="V914" s="19">
        <f t="shared" si="966"/>
        <v>0</v>
      </c>
      <c r="W914" s="109">
        <f t="shared" si="967"/>
        <v>1277.0678357970401</v>
      </c>
      <c r="X914" s="5">
        <f t="shared" si="968"/>
        <v>16.5</v>
      </c>
      <c r="Y914" s="8">
        <f t="shared" si="981"/>
        <v>0.52857142857142858</v>
      </c>
      <c r="Z914" s="5">
        <f t="shared" si="969"/>
        <v>0</v>
      </c>
      <c r="AA914" s="5">
        <f>K914*AA1239</f>
        <v>16.360499999999998</v>
      </c>
      <c r="AB914" s="5">
        <f t="shared" si="982"/>
        <v>27.887550596448651</v>
      </c>
      <c r="AC914" s="2">
        <f t="shared" si="1020"/>
        <v>42653</v>
      </c>
      <c r="AD914" s="43">
        <f t="shared" si="986"/>
        <v>1240</v>
      </c>
      <c r="AE914" s="235">
        <v>6.1</v>
      </c>
      <c r="AF914" s="131">
        <f>(AK913&gt;AF1239)*1</f>
        <v>1</v>
      </c>
      <c r="AG914" s="112">
        <f>MROUND((AD914*AG1239),5)</f>
        <v>1215</v>
      </c>
      <c r="AH914" s="113">
        <f>MROUND((AE914*AH1239),0.1)</f>
        <v>1.1000000000000001</v>
      </c>
      <c r="AI914" s="60">
        <f t="shared" si="987"/>
        <v>3.5999999999999091</v>
      </c>
      <c r="AJ914" s="60">
        <f t="shared" si="970"/>
        <v>1258.5</v>
      </c>
      <c r="AK914" s="133">
        <f t="shared" si="971"/>
        <v>1255.5</v>
      </c>
      <c r="AL914" s="41">
        <f t="shared" si="983"/>
        <v>1275</v>
      </c>
      <c r="AM914" s="56">
        <f t="shared" si="984"/>
        <v>4.8000000000000007</v>
      </c>
      <c r="AN914" s="82">
        <f t="shared" si="985"/>
        <v>1</v>
      </c>
      <c r="AO914" s="82">
        <f t="shared" si="988"/>
        <v>0</v>
      </c>
      <c r="AP914" s="33">
        <f t="shared" si="1003"/>
        <v>1</v>
      </c>
      <c r="AQ914" s="29">
        <f t="shared" si="989"/>
        <v>6.1</v>
      </c>
      <c r="AR914" s="86">
        <f t="shared" si="990"/>
        <v>1</v>
      </c>
      <c r="AS914" s="33">
        <f t="shared" si="991"/>
        <v>0</v>
      </c>
      <c r="AT914" s="19">
        <f t="shared" si="992"/>
        <v>0</v>
      </c>
      <c r="AU914" s="18">
        <f t="shared" si="1004"/>
        <v>0</v>
      </c>
      <c r="AV914" s="5">
        <f t="shared" si="1005"/>
        <v>0</v>
      </c>
      <c r="AW914" s="17">
        <f t="shared" si="993"/>
        <v>0</v>
      </c>
      <c r="AX914" s="17">
        <f t="shared" si="994"/>
        <v>0</v>
      </c>
      <c r="AY914" s="17">
        <f t="shared" si="1006"/>
        <v>0</v>
      </c>
      <c r="AZ914" s="19">
        <f t="shared" si="1007"/>
        <v>0</v>
      </c>
      <c r="BA914" s="19">
        <f t="shared" si="1008"/>
        <v>0</v>
      </c>
      <c r="BB914" s="19">
        <f t="shared" si="1009"/>
        <v>0</v>
      </c>
      <c r="BC914" s="19">
        <f t="shared" si="1010"/>
        <v>0</v>
      </c>
      <c r="BD914" s="17">
        <f t="shared" si="1011"/>
        <v>0</v>
      </c>
      <c r="BE914" s="17">
        <f t="shared" si="995"/>
        <v>0</v>
      </c>
      <c r="BF914" s="38">
        <f t="shared" si="996"/>
        <v>0</v>
      </c>
      <c r="BG914" s="38">
        <f t="shared" si="997"/>
        <v>0</v>
      </c>
      <c r="BH914" s="38">
        <f t="shared" si="1012"/>
        <v>0</v>
      </c>
      <c r="BI914" s="38">
        <f t="shared" si="998"/>
        <v>-1.1000000000000001</v>
      </c>
      <c r="BJ914" s="5">
        <f t="shared" si="999"/>
        <v>6.1</v>
      </c>
      <c r="BK914" s="5">
        <f t="shared" si="1013"/>
        <v>0</v>
      </c>
      <c r="BL914" s="22">
        <f t="shared" si="1014"/>
        <v>0</v>
      </c>
      <c r="BM914" s="5">
        <f t="shared" si="1015"/>
        <v>5</v>
      </c>
      <c r="BN914" s="66">
        <f t="shared" si="1016"/>
        <v>500</v>
      </c>
      <c r="BO914" s="5">
        <f>AP914*BO1752</f>
        <v>0</v>
      </c>
      <c r="BP914" s="5">
        <f>AU914*BP1239</f>
        <v>0</v>
      </c>
      <c r="BQ914" s="5">
        <f t="shared" si="973"/>
        <v>-39</v>
      </c>
      <c r="BR914" s="356">
        <f t="shared" si="1031"/>
        <v>461</v>
      </c>
      <c r="BS914" s="5">
        <f t="shared" si="1017"/>
        <v>1255.5</v>
      </c>
      <c r="BT914" s="6"/>
      <c r="BU914" s="306">
        <v>42653</v>
      </c>
      <c r="BV914" s="38">
        <f t="shared" si="1000"/>
        <v>1255.5</v>
      </c>
      <c r="BW914" s="66">
        <f>BV27*BV914</f>
        <v>103435.49184379635</v>
      </c>
      <c r="BX914" s="66">
        <f t="shared" si="1023"/>
        <v>296.5892239248642</v>
      </c>
      <c r="BY914" s="17">
        <f t="shared" si="1021"/>
        <v>1</v>
      </c>
      <c r="BZ914" s="17">
        <f t="shared" si="1024"/>
        <v>0</v>
      </c>
      <c r="CA914" s="66">
        <f t="shared" si="974"/>
        <v>461</v>
      </c>
      <c r="CB914" s="66">
        <f>N3+CE914</f>
        <v>207877</v>
      </c>
      <c r="CC914" s="66">
        <f>MAX(BW404:BW914)</f>
        <v>154630.08732904927</v>
      </c>
      <c r="CD914" s="66">
        <f t="shared" si="1001"/>
        <v>-51194.595485252925</v>
      </c>
      <c r="CE914" s="66">
        <f t="shared" si="975"/>
        <v>157877</v>
      </c>
      <c r="CF914" s="66">
        <f>MAX(CE404:CE914)</f>
        <v>161811</v>
      </c>
      <c r="CG914" s="66">
        <f t="shared" si="1002"/>
        <v>-3934</v>
      </c>
      <c r="CH914" s="370">
        <f t="shared" si="972"/>
        <v>42653</v>
      </c>
      <c r="CI914" s="17">
        <f t="shared" si="1038"/>
        <v>1</v>
      </c>
      <c r="CJ914" s="17">
        <f t="shared" si="1039"/>
        <v>0</v>
      </c>
      <c r="CK914" s="38">
        <f>MAX(BV38:BV914)</f>
        <v>1876.9</v>
      </c>
      <c r="CL914" s="38">
        <f t="shared" si="1022"/>
        <v>-621.40000000000009</v>
      </c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</row>
    <row r="915" spans="1:147" customFormat="1" x14ac:dyDescent="0.25">
      <c r="A915" s="3"/>
      <c r="B915" s="254">
        <f t="shared" si="1032"/>
        <v>42471</v>
      </c>
      <c r="C915" s="5">
        <f t="shared" si="1035"/>
        <v>60557</v>
      </c>
      <c r="D915" s="5">
        <v>0</v>
      </c>
      <c r="E915" s="66">
        <f t="shared" si="1037"/>
        <v>0</v>
      </c>
      <c r="F915" s="66">
        <f t="shared" si="1033"/>
        <v>531</v>
      </c>
      <c r="G915" s="4">
        <f t="shared" si="1036"/>
        <v>61088</v>
      </c>
      <c r="H915" s="8">
        <f t="shared" si="1034"/>
        <v>8.7685981802268931E-3</v>
      </c>
      <c r="I915" s="3"/>
      <c r="J915" s="306">
        <v>42660</v>
      </c>
      <c r="K915" s="176">
        <v>1252.9000000000001</v>
      </c>
      <c r="L915" s="176">
        <v>1275.9000000000001</v>
      </c>
      <c r="M915" s="176">
        <v>1251.0999999999999</v>
      </c>
      <c r="N915" s="178">
        <v>1267.7</v>
      </c>
      <c r="O915" s="5">
        <f t="shared" si="979"/>
        <v>24.800000000000182</v>
      </c>
      <c r="P915" s="8">
        <f t="shared" si="980"/>
        <v>1.9794077739644169E-2</v>
      </c>
      <c r="Q915" s="8">
        <f>(AVERAGE(P912:P914))*Q1239</f>
        <v>1.3115698599511869E-2</v>
      </c>
      <c r="R915" s="8">
        <f>P914/P1239</f>
        <v>0.44843135421796226</v>
      </c>
      <c r="S915" s="109">
        <f t="shared" si="964"/>
        <v>1236.4673412246716</v>
      </c>
      <c r="T915" s="5">
        <f t="shared" si="965"/>
        <v>17.900000000000091</v>
      </c>
      <c r="U915" s="8">
        <f t="shared" si="978"/>
        <v>0.48857142857142599</v>
      </c>
      <c r="V915" s="19">
        <f t="shared" si="966"/>
        <v>0</v>
      </c>
      <c r="W915" s="109">
        <f t="shared" si="967"/>
        <v>1269.3326587753286</v>
      </c>
      <c r="X915" s="5">
        <f t="shared" si="968"/>
        <v>17.099999999999909</v>
      </c>
      <c r="Y915" s="8">
        <f t="shared" si="981"/>
        <v>0.51142857142857401</v>
      </c>
      <c r="Z915" s="5">
        <f t="shared" si="969"/>
        <v>0</v>
      </c>
      <c r="AA915" s="5">
        <f>K915*AA1239</f>
        <v>16.287700000000001</v>
      </c>
      <c r="AB915" s="5">
        <f t="shared" si="982"/>
        <v>7.3039153680959048</v>
      </c>
      <c r="AC915" s="2">
        <f t="shared" si="1020"/>
        <v>42660</v>
      </c>
      <c r="AD915" s="43">
        <f t="shared" si="986"/>
        <v>1235</v>
      </c>
      <c r="AE915" s="235">
        <v>13.1</v>
      </c>
      <c r="AF915" s="131">
        <f>(AK914&gt;AF1239)*1</f>
        <v>1</v>
      </c>
      <c r="AG915" s="112">
        <f>MROUND((AD915*AG1239),5)</f>
        <v>1210</v>
      </c>
      <c r="AH915" s="113">
        <f>MROUND((AE915*AH1239),0.1)</f>
        <v>2.4000000000000004</v>
      </c>
      <c r="AI915" s="60">
        <f t="shared" si="987"/>
        <v>12.200000000000045</v>
      </c>
      <c r="AJ915" s="60">
        <f t="shared" si="970"/>
        <v>1252.9000000000001</v>
      </c>
      <c r="AK915" s="133">
        <f t="shared" si="971"/>
        <v>1267.7</v>
      </c>
      <c r="AL915" s="41">
        <f t="shared" si="983"/>
        <v>1270</v>
      </c>
      <c r="AM915" s="56">
        <f t="shared" si="984"/>
        <v>14.700000000000001</v>
      </c>
      <c r="AN915" s="82">
        <f t="shared" si="985"/>
        <v>1</v>
      </c>
      <c r="AO915" s="82">
        <f t="shared" si="988"/>
        <v>0</v>
      </c>
      <c r="AP915" s="33">
        <f t="shared" si="1003"/>
        <v>1</v>
      </c>
      <c r="AQ915" s="29">
        <f t="shared" si="989"/>
        <v>13.1</v>
      </c>
      <c r="AR915" s="86">
        <f t="shared" si="990"/>
        <v>1</v>
      </c>
      <c r="AS915" s="33">
        <f t="shared" si="991"/>
        <v>0</v>
      </c>
      <c r="AT915" s="19">
        <f t="shared" si="992"/>
        <v>0</v>
      </c>
      <c r="AU915" s="18">
        <f t="shared" si="1004"/>
        <v>0</v>
      </c>
      <c r="AV915" s="5">
        <f t="shared" si="1005"/>
        <v>0</v>
      </c>
      <c r="AW915" s="17">
        <f t="shared" si="993"/>
        <v>0</v>
      </c>
      <c r="AX915" s="17">
        <f t="shared" si="994"/>
        <v>0</v>
      </c>
      <c r="AY915" s="17">
        <f t="shared" si="1006"/>
        <v>0</v>
      </c>
      <c r="AZ915" s="19">
        <f t="shared" si="1007"/>
        <v>0</v>
      </c>
      <c r="BA915" s="19">
        <f t="shared" si="1008"/>
        <v>0</v>
      </c>
      <c r="BB915" s="19">
        <f t="shared" si="1009"/>
        <v>0</v>
      </c>
      <c r="BC915" s="19">
        <f t="shared" si="1010"/>
        <v>0</v>
      </c>
      <c r="BD915" s="17">
        <f t="shared" si="1011"/>
        <v>0</v>
      </c>
      <c r="BE915" s="17">
        <f t="shared" si="995"/>
        <v>0</v>
      </c>
      <c r="BF915" s="38">
        <f t="shared" si="996"/>
        <v>0</v>
      </c>
      <c r="BG915" s="38">
        <f t="shared" si="997"/>
        <v>0</v>
      </c>
      <c r="BH915" s="38">
        <f t="shared" si="1012"/>
        <v>0</v>
      </c>
      <c r="BI915" s="38">
        <f t="shared" si="998"/>
        <v>-2.4000000000000004</v>
      </c>
      <c r="BJ915" s="5">
        <f t="shared" si="999"/>
        <v>13.1</v>
      </c>
      <c r="BK915" s="5">
        <f t="shared" si="1013"/>
        <v>0</v>
      </c>
      <c r="BL915" s="22">
        <f t="shared" si="1014"/>
        <v>0</v>
      </c>
      <c r="BM915" s="5">
        <f t="shared" si="1015"/>
        <v>10.7</v>
      </c>
      <c r="BN915" s="66">
        <f t="shared" si="1016"/>
        <v>1070</v>
      </c>
      <c r="BO915" s="5">
        <f>AP915*BO1753</f>
        <v>0</v>
      </c>
      <c r="BP915" s="5">
        <f>AU915*BP1239</f>
        <v>0</v>
      </c>
      <c r="BQ915" s="5">
        <f t="shared" si="973"/>
        <v>-39</v>
      </c>
      <c r="BR915" s="356">
        <f t="shared" si="1031"/>
        <v>1031</v>
      </c>
      <c r="BS915" s="5">
        <f t="shared" si="1017"/>
        <v>1267.7</v>
      </c>
      <c r="BT915" s="6"/>
      <c r="BU915" s="306">
        <v>42660</v>
      </c>
      <c r="BV915" s="38">
        <f t="shared" si="1000"/>
        <v>1267.7</v>
      </c>
      <c r="BW915" s="66">
        <f>BV27*BV915</f>
        <v>104440.59976931949</v>
      </c>
      <c r="BX915" s="66">
        <f t="shared" si="1023"/>
        <v>1005.1079255231452</v>
      </c>
      <c r="BY915" s="17">
        <f t="shared" si="1021"/>
        <v>1</v>
      </c>
      <c r="BZ915" s="17">
        <f t="shared" si="1024"/>
        <v>0</v>
      </c>
      <c r="CA915" s="66">
        <f t="shared" si="974"/>
        <v>1031</v>
      </c>
      <c r="CB915" s="66">
        <f>N3+CE915</f>
        <v>208908</v>
      </c>
      <c r="CC915" s="66">
        <f>MAX(BW404:BW915)</f>
        <v>154630.08732904927</v>
      </c>
      <c r="CD915" s="66">
        <f t="shared" si="1001"/>
        <v>-50189.48755972978</v>
      </c>
      <c r="CE915" s="66">
        <f t="shared" si="975"/>
        <v>158908</v>
      </c>
      <c r="CF915" s="66">
        <f>MAX(CE404:CE915)</f>
        <v>161811</v>
      </c>
      <c r="CG915" s="66">
        <f t="shared" si="1002"/>
        <v>-2903</v>
      </c>
      <c r="CH915" s="370">
        <f t="shared" si="972"/>
        <v>42660</v>
      </c>
      <c r="CI915" s="17">
        <f t="shared" si="1038"/>
        <v>1</v>
      </c>
      <c r="CJ915" s="17">
        <f t="shared" si="1039"/>
        <v>0</v>
      </c>
      <c r="CK915" s="38">
        <f>MAX(BV38:BV915)</f>
        <v>1876.9</v>
      </c>
      <c r="CL915" s="38">
        <f t="shared" si="1022"/>
        <v>-609.20000000000005</v>
      </c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</row>
    <row r="916" spans="1:147" customFormat="1" x14ac:dyDescent="0.25">
      <c r="A916" s="3"/>
      <c r="B916" s="254">
        <f t="shared" si="1032"/>
        <v>42478</v>
      </c>
      <c r="C916" s="5">
        <f t="shared" si="1035"/>
        <v>61088</v>
      </c>
      <c r="D916" s="5">
        <v>0</v>
      </c>
      <c r="E916" s="66">
        <f t="shared" si="1037"/>
        <v>0</v>
      </c>
      <c r="F916" s="66">
        <f t="shared" si="1033"/>
        <v>431</v>
      </c>
      <c r="G916" s="4">
        <f t="shared" si="1036"/>
        <v>61519</v>
      </c>
      <c r="H916" s="8">
        <f t="shared" si="1034"/>
        <v>7.0553954950235724E-3</v>
      </c>
      <c r="I916" s="3"/>
      <c r="J916" s="306">
        <v>42667</v>
      </c>
      <c r="K916" s="176">
        <v>1266.9000000000001</v>
      </c>
      <c r="L916" s="176">
        <v>1285.4000000000001</v>
      </c>
      <c r="M916" s="176">
        <v>1260.0999999999999</v>
      </c>
      <c r="N916" s="178">
        <v>1276.8</v>
      </c>
      <c r="O916" s="5">
        <f t="shared" si="979"/>
        <v>25.300000000000182</v>
      </c>
      <c r="P916" s="8">
        <f t="shared" si="980"/>
        <v>1.9970005525298113E-2</v>
      </c>
      <c r="Q916" s="8">
        <f>(AVERAGE(P913:P915))*Q1239</f>
        <v>1.276167109685823E-2</v>
      </c>
      <c r="R916" s="8">
        <f>P915/P1239</f>
        <v>0.56134697392406097</v>
      </c>
      <c r="S916" s="109">
        <f t="shared" ref="S916:S979" si="1040">(-Q916*K916)+K916</f>
        <v>1250.7322388873904</v>
      </c>
      <c r="T916" s="5">
        <f t="shared" ref="T916:T979" si="1041">MAX(1,(K916-AD916))</f>
        <v>16.900000000000091</v>
      </c>
      <c r="U916" s="8">
        <f t="shared" si="978"/>
        <v>0.51714285714285457</v>
      </c>
      <c r="V916" s="19">
        <f t="shared" ref="V916:V979" si="1042">MAX(0,(AD916-N916))</f>
        <v>0</v>
      </c>
      <c r="W916" s="109">
        <f t="shared" ref="W916:W979" si="1043">(Q916*K916)+K916</f>
        <v>1283.0677611126098</v>
      </c>
      <c r="X916" s="5">
        <f t="shared" ref="X916:X979" si="1044">MAX(1,(AL916-K916))</f>
        <v>18.099999999999909</v>
      </c>
      <c r="Y916" s="8">
        <f t="shared" si="981"/>
        <v>0.48285714285714543</v>
      </c>
      <c r="Z916" s="5">
        <f t="shared" ref="Z916:Z979" si="1045">MAX(0,(N916-AL916))</f>
        <v>0</v>
      </c>
      <c r="AA916" s="5">
        <f>K916*AA1239</f>
        <v>16.4697</v>
      </c>
      <c r="AB916" s="5">
        <f t="shared" si="982"/>
        <v>9.2452162564371072</v>
      </c>
      <c r="AC916" s="2">
        <f t="shared" si="1020"/>
        <v>42667</v>
      </c>
      <c r="AD916" s="43">
        <f t="shared" si="986"/>
        <v>1250</v>
      </c>
      <c r="AE916" s="235">
        <v>3.6</v>
      </c>
      <c r="AF916" s="131">
        <f>(AK915&gt;AF1239)*1</f>
        <v>1</v>
      </c>
      <c r="AG916" s="112">
        <f>MROUND((AD916*AG1239),5)</f>
        <v>1225</v>
      </c>
      <c r="AH916" s="113">
        <f>MROUND((AE916*AH1239),0.1)</f>
        <v>0.60000000000000009</v>
      </c>
      <c r="AI916" s="60">
        <f t="shared" si="987"/>
        <v>9.0999999999999091</v>
      </c>
      <c r="AJ916" s="60">
        <f t="shared" ref="AJ916:AJ979" si="1046">K916</f>
        <v>1266.9000000000001</v>
      </c>
      <c r="AK916" s="133">
        <f t="shared" ref="AK916:AK979" si="1047">N916</f>
        <v>1276.8</v>
      </c>
      <c r="AL916" s="41">
        <f t="shared" si="983"/>
        <v>1285</v>
      </c>
      <c r="AM916" s="56">
        <f t="shared" si="984"/>
        <v>3.7</v>
      </c>
      <c r="AN916" s="82">
        <f t="shared" si="985"/>
        <v>1</v>
      </c>
      <c r="AO916" s="82">
        <f t="shared" si="988"/>
        <v>0</v>
      </c>
      <c r="AP916" s="33">
        <f t="shared" si="1003"/>
        <v>1</v>
      </c>
      <c r="AQ916" s="29">
        <f t="shared" si="989"/>
        <v>3.6</v>
      </c>
      <c r="AR916" s="86">
        <f t="shared" si="990"/>
        <v>1</v>
      </c>
      <c r="AS916" s="33">
        <f t="shared" si="991"/>
        <v>0</v>
      </c>
      <c r="AT916" s="19">
        <f t="shared" si="992"/>
        <v>0</v>
      </c>
      <c r="AU916" s="18">
        <f t="shared" si="1004"/>
        <v>0</v>
      </c>
      <c r="AV916" s="5">
        <f t="shared" si="1005"/>
        <v>0</v>
      </c>
      <c r="AW916" s="17">
        <f t="shared" si="993"/>
        <v>0</v>
      </c>
      <c r="AX916" s="17">
        <f t="shared" si="994"/>
        <v>0</v>
      </c>
      <c r="AY916" s="17">
        <f t="shared" si="1006"/>
        <v>0</v>
      </c>
      <c r="AZ916" s="19">
        <f t="shared" si="1007"/>
        <v>0</v>
      </c>
      <c r="BA916" s="19">
        <f t="shared" si="1008"/>
        <v>0</v>
      </c>
      <c r="BB916" s="19">
        <f t="shared" si="1009"/>
        <v>0</v>
      </c>
      <c r="BC916" s="19">
        <f t="shared" si="1010"/>
        <v>0</v>
      </c>
      <c r="BD916" s="17">
        <f t="shared" si="1011"/>
        <v>0</v>
      </c>
      <c r="BE916" s="17">
        <f t="shared" si="995"/>
        <v>0</v>
      </c>
      <c r="BF916" s="38">
        <f t="shared" si="996"/>
        <v>0</v>
      </c>
      <c r="BG916" s="38">
        <f t="shared" si="997"/>
        <v>0</v>
      </c>
      <c r="BH916" s="38">
        <f t="shared" si="1012"/>
        <v>0</v>
      </c>
      <c r="BI916" s="38">
        <f t="shared" si="998"/>
        <v>-0.60000000000000009</v>
      </c>
      <c r="BJ916" s="5">
        <f t="shared" si="999"/>
        <v>3.6</v>
      </c>
      <c r="BK916" s="5">
        <f t="shared" si="1013"/>
        <v>0</v>
      </c>
      <c r="BL916" s="22">
        <f t="shared" si="1014"/>
        <v>0</v>
      </c>
      <c r="BM916" s="5">
        <f t="shared" si="1015"/>
        <v>3</v>
      </c>
      <c r="BN916" s="66">
        <f t="shared" si="1016"/>
        <v>300</v>
      </c>
      <c r="BO916" s="5">
        <f>AP916*BO1754</f>
        <v>0</v>
      </c>
      <c r="BP916" s="5">
        <f>AU916*BP1239</f>
        <v>0</v>
      </c>
      <c r="BQ916" s="5">
        <f t="shared" si="973"/>
        <v>-39</v>
      </c>
      <c r="BR916" s="356">
        <f t="shared" si="1031"/>
        <v>261</v>
      </c>
      <c r="BS916" s="5">
        <f t="shared" si="1017"/>
        <v>1276.8</v>
      </c>
      <c r="BT916" s="6"/>
      <c r="BU916" s="306">
        <v>42667</v>
      </c>
      <c r="BV916" s="38">
        <f t="shared" si="1000"/>
        <v>1276.8</v>
      </c>
      <c r="BW916" s="66">
        <f>BV27*BV916</f>
        <v>105190.31141868512</v>
      </c>
      <c r="BX916" s="66">
        <f t="shared" si="1023"/>
        <v>749.71164936562127</v>
      </c>
      <c r="BY916" s="17">
        <f t="shared" si="1021"/>
        <v>1</v>
      </c>
      <c r="BZ916" s="17">
        <f t="shared" si="1024"/>
        <v>0</v>
      </c>
      <c r="CA916" s="66">
        <f t="shared" si="974"/>
        <v>261</v>
      </c>
      <c r="CB916" s="66">
        <f>N3+CE916</f>
        <v>209169</v>
      </c>
      <c r="CC916" s="66">
        <f>MAX(BW404:BW916)</f>
        <v>154630.08732904927</v>
      </c>
      <c r="CD916" s="66">
        <f t="shared" si="1001"/>
        <v>-49439.775910364158</v>
      </c>
      <c r="CE916" s="66">
        <f t="shared" si="975"/>
        <v>159169</v>
      </c>
      <c r="CF916" s="66">
        <f>MAX(CE404:CE916)</f>
        <v>161811</v>
      </c>
      <c r="CG916" s="66">
        <f t="shared" si="1002"/>
        <v>-2642</v>
      </c>
      <c r="CH916" s="370">
        <f t="shared" ref="CH916:CH979" si="1048">BU916</f>
        <v>42667</v>
      </c>
      <c r="CI916" s="17">
        <f t="shared" si="1038"/>
        <v>1</v>
      </c>
      <c r="CJ916" s="17">
        <f t="shared" si="1039"/>
        <v>0</v>
      </c>
      <c r="CK916" s="38">
        <f>MAX(BV38:BV916)</f>
        <v>1876.9</v>
      </c>
      <c r="CL916" s="38">
        <f t="shared" si="1022"/>
        <v>-600.10000000000014</v>
      </c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</row>
    <row r="917" spans="1:147" customFormat="1" x14ac:dyDescent="0.25">
      <c r="A917" s="3"/>
      <c r="B917" s="254">
        <f t="shared" si="1032"/>
        <v>42485</v>
      </c>
      <c r="C917" s="5">
        <f t="shared" si="1035"/>
        <v>61519</v>
      </c>
      <c r="D917" s="5">
        <v>0</v>
      </c>
      <c r="E917" s="66">
        <f t="shared" si="1037"/>
        <v>0</v>
      </c>
      <c r="F917" s="66">
        <f t="shared" si="1033"/>
        <v>501</v>
      </c>
      <c r="G917" s="4">
        <f t="shared" si="1036"/>
        <v>62020</v>
      </c>
      <c r="H917" s="8">
        <f t="shared" si="1034"/>
        <v>8.1438254848095713E-3</v>
      </c>
      <c r="I917" s="3"/>
      <c r="J917" s="306">
        <v>42674</v>
      </c>
      <c r="K917" s="176">
        <v>1278.3</v>
      </c>
      <c r="L917" s="176">
        <v>1309.3</v>
      </c>
      <c r="M917" s="176">
        <v>1271.9000000000001</v>
      </c>
      <c r="N917" s="178">
        <v>1304.5</v>
      </c>
      <c r="O917" s="5">
        <f t="shared" si="979"/>
        <v>37.399999999999864</v>
      </c>
      <c r="P917" s="8">
        <f t="shared" si="980"/>
        <v>2.9257607760306552E-2</v>
      </c>
      <c r="Q917" s="8">
        <f>(AVERAGE(P914:P916))*Q1239</f>
        <v>7.4102077911725314E-3</v>
      </c>
      <c r="R917" s="8">
        <f>P916/P1239</f>
        <v>0.56633616975348877</v>
      </c>
      <c r="S917" s="109">
        <f t="shared" si="1040"/>
        <v>1268.8275313805441</v>
      </c>
      <c r="T917" s="5">
        <f t="shared" si="1041"/>
        <v>8.2999999999999545</v>
      </c>
      <c r="U917" s="8">
        <f t="shared" si="978"/>
        <v>0.5850000000000023</v>
      </c>
      <c r="V917" s="19">
        <f t="shared" si="1042"/>
        <v>0</v>
      </c>
      <c r="W917" s="109">
        <f t="shared" si="1043"/>
        <v>1287.7724686194558</v>
      </c>
      <c r="X917" s="5">
        <f t="shared" si="1044"/>
        <v>11.700000000000045</v>
      </c>
      <c r="Y917" s="8">
        <f t="shared" si="981"/>
        <v>0.4149999999999977</v>
      </c>
      <c r="Z917" s="5">
        <f t="shared" si="1045"/>
        <v>14.5</v>
      </c>
      <c r="AA917" s="5">
        <f>K917*AA1239</f>
        <v>16.617899999999999</v>
      </c>
      <c r="AB917" s="5">
        <f t="shared" si="982"/>
        <v>9.4113178353464999</v>
      </c>
      <c r="AC917" s="2">
        <f t="shared" si="1020"/>
        <v>42674</v>
      </c>
      <c r="AD917" s="43">
        <f t="shared" si="986"/>
        <v>1270</v>
      </c>
      <c r="AE917" s="235">
        <v>4.8</v>
      </c>
      <c r="AF917" s="131">
        <f>(AK916&gt;AF1239)*1</f>
        <v>1</v>
      </c>
      <c r="AG917" s="112">
        <f>MROUND((AD917*AG1239),5)</f>
        <v>1245</v>
      </c>
      <c r="AH917" s="113">
        <f>MROUND((AE917*AH1239),0.1)</f>
        <v>0.9</v>
      </c>
      <c r="AI917" s="60">
        <f t="shared" si="987"/>
        <v>27.700000000000045</v>
      </c>
      <c r="AJ917" s="60">
        <f t="shared" si="1046"/>
        <v>1278.3</v>
      </c>
      <c r="AK917" s="133">
        <f t="shared" si="1047"/>
        <v>1304.5</v>
      </c>
      <c r="AL917" s="41">
        <f t="shared" si="983"/>
        <v>1290</v>
      </c>
      <c r="AM917" s="56">
        <f t="shared" si="984"/>
        <v>4.5</v>
      </c>
      <c r="AN917" s="82">
        <f t="shared" si="985"/>
        <v>1</v>
      </c>
      <c r="AO917" s="82">
        <f t="shared" si="988"/>
        <v>0</v>
      </c>
      <c r="AP917" s="33">
        <f t="shared" si="1003"/>
        <v>1</v>
      </c>
      <c r="AQ917" s="29">
        <f t="shared" si="989"/>
        <v>4.8</v>
      </c>
      <c r="AR917" s="86">
        <f t="shared" si="990"/>
        <v>1</v>
      </c>
      <c r="AS917" s="33">
        <f t="shared" si="991"/>
        <v>0</v>
      </c>
      <c r="AT917" s="19">
        <f t="shared" si="992"/>
        <v>0</v>
      </c>
      <c r="AU917" s="18">
        <f t="shared" si="1004"/>
        <v>0</v>
      </c>
      <c r="AV917" s="5">
        <f t="shared" si="1005"/>
        <v>0</v>
      </c>
      <c r="AW917" s="17">
        <f t="shared" si="993"/>
        <v>0</v>
      </c>
      <c r="AX917" s="17">
        <f t="shared" si="994"/>
        <v>0</v>
      </c>
      <c r="AY917" s="17">
        <f t="shared" si="1006"/>
        <v>0</v>
      </c>
      <c r="AZ917" s="19">
        <f t="shared" si="1007"/>
        <v>0</v>
      </c>
      <c r="BA917" s="19">
        <f t="shared" si="1008"/>
        <v>0</v>
      </c>
      <c r="BB917" s="19">
        <f t="shared" si="1009"/>
        <v>0</v>
      </c>
      <c r="BC917" s="19">
        <f t="shared" si="1010"/>
        <v>0</v>
      </c>
      <c r="BD917" s="17">
        <f t="shared" si="1011"/>
        <v>0</v>
      </c>
      <c r="BE917" s="17">
        <f t="shared" si="995"/>
        <v>0</v>
      </c>
      <c r="BF917" s="38">
        <f t="shared" si="996"/>
        <v>0</v>
      </c>
      <c r="BG917" s="38">
        <f t="shared" si="997"/>
        <v>0</v>
      </c>
      <c r="BH917" s="38">
        <f t="shared" si="1012"/>
        <v>0</v>
      </c>
      <c r="BI917" s="38">
        <f t="shared" si="998"/>
        <v>-0.9</v>
      </c>
      <c r="BJ917" s="5">
        <f t="shared" si="999"/>
        <v>4.8</v>
      </c>
      <c r="BK917" s="5">
        <f t="shared" si="1013"/>
        <v>0</v>
      </c>
      <c r="BL917" s="22">
        <f t="shared" si="1014"/>
        <v>0</v>
      </c>
      <c r="BM917" s="5">
        <f t="shared" si="1015"/>
        <v>3.9</v>
      </c>
      <c r="BN917" s="66">
        <f t="shared" si="1016"/>
        <v>390</v>
      </c>
      <c r="BO917" s="5">
        <f>AP917*BO1755</f>
        <v>0</v>
      </c>
      <c r="BP917" s="5">
        <f>AU917*BP1239</f>
        <v>0</v>
      </c>
      <c r="BQ917" s="5">
        <f t="shared" ref="BQ917:BQ980" si="1049">BQ916</f>
        <v>-39</v>
      </c>
      <c r="BR917" s="356">
        <f t="shared" si="1031"/>
        <v>351</v>
      </c>
      <c r="BS917" s="5">
        <f t="shared" si="1017"/>
        <v>1304.5</v>
      </c>
      <c r="BT917" s="6"/>
      <c r="BU917" s="306">
        <v>42674</v>
      </c>
      <c r="BV917" s="38">
        <f t="shared" si="1000"/>
        <v>1304.5</v>
      </c>
      <c r="BW917" s="66">
        <f>BV27*BV917</f>
        <v>107472.40072499588</v>
      </c>
      <c r="BX917" s="66">
        <f t="shared" si="1023"/>
        <v>2282.0893063107651</v>
      </c>
      <c r="BY917" s="17">
        <f t="shared" si="1021"/>
        <v>1</v>
      </c>
      <c r="BZ917" s="17">
        <f t="shared" si="1024"/>
        <v>0</v>
      </c>
      <c r="CA917" s="66">
        <f t="shared" ref="CA917:CA980" si="1050">CB917-CB916</f>
        <v>351</v>
      </c>
      <c r="CB917" s="66">
        <f>N3+CE917</f>
        <v>209520</v>
      </c>
      <c r="CC917" s="66">
        <f>MAX(BW404:BW917)</f>
        <v>154630.08732904927</v>
      </c>
      <c r="CD917" s="66">
        <f t="shared" si="1001"/>
        <v>-47157.686604053393</v>
      </c>
      <c r="CE917" s="66">
        <f t="shared" ref="CE917:CE980" si="1051">CE916+BR917</f>
        <v>159520</v>
      </c>
      <c r="CF917" s="66">
        <f>MAX(CE404:CE917)</f>
        <v>161811</v>
      </c>
      <c r="CG917" s="66">
        <f t="shared" si="1002"/>
        <v>-2291</v>
      </c>
      <c r="CH917" s="370">
        <f t="shared" si="1048"/>
        <v>42674</v>
      </c>
      <c r="CI917" s="17">
        <f t="shared" si="1038"/>
        <v>1</v>
      </c>
      <c r="CJ917" s="17">
        <f t="shared" si="1039"/>
        <v>0</v>
      </c>
      <c r="CK917" s="38">
        <f>MAX(BV38:BV917)</f>
        <v>1876.9</v>
      </c>
      <c r="CL917" s="38">
        <f t="shared" si="1022"/>
        <v>-572.40000000000009</v>
      </c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</row>
    <row r="918" spans="1:147" customFormat="1" x14ac:dyDescent="0.25">
      <c r="A918" s="3"/>
      <c r="B918" s="254">
        <f t="shared" si="1032"/>
        <v>42492</v>
      </c>
      <c r="C918" s="5">
        <f t="shared" si="1035"/>
        <v>62020</v>
      </c>
      <c r="D918" s="5">
        <v>0</v>
      </c>
      <c r="E918" s="66">
        <f t="shared" si="1037"/>
        <v>0</v>
      </c>
      <c r="F918" s="66">
        <f t="shared" si="1033"/>
        <v>641.00000000000011</v>
      </c>
      <c r="G918" s="4">
        <f t="shared" si="1036"/>
        <v>62661</v>
      </c>
      <c r="H918" s="8">
        <f t="shared" si="1034"/>
        <v>1.033537568526282E-2</v>
      </c>
      <c r="I918" s="3"/>
      <c r="J918" s="306">
        <v>42681</v>
      </c>
      <c r="K918" s="176">
        <v>1294.5</v>
      </c>
      <c r="L918" s="176">
        <v>1338.3</v>
      </c>
      <c r="M918" s="176">
        <v>1218.7</v>
      </c>
      <c r="N918" s="178">
        <v>1224.3</v>
      </c>
      <c r="O918" s="5">
        <f t="shared" si="979"/>
        <v>119.59999999999991</v>
      </c>
      <c r="P918" s="8">
        <f t="shared" si="980"/>
        <v>9.2390884511394294E-2</v>
      </c>
      <c r="Q918" s="8">
        <f>(AVERAGE(P915:P917))*Q1239</f>
        <v>9.2028921366998431E-3</v>
      </c>
      <c r="R918" s="8">
        <f>P917/P1239</f>
        <v>0.82972643618608155</v>
      </c>
      <c r="S918" s="109">
        <f t="shared" si="1040"/>
        <v>1282.586856129042</v>
      </c>
      <c r="T918" s="5">
        <f t="shared" si="1041"/>
        <v>9.5</v>
      </c>
      <c r="U918" s="8">
        <f t="shared" si="978"/>
        <v>0.52500000000000002</v>
      </c>
      <c r="V918" s="19">
        <f t="shared" si="1042"/>
        <v>60.700000000000045</v>
      </c>
      <c r="W918" s="109">
        <f t="shared" si="1043"/>
        <v>1306.413143870958</v>
      </c>
      <c r="X918" s="5">
        <f t="shared" si="1044"/>
        <v>10.5</v>
      </c>
      <c r="Y918" s="8">
        <f t="shared" si="981"/>
        <v>0.47499999999999998</v>
      </c>
      <c r="Z918" s="5">
        <f t="shared" si="1045"/>
        <v>0</v>
      </c>
      <c r="AA918" s="5">
        <f>K918*AA1239</f>
        <v>16.828499999999998</v>
      </c>
      <c r="AB918" s="5">
        <f t="shared" si="982"/>
        <v>13.963051331357471</v>
      </c>
      <c r="AC918" s="2">
        <f t="shared" si="1020"/>
        <v>42681</v>
      </c>
      <c r="AD918" s="43">
        <f t="shared" si="986"/>
        <v>1285</v>
      </c>
      <c r="AE918" s="235">
        <v>5.5</v>
      </c>
      <c r="AF918" s="131">
        <f>(AK917&gt;AF1239)*1</f>
        <v>1</v>
      </c>
      <c r="AG918" s="112">
        <f>MROUND((AD918*AG1239),5)</f>
        <v>1260</v>
      </c>
      <c r="AH918" s="113">
        <f>MROUND((AE918*AH1239),0.1)</f>
        <v>1</v>
      </c>
      <c r="AI918" s="60">
        <f t="shared" si="987"/>
        <v>-80.200000000000045</v>
      </c>
      <c r="AJ918" s="60">
        <f t="shared" si="1046"/>
        <v>1294.5</v>
      </c>
      <c r="AK918" s="133">
        <f t="shared" si="1047"/>
        <v>1224.3</v>
      </c>
      <c r="AL918" s="41">
        <f t="shared" si="983"/>
        <v>1305</v>
      </c>
      <c r="AM918" s="56">
        <f t="shared" si="984"/>
        <v>3.9000000000000004</v>
      </c>
      <c r="AN918" s="82">
        <f t="shared" si="985"/>
        <v>0</v>
      </c>
      <c r="AO918" s="82">
        <f t="shared" si="988"/>
        <v>1</v>
      </c>
      <c r="AP918" s="33">
        <f t="shared" si="1003"/>
        <v>1</v>
      </c>
      <c r="AQ918" s="29">
        <f t="shared" si="989"/>
        <v>5.5</v>
      </c>
      <c r="AR918" s="86">
        <f t="shared" si="990"/>
        <v>0</v>
      </c>
      <c r="AS918" s="33">
        <f t="shared" si="991"/>
        <v>1</v>
      </c>
      <c r="AT918" s="19">
        <f t="shared" si="992"/>
        <v>1285</v>
      </c>
      <c r="AU918" s="18">
        <f t="shared" si="1004"/>
        <v>0</v>
      </c>
      <c r="AV918" s="5">
        <f t="shared" si="1005"/>
        <v>0</v>
      </c>
      <c r="AW918" s="17">
        <f t="shared" si="993"/>
        <v>0</v>
      </c>
      <c r="AX918" s="17">
        <f t="shared" si="994"/>
        <v>0</v>
      </c>
      <c r="AY918" s="17">
        <f t="shared" si="1006"/>
        <v>0</v>
      </c>
      <c r="AZ918" s="19">
        <f t="shared" si="1007"/>
        <v>0</v>
      </c>
      <c r="BA918" s="19">
        <f t="shared" si="1008"/>
        <v>1285</v>
      </c>
      <c r="BB918" s="19">
        <f t="shared" si="1009"/>
        <v>1260</v>
      </c>
      <c r="BC918" s="19">
        <f t="shared" si="1010"/>
        <v>0</v>
      </c>
      <c r="BD918" s="17">
        <f t="shared" si="1011"/>
        <v>0</v>
      </c>
      <c r="BE918" s="17">
        <f t="shared" si="995"/>
        <v>1</v>
      </c>
      <c r="BF918" s="38">
        <f t="shared" si="996"/>
        <v>1260</v>
      </c>
      <c r="BG918" s="38">
        <f t="shared" si="997"/>
        <v>0</v>
      </c>
      <c r="BH918" s="38">
        <f t="shared" si="1012"/>
        <v>-25</v>
      </c>
      <c r="BI918" s="38">
        <f t="shared" si="998"/>
        <v>-26</v>
      </c>
      <c r="BJ918" s="5">
        <f t="shared" si="999"/>
        <v>5.5</v>
      </c>
      <c r="BK918" s="5">
        <f t="shared" si="1013"/>
        <v>0</v>
      </c>
      <c r="BL918" s="22">
        <f t="shared" si="1014"/>
        <v>0</v>
      </c>
      <c r="BM918" s="5">
        <f t="shared" si="1015"/>
        <v>-20.5</v>
      </c>
      <c r="BN918" s="66">
        <f t="shared" si="1016"/>
        <v>-2050</v>
      </c>
      <c r="BO918" s="5">
        <f>AP918*BO1756</f>
        <v>0</v>
      </c>
      <c r="BP918" s="5">
        <f>AU918*BP1239</f>
        <v>0</v>
      </c>
      <c r="BQ918" s="5">
        <f t="shared" si="1049"/>
        <v>-39</v>
      </c>
      <c r="BR918" s="356">
        <f t="shared" si="1031"/>
        <v>-2089</v>
      </c>
      <c r="BS918" s="5">
        <f t="shared" si="1017"/>
        <v>1224.3</v>
      </c>
      <c r="BT918" s="6"/>
      <c r="BU918" s="306">
        <v>42681</v>
      </c>
      <c r="BV918" s="38">
        <f t="shared" si="1000"/>
        <v>1224.3</v>
      </c>
      <c r="BW918" s="66">
        <f>BV27*BV918</f>
        <v>100865.05190311419</v>
      </c>
      <c r="BX918" s="66">
        <f t="shared" si="1023"/>
        <v>-6607.3488218816929</v>
      </c>
      <c r="BY918" s="17">
        <f t="shared" si="1021"/>
        <v>0</v>
      </c>
      <c r="BZ918" s="17">
        <f t="shared" si="1024"/>
        <v>1</v>
      </c>
      <c r="CA918" s="66">
        <f t="shared" si="1050"/>
        <v>-2089</v>
      </c>
      <c r="CB918" s="66">
        <f>N3+CE918</f>
        <v>207431</v>
      </c>
      <c r="CC918" s="66">
        <f>MAX(BW404:BW918)</f>
        <v>154630.08732904927</v>
      </c>
      <c r="CD918" s="66">
        <f t="shared" si="1001"/>
        <v>-53765.035425935086</v>
      </c>
      <c r="CE918" s="66">
        <f t="shared" si="1051"/>
        <v>157431</v>
      </c>
      <c r="CF918" s="66">
        <f>MAX(CE404:CE918)</f>
        <v>161811</v>
      </c>
      <c r="CG918" s="66">
        <f t="shared" si="1002"/>
        <v>-4380</v>
      </c>
      <c r="CH918" s="370">
        <f t="shared" si="1048"/>
        <v>42681</v>
      </c>
      <c r="CI918" s="17">
        <f t="shared" si="1038"/>
        <v>0</v>
      </c>
      <c r="CJ918" s="17">
        <f t="shared" si="1039"/>
        <v>1</v>
      </c>
      <c r="CK918" s="38">
        <f>MAX(BV38:BV918)</f>
        <v>1876.9</v>
      </c>
      <c r="CL918" s="38">
        <f t="shared" si="1022"/>
        <v>-652.60000000000014</v>
      </c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</row>
    <row r="919" spans="1:147" customFormat="1" x14ac:dyDescent="0.25">
      <c r="A919" s="3"/>
      <c r="B919" s="254">
        <f t="shared" si="1032"/>
        <v>42499</v>
      </c>
      <c r="C919" s="5">
        <f t="shared" si="1035"/>
        <v>62661</v>
      </c>
      <c r="D919" s="5">
        <v>0</v>
      </c>
      <c r="E919" s="66">
        <f t="shared" si="1037"/>
        <v>0</v>
      </c>
      <c r="F919" s="66">
        <f t="shared" si="1033"/>
        <v>991</v>
      </c>
      <c r="G919" s="4">
        <f t="shared" si="1036"/>
        <v>63652</v>
      </c>
      <c r="H919" s="8">
        <f t="shared" si="1034"/>
        <v>1.5815259890522015E-2</v>
      </c>
      <c r="I919" s="3"/>
      <c r="J919" s="306">
        <v>42688</v>
      </c>
      <c r="K919" s="176">
        <v>1227.7</v>
      </c>
      <c r="L919" s="176">
        <v>1233.0999999999999</v>
      </c>
      <c r="M919" s="176">
        <v>1201.3</v>
      </c>
      <c r="N919" s="178">
        <v>1208.7</v>
      </c>
      <c r="O919" s="5">
        <f t="shared" si="979"/>
        <v>31.799999999999955</v>
      </c>
      <c r="P919" s="8">
        <f t="shared" si="980"/>
        <v>2.5902093345279754E-2</v>
      </c>
      <c r="Q919" s="8">
        <f>(AVERAGE(P916:P918))*Q1239</f>
        <v>1.8882466372933199E-2</v>
      </c>
      <c r="R919" s="8">
        <f>P918/P1239</f>
        <v>2.6201444755753953</v>
      </c>
      <c r="S919" s="109">
        <f t="shared" si="1040"/>
        <v>1204.5179960339499</v>
      </c>
      <c r="T919" s="5">
        <f t="shared" si="1041"/>
        <v>22.700000000000045</v>
      </c>
      <c r="U919" s="8">
        <f t="shared" si="978"/>
        <v>0.49555555555555453</v>
      </c>
      <c r="V919" s="19">
        <f t="shared" si="1042"/>
        <v>0</v>
      </c>
      <c r="W919" s="109">
        <f t="shared" si="1043"/>
        <v>1250.8820039660502</v>
      </c>
      <c r="X919" s="5">
        <f t="shared" si="1044"/>
        <v>22.299999999999955</v>
      </c>
      <c r="Y919" s="8">
        <f t="shared" si="981"/>
        <v>0.50444444444444547</v>
      </c>
      <c r="Z919" s="5">
        <f t="shared" si="1045"/>
        <v>0</v>
      </c>
      <c r="AA919" s="5">
        <f>K919*AA1239</f>
        <v>15.960100000000001</v>
      </c>
      <c r="AB919" s="5">
        <f t="shared" si="982"/>
        <v>41.817767844630872</v>
      </c>
      <c r="AC919" s="2">
        <f t="shared" si="1020"/>
        <v>42688</v>
      </c>
      <c r="AD919" s="43">
        <f t="shared" si="986"/>
        <v>1205</v>
      </c>
      <c r="AE919" s="235">
        <v>7.3</v>
      </c>
      <c r="AF919" s="131">
        <f>(AK918&gt;AF1239)*1</f>
        <v>0</v>
      </c>
      <c r="AG919" s="112">
        <f>MROUND((AD919*AG1239),5)</f>
        <v>1180</v>
      </c>
      <c r="AH919" s="113">
        <f>MROUND((AE919*AH1239),0.1)</f>
        <v>1.3</v>
      </c>
      <c r="AI919" s="60">
        <f t="shared" si="987"/>
        <v>-15.599999999999909</v>
      </c>
      <c r="AJ919" s="60">
        <f t="shared" si="1046"/>
        <v>1227.7</v>
      </c>
      <c r="AK919" s="133">
        <f t="shared" si="1047"/>
        <v>1208.7</v>
      </c>
      <c r="AL919" s="41">
        <f t="shared" si="983"/>
        <v>1250</v>
      </c>
      <c r="AM919" s="56">
        <f t="shared" si="984"/>
        <v>6.6000000000000005</v>
      </c>
      <c r="AN919" s="82">
        <f t="shared" si="985"/>
        <v>0</v>
      </c>
      <c r="AO919" s="82">
        <f t="shared" si="988"/>
        <v>1</v>
      </c>
      <c r="AP919" s="33">
        <f t="shared" si="1003"/>
        <v>1</v>
      </c>
      <c r="AQ919" s="29">
        <f t="shared" si="989"/>
        <v>7.3</v>
      </c>
      <c r="AR919" s="86">
        <f t="shared" si="990"/>
        <v>1</v>
      </c>
      <c r="AS919" s="33">
        <f t="shared" si="991"/>
        <v>0</v>
      </c>
      <c r="AT919" s="19">
        <f t="shared" si="992"/>
        <v>0</v>
      </c>
      <c r="AU919" s="18">
        <f t="shared" si="1004"/>
        <v>0</v>
      </c>
      <c r="AV919" s="5">
        <f t="shared" si="1005"/>
        <v>0</v>
      </c>
      <c r="AW919" s="17">
        <f t="shared" si="993"/>
        <v>0</v>
      </c>
      <c r="AX919" s="17">
        <f t="shared" si="994"/>
        <v>0</v>
      </c>
      <c r="AY919" s="17">
        <f t="shared" si="1006"/>
        <v>0</v>
      </c>
      <c r="AZ919" s="19">
        <f t="shared" si="1007"/>
        <v>0</v>
      </c>
      <c r="BA919" s="19">
        <f t="shared" si="1008"/>
        <v>0</v>
      </c>
      <c r="BB919" s="19">
        <f t="shared" si="1009"/>
        <v>0</v>
      </c>
      <c r="BC919" s="19">
        <f t="shared" si="1010"/>
        <v>0</v>
      </c>
      <c r="BD919" s="17">
        <f t="shared" si="1011"/>
        <v>0</v>
      </c>
      <c r="BE919" s="17">
        <f t="shared" si="995"/>
        <v>0</v>
      </c>
      <c r="BF919" s="38">
        <f t="shared" si="996"/>
        <v>0</v>
      </c>
      <c r="BG919" s="38">
        <f t="shared" si="997"/>
        <v>0</v>
      </c>
      <c r="BH919" s="38">
        <f t="shared" si="1012"/>
        <v>0</v>
      </c>
      <c r="BI919" s="38">
        <f t="shared" si="998"/>
        <v>-1.3</v>
      </c>
      <c r="BJ919" s="5">
        <f t="shared" si="999"/>
        <v>7.3</v>
      </c>
      <c r="BK919" s="5">
        <f t="shared" si="1013"/>
        <v>0</v>
      </c>
      <c r="BL919" s="22">
        <f t="shared" si="1014"/>
        <v>0</v>
      </c>
      <c r="BM919" s="5">
        <f t="shared" si="1015"/>
        <v>6</v>
      </c>
      <c r="BN919" s="66">
        <f t="shared" si="1016"/>
        <v>600</v>
      </c>
      <c r="BO919" s="5">
        <f>AP919*BO1757</f>
        <v>0</v>
      </c>
      <c r="BP919" s="5">
        <f>AU919*BP1239</f>
        <v>0</v>
      </c>
      <c r="BQ919" s="5">
        <f t="shared" si="1049"/>
        <v>-39</v>
      </c>
      <c r="BR919" s="356">
        <f t="shared" si="1031"/>
        <v>561</v>
      </c>
      <c r="BS919" s="5">
        <f t="shared" si="1017"/>
        <v>1208.7</v>
      </c>
      <c r="BT919" s="6"/>
      <c r="BU919" s="306">
        <v>42688</v>
      </c>
      <c r="BV919" s="38">
        <f t="shared" si="1000"/>
        <v>1208.7</v>
      </c>
      <c r="BW919" s="66">
        <f>BV27*BV919</f>
        <v>99579.831932773115</v>
      </c>
      <c r="BX919" s="66">
        <f t="shared" si="1023"/>
        <v>-1285.2199703410733</v>
      </c>
      <c r="BY919" s="17">
        <f t="shared" si="1021"/>
        <v>0</v>
      </c>
      <c r="BZ919" s="17">
        <f t="shared" si="1024"/>
        <v>1</v>
      </c>
      <c r="CA919" s="66">
        <f t="shared" si="1050"/>
        <v>561</v>
      </c>
      <c r="CB919" s="66">
        <f>N3+CE919</f>
        <v>207992</v>
      </c>
      <c r="CC919" s="66">
        <f>MAX(BW404:BW919)</f>
        <v>154630.08732904927</v>
      </c>
      <c r="CD919" s="66">
        <f t="shared" si="1001"/>
        <v>-55050.255396276159</v>
      </c>
      <c r="CE919" s="66">
        <f t="shared" si="1051"/>
        <v>157992</v>
      </c>
      <c r="CF919" s="66">
        <f>MAX(CE404:CE919)</f>
        <v>161811</v>
      </c>
      <c r="CG919" s="66">
        <f t="shared" si="1002"/>
        <v>-3819</v>
      </c>
      <c r="CH919" s="370">
        <f t="shared" si="1048"/>
        <v>42688</v>
      </c>
      <c r="CI919" s="17">
        <f t="shared" si="1038"/>
        <v>1</v>
      </c>
      <c r="CJ919" s="17">
        <f t="shared" si="1039"/>
        <v>0</v>
      </c>
      <c r="CK919" s="38">
        <f>MAX(BV38:BV919)</f>
        <v>1876.9</v>
      </c>
      <c r="CL919" s="38">
        <f t="shared" si="1022"/>
        <v>-668.2</v>
      </c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</row>
    <row r="920" spans="1:147" customFormat="1" x14ac:dyDescent="0.25">
      <c r="A920" s="3"/>
      <c r="B920" s="254">
        <f t="shared" si="1032"/>
        <v>42506</v>
      </c>
      <c r="C920" s="5">
        <f t="shared" si="1035"/>
        <v>63652</v>
      </c>
      <c r="D920" s="5">
        <v>0</v>
      </c>
      <c r="E920" s="66">
        <f t="shared" si="1037"/>
        <v>0</v>
      </c>
      <c r="F920" s="66">
        <f t="shared" si="1033"/>
        <v>441.00000000000006</v>
      </c>
      <c r="G920" s="4">
        <f t="shared" si="1036"/>
        <v>64093</v>
      </c>
      <c r="H920" s="8">
        <f t="shared" si="1034"/>
        <v>6.9282976182995044E-3</v>
      </c>
      <c r="I920" s="3"/>
      <c r="J920" s="306">
        <v>42695</v>
      </c>
      <c r="K920" s="176">
        <v>1207.3</v>
      </c>
      <c r="L920" s="176">
        <v>1220.9000000000001</v>
      </c>
      <c r="M920" s="176">
        <v>1170.3</v>
      </c>
      <c r="N920" s="178">
        <v>1178.4000000000001</v>
      </c>
      <c r="O920" s="5">
        <f t="shared" si="979"/>
        <v>50.600000000000136</v>
      </c>
      <c r="P920" s="8">
        <f t="shared" si="980"/>
        <v>4.1911703801872063E-2</v>
      </c>
      <c r="Q920" s="8">
        <f>(AVERAGE(P917:P919))*Q1239</f>
        <v>1.9673411415597419E-2</v>
      </c>
      <c r="R920" s="8">
        <f>P919/P1239</f>
        <v>0.73456626314799589</v>
      </c>
      <c r="S920" s="109">
        <f t="shared" si="1040"/>
        <v>1183.5482903979491</v>
      </c>
      <c r="T920" s="5">
        <f t="shared" si="1041"/>
        <v>22.299999999999955</v>
      </c>
      <c r="U920" s="8">
        <f t="shared" si="978"/>
        <v>0.50444444444444547</v>
      </c>
      <c r="V920" s="19">
        <f t="shared" si="1042"/>
        <v>6.5999999999999091</v>
      </c>
      <c r="W920" s="109">
        <f t="shared" si="1043"/>
        <v>1231.0517096020508</v>
      </c>
      <c r="X920" s="5">
        <f t="shared" si="1044"/>
        <v>22.700000000000045</v>
      </c>
      <c r="Y920" s="8">
        <f t="shared" si="981"/>
        <v>0.49555555555555453</v>
      </c>
      <c r="Z920" s="5">
        <f t="shared" si="1045"/>
        <v>0</v>
      </c>
      <c r="AA920" s="5">
        <f>K920*AA1239</f>
        <v>15.694899999999999</v>
      </c>
      <c r="AB920" s="5">
        <f t="shared" si="982"/>
        <v>11.528944043481479</v>
      </c>
      <c r="AC920" s="2">
        <f t="shared" si="1020"/>
        <v>42695</v>
      </c>
      <c r="AD920" s="43">
        <f t="shared" si="986"/>
        <v>1185</v>
      </c>
      <c r="AE920" s="235">
        <v>20.6</v>
      </c>
      <c r="AF920" s="131">
        <f>(AK919&gt;AF1239)*1</f>
        <v>0</v>
      </c>
      <c r="AG920" s="112">
        <f>MROUND((AD920*AG1239),5)</f>
        <v>1160</v>
      </c>
      <c r="AH920" s="113">
        <f>MROUND((AE920*AH1239),0.1)</f>
        <v>3.7</v>
      </c>
      <c r="AI920" s="60">
        <f t="shared" si="987"/>
        <v>-30.299999999999955</v>
      </c>
      <c r="AJ920" s="60">
        <f t="shared" si="1046"/>
        <v>1207.3</v>
      </c>
      <c r="AK920" s="133">
        <f t="shared" si="1047"/>
        <v>1178.4000000000001</v>
      </c>
      <c r="AL920" s="41">
        <f t="shared" si="983"/>
        <v>1230</v>
      </c>
      <c r="AM920" s="56">
        <f t="shared" si="984"/>
        <v>21.1</v>
      </c>
      <c r="AN920" s="82">
        <f t="shared" si="985"/>
        <v>0</v>
      </c>
      <c r="AO920" s="82">
        <f t="shared" si="988"/>
        <v>1</v>
      </c>
      <c r="AP920" s="33">
        <f t="shared" si="1003"/>
        <v>1</v>
      </c>
      <c r="AQ920" s="29">
        <f t="shared" si="989"/>
        <v>20.6</v>
      </c>
      <c r="AR920" s="86">
        <f t="shared" si="990"/>
        <v>0</v>
      </c>
      <c r="AS920" s="33">
        <f t="shared" si="991"/>
        <v>1</v>
      </c>
      <c r="AT920" s="19">
        <f t="shared" si="992"/>
        <v>1185</v>
      </c>
      <c r="AU920" s="18">
        <f t="shared" si="1004"/>
        <v>0</v>
      </c>
      <c r="AV920" s="5">
        <f t="shared" si="1005"/>
        <v>0</v>
      </c>
      <c r="AW920" s="17">
        <f t="shared" si="993"/>
        <v>0</v>
      </c>
      <c r="AX920" s="17">
        <f t="shared" si="994"/>
        <v>0</v>
      </c>
      <c r="AY920" s="17">
        <f t="shared" si="1006"/>
        <v>0</v>
      </c>
      <c r="AZ920" s="19">
        <f t="shared" si="1007"/>
        <v>0</v>
      </c>
      <c r="BA920" s="19">
        <f t="shared" si="1008"/>
        <v>1185</v>
      </c>
      <c r="BB920" s="19">
        <f t="shared" si="1009"/>
        <v>0</v>
      </c>
      <c r="BC920" s="19">
        <f t="shared" si="1010"/>
        <v>0</v>
      </c>
      <c r="BD920" s="17">
        <f t="shared" si="1011"/>
        <v>1185</v>
      </c>
      <c r="BE920" s="17">
        <f t="shared" si="995"/>
        <v>0</v>
      </c>
      <c r="BF920" s="38">
        <f t="shared" si="996"/>
        <v>0</v>
      </c>
      <c r="BG920" s="38">
        <f t="shared" si="997"/>
        <v>0</v>
      </c>
      <c r="BH920" s="38">
        <f t="shared" si="1012"/>
        <v>0</v>
      </c>
      <c r="BI920" s="38">
        <f t="shared" si="998"/>
        <v>-3.7</v>
      </c>
      <c r="BJ920" s="5">
        <f t="shared" si="999"/>
        <v>20.6</v>
      </c>
      <c r="BK920" s="5">
        <f t="shared" si="1013"/>
        <v>0</v>
      </c>
      <c r="BL920" s="22">
        <f t="shared" si="1014"/>
        <v>0</v>
      </c>
      <c r="BM920" s="5">
        <f t="shared" si="1015"/>
        <v>16.900000000000002</v>
      </c>
      <c r="BN920" s="66">
        <f t="shared" si="1016"/>
        <v>1690.0000000000002</v>
      </c>
      <c r="BO920" s="5">
        <f>AP920*BO1758</f>
        <v>0</v>
      </c>
      <c r="BP920" s="5">
        <f>AU920*BP1239</f>
        <v>0</v>
      </c>
      <c r="BQ920" s="5">
        <f t="shared" si="1049"/>
        <v>-39</v>
      </c>
      <c r="BR920" s="356">
        <f t="shared" si="1031"/>
        <v>1651.0000000000002</v>
      </c>
      <c r="BS920" s="5">
        <f t="shared" si="1017"/>
        <v>1178.4000000000001</v>
      </c>
      <c r="BT920" s="6"/>
      <c r="BU920" s="306">
        <v>42695</v>
      </c>
      <c r="BV920" s="38">
        <f t="shared" si="1000"/>
        <v>1178.4000000000001</v>
      </c>
      <c r="BW920" s="66">
        <f>BV27*BV920</f>
        <v>97083.539298072181</v>
      </c>
      <c r="BX920" s="66">
        <f t="shared" si="1023"/>
        <v>-2496.2926347009343</v>
      </c>
      <c r="BY920" s="17">
        <f t="shared" si="1021"/>
        <v>0</v>
      </c>
      <c r="BZ920" s="17">
        <f t="shared" si="1024"/>
        <v>1</v>
      </c>
      <c r="CA920" s="66">
        <f t="shared" si="1050"/>
        <v>1651</v>
      </c>
      <c r="CB920" s="66">
        <f>N3+CE920</f>
        <v>209643</v>
      </c>
      <c r="CC920" s="66">
        <f>MAX(BW404:BW920)</f>
        <v>154630.08732904927</v>
      </c>
      <c r="CD920" s="66">
        <f t="shared" si="1001"/>
        <v>-57546.548030977094</v>
      </c>
      <c r="CE920" s="66">
        <f t="shared" si="1051"/>
        <v>159643</v>
      </c>
      <c r="CF920" s="66">
        <f>MAX(CE404:CE920)</f>
        <v>161811</v>
      </c>
      <c r="CG920" s="66">
        <f t="shared" si="1002"/>
        <v>-2168</v>
      </c>
      <c r="CH920" s="370">
        <f t="shared" si="1048"/>
        <v>42695</v>
      </c>
      <c r="CI920" s="17">
        <f t="shared" si="1038"/>
        <v>1</v>
      </c>
      <c r="CJ920" s="17">
        <f t="shared" si="1039"/>
        <v>0</v>
      </c>
      <c r="CK920" s="38">
        <f>MAX(BV38:BV920)</f>
        <v>1876.9</v>
      </c>
      <c r="CL920" s="38">
        <f t="shared" si="1022"/>
        <v>-698.5</v>
      </c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</row>
    <row r="921" spans="1:147" customFormat="1" x14ac:dyDescent="0.25">
      <c r="A921" s="3"/>
      <c r="B921" s="254">
        <f t="shared" si="1032"/>
        <v>42513</v>
      </c>
      <c r="C921" s="5">
        <f t="shared" si="1035"/>
        <v>64093</v>
      </c>
      <c r="D921" s="5">
        <v>0</v>
      </c>
      <c r="E921" s="66">
        <f t="shared" si="1037"/>
        <v>0</v>
      </c>
      <c r="F921" s="66">
        <f t="shared" si="1033"/>
        <v>412.00000000000006</v>
      </c>
      <c r="G921" s="4">
        <f t="shared" si="1036"/>
        <v>64505</v>
      </c>
      <c r="H921" s="8">
        <f t="shared" si="1034"/>
        <v>6.4281590813349363E-3</v>
      </c>
      <c r="I921" s="3"/>
      <c r="J921" s="306">
        <v>42702</v>
      </c>
      <c r="K921" s="176">
        <v>1184.4000000000001</v>
      </c>
      <c r="L921" s="176">
        <v>1197.7</v>
      </c>
      <c r="M921" s="176">
        <v>1162.2</v>
      </c>
      <c r="N921" s="178">
        <v>1177.8</v>
      </c>
      <c r="O921" s="5">
        <f t="shared" si="979"/>
        <v>35.5</v>
      </c>
      <c r="P921" s="8">
        <f t="shared" si="980"/>
        <v>2.9972982100641674E-2</v>
      </c>
      <c r="Q921" s="8">
        <f>(AVERAGE(P918:P920))*Q1239</f>
        <v>2.1360624221139483E-2</v>
      </c>
      <c r="R921" s="8">
        <f>P920/P1239</f>
        <v>1.1885882439504545</v>
      </c>
      <c r="S921" s="109">
        <f t="shared" si="1040"/>
        <v>1159.1004766724825</v>
      </c>
      <c r="T921" s="5">
        <f t="shared" si="1041"/>
        <v>24.400000000000091</v>
      </c>
      <c r="U921" s="8">
        <f t="shared" si="978"/>
        <v>0.51199999999999823</v>
      </c>
      <c r="V921" s="19">
        <f t="shared" si="1042"/>
        <v>0</v>
      </c>
      <c r="W921" s="109">
        <f t="shared" si="1043"/>
        <v>1209.6995233275177</v>
      </c>
      <c r="X921" s="5">
        <f t="shared" si="1044"/>
        <v>25.599999999999909</v>
      </c>
      <c r="Y921" s="8">
        <f t="shared" si="981"/>
        <v>0.48800000000000177</v>
      </c>
      <c r="Z921" s="5">
        <f t="shared" si="1045"/>
        <v>0</v>
      </c>
      <c r="AA921" s="5">
        <f>K921*AA1239</f>
        <v>15.3972</v>
      </c>
      <c r="AB921" s="5">
        <f t="shared" si="982"/>
        <v>18.300930909753937</v>
      </c>
      <c r="AC921" s="2">
        <f t="shared" si="1020"/>
        <v>42702</v>
      </c>
      <c r="AD921" s="43">
        <f t="shared" si="986"/>
        <v>1160</v>
      </c>
      <c r="AE921" s="235">
        <v>5.8</v>
      </c>
      <c r="AF921" s="131">
        <f>(AK920&gt;AF1239)*1</f>
        <v>0</v>
      </c>
      <c r="AG921" s="112">
        <f>MROUND((AD921*AG1239),5)</f>
        <v>1140</v>
      </c>
      <c r="AH921" s="113">
        <f>MROUND((AE921*AH1239),0.1)</f>
        <v>1</v>
      </c>
      <c r="AI921" s="60">
        <f t="shared" si="987"/>
        <v>-0.60000000000013642</v>
      </c>
      <c r="AJ921" s="60">
        <f t="shared" si="1046"/>
        <v>1184.4000000000001</v>
      </c>
      <c r="AK921" s="133">
        <f t="shared" si="1047"/>
        <v>1177.8</v>
      </c>
      <c r="AL921" s="41">
        <f t="shared" si="983"/>
        <v>1210</v>
      </c>
      <c r="AM921" s="56">
        <f t="shared" si="984"/>
        <v>5.7</v>
      </c>
      <c r="AN921" s="82">
        <f t="shared" si="985"/>
        <v>0</v>
      </c>
      <c r="AO921" s="82">
        <f t="shared" si="988"/>
        <v>1</v>
      </c>
      <c r="AP921" s="33">
        <f t="shared" si="1003"/>
        <v>0</v>
      </c>
      <c r="AQ921" s="29">
        <f t="shared" si="989"/>
        <v>0</v>
      </c>
      <c r="AR921" s="86">
        <f t="shared" si="990"/>
        <v>1</v>
      </c>
      <c r="AS921" s="33">
        <f t="shared" si="991"/>
        <v>0</v>
      </c>
      <c r="AT921" s="19">
        <f t="shared" si="992"/>
        <v>0</v>
      </c>
      <c r="AU921" s="18">
        <f t="shared" si="1004"/>
        <v>1</v>
      </c>
      <c r="AV921" s="5">
        <f t="shared" si="1005"/>
        <v>5.7</v>
      </c>
      <c r="AW921" s="17">
        <f t="shared" si="993"/>
        <v>1</v>
      </c>
      <c r="AX921" s="17">
        <f t="shared" si="994"/>
        <v>0</v>
      </c>
      <c r="AY921" s="17">
        <f t="shared" si="1006"/>
        <v>0</v>
      </c>
      <c r="AZ921" s="19">
        <f t="shared" si="1007"/>
        <v>1185</v>
      </c>
      <c r="BA921" s="19">
        <f t="shared" si="1008"/>
        <v>0</v>
      </c>
      <c r="BB921" s="19">
        <f t="shared" si="1009"/>
        <v>0</v>
      </c>
      <c r="BC921" s="19">
        <f t="shared" si="1010"/>
        <v>0</v>
      </c>
      <c r="BD921" s="17">
        <f t="shared" si="1011"/>
        <v>1185</v>
      </c>
      <c r="BE921" s="17">
        <f t="shared" si="995"/>
        <v>0</v>
      </c>
      <c r="BF921" s="38">
        <f t="shared" si="996"/>
        <v>0</v>
      </c>
      <c r="BG921" s="38">
        <f t="shared" si="997"/>
        <v>0</v>
      </c>
      <c r="BH921" s="38">
        <f t="shared" si="1012"/>
        <v>0</v>
      </c>
      <c r="BI921" s="38">
        <f t="shared" si="998"/>
        <v>-1</v>
      </c>
      <c r="BJ921" s="5">
        <f t="shared" si="999"/>
        <v>0</v>
      </c>
      <c r="BK921" s="5">
        <f t="shared" si="1013"/>
        <v>0</v>
      </c>
      <c r="BL921" s="22">
        <f t="shared" si="1014"/>
        <v>5.7</v>
      </c>
      <c r="BM921" s="5">
        <f t="shared" si="1015"/>
        <v>4.7</v>
      </c>
      <c r="BN921" s="66">
        <f t="shared" si="1016"/>
        <v>470</v>
      </c>
      <c r="BO921" s="5">
        <f>AP921*BO1759</f>
        <v>0</v>
      </c>
      <c r="BP921" s="5">
        <f>AU921*BP1239</f>
        <v>-39</v>
      </c>
      <c r="BQ921" s="5">
        <f t="shared" si="1049"/>
        <v>-39</v>
      </c>
      <c r="BR921" s="356">
        <f t="shared" si="1031"/>
        <v>392</v>
      </c>
      <c r="BS921" s="5">
        <f t="shared" si="1017"/>
        <v>1177.8</v>
      </c>
      <c r="BT921" s="6"/>
      <c r="BU921" s="306">
        <v>42702</v>
      </c>
      <c r="BV921" s="38">
        <f t="shared" si="1000"/>
        <v>1177.8</v>
      </c>
      <c r="BW921" s="66">
        <f>BV27*BV921</f>
        <v>97034.107760751358</v>
      </c>
      <c r="BX921" s="66">
        <f t="shared" si="1023"/>
        <v>-49.431537320822827</v>
      </c>
      <c r="BY921" s="17">
        <f t="shared" si="1021"/>
        <v>0</v>
      </c>
      <c r="BZ921" s="17">
        <f t="shared" si="1024"/>
        <v>1</v>
      </c>
      <c r="CA921" s="66">
        <f t="shared" si="1050"/>
        <v>392</v>
      </c>
      <c r="CB921" s="66">
        <f>N3+CE921</f>
        <v>210035</v>
      </c>
      <c r="CC921" s="66">
        <f>MAX(BW404:BW921)</f>
        <v>154630.08732904927</v>
      </c>
      <c r="CD921" s="66">
        <f t="shared" si="1001"/>
        <v>-57595.979568297917</v>
      </c>
      <c r="CE921" s="66">
        <f t="shared" si="1051"/>
        <v>160035</v>
      </c>
      <c r="CF921" s="66">
        <f>MAX(CE404:CE921)</f>
        <v>161811</v>
      </c>
      <c r="CG921" s="66">
        <f t="shared" si="1002"/>
        <v>-1776</v>
      </c>
      <c r="CH921" s="370">
        <f t="shared" si="1048"/>
        <v>42702</v>
      </c>
      <c r="CI921" s="17">
        <f t="shared" si="1038"/>
        <v>1</v>
      </c>
      <c r="CJ921" s="17">
        <f t="shared" si="1039"/>
        <v>0</v>
      </c>
      <c r="CK921" s="38">
        <f>MAX(BV38:BV921)</f>
        <v>1876.9</v>
      </c>
      <c r="CL921" s="38">
        <f t="shared" si="1022"/>
        <v>-699.10000000000014</v>
      </c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</row>
    <row r="922" spans="1:147" customFormat="1" x14ac:dyDescent="0.25">
      <c r="A922" s="3"/>
      <c r="B922" s="254">
        <f t="shared" si="1032"/>
        <v>42520</v>
      </c>
      <c r="C922" s="5">
        <f t="shared" si="1035"/>
        <v>64505</v>
      </c>
      <c r="D922" s="5">
        <v>0</v>
      </c>
      <c r="E922" s="66">
        <f t="shared" si="1037"/>
        <v>0</v>
      </c>
      <c r="F922" s="66">
        <f t="shared" si="1033"/>
        <v>-1787.9999999999998</v>
      </c>
      <c r="G922" s="4">
        <f t="shared" si="1036"/>
        <v>62717</v>
      </c>
      <c r="H922" s="8">
        <f t="shared" si="1034"/>
        <v>-2.7718781489806988E-2</v>
      </c>
      <c r="I922" s="3"/>
      <c r="J922" s="306">
        <v>42709</v>
      </c>
      <c r="K922" s="176">
        <v>1182.5999999999999</v>
      </c>
      <c r="L922" s="176">
        <v>1190.2</v>
      </c>
      <c r="M922" s="176">
        <v>1157.5999999999999</v>
      </c>
      <c r="N922" s="178">
        <v>1161.9000000000001</v>
      </c>
      <c r="O922" s="5">
        <f t="shared" si="979"/>
        <v>32.600000000000136</v>
      </c>
      <c r="P922" s="8">
        <f t="shared" si="980"/>
        <v>2.7566379164552797E-2</v>
      </c>
      <c r="Q922" s="8">
        <f>(AVERAGE(P919:P921))*Q1239</f>
        <v>1.3038237233039133E-2</v>
      </c>
      <c r="R922" s="8">
        <f>P921/P1239</f>
        <v>0.85001398008946627</v>
      </c>
      <c r="S922" s="109">
        <f t="shared" si="1040"/>
        <v>1167.1809806482079</v>
      </c>
      <c r="T922" s="5">
        <f t="shared" si="1041"/>
        <v>17.599999999999909</v>
      </c>
      <c r="U922" s="8">
        <f t="shared" si="978"/>
        <v>0.49714285714285972</v>
      </c>
      <c r="V922" s="19">
        <f t="shared" si="1042"/>
        <v>3.0999999999999091</v>
      </c>
      <c r="W922" s="109">
        <f t="shared" si="1043"/>
        <v>1198.0190193517919</v>
      </c>
      <c r="X922" s="5">
        <f t="shared" si="1044"/>
        <v>17.400000000000091</v>
      </c>
      <c r="Y922" s="8">
        <f t="shared" si="981"/>
        <v>0.50285714285714023</v>
      </c>
      <c r="Z922" s="5">
        <f t="shared" si="1045"/>
        <v>0</v>
      </c>
      <c r="AA922" s="5">
        <f>K922*AA1239</f>
        <v>15.373799999999997</v>
      </c>
      <c r="AB922" s="5">
        <f t="shared" si="982"/>
        <v>13.067944927099434</v>
      </c>
      <c r="AC922" s="2">
        <f t="shared" si="1020"/>
        <v>42709</v>
      </c>
      <c r="AD922" s="43">
        <f t="shared" si="986"/>
        <v>1165</v>
      </c>
      <c r="AE922" s="235">
        <v>9.3000000000000007</v>
      </c>
      <c r="AF922" s="131">
        <f>(AK921&gt;AF1239)*1</f>
        <v>0</v>
      </c>
      <c r="AG922" s="112">
        <f>MROUND((AD922*AG1239),5)</f>
        <v>1145</v>
      </c>
      <c r="AH922" s="113">
        <f>MROUND((AE922*AH1239),0.1)</f>
        <v>1.7000000000000002</v>
      </c>
      <c r="AI922" s="60">
        <f t="shared" si="987"/>
        <v>-15.899999999999864</v>
      </c>
      <c r="AJ922" s="60">
        <f t="shared" si="1046"/>
        <v>1182.5999999999999</v>
      </c>
      <c r="AK922" s="133">
        <f t="shared" si="1047"/>
        <v>1161.9000000000001</v>
      </c>
      <c r="AL922" s="41">
        <f t="shared" si="983"/>
        <v>1200</v>
      </c>
      <c r="AM922" s="56">
        <f t="shared" si="984"/>
        <v>8.9</v>
      </c>
      <c r="AN922" s="82">
        <f t="shared" si="985"/>
        <v>0</v>
      </c>
      <c r="AO922" s="82">
        <f t="shared" si="988"/>
        <v>1</v>
      </c>
      <c r="AP922" s="33">
        <f t="shared" si="1003"/>
        <v>0</v>
      </c>
      <c r="AQ922" s="29">
        <f t="shared" si="989"/>
        <v>0</v>
      </c>
      <c r="AR922" s="86">
        <f t="shared" si="990"/>
        <v>0</v>
      </c>
      <c r="AS922" s="33">
        <f t="shared" si="991"/>
        <v>0</v>
      </c>
      <c r="AT922" s="19">
        <f t="shared" si="992"/>
        <v>0</v>
      </c>
      <c r="AU922" s="18">
        <f t="shared" si="1004"/>
        <v>1</v>
      </c>
      <c r="AV922" s="5">
        <f t="shared" si="1005"/>
        <v>8.9</v>
      </c>
      <c r="AW922" s="17">
        <f t="shared" si="993"/>
        <v>1</v>
      </c>
      <c r="AX922" s="17">
        <f t="shared" si="994"/>
        <v>0</v>
      </c>
      <c r="AY922" s="17">
        <f t="shared" si="1006"/>
        <v>0</v>
      </c>
      <c r="AZ922" s="19">
        <f t="shared" si="1007"/>
        <v>1185</v>
      </c>
      <c r="BA922" s="19">
        <f t="shared" si="1008"/>
        <v>0</v>
      </c>
      <c r="BB922" s="19">
        <f t="shared" si="1009"/>
        <v>0</v>
      </c>
      <c r="BC922" s="19">
        <f t="shared" si="1010"/>
        <v>0</v>
      </c>
      <c r="BD922" s="17">
        <f t="shared" si="1011"/>
        <v>1185</v>
      </c>
      <c r="BE922" s="17">
        <f t="shared" si="995"/>
        <v>0</v>
      </c>
      <c r="BF922" s="38">
        <f t="shared" si="996"/>
        <v>0</v>
      </c>
      <c r="BG922" s="38">
        <f t="shared" si="997"/>
        <v>0</v>
      </c>
      <c r="BH922" s="38">
        <f t="shared" si="1012"/>
        <v>0</v>
      </c>
      <c r="BI922" s="38">
        <f t="shared" si="998"/>
        <v>-1.7000000000000002</v>
      </c>
      <c r="BJ922" s="5">
        <f t="shared" si="999"/>
        <v>0</v>
      </c>
      <c r="BK922" s="5">
        <f t="shared" si="1013"/>
        <v>0</v>
      </c>
      <c r="BL922" s="22">
        <f t="shared" si="1014"/>
        <v>8.9</v>
      </c>
      <c r="BM922" s="5">
        <f t="shared" si="1015"/>
        <v>7.2</v>
      </c>
      <c r="BN922" s="66">
        <f t="shared" si="1016"/>
        <v>720</v>
      </c>
      <c r="BO922" s="5">
        <f>AP922*BO1760</f>
        <v>0</v>
      </c>
      <c r="BP922" s="5">
        <f>AU922*BP1239</f>
        <v>-39</v>
      </c>
      <c r="BQ922" s="5">
        <f t="shared" si="1049"/>
        <v>-39</v>
      </c>
      <c r="BR922" s="356">
        <f t="shared" si="1031"/>
        <v>642</v>
      </c>
      <c r="BS922" s="5">
        <f t="shared" si="1017"/>
        <v>1161.9000000000001</v>
      </c>
      <c r="BT922" s="6"/>
      <c r="BU922" s="306">
        <v>42709</v>
      </c>
      <c r="BV922" s="38">
        <f t="shared" si="1000"/>
        <v>1161.9000000000001</v>
      </c>
      <c r="BW922" s="66">
        <f>BV27*BV922</f>
        <v>95724.172021749881</v>
      </c>
      <c r="BX922" s="66">
        <f t="shared" si="1023"/>
        <v>-1309.9357390014775</v>
      </c>
      <c r="BY922" s="17">
        <f t="shared" si="1021"/>
        <v>0</v>
      </c>
      <c r="BZ922" s="17">
        <f t="shared" si="1024"/>
        <v>1</v>
      </c>
      <c r="CA922" s="66">
        <f t="shared" si="1050"/>
        <v>642</v>
      </c>
      <c r="CB922" s="66">
        <f>N3+CE922</f>
        <v>210677</v>
      </c>
      <c r="CC922" s="66">
        <f>MAX(BW404:BW922)</f>
        <v>154630.08732904927</v>
      </c>
      <c r="CD922" s="66">
        <f t="shared" si="1001"/>
        <v>-58905.915307299394</v>
      </c>
      <c r="CE922" s="66">
        <f t="shared" si="1051"/>
        <v>160677</v>
      </c>
      <c r="CF922" s="66">
        <f>MAX(CE404:CE922)</f>
        <v>161811</v>
      </c>
      <c r="CG922" s="66">
        <f t="shared" si="1002"/>
        <v>-1134</v>
      </c>
      <c r="CH922" s="370">
        <f t="shared" si="1048"/>
        <v>42709</v>
      </c>
      <c r="CI922" s="17">
        <f t="shared" si="1038"/>
        <v>1</v>
      </c>
      <c r="CJ922" s="17">
        <f t="shared" si="1039"/>
        <v>0</v>
      </c>
      <c r="CK922" s="38">
        <f>MAX(BV38:BV922)</f>
        <v>1876.9</v>
      </c>
      <c r="CL922" s="38">
        <f t="shared" si="1022"/>
        <v>-715</v>
      </c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</row>
    <row r="923" spans="1:147" customFormat="1" x14ac:dyDescent="0.25">
      <c r="A923" s="3"/>
      <c r="B923" s="254">
        <f t="shared" si="1032"/>
        <v>42527</v>
      </c>
      <c r="C923" s="5">
        <f t="shared" si="1035"/>
        <v>62717</v>
      </c>
      <c r="D923" s="5">
        <v>0</v>
      </c>
      <c r="E923" s="66">
        <f t="shared" si="1037"/>
        <v>0</v>
      </c>
      <c r="F923" s="66">
        <f t="shared" si="1033"/>
        <v>661</v>
      </c>
      <c r="G923" s="4">
        <f t="shared" si="1036"/>
        <v>63378</v>
      </c>
      <c r="H923" s="8">
        <f t="shared" si="1034"/>
        <v>1.0539407178277022E-2</v>
      </c>
      <c r="I923" s="3"/>
      <c r="J923" s="306">
        <v>42716</v>
      </c>
      <c r="K923" s="176">
        <v>1161.4000000000001</v>
      </c>
      <c r="L923" s="176">
        <v>1168</v>
      </c>
      <c r="M923" s="176">
        <v>1124.3</v>
      </c>
      <c r="N923" s="178">
        <v>1137.4000000000001</v>
      </c>
      <c r="O923" s="5">
        <f t="shared" si="979"/>
        <v>43.700000000000045</v>
      </c>
      <c r="P923" s="8">
        <f t="shared" si="980"/>
        <v>3.7627001894265578E-2</v>
      </c>
      <c r="Q923" s="8">
        <f>(AVERAGE(P920:P922))*Q1239</f>
        <v>1.3260142008942204E-2</v>
      </c>
      <c r="R923" s="8">
        <f>P922/P1239</f>
        <v>0.78176430999220536</v>
      </c>
      <c r="S923" s="109">
        <f t="shared" si="1040"/>
        <v>1145.9996710708147</v>
      </c>
      <c r="T923" s="5">
        <f t="shared" si="1041"/>
        <v>16.400000000000091</v>
      </c>
      <c r="U923" s="8">
        <f t="shared" si="978"/>
        <v>0.45333333333333031</v>
      </c>
      <c r="V923" s="19">
        <f t="shared" si="1042"/>
        <v>7.5999999999999091</v>
      </c>
      <c r="W923" s="109">
        <f t="shared" si="1043"/>
        <v>1176.8003289291855</v>
      </c>
      <c r="X923" s="5">
        <f t="shared" si="1044"/>
        <v>13.599999999999909</v>
      </c>
      <c r="Y923" s="8">
        <f t="shared" si="981"/>
        <v>0.54666666666666974</v>
      </c>
      <c r="Z923" s="5">
        <f t="shared" si="1045"/>
        <v>0</v>
      </c>
      <c r="AA923" s="5">
        <f>K923*AA1239</f>
        <v>15.0982</v>
      </c>
      <c r="AB923" s="5">
        <f t="shared" si="982"/>
        <v>11.803233905124316</v>
      </c>
      <c r="AC923" s="2">
        <f t="shared" si="1020"/>
        <v>42716</v>
      </c>
      <c r="AD923" s="43">
        <f t="shared" si="986"/>
        <v>1145</v>
      </c>
      <c r="AE923" s="235">
        <v>6.5</v>
      </c>
      <c r="AF923" s="131">
        <f>(AK922&gt;AF1239)*1</f>
        <v>0</v>
      </c>
      <c r="AG923" s="112">
        <f>MROUND((AD923*AG1239),5)</f>
        <v>1125</v>
      </c>
      <c r="AH923" s="113">
        <f>MROUND((AE923*AH1239),0.1)</f>
        <v>1.2000000000000002</v>
      </c>
      <c r="AI923" s="60">
        <f t="shared" si="987"/>
        <v>-24.5</v>
      </c>
      <c r="AJ923" s="60">
        <f t="shared" si="1046"/>
        <v>1161.4000000000001</v>
      </c>
      <c r="AK923" s="133">
        <f t="shared" si="1047"/>
        <v>1137.4000000000001</v>
      </c>
      <c r="AL923" s="41">
        <f t="shared" si="983"/>
        <v>1175</v>
      </c>
      <c r="AM923" s="56">
        <f t="shared" si="984"/>
        <v>6.6000000000000005</v>
      </c>
      <c r="AN923" s="82">
        <f t="shared" si="985"/>
        <v>0</v>
      </c>
      <c r="AO923" s="82">
        <f t="shared" si="988"/>
        <v>1</v>
      </c>
      <c r="AP923" s="33">
        <f t="shared" si="1003"/>
        <v>0</v>
      </c>
      <c r="AQ923" s="29">
        <f t="shared" si="989"/>
        <v>0</v>
      </c>
      <c r="AR923" s="86">
        <f t="shared" si="990"/>
        <v>0</v>
      </c>
      <c r="AS923" s="33">
        <f t="shared" si="991"/>
        <v>0</v>
      </c>
      <c r="AT923" s="19">
        <f t="shared" si="992"/>
        <v>0</v>
      </c>
      <c r="AU923" s="18">
        <f t="shared" si="1004"/>
        <v>1</v>
      </c>
      <c r="AV923" s="5">
        <f t="shared" si="1005"/>
        <v>6.6000000000000005</v>
      </c>
      <c r="AW923" s="17">
        <f t="shared" si="993"/>
        <v>1</v>
      </c>
      <c r="AX923" s="17">
        <f t="shared" si="994"/>
        <v>0</v>
      </c>
      <c r="AY923" s="17">
        <f t="shared" si="1006"/>
        <v>0</v>
      </c>
      <c r="AZ923" s="19">
        <f t="shared" si="1007"/>
        <v>1185</v>
      </c>
      <c r="BA923" s="19">
        <f t="shared" si="1008"/>
        <v>0</v>
      </c>
      <c r="BB923" s="19">
        <f t="shared" si="1009"/>
        <v>0</v>
      </c>
      <c r="BC923" s="19">
        <f t="shared" si="1010"/>
        <v>0</v>
      </c>
      <c r="BD923" s="17">
        <f t="shared" si="1011"/>
        <v>1185</v>
      </c>
      <c r="BE923" s="17">
        <f t="shared" si="995"/>
        <v>0</v>
      </c>
      <c r="BF923" s="38">
        <f t="shared" si="996"/>
        <v>0</v>
      </c>
      <c r="BG923" s="38">
        <f t="shared" si="997"/>
        <v>0</v>
      </c>
      <c r="BH923" s="38">
        <f t="shared" si="1012"/>
        <v>0</v>
      </c>
      <c r="BI923" s="38">
        <f t="shared" si="998"/>
        <v>-1.2000000000000002</v>
      </c>
      <c r="BJ923" s="5">
        <f t="shared" si="999"/>
        <v>0</v>
      </c>
      <c r="BK923" s="5">
        <f t="shared" si="1013"/>
        <v>0</v>
      </c>
      <c r="BL923" s="22">
        <f t="shared" si="1014"/>
        <v>6.6000000000000005</v>
      </c>
      <c r="BM923" s="5">
        <f t="shared" si="1015"/>
        <v>5.4</v>
      </c>
      <c r="BN923" s="66">
        <f t="shared" si="1016"/>
        <v>540</v>
      </c>
      <c r="BO923" s="5">
        <f>AP923*BO1761</f>
        <v>0</v>
      </c>
      <c r="BP923" s="5">
        <f>AU923*BP1239</f>
        <v>-39</v>
      </c>
      <c r="BQ923" s="5">
        <f t="shared" si="1049"/>
        <v>-39</v>
      </c>
      <c r="BR923" s="356">
        <f t="shared" si="1031"/>
        <v>462</v>
      </c>
      <c r="BS923" s="5">
        <f t="shared" si="1017"/>
        <v>1137.4000000000001</v>
      </c>
      <c r="BT923" s="6"/>
      <c r="BU923" s="306">
        <v>42716</v>
      </c>
      <c r="BV923" s="38">
        <f t="shared" si="1000"/>
        <v>1137.4000000000001</v>
      </c>
      <c r="BW923" s="66">
        <f>BV27*BV923</f>
        <v>93705.717581150122</v>
      </c>
      <c r="BX923" s="66">
        <f t="shared" si="1023"/>
        <v>-2018.4544405997585</v>
      </c>
      <c r="BY923" s="17">
        <f t="shared" si="1021"/>
        <v>0</v>
      </c>
      <c r="BZ923" s="17">
        <f t="shared" si="1024"/>
        <v>1</v>
      </c>
      <c r="CA923" s="66">
        <f t="shared" si="1050"/>
        <v>462</v>
      </c>
      <c r="CB923" s="66">
        <f>N3+CE923</f>
        <v>211139</v>
      </c>
      <c r="CC923" s="66">
        <f>MAX(BW404:BW923)</f>
        <v>154630.08732904927</v>
      </c>
      <c r="CD923" s="66">
        <f t="shared" si="1001"/>
        <v>-60924.369747899153</v>
      </c>
      <c r="CE923" s="66">
        <f t="shared" si="1051"/>
        <v>161139</v>
      </c>
      <c r="CF923" s="66">
        <f>MAX(CE404:CE923)</f>
        <v>161811</v>
      </c>
      <c r="CG923" s="66">
        <f t="shared" si="1002"/>
        <v>-672</v>
      </c>
      <c r="CH923" s="370">
        <f t="shared" si="1048"/>
        <v>42716</v>
      </c>
      <c r="CI923" s="17">
        <f t="shared" si="1038"/>
        <v>1</v>
      </c>
      <c r="CJ923" s="17">
        <f t="shared" si="1039"/>
        <v>0</v>
      </c>
      <c r="CK923" s="38">
        <f>MAX(BV38:BV923)</f>
        <v>1876.9</v>
      </c>
      <c r="CL923" s="38">
        <f t="shared" si="1022"/>
        <v>-739.5</v>
      </c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</row>
    <row r="924" spans="1:147" customFormat="1" x14ac:dyDescent="0.25">
      <c r="A924" s="3"/>
      <c r="B924" s="254">
        <f t="shared" si="1032"/>
        <v>42534</v>
      </c>
      <c r="C924" s="5">
        <f t="shared" si="1035"/>
        <v>63378</v>
      </c>
      <c r="D924" s="5">
        <v>0</v>
      </c>
      <c r="E924" s="66">
        <f t="shared" si="1037"/>
        <v>0</v>
      </c>
      <c r="F924" s="66">
        <f t="shared" si="1033"/>
        <v>651</v>
      </c>
      <c r="G924" s="4">
        <f t="shared" si="1036"/>
        <v>64029</v>
      </c>
      <c r="H924" s="8">
        <f t="shared" si="1034"/>
        <v>1.027170311464546E-2</v>
      </c>
      <c r="I924" s="3"/>
      <c r="J924" s="306">
        <v>42723</v>
      </c>
      <c r="K924" s="176">
        <v>1136.0999999999999</v>
      </c>
      <c r="L924" s="176">
        <v>1144.4000000000001</v>
      </c>
      <c r="M924" s="176">
        <v>1127.3</v>
      </c>
      <c r="N924" s="178">
        <v>1133.5999999999999</v>
      </c>
      <c r="O924" s="5">
        <f t="shared" si="979"/>
        <v>17.100000000000136</v>
      </c>
      <c r="P924" s="8">
        <f t="shared" si="980"/>
        <v>1.5051491946131625E-2</v>
      </c>
      <c r="Q924" s="8">
        <f>(AVERAGE(P921:P923))*Q1239</f>
        <v>1.2688848421261343E-2</v>
      </c>
      <c r="R924" s="8">
        <f>P923/P1239</f>
        <v>1.0670769272001752</v>
      </c>
      <c r="S924" s="109">
        <f t="shared" si="1040"/>
        <v>1121.684199308605</v>
      </c>
      <c r="T924" s="5">
        <f t="shared" si="1041"/>
        <v>16.099999999999909</v>
      </c>
      <c r="U924" s="8">
        <f t="shared" si="978"/>
        <v>0.46333333333333637</v>
      </c>
      <c r="V924" s="19">
        <f t="shared" si="1042"/>
        <v>0</v>
      </c>
      <c r="W924" s="109">
        <f t="shared" si="1043"/>
        <v>1150.5158006913948</v>
      </c>
      <c r="X924" s="5">
        <f t="shared" si="1044"/>
        <v>13.900000000000091</v>
      </c>
      <c r="Y924" s="8">
        <f t="shared" si="981"/>
        <v>0.53666666666666363</v>
      </c>
      <c r="Z924" s="5">
        <f t="shared" si="1045"/>
        <v>0</v>
      </c>
      <c r="AA924" s="5">
        <f>K924*AA1239</f>
        <v>14.769299999999998</v>
      </c>
      <c r="AB924" s="5">
        <f t="shared" si="982"/>
        <v>15.759979260897545</v>
      </c>
      <c r="AC924" s="2">
        <f t="shared" si="1020"/>
        <v>42723</v>
      </c>
      <c r="AD924" s="43">
        <f t="shared" si="986"/>
        <v>1120</v>
      </c>
      <c r="AE924" s="235">
        <v>5.3</v>
      </c>
      <c r="AF924" s="131">
        <f>(AK923&gt;AF1239)*1</f>
        <v>0</v>
      </c>
      <c r="AG924" s="112">
        <f>MROUND((AD924*AG1239),5)</f>
        <v>1100</v>
      </c>
      <c r="AH924" s="113">
        <f>MROUND((AE924*AH1239),0.1)</f>
        <v>1</v>
      </c>
      <c r="AI924" s="60">
        <f t="shared" si="987"/>
        <v>-3.8000000000001819</v>
      </c>
      <c r="AJ924" s="60">
        <f t="shared" si="1046"/>
        <v>1136.0999999999999</v>
      </c>
      <c r="AK924" s="133">
        <f t="shared" si="1047"/>
        <v>1133.5999999999999</v>
      </c>
      <c r="AL924" s="41">
        <f t="shared" si="983"/>
        <v>1150</v>
      </c>
      <c r="AM924" s="56">
        <f t="shared" si="984"/>
        <v>6.5</v>
      </c>
      <c r="AN924" s="82">
        <f t="shared" si="985"/>
        <v>0</v>
      </c>
      <c r="AO924" s="82">
        <f t="shared" si="988"/>
        <v>1</v>
      </c>
      <c r="AP924" s="33">
        <f t="shared" si="1003"/>
        <v>0</v>
      </c>
      <c r="AQ924" s="29">
        <f t="shared" si="989"/>
        <v>0</v>
      </c>
      <c r="AR924" s="86">
        <f t="shared" si="990"/>
        <v>1</v>
      </c>
      <c r="AS924" s="33">
        <f t="shared" si="991"/>
        <v>0</v>
      </c>
      <c r="AT924" s="19">
        <f t="shared" si="992"/>
        <v>0</v>
      </c>
      <c r="AU924" s="18">
        <f t="shared" si="1004"/>
        <v>1</v>
      </c>
      <c r="AV924" s="5">
        <f t="shared" si="1005"/>
        <v>6.5</v>
      </c>
      <c r="AW924" s="17">
        <f t="shared" si="993"/>
        <v>1</v>
      </c>
      <c r="AX924" s="17">
        <f t="shared" si="994"/>
        <v>0</v>
      </c>
      <c r="AY924" s="17">
        <f t="shared" si="1006"/>
        <v>0</v>
      </c>
      <c r="AZ924" s="19">
        <f t="shared" si="1007"/>
        <v>1185</v>
      </c>
      <c r="BA924" s="19">
        <f t="shared" si="1008"/>
        <v>0</v>
      </c>
      <c r="BB924" s="19">
        <f t="shared" si="1009"/>
        <v>0</v>
      </c>
      <c r="BC924" s="19">
        <f t="shared" si="1010"/>
        <v>0</v>
      </c>
      <c r="BD924" s="17">
        <f t="shared" si="1011"/>
        <v>1185</v>
      </c>
      <c r="BE924" s="17">
        <f t="shared" si="995"/>
        <v>0</v>
      </c>
      <c r="BF924" s="38">
        <f t="shared" si="996"/>
        <v>0</v>
      </c>
      <c r="BG924" s="38">
        <f t="shared" si="997"/>
        <v>0</v>
      </c>
      <c r="BH924" s="38">
        <f t="shared" si="1012"/>
        <v>0</v>
      </c>
      <c r="BI924" s="38">
        <f t="shared" si="998"/>
        <v>-1</v>
      </c>
      <c r="BJ924" s="5">
        <f t="shared" si="999"/>
        <v>0</v>
      </c>
      <c r="BK924" s="5">
        <f t="shared" si="1013"/>
        <v>0</v>
      </c>
      <c r="BL924" s="22">
        <f t="shared" si="1014"/>
        <v>6.5</v>
      </c>
      <c r="BM924" s="5">
        <f t="shared" si="1015"/>
        <v>5.5</v>
      </c>
      <c r="BN924" s="66">
        <f t="shared" si="1016"/>
        <v>550</v>
      </c>
      <c r="BO924" s="5">
        <f>AP924*BO1762</f>
        <v>0</v>
      </c>
      <c r="BP924" s="5">
        <f>AU924*BP1239</f>
        <v>-39</v>
      </c>
      <c r="BQ924" s="5">
        <f t="shared" si="1049"/>
        <v>-39</v>
      </c>
      <c r="BR924" s="356">
        <f t="shared" si="1031"/>
        <v>472</v>
      </c>
      <c r="BS924" s="5">
        <f t="shared" si="1017"/>
        <v>1133.5999999999999</v>
      </c>
      <c r="BT924" s="6"/>
      <c r="BU924" s="306">
        <v>42723</v>
      </c>
      <c r="BV924" s="38">
        <f t="shared" si="1000"/>
        <v>1133.5999999999999</v>
      </c>
      <c r="BW924" s="66">
        <f>BV27*BV924</f>
        <v>93392.651178118307</v>
      </c>
      <c r="BX924" s="66">
        <f t="shared" si="1023"/>
        <v>-313.06640303181484</v>
      </c>
      <c r="BY924" s="17">
        <f t="shared" si="1021"/>
        <v>0</v>
      </c>
      <c r="BZ924" s="17">
        <f t="shared" si="1024"/>
        <v>1</v>
      </c>
      <c r="CA924" s="66">
        <f t="shared" si="1050"/>
        <v>472</v>
      </c>
      <c r="CB924" s="66">
        <f>N3+CE924</f>
        <v>211611</v>
      </c>
      <c r="CC924" s="66">
        <f>MAX(BW404:BW924)</f>
        <v>154630.08732904927</v>
      </c>
      <c r="CD924" s="66">
        <f t="shared" si="1001"/>
        <v>-61237.436150930967</v>
      </c>
      <c r="CE924" s="66">
        <f t="shared" si="1051"/>
        <v>161611</v>
      </c>
      <c r="CF924" s="66">
        <f>MAX(CE404:CE924)</f>
        <v>161811</v>
      </c>
      <c r="CG924" s="66">
        <f t="shared" si="1002"/>
        <v>-200</v>
      </c>
      <c r="CH924" s="370">
        <f t="shared" si="1048"/>
        <v>42723</v>
      </c>
      <c r="CI924" s="17">
        <f t="shared" si="1038"/>
        <v>1</v>
      </c>
      <c r="CJ924" s="17">
        <f t="shared" si="1039"/>
        <v>0</v>
      </c>
      <c r="CK924" s="38">
        <f>MAX(BV38:BV924)</f>
        <v>1876.9</v>
      </c>
      <c r="CL924" s="38">
        <f t="shared" si="1022"/>
        <v>-743.30000000000018</v>
      </c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</row>
    <row r="925" spans="1:147" customFormat="1" x14ac:dyDescent="0.25">
      <c r="A925" s="3"/>
      <c r="B925" s="254">
        <f t="shared" si="1032"/>
        <v>42541</v>
      </c>
      <c r="C925" s="5">
        <f t="shared" si="1035"/>
        <v>64029</v>
      </c>
      <c r="D925" s="5">
        <v>0</v>
      </c>
      <c r="E925" s="66">
        <f t="shared" si="1037"/>
        <v>0</v>
      </c>
      <c r="F925" s="66">
        <f t="shared" si="1033"/>
        <v>611</v>
      </c>
      <c r="G925" s="4">
        <f t="shared" si="1036"/>
        <v>64640</v>
      </c>
      <c r="H925" s="8">
        <f t="shared" si="1034"/>
        <v>9.5425510315638225E-3</v>
      </c>
      <c r="I925" s="3"/>
      <c r="J925" s="306">
        <v>42730</v>
      </c>
      <c r="K925" s="176">
        <v>1135.3</v>
      </c>
      <c r="L925" s="176">
        <v>1164.3</v>
      </c>
      <c r="M925" s="176">
        <v>1132.8</v>
      </c>
      <c r="N925" s="178">
        <v>1151.7</v>
      </c>
      <c r="O925" s="5">
        <f t="shared" si="979"/>
        <v>31.5</v>
      </c>
      <c r="P925" s="8">
        <f t="shared" si="980"/>
        <v>2.7745970228133535E-2</v>
      </c>
      <c r="Q925" s="8">
        <f>(AVERAGE(P922:P924))*Q1239</f>
        <v>1.0699316400660002E-2</v>
      </c>
      <c r="R925" s="8">
        <f>P924/P1239</f>
        <v>0.4268503725273966</v>
      </c>
      <c r="S925" s="109">
        <f t="shared" si="1040"/>
        <v>1123.1530660903306</v>
      </c>
      <c r="T925" s="5">
        <f t="shared" si="1041"/>
        <v>10.299999999999955</v>
      </c>
      <c r="U925" s="8">
        <f t="shared" ref="U925:U988" si="1052">((T925+X925)-T925)/(T925+X925)</f>
        <v>0.48500000000000226</v>
      </c>
      <c r="V925" s="19">
        <f t="shared" si="1042"/>
        <v>0</v>
      </c>
      <c r="W925" s="109">
        <f t="shared" si="1043"/>
        <v>1147.4469339096693</v>
      </c>
      <c r="X925" s="5">
        <f t="shared" si="1044"/>
        <v>9.7000000000000455</v>
      </c>
      <c r="Y925" s="8">
        <f t="shared" si="981"/>
        <v>0.51499999999999768</v>
      </c>
      <c r="Z925" s="5">
        <f t="shared" si="1045"/>
        <v>6.7000000000000455</v>
      </c>
      <c r="AA925" s="5">
        <f>K925*AA1239</f>
        <v>14.758899999999999</v>
      </c>
      <c r="AB925" s="5">
        <f t="shared" si="982"/>
        <v>6.2998419630945932</v>
      </c>
      <c r="AC925" s="2">
        <f t="shared" si="1020"/>
        <v>42730</v>
      </c>
      <c r="AD925" s="43">
        <f t="shared" si="986"/>
        <v>1125</v>
      </c>
      <c r="AE925" s="235">
        <v>7.3</v>
      </c>
      <c r="AF925" s="131">
        <f>(AK924&gt;AF1239)*1</f>
        <v>0</v>
      </c>
      <c r="AG925" s="112">
        <f>MROUND((AD925*AG1239),5)</f>
        <v>1105</v>
      </c>
      <c r="AH925" s="113">
        <f>MROUND((AE925*AH1239),0.1)</f>
        <v>1.3</v>
      </c>
      <c r="AI925" s="60">
        <f t="shared" si="987"/>
        <v>18.100000000000136</v>
      </c>
      <c r="AJ925" s="60">
        <f t="shared" si="1046"/>
        <v>1135.3</v>
      </c>
      <c r="AK925" s="133">
        <f t="shared" si="1047"/>
        <v>1151.7</v>
      </c>
      <c r="AL925" s="41">
        <f t="shared" si="983"/>
        <v>1145</v>
      </c>
      <c r="AM925" s="56">
        <f t="shared" si="984"/>
        <v>8.5</v>
      </c>
      <c r="AN925" s="82">
        <f t="shared" si="985"/>
        <v>1</v>
      </c>
      <c r="AO925" s="82">
        <f t="shared" si="988"/>
        <v>0</v>
      </c>
      <c r="AP925" s="33">
        <f t="shared" si="1003"/>
        <v>0</v>
      </c>
      <c r="AQ925" s="29">
        <f t="shared" si="989"/>
        <v>0</v>
      </c>
      <c r="AR925" s="86">
        <f t="shared" si="990"/>
        <v>1</v>
      </c>
      <c r="AS925" s="33">
        <f t="shared" si="991"/>
        <v>0</v>
      </c>
      <c r="AT925" s="19">
        <f t="shared" si="992"/>
        <v>0</v>
      </c>
      <c r="AU925" s="18">
        <f t="shared" si="1004"/>
        <v>1</v>
      </c>
      <c r="AV925" s="5">
        <f t="shared" si="1005"/>
        <v>8.5</v>
      </c>
      <c r="AW925" s="17">
        <f t="shared" si="993"/>
        <v>0</v>
      </c>
      <c r="AX925" s="17">
        <f t="shared" si="994"/>
        <v>1</v>
      </c>
      <c r="AY925" s="17">
        <f t="shared" si="1006"/>
        <v>1145</v>
      </c>
      <c r="AZ925" s="19">
        <f t="shared" si="1007"/>
        <v>1185</v>
      </c>
      <c r="BA925" s="19">
        <f t="shared" si="1008"/>
        <v>0</v>
      </c>
      <c r="BB925" s="19">
        <f t="shared" si="1009"/>
        <v>0</v>
      </c>
      <c r="BC925" s="19">
        <f t="shared" si="1010"/>
        <v>1145</v>
      </c>
      <c r="BD925" s="17">
        <f t="shared" si="1011"/>
        <v>0</v>
      </c>
      <c r="BE925" s="17">
        <f t="shared" si="995"/>
        <v>0</v>
      </c>
      <c r="BF925" s="38">
        <f t="shared" si="996"/>
        <v>0</v>
      </c>
      <c r="BG925" s="38">
        <f t="shared" si="997"/>
        <v>0</v>
      </c>
      <c r="BH925" s="38">
        <f t="shared" si="1012"/>
        <v>0</v>
      </c>
      <c r="BI925" s="38">
        <f t="shared" si="998"/>
        <v>-1.3</v>
      </c>
      <c r="BJ925" s="5">
        <f t="shared" si="999"/>
        <v>0</v>
      </c>
      <c r="BK925" s="5">
        <f t="shared" si="1013"/>
        <v>-40</v>
      </c>
      <c r="BL925" s="22">
        <f t="shared" si="1014"/>
        <v>-31.5</v>
      </c>
      <c r="BM925" s="5">
        <f t="shared" si="1015"/>
        <v>-32.799999999999997</v>
      </c>
      <c r="BN925" s="66">
        <f t="shared" si="1016"/>
        <v>-3279.9999999999995</v>
      </c>
      <c r="BO925" s="5">
        <f>AP925*BO1763</f>
        <v>0</v>
      </c>
      <c r="BP925" s="5">
        <f>AU925*BP1239</f>
        <v>-39</v>
      </c>
      <c r="BQ925" s="5">
        <f t="shared" si="1049"/>
        <v>-39</v>
      </c>
      <c r="BR925" s="356">
        <f t="shared" si="1031"/>
        <v>-3357.9999999999995</v>
      </c>
      <c r="BS925" s="5">
        <f t="shared" si="1017"/>
        <v>1151.7</v>
      </c>
      <c r="BT925" s="6"/>
      <c r="BU925" s="306">
        <v>42730</v>
      </c>
      <c r="BV925" s="38">
        <f t="shared" si="1000"/>
        <v>1151.7</v>
      </c>
      <c r="BW925" s="66">
        <f>BV27*BV925</f>
        <v>94883.835887296096</v>
      </c>
      <c r="BX925" s="66">
        <f t="shared" si="1023"/>
        <v>1491.184709177789</v>
      </c>
      <c r="BY925" s="17">
        <f t="shared" si="1021"/>
        <v>1</v>
      </c>
      <c r="BZ925" s="17">
        <f t="shared" si="1024"/>
        <v>0</v>
      </c>
      <c r="CA925" s="66">
        <f t="shared" si="1050"/>
        <v>-3358</v>
      </c>
      <c r="CB925" s="66">
        <f>N3+CE925</f>
        <v>208253</v>
      </c>
      <c r="CC925" s="66">
        <f>MAX(BW404:BW925)</f>
        <v>154630.08732904927</v>
      </c>
      <c r="CD925" s="66">
        <f t="shared" si="1001"/>
        <v>-59746.251441753178</v>
      </c>
      <c r="CE925" s="66">
        <f t="shared" si="1051"/>
        <v>158253</v>
      </c>
      <c r="CF925" s="66">
        <f>MAX(CE404:CE925)</f>
        <v>161811</v>
      </c>
      <c r="CG925" s="66">
        <f t="shared" si="1002"/>
        <v>-3558</v>
      </c>
      <c r="CH925" s="370">
        <f t="shared" si="1048"/>
        <v>42730</v>
      </c>
      <c r="CI925" s="17">
        <f t="shared" si="1038"/>
        <v>0</v>
      </c>
      <c r="CJ925" s="17">
        <f t="shared" si="1039"/>
        <v>1</v>
      </c>
      <c r="CK925" s="38">
        <f>MAX(BV38:BV925)</f>
        <v>1876.9</v>
      </c>
      <c r="CL925" s="38">
        <f t="shared" si="1022"/>
        <v>-725.2</v>
      </c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</row>
    <row r="926" spans="1:147" customFormat="1" x14ac:dyDescent="0.25">
      <c r="A926" s="3"/>
      <c r="B926" s="254">
        <f t="shared" si="1032"/>
        <v>42548</v>
      </c>
      <c r="C926" s="5">
        <f t="shared" si="1035"/>
        <v>64640</v>
      </c>
      <c r="D926" s="5">
        <v>0</v>
      </c>
      <c r="E926" s="66">
        <f t="shared" si="1037"/>
        <v>0</v>
      </c>
      <c r="F926" s="66">
        <f t="shared" si="1033"/>
        <v>611</v>
      </c>
      <c r="G926" s="4">
        <f t="shared" si="1036"/>
        <v>65251</v>
      </c>
      <c r="H926" s="8">
        <f t="shared" si="1034"/>
        <v>9.4523514851485146E-3</v>
      </c>
      <c r="I926" s="3"/>
      <c r="J926" s="306">
        <v>42737</v>
      </c>
      <c r="K926" s="176">
        <v>1151.4000000000001</v>
      </c>
      <c r="L926" s="176">
        <v>1185.9000000000001</v>
      </c>
      <c r="M926" s="176">
        <v>1146.5</v>
      </c>
      <c r="N926" s="178">
        <v>1173.4000000000001</v>
      </c>
      <c r="O926" s="5">
        <f t="shared" ref="O926:O989" si="1053">L926-M926</f>
        <v>39.400000000000091</v>
      </c>
      <c r="P926" s="8">
        <f t="shared" ref="P926:P989" si="1054">O926/K926</f>
        <v>3.421921139482377E-2</v>
      </c>
      <c r="Q926" s="8">
        <f>(AVERAGE(P923:P925))*Q1239</f>
        <v>1.0723261875804099E-2</v>
      </c>
      <c r="R926" s="8">
        <f>P925/P1239</f>
        <v>0.78685739396463716</v>
      </c>
      <c r="S926" s="109">
        <f t="shared" si="1040"/>
        <v>1139.0532362761992</v>
      </c>
      <c r="T926" s="5">
        <f t="shared" si="1041"/>
        <v>11.400000000000091</v>
      </c>
      <c r="U926" s="8">
        <f t="shared" si="1052"/>
        <v>0.54399999999999638</v>
      </c>
      <c r="V926" s="19">
        <f t="shared" si="1042"/>
        <v>0</v>
      </c>
      <c r="W926" s="109">
        <f t="shared" si="1043"/>
        <v>1163.746763723801</v>
      </c>
      <c r="X926" s="5">
        <f t="shared" si="1044"/>
        <v>13.599999999999909</v>
      </c>
      <c r="Y926" s="8">
        <f t="shared" si="981"/>
        <v>0.45600000000000362</v>
      </c>
      <c r="Z926" s="5">
        <f t="shared" si="1045"/>
        <v>8.4000000000000909</v>
      </c>
      <c r="AA926" s="5">
        <f>K926*AA1239</f>
        <v>14.968200000000001</v>
      </c>
      <c r="AB926" s="5">
        <f t="shared" si="982"/>
        <v>11.777838844341483</v>
      </c>
      <c r="AC926" s="2">
        <f t="shared" si="1020"/>
        <v>42737</v>
      </c>
      <c r="AD926" s="43">
        <f t="shared" si="986"/>
        <v>1140</v>
      </c>
      <c r="AE926" s="235">
        <v>3</v>
      </c>
      <c r="AF926" s="131">
        <f>(AK925&gt;AF1239)*1</f>
        <v>0</v>
      </c>
      <c r="AG926" s="112">
        <f>MROUND((AD926*AG1239),5)</f>
        <v>1120</v>
      </c>
      <c r="AH926" s="113">
        <f>MROUND((AE926*AH1239),0.1)</f>
        <v>0.5</v>
      </c>
      <c r="AI926" s="60">
        <f t="shared" si="987"/>
        <v>21.700000000000045</v>
      </c>
      <c r="AJ926" s="60">
        <f t="shared" si="1046"/>
        <v>1151.4000000000001</v>
      </c>
      <c r="AK926" s="133">
        <f t="shared" si="1047"/>
        <v>1173.4000000000001</v>
      </c>
      <c r="AL926" s="41">
        <f t="shared" si="983"/>
        <v>1165</v>
      </c>
      <c r="AM926" s="56">
        <f t="shared" si="984"/>
        <v>3.2</v>
      </c>
      <c r="AN926" s="82">
        <f t="shared" si="985"/>
        <v>1</v>
      </c>
      <c r="AO926" s="82">
        <f t="shared" si="988"/>
        <v>0</v>
      </c>
      <c r="AP926" s="33">
        <f t="shared" si="1003"/>
        <v>1</v>
      </c>
      <c r="AQ926" s="29">
        <f t="shared" si="989"/>
        <v>3</v>
      </c>
      <c r="AR926" s="86">
        <f t="shared" si="990"/>
        <v>1</v>
      </c>
      <c r="AS926" s="33">
        <f t="shared" si="991"/>
        <v>0</v>
      </c>
      <c r="AT926" s="19">
        <f t="shared" si="992"/>
        <v>0</v>
      </c>
      <c r="AU926" s="18">
        <f t="shared" si="1004"/>
        <v>0</v>
      </c>
      <c r="AV926" s="5">
        <f t="shared" si="1005"/>
        <v>0</v>
      </c>
      <c r="AW926" s="17">
        <f t="shared" si="993"/>
        <v>0</v>
      </c>
      <c r="AX926" s="17">
        <f t="shared" si="994"/>
        <v>0</v>
      </c>
      <c r="AY926" s="17">
        <f t="shared" si="1006"/>
        <v>0</v>
      </c>
      <c r="AZ926" s="19">
        <f t="shared" si="1007"/>
        <v>0</v>
      </c>
      <c r="BA926" s="19">
        <f t="shared" si="1008"/>
        <v>0</v>
      </c>
      <c r="BB926" s="19">
        <f t="shared" si="1009"/>
        <v>0</v>
      </c>
      <c r="BC926" s="19">
        <f t="shared" si="1010"/>
        <v>0</v>
      </c>
      <c r="BD926" s="17">
        <f t="shared" si="1011"/>
        <v>0</v>
      </c>
      <c r="BE926" s="17">
        <f t="shared" si="995"/>
        <v>0</v>
      </c>
      <c r="BF926" s="38">
        <f t="shared" si="996"/>
        <v>0</v>
      </c>
      <c r="BG926" s="38">
        <f t="shared" si="997"/>
        <v>0</v>
      </c>
      <c r="BH926" s="38">
        <f t="shared" si="1012"/>
        <v>0</v>
      </c>
      <c r="BI926" s="38">
        <f t="shared" si="998"/>
        <v>-0.5</v>
      </c>
      <c r="BJ926" s="5">
        <f t="shared" si="999"/>
        <v>3</v>
      </c>
      <c r="BK926" s="5">
        <f t="shared" si="1013"/>
        <v>0</v>
      </c>
      <c r="BL926" s="22">
        <f t="shared" si="1014"/>
        <v>0</v>
      </c>
      <c r="BM926" s="5">
        <f t="shared" si="1015"/>
        <v>2.5</v>
      </c>
      <c r="BN926" s="66">
        <f t="shared" si="1016"/>
        <v>250</v>
      </c>
      <c r="BO926" s="5">
        <f>AP926*BO1764</f>
        <v>0</v>
      </c>
      <c r="BP926" s="5">
        <f>AU926*BP1239</f>
        <v>0</v>
      </c>
      <c r="BQ926" s="5">
        <f t="shared" si="1049"/>
        <v>-39</v>
      </c>
      <c r="BR926" s="356">
        <f t="shared" si="1031"/>
        <v>211</v>
      </c>
      <c r="BS926" s="5">
        <f t="shared" si="1017"/>
        <v>1173.4000000000001</v>
      </c>
      <c r="BT926" s="6"/>
      <c r="BU926" s="306">
        <v>42737</v>
      </c>
      <c r="BV926" s="38">
        <f t="shared" si="1000"/>
        <v>1173.4000000000001</v>
      </c>
      <c r="BW926" s="66">
        <f>BV27*BV926</f>
        <v>96671.609820398764</v>
      </c>
      <c r="BX926" s="66">
        <f t="shared" si="1023"/>
        <v>1787.7739331026678</v>
      </c>
      <c r="BY926" s="17">
        <f t="shared" si="1021"/>
        <v>1</v>
      </c>
      <c r="BZ926" s="17">
        <f t="shared" si="1024"/>
        <v>0</v>
      </c>
      <c r="CA926" s="66">
        <f t="shared" si="1050"/>
        <v>211</v>
      </c>
      <c r="CB926" s="66">
        <f>N3+CE926</f>
        <v>208464</v>
      </c>
      <c r="CC926" s="66">
        <f>MAX(BW404:BW926)</f>
        <v>154630.08732904927</v>
      </c>
      <c r="CD926" s="66">
        <f t="shared" si="1001"/>
        <v>-57958.477508650511</v>
      </c>
      <c r="CE926" s="66">
        <f t="shared" si="1051"/>
        <v>158464</v>
      </c>
      <c r="CF926" s="66">
        <f>MAX(CE404:CE926)</f>
        <v>161811</v>
      </c>
      <c r="CG926" s="66">
        <f t="shared" si="1002"/>
        <v>-3347</v>
      </c>
      <c r="CH926" s="370">
        <f t="shared" si="1048"/>
        <v>42737</v>
      </c>
      <c r="CI926" s="17">
        <f t="shared" ref="CI926:CI957" si="1055">(F956&gt;0)*1</f>
        <v>1</v>
      </c>
      <c r="CJ926" s="17">
        <f t="shared" ref="CJ926:CJ957" si="1056">(F956&lt;1)*1</f>
        <v>0</v>
      </c>
      <c r="CK926" s="38">
        <f>MAX(BV38:BV926)</f>
        <v>1876.9</v>
      </c>
      <c r="CL926" s="38">
        <f t="shared" si="1022"/>
        <v>-703.5</v>
      </c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</row>
    <row r="927" spans="1:147" customFormat="1" x14ac:dyDescent="0.25">
      <c r="A927" s="3"/>
      <c r="B927" s="254">
        <f t="shared" si="1032"/>
        <v>42555</v>
      </c>
      <c r="C927" s="5">
        <f t="shared" si="1035"/>
        <v>65251</v>
      </c>
      <c r="D927" s="5">
        <v>0</v>
      </c>
      <c r="E927" s="66">
        <f t="shared" si="1037"/>
        <v>0</v>
      </c>
      <c r="F927" s="66">
        <f t="shared" si="1033"/>
        <v>1671.0000000000002</v>
      </c>
      <c r="G927" s="4">
        <f t="shared" si="1036"/>
        <v>66922</v>
      </c>
      <c r="H927" s="8">
        <f t="shared" si="1034"/>
        <v>2.5608802930223294E-2</v>
      </c>
      <c r="I927" s="3"/>
      <c r="J927" s="306">
        <v>42744</v>
      </c>
      <c r="K927" s="176">
        <v>1172.9000000000001</v>
      </c>
      <c r="L927" s="176">
        <v>1207.2</v>
      </c>
      <c r="M927" s="176">
        <v>1172.2</v>
      </c>
      <c r="N927" s="178">
        <v>1196.2</v>
      </c>
      <c r="O927" s="5">
        <f t="shared" si="1053"/>
        <v>35</v>
      </c>
      <c r="P927" s="8">
        <f t="shared" si="1054"/>
        <v>2.984056611816864E-2</v>
      </c>
      <c r="Q927" s="8">
        <f>(AVERAGE(P924:P926))*Q1239</f>
        <v>1.0268889809211857E-2</v>
      </c>
      <c r="R927" s="8">
        <f>P926/P1239</f>
        <v>0.97043423892794001</v>
      </c>
      <c r="S927" s="109">
        <f t="shared" si="1040"/>
        <v>1160.8556191427756</v>
      </c>
      <c r="T927" s="5">
        <f t="shared" si="1041"/>
        <v>12.900000000000091</v>
      </c>
      <c r="U927" s="8">
        <f t="shared" si="1052"/>
        <v>0.48399999999999638</v>
      </c>
      <c r="V927" s="19">
        <f t="shared" si="1042"/>
        <v>0</v>
      </c>
      <c r="W927" s="109">
        <f t="shared" si="1043"/>
        <v>1184.9443808572246</v>
      </c>
      <c r="X927" s="5">
        <f t="shared" si="1044"/>
        <v>12.099999999999909</v>
      </c>
      <c r="Y927" s="8">
        <f t="shared" ref="Y927:Y990" si="1057">100%-U927</f>
        <v>0.51600000000000357</v>
      </c>
      <c r="Z927" s="5">
        <f t="shared" si="1045"/>
        <v>11.200000000000045</v>
      </c>
      <c r="AA927" s="5">
        <f>K927*AA1239</f>
        <v>15.2477</v>
      </c>
      <c r="AB927" s="5">
        <f t="shared" ref="AB927:AB990" si="1058">AA927*R927</f>
        <v>14.796890144901552</v>
      </c>
      <c r="AC927" s="2">
        <f t="shared" si="1020"/>
        <v>42744</v>
      </c>
      <c r="AD927" s="43">
        <f t="shared" si="986"/>
        <v>1160</v>
      </c>
      <c r="AE927" s="235">
        <v>6.4</v>
      </c>
      <c r="AF927" s="131">
        <f>(AK926&gt;AF1239)*1</f>
        <v>0</v>
      </c>
      <c r="AG927" s="112">
        <f>MROUND((AD927*AG1239),5)</f>
        <v>1140</v>
      </c>
      <c r="AH927" s="113">
        <f>MROUND((AE927*AH1239),0.1)</f>
        <v>1.2000000000000002</v>
      </c>
      <c r="AI927" s="60">
        <f t="shared" si="987"/>
        <v>22.799999999999955</v>
      </c>
      <c r="AJ927" s="60">
        <f t="shared" si="1046"/>
        <v>1172.9000000000001</v>
      </c>
      <c r="AK927" s="133">
        <f t="shared" si="1047"/>
        <v>1196.2</v>
      </c>
      <c r="AL927" s="41">
        <f t="shared" ref="AL927:AL990" si="1059">MROUND(W927,5)</f>
        <v>1185</v>
      </c>
      <c r="AM927" s="56">
        <f t="shared" si="984"/>
        <v>5.4</v>
      </c>
      <c r="AN927" s="82">
        <f t="shared" si="985"/>
        <v>1</v>
      </c>
      <c r="AO927" s="82">
        <f t="shared" si="988"/>
        <v>0</v>
      </c>
      <c r="AP927" s="33">
        <f t="shared" si="1003"/>
        <v>1</v>
      </c>
      <c r="AQ927" s="29">
        <f t="shared" si="989"/>
        <v>6.4</v>
      </c>
      <c r="AR927" s="86">
        <f t="shared" si="990"/>
        <v>1</v>
      </c>
      <c r="AS927" s="33">
        <f t="shared" si="991"/>
        <v>0</v>
      </c>
      <c r="AT927" s="19">
        <f t="shared" si="992"/>
        <v>0</v>
      </c>
      <c r="AU927" s="18">
        <f t="shared" si="1004"/>
        <v>0</v>
      </c>
      <c r="AV927" s="5">
        <f t="shared" si="1005"/>
        <v>0</v>
      </c>
      <c r="AW927" s="17">
        <f t="shared" si="993"/>
        <v>0</v>
      </c>
      <c r="AX927" s="17">
        <f t="shared" si="994"/>
        <v>0</v>
      </c>
      <c r="AY927" s="17">
        <f t="shared" si="1006"/>
        <v>0</v>
      </c>
      <c r="AZ927" s="19">
        <f t="shared" si="1007"/>
        <v>0</v>
      </c>
      <c r="BA927" s="19">
        <f t="shared" si="1008"/>
        <v>0</v>
      </c>
      <c r="BB927" s="19">
        <f t="shared" si="1009"/>
        <v>0</v>
      </c>
      <c r="BC927" s="19">
        <f t="shared" si="1010"/>
        <v>0</v>
      </c>
      <c r="BD927" s="17">
        <f t="shared" si="1011"/>
        <v>0</v>
      </c>
      <c r="BE927" s="17">
        <f t="shared" si="995"/>
        <v>0</v>
      </c>
      <c r="BF927" s="38">
        <f t="shared" si="996"/>
        <v>0</v>
      </c>
      <c r="BG927" s="38">
        <f t="shared" si="997"/>
        <v>0</v>
      </c>
      <c r="BH927" s="38">
        <f t="shared" si="1012"/>
        <v>0</v>
      </c>
      <c r="BI927" s="38">
        <f t="shared" si="998"/>
        <v>-1.2000000000000002</v>
      </c>
      <c r="BJ927" s="5">
        <f t="shared" si="999"/>
        <v>6.4</v>
      </c>
      <c r="BK927" s="5">
        <f t="shared" si="1013"/>
        <v>0</v>
      </c>
      <c r="BL927" s="22">
        <f t="shared" si="1014"/>
        <v>0</v>
      </c>
      <c r="BM927" s="5">
        <f t="shared" si="1015"/>
        <v>5.2</v>
      </c>
      <c r="BN927" s="66">
        <f t="shared" si="1016"/>
        <v>520</v>
      </c>
      <c r="BO927" s="5">
        <f>AP927*BO1765</f>
        <v>0</v>
      </c>
      <c r="BP927" s="5">
        <f>AU927*BP1239</f>
        <v>0</v>
      </c>
      <c r="BQ927" s="5">
        <f t="shared" si="1049"/>
        <v>-39</v>
      </c>
      <c r="BR927" s="356">
        <f t="shared" si="1031"/>
        <v>481</v>
      </c>
      <c r="BS927" s="5">
        <f t="shared" si="1017"/>
        <v>1196.2</v>
      </c>
      <c r="BT927" s="6"/>
      <c r="BU927" s="306">
        <v>42744</v>
      </c>
      <c r="BV927" s="38">
        <f t="shared" si="1000"/>
        <v>1196.2</v>
      </c>
      <c r="BW927" s="66">
        <f>BV27*BV927</f>
        <v>98550.008238589566</v>
      </c>
      <c r="BX927" s="66">
        <f t="shared" si="1023"/>
        <v>1878.3984181908017</v>
      </c>
      <c r="BY927" s="17">
        <f t="shared" si="1021"/>
        <v>1</v>
      </c>
      <c r="BZ927" s="17">
        <f t="shared" si="1024"/>
        <v>0</v>
      </c>
      <c r="CA927" s="66">
        <f t="shared" si="1050"/>
        <v>481</v>
      </c>
      <c r="CB927" s="66">
        <f>N3+CE927</f>
        <v>208945</v>
      </c>
      <c r="CC927" s="66">
        <f>MAX(BW404:BW927)</f>
        <v>154630.08732904927</v>
      </c>
      <c r="CD927" s="66">
        <f t="shared" si="1001"/>
        <v>-56080.079090459709</v>
      </c>
      <c r="CE927" s="66">
        <f t="shared" si="1051"/>
        <v>158945</v>
      </c>
      <c r="CF927" s="66">
        <f>MAX(CE404:CE927)</f>
        <v>161811</v>
      </c>
      <c r="CG927" s="66">
        <f t="shared" si="1002"/>
        <v>-2866</v>
      </c>
      <c r="CH927" s="370">
        <f t="shared" si="1048"/>
        <v>42744</v>
      </c>
      <c r="CI927" s="17">
        <f t="shared" si="1055"/>
        <v>1</v>
      </c>
      <c r="CJ927" s="17">
        <f t="shared" si="1056"/>
        <v>0</v>
      </c>
      <c r="CK927" s="38">
        <f>MAX(BV38:BV927)</f>
        <v>1876.9</v>
      </c>
      <c r="CL927" s="38">
        <f t="shared" si="1022"/>
        <v>-680.7</v>
      </c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</row>
    <row r="928" spans="1:147" customFormat="1" x14ac:dyDescent="0.25">
      <c r="A928" s="3"/>
      <c r="B928" s="254">
        <f t="shared" si="1032"/>
        <v>42562</v>
      </c>
      <c r="C928" s="5">
        <f t="shared" si="1035"/>
        <v>66922</v>
      </c>
      <c r="D928" s="5">
        <v>0</v>
      </c>
      <c r="E928" s="66">
        <f t="shared" si="1037"/>
        <v>0</v>
      </c>
      <c r="F928" s="66">
        <f t="shared" si="1033"/>
        <v>551</v>
      </c>
      <c r="G928" s="4">
        <f t="shared" si="1036"/>
        <v>67473</v>
      </c>
      <c r="H928" s="8">
        <f t="shared" si="1034"/>
        <v>8.2334658258868525E-3</v>
      </c>
      <c r="I928" s="3"/>
      <c r="J928" s="306">
        <v>42751</v>
      </c>
      <c r="K928" s="176">
        <v>1199.4000000000001</v>
      </c>
      <c r="L928" s="176">
        <v>1218.9000000000001</v>
      </c>
      <c r="M928" s="176">
        <v>1195.4000000000001</v>
      </c>
      <c r="N928" s="178">
        <v>1204.9000000000001</v>
      </c>
      <c r="O928" s="5">
        <f t="shared" si="1053"/>
        <v>23.5</v>
      </c>
      <c r="P928" s="8">
        <f t="shared" si="1054"/>
        <v>1.9593129898282474E-2</v>
      </c>
      <c r="Q928" s="8">
        <f>(AVERAGE(P925:P927))*Q1239</f>
        <v>1.224076636548346E-2</v>
      </c>
      <c r="R928" s="8">
        <f>P927/P1239</f>
        <v>0.8462587502657728</v>
      </c>
      <c r="S928" s="109">
        <f t="shared" si="1040"/>
        <v>1184.7184248212393</v>
      </c>
      <c r="T928" s="5">
        <f t="shared" si="1041"/>
        <v>14.400000000000091</v>
      </c>
      <c r="U928" s="8">
        <f t="shared" si="1052"/>
        <v>0.51999999999999702</v>
      </c>
      <c r="V928" s="19">
        <f t="shared" si="1042"/>
        <v>0</v>
      </c>
      <c r="W928" s="109">
        <f t="shared" si="1043"/>
        <v>1214.0815751787609</v>
      </c>
      <c r="X928" s="5">
        <f t="shared" si="1044"/>
        <v>15.599999999999909</v>
      </c>
      <c r="Y928" s="8">
        <f t="shared" si="1057"/>
        <v>0.48000000000000298</v>
      </c>
      <c r="Z928" s="5">
        <f t="shared" si="1045"/>
        <v>0</v>
      </c>
      <c r="AA928" s="5">
        <f>K928*AA1239</f>
        <v>15.5922</v>
      </c>
      <c r="AB928" s="5">
        <f t="shared" si="1058"/>
        <v>13.195035685893982</v>
      </c>
      <c r="AC928" s="2">
        <f t="shared" si="1020"/>
        <v>42751</v>
      </c>
      <c r="AD928" s="43">
        <f t="shared" si="986"/>
        <v>1185</v>
      </c>
      <c r="AE928" s="235">
        <v>7.1</v>
      </c>
      <c r="AF928" s="131">
        <f>(AK927&gt;AF1239)*1</f>
        <v>0</v>
      </c>
      <c r="AG928" s="112">
        <f>MROUND((AD928*AG1239),5)</f>
        <v>1160</v>
      </c>
      <c r="AH928" s="113">
        <f>MROUND((AE928*AH1239),0.1)</f>
        <v>1.3</v>
      </c>
      <c r="AI928" s="60">
        <f t="shared" si="987"/>
        <v>8.7000000000000455</v>
      </c>
      <c r="AJ928" s="60">
        <f t="shared" si="1046"/>
        <v>1199.4000000000001</v>
      </c>
      <c r="AK928" s="133">
        <f t="shared" si="1047"/>
        <v>1204.9000000000001</v>
      </c>
      <c r="AL928" s="41">
        <f t="shared" si="1059"/>
        <v>1215</v>
      </c>
      <c r="AM928" s="56">
        <f t="shared" si="984"/>
        <v>7.6000000000000005</v>
      </c>
      <c r="AN928" s="82">
        <f t="shared" si="985"/>
        <v>1</v>
      </c>
      <c r="AO928" s="82">
        <f t="shared" si="988"/>
        <v>0</v>
      </c>
      <c r="AP928" s="33">
        <f t="shared" si="1003"/>
        <v>1</v>
      </c>
      <c r="AQ928" s="29">
        <f t="shared" si="989"/>
        <v>7.1</v>
      </c>
      <c r="AR928" s="86">
        <f t="shared" si="990"/>
        <v>1</v>
      </c>
      <c r="AS928" s="33">
        <f t="shared" si="991"/>
        <v>0</v>
      </c>
      <c r="AT928" s="19">
        <f t="shared" si="992"/>
        <v>0</v>
      </c>
      <c r="AU928" s="18">
        <f t="shared" si="1004"/>
        <v>0</v>
      </c>
      <c r="AV928" s="5">
        <f t="shared" si="1005"/>
        <v>0</v>
      </c>
      <c r="AW928" s="17">
        <f t="shared" si="993"/>
        <v>0</v>
      </c>
      <c r="AX928" s="17">
        <f t="shared" si="994"/>
        <v>0</v>
      </c>
      <c r="AY928" s="17">
        <f t="shared" si="1006"/>
        <v>0</v>
      </c>
      <c r="AZ928" s="19">
        <f t="shared" si="1007"/>
        <v>0</v>
      </c>
      <c r="BA928" s="19">
        <f t="shared" si="1008"/>
        <v>0</v>
      </c>
      <c r="BB928" s="19">
        <f t="shared" si="1009"/>
        <v>0</v>
      </c>
      <c r="BC928" s="19">
        <f t="shared" si="1010"/>
        <v>0</v>
      </c>
      <c r="BD928" s="17">
        <f t="shared" si="1011"/>
        <v>0</v>
      </c>
      <c r="BE928" s="17">
        <f t="shared" si="995"/>
        <v>0</v>
      </c>
      <c r="BF928" s="38">
        <f t="shared" si="996"/>
        <v>0</v>
      </c>
      <c r="BG928" s="38">
        <f t="shared" si="997"/>
        <v>0</v>
      </c>
      <c r="BH928" s="38">
        <f t="shared" si="1012"/>
        <v>0</v>
      </c>
      <c r="BI928" s="38">
        <f t="shared" si="998"/>
        <v>-1.3</v>
      </c>
      <c r="BJ928" s="5">
        <f t="shared" si="999"/>
        <v>7.1</v>
      </c>
      <c r="BK928" s="5">
        <f t="shared" si="1013"/>
        <v>0</v>
      </c>
      <c r="BL928" s="22">
        <f t="shared" si="1014"/>
        <v>0</v>
      </c>
      <c r="BM928" s="5">
        <f t="shared" si="1015"/>
        <v>5.8</v>
      </c>
      <c r="BN928" s="66">
        <f t="shared" si="1016"/>
        <v>580</v>
      </c>
      <c r="BO928" s="5">
        <f>AP928*BO1766</f>
        <v>0</v>
      </c>
      <c r="BP928" s="5">
        <f>AU928*BP1239</f>
        <v>0</v>
      </c>
      <c r="BQ928" s="5">
        <f t="shared" si="1049"/>
        <v>-39</v>
      </c>
      <c r="BR928" s="356">
        <f t="shared" si="1031"/>
        <v>541</v>
      </c>
      <c r="BS928" s="5">
        <f t="shared" si="1017"/>
        <v>1204.9000000000001</v>
      </c>
      <c r="BT928" s="6"/>
      <c r="BU928" s="306">
        <v>42751</v>
      </c>
      <c r="BV928" s="38">
        <f t="shared" si="1000"/>
        <v>1204.9000000000001</v>
      </c>
      <c r="BW928" s="66">
        <f>BV27*BV928</f>
        <v>99266.765529741315</v>
      </c>
      <c r="BX928" s="66">
        <f t="shared" si="1023"/>
        <v>716.75729115174909</v>
      </c>
      <c r="BY928" s="17">
        <f t="shared" si="1021"/>
        <v>1</v>
      </c>
      <c r="BZ928" s="17">
        <f t="shared" si="1024"/>
        <v>0</v>
      </c>
      <c r="CA928" s="66">
        <f t="shared" si="1050"/>
        <v>541</v>
      </c>
      <c r="CB928" s="66">
        <f>N3+CE928</f>
        <v>209486</v>
      </c>
      <c r="CC928" s="66">
        <f>MAX(BW404:BW928)</f>
        <v>154630.08732904927</v>
      </c>
      <c r="CD928" s="66">
        <f t="shared" si="1001"/>
        <v>-55363.32179930796</v>
      </c>
      <c r="CE928" s="66">
        <f t="shared" si="1051"/>
        <v>159486</v>
      </c>
      <c r="CF928" s="66">
        <f>MAX(CE404:CE928)</f>
        <v>161811</v>
      </c>
      <c r="CG928" s="66">
        <f t="shared" si="1002"/>
        <v>-2325</v>
      </c>
      <c r="CH928" s="370">
        <f t="shared" si="1048"/>
        <v>42751</v>
      </c>
      <c r="CI928" s="17">
        <f t="shared" si="1055"/>
        <v>1</v>
      </c>
      <c r="CJ928" s="17">
        <f t="shared" si="1056"/>
        <v>0</v>
      </c>
      <c r="CK928" s="38">
        <f>MAX(BV38:BV928)</f>
        <v>1876.9</v>
      </c>
      <c r="CL928" s="38">
        <f t="shared" si="1022"/>
        <v>-672</v>
      </c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</row>
    <row r="929" spans="1:147" customFormat="1" x14ac:dyDescent="0.25">
      <c r="A929" s="3"/>
      <c r="B929" s="254">
        <f t="shared" si="1032"/>
        <v>42569</v>
      </c>
      <c r="C929" s="5">
        <f t="shared" si="1035"/>
        <v>67473</v>
      </c>
      <c r="D929" s="5">
        <v>0</v>
      </c>
      <c r="E929" s="66">
        <f t="shared" si="1037"/>
        <v>0</v>
      </c>
      <c r="F929" s="66">
        <f t="shared" si="1033"/>
        <v>602</v>
      </c>
      <c r="G929" s="4">
        <f t="shared" si="1036"/>
        <v>68075</v>
      </c>
      <c r="H929" s="8">
        <f t="shared" si="1034"/>
        <v>8.9220873534599024E-3</v>
      </c>
      <c r="I929" s="3"/>
      <c r="J929" s="306">
        <v>42758</v>
      </c>
      <c r="K929" s="176">
        <v>1209.3</v>
      </c>
      <c r="L929" s="176">
        <v>1220.0999999999999</v>
      </c>
      <c r="M929" s="176">
        <v>1179.7</v>
      </c>
      <c r="N929" s="178">
        <v>1188.4000000000001</v>
      </c>
      <c r="O929" s="5">
        <f t="shared" si="1053"/>
        <v>40.399999999999864</v>
      </c>
      <c r="P929" s="8">
        <f t="shared" si="1054"/>
        <v>3.3407756553377875E-2</v>
      </c>
      <c r="Q929" s="8">
        <f>(AVERAGE(P926:P928))*Q1239</f>
        <v>1.1153720988169986E-2</v>
      </c>
      <c r="R929" s="8">
        <f>P928/P1239</f>
        <v>0.55564822583644291</v>
      </c>
      <c r="S929" s="109">
        <f t="shared" si="1040"/>
        <v>1195.811805209006</v>
      </c>
      <c r="T929" s="5">
        <f t="shared" si="1041"/>
        <v>14.299999999999955</v>
      </c>
      <c r="U929" s="8">
        <f t="shared" si="1052"/>
        <v>0.52333333333333487</v>
      </c>
      <c r="V929" s="19">
        <f t="shared" si="1042"/>
        <v>6.5999999999999091</v>
      </c>
      <c r="W929" s="109">
        <f t="shared" si="1043"/>
        <v>1222.7881947909939</v>
      </c>
      <c r="X929" s="5">
        <f t="shared" si="1044"/>
        <v>15.700000000000045</v>
      </c>
      <c r="Y929" s="8">
        <f t="shared" si="1057"/>
        <v>0.47666666666666513</v>
      </c>
      <c r="Z929" s="5">
        <f t="shared" si="1045"/>
        <v>0</v>
      </c>
      <c r="AA929" s="5">
        <f>K929*AA1239</f>
        <v>15.720899999999999</v>
      </c>
      <c r="AB929" s="5">
        <f t="shared" si="1058"/>
        <v>8.7352901935521352</v>
      </c>
      <c r="AC929" s="2">
        <f t="shared" si="1020"/>
        <v>42758</v>
      </c>
      <c r="AD929" s="43">
        <f t="shared" si="986"/>
        <v>1195</v>
      </c>
      <c r="AE929" s="235">
        <v>6.8</v>
      </c>
      <c r="AF929" s="131">
        <f>(AK928&gt;AF1239)*1</f>
        <v>0</v>
      </c>
      <c r="AG929" s="112">
        <f>MROUND((AD929*AG1239),5)</f>
        <v>1170</v>
      </c>
      <c r="AH929" s="113">
        <f>MROUND((AE929*AH1239),0.1)</f>
        <v>1.2000000000000002</v>
      </c>
      <c r="AI929" s="60">
        <f t="shared" si="987"/>
        <v>-16.5</v>
      </c>
      <c r="AJ929" s="60">
        <f t="shared" si="1046"/>
        <v>1209.3</v>
      </c>
      <c r="AK929" s="133">
        <f t="shared" si="1047"/>
        <v>1188.4000000000001</v>
      </c>
      <c r="AL929" s="41">
        <f t="shared" si="1059"/>
        <v>1225</v>
      </c>
      <c r="AM929" s="56">
        <f t="shared" si="984"/>
        <v>6.3000000000000007</v>
      </c>
      <c r="AN929" s="82">
        <f t="shared" si="985"/>
        <v>0</v>
      </c>
      <c r="AO929" s="82">
        <f t="shared" si="988"/>
        <v>1</v>
      </c>
      <c r="AP929" s="33">
        <f t="shared" si="1003"/>
        <v>1</v>
      </c>
      <c r="AQ929" s="29">
        <f t="shared" si="989"/>
        <v>6.8</v>
      </c>
      <c r="AR929" s="86">
        <f t="shared" si="990"/>
        <v>0</v>
      </c>
      <c r="AS929" s="33">
        <f t="shared" si="991"/>
        <v>1</v>
      </c>
      <c r="AT929" s="19">
        <f t="shared" si="992"/>
        <v>1195</v>
      </c>
      <c r="AU929" s="18">
        <f t="shared" si="1004"/>
        <v>0</v>
      </c>
      <c r="AV929" s="5">
        <f t="shared" si="1005"/>
        <v>0</v>
      </c>
      <c r="AW929" s="17">
        <f t="shared" si="993"/>
        <v>0</v>
      </c>
      <c r="AX929" s="17">
        <f t="shared" si="994"/>
        <v>0</v>
      </c>
      <c r="AY929" s="17">
        <f t="shared" si="1006"/>
        <v>0</v>
      </c>
      <c r="AZ929" s="19">
        <f t="shared" si="1007"/>
        <v>0</v>
      </c>
      <c r="BA929" s="19">
        <f t="shared" si="1008"/>
        <v>1195</v>
      </c>
      <c r="BB929" s="19">
        <f t="shared" si="1009"/>
        <v>0</v>
      </c>
      <c r="BC929" s="19">
        <f t="shared" si="1010"/>
        <v>0</v>
      </c>
      <c r="BD929" s="17">
        <f t="shared" si="1011"/>
        <v>1195</v>
      </c>
      <c r="BE929" s="17">
        <f t="shared" si="995"/>
        <v>0</v>
      </c>
      <c r="BF929" s="38">
        <f t="shared" si="996"/>
        <v>0</v>
      </c>
      <c r="BG929" s="38">
        <f t="shared" si="997"/>
        <v>0</v>
      </c>
      <c r="BH929" s="38">
        <f t="shared" si="1012"/>
        <v>0</v>
      </c>
      <c r="BI929" s="38">
        <f t="shared" si="998"/>
        <v>-1.2000000000000002</v>
      </c>
      <c r="BJ929" s="5">
        <f t="shared" si="999"/>
        <v>6.8</v>
      </c>
      <c r="BK929" s="5">
        <f t="shared" si="1013"/>
        <v>0</v>
      </c>
      <c r="BL929" s="22">
        <f t="shared" si="1014"/>
        <v>0</v>
      </c>
      <c r="BM929" s="5">
        <f t="shared" si="1015"/>
        <v>5.6</v>
      </c>
      <c r="BN929" s="66">
        <f t="shared" si="1016"/>
        <v>560</v>
      </c>
      <c r="BO929" s="5">
        <f>AP929*BO1767</f>
        <v>0</v>
      </c>
      <c r="BP929" s="5">
        <f>AU929*BP1239</f>
        <v>0</v>
      </c>
      <c r="BQ929" s="5">
        <f t="shared" si="1049"/>
        <v>-39</v>
      </c>
      <c r="BR929" s="356">
        <f t="shared" si="1031"/>
        <v>521</v>
      </c>
      <c r="BS929" s="5">
        <f t="shared" si="1017"/>
        <v>1188.4000000000001</v>
      </c>
      <c r="BT929" s="6"/>
      <c r="BU929" s="306">
        <v>42758</v>
      </c>
      <c r="BV929" s="38">
        <f t="shared" si="1000"/>
        <v>1188.4000000000001</v>
      </c>
      <c r="BW929" s="66">
        <f>BV27*BV929</f>
        <v>97907.398253419029</v>
      </c>
      <c r="BX929" s="66">
        <f t="shared" si="1023"/>
        <v>-1359.3672763222858</v>
      </c>
      <c r="BY929" s="17">
        <f t="shared" si="1021"/>
        <v>0</v>
      </c>
      <c r="BZ929" s="17">
        <f t="shared" si="1024"/>
        <v>1</v>
      </c>
      <c r="CA929" s="66">
        <f t="shared" si="1050"/>
        <v>521</v>
      </c>
      <c r="CB929" s="66">
        <f>N3+CE929</f>
        <v>210007</v>
      </c>
      <c r="CC929" s="66">
        <f>MAX(BW404:BW929)</f>
        <v>154630.08732904927</v>
      </c>
      <c r="CD929" s="66">
        <f t="shared" si="1001"/>
        <v>-56722.689075630245</v>
      </c>
      <c r="CE929" s="66">
        <f t="shared" si="1051"/>
        <v>160007</v>
      </c>
      <c r="CF929" s="66">
        <f>MAX(CE404:CE929)</f>
        <v>161811</v>
      </c>
      <c r="CG929" s="66">
        <f t="shared" si="1002"/>
        <v>-1804</v>
      </c>
      <c r="CH929" s="370">
        <f t="shared" si="1048"/>
        <v>42758</v>
      </c>
      <c r="CI929" s="17">
        <f t="shared" si="1055"/>
        <v>1</v>
      </c>
      <c r="CJ929" s="17">
        <f t="shared" si="1056"/>
        <v>0</v>
      </c>
      <c r="CK929" s="38">
        <f>MAX(BV38:BV929)</f>
        <v>1876.9</v>
      </c>
      <c r="CL929" s="38">
        <f t="shared" si="1022"/>
        <v>-688.5</v>
      </c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</row>
    <row r="930" spans="1:147" customFormat="1" x14ac:dyDescent="0.25">
      <c r="A930" s="3"/>
      <c r="B930" s="254">
        <f t="shared" si="1032"/>
        <v>42576</v>
      </c>
      <c r="C930" s="5">
        <f t="shared" si="1035"/>
        <v>68075</v>
      </c>
      <c r="D930" s="5">
        <v>0</v>
      </c>
      <c r="E930" s="66">
        <f t="shared" si="1037"/>
        <v>0</v>
      </c>
      <c r="F930" s="66">
        <f t="shared" si="1033"/>
        <v>812.00000000000023</v>
      </c>
      <c r="G930" s="4">
        <f t="shared" si="1036"/>
        <v>68887</v>
      </c>
      <c r="H930" s="8">
        <f t="shared" si="1034"/>
        <v>1.1928020565552703E-2</v>
      </c>
      <c r="I930" s="3"/>
      <c r="J930" s="306">
        <v>42765</v>
      </c>
      <c r="K930" s="176">
        <v>1194.5999999999999</v>
      </c>
      <c r="L930" s="176">
        <v>1227.5</v>
      </c>
      <c r="M930" s="176">
        <v>1190</v>
      </c>
      <c r="N930" s="178">
        <v>1220.8</v>
      </c>
      <c r="O930" s="5">
        <f t="shared" si="1053"/>
        <v>37.5</v>
      </c>
      <c r="P930" s="8">
        <f t="shared" si="1054"/>
        <v>3.139126067302863E-2</v>
      </c>
      <c r="Q930" s="8">
        <f>(AVERAGE(P927:P929))*Q1239</f>
        <v>1.1045527009310534E-2</v>
      </c>
      <c r="R930" s="8">
        <f>P929/P1239</f>
        <v>0.94742191545861376</v>
      </c>
      <c r="S930" s="109">
        <f t="shared" si="1040"/>
        <v>1181.4050134346776</v>
      </c>
      <c r="T930" s="5">
        <f t="shared" si="1041"/>
        <v>14.599999999999909</v>
      </c>
      <c r="U930" s="8">
        <f t="shared" si="1052"/>
        <v>0.51333333333333642</v>
      </c>
      <c r="V930" s="19">
        <f t="shared" si="1042"/>
        <v>0</v>
      </c>
      <c r="W930" s="109">
        <f t="shared" si="1043"/>
        <v>1207.7949865653222</v>
      </c>
      <c r="X930" s="5">
        <f t="shared" si="1044"/>
        <v>15.400000000000091</v>
      </c>
      <c r="Y930" s="8">
        <f t="shared" si="1057"/>
        <v>0.48666666666666358</v>
      </c>
      <c r="Z930" s="5">
        <f t="shared" si="1045"/>
        <v>10.799999999999955</v>
      </c>
      <c r="AA930" s="5">
        <f>K930*AA1239</f>
        <v>15.529799999999998</v>
      </c>
      <c r="AB930" s="5">
        <f t="shared" si="1058"/>
        <v>14.713272862689179</v>
      </c>
      <c r="AC930" s="2">
        <f t="shared" si="1020"/>
        <v>42765</v>
      </c>
      <c r="AD930" s="43">
        <f t="shared" si="986"/>
        <v>1180</v>
      </c>
      <c r="AE930" s="235">
        <v>4.5999999999999996</v>
      </c>
      <c r="AF930" s="131">
        <f>(AK929&gt;AF1239)*1</f>
        <v>0</v>
      </c>
      <c r="AG930" s="112">
        <f>MROUND((AD930*AG1239),5)</f>
        <v>1155</v>
      </c>
      <c r="AH930" s="113">
        <f>MROUND((AE930*AH1239),0.1)</f>
        <v>0.8</v>
      </c>
      <c r="AI930" s="60">
        <f t="shared" si="987"/>
        <v>32.399999999999864</v>
      </c>
      <c r="AJ930" s="60">
        <f t="shared" si="1046"/>
        <v>1194.5999999999999</v>
      </c>
      <c r="AK930" s="133">
        <f t="shared" si="1047"/>
        <v>1220.8</v>
      </c>
      <c r="AL930" s="41">
        <f t="shared" si="1059"/>
        <v>1210</v>
      </c>
      <c r="AM930" s="56">
        <f t="shared" si="984"/>
        <v>4.2</v>
      </c>
      <c r="AN930" s="82">
        <f t="shared" si="985"/>
        <v>1</v>
      </c>
      <c r="AO930" s="82">
        <f t="shared" si="988"/>
        <v>0</v>
      </c>
      <c r="AP930" s="33">
        <f t="shared" si="1003"/>
        <v>0</v>
      </c>
      <c r="AQ930" s="29">
        <f t="shared" si="989"/>
        <v>0</v>
      </c>
      <c r="AR930" s="86">
        <f t="shared" si="990"/>
        <v>1</v>
      </c>
      <c r="AS930" s="33">
        <f t="shared" si="991"/>
        <v>0</v>
      </c>
      <c r="AT930" s="19">
        <f t="shared" si="992"/>
        <v>0</v>
      </c>
      <c r="AU930" s="18">
        <f t="shared" si="1004"/>
        <v>1</v>
      </c>
      <c r="AV930" s="5">
        <f t="shared" si="1005"/>
        <v>4.2</v>
      </c>
      <c r="AW930" s="17">
        <f t="shared" si="993"/>
        <v>0</v>
      </c>
      <c r="AX930" s="17">
        <f t="shared" si="994"/>
        <v>1</v>
      </c>
      <c r="AY930" s="17">
        <f t="shared" si="1006"/>
        <v>1210</v>
      </c>
      <c r="AZ930" s="19">
        <f t="shared" si="1007"/>
        <v>1195</v>
      </c>
      <c r="BA930" s="19">
        <f t="shared" si="1008"/>
        <v>0</v>
      </c>
      <c r="BB930" s="19">
        <f t="shared" si="1009"/>
        <v>0</v>
      </c>
      <c r="BC930" s="19">
        <f t="shared" si="1010"/>
        <v>1210</v>
      </c>
      <c r="BD930" s="17">
        <f t="shared" si="1011"/>
        <v>0</v>
      </c>
      <c r="BE930" s="17">
        <f t="shared" si="995"/>
        <v>0</v>
      </c>
      <c r="BF930" s="38">
        <f t="shared" si="996"/>
        <v>0</v>
      </c>
      <c r="BG930" s="38">
        <f t="shared" si="997"/>
        <v>0</v>
      </c>
      <c r="BH930" s="38">
        <f t="shared" si="1012"/>
        <v>0</v>
      </c>
      <c r="BI930" s="38">
        <f t="shared" si="998"/>
        <v>-0.8</v>
      </c>
      <c r="BJ930" s="5">
        <f t="shared" si="999"/>
        <v>0</v>
      </c>
      <c r="BK930" s="5">
        <f t="shared" si="1013"/>
        <v>15</v>
      </c>
      <c r="BL930" s="22">
        <f t="shared" si="1014"/>
        <v>19.2</v>
      </c>
      <c r="BM930" s="5">
        <f t="shared" si="1015"/>
        <v>18.399999999999999</v>
      </c>
      <c r="BN930" s="66">
        <f t="shared" si="1016"/>
        <v>1839.9999999999998</v>
      </c>
      <c r="BO930" s="5">
        <f>AP930*BO1768</f>
        <v>0</v>
      </c>
      <c r="BP930" s="5">
        <f>AU930*BP1239</f>
        <v>-39</v>
      </c>
      <c r="BQ930" s="5">
        <f t="shared" si="1049"/>
        <v>-39</v>
      </c>
      <c r="BR930" s="356">
        <f t="shared" si="1031"/>
        <v>1761.9999999999998</v>
      </c>
      <c r="BS930" s="5">
        <f t="shared" si="1017"/>
        <v>1220.8</v>
      </c>
      <c r="BT930" s="6"/>
      <c r="BU930" s="306">
        <v>42765</v>
      </c>
      <c r="BV930" s="38">
        <f t="shared" si="1000"/>
        <v>1220.8</v>
      </c>
      <c r="BW930" s="66">
        <f>BV27*BV930</f>
        <v>100576.70126874279</v>
      </c>
      <c r="BX930" s="66">
        <f t="shared" si="1023"/>
        <v>2669.3030153237632</v>
      </c>
      <c r="BY930" s="17">
        <f t="shared" si="1021"/>
        <v>1</v>
      </c>
      <c r="BZ930" s="17">
        <f t="shared" si="1024"/>
        <v>0</v>
      </c>
      <c r="CA930" s="66">
        <f t="shared" si="1050"/>
        <v>1762</v>
      </c>
      <c r="CB930" s="66">
        <f>N3+CE930</f>
        <v>211769</v>
      </c>
      <c r="CC930" s="66">
        <f>MAX(BW404:BW930)</f>
        <v>154630.08732904927</v>
      </c>
      <c r="CD930" s="66">
        <f t="shared" si="1001"/>
        <v>-54053.386060306482</v>
      </c>
      <c r="CE930" s="66">
        <f t="shared" si="1051"/>
        <v>161769</v>
      </c>
      <c r="CF930" s="66">
        <f>MAX(CE404:CE930)</f>
        <v>161811</v>
      </c>
      <c r="CG930" s="66">
        <f t="shared" si="1002"/>
        <v>-42</v>
      </c>
      <c r="CH930" s="370">
        <f t="shared" si="1048"/>
        <v>42765</v>
      </c>
      <c r="CI930" s="17">
        <f t="shared" si="1055"/>
        <v>1</v>
      </c>
      <c r="CJ930" s="17">
        <f t="shared" si="1056"/>
        <v>0</v>
      </c>
      <c r="CK930" s="38">
        <f>MAX(BV38:BV930)</f>
        <v>1876.9</v>
      </c>
      <c r="CL930" s="38">
        <f t="shared" si="1022"/>
        <v>-656.10000000000014</v>
      </c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</row>
    <row r="931" spans="1:147" customFormat="1" x14ac:dyDescent="0.25">
      <c r="A931" s="3"/>
      <c r="B931" s="254">
        <f t="shared" si="1032"/>
        <v>42583</v>
      </c>
      <c r="C931" s="5">
        <f t="shared" si="1035"/>
        <v>68887</v>
      </c>
      <c r="D931" s="5">
        <v>0</v>
      </c>
      <c r="E931" s="66">
        <f t="shared" si="1037"/>
        <v>0</v>
      </c>
      <c r="F931" s="66">
        <f t="shared" si="1033"/>
        <v>380.99999999999994</v>
      </c>
      <c r="G931" s="4">
        <f t="shared" si="1036"/>
        <v>69268</v>
      </c>
      <c r="H931" s="8">
        <f t="shared" si="1034"/>
        <v>5.5307968121706555E-3</v>
      </c>
      <c r="I931" s="3"/>
      <c r="J931" s="306">
        <v>42772</v>
      </c>
      <c r="K931" s="176">
        <v>1221.9000000000001</v>
      </c>
      <c r="L931" s="176">
        <v>1246.5999999999999</v>
      </c>
      <c r="M931" s="176">
        <v>1220.8</v>
      </c>
      <c r="N931" s="178">
        <v>1235.9000000000001</v>
      </c>
      <c r="O931" s="5">
        <f t="shared" si="1053"/>
        <v>25.799999999999955</v>
      </c>
      <c r="P931" s="8">
        <f t="shared" si="1054"/>
        <v>2.1114657500613761E-2</v>
      </c>
      <c r="Q931" s="8">
        <f>(AVERAGE(P928:P930))*Q1239</f>
        <v>1.1252286283291864E-2</v>
      </c>
      <c r="R931" s="8">
        <f>P930/P1239</f>
        <v>0.89023542385980214</v>
      </c>
      <c r="S931" s="109">
        <f t="shared" si="1040"/>
        <v>1208.1508313904458</v>
      </c>
      <c r="T931" s="5">
        <f t="shared" si="1041"/>
        <v>11.900000000000091</v>
      </c>
      <c r="U931" s="8">
        <f t="shared" si="1052"/>
        <v>0.52399999999999636</v>
      </c>
      <c r="V931" s="19">
        <f t="shared" si="1042"/>
        <v>0</v>
      </c>
      <c r="W931" s="109">
        <f t="shared" si="1043"/>
        <v>1235.6491686095544</v>
      </c>
      <c r="X931" s="5">
        <f t="shared" si="1044"/>
        <v>13.099999999999909</v>
      </c>
      <c r="Y931" s="8">
        <f t="shared" si="1057"/>
        <v>0.47600000000000364</v>
      </c>
      <c r="Z931" s="5">
        <f t="shared" si="1045"/>
        <v>0.90000000000009095</v>
      </c>
      <c r="AA931" s="5">
        <f>K931*AA1239</f>
        <v>15.8847</v>
      </c>
      <c r="AB931" s="5">
        <f t="shared" si="1058"/>
        <v>14.1411226373858</v>
      </c>
      <c r="AC931" s="2">
        <f t="shared" si="1020"/>
        <v>42772</v>
      </c>
      <c r="AD931" s="43">
        <f t="shared" si="986"/>
        <v>1210</v>
      </c>
      <c r="AE931" s="235">
        <v>7.5</v>
      </c>
      <c r="AF931" s="131">
        <f>(AK930&gt;AF1239)*1</f>
        <v>0</v>
      </c>
      <c r="AG931" s="112">
        <f>MROUND((AD931*AG1239),5)</f>
        <v>1185</v>
      </c>
      <c r="AH931" s="113">
        <f>MROUND((AE931*AH1239),0.1)</f>
        <v>1.4000000000000001</v>
      </c>
      <c r="AI931" s="60">
        <f t="shared" si="987"/>
        <v>15.100000000000136</v>
      </c>
      <c r="AJ931" s="60">
        <f t="shared" si="1046"/>
        <v>1221.9000000000001</v>
      </c>
      <c r="AK931" s="133">
        <f t="shared" si="1047"/>
        <v>1235.9000000000001</v>
      </c>
      <c r="AL931" s="41">
        <f t="shared" si="1059"/>
        <v>1235</v>
      </c>
      <c r="AM931" s="56">
        <f t="shared" si="984"/>
        <v>7.2</v>
      </c>
      <c r="AN931" s="82">
        <f t="shared" si="985"/>
        <v>1</v>
      </c>
      <c r="AO931" s="82">
        <f t="shared" si="988"/>
        <v>0</v>
      </c>
      <c r="AP931" s="33">
        <f t="shared" si="1003"/>
        <v>1</v>
      </c>
      <c r="AQ931" s="29">
        <f t="shared" si="989"/>
        <v>7.5</v>
      </c>
      <c r="AR931" s="86">
        <f t="shared" si="990"/>
        <v>1</v>
      </c>
      <c r="AS931" s="33">
        <f t="shared" si="991"/>
        <v>0</v>
      </c>
      <c r="AT931" s="19">
        <f t="shared" si="992"/>
        <v>0</v>
      </c>
      <c r="AU931" s="18">
        <f t="shared" si="1004"/>
        <v>0</v>
      </c>
      <c r="AV931" s="5">
        <f t="shared" si="1005"/>
        <v>0</v>
      </c>
      <c r="AW931" s="17">
        <f t="shared" si="993"/>
        <v>0</v>
      </c>
      <c r="AX931" s="17">
        <f t="shared" si="994"/>
        <v>0</v>
      </c>
      <c r="AY931" s="17">
        <f t="shared" si="1006"/>
        <v>0</v>
      </c>
      <c r="AZ931" s="19">
        <f t="shared" si="1007"/>
        <v>0</v>
      </c>
      <c r="BA931" s="19">
        <f t="shared" si="1008"/>
        <v>0</v>
      </c>
      <c r="BB931" s="19">
        <f t="shared" si="1009"/>
        <v>0</v>
      </c>
      <c r="BC931" s="19">
        <f t="shared" si="1010"/>
        <v>0</v>
      </c>
      <c r="BD931" s="17">
        <f t="shared" si="1011"/>
        <v>0</v>
      </c>
      <c r="BE931" s="17">
        <f t="shared" si="995"/>
        <v>0</v>
      </c>
      <c r="BF931" s="38">
        <f t="shared" si="996"/>
        <v>0</v>
      </c>
      <c r="BG931" s="38">
        <f t="shared" si="997"/>
        <v>0</v>
      </c>
      <c r="BH931" s="38">
        <f t="shared" si="1012"/>
        <v>0</v>
      </c>
      <c r="BI931" s="38">
        <f t="shared" si="998"/>
        <v>-1.4000000000000001</v>
      </c>
      <c r="BJ931" s="5">
        <f t="shared" si="999"/>
        <v>7.5</v>
      </c>
      <c r="BK931" s="5">
        <f t="shared" si="1013"/>
        <v>0</v>
      </c>
      <c r="BL931" s="22">
        <f t="shared" si="1014"/>
        <v>0</v>
      </c>
      <c r="BM931" s="5">
        <f t="shared" si="1015"/>
        <v>6.1</v>
      </c>
      <c r="BN931" s="66">
        <f t="shared" si="1016"/>
        <v>610</v>
      </c>
      <c r="BO931" s="5">
        <f>AP931*BO1769</f>
        <v>0</v>
      </c>
      <c r="BP931" s="5">
        <f>AU931*BP1239</f>
        <v>0</v>
      </c>
      <c r="BQ931" s="5">
        <f t="shared" si="1049"/>
        <v>-39</v>
      </c>
      <c r="BR931" s="356">
        <f t="shared" si="1031"/>
        <v>571</v>
      </c>
      <c r="BS931" s="5">
        <f t="shared" si="1017"/>
        <v>1235.9000000000001</v>
      </c>
      <c r="BT931" s="6"/>
      <c r="BU931" s="306">
        <v>42772</v>
      </c>
      <c r="BV931" s="38">
        <f t="shared" si="1000"/>
        <v>1235.9000000000001</v>
      </c>
      <c r="BW931" s="66">
        <f>BV27*BV931</f>
        <v>101820.72829131654</v>
      </c>
      <c r="BX931" s="66">
        <f t="shared" si="1023"/>
        <v>1244.0270225737477</v>
      </c>
      <c r="BY931" s="17">
        <f t="shared" si="1021"/>
        <v>1</v>
      </c>
      <c r="BZ931" s="17">
        <f t="shared" si="1024"/>
        <v>0</v>
      </c>
      <c r="CA931" s="66">
        <f t="shared" si="1050"/>
        <v>571</v>
      </c>
      <c r="CB931" s="66">
        <f>N3+CE931</f>
        <v>212340</v>
      </c>
      <c r="CC931" s="66">
        <f>MAX(BW404:BW931)</f>
        <v>154630.08732904927</v>
      </c>
      <c r="CD931" s="66">
        <f t="shared" si="1001"/>
        <v>-52809.359037732735</v>
      </c>
      <c r="CE931" s="66">
        <f t="shared" si="1051"/>
        <v>162340</v>
      </c>
      <c r="CF931" s="66">
        <f>MAX(CE404:CE931)</f>
        <v>162340</v>
      </c>
      <c r="CG931" s="66">
        <f t="shared" si="1002"/>
        <v>0</v>
      </c>
      <c r="CH931" s="370">
        <f t="shared" si="1048"/>
        <v>42772</v>
      </c>
      <c r="CI931" s="17">
        <f t="shared" si="1055"/>
        <v>1</v>
      </c>
      <c r="CJ931" s="17">
        <f t="shared" si="1056"/>
        <v>0</v>
      </c>
      <c r="CK931" s="38">
        <f>MAX(BV38:BV931)</f>
        <v>1876.9</v>
      </c>
      <c r="CL931" s="38">
        <f t="shared" si="1022"/>
        <v>-641</v>
      </c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</row>
    <row r="932" spans="1:147" customFormat="1" x14ac:dyDescent="0.25">
      <c r="A932" s="3"/>
      <c r="B932" s="254">
        <f t="shared" si="1032"/>
        <v>42590</v>
      </c>
      <c r="C932" s="5">
        <f t="shared" si="1035"/>
        <v>69268</v>
      </c>
      <c r="D932" s="5">
        <v>0</v>
      </c>
      <c r="E932" s="66">
        <f t="shared" si="1037"/>
        <v>0</v>
      </c>
      <c r="F932" s="66">
        <f t="shared" si="1033"/>
        <v>760.99999999999989</v>
      </c>
      <c r="G932" s="4">
        <f t="shared" si="1036"/>
        <v>70029</v>
      </c>
      <c r="H932" s="8">
        <f t="shared" si="1034"/>
        <v>1.0986314026678984E-2</v>
      </c>
      <c r="I932" s="3"/>
      <c r="J932" s="306">
        <v>42779</v>
      </c>
      <c r="K932" s="176">
        <v>1234.2</v>
      </c>
      <c r="L932" s="176">
        <v>1245.0999999999999</v>
      </c>
      <c r="M932" s="176">
        <v>1217.5</v>
      </c>
      <c r="N932" s="178">
        <v>1239.0999999999999</v>
      </c>
      <c r="O932" s="5">
        <f t="shared" si="1053"/>
        <v>27.599999999999909</v>
      </c>
      <c r="P932" s="8">
        <f t="shared" si="1054"/>
        <v>2.2362664073893947E-2</v>
      </c>
      <c r="Q932" s="8">
        <f>(AVERAGE(P929:P931))*Q1239</f>
        <v>1.1455156630269371E-2</v>
      </c>
      <c r="R932" s="8">
        <f>P931/P1239</f>
        <v>0.59879774391679141</v>
      </c>
      <c r="S932" s="109">
        <f t="shared" si="1040"/>
        <v>1220.0620456869217</v>
      </c>
      <c r="T932" s="5">
        <f t="shared" si="1041"/>
        <v>14.200000000000045</v>
      </c>
      <c r="U932" s="8">
        <f t="shared" si="1052"/>
        <v>0.52666666666666517</v>
      </c>
      <c r="V932" s="19">
        <f t="shared" si="1042"/>
        <v>0</v>
      </c>
      <c r="W932" s="109">
        <f t="shared" si="1043"/>
        <v>1248.3379543130784</v>
      </c>
      <c r="X932" s="5">
        <f t="shared" si="1044"/>
        <v>15.799999999999955</v>
      </c>
      <c r="Y932" s="8">
        <f t="shared" si="1057"/>
        <v>0.47333333333333483</v>
      </c>
      <c r="Z932" s="5">
        <f t="shared" si="1045"/>
        <v>0</v>
      </c>
      <c r="AA932" s="5">
        <f>K932*AA1239</f>
        <v>16.044599999999999</v>
      </c>
      <c r="AB932" s="5">
        <f t="shared" si="1058"/>
        <v>9.6074702820473501</v>
      </c>
      <c r="AC932" s="2">
        <f t="shared" si="1020"/>
        <v>42779</v>
      </c>
      <c r="AD932" s="43">
        <f t="shared" si="986"/>
        <v>1220</v>
      </c>
      <c r="AE932" s="235">
        <v>7.4</v>
      </c>
      <c r="AF932" s="131">
        <f>(AK931&gt;AF1239)*1</f>
        <v>0</v>
      </c>
      <c r="AG932" s="112">
        <f>MROUND((AD932*AG1239),5)</f>
        <v>1195</v>
      </c>
      <c r="AH932" s="113">
        <f>MROUND((AE932*AH1239),0.1)</f>
        <v>1.3</v>
      </c>
      <c r="AI932" s="60">
        <f t="shared" si="987"/>
        <v>3.1999999999998181</v>
      </c>
      <c r="AJ932" s="60">
        <f t="shared" si="1046"/>
        <v>1234.2</v>
      </c>
      <c r="AK932" s="133">
        <f t="shared" si="1047"/>
        <v>1239.0999999999999</v>
      </c>
      <c r="AL932" s="41">
        <f t="shared" si="1059"/>
        <v>1250</v>
      </c>
      <c r="AM932" s="56">
        <f t="shared" si="984"/>
        <v>6.7</v>
      </c>
      <c r="AN932" s="82">
        <f t="shared" si="985"/>
        <v>1</v>
      </c>
      <c r="AO932" s="82">
        <f t="shared" si="988"/>
        <v>0</v>
      </c>
      <c r="AP932" s="33">
        <f t="shared" si="1003"/>
        <v>1</v>
      </c>
      <c r="AQ932" s="29">
        <f t="shared" si="989"/>
        <v>7.4</v>
      </c>
      <c r="AR932" s="86">
        <f t="shared" si="990"/>
        <v>1</v>
      </c>
      <c r="AS932" s="33">
        <f t="shared" si="991"/>
        <v>0</v>
      </c>
      <c r="AT932" s="19">
        <f t="shared" si="992"/>
        <v>0</v>
      </c>
      <c r="AU932" s="18">
        <f t="shared" si="1004"/>
        <v>0</v>
      </c>
      <c r="AV932" s="5">
        <f t="shared" si="1005"/>
        <v>0</v>
      </c>
      <c r="AW932" s="17">
        <f t="shared" si="993"/>
        <v>0</v>
      </c>
      <c r="AX932" s="17">
        <f t="shared" si="994"/>
        <v>0</v>
      </c>
      <c r="AY932" s="17">
        <f t="shared" si="1006"/>
        <v>0</v>
      </c>
      <c r="AZ932" s="19">
        <f t="shared" si="1007"/>
        <v>0</v>
      </c>
      <c r="BA932" s="19">
        <f t="shared" si="1008"/>
        <v>0</v>
      </c>
      <c r="BB932" s="19">
        <f t="shared" si="1009"/>
        <v>0</v>
      </c>
      <c r="BC932" s="19">
        <f t="shared" si="1010"/>
        <v>0</v>
      </c>
      <c r="BD932" s="17">
        <f t="shared" si="1011"/>
        <v>0</v>
      </c>
      <c r="BE932" s="17">
        <f t="shared" si="995"/>
        <v>0</v>
      </c>
      <c r="BF932" s="38">
        <f t="shared" si="996"/>
        <v>0</v>
      </c>
      <c r="BG932" s="38">
        <f t="shared" si="997"/>
        <v>0</v>
      </c>
      <c r="BH932" s="38">
        <f t="shared" si="1012"/>
        <v>0</v>
      </c>
      <c r="BI932" s="38">
        <f t="shared" si="998"/>
        <v>-1.3</v>
      </c>
      <c r="BJ932" s="5">
        <f t="shared" si="999"/>
        <v>7.4</v>
      </c>
      <c r="BK932" s="5">
        <f t="shared" si="1013"/>
        <v>0</v>
      </c>
      <c r="BL932" s="22">
        <f t="shared" si="1014"/>
        <v>0</v>
      </c>
      <c r="BM932" s="5">
        <f t="shared" si="1015"/>
        <v>6.1000000000000005</v>
      </c>
      <c r="BN932" s="66">
        <f t="shared" si="1016"/>
        <v>610</v>
      </c>
      <c r="BO932" s="5">
        <f>AP932*BO1770</f>
        <v>0</v>
      </c>
      <c r="BP932" s="5">
        <f>AU932*BP1239</f>
        <v>0</v>
      </c>
      <c r="BQ932" s="5">
        <f t="shared" si="1049"/>
        <v>-39</v>
      </c>
      <c r="BR932" s="356">
        <f t="shared" si="1031"/>
        <v>571</v>
      </c>
      <c r="BS932" s="5">
        <f t="shared" si="1017"/>
        <v>1239.0999999999999</v>
      </c>
      <c r="BT932" s="6"/>
      <c r="BU932" s="306">
        <v>42779</v>
      </c>
      <c r="BV932" s="38">
        <f t="shared" si="1000"/>
        <v>1239.0999999999999</v>
      </c>
      <c r="BW932" s="66">
        <f>BV27*BV932</f>
        <v>102084.36315702752</v>
      </c>
      <c r="BX932" s="66">
        <f t="shared" si="1023"/>
        <v>263.63486571097746</v>
      </c>
      <c r="BY932" s="17">
        <f t="shared" si="1021"/>
        <v>1</v>
      </c>
      <c r="BZ932" s="17">
        <f t="shared" si="1024"/>
        <v>0</v>
      </c>
      <c r="CA932" s="66">
        <f t="shared" si="1050"/>
        <v>571</v>
      </c>
      <c r="CB932" s="66">
        <f>N3+CE932</f>
        <v>212911</v>
      </c>
      <c r="CC932" s="66">
        <f>MAX(BW404:BW932)</f>
        <v>154630.08732904927</v>
      </c>
      <c r="CD932" s="66">
        <f t="shared" si="1001"/>
        <v>-52545.724172021757</v>
      </c>
      <c r="CE932" s="66">
        <f t="shared" si="1051"/>
        <v>162911</v>
      </c>
      <c r="CF932" s="66">
        <f>MAX(CE404:CE932)</f>
        <v>162911</v>
      </c>
      <c r="CG932" s="66">
        <f t="shared" si="1002"/>
        <v>0</v>
      </c>
      <c r="CH932" s="370">
        <f t="shared" si="1048"/>
        <v>42779</v>
      </c>
      <c r="CI932" s="17">
        <f t="shared" si="1055"/>
        <v>1</v>
      </c>
      <c r="CJ932" s="17">
        <f t="shared" si="1056"/>
        <v>0</v>
      </c>
      <c r="CK932" s="38">
        <f>MAX(BV38:BV932)</f>
        <v>1876.9</v>
      </c>
      <c r="CL932" s="38">
        <f t="shared" si="1022"/>
        <v>-637.80000000000018</v>
      </c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</row>
    <row r="933" spans="1:147" customFormat="1" x14ac:dyDescent="0.25">
      <c r="A933" s="3"/>
      <c r="B933" s="254">
        <f t="shared" ref="B933:B952" si="1060">J906</f>
        <v>42597</v>
      </c>
      <c r="C933" s="5">
        <f t="shared" si="1035"/>
        <v>70029</v>
      </c>
      <c r="D933" s="5">
        <v>0</v>
      </c>
      <c r="E933" s="66">
        <f t="shared" si="1037"/>
        <v>0</v>
      </c>
      <c r="F933" s="66">
        <f t="shared" ref="F933:F952" si="1061">BR906</f>
        <v>420.99999999999994</v>
      </c>
      <c r="G933" s="4">
        <f t="shared" si="1036"/>
        <v>70450</v>
      </c>
      <c r="H933" s="8">
        <f t="shared" ref="H933:H952" si="1062">F933/C933</f>
        <v>6.0117951134529973E-3</v>
      </c>
      <c r="I933" s="3"/>
      <c r="J933" s="306">
        <v>42786</v>
      </c>
      <c r="K933" s="176">
        <v>1236.4000000000001</v>
      </c>
      <c r="L933" s="176">
        <v>1261.2</v>
      </c>
      <c r="M933" s="176">
        <v>1226.8</v>
      </c>
      <c r="N933" s="178">
        <v>1258.3</v>
      </c>
      <c r="O933" s="5">
        <f t="shared" si="1053"/>
        <v>34.400000000000091</v>
      </c>
      <c r="P933" s="8">
        <f t="shared" si="1054"/>
        <v>2.7822711096732521E-2</v>
      </c>
      <c r="Q933" s="8">
        <f>(AVERAGE(P930:P932))*Q1239</f>
        <v>9.9824776330048465E-3</v>
      </c>
      <c r="R933" s="8">
        <f>P932/P1239</f>
        <v>0.63419038622944923</v>
      </c>
      <c r="S933" s="109">
        <f t="shared" si="1040"/>
        <v>1224.0576646545528</v>
      </c>
      <c r="T933" s="5">
        <f t="shared" si="1041"/>
        <v>11.400000000000091</v>
      </c>
      <c r="U933" s="8">
        <f t="shared" si="1052"/>
        <v>0.54399999999999638</v>
      </c>
      <c r="V933" s="19">
        <f t="shared" si="1042"/>
        <v>0</v>
      </c>
      <c r="W933" s="109">
        <f t="shared" si="1043"/>
        <v>1248.7423353454474</v>
      </c>
      <c r="X933" s="5">
        <f t="shared" si="1044"/>
        <v>13.599999999999909</v>
      </c>
      <c r="Y933" s="8">
        <f t="shared" si="1057"/>
        <v>0.45600000000000362</v>
      </c>
      <c r="Z933" s="5">
        <f t="shared" si="1045"/>
        <v>8.2999999999999545</v>
      </c>
      <c r="AA933" s="5">
        <f>K933*AA1239</f>
        <v>16.0732</v>
      </c>
      <c r="AB933" s="5">
        <f t="shared" si="1058"/>
        <v>10.193468915943184</v>
      </c>
      <c r="AC933" s="2">
        <f t="shared" si="1020"/>
        <v>42786</v>
      </c>
      <c r="AD933" s="43">
        <f t="shared" si="986"/>
        <v>1225</v>
      </c>
      <c r="AE933" s="235">
        <v>5</v>
      </c>
      <c r="AF933" s="131">
        <f>(AK932&gt;AF1239)*1</f>
        <v>0</v>
      </c>
      <c r="AG933" s="112">
        <f>MROUND((AD933*AG1239),5)</f>
        <v>1200</v>
      </c>
      <c r="AH933" s="113">
        <f>MROUND((AE933*AH1239),0.1)</f>
        <v>0.9</v>
      </c>
      <c r="AI933" s="60">
        <f t="shared" si="987"/>
        <v>19.200000000000045</v>
      </c>
      <c r="AJ933" s="60">
        <f t="shared" si="1046"/>
        <v>1236.4000000000001</v>
      </c>
      <c r="AK933" s="133">
        <f t="shared" si="1047"/>
        <v>1258.3</v>
      </c>
      <c r="AL933" s="41">
        <f t="shared" si="1059"/>
        <v>1250</v>
      </c>
      <c r="AM933" s="56">
        <f t="shared" si="984"/>
        <v>4.5</v>
      </c>
      <c r="AN933" s="82">
        <f t="shared" si="985"/>
        <v>1</v>
      </c>
      <c r="AO933" s="82">
        <f t="shared" si="988"/>
        <v>0</v>
      </c>
      <c r="AP933" s="33">
        <f t="shared" si="1003"/>
        <v>1</v>
      </c>
      <c r="AQ933" s="29">
        <f t="shared" si="989"/>
        <v>5</v>
      </c>
      <c r="AR933" s="86">
        <f t="shared" si="990"/>
        <v>1</v>
      </c>
      <c r="AS933" s="33">
        <f t="shared" si="991"/>
        <v>0</v>
      </c>
      <c r="AT933" s="19">
        <f t="shared" si="992"/>
        <v>0</v>
      </c>
      <c r="AU933" s="18">
        <f t="shared" si="1004"/>
        <v>0</v>
      </c>
      <c r="AV933" s="5">
        <f t="shared" si="1005"/>
        <v>0</v>
      </c>
      <c r="AW933" s="17">
        <f t="shared" si="993"/>
        <v>0</v>
      </c>
      <c r="AX933" s="17">
        <f t="shared" si="994"/>
        <v>0</v>
      </c>
      <c r="AY933" s="17">
        <f t="shared" si="1006"/>
        <v>0</v>
      </c>
      <c r="AZ933" s="19">
        <f t="shared" si="1007"/>
        <v>0</v>
      </c>
      <c r="BA933" s="19">
        <f t="shared" si="1008"/>
        <v>0</v>
      </c>
      <c r="BB933" s="19">
        <f t="shared" si="1009"/>
        <v>0</v>
      </c>
      <c r="BC933" s="19">
        <f t="shared" si="1010"/>
        <v>0</v>
      </c>
      <c r="BD933" s="17">
        <f t="shared" si="1011"/>
        <v>0</v>
      </c>
      <c r="BE933" s="17">
        <f t="shared" si="995"/>
        <v>0</v>
      </c>
      <c r="BF933" s="38">
        <f t="shared" si="996"/>
        <v>0</v>
      </c>
      <c r="BG933" s="38">
        <f t="shared" si="997"/>
        <v>0</v>
      </c>
      <c r="BH933" s="38">
        <f t="shared" si="1012"/>
        <v>0</v>
      </c>
      <c r="BI933" s="38">
        <f t="shared" si="998"/>
        <v>-0.9</v>
      </c>
      <c r="BJ933" s="5">
        <f t="shared" si="999"/>
        <v>5</v>
      </c>
      <c r="BK933" s="5">
        <f t="shared" si="1013"/>
        <v>0</v>
      </c>
      <c r="BL933" s="22">
        <f t="shared" si="1014"/>
        <v>0</v>
      </c>
      <c r="BM933" s="5">
        <f t="shared" si="1015"/>
        <v>4.0999999999999996</v>
      </c>
      <c r="BN933" s="66">
        <f t="shared" si="1016"/>
        <v>409.99999999999994</v>
      </c>
      <c r="BO933" s="5">
        <f>AP933*BO1771</f>
        <v>0</v>
      </c>
      <c r="BP933" s="5">
        <f>AU933*BP1239</f>
        <v>0</v>
      </c>
      <c r="BQ933" s="5">
        <f t="shared" si="1049"/>
        <v>-39</v>
      </c>
      <c r="BR933" s="356">
        <f t="shared" si="1031"/>
        <v>370.99999999999994</v>
      </c>
      <c r="BS933" s="5">
        <f t="shared" si="1017"/>
        <v>1258.3</v>
      </c>
      <c r="BT933" s="6"/>
      <c r="BU933" s="306">
        <v>42786</v>
      </c>
      <c r="BV933" s="38">
        <f t="shared" si="1000"/>
        <v>1258.3</v>
      </c>
      <c r="BW933" s="66">
        <f>BV27*BV933</f>
        <v>103666.17235129345</v>
      </c>
      <c r="BX933" s="66">
        <f t="shared" si="1023"/>
        <v>1581.8091942659375</v>
      </c>
      <c r="BY933" s="17">
        <f t="shared" si="1021"/>
        <v>1</v>
      </c>
      <c r="BZ933" s="17">
        <f t="shared" si="1024"/>
        <v>0</v>
      </c>
      <c r="CA933" s="66">
        <f t="shared" si="1050"/>
        <v>371</v>
      </c>
      <c r="CB933" s="66">
        <f>N3+CE933</f>
        <v>213282</v>
      </c>
      <c r="CC933" s="66">
        <f>MAX(BW404:BW933)</f>
        <v>154630.08732904927</v>
      </c>
      <c r="CD933" s="66">
        <f t="shared" si="1001"/>
        <v>-50963.91497775582</v>
      </c>
      <c r="CE933" s="66">
        <f t="shared" si="1051"/>
        <v>163282</v>
      </c>
      <c r="CF933" s="66">
        <f>MAX(CE404:CE933)</f>
        <v>163282</v>
      </c>
      <c r="CG933" s="66">
        <f t="shared" si="1002"/>
        <v>0</v>
      </c>
      <c r="CH933" s="370">
        <f t="shared" si="1048"/>
        <v>42786</v>
      </c>
      <c r="CI933" s="17">
        <f t="shared" si="1055"/>
        <v>1</v>
      </c>
      <c r="CJ933" s="17">
        <f t="shared" si="1056"/>
        <v>0</v>
      </c>
      <c r="CK933" s="38">
        <f>MAX(BV38:BV933)</f>
        <v>1876.9</v>
      </c>
      <c r="CL933" s="38">
        <f t="shared" si="1022"/>
        <v>-618.60000000000014</v>
      </c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</row>
    <row r="934" spans="1:147" customFormat="1" x14ac:dyDescent="0.25">
      <c r="A934" s="3"/>
      <c r="B934" s="254">
        <f t="shared" si="1060"/>
        <v>42604</v>
      </c>
      <c r="C934" s="5">
        <f t="shared" ref="C934:C952" si="1063">G933</f>
        <v>70450</v>
      </c>
      <c r="D934" s="5">
        <v>0</v>
      </c>
      <c r="E934" s="66">
        <f t="shared" si="1037"/>
        <v>0</v>
      </c>
      <c r="F934" s="66">
        <f t="shared" si="1061"/>
        <v>431</v>
      </c>
      <c r="G934" s="4">
        <f t="shared" ref="G934:G952" si="1064">G933+F934</f>
        <v>70881</v>
      </c>
      <c r="H934" s="8">
        <f t="shared" si="1062"/>
        <v>6.1178140525195174E-3</v>
      </c>
      <c r="I934" s="3"/>
      <c r="J934" s="306">
        <v>42793</v>
      </c>
      <c r="K934" s="176">
        <v>1258.9000000000001</v>
      </c>
      <c r="L934" s="176">
        <v>1264.9000000000001</v>
      </c>
      <c r="M934" s="176">
        <v>1223</v>
      </c>
      <c r="N934" s="178">
        <v>1226.5</v>
      </c>
      <c r="O934" s="5">
        <f t="shared" si="1053"/>
        <v>41.900000000000091</v>
      </c>
      <c r="P934" s="8">
        <f t="shared" si="1054"/>
        <v>3.3283024862975685E-2</v>
      </c>
      <c r="Q934" s="8">
        <f>(AVERAGE(P931:P933))*Q1239</f>
        <v>9.5066710228320309E-3</v>
      </c>
      <c r="R934" s="8">
        <f>P933/P1239</f>
        <v>0.78903371432322933</v>
      </c>
      <c r="S934" s="109">
        <f t="shared" si="1040"/>
        <v>1246.9320518493569</v>
      </c>
      <c r="T934" s="5">
        <f t="shared" si="1041"/>
        <v>13.900000000000091</v>
      </c>
      <c r="U934" s="8">
        <f t="shared" si="1052"/>
        <v>0.44399999999999634</v>
      </c>
      <c r="V934" s="19">
        <f t="shared" si="1042"/>
        <v>18.5</v>
      </c>
      <c r="W934" s="109">
        <f t="shared" si="1043"/>
        <v>1270.8679481506433</v>
      </c>
      <c r="X934" s="5">
        <f t="shared" si="1044"/>
        <v>11.099999999999909</v>
      </c>
      <c r="Y934" s="8">
        <f t="shared" si="1057"/>
        <v>0.5560000000000036</v>
      </c>
      <c r="Z934" s="5">
        <f t="shared" si="1045"/>
        <v>0</v>
      </c>
      <c r="AA934" s="5">
        <f>K934*AA1239</f>
        <v>16.3657</v>
      </c>
      <c r="AB934" s="5">
        <f t="shared" si="1058"/>
        <v>12.913089058499674</v>
      </c>
      <c r="AC934" s="2">
        <f t="shared" si="1020"/>
        <v>42793</v>
      </c>
      <c r="AD934" s="43">
        <f t="shared" si="986"/>
        <v>1245</v>
      </c>
      <c r="AE934" s="235">
        <v>5.5</v>
      </c>
      <c r="AF934" s="131">
        <f>(AK933&gt;AF1239)*1</f>
        <v>1</v>
      </c>
      <c r="AG934" s="112">
        <f>MROUND((AD934*AG1239),5)</f>
        <v>1220</v>
      </c>
      <c r="AH934" s="113">
        <f>MROUND((AE934*AH1239),0.1)</f>
        <v>1</v>
      </c>
      <c r="AI934" s="60">
        <f t="shared" si="987"/>
        <v>-31.799999999999955</v>
      </c>
      <c r="AJ934" s="60">
        <f t="shared" si="1046"/>
        <v>1258.9000000000001</v>
      </c>
      <c r="AK934" s="133">
        <f t="shared" si="1047"/>
        <v>1226.5</v>
      </c>
      <c r="AL934" s="41">
        <f t="shared" si="1059"/>
        <v>1270</v>
      </c>
      <c r="AM934" s="56">
        <f t="shared" ref="AM934:AM997" si="1065">MROUND((AB933*Y933),0.1)</f>
        <v>4.6000000000000005</v>
      </c>
      <c r="AN934" s="82">
        <f t="shared" ref="AN934:AN997" si="1066">(AI934&gt;0)*1</f>
        <v>0</v>
      </c>
      <c r="AO934" s="82">
        <f t="shared" si="988"/>
        <v>1</v>
      </c>
      <c r="AP934" s="33">
        <f t="shared" si="1003"/>
        <v>1</v>
      </c>
      <c r="AQ934" s="29">
        <f t="shared" si="989"/>
        <v>5.5</v>
      </c>
      <c r="AR934" s="86">
        <f t="shared" si="990"/>
        <v>0</v>
      </c>
      <c r="AS934" s="33">
        <f t="shared" si="991"/>
        <v>1</v>
      </c>
      <c r="AT934" s="19">
        <f t="shared" si="992"/>
        <v>1245</v>
      </c>
      <c r="AU934" s="18">
        <f t="shared" si="1004"/>
        <v>0</v>
      </c>
      <c r="AV934" s="5">
        <f t="shared" si="1005"/>
        <v>0</v>
      </c>
      <c r="AW934" s="17">
        <f t="shared" si="993"/>
        <v>0</v>
      </c>
      <c r="AX934" s="17">
        <f t="shared" si="994"/>
        <v>0</v>
      </c>
      <c r="AY934" s="17">
        <f t="shared" si="1006"/>
        <v>0</v>
      </c>
      <c r="AZ934" s="19">
        <f t="shared" si="1007"/>
        <v>0</v>
      </c>
      <c r="BA934" s="19">
        <f t="shared" si="1008"/>
        <v>1245</v>
      </c>
      <c r="BB934" s="19">
        <f t="shared" si="1009"/>
        <v>0</v>
      </c>
      <c r="BC934" s="19">
        <f t="shared" si="1010"/>
        <v>0</v>
      </c>
      <c r="BD934" s="17">
        <f t="shared" si="1011"/>
        <v>1245</v>
      </c>
      <c r="BE934" s="17">
        <f t="shared" si="995"/>
        <v>0</v>
      </c>
      <c r="BF934" s="38">
        <f t="shared" si="996"/>
        <v>0</v>
      </c>
      <c r="BG934" s="38">
        <f t="shared" si="997"/>
        <v>0</v>
      </c>
      <c r="BH934" s="38">
        <f t="shared" si="1012"/>
        <v>0</v>
      </c>
      <c r="BI934" s="38">
        <f t="shared" si="998"/>
        <v>-1</v>
      </c>
      <c r="BJ934" s="5">
        <f t="shared" si="999"/>
        <v>5.5</v>
      </c>
      <c r="BK934" s="5">
        <f t="shared" si="1013"/>
        <v>0</v>
      </c>
      <c r="BL934" s="22">
        <f t="shared" si="1014"/>
        <v>0</v>
      </c>
      <c r="BM934" s="5">
        <f t="shared" si="1015"/>
        <v>4.5</v>
      </c>
      <c r="BN934" s="66">
        <f t="shared" si="1016"/>
        <v>450</v>
      </c>
      <c r="BO934" s="5">
        <f>AP934*BO1772</f>
        <v>0</v>
      </c>
      <c r="BP934" s="5">
        <f>AU934*BP1239</f>
        <v>0</v>
      </c>
      <c r="BQ934" s="5">
        <f t="shared" si="1049"/>
        <v>-39</v>
      </c>
      <c r="BR934" s="356">
        <f t="shared" si="1031"/>
        <v>411</v>
      </c>
      <c r="BS934" s="5">
        <f t="shared" si="1017"/>
        <v>1226.5</v>
      </c>
      <c r="BT934" s="6"/>
      <c r="BU934" s="306">
        <v>42793</v>
      </c>
      <c r="BV934" s="38">
        <f t="shared" si="1000"/>
        <v>1226.5</v>
      </c>
      <c r="BW934" s="66">
        <f>BV27*BV934</f>
        <v>101046.3008732905</v>
      </c>
      <c r="BX934" s="66">
        <f t="shared" si="1023"/>
        <v>-2619.871478002955</v>
      </c>
      <c r="BY934" s="17">
        <f t="shared" si="1021"/>
        <v>0</v>
      </c>
      <c r="BZ934" s="17">
        <f t="shared" si="1024"/>
        <v>1</v>
      </c>
      <c r="CA934" s="66">
        <f t="shared" si="1050"/>
        <v>411</v>
      </c>
      <c r="CB934" s="66">
        <f>N3+CE934</f>
        <v>213693</v>
      </c>
      <c r="CC934" s="66">
        <f>MAX(BW404:BW934)</f>
        <v>154630.08732904927</v>
      </c>
      <c r="CD934" s="66">
        <f t="shared" si="1001"/>
        <v>-53583.786455758775</v>
      </c>
      <c r="CE934" s="66">
        <f t="shared" si="1051"/>
        <v>163693</v>
      </c>
      <c r="CF934" s="66">
        <f>MAX(CE404:CE934)</f>
        <v>163693</v>
      </c>
      <c r="CG934" s="66">
        <f t="shared" si="1002"/>
        <v>0</v>
      </c>
      <c r="CH934" s="370">
        <f t="shared" si="1048"/>
        <v>42793</v>
      </c>
      <c r="CI934" s="17">
        <f t="shared" si="1055"/>
        <v>1</v>
      </c>
      <c r="CJ934" s="17">
        <f t="shared" si="1056"/>
        <v>0</v>
      </c>
      <c r="CK934" s="38">
        <f>MAX(BV38:BV934)</f>
        <v>1876.9</v>
      </c>
      <c r="CL934" s="38">
        <f t="shared" si="1022"/>
        <v>-650.40000000000009</v>
      </c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</row>
    <row r="935" spans="1:147" customFormat="1" x14ac:dyDescent="0.25">
      <c r="A935" s="3"/>
      <c r="B935" s="254">
        <f t="shared" si="1060"/>
        <v>42611</v>
      </c>
      <c r="C935" s="5">
        <f t="shared" si="1063"/>
        <v>70881</v>
      </c>
      <c r="D935" s="5">
        <v>0</v>
      </c>
      <c r="E935" s="66">
        <f t="shared" ref="E935:E952" si="1067">E934</f>
        <v>0</v>
      </c>
      <c r="F935" s="66">
        <f t="shared" si="1061"/>
        <v>282.00000000000006</v>
      </c>
      <c r="G935" s="4">
        <f t="shared" si="1064"/>
        <v>71163</v>
      </c>
      <c r="H935" s="8">
        <f t="shared" si="1062"/>
        <v>3.9784991746730442E-3</v>
      </c>
      <c r="I935" s="3"/>
      <c r="J935" s="306">
        <v>42800</v>
      </c>
      <c r="K935" s="176">
        <v>1233.9000000000001</v>
      </c>
      <c r="L935" s="176">
        <v>1237.3</v>
      </c>
      <c r="M935" s="176">
        <v>1194.5</v>
      </c>
      <c r="N935" s="178">
        <v>1201.4000000000001</v>
      </c>
      <c r="O935" s="5">
        <f t="shared" si="1053"/>
        <v>42.799999999999955</v>
      </c>
      <c r="P935" s="8">
        <f t="shared" si="1054"/>
        <v>3.4686765540157184E-2</v>
      </c>
      <c r="Q935" s="8">
        <f>(AVERAGE(P932:P934))*Q1239</f>
        <v>1.1129120004480287E-2</v>
      </c>
      <c r="R935" s="8">
        <f>P934/P1239</f>
        <v>0.94388460708382294</v>
      </c>
      <c r="S935" s="109">
        <f t="shared" si="1040"/>
        <v>1220.1677788264719</v>
      </c>
      <c r="T935" s="5">
        <f t="shared" si="1041"/>
        <v>13.900000000000091</v>
      </c>
      <c r="U935" s="8">
        <f t="shared" si="1052"/>
        <v>0.53666666666666363</v>
      </c>
      <c r="V935" s="19">
        <f t="shared" si="1042"/>
        <v>18.599999999999909</v>
      </c>
      <c r="W935" s="109">
        <f t="shared" si="1043"/>
        <v>1247.6322211735283</v>
      </c>
      <c r="X935" s="5">
        <f t="shared" si="1044"/>
        <v>16.099999999999909</v>
      </c>
      <c r="Y935" s="8">
        <f t="shared" si="1057"/>
        <v>0.46333333333333637</v>
      </c>
      <c r="Z935" s="5">
        <f t="shared" si="1045"/>
        <v>0</v>
      </c>
      <c r="AA935" s="5">
        <f>K935*AA1239</f>
        <v>16.040700000000001</v>
      </c>
      <c r="AB935" s="5">
        <f t="shared" si="1058"/>
        <v>15.14056981684948</v>
      </c>
      <c r="AC935" s="2">
        <f t="shared" si="1020"/>
        <v>42800</v>
      </c>
      <c r="AD935" s="43">
        <f t="shared" ref="AD935:AD998" si="1068">MROUND(S935,5)</f>
        <v>1220</v>
      </c>
      <c r="AE935" s="235">
        <v>5.7</v>
      </c>
      <c r="AF935" s="131">
        <f>(AK934&gt;AF1239)*1</f>
        <v>0</v>
      </c>
      <c r="AG935" s="112">
        <f>MROUND((AD935*AG1239),5)</f>
        <v>1195</v>
      </c>
      <c r="AH935" s="113">
        <f>MROUND((AE935*AH1239),0.1)</f>
        <v>1</v>
      </c>
      <c r="AI935" s="60">
        <f t="shared" ref="AI935:AI998" si="1069">AK935-AK934</f>
        <v>-25.099999999999909</v>
      </c>
      <c r="AJ935" s="60">
        <f t="shared" si="1046"/>
        <v>1233.9000000000001</v>
      </c>
      <c r="AK935" s="133">
        <f t="shared" si="1047"/>
        <v>1201.4000000000001</v>
      </c>
      <c r="AL935" s="41">
        <f t="shared" si="1059"/>
        <v>1250</v>
      </c>
      <c r="AM935" s="56">
        <f t="shared" si="1065"/>
        <v>7.2</v>
      </c>
      <c r="AN935" s="82">
        <f t="shared" si="1066"/>
        <v>0</v>
      </c>
      <c r="AO935" s="82">
        <f t="shared" ref="AO935:AO998" si="1070">(AI935&lt;0)*1</f>
        <v>1</v>
      </c>
      <c r="AP935" s="33">
        <f t="shared" si="1003"/>
        <v>0</v>
      </c>
      <c r="AQ935" s="29">
        <f t="shared" ref="AQ935:AQ998" si="1071">AP935*AE935</f>
        <v>0</v>
      </c>
      <c r="AR935" s="86">
        <f t="shared" ref="AR935:AR998" si="1072">(AK935&gt;AD935)*1</f>
        <v>0</v>
      </c>
      <c r="AS935" s="33">
        <f t="shared" ref="AS935:AS998" si="1073">(AD935&gt;AK935)*AP935</f>
        <v>0</v>
      </c>
      <c r="AT935" s="19">
        <f t="shared" ref="AT935:AT998" si="1074">AS935*AD935</f>
        <v>0</v>
      </c>
      <c r="AU935" s="18">
        <f t="shared" si="1004"/>
        <v>1</v>
      </c>
      <c r="AV935" s="5">
        <f t="shared" si="1005"/>
        <v>7.2</v>
      </c>
      <c r="AW935" s="17">
        <f t="shared" ref="AW935:AW998" si="1075">(AK935&lt;AL935)*AU935</f>
        <v>1</v>
      </c>
      <c r="AX935" s="17">
        <f t="shared" ref="AX935:AX998" si="1076">(AK935&gt;AL935)*AU935</f>
        <v>0</v>
      </c>
      <c r="AY935" s="17">
        <f t="shared" si="1006"/>
        <v>0</v>
      </c>
      <c r="AZ935" s="19">
        <f t="shared" si="1007"/>
        <v>1245</v>
      </c>
      <c r="BA935" s="19">
        <f t="shared" si="1008"/>
        <v>0</v>
      </c>
      <c r="BB935" s="19">
        <f t="shared" si="1009"/>
        <v>0</v>
      </c>
      <c r="BC935" s="19">
        <f t="shared" si="1010"/>
        <v>0</v>
      </c>
      <c r="BD935" s="17">
        <f t="shared" si="1011"/>
        <v>1245</v>
      </c>
      <c r="BE935" s="17">
        <f t="shared" ref="BE935:BE998" si="1077">(AG935&gt;AK935)*AF935</f>
        <v>0</v>
      </c>
      <c r="BF935" s="38">
        <f t="shared" ref="BF935:BF998" si="1078">(AG935&gt;AK935)*AG935</f>
        <v>0</v>
      </c>
      <c r="BG935" s="38">
        <f t="shared" ref="BG935:BG998" si="1079">((AG935-BD935)*(BD935&gt;0)*BE935)</f>
        <v>0</v>
      </c>
      <c r="BH935" s="38">
        <f t="shared" si="1012"/>
        <v>0</v>
      </c>
      <c r="BI935" s="38">
        <f t="shared" ref="BI935:BI998" si="1080">((BG935+BH935)*BE935)-AH935</f>
        <v>-1</v>
      </c>
      <c r="BJ935" s="5">
        <f t="shared" ref="BJ935:BJ998" si="1081">AP935*AE935</f>
        <v>0</v>
      </c>
      <c r="BK935" s="5">
        <f t="shared" si="1013"/>
        <v>0</v>
      </c>
      <c r="BL935" s="22">
        <f t="shared" si="1014"/>
        <v>7.2</v>
      </c>
      <c r="BM935" s="5">
        <f t="shared" si="1015"/>
        <v>6.2</v>
      </c>
      <c r="BN935" s="66">
        <f t="shared" si="1016"/>
        <v>620</v>
      </c>
      <c r="BO935" s="5">
        <f>AP935*BO1773</f>
        <v>0</v>
      </c>
      <c r="BP935" s="5">
        <f>AU935*BP1239</f>
        <v>-39</v>
      </c>
      <c r="BQ935" s="5">
        <f t="shared" si="1049"/>
        <v>-39</v>
      </c>
      <c r="BR935" s="356">
        <f t="shared" si="1031"/>
        <v>542</v>
      </c>
      <c r="BS935" s="5">
        <f t="shared" si="1017"/>
        <v>1201.4000000000001</v>
      </c>
      <c r="BT935" s="6"/>
      <c r="BU935" s="306">
        <v>42800</v>
      </c>
      <c r="BV935" s="38">
        <f t="shared" ref="BV935:BV998" si="1082">AK935</f>
        <v>1201.4000000000001</v>
      </c>
      <c r="BW935" s="66">
        <f>BV27*BV935</f>
        <v>98978.414895369919</v>
      </c>
      <c r="BX935" s="66">
        <f t="shared" si="1023"/>
        <v>-2067.8859779205814</v>
      </c>
      <c r="BY935" s="17">
        <f t="shared" si="1021"/>
        <v>0</v>
      </c>
      <c r="BZ935" s="17">
        <f t="shared" si="1024"/>
        <v>1</v>
      </c>
      <c r="CA935" s="66">
        <f t="shared" si="1050"/>
        <v>542</v>
      </c>
      <c r="CB935" s="66">
        <f>N3+CE935</f>
        <v>214235</v>
      </c>
      <c r="CC935" s="66">
        <f>MAX(BW404:BW935)</f>
        <v>154630.08732904927</v>
      </c>
      <c r="CD935" s="66">
        <f t="shared" si="1001"/>
        <v>-55651.672433679356</v>
      </c>
      <c r="CE935" s="66">
        <f t="shared" si="1051"/>
        <v>164235</v>
      </c>
      <c r="CF935" s="66">
        <f>MAX(CE404:CE935)</f>
        <v>164235</v>
      </c>
      <c r="CG935" s="66">
        <f t="shared" si="1002"/>
        <v>0</v>
      </c>
      <c r="CH935" s="370">
        <f t="shared" si="1048"/>
        <v>42800</v>
      </c>
      <c r="CI935" s="17">
        <f t="shared" si="1055"/>
        <v>1</v>
      </c>
      <c r="CJ935" s="17">
        <f t="shared" si="1056"/>
        <v>0</v>
      </c>
      <c r="CK935" s="38">
        <f>MAX(BV38:BV935)</f>
        <v>1876.9</v>
      </c>
      <c r="CL935" s="38">
        <f t="shared" si="1022"/>
        <v>-675.5</v>
      </c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</row>
    <row r="936" spans="1:147" customFormat="1" x14ac:dyDescent="0.25">
      <c r="A936" s="3"/>
      <c r="B936" s="254">
        <f t="shared" si="1060"/>
        <v>42618</v>
      </c>
      <c r="C936" s="5">
        <f t="shared" si="1063"/>
        <v>71163</v>
      </c>
      <c r="D936" s="5">
        <v>0</v>
      </c>
      <c r="E936" s="66">
        <f t="shared" si="1067"/>
        <v>0</v>
      </c>
      <c r="F936" s="66">
        <f t="shared" si="1061"/>
        <v>262.00000000000006</v>
      </c>
      <c r="G936" s="4">
        <f t="shared" si="1064"/>
        <v>71425</v>
      </c>
      <c r="H936" s="8">
        <f t="shared" si="1062"/>
        <v>3.6816885179095887E-3</v>
      </c>
      <c r="I936" s="3"/>
      <c r="J936" s="306">
        <v>42807</v>
      </c>
      <c r="K936" s="176">
        <v>1205</v>
      </c>
      <c r="L936" s="176">
        <v>1234</v>
      </c>
      <c r="M936" s="176">
        <v>1196.8</v>
      </c>
      <c r="N936" s="178">
        <v>1230.2</v>
      </c>
      <c r="O936" s="5">
        <f t="shared" si="1053"/>
        <v>37.200000000000045</v>
      </c>
      <c r="P936" s="8">
        <f t="shared" si="1054"/>
        <v>3.0871369294605846E-2</v>
      </c>
      <c r="Q936" s="8">
        <f>(AVERAGE(P933:P935))*Q1239</f>
        <v>1.2772333533315387E-2</v>
      </c>
      <c r="R936" s="8">
        <f>P935/P1239</f>
        <v>0.98369376574604983</v>
      </c>
      <c r="S936" s="109">
        <f t="shared" si="1040"/>
        <v>1189.6093380923548</v>
      </c>
      <c r="T936" s="5">
        <f t="shared" si="1041"/>
        <v>15</v>
      </c>
      <c r="U936" s="8">
        <f t="shared" si="1052"/>
        <v>0.5</v>
      </c>
      <c r="V936" s="19">
        <f t="shared" si="1042"/>
        <v>0</v>
      </c>
      <c r="W936" s="109">
        <f t="shared" si="1043"/>
        <v>1220.3906619076452</v>
      </c>
      <c r="X936" s="5">
        <f t="shared" si="1044"/>
        <v>15</v>
      </c>
      <c r="Y936" s="8">
        <f t="shared" si="1057"/>
        <v>0.5</v>
      </c>
      <c r="Z936" s="5">
        <f t="shared" si="1045"/>
        <v>10.200000000000045</v>
      </c>
      <c r="AA936" s="5">
        <f>K936*AA1239</f>
        <v>15.664999999999999</v>
      </c>
      <c r="AB936" s="5">
        <f t="shared" si="1058"/>
        <v>15.409562840411869</v>
      </c>
      <c r="AC936" s="2">
        <f t="shared" si="1020"/>
        <v>42807</v>
      </c>
      <c r="AD936" s="43">
        <f t="shared" si="1068"/>
        <v>1190</v>
      </c>
      <c r="AE936" s="235">
        <v>8.1</v>
      </c>
      <c r="AF936" s="131">
        <f>(AK935&gt;AF1239)*1</f>
        <v>0</v>
      </c>
      <c r="AG936" s="112">
        <f>MROUND((AD936*AG1239),5)</f>
        <v>1165</v>
      </c>
      <c r="AH936" s="113">
        <f>MROUND((AE936*AH1239),0.1)</f>
        <v>1.5</v>
      </c>
      <c r="AI936" s="60">
        <f t="shared" si="1069"/>
        <v>28.799999999999955</v>
      </c>
      <c r="AJ936" s="60">
        <f t="shared" si="1046"/>
        <v>1205</v>
      </c>
      <c r="AK936" s="133">
        <f t="shared" si="1047"/>
        <v>1230.2</v>
      </c>
      <c r="AL936" s="41">
        <f t="shared" si="1059"/>
        <v>1220</v>
      </c>
      <c r="AM936" s="56">
        <f t="shared" si="1065"/>
        <v>7</v>
      </c>
      <c r="AN936" s="82">
        <f t="shared" si="1066"/>
        <v>1</v>
      </c>
      <c r="AO936" s="82">
        <f t="shared" si="1070"/>
        <v>0</v>
      </c>
      <c r="AP936" s="33">
        <f t="shared" si="1003"/>
        <v>0</v>
      </c>
      <c r="AQ936" s="29">
        <f t="shared" si="1071"/>
        <v>0</v>
      </c>
      <c r="AR936" s="86">
        <f t="shared" si="1072"/>
        <v>1</v>
      </c>
      <c r="AS936" s="33">
        <f t="shared" si="1073"/>
        <v>0</v>
      </c>
      <c r="AT936" s="19">
        <f t="shared" si="1074"/>
        <v>0</v>
      </c>
      <c r="AU936" s="18">
        <f t="shared" si="1004"/>
        <v>1</v>
      </c>
      <c r="AV936" s="5">
        <f t="shared" si="1005"/>
        <v>7</v>
      </c>
      <c r="AW936" s="17">
        <f t="shared" si="1075"/>
        <v>0</v>
      </c>
      <c r="AX936" s="17">
        <f t="shared" si="1076"/>
        <v>1</v>
      </c>
      <c r="AY936" s="17">
        <f t="shared" si="1006"/>
        <v>1220</v>
      </c>
      <c r="AZ936" s="19">
        <f t="shared" si="1007"/>
        <v>1245</v>
      </c>
      <c r="BA936" s="19">
        <f t="shared" si="1008"/>
        <v>0</v>
      </c>
      <c r="BB936" s="19">
        <f t="shared" si="1009"/>
        <v>0</v>
      </c>
      <c r="BC936" s="19">
        <f t="shared" si="1010"/>
        <v>1220</v>
      </c>
      <c r="BD936" s="17">
        <f t="shared" si="1011"/>
        <v>0</v>
      </c>
      <c r="BE936" s="17">
        <f t="shared" si="1077"/>
        <v>0</v>
      </c>
      <c r="BF936" s="38">
        <f t="shared" si="1078"/>
        <v>0</v>
      </c>
      <c r="BG936" s="38">
        <f t="shared" si="1079"/>
        <v>0</v>
      </c>
      <c r="BH936" s="38">
        <f t="shared" si="1012"/>
        <v>0</v>
      </c>
      <c r="BI936" s="38">
        <f t="shared" si="1080"/>
        <v>-1.5</v>
      </c>
      <c r="BJ936" s="5">
        <f t="shared" si="1081"/>
        <v>0</v>
      </c>
      <c r="BK936" s="5">
        <f t="shared" si="1013"/>
        <v>-25</v>
      </c>
      <c r="BL936" s="22">
        <f t="shared" si="1014"/>
        <v>-18</v>
      </c>
      <c r="BM936" s="5">
        <f t="shared" si="1015"/>
        <v>-19.5</v>
      </c>
      <c r="BN936" s="66">
        <f t="shared" si="1016"/>
        <v>-1950</v>
      </c>
      <c r="BO936" s="5">
        <f>AP936*BO1774</f>
        <v>0</v>
      </c>
      <c r="BP936" s="5">
        <f>AU936*BP1239</f>
        <v>-39</v>
      </c>
      <c r="BQ936" s="5">
        <f t="shared" si="1049"/>
        <v>-39</v>
      </c>
      <c r="BR936" s="356">
        <f t="shared" si="1031"/>
        <v>-2028</v>
      </c>
      <c r="BS936" s="5">
        <f t="shared" si="1017"/>
        <v>1230.2</v>
      </c>
      <c r="BT936" s="6"/>
      <c r="BU936" s="306">
        <v>42807</v>
      </c>
      <c r="BV936" s="38">
        <f t="shared" si="1082"/>
        <v>1230.2</v>
      </c>
      <c r="BW936" s="66">
        <f>BV27*BV936</f>
        <v>101351.12868676883</v>
      </c>
      <c r="BX936" s="66">
        <f t="shared" si="1023"/>
        <v>2372.7137913989136</v>
      </c>
      <c r="BY936" s="17">
        <f t="shared" si="1021"/>
        <v>1</v>
      </c>
      <c r="BZ936" s="17">
        <f t="shared" si="1024"/>
        <v>0</v>
      </c>
      <c r="CA936" s="66">
        <f t="shared" si="1050"/>
        <v>-2028</v>
      </c>
      <c r="CB936" s="66">
        <f>N3+CE936</f>
        <v>212207</v>
      </c>
      <c r="CC936" s="66">
        <f>MAX(BW404:BW936)</f>
        <v>154630.08732904927</v>
      </c>
      <c r="CD936" s="66">
        <f t="shared" ref="CD936:CD999" si="1083">BW936-CC936</f>
        <v>-53278.958642280442</v>
      </c>
      <c r="CE936" s="66">
        <f t="shared" si="1051"/>
        <v>162207</v>
      </c>
      <c r="CF936" s="66">
        <f>MAX(CE404:CE936)</f>
        <v>164235</v>
      </c>
      <c r="CG936" s="66">
        <f t="shared" ref="CG936:CG999" si="1084">CE936-CF936</f>
        <v>-2028</v>
      </c>
      <c r="CH936" s="370">
        <f t="shared" si="1048"/>
        <v>42807</v>
      </c>
      <c r="CI936" s="17">
        <f t="shared" si="1055"/>
        <v>0</v>
      </c>
      <c r="CJ936" s="17">
        <f t="shared" si="1056"/>
        <v>1</v>
      </c>
      <c r="CK936" s="38">
        <f>MAX(BV38:BV936)</f>
        <v>1876.9</v>
      </c>
      <c r="CL936" s="38">
        <f t="shared" si="1022"/>
        <v>-646.70000000000005</v>
      </c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</row>
    <row r="937" spans="1:147" customFormat="1" x14ac:dyDescent="0.25">
      <c r="A937" s="3"/>
      <c r="B937" s="254">
        <f t="shared" si="1060"/>
        <v>42625</v>
      </c>
      <c r="C937" s="5">
        <f t="shared" si="1063"/>
        <v>71425</v>
      </c>
      <c r="D937" s="5">
        <v>0</v>
      </c>
      <c r="E937" s="66">
        <f t="shared" si="1067"/>
        <v>0</v>
      </c>
      <c r="F937" s="66">
        <f t="shared" si="1061"/>
        <v>381.99999999999994</v>
      </c>
      <c r="G937" s="4">
        <f t="shared" si="1064"/>
        <v>71807</v>
      </c>
      <c r="H937" s="8">
        <f t="shared" si="1062"/>
        <v>5.3482674133706679E-3</v>
      </c>
      <c r="I937" s="3"/>
      <c r="J937" s="306">
        <v>42814</v>
      </c>
      <c r="K937" s="176">
        <v>1229</v>
      </c>
      <c r="L937" s="176">
        <v>1253.3</v>
      </c>
      <c r="M937" s="176">
        <v>1226.5999999999999</v>
      </c>
      <c r="N937" s="178">
        <v>1248.5</v>
      </c>
      <c r="O937" s="5">
        <f t="shared" si="1053"/>
        <v>26.700000000000045</v>
      </c>
      <c r="P937" s="8">
        <f t="shared" si="1054"/>
        <v>2.1724979658258783E-2</v>
      </c>
      <c r="Q937" s="8">
        <f>(AVERAGE(P934:P936))*Q1239</f>
        <v>1.3178821293031828E-2</v>
      </c>
      <c r="R937" s="8">
        <f>P936/P1239</f>
        <v>0.87549164767151666</v>
      </c>
      <c r="S937" s="109">
        <f t="shared" si="1040"/>
        <v>1212.8032286308639</v>
      </c>
      <c r="T937" s="5">
        <f t="shared" si="1041"/>
        <v>14</v>
      </c>
      <c r="U937" s="8">
        <f t="shared" si="1052"/>
        <v>0.53333333333333333</v>
      </c>
      <c r="V937" s="19">
        <f t="shared" si="1042"/>
        <v>0</v>
      </c>
      <c r="W937" s="109">
        <f t="shared" si="1043"/>
        <v>1245.1967713691361</v>
      </c>
      <c r="X937" s="5">
        <f t="shared" si="1044"/>
        <v>16</v>
      </c>
      <c r="Y937" s="8">
        <f t="shared" si="1057"/>
        <v>0.46666666666666667</v>
      </c>
      <c r="Z937" s="5">
        <f t="shared" si="1045"/>
        <v>3.5</v>
      </c>
      <c r="AA937" s="5">
        <f>K937*AA1239</f>
        <v>15.976999999999999</v>
      </c>
      <c r="AB937" s="5">
        <f t="shared" si="1058"/>
        <v>13.98773005484782</v>
      </c>
      <c r="AC937" s="2">
        <f t="shared" si="1020"/>
        <v>42814</v>
      </c>
      <c r="AD937" s="43">
        <f t="shared" si="1068"/>
        <v>1215</v>
      </c>
      <c r="AE937" s="235">
        <v>7.7</v>
      </c>
      <c r="AF937" s="131">
        <f>(AK936&gt;AF1239)*1</f>
        <v>0</v>
      </c>
      <c r="AG937" s="112">
        <f>MROUND((AD937*AG1239),5)</f>
        <v>1190</v>
      </c>
      <c r="AH937" s="113">
        <f>MROUND((AE937*AH1239),0.1)</f>
        <v>1.4000000000000001</v>
      </c>
      <c r="AI937" s="60">
        <f t="shared" si="1069"/>
        <v>18.299999999999955</v>
      </c>
      <c r="AJ937" s="60">
        <f t="shared" si="1046"/>
        <v>1229</v>
      </c>
      <c r="AK937" s="133">
        <f t="shared" si="1047"/>
        <v>1248.5</v>
      </c>
      <c r="AL937" s="41">
        <f t="shared" si="1059"/>
        <v>1245</v>
      </c>
      <c r="AM937" s="56">
        <f t="shared" si="1065"/>
        <v>7.7</v>
      </c>
      <c r="AN937" s="82">
        <f t="shared" si="1066"/>
        <v>1</v>
      </c>
      <c r="AO937" s="82">
        <f t="shared" si="1070"/>
        <v>0</v>
      </c>
      <c r="AP937" s="33">
        <f t="shared" si="1003"/>
        <v>1</v>
      </c>
      <c r="AQ937" s="29">
        <f t="shared" si="1071"/>
        <v>7.7</v>
      </c>
      <c r="AR937" s="86">
        <f t="shared" si="1072"/>
        <v>1</v>
      </c>
      <c r="AS937" s="33">
        <f t="shared" si="1073"/>
        <v>0</v>
      </c>
      <c r="AT937" s="19">
        <f t="shared" si="1074"/>
        <v>0</v>
      </c>
      <c r="AU937" s="18">
        <f t="shared" si="1004"/>
        <v>0</v>
      </c>
      <c r="AV937" s="5">
        <f t="shared" si="1005"/>
        <v>0</v>
      </c>
      <c r="AW937" s="17">
        <f t="shared" si="1075"/>
        <v>0</v>
      </c>
      <c r="AX937" s="17">
        <f t="shared" si="1076"/>
        <v>0</v>
      </c>
      <c r="AY937" s="17">
        <f t="shared" si="1006"/>
        <v>0</v>
      </c>
      <c r="AZ937" s="19">
        <f t="shared" si="1007"/>
        <v>0</v>
      </c>
      <c r="BA937" s="19">
        <f t="shared" si="1008"/>
        <v>0</v>
      </c>
      <c r="BB937" s="19">
        <f t="shared" si="1009"/>
        <v>0</v>
      </c>
      <c r="BC937" s="19">
        <f t="shared" si="1010"/>
        <v>0</v>
      </c>
      <c r="BD937" s="17">
        <f t="shared" si="1011"/>
        <v>0</v>
      </c>
      <c r="BE937" s="17">
        <f t="shared" si="1077"/>
        <v>0</v>
      </c>
      <c r="BF937" s="38">
        <f t="shared" si="1078"/>
        <v>0</v>
      </c>
      <c r="BG937" s="38">
        <f t="shared" si="1079"/>
        <v>0</v>
      </c>
      <c r="BH937" s="38">
        <f t="shared" si="1012"/>
        <v>0</v>
      </c>
      <c r="BI937" s="38">
        <f t="shared" si="1080"/>
        <v>-1.4000000000000001</v>
      </c>
      <c r="BJ937" s="5">
        <f t="shared" si="1081"/>
        <v>7.7</v>
      </c>
      <c r="BK937" s="5">
        <f t="shared" si="1013"/>
        <v>0</v>
      </c>
      <c r="BL937" s="22">
        <f t="shared" si="1014"/>
        <v>0</v>
      </c>
      <c r="BM937" s="5">
        <f t="shared" si="1015"/>
        <v>6.3</v>
      </c>
      <c r="BN937" s="66">
        <f t="shared" si="1016"/>
        <v>630</v>
      </c>
      <c r="BO937" s="5">
        <f>AP937*BO1775</f>
        <v>0</v>
      </c>
      <c r="BP937" s="5">
        <f>AU937*BP1239</f>
        <v>0</v>
      </c>
      <c r="BQ937" s="5">
        <f t="shared" si="1049"/>
        <v>-39</v>
      </c>
      <c r="BR937" s="356">
        <f t="shared" si="1031"/>
        <v>591</v>
      </c>
      <c r="BS937" s="5">
        <f t="shared" si="1017"/>
        <v>1248.5</v>
      </c>
      <c r="BT937" s="6"/>
      <c r="BU937" s="306">
        <v>42814</v>
      </c>
      <c r="BV937" s="38">
        <f t="shared" si="1082"/>
        <v>1248.5</v>
      </c>
      <c r="BW937" s="66">
        <f>BV27*BV937</f>
        <v>102858.79057505356</v>
      </c>
      <c r="BX937" s="66">
        <f t="shared" si="1023"/>
        <v>1507.6618882847251</v>
      </c>
      <c r="BY937" s="17">
        <f t="shared" si="1021"/>
        <v>1</v>
      </c>
      <c r="BZ937" s="17">
        <f t="shared" si="1024"/>
        <v>0</v>
      </c>
      <c r="CA937" s="66">
        <f t="shared" si="1050"/>
        <v>591</v>
      </c>
      <c r="CB937" s="66">
        <f>N3+CE937</f>
        <v>212798</v>
      </c>
      <c r="CC937" s="66">
        <f>MAX(BW404:BW937)</f>
        <v>154630.08732904927</v>
      </c>
      <c r="CD937" s="66">
        <f t="shared" si="1083"/>
        <v>-51771.296753995717</v>
      </c>
      <c r="CE937" s="66">
        <f t="shared" si="1051"/>
        <v>162798</v>
      </c>
      <c r="CF937" s="66">
        <f>MAX(CE404:CE937)</f>
        <v>164235</v>
      </c>
      <c r="CG937" s="66">
        <f t="shared" si="1084"/>
        <v>-1437</v>
      </c>
      <c r="CH937" s="370">
        <f t="shared" si="1048"/>
        <v>42814</v>
      </c>
      <c r="CI937" s="17">
        <f t="shared" si="1055"/>
        <v>1</v>
      </c>
      <c r="CJ937" s="17">
        <f t="shared" si="1056"/>
        <v>0</v>
      </c>
      <c r="CK937" s="38">
        <f>MAX(BV38:BV937)</f>
        <v>1876.9</v>
      </c>
      <c r="CL937" s="38">
        <f t="shared" si="1022"/>
        <v>-628.40000000000009</v>
      </c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</row>
    <row r="938" spans="1:147" customFormat="1" x14ac:dyDescent="0.25">
      <c r="A938" s="3"/>
      <c r="B938" s="254">
        <f t="shared" si="1060"/>
        <v>42632</v>
      </c>
      <c r="C938" s="5">
        <f t="shared" si="1063"/>
        <v>71807</v>
      </c>
      <c r="D938" s="5">
        <v>0</v>
      </c>
      <c r="E938" s="66">
        <f t="shared" si="1067"/>
        <v>0</v>
      </c>
      <c r="F938" s="66">
        <f t="shared" si="1061"/>
        <v>-618</v>
      </c>
      <c r="G938" s="4">
        <f t="shared" si="1064"/>
        <v>71189</v>
      </c>
      <c r="H938" s="8">
        <f t="shared" si="1062"/>
        <v>-8.6064032754466831E-3</v>
      </c>
      <c r="I938" s="3"/>
      <c r="J938" s="306">
        <v>42821</v>
      </c>
      <c r="K938" s="176">
        <v>1245.5</v>
      </c>
      <c r="L938" s="176">
        <v>1261</v>
      </c>
      <c r="M938" s="176">
        <v>1241.5</v>
      </c>
      <c r="N938" s="178">
        <v>1251.2</v>
      </c>
      <c r="O938" s="5">
        <f t="shared" si="1053"/>
        <v>19.5</v>
      </c>
      <c r="P938" s="8">
        <f t="shared" si="1054"/>
        <v>1.5656362906463269E-2</v>
      </c>
      <c r="Q938" s="8">
        <f>(AVERAGE(P935:P937))*Q1239</f>
        <v>1.1637748599069575E-2</v>
      </c>
      <c r="R938" s="8">
        <f>P937/P1239</f>
        <v>0.61610607728898292</v>
      </c>
      <c r="S938" s="109">
        <f t="shared" si="1040"/>
        <v>1231.0051841198588</v>
      </c>
      <c r="T938" s="5">
        <f t="shared" si="1041"/>
        <v>15.5</v>
      </c>
      <c r="U938" s="8">
        <f t="shared" si="1052"/>
        <v>0.48333333333333334</v>
      </c>
      <c r="V938" s="19">
        <f t="shared" si="1042"/>
        <v>0</v>
      </c>
      <c r="W938" s="109">
        <f t="shared" si="1043"/>
        <v>1259.9948158801412</v>
      </c>
      <c r="X938" s="5">
        <f t="shared" si="1044"/>
        <v>14.5</v>
      </c>
      <c r="Y938" s="8">
        <f t="shared" si="1057"/>
        <v>0.51666666666666661</v>
      </c>
      <c r="Z938" s="5">
        <f t="shared" si="1045"/>
        <v>0</v>
      </c>
      <c r="AA938" s="5">
        <f>K938*AA1239</f>
        <v>16.191499999999998</v>
      </c>
      <c r="AB938" s="5">
        <f t="shared" si="1058"/>
        <v>9.9756815504245662</v>
      </c>
      <c r="AC938" s="2">
        <f t="shared" si="1020"/>
        <v>42821</v>
      </c>
      <c r="AD938" s="43">
        <f t="shared" si="1068"/>
        <v>1230</v>
      </c>
      <c r="AE938" s="235">
        <v>7.4</v>
      </c>
      <c r="AF938" s="131">
        <f>(AK937&gt;AF1239)*1</f>
        <v>0</v>
      </c>
      <c r="AG938" s="112">
        <f>MROUND((AD938*AG1239),5)</f>
        <v>1205</v>
      </c>
      <c r="AH938" s="113">
        <f>MROUND((AE938*AH1239),0.1)</f>
        <v>1.3</v>
      </c>
      <c r="AI938" s="60">
        <f t="shared" si="1069"/>
        <v>2.7000000000000455</v>
      </c>
      <c r="AJ938" s="60">
        <f t="shared" si="1046"/>
        <v>1245.5</v>
      </c>
      <c r="AK938" s="133">
        <f t="shared" si="1047"/>
        <v>1251.2</v>
      </c>
      <c r="AL938" s="41">
        <f t="shared" si="1059"/>
        <v>1260</v>
      </c>
      <c r="AM938" s="56">
        <f t="shared" si="1065"/>
        <v>6.5</v>
      </c>
      <c r="AN938" s="82">
        <f t="shared" si="1066"/>
        <v>1</v>
      </c>
      <c r="AO938" s="82">
        <f t="shared" si="1070"/>
        <v>0</v>
      </c>
      <c r="AP938" s="33">
        <f t="shared" ref="AP938:AP1001" si="1085">(BD937=0)*1</f>
        <v>1</v>
      </c>
      <c r="AQ938" s="29">
        <f t="shared" si="1071"/>
        <v>7.4</v>
      </c>
      <c r="AR938" s="86">
        <f t="shared" si="1072"/>
        <v>1</v>
      </c>
      <c r="AS938" s="33">
        <f t="shared" si="1073"/>
        <v>0</v>
      </c>
      <c r="AT938" s="19">
        <f t="shared" si="1074"/>
        <v>0</v>
      </c>
      <c r="AU938" s="18">
        <f t="shared" ref="AU938:AU1001" si="1086">(BD937&gt;0)*1</f>
        <v>0</v>
      </c>
      <c r="AV938" s="5">
        <f t="shared" ref="AV938:AV1001" si="1087">AU938*AM938</f>
        <v>0</v>
      </c>
      <c r="AW938" s="17">
        <f t="shared" si="1075"/>
        <v>0</v>
      </c>
      <c r="AX938" s="17">
        <f t="shared" si="1076"/>
        <v>0</v>
      </c>
      <c r="AY938" s="17">
        <f t="shared" ref="AY938:AY1001" si="1088">AX938*AL938</f>
        <v>0</v>
      </c>
      <c r="AZ938" s="19">
        <f t="shared" ref="AZ938:AZ1001" si="1089">BD937-(BE937*BD937)</f>
        <v>0</v>
      </c>
      <c r="BA938" s="19">
        <f t="shared" ref="BA938:BA1001" si="1090">AT938*AS938</f>
        <v>0</v>
      </c>
      <c r="BB938" s="19">
        <f t="shared" ref="BB938:BB1001" si="1091">BE938*BF938</f>
        <v>0</v>
      </c>
      <c r="BC938" s="19">
        <f t="shared" ref="BC938:BC1001" si="1092">AY938*AX938</f>
        <v>0</v>
      </c>
      <c r="BD938" s="17">
        <f t="shared" ref="BD938:BD1001" si="1093">((BB938+BC938)=0)*(MAX(BA938,AZ938))</f>
        <v>0</v>
      </c>
      <c r="BE938" s="17">
        <f t="shared" si="1077"/>
        <v>0</v>
      </c>
      <c r="BF938" s="38">
        <f t="shared" si="1078"/>
        <v>0</v>
      </c>
      <c r="BG938" s="38">
        <f t="shared" si="1079"/>
        <v>0</v>
      </c>
      <c r="BH938" s="38">
        <f t="shared" ref="BH938:BH1001" si="1094">BB938-(MAX(BD937,AZ938,BB938,AT938))*BE938</f>
        <v>0</v>
      </c>
      <c r="BI938" s="38">
        <f t="shared" si="1080"/>
        <v>-1.3</v>
      </c>
      <c r="BJ938" s="5">
        <f t="shared" si="1081"/>
        <v>7.4</v>
      </c>
      <c r="BK938" s="5">
        <f t="shared" ref="BK938:BK1001" si="1095">BC938-AZ938*AX938</f>
        <v>0</v>
      </c>
      <c r="BL938" s="22">
        <f t="shared" ref="BL938:BL1001" si="1096">AU938*AM938+BK938</f>
        <v>0</v>
      </c>
      <c r="BM938" s="5">
        <f t="shared" ref="BM938:BM1001" si="1097">BL938+BJ938+BI938</f>
        <v>6.1000000000000005</v>
      </c>
      <c r="BN938" s="66">
        <f t="shared" ref="BN938:BN1001" si="1098">BM938*100</f>
        <v>610</v>
      </c>
      <c r="BO938" s="5">
        <f>AP938*BO1776</f>
        <v>0</v>
      </c>
      <c r="BP938" s="5">
        <f>AU938*BP1239</f>
        <v>0</v>
      </c>
      <c r="BQ938" s="5">
        <f t="shared" si="1049"/>
        <v>-39</v>
      </c>
      <c r="BR938" s="356">
        <f t="shared" si="1031"/>
        <v>571</v>
      </c>
      <c r="BS938" s="5">
        <f t="shared" ref="BS938:BS1001" si="1099">AK938</f>
        <v>1251.2</v>
      </c>
      <c r="BT938" s="6"/>
      <c r="BU938" s="306">
        <v>42821</v>
      </c>
      <c r="BV938" s="38">
        <f t="shared" si="1082"/>
        <v>1251.2</v>
      </c>
      <c r="BW938" s="66">
        <f>BV27*BV938</f>
        <v>103081.23249299721</v>
      </c>
      <c r="BX938" s="66">
        <f t="shared" si="1023"/>
        <v>222.44191794365179</v>
      </c>
      <c r="BY938" s="17">
        <f t="shared" si="1021"/>
        <v>1</v>
      </c>
      <c r="BZ938" s="17">
        <f t="shared" si="1024"/>
        <v>0</v>
      </c>
      <c r="CA938" s="66">
        <f t="shared" si="1050"/>
        <v>571</v>
      </c>
      <c r="CB938" s="66">
        <f>N3+CE938</f>
        <v>213369</v>
      </c>
      <c r="CC938" s="66">
        <f>MAX(BW404:BW938)</f>
        <v>154630.08732904927</v>
      </c>
      <c r="CD938" s="66">
        <f t="shared" si="1083"/>
        <v>-51548.854836052065</v>
      </c>
      <c r="CE938" s="66">
        <f t="shared" si="1051"/>
        <v>163369</v>
      </c>
      <c r="CF938" s="66">
        <f>MAX(CE404:CE938)</f>
        <v>164235</v>
      </c>
      <c r="CG938" s="66">
        <f t="shared" si="1084"/>
        <v>-866</v>
      </c>
      <c r="CH938" s="370">
        <f t="shared" si="1048"/>
        <v>42821</v>
      </c>
      <c r="CI938" s="17">
        <f t="shared" si="1055"/>
        <v>1</v>
      </c>
      <c r="CJ938" s="17">
        <f t="shared" si="1056"/>
        <v>0</v>
      </c>
      <c r="CK938" s="38">
        <f>MAX(BV38:BV938)</f>
        <v>1876.9</v>
      </c>
      <c r="CL938" s="38">
        <f t="shared" si="1022"/>
        <v>-625.70000000000005</v>
      </c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</row>
    <row r="939" spans="1:147" customFormat="1" x14ac:dyDescent="0.25">
      <c r="A939" s="3"/>
      <c r="B939" s="254">
        <f t="shared" si="1060"/>
        <v>42639</v>
      </c>
      <c r="C939" s="5">
        <f t="shared" si="1063"/>
        <v>71189</v>
      </c>
      <c r="D939" s="5">
        <v>0</v>
      </c>
      <c r="E939" s="66">
        <f t="shared" si="1067"/>
        <v>0</v>
      </c>
      <c r="F939" s="66">
        <f t="shared" si="1061"/>
        <v>341</v>
      </c>
      <c r="G939" s="4">
        <f t="shared" si="1064"/>
        <v>71530</v>
      </c>
      <c r="H939" s="8">
        <f t="shared" si="1062"/>
        <v>4.7900658809647556E-3</v>
      </c>
      <c r="I939" s="3"/>
      <c r="J939" s="306">
        <v>42828</v>
      </c>
      <c r="K939" s="176">
        <v>1251.9000000000001</v>
      </c>
      <c r="L939" s="176">
        <v>1273.3</v>
      </c>
      <c r="M939" s="176">
        <v>1245.4000000000001</v>
      </c>
      <c r="N939" s="178">
        <v>1257.3</v>
      </c>
      <c r="O939" s="5">
        <f t="shared" si="1053"/>
        <v>27.899999999999864</v>
      </c>
      <c r="P939" s="8">
        <f t="shared" si="1054"/>
        <v>2.2286125089863298E-2</v>
      </c>
      <c r="Q939" s="8">
        <f>(AVERAGE(P936:P938))*Q1239</f>
        <v>9.1003615812437193E-3</v>
      </c>
      <c r="R939" s="8">
        <f>P938/P1239</f>
        <v>0.44400411354341091</v>
      </c>
      <c r="S939" s="109">
        <f t="shared" si="1040"/>
        <v>1240.5072573364412</v>
      </c>
      <c r="T939" s="5">
        <f t="shared" si="1041"/>
        <v>11.900000000000091</v>
      </c>
      <c r="U939" s="8">
        <f t="shared" si="1052"/>
        <v>0.52399999999999636</v>
      </c>
      <c r="V939" s="19">
        <f t="shared" si="1042"/>
        <v>0</v>
      </c>
      <c r="W939" s="109">
        <f t="shared" si="1043"/>
        <v>1263.292742663559</v>
      </c>
      <c r="X939" s="5">
        <f t="shared" si="1044"/>
        <v>13.099999999999909</v>
      </c>
      <c r="Y939" s="8">
        <f t="shared" si="1057"/>
        <v>0.47600000000000364</v>
      </c>
      <c r="Z939" s="5">
        <f t="shared" si="1045"/>
        <v>0</v>
      </c>
      <c r="AA939" s="5">
        <f>K939*AA1239</f>
        <v>16.274699999999999</v>
      </c>
      <c r="AB939" s="5">
        <f t="shared" si="1058"/>
        <v>7.2260337466849496</v>
      </c>
      <c r="AC939" s="2">
        <f t="shared" si="1020"/>
        <v>42828</v>
      </c>
      <c r="AD939" s="43">
        <f t="shared" si="1068"/>
        <v>1240</v>
      </c>
      <c r="AE939" s="235">
        <v>4.8</v>
      </c>
      <c r="AF939" s="131">
        <f>(AK938&gt;AF1239)*1</f>
        <v>1</v>
      </c>
      <c r="AG939" s="112">
        <f>MROUND((AD939*AG1239),5)</f>
        <v>1215</v>
      </c>
      <c r="AH939" s="113">
        <f>MROUND((AE939*AH1239),0.1)</f>
        <v>0.9</v>
      </c>
      <c r="AI939" s="60">
        <f t="shared" si="1069"/>
        <v>6.0999999999999091</v>
      </c>
      <c r="AJ939" s="60">
        <f t="shared" si="1046"/>
        <v>1251.9000000000001</v>
      </c>
      <c r="AK939" s="133">
        <f t="shared" si="1047"/>
        <v>1257.3</v>
      </c>
      <c r="AL939" s="41">
        <f t="shared" si="1059"/>
        <v>1265</v>
      </c>
      <c r="AM939" s="56">
        <f t="shared" si="1065"/>
        <v>5.2</v>
      </c>
      <c r="AN939" s="82">
        <f t="shared" si="1066"/>
        <v>1</v>
      </c>
      <c r="AO939" s="82">
        <f t="shared" si="1070"/>
        <v>0</v>
      </c>
      <c r="AP939" s="33">
        <f t="shared" si="1085"/>
        <v>1</v>
      </c>
      <c r="AQ939" s="29">
        <f t="shared" si="1071"/>
        <v>4.8</v>
      </c>
      <c r="AR939" s="86">
        <f t="shared" si="1072"/>
        <v>1</v>
      </c>
      <c r="AS939" s="33">
        <f t="shared" si="1073"/>
        <v>0</v>
      </c>
      <c r="AT939" s="19">
        <f t="shared" si="1074"/>
        <v>0</v>
      </c>
      <c r="AU939" s="18">
        <f t="shared" si="1086"/>
        <v>0</v>
      </c>
      <c r="AV939" s="5">
        <f t="shared" si="1087"/>
        <v>0</v>
      </c>
      <c r="AW939" s="17">
        <f t="shared" si="1075"/>
        <v>0</v>
      </c>
      <c r="AX939" s="17">
        <f t="shared" si="1076"/>
        <v>0</v>
      </c>
      <c r="AY939" s="17">
        <f t="shared" si="1088"/>
        <v>0</v>
      </c>
      <c r="AZ939" s="19">
        <f t="shared" si="1089"/>
        <v>0</v>
      </c>
      <c r="BA939" s="19">
        <f t="shared" si="1090"/>
        <v>0</v>
      </c>
      <c r="BB939" s="19">
        <f t="shared" si="1091"/>
        <v>0</v>
      </c>
      <c r="BC939" s="19">
        <f t="shared" si="1092"/>
        <v>0</v>
      </c>
      <c r="BD939" s="17">
        <f t="shared" si="1093"/>
        <v>0</v>
      </c>
      <c r="BE939" s="17">
        <f t="shared" si="1077"/>
        <v>0</v>
      </c>
      <c r="BF939" s="38">
        <f t="shared" si="1078"/>
        <v>0</v>
      </c>
      <c r="BG939" s="38">
        <f t="shared" si="1079"/>
        <v>0</v>
      </c>
      <c r="BH939" s="38">
        <f t="shared" si="1094"/>
        <v>0</v>
      </c>
      <c r="BI939" s="38">
        <f t="shared" si="1080"/>
        <v>-0.9</v>
      </c>
      <c r="BJ939" s="5">
        <f t="shared" si="1081"/>
        <v>4.8</v>
      </c>
      <c r="BK939" s="5">
        <f t="shared" si="1095"/>
        <v>0</v>
      </c>
      <c r="BL939" s="22">
        <f t="shared" si="1096"/>
        <v>0</v>
      </c>
      <c r="BM939" s="5">
        <f t="shared" si="1097"/>
        <v>3.9</v>
      </c>
      <c r="BN939" s="66">
        <f t="shared" si="1098"/>
        <v>390</v>
      </c>
      <c r="BO939" s="5">
        <f>AP939*BO1777</f>
        <v>0</v>
      </c>
      <c r="BP939" s="5">
        <f>AU939*BP1239</f>
        <v>0</v>
      </c>
      <c r="BQ939" s="5">
        <f t="shared" si="1049"/>
        <v>-39</v>
      </c>
      <c r="BR939" s="356">
        <f t="shared" si="1031"/>
        <v>351</v>
      </c>
      <c r="BS939" s="5">
        <f t="shared" si="1099"/>
        <v>1257.3</v>
      </c>
      <c r="BT939" s="6"/>
      <c r="BU939" s="306">
        <v>42828</v>
      </c>
      <c r="BV939" s="38">
        <f t="shared" si="1082"/>
        <v>1257.3</v>
      </c>
      <c r="BW939" s="66">
        <f>BV27*BV939</f>
        <v>103583.78645575877</v>
      </c>
      <c r="BX939" s="66">
        <f t="shared" si="1023"/>
        <v>502.55396276156534</v>
      </c>
      <c r="BY939" s="17">
        <f t="shared" si="1021"/>
        <v>1</v>
      </c>
      <c r="BZ939" s="17">
        <f t="shared" si="1024"/>
        <v>0</v>
      </c>
      <c r="CA939" s="66">
        <f t="shared" si="1050"/>
        <v>351</v>
      </c>
      <c r="CB939" s="66">
        <f>N3+CE939</f>
        <v>213720</v>
      </c>
      <c r="CC939" s="66">
        <f>MAX(BW404:BW939)</f>
        <v>154630.08732904927</v>
      </c>
      <c r="CD939" s="66">
        <f t="shared" si="1083"/>
        <v>-51046.3008732905</v>
      </c>
      <c r="CE939" s="66">
        <f t="shared" si="1051"/>
        <v>163720</v>
      </c>
      <c r="CF939" s="66">
        <f>MAX(CE404:CE939)</f>
        <v>164235</v>
      </c>
      <c r="CG939" s="66">
        <f t="shared" si="1084"/>
        <v>-515</v>
      </c>
      <c r="CH939" s="370">
        <f t="shared" si="1048"/>
        <v>42828</v>
      </c>
      <c r="CI939" s="17">
        <f t="shared" si="1055"/>
        <v>1</v>
      </c>
      <c r="CJ939" s="17">
        <f t="shared" si="1056"/>
        <v>0</v>
      </c>
      <c r="CK939" s="38">
        <f>MAX(BV38:BV939)</f>
        <v>1876.9</v>
      </c>
      <c r="CL939" s="38">
        <f t="shared" si="1022"/>
        <v>-619.60000000000014</v>
      </c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</row>
    <row r="940" spans="1:147" customFormat="1" x14ac:dyDescent="0.25">
      <c r="A940" s="3"/>
      <c r="B940" s="254">
        <f t="shared" si="1060"/>
        <v>42646</v>
      </c>
      <c r="C940" s="5">
        <f t="shared" si="1063"/>
        <v>71530</v>
      </c>
      <c r="D940" s="5">
        <v>0</v>
      </c>
      <c r="E940" s="66">
        <f t="shared" si="1067"/>
        <v>0</v>
      </c>
      <c r="F940" s="66">
        <f t="shared" si="1061"/>
        <v>-4118</v>
      </c>
      <c r="G940" s="4">
        <f t="shared" si="1064"/>
        <v>67412</v>
      </c>
      <c r="H940" s="8">
        <f t="shared" si="1062"/>
        <v>-5.7570250244652593E-2</v>
      </c>
      <c r="I940" s="3"/>
      <c r="J940" s="306">
        <v>42835</v>
      </c>
      <c r="K940" s="176">
        <v>1255.5999999999999</v>
      </c>
      <c r="L940" s="176">
        <v>1290.7</v>
      </c>
      <c r="M940" s="176">
        <v>1248.2</v>
      </c>
      <c r="N940" s="178">
        <v>1288.5</v>
      </c>
      <c r="O940" s="5">
        <f t="shared" si="1053"/>
        <v>42.5</v>
      </c>
      <c r="P940" s="8">
        <f t="shared" si="1054"/>
        <v>3.3848359350111504E-2</v>
      </c>
      <c r="Q940" s="8">
        <f>(AVERAGE(P937:P939))*Q1239</f>
        <v>7.9556623539447143E-3</v>
      </c>
      <c r="R940" s="8">
        <f>P939/P1239</f>
        <v>0.63201979118390306</v>
      </c>
      <c r="S940" s="109">
        <f t="shared" si="1040"/>
        <v>1245.6108703483869</v>
      </c>
      <c r="T940" s="5">
        <f t="shared" si="1041"/>
        <v>10.599999999999909</v>
      </c>
      <c r="U940" s="8">
        <f t="shared" si="1052"/>
        <v>0.47000000000000453</v>
      </c>
      <c r="V940" s="19">
        <f t="shared" si="1042"/>
        <v>0</v>
      </c>
      <c r="W940" s="109">
        <f t="shared" si="1043"/>
        <v>1265.5891296516129</v>
      </c>
      <c r="X940" s="5">
        <f t="shared" si="1044"/>
        <v>9.4000000000000909</v>
      </c>
      <c r="Y940" s="8">
        <f t="shared" si="1057"/>
        <v>0.52999999999999547</v>
      </c>
      <c r="Z940" s="5">
        <f t="shared" si="1045"/>
        <v>23.5</v>
      </c>
      <c r="AA940" s="5">
        <f>K940*AA1239</f>
        <v>16.322799999999997</v>
      </c>
      <c r="AB940" s="5">
        <f t="shared" si="1058"/>
        <v>10.316332647536612</v>
      </c>
      <c r="AC940" s="2">
        <f t="shared" ref="AC940:AC1003" si="1100">J940</f>
        <v>42835</v>
      </c>
      <c r="AD940" s="43">
        <f t="shared" si="1068"/>
        <v>1245</v>
      </c>
      <c r="AE940" s="235">
        <v>3.8</v>
      </c>
      <c r="AF940" s="131">
        <f>(AK939&gt;AF1239)*1</f>
        <v>1</v>
      </c>
      <c r="AG940" s="112">
        <f>MROUND((AD940*AG1239),5)</f>
        <v>1220</v>
      </c>
      <c r="AH940" s="113">
        <f>MROUND((AE940*AH1239),0.1)</f>
        <v>0.70000000000000007</v>
      </c>
      <c r="AI940" s="60">
        <f t="shared" si="1069"/>
        <v>31.200000000000045</v>
      </c>
      <c r="AJ940" s="60">
        <f t="shared" si="1046"/>
        <v>1255.5999999999999</v>
      </c>
      <c r="AK940" s="133">
        <f t="shared" si="1047"/>
        <v>1288.5</v>
      </c>
      <c r="AL940" s="41">
        <f t="shared" si="1059"/>
        <v>1265</v>
      </c>
      <c r="AM940" s="56">
        <f t="shared" si="1065"/>
        <v>3.4000000000000004</v>
      </c>
      <c r="AN940" s="82">
        <f t="shared" si="1066"/>
        <v>1</v>
      </c>
      <c r="AO940" s="82">
        <f t="shared" si="1070"/>
        <v>0</v>
      </c>
      <c r="AP940" s="33">
        <f t="shared" si="1085"/>
        <v>1</v>
      </c>
      <c r="AQ940" s="29">
        <f t="shared" si="1071"/>
        <v>3.8</v>
      </c>
      <c r="AR940" s="86">
        <f t="shared" si="1072"/>
        <v>1</v>
      </c>
      <c r="AS940" s="33">
        <f t="shared" si="1073"/>
        <v>0</v>
      </c>
      <c r="AT940" s="19">
        <f t="shared" si="1074"/>
        <v>0</v>
      </c>
      <c r="AU940" s="18">
        <f t="shared" si="1086"/>
        <v>0</v>
      </c>
      <c r="AV940" s="5">
        <f t="shared" si="1087"/>
        <v>0</v>
      </c>
      <c r="AW940" s="17">
        <f t="shared" si="1075"/>
        <v>0</v>
      </c>
      <c r="AX940" s="17">
        <f t="shared" si="1076"/>
        <v>0</v>
      </c>
      <c r="AY940" s="17">
        <f t="shared" si="1088"/>
        <v>0</v>
      </c>
      <c r="AZ940" s="19">
        <f t="shared" si="1089"/>
        <v>0</v>
      </c>
      <c r="BA940" s="19">
        <f t="shared" si="1090"/>
        <v>0</v>
      </c>
      <c r="BB940" s="19">
        <f t="shared" si="1091"/>
        <v>0</v>
      </c>
      <c r="BC940" s="19">
        <f t="shared" si="1092"/>
        <v>0</v>
      </c>
      <c r="BD940" s="17">
        <f t="shared" si="1093"/>
        <v>0</v>
      </c>
      <c r="BE940" s="17">
        <f t="shared" si="1077"/>
        <v>0</v>
      </c>
      <c r="BF940" s="38">
        <f t="shared" si="1078"/>
        <v>0</v>
      </c>
      <c r="BG940" s="38">
        <f t="shared" si="1079"/>
        <v>0</v>
      </c>
      <c r="BH940" s="38">
        <f t="shared" si="1094"/>
        <v>0</v>
      </c>
      <c r="BI940" s="38">
        <f t="shared" si="1080"/>
        <v>-0.70000000000000007</v>
      </c>
      <c r="BJ940" s="5">
        <f t="shared" si="1081"/>
        <v>3.8</v>
      </c>
      <c r="BK940" s="5">
        <f t="shared" si="1095"/>
        <v>0</v>
      </c>
      <c r="BL940" s="22">
        <f t="shared" si="1096"/>
        <v>0</v>
      </c>
      <c r="BM940" s="5">
        <f t="shared" si="1097"/>
        <v>3.0999999999999996</v>
      </c>
      <c r="BN940" s="66">
        <f t="shared" si="1098"/>
        <v>309.99999999999994</v>
      </c>
      <c r="BO940" s="5">
        <f>AP940*BO1778</f>
        <v>0</v>
      </c>
      <c r="BP940" s="5">
        <f>AU940*BP1239</f>
        <v>0</v>
      </c>
      <c r="BQ940" s="5">
        <f t="shared" si="1049"/>
        <v>-39</v>
      </c>
      <c r="BR940" s="356">
        <f t="shared" si="1031"/>
        <v>270.99999999999994</v>
      </c>
      <c r="BS940" s="5">
        <f t="shared" si="1099"/>
        <v>1288.5</v>
      </c>
      <c r="BT940" s="6"/>
      <c r="BU940" s="306">
        <v>42835</v>
      </c>
      <c r="BV940" s="38">
        <f t="shared" si="1082"/>
        <v>1288.5</v>
      </c>
      <c r="BW940" s="66">
        <f>BV27*BV940</f>
        <v>106154.22639644094</v>
      </c>
      <c r="BX940" s="66">
        <f t="shared" si="1023"/>
        <v>2570.4399406821613</v>
      </c>
      <c r="BY940" s="17">
        <f t="shared" ref="BY940:BY1003" si="1101">((BV940-BV939)&gt;0)*1</f>
        <v>1</v>
      </c>
      <c r="BZ940" s="17">
        <f t="shared" si="1024"/>
        <v>0</v>
      </c>
      <c r="CA940" s="66">
        <f t="shared" si="1050"/>
        <v>271</v>
      </c>
      <c r="CB940" s="66">
        <f>N3+CE940</f>
        <v>213991</v>
      </c>
      <c r="CC940" s="66">
        <f>MAX(BW404:BW940)</f>
        <v>154630.08732904927</v>
      </c>
      <c r="CD940" s="66">
        <f t="shared" si="1083"/>
        <v>-48475.860932608339</v>
      </c>
      <c r="CE940" s="66">
        <f t="shared" si="1051"/>
        <v>163991</v>
      </c>
      <c r="CF940" s="66">
        <f>MAX(CE404:CE940)</f>
        <v>164235</v>
      </c>
      <c r="CG940" s="66">
        <f t="shared" si="1084"/>
        <v>-244</v>
      </c>
      <c r="CH940" s="370">
        <f t="shared" si="1048"/>
        <v>42835</v>
      </c>
      <c r="CI940" s="17">
        <f t="shared" si="1055"/>
        <v>1</v>
      </c>
      <c r="CJ940" s="17">
        <f t="shared" si="1056"/>
        <v>0</v>
      </c>
      <c r="CK940" s="38">
        <f>MAX(BV38:BV940)</f>
        <v>1876.9</v>
      </c>
      <c r="CL940" s="38">
        <f t="shared" ref="CL940:CL1003" si="1102">BV940-CK940</f>
        <v>-588.40000000000009</v>
      </c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</row>
    <row r="941" spans="1:147" customFormat="1" x14ac:dyDescent="0.25">
      <c r="A941" s="3"/>
      <c r="B941" s="254">
        <f t="shared" si="1060"/>
        <v>42653</v>
      </c>
      <c r="C941" s="5">
        <f t="shared" si="1063"/>
        <v>67412</v>
      </c>
      <c r="D941" s="5">
        <v>0</v>
      </c>
      <c r="E941" s="66">
        <f t="shared" si="1067"/>
        <v>0</v>
      </c>
      <c r="F941" s="66">
        <f t="shared" si="1061"/>
        <v>461</v>
      </c>
      <c r="G941" s="4">
        <f t="shared" si="1064"/>
        <v>67873</v>
      </c>
      <c r="H941" s="8">
        <f t="shared" si="1062"/>
        <v>6.8385450661603278E-3</v>
      </c>
      <c r="I941" s="3"/>
      <c r="J941" s="306">
        <v>42842</v>
      </c>
      <c r="K941" s="176">
        <v>1292.4000000000001</v>
      </c>
      <c r="L941" s="176">
        <v>1297.4000000000001</v>
      </c>
      <c r="M941" s="176">
        <v>1275.4000000000001</v>
      </c>
      <c r="N941" s="178">
        <v>1289.0999999999999</v>
      </c>
      <c r="O941" s="5">
        <f t="shared" si="1053"/>
        <v>22</v>
      </c>
      <c r="P941" s="8">
        <f t="shared" si="1054"/>
        <v>1.7022593624264934E-2</v>
      </c>
      <c r="Q941" s="8">
        <f>(AVERAGE(P938:P940))*Q1239</f>
        <v>9.5721129795250763E-3</v>
      </c>
      <c r="R941" s="8">
        <f>P940/P1239</f>
        <v>0.95991711982742034</v>
      </c>
      <c r="S941" s="109">
        <f t="shared" si="1040"/>
        <v>1280.0290011852619</v>
      </c>
      <c r="T941" s="5">
        <f t="shared" si="1041"/>
        <v>12.400000000000091</v>
      </c>
      <c r="U941" s="8">
        <f t="shared" si="1052"/>
        <v>0.50399999999999634</v>
      </c>
      <c r="V941" s="19">
        <f t="shared" si="1042"/>
        <v>0</v>
      </c>
      <c r="W941" s="109">
        <f t="shared" si="1043"/>
        <v>1304.7709988147383</v>
      </c>
      <c r="X941" s="5">
        <f t="shared" si="1044"/>
        <v>12.599999999999909</v>
      </c>
      <c r="Y941" s="8">
        <f t="shared" si="1057"/>
        <v>0.49600000000000366</v>
      </c>
      <c r="Z941" s="5">
        <f t="shared" si="1045"/>
        <v>0</v>
      </c>
      <c r="AA941" s="5">
        <f>K941*AA1239</f>
        <v>16.801200000000001</v>
      </c>
      <c r="AB941" s="5">
        <f t="shared" si="1058"/>
        <v>16.127759513644456</v>
      </c>
      <c r="AC941" s="2">
        <f t="shared" si="1100"/>
        <v>42842</v>
      </c>
      <c r="AD941" s="43">
        <f t="shared" si="1068"/>
        <v>1280</v>
      </c>
      <c r="AE941" s="235">
        <v>4.8</v>
      </c>
      <c r="AF941" s="131">
        <f>(AK940&gt;AF1239)*1</f>
        <v>1</v>
      </c>
      <c r="AG941" s="112">
        <f>MROUND((AD941*AG1239),5)</f>
        <v>1255</v>
      </c>
      <c r="AH941" s="113">
        <f>MROUND((AE941*AH1239),0.1)</f>
        <v>0.9</v>
      </c>
      <c r="AI941" s="60">
        <f t="shared" si="1069"/>
        <v>0.59999999999990905</v>
      </c>
      <c r="AJ941" s="60">
        <f t="shared" si="1046"/>
        <v>1292.4000000000001</v>
      </c>
      <c r="AK941" s="133">
        <f t="shared" si="1047"/>
        <v>1289.0999999999999</v>
      </c>
      <c r="AL941" s="41">
        <f t="shared" si="1059"/>
        <v>1305</v>
      </c>
      <c r="AM941" s="56">
        <f t="shared" si="1065"/>
        <v>5.5</v>
      </c>
      <c r="AN941" s="82">
        <f t="shared" si="1066"/>
        <v>1</v>
      </c>
      <c r="AO941" s="82">
        <f t="shared" si="1070"/>
        <v>0</v>
      </c>
      <c r="AP941" s="33">
        <f t="shared" si="1085"/>
        <v>1</v>
      </c>
      <c r="AQ941" s="29">
        <f t="shared" si="1071"/>
        <v>4.8</v>
      </c>
      <c r="AR941" s="86">
        <f t="shared" si="1072"/>
        <v>1</v>
      </c>
      <c r="AS941" s="33">
        <f t="shared" si="1073"/>
        <v>0</v>
      </c>
      <c r="AT941" s="19">
        <f t="shared" si="1074"/>
        <v>0</v>
      </c>
      <c r="AU941" s="18">
        <f t="shared" si="1086"/>
        <v>0</v>
      </c>
      <c r="AV941" s="5">
        <f t="shared" si="1087"/>
        <v>0</v>
      </c>
      <c r="AW941" s="17">
        <f t="shared" si="1075"/>
        <v>0</v>
      </c>
      <c r="AX941" s="17">
        <f t="shared" si="1076"/>
        <v>0</v>
      </c>
      <c r="AY941" s="17">
        <f t="shared" si="1088"/>
        <v>0</v>
      </c>
      <c r="AZ941" s="19">
        <f t="shared" si="1089"/>
        <v>0</v>
      </c>
      <c r="BA941" s="19">
        <f t="shared" si="1090"/>
        <v>0</v>
      </c>
      <c r="BB941" s="19">
        <f t="shared" si="1091"/>
        <v>0</v>
      </c>
      <c r="BC941" s="19">
        <f t="shared" si="1092"/>
        <v>0</v>
      </c>
      <c r="BD941" s="17">
        <f t="shared" si="1093"/>
        <v>0</v>
      </c>
      <c r="BE941" s="17">
        <f t="shared" si="1077"/>
        <v>0</v>
      </c>
      <c r="BF941" s="38">
        <f t="shared" si="1078"/>
        <v>0</v>
      </c>
      <c r="BG941" s="38">
        <f t="shared" si="1079"/>
        <v>0</v>
      </c>
      <c r="BH941" s="38">
        <f t="shared" si="1094"/>
        <v>0</v>
      </c>
      <c r="BI941" s="38">
        <f t="shared" si="1080"/>
        <v>-0.9</v>
      </c>
      <c r="BJ941" s="5">
        <f t="shared" si="1081"/>
        <v>4.8</v>
      </c>
      <c r="BK941" s="5">
        <f t="shared" si="1095"/>
        <v>0</v>
      </c>
      <c r="BL941" s="22">
        <f t="shared" si="1096"/>
        <v>0</v>
      </c>
      <c r="BM941" s="5">
        <f t="shared" si="1097"/>
        <v>3.9</v>
      </c>
      <c r="BN941" s="66">
        <f t="shared" si="1098"/>
        <v>390</v>
      </c>
      <c r="BO941" s="5">
        <f>AP941*BO1779</f>
        <v>0</v>
      </c>
      <c r="BP941" s="5">
        <f>AU941*BP1239</f>
        <v>0</v>
      </c>
      <c r="BQ941" s="5">
        <f t="shared" si="1049"/>
        <v>-39</v>
      </c>
      <c r="BR941" s="356">
        <f t="shared" si="1031"/>
        <v>351</v>
      </c>
      <c r="BS941" s="5">
        <f t="shared" si="1099"/>
        <v>1289.0999999999999</v>
      </c>
      <c r="BT941" s="6"/>
      <c r="BU941" s="306">
        <v>42842</v>
      </c>
      <c r="BV941" s="38">
        <f t="shared" si="1082"/>
        <v>1289.0999999999999</v>
      </c>
      <c r="BW941" s="66">
        <f>BV27*BV941</f>
        <v>106203.65793376173</v>
      </c>
      <c r="BX941" s="66">
        <f t="shared" ref="BX941:BX1004" si="1103">BW941-BW940</f>
        <v>49.431537320793723</v>
      </c>
      <c r="BY941" s="17">
        <f t="shared" si="1101"/>
        <v>1</v>
      </c>
      <c r="BZ941" s="17">
        <f t="shared" ref="BZ941:BZ1004" si="1104">((BV941-BV940)&lt;0)*1</f>
        <v>0</v>
      </c>
      <c r="CA941" s="66">
        <f t="shared" si="1050"/>
        <v>351</v>
      </c>
      <c r="CB941" s="66">
        <f>N3+CE941</f>
        <v>214342</v>
      </c>
      <c r="CC941" s="66">
        <f>MAX(BW404:BW941)</f>
        <v>154630.08732904927</v>
      </c>
      <c r="CD941" s="66">
        <f t="shared" si="1083"/>
        <v>-48426.429395287545</v>
      </c>
      <c r="CE941" s="66">
        <f t="shared" si="1051"/>
        <v>164342</v>
      </c>
      <c r="CF941" s="66">
        <f>MAX(CE404:CE941)</f>
        <v>164342</v>
      </c>
      <c r="CG941" s="66">
        <f t="shared" si="1084"/>
        <v>0</v>
      </c>
      <c r="CH941" s="370">
        <f t="shared" si="1048"/>
        <v>42842</v>
      </c>
      <c r="CI941" s="17">
        <f t="shared" si="1055"/>
        <v>1</v>
      </c>
      <c r="CJ941" s="17">
        <f t="shared" si="1056"/>
        <v>0</v>
      </c>
      <c r="CK941" s="38">
        <f>MAX(BV38:BV941)</f>
        <v>1876.9</v>
      </c>
      <c r="CL941" s="38">
        <f t="shared" si="1102"/>
        <v>-587.80000000000018</v>
      </c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</row>
    <row r="942" spans="1:147" customFormat="1" x14ac:dyDescent="0.25">
      <c r="A942" s="3"/>
      <c r="B942" s="254">
        <f t="shared" si="1060"/>
        <v>42660</v>
      </c>
      <c r="C942" s="5">
        <f t="shared" si="1063"/>
        <v>67873</v>
      </c>
      <c r="D942" s="5">
        <v>0</v>
      </c>
      <c r="E942" s="66">
        <f t="shared" si="1067"/>
        <v>0</v>
      </c>
      <c r="F942" s="66">
        <f t="shared" si="1061"/>
        <v>1031</v>
      </c>
      <c r="G942" s="4">
        <f t="shared" si="1064"/>
        <v>68904</v>
      </c>
      <c r="H942" s="8">
        <f t="shared" si="1062"/>
        <v>1.5190134515934171E-2</v>
      </c>
      <c r="I942" s="3"/>
      <c r="J942" s="306">
        <v>42849</v>
      </c>
      <c r="K942" s="176">
        <v>1280</v>
      </c>
      <c r="L942" s="176">
        <v>1280</v>
      </c>
      <c r="M942" s="176">
        <v>1260.7</v>
      </c>
      <c r="N942" s="178">
        <v>1268.3</v>
      </c>
      <c r="O942" s="5">
        <f t="shared" si="1053"/>
        <v>19.299999999999955</v>
      </c>
      <c r="P942" s="8">
        <f t="shared" si="1054"/>
        <v>1.5078124999999965E-2</v>
      </c>
      <c r="Q942" s="8">
        <f>(AVERAGE(P939:P941))*Q1239</f>
        <v>9.7542770752319652E-3</v>
      </c>
      <c r="R942" s="8">
        <f>P941/P1239</f>
        <v>0.48274951452685921</v>
      </c>
      <c r="S942" s="109">
        <f t="shared" si="1040"/>
        <v>1267.5145253437031</v>
      </c>
      <c r="T942" s="5">
        <f t="shared" si="1041"/>
        <v>10</v>
      </c>
      <c r="U942" s="8">
        <f t="shared" si="1052"/>
        <v>0.5</v>
      </c>
      <c r="V942" s="19">
        <f t="shared" si="1042"/>
        <v>1.7000000000000455</v>
      </c>
      <c r="W942" s="109">
        <f t="shared" si="1043"/>
        <v>1292.4854746562969</v>
      </c>
      <c r="X942" s="5">
        <f t="shared" si="1044"/>
        <v>10</v>
      </c>
      <c r="Y942" s="8">
        <f t="shared" si="1057"/>
        <v>0.5</v>
      </c>
      <c r="Z942" s="5">
        <f t="shared" si="1045"/>
        <v>0</v>
      </c>
      <c r="AA942" s="5">
        <f>K942*AA1239</f>
        <v>16.64</v>
      </c>
      <c r="AB942" s="5">
        <f t="shared" si="1058"/>
        <v>8.0329519217269372</v>
      </c>
      <c r="AC942" s="2">
        <f t="shared" si="1100"/>
        <v>42849</v>
      </c>
      <c r="AD942" s="43">
        <f t="shared" si="1068"/>
        <v>1270</v>
      </c>
      <c r="AE942" s="235">
        <v>8.1</v>
      </c>
      <c r="AF942" s="131">
        <f>(AK941&gt;AF1239)*1</f>
        <v>1</v>
      </c>
      <c r="AG942" s="112">
        <f>MROUND((AD942*AG1239),5)</f>
        <v>1245</v>
      </c>
      <c r="AH942" s="113">
        <f>MROUND((AE942*AH1239),0.1)</f>
        <v>1.5</v>
      </c>
      <c r="AI942" s="60">
        <f t="shared" si="1069"/>
        <v>-20.799999999999955</v>
      </c>
      <c r="AJ942" s="60">
        <f t="shared" si="1046"/>
        <v>1280</v>
      </c>
      <c r="AK942" s="133">
        <f t="shared" si="1047"/>
        <v>1268.3</v>
      </c>
      <c r="AL942" s="41">
        <f t="shared" si="1059"/>
        <v>1290</v>
      </c>
      <c r="AM942" s="56">
        <f t="shared" si="1065"/>
        <v>8</v>
      </c>
      <c r="AN942" s="82">
        <f t="shared" si="1066"/>
        <v>0</v>
      </c>
      <c r="AO942" s="82">
        <f t="shared" si="1070"/>
        <v>1</v>
      </c>
      <c r="AP942" s="33">
        <f t="shared" si="1085"/>
        <v>1</v>
      </c>
      <c r="AQ942" s="29">
        <f t="shared" si="1071"/>
        <v>8.1</v>
      </c>
      <c r="AR942" s="86">
        <f t="shared" si="1072"/>
        <v>0</v>
      </c>
      <c r="AS942" s="33">
        <f t="shared" si="1073"/>
        <v>1</v>
      </c>
      <c r="AT942" s="19">
        <f t="shared" si="1074"/>
        <v>1270</v>
      </c>
      <c r="AU942" s="18">
        <f t="shared" si="1086"/>
        <v>0</v>
      </c>
      <c r="AV942" s="5">
        <f t="shared" si="1087"/>
        <v>0</v>
      </c>
      <c r="AW942" s="17">
        <f t="shared" si="1075"/>
        <v>0</v>
      </c>
      <c r="AX942" s="17">
        <f t="shared" si="1076"/>
        <v>0</v>
      </c>
      <c r="AY942" s="17">
        <f t="shared" si="1088"/>
        <v>0</v>
      </c>
      <c r="AZ942" s="19">
        <f t="shared" si="1089"/>
        <v>0</v>
      </c>
      <c r="BA942" s="19">
        <f t="shared" si="1090"/>
        <v>1270</v>
      </c>
      <c r="BB942" s="19">
        <f t="shared" si="1091"/>
        <v>0</v>
      </c>
      <c r="BC942" s="19">
        <f t="shared" si="1092"/>
        <v>0</v>
      </c>
      <c r="BD942" s="17">
        <f t="shared" si="1093"/>
        <v>1270</v>
      </c>
      <c r="BE942" s="17">
        <f t="shared" si="1077"/>
        <v>0</v>
      </c>
      <c r="BF942" s="38">
        <f t="shared" si="1078"/>
        <v>0</v>
      </c>
      <c r="BG942" s="38">
        <f t="shared" si="1079"/>
        <v>0</v>
      </c>
      <c r="BH942" s="38">
        <f t="shared" si="1094"/>
        <v>0</v>
      </c>
      <c r="BI942" s="38">
        <f t="shared" si="1080"/>
        <v>-1.5</v>
      </c>
      <c r="BJ942" s="5">
        <f t="shared" si="1081"/>
        <v>8.1</v>
      </c>
      <c r="BK942" s="5">
        <f t="shared" si="1095"/>
        <v>0</v>
      </c>
      <c r="BL942" s="22">
        <f t="shared" si="1096"/>
        <v>0</v>
      </c>
      <c r="BM942" s="5">
        <f t="shared" si="1097"/>
        <v>6.6</v>
      </c>
      <c r="BN942" s="66">
        <f t="shared" si="1098"/>
        <v>660</v>
      </c>
      <c r="BO942" s="5">
        <f>AP942*BO1780</f>
        <v>0</v>
      </c>
      <c r="BP942" s="5">
        <f>AU942*BP1239</f>
        <v>0</v>
      </c>
      <c r="BQ942" s="5">
        <f t="shared" si="1049"/>
        <v>-39</v>
      </c>
      <c r="BR942" s="356">
        <f t="shared" si="1031"/>
        <v>621</v>
      </c>
      <c r="BS942" s="5">
        <f t="shared" si="1099"/>
        <v>1268.3</v>
      </c>
      <c r="BT942" s="6"/>
      <c r="BU942" s="306">
        <v>42849</v>
      </c>
      <c r="BV942" s="38">
        <f t="shared" si="1082"/>
        <v>1268.3</v>
      </c>
      <c r="BW942" s="66">
        <f>BV27*BV942</f>
        <v>104490.0313066403</v>
      </c>
      <c r="BX942" s="66">
        <f t="shared" si="1103"/>
        <v>-1713.6266271214263</v>
      </c>
      <c r="BY942" s="17">
        <f t="shared" si="1101"/>
        <v>0</v>
      </c>
      <c r="BZ942" s="17">
        <f t="shared" si="1104"/>
        <v>1</v>
      </c>
      <c r="CA942" s="66">
        <f t="shared" si="1050"/>
        <v>621</v>
      </c>
      <c r="CB942" s="66">
        <f>N3+CE942</f>
        <v>214963</v>
      </c>
      <c r="CC942" s="66">
        <f>MAX(BW404:BW942)</f>
        <v>154630.08732904927</v>
      </c>
      <c r="CD942" s="66">
        <f t="shared" si="1083"/>
        <v>-50140.056022408971</v>
      </c>
      <c r="CE942" s="66">
        <f t="shared" si="1051"/>
        <v>164963</v>
      </c>
      <c r="CF942" s="66">
        <f>MAX(CE404:CE942)</f>
        <v>164963</v>
      </c>
      <c r="CG942" s="66">
        <f t="shared" si="1084"/>
        <v>0</v>
      </c>
      <c r="CH942" s="370">
        <f t="shared" si="1048"/>
        <v>42849</v>
      </c>
      <c r="CI942" s="17">
        <f t="shared" si="1055"/>
        <v>1</v>
      </c>
      <c r="CJ942" s="17">
        <f t="shared" si="1056"/>
        <v>0</v>
      </c>
      <c r="CK942" s="38">
        <f>MAX(BV38:BV942)</f>
        <v>1876.9</v>
      </c>
      <c r="CL942" s="38">
        <f t="shared" si="1102"/>
        <v>-608.60000000000014</v>
      </c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</row>
    <row r="943" spans="1:147" customFormat="1" x14ac:dyDescent="0.25">
      <c r="A943" s="3"/>
      <c r="B943" s="254">
        <f t="shared" si="1060"/>
        <v>42667</v>
      </c>
      <c r="C943" s="5">
        <f t="shared" si="1063"/>
        <v>68904</v>
      </c>
      <c r="D943" s="5">
        <v>0</v>
      </c>
      <c r="E943" s="66">
        <f t="shared" si="1067"/>
        <v>0</v>
      </c>
      <c r="F943" s="66">
        <f t="shared" si="1061"/>
        <v>261</v>
      </c>
      <c r="G943" s="4">
        <f t="shared" si="1064"/>
        <v>69165</v>
      </c>
      <c r="H943" s="8">
        <f t="shared" si="1062"/>
        <v>3.787878787878788E-3</v>
      </c>
      <c r="I943" s="3"/>
      <c r="J943" s="306">
        <v>42856</v>
      </c>
      <c r="K943" s="176">
        <v>1269.5999999999999</v>
      </c>
      <c r="L943" s="176">
        <v>1272.4000000000001</v>
      </c>
      <c r="M943" s="176">
        <v>1225.7</v>
      </c>
      <c r="N943" s="178">
        <v>1226.9000000000001</v>
      </c>
      <c r="O943" s="5">
        <f t="shared" si="1053"/>
        <v>46.700000000000045</v>
      </c>
      <c r="P943" s="8">
        <f t="shared" si="1054"/>
        <v>3.6783238815374958E-2</v>
      </c>
      <c r="Q943" s="8">
        <f>(AVERAGE(P940:P942))*Q1239</f>
        <v>8.7932103965835222E-3</v>
      </c>
      <c r="R943" s="8">
        <f>P942/P1239</f>
        <v>0.42760566834829794</v>
      </c>
      <c r="S943" s="109">
        <f t="shared" si="1040"/>
        <v>1258.4361400804976</v>
      </c>
      <c r="T943" s="5">
        <f t="shared" si="1041"/>
        <v>9.5999999999999091</v>
      </c>
      <c r="U943" s="8">
        <f t="shared" si="1052"/>
        <v>0.52000000000000457</v>
      </c>
      <c r="V943" s="19">
        <f t="shared" si="1042"/>
        <v>33.099999999999909</v>
      </c>
      <c r="W943" s="109">
        <f t="shared" si="1043"/>
        <v>1280.7638599195022</v>
      </c>
      <c r="X943" s="5">
        <f t="shared" si="1044"/>
        <v>10.400000000000091</v>
      </c>
      <c r="Y943" s="8">
        <f t="shared" si="1057"/>
        <v>0.47999999999999543</v>
      </c>
      <c r="Z943" s="5">
        <f t="shared" si="1045"/>
        <v>0</v>
      </c>
      <c r="AA943" s="5">
        <f>K943*AA1239</f>
        <v>16.504799999999999</v>
      </c>
      <c r="AB943" s="5">
        <f t="shared" si="1058"/>
        <v>7.0575460349549877</v>
      </c>
      <c r="AC943" s="2">
        <f t="shared" si="1100"/>
        <v>42856</v>
      </c>
      <c r="AD943" s="43">
        <f t="shared" si="1068"/>
        <v>1260</v>
      </c>
      <c r="AE943" s="235">
        <v>4</v>
      </c>
      <c r="AF943" s="131">
        <f>(AK942&gt;AF1239)*1</f>
        <v>1</v>
      </c>
      <c r="AG943" s="112">
        <f>MROUND((AD943*AG1239),5)</f>
        <v>1235</v>
      </c>
      <c r="AH943" s="113">
        <f>MROUND((AE943*AH1239),0.1)</f>
        <v>0.70000000000000007</v>
      </c>
      <c r="AI943" s="60">
        <f t="shared" si="1069"/>
        <v>-41.399999999999864</v>
      </c>
      <c r="AJ943" s="60">
        <f t="shared" si="1046"/>
        <v>1269.5999999999999</v>
      </c>
      <c r="AK943" s="133">
        <f t="shared" si="1047"/>
        <v>1226.9000000000001</v>
      </c>
      <c r="AL943" s="41">
        <f t="shared" si="1059"/>
        <v>1280</v>
      </c>
      <c r="AM943" s="56">
        <f t="shared" si="1065"/>
        <v>4</v>
      </c>
      <c r="AN943" s="82">
        <f t="shared" si="1066"/>
        <v>0</v>
      </c>
      <c r="AO943" s="82">
        <f t="shared" si="1070"/>
        <v>1</v>
      </c>
      <c r="AP943" s="33">
        <f t="shared" si="1085"/>
        <v>0</v>
      </c>
      <c r="AQ943" s="29">
        <f t="shared" si="1071"/>
        <v>0</v>
      </c>
      <c r="AR943" s="86">
        <f t="shared" si="1072"/>
        <v>0</v>
      </c>
      <c r="AS943" s="33">
        <f t="shared" si="1073"/>
        <v>0</v>
      </c>
      <c r="AT943" s="19">
        <f t="shared" si="1074"/>
        <v>0</v>
      </c>
      <c r="AU943" s="18">
        <f t="shared" si="1086"/>
        <v>1</v>
      </c>
      <c r="AV943" s="5">
        <f t="shared" si="1087"/>
        <v>4</v>
      </c>
      <c r="AW943" s="17">
        <f t="shared" si="1075"/>
        <v>1</v>
      </c>
      <c r="AX943" s="17">
        <f t="shared" si="1076"/>
        <v>0</v>
      </c>
      <c r="AY943" s="17">
        <f t="shared" si="1088"/>
        <v>0</v>
      </c>
      <c r="AZ943" s="19">
        <f t="shared" si="1089"/>
        <v>1270</v>
      </c>
      <c r="BA943" s="19">
        <f t="shared" si="1090"/>
        <v>0</v>
      </c>
      <c r="BB943" s="19">
        <f t="shared" si="1091"/>
        <v>1235</v>
      </c>
      <c r="BC943" s="19">
        <f t="shared" si="1092"/>
        <v>0</v>
      </c>
      <c r="BD943" s="17">
        <f t="shared" si="1093"/>
        <v>0</v>
      </c>
      <c r="BE943" s="17">
        <f t="shared" si="1077"/>
        <v>1</v>
      </c>
      <c r="BF943" s="38">
        <f t="shared" si="1078"/>
        <v>1235</v>
      </c>
      <c r="BG943" s="38">
        <f t="shared" si="1079"/>
        <v>0</v>
      </c>
      <c r="BH943" s="38">
        <f t="shared" si="1094"/>
        <v>-35</v>
      </c>
      <c r="BI943" s="38">
        <f t="shared" si="1080"/>
        <v>-35.700000000000003</v>
      </c>
      <c r="BJ943" s="5">
        <f t="shared" si="1081"/>
        <v>0</v>
      </c>
      <c r="BK943" s="5">
        <f t="shared" si="1095"/>
        <v>0</v>
      </c>
      <c r="BL943" s="22">
        <f t="shared" si="1096"/>
        <v>4</v>
      </c>
      <c r="BM943" s="5">
        <f t="shared" si="1097"/>
        <v>-31.700000000000003</v>
      </c>
      <c r="BN943" s="66">
        <f t="shared" si="1098"/>
        <v>-3170.0000000000005</v>
      </c>
      <c r="BO943" s="5">
        <f>AP943*BO1781</f>
        <v>0</v>
      </c>
      <c r="BP943" s="5">
        <f>AU943*BP1239</f>
        <v>-39</v>
      </c>
      <c r="BQ943" s="5">
        <f t="shared" si="1049"/>
        <v>-39</v>
      </c>
      <c r="BR943" s="356">
        <f t="shared" si="1031"/>
        <v>-3248.0000000000005</v>
      </c>
      <c r="BS943" s="5">
        <f t="shared" si="1099"/>
        <v>1226.9000000000001</v>
      </c>
      <c r="BT943" s="6"/>
      <c r="BU943" s="306">
        <v>42856</v>
      </c>
      <c r="BV943" s="38">
        <f t="shared" si="1082"/>
        <v>1226.9000000000001</v>
      </c>
      <c r="BW943" s="66">
        <f>BV27*BV943</f>
        <v>101079.25523150437</v>
      </c>
      <c r="BX943" s="66">
        <f t="shared" si="1103"/>
        <v>-3410.776075135931</v>
      </c>
      <c r="BY943" s="17">
        <f t="shared" si="1101"/>
        <v>0</v>
      </c>
      <c r="BZ943" s="17">
        <f t="shared" si="1104"/>
        <v>1</v>
      </c>
      <c r="CA943" s="66">
        <f t="shared" si="1050"/>
        <v>-3248</v>
      </c>
      <c r="CB943" s="66">
        <f>N3+CE943</f>
        <v>211715</v>
      </c>
      <c r="CC943" s="66">
        <f>MAX(BW404:BW943)</f>
        <v>154630.08732904927</v>
      </c>
      <c r="CD943" s="66">
        <f t="shared" si="1083"/>
        <v>-53550.832097544902</v>
      </c>
      <c r="CE943" s="66">
        <f t="shared" si="1051"/>
        <v>161715</v>
      </c>
      <c r="CF943" s="66">
        <f>MAX(CE404:CE943)</f>
        <v>164963</v>
      </c>
      <c r="CG943" s="66">
        <f t="shared" si="1084"/>
        <v>-3248</v>
      </c>
      <c r="CH943" s="370">
        <f t="shared" si="1048"/>
        <v>42856</v>
      </c>
      <c r="CI943" s="17">
        <f t="shared" si="1055"/>
        <v>0</v>
      </c>
      <c r="CJ943" s="17">
        <f t="shared" si="1056"/>
        <v>1</v>
      </c>
      <c r="CK943" s="38">
        <f>MAX(BV38:BV943)</f>
        <v>1876.9</v>
      </c>
      <c r="CL943" s="38">
        <f t="shared" si="1102"/>
        <v>-650</v>
      </c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</row>
    <row r="944" spans="1:147" customFormat="1" x14ac:dyDescent="0.25">
      <c r="A944" s="3"/>
      <c r="B944" s="254">
        <f t="shared" si="1060"/>
        <v>42674</v>
      </c>
      <c r="C944" s="5">
        <f t="shared" si="1063"/>
        <v>69165</v>
      </c>
      <c r="D944" s="5">
        <v>0</v>
      </c>
      <c r="E944" s="66">
        <f t="shared" si="1067"/>
        <v>0</v>
      </c>
      <c r="F944" s="66">
        <f t="shared" si="1061"/>
        <v>351</v>
      </c>
      <c r="G944" s="4">
        <f t="shared" si="1064"/>
        <v>69516</v>
      </c>
      <c r="H944" s="8">
        <f t="shared" si="1062"/>
        <v>5.0748210800260251E-3</v>
      </c>
      <c r="I944" s="3"/>
      <c r="J944" s="306">
        <v>42863</v>
      </c>
      <c r="K944" s="176">
        <v>1223.0999999999999</v>
      </c>
      <c r="L944" s="176">
        <v>1236.9000000000001</v>
      </c>
      <c r="M944" s="176">
        <v>1214.3</v>
      </c>
      <c r="N944" s="178">
        <v>1227.7</v>
      </c>
      <c r="O944" s="5">
        <f t="shared" si="1053"/>
        <v>22.600000000000136</v>
      </c>
      <c r="P944" s="8">
        <f t="shared" si="1054"/>
        <v>1.8477638786689673E-2</v>
      </c>
      <c r="Q944" s="8">
        <f>(AVERAGE(P941:P943))*Q1239</f>
        <v>9.1845276586186471E-3</v>
      </c>
      <c r="R944" s="8">
        <f>P943/P1239</f>
        <v>1.0431483634512582</v>
      </c>
      <c r="S944" s="109">
        <f t="shared" si="1040"/>
        <v>1211.8664042207433</v>
      </c>
      <c r="T944" s="5">
        <f t="shared" si="1041"/>
        <v>13.099999999999909</v>
      </c>
      <c r="U944" s="8">
        <f t="shared" si="1052"/>
        <v>0.47600000000000364</v>
      </c>
      <c r="V944" s="19">
        <f t="shared" si="1042"/>
        <v>0</v>
      </c>
      <c r="W944" s="109">
        <f t="shared" si="1043"/>
        <v>1234.3335957792565</v>
      </c>
      <c r="X944" s="5">
        <f t="shared" si="1044"/>
        <v>11.900000000000091</v>
      </c>
      <c r="Y944" s="8">
        <f t="shared" si="1057"/>
        <v>0.52399999999999636</v>
      </c>
      <c r="Z944" s="5">
        <f t="shared" si="1045"/>
        <v>0</v>
      </c>
      <c r="AA944" s="5">
        <f>K944*AA1239</f>
        <v>15.900299999999998</v>
      </c>
      <c r="AB944" s="5">
        <f t="shared" si="1058"/>
        <v>16.586371923384039</v>
      </c>
      <c r="AC944" s="2">
        <f t="shared" si="1100"/>
        <v>42863</v>
      </c>
      <c r="AD944" s="43">
        <f t="shared" si="1068"/>
        <v>1210</v>
      </c>
      <c r="AE944" s="235">
        <v>3.7</v>
      </c>
      <c r="AF944" s="131">
        <f>(AK943&gt;AF1239)*1</f>
        <v>0</v>
      </c>
      <c r="AG944" s="112">
        <f>MROUND((AD944*AG1239),5)</f>
        <v>1185</v>
      </c>
      <c r="AH944" s="113">
        <f>MROUND((AE944*AH1239),0.1)</f>
        <v>0.70000000000000007</v>
      </c>
      <c r="AI944" s="60">
        <f t="shared" si="1069"/>
        <v>0.79999999999995453</v>
      </c>
      <c r="AJ944" s="60">
        <f t="shared" si="1046"/>
        <v>1223.0999999999999</v>
      </c>
      <c r="AK944" s="133">
        <f t="shared" si="1047"/>
        <v>1227.7</v>
      </c>
      <c r="AL944" s="41">
        <f t="shared" si="1059"/>
        <v>1235</v>
      </c>
      <c r="AM944" s="56">
        <f t="shared" si="1065"/>
        <v>3.4000000000000004</v>
      </c>
      <c r="AN944" s="82">
        <f t="shared" si="1066"/>
        <v>1</v>
      </c>
      <c r="AO944" s="82">
        <f t="shared" si="1070"/>
        <v>0</v>
      </c>
      <c r="AP944" s="33">
        <f t="shared" si="1085"/>
        <v>1</v>
      </c>
      <c r="AQ944" s="29">
        <f t="shared" si="1071"/>
        <v>3.7</v>
      </c>
      <c r="AR944" s="86">
        <f t="shared" si="1072"/>
        <v>1</v>
      </c>
      <c r="AS944" s="33">
        <f t="shared" si="1073"/>
        <v>0</v>
      </c>
      <c r="AT944" s="19">
        <f t="shared" si="1074"/>
        <v>0</v>
      </c>
      <c r="AU944" s="18">
        <f t="shared" si="1086"/>
        <v>0</v>
      </c>
      <c r="AV944" s="5">
        <f t="shared" si="1087"/>
        <v>0</v>
      </c>
      <c r="AW944" s="17">
        <f t="shared" si="1075"/>
        <v>0</v>
      </c>
      <c r="AX944" s="17">
        <f t="shared" si="1076"/>
        <v>0</v>
      </c>
      <c r="AY944" s="17">
        <f t="shared" si="1088"/>
        <v>0</v>
      </c>
      <c r="AZ944" s="19">
        <f t="shared" si="1089"/>
        <v>0</v>
      </c>
      <c r="BA944" s="19">
        <f t="shared" si="1090"/>
        <v>0</v>
      </c>
      <c r="BB944" s="19">
        <f t="shared" si="1091"/>
        <v>0</v>
      </c>
      <c r="BC944" s="19">
        <f t="shared" si="1092"/>
        <v>0</v>
      </c>
      <c r="BD944" s="17">
        <f t="shared" si="1093"/>
        <v>0</v>
      </c>
      <c r="BE944" s="17">
        <f t="shared" si="1077"/>
        <v>0</v>
      </c>
      <c r="BF944" s="38">
        <f t="shared" si="1078"/>
        <v>0</v>
      </c>
      <c r="BG944" s="38">
        <f t="shared" si="1079"/>
        <v>0</v>
      </c>
      <c r="BH944" s="38">
        <f t="shared" si="1094"/>
        <v>0</v>
      </c>
      <c r="BI944" s="38">
        <f t="shared" si="1080"/>
        <v>-0.70000000000000007</v>
      </c>
      <c r="BJ944" s="5">
        <f t="shared" si="1081"/>
        <v>3.7</v>
      </c>
      <c r="BK944" s="5">
        <f t="shared" si="1095"/>
        <v>0</v>
      </c>
      <c r="BL944" s="22">
        <f t="shared" si="1096"/>
        <v>0</v>
      </c>
      <c r="BM944" s="5">
        <f t="shared" si="1097"/>
        <v>3</v>
      </c>
      <c r="BN944" s="66">
        <f t="shared" si="1098"/>
        <v>300</v>
      </c>
      <c r="BO944" s="5">
        <f>AP944*BO1782</f>
        <v>0</v>
      </c>
      <c r="BP944" s="5">
        <f>AU944*BP1239</f>
        <v>0</v>
      </c>
      <c r="BQ944" s="5">
        <f t="shared" si="1049"/>
        <v>-39</v>
      </c>
      <c r="BR944" s="356">
        <f t="shared" si="1031"/>
        <v>261</v>
      </c>
      <c r="BS944" s="5">
        <f t="shared" si="1099"/>
        <v>1227.7</v>
      </c>
      <c r="BT944" s="6"/>
      <c r="BU944" s="306">
        <v>42863</v>
      </c>
      <c r="BV944" s="38">
        <f t="shared" si="1082"/>
        <v>1227.7</v>
      </c>
      <c r="BW944" s="66">
        <f>BV27*BV944</f>
        <v>101145.16394793212</v>
      </c>
      <c r="BX944" s="66">
        <f t="shared" si="1103"/>
        <v>65.908716427744366</v>
      </c>
      <c r="BY944" s="17">
        <f t="shared" si="1101"/>
        <v>1</v>
      </c>
      <c r="BZ944" s="17">
        <f t="shared" si="1104"/>
        <v>0</v>
      </c>
      <c r="CA944" s="66">
        <f t="shared" si="1050"/>
        <v>261</v>
      </c>
      <c r="CB944" s="66">
        <f>N3+CE944</f>
        <v>211976</v>
      </c>
      <c r="CC944" s="66">
        <f>MAX(BW404:BW944)</f>
        <v>154630.08732904927</v>
      </c>
      <c r="CD944" s="66">
        <f t="shared" si="1083"/>
        <v>-53484.923381117158</v>
      </c>
      <c r="CE944" s="66">
        <f t="shared" si="1051"/>
        <v>161976</v>
      </c>
      <c r="CF944" s="66">
        <f>MAX(CE404:CE944)</f>
        <v>164963</v>
      </c>
      <c r="CG944" s="66">
        <f t="shared" si="1084"/>
        <v>-2987</v>
      </c>
      <c r="CH944" s="370">
        <f t="shared" si="1048"/>
        <v>42863</v>
      </c>
      <c r="CI944" s="17">
        <f t="shared" si="1055"/>
        <v>1</v>
      </c>
      <c r="CJ944" s="17">
        <f t="shared" si="1056"/>
        <v>0</v>
      </c>
      <c r="CK944" s="38">
        <f>MAX(BV38:BV944)</f>
        <v>1876.9</v>
      </c>
      <c r="CL944" s="38">
        <f t="shared" si="1102"/>
        <v>-649.20000000000005</v>
      </c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</row>
    <row r="945" spans="1:147" customFormat="1" x14ac:dyDescent="0.25">
      <c r="A945" s="3"/>
      <c r="B945" s="254">
        <f t="shared" si="1060"/>
        <v>42681</v>
      </c>
      <c r="C945" s="5">
        <f t="shared" si="1063"/>
        <v>69516</v>
      </c>
      <c r="D945" s="5">
        <v>0</v>
      </c>
      <c r="E945" s="66">
        <f t="shared" si="1067"/>
        <v>0</v>
      </c>
      <c r="F945" s="66">
        <f t="shared" si="1061"/>
        <v>-2089</v>
      </c>
      <c r="G945" s="4">
        <f t="shared" si="1064"/>
        <v>67427</v>
      </c>
      <c r="H945" s="8">
        <f t="shared" si="1062"/>
        <v>-3.0050635824846079E-2</v>
      </c>
      <c r="I945" s="3"/>
      <c r="J945" s="306">
        <v>42870</v>
      </c>
      <c r="K945" s="176">
        <v>1228.3</v>
      </c>
      <c r="L945" s="176">
        <v>1265</v>
      </c>
      <c r="M945" s="176">
        <v>1226.8</v>
      </c>
      <c r="N945" s="178">
        <v>1253.5999999999999</v>
      </c>
      <c r="O945" s="5">
        <f t="shared" si="1053"/>
        <v>38.200000000000045</v>
      </c>
      <c r="P945" s="8">
        <f t="shared" si="1054"/>
        <v>3.1099894162663882E-2</v>
      </c>
      <c r="Q945" s="8">
        <f>(AVERAGE(P942:P944))*Q1239</f>
        <v>9.3785336802752802E-3</v>
      </c>
      <c r="R945" s="8">
        <f>P944/P1239</f>
        <v>0.52401363451230765</v>
      </c>
      <c r="S945" s="109">
        <f t="shared" si="1040"/>
        <v>1216.7803470805179</v>
      </c>
      <c r="T945" s="5">
        <f t="shared" si="1041"/>
        <v>13.299999999999955</v>
      </c>
      <c r="U945" s="8">
        <f t="shared" si="1052"/>
        <v>0.4680000000000018</v>
      </c>
      <c r="V945" s="19">
        <f t="shared" si="1042"/>
        <v>0</v>
      </c>
      <c r="W945" s="109">
        <f t="shared" si="1043"/>
        <v>1239.819652919482</v>
      </c>
      <c r="X945" s="5">
        <f t="shared" si="1044"/>
        <v>11.700000000000045</v>
      </c>
      <c r="Y945" s="8">
        <f t="shared" si="1057"/>
        <v>0.53199999999999825</v>
      </c>
      <c r="Z945" s="5">
        <f t="shared" si="1045"/>
        <v>13.599999999999909</v>
      </c>
      <c r="AA945" s="5">
        <f>K945*AA1239</f>
        <v>15.967899999999998</v>
      </c>
      <c r="AB945" s="5">
        <f t="shared" si="1058"/>
        <v>8.367397314529077</v>
      </c>
      <c r="AC945" s="2">
        <f t="shared" si="1100"/>
        <v>42870</v>
      </c>
      <c r="AD945" s="43">
        <f t="shared" si="1068"/>
        <v>1215</v>
      </c>
      <c r="AE945" s="235">
        <v>7.9</v>
      </c>
      <c r="AF945" s="131">
        <f>(AK944&gt;AF1239)*1</f>
        <v>0</v>
      </c>
      <c r="AG945" s="112">
        <f>MROUND((AD945*AG1239),5)</f>
        <v>1190</v>
      </c>
      <c r="AH945" s="113">
        <f>MROUND((AE945*AH1239),0.1)</f>
        <v>1.4000000000000001</v>
      </c>
      <c r="AI945" s="60">
        <f t="shared" si="1069"/>
        <v>25.899999999999864</v>
      </c>
      <c r="AJ945" s="60">
        <f t="shared" si="1046"/>
        <v>1228.3</v>
      </c>
      <c r="AK945" s="133">
        <f t="shared" si="1047"/>
        <v>1253.5999999999999</v>
      </c>
      <c r="AL945" s="41">
        <f t="shared" si="1059"/>
        <v>1240</v>
      </c>
      <c r="AM945" s="56">
        <f t="shared" si="1065"/>
        <v>8.7000000000000011</v>
      </c>
      <c r="AN945" s="82">
        <f t="shared" si="1066"/>
        <v>1</v>
      </c>
      <c r="AO945" s="82">
        <f t="shared" si="1070"/>
        <v>0</v>
      </c>
      <c r="AP945" s="33">
        <f t="shared" si="1085"/>
        <v>1</v>
      </c>
      <c r="AQ945" s="29">
        <f t="shared" si="1071"/>
        <v>7.9</v>
      </c>
      <c r="AR945" s="86">
        <f t="shared" si="1072"/>
        <v>1</v>
      </c>
      <c r="AS945" s="33">
        <f t="shared" si="1073"/>
        <v>0</v>
      </c>
      <c r="AT945" s="19">
        <f t="shared" si="1074"/>
        <v>0</v>
      </c>
      <c r="AU945" s="18">
        <f t="shared" si="1086"/>
        <v>0</v>
      </c>
      <c r="AV945" s="5">
        <f t="shared" si="1087"/>
        <v>0</v>
      </c>
      <c r="AW945" s="17">
        <f t="shared" si="1075"/>
        <v>0</v>
      </c>
      <c r="AX945" s="17">
        <f t="shared" si="1076"/>
        <v>0</v>
      </c>
      <c r="AY945" s="17">
        <f t="shared" si="1088"/>
        <v>0</v>
      </c>
      <c r="AZ945" s="19">
        <f t="shared" si="1089"/>
        <v>0</v>
      </c>
      <c r="BA945" s="19">
        <f t="shared" si="1090"/>
        <v>0</v>
      </c>
      <c r="BB945" s="19">
        <f t="shared" si="1091"/>
        <v>0</v>
      </c>
      <c r="BC945" s="19">
        <f t="shared" si="1092"/>
        <v>0</v>
      </c>
      <c r="BD945" s="17">
        <f t="shared" si="1093"/>
        <v>0</v>
      </c>
      <c r="BE945" s="17">
        <f t="shared" si="1077"/>
        <v>0</v>
      </c>
      <c r="BF945" s="38">
        <f t="shared" si="1078"/>
        <v>0</v>
      </c>
      <c r="BG945" s="38">
        <f t="shared" si="1079"/>
        <v>0</v>
      </c>
      <c r="BH945" s="38">
        <f t="shared" si="1094"/>
        <v>0</v>
      </c>
      <c r="BI945" s="38">
        <f t="shared" si="1080"/>
        <v>-1.4000000000000001</v>
      </c>
      <c r="BJ945" s="5">
        <f t="shared" si="1081"/>
        <v>7.9</v>
      </c>
      <c r="BK945" s="5">
        <f t="shared" si="1095"/>
        <v>0</v>
      </c>
      <c r="BL945" s="22">
        <f t="shared" si="1096"/>
        <v>0</v>
      </c>
      <c r="BM945" s="5">
        <f t="shared" si="1097"/>
        <v>6.5</v>
      </c>
      <c r="BN945" s="66">
        <f t="shared" si="1098"/>
        <v>650</v>
      </c>
      <c r="BO945" s="5">
        <f>AP945*BO1783</f>
        <v>0</v>
      </c>
      <c r="BP945" s="5">
        <f>AU945*BP1239</f>
        <v>0</v>
      </c>
      <c r="BQ945" s="5">
        <f t="shared" si="1049"/>
        <v>-39</v>
      </c>
      <c r="BR945" s="356">
        <f t="shared" si="1031"/>
        <v>611</v>
      </c>
      <c r="BS945" s="5">
        <f t="shared" si="1099"/>
        <v>1253.5999999999999</v>
      </c>
      <c r="BT945" s="6"/>
      <c r="BU945" s="306">
        <v>42870</v>
      </c>
      <c r="BV945" s="38">
        <f t="shared" si="1082"/>
        <v>1253.5999999999999</v>
      </c>
      <c r="BW945" s="66">
        <f>BV27*BV945</f>
        <v>103278.95864228044</v>
      </c>
      <c r="BX945" s="66">
        <f t="shared" si="1103"/>
        <v>2133.7946943483257</v>
      </c>
      <c r="BY945" s="17">
        <f t="shared" si="1101"/>
        <v>1</v>
      </c>
      <c r="BZ945" s="17">
        <f t="shared" si="1104"/>
        <v>0</v>
      </c>
      <c r="CA945" s="66">
        <f t="shared" si="1050"/>
        <v>611</v>
      </c>
      <c r="CB945" s="66">
        <f>N3+CE945</f>
        <v>212587</v>
      </c>
      <c r="CC945" s="66">
        <f>MAX(BW404:BW945)</f>
        <v>154630.08732904927</v>
      </c>
      <c r="CD945" s="66">
        <f t="shared" si="1083"/>
        <v>-51351.128686768832</v>
      </c>
      <c r="CE945" s="66">
        <f t="shared" si="1051"/>
        <v>162587</v>
      </c>
      <c r="CF945" s="66">
        <f>MAX(CE404:CE945)</f>
        <v>164963</v>
      </c>
      <c r="CG945" s="66">
        <f t="shared" si="1084"/>
        <v>-2376</v>
      </c>
      <c r="CH945" s="370">
        <f t="shared" si="1048"/>
        <v>42870</v>
      </c>
      <c r="CI945" s="17">
        <f t="shared" si="1055"/>
        <v>1</v>
      </c>
      <c r="CJ945" s="17">
        <f t="shared" si="1056"/>
        <v>0</v>
      </c>
      <c r="CK945" s="38">
        <f>MAX(BV38:BV945)</f>
        <v>1876.9</v>
      </c>
      <c r="CL945" s="38">
        <f t="shared" si="1102"/>
        <v>-623.30000000000018</v>
      </c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</row>
    <row r="946" spans="1:147" customFormat="1" x14ac:dyDescent="0.25">
      <c r="A946" s="3"/>
      <c r="B946" s="254">
        <f t="shared" si="1060"/>
        <v>42688</v>
      </c>
      <c r="C946" s="5">
        <f t="shared" si="1063"/>
        <v>67427</v>
      </c>
      <c r="D946" s="5">
        <v>0</v>
      </c>
      <c r="E946" s="66">
        <f t="shared" si="1067"/>
        <v>0</v>
      </c>
      <c r="F946" s="66">
        <f t="shared" si="1061"/>
        <v>561</v>
      </c>
      <c r="G946" s="4">
        <f t="shared" si="1064"/>
        <v>67988</v>
      </c>
      <c r="H946" s="8">
        <f t="shared" si="1062"/>
        <v>8.3201091550862416E-3</v>
      </c>
      <c r="I946" s="3"/>
      <c r="J946" s="306">
        <v>42877</v>
      </c>
      <c r="K946" s="176">
        <v>1257.5</v>
      </c>
      <c r="L946" s="176">
        <v>1269.3</v>
      </c>
      <c r="M946" s="176">
        <v>1247.5999999999999</v>
      </c>
      <c r="N946" s="178">
        <v>1268.0999999999999</v>
      </c>
      <c r="O946" s="5">
        <f t="shared" si="1053"/>
        <v>21.700000000000045</v>
      </c>
      <c r="P946" s="8">
        <f t="shared" si="1054"/>
        <v>1.7256461232604409E-2</v>
      </c>
      <c r="Q946" s="8">
        <f>(AVERAGE(P943:P945))*Q1239</f>
        <v>1.151476956863047E-2</v>
      </c>
      <c r="R946" s="8">
        <f>P945/P1239</f>
        <v>0.88197246202609736</v>
      </c>
      <c r="S946" s="109">
        <f t="shared" si="1040"/>
        <v>1243.0201772674473</v>
      </c>
      <c r="T946" s="5">
        <f t="shared" si="1041"/>
        <v>12.5</v>
      </c>
      <c r="U946" s="8">
        <f t="shared" si="1052"/>
        <v>0.5</v>
      </c>
      <c r="V946" s="19">
        <f t="shared" si="1042"/>
        <v>0</v>
      </c>
      <c r="W946" s="109">
        <f t="shared" si="1043"/>
        <v>1271.9798227325527</v>
      </c>
      <c r="X946" s="5">
        <f t="shared" si="1044"/>
        <v>12.5</v>
      </c>
      <c r="Y946" s="8">
        <f t="shared" si="1057"/>
        <v>0.5</v>
      </c>
      <c r="Z946" s="5">
        <f t="shared" si="1045"/>
        <v>0</v>
      </c>
      <c r="AA946" s="5">
        <f>K946*AA1239</f>
        <v>16.3475</v>
      </c>
      <c r="AB946" s="5">
        <f t="shared" si="1058"/>
        <v>14.418044822971627</v>
      </c>
      <c r="AC946" s="2">
        <f t="shared" si="1100"/>
        <v>42877</v>
      </c>
      <c r="AD946" s="43">
        <f t="shared" si="1068"/>
        <v>1245</v>
      </c>
      <c r="AE946" s="235">
        <v>3.9</v>
      </c>
      <c r="AF946" s="131">
        <f>(AK945&gt;AF1239)*1</f>
        <v>1</v>
      </c>
      <c r="AG946" s="112">
        <f>MROUND((AD946*AG1239),5)</f>
        <v>1220</v>
      </c>
      <c r="AH946" s="113">
        <f>MROUND((AE946*AH1239),0.1)</f>
        <v>0.70000000000000007</v>
      </c>
      <c r="AI946" s="60">
        <f t="shared" si="1069"/>
        <v>14.5</v>
      </c>
      <c r="AJ946" s="60">
        <f t="shared" si="1046"/>
        <v>1257.5</v>
      </c>
      <c r="AK946" s="133">
        <f t="shared" si="1047"/>
        <v>1268.0999999999999</v>
      </c>
      <c r="AL946" s="41">
        <f t="shared" si="1059"/>
        <v>1270</v>
      </c>
      <c r="AM946" s="56">
        <f t="shared" si="1065"/>
        <v>4.5</v>
      </c>
      <c r="AN946" s="82">
        <f t="shared" si="1066"/>
        <v>1</v>
      </c>
      <c r="AO946" s="82">
        <f t="shared" si="1070"/>
        <v>0</v>
      </c>
      <c r="AP946" s="33">
        <f t="shared" si="1085"/>
        <v>1</v>
      </c>
      <c r="AQ946" s="29">
        <f t="shared" si="1071"/>
        <v>3.9</v>
      </c>
      <c r="AR946" s="86">
        <f t="shared" si="1072"/>
        <v>1</v>
      </c>
      <c r="AS946" s="33">
        <f t="shared" si="1073"/>
        <v>0</v>
      </c>
      <c r="AT946" s="19">
        <f t="shared" si="1074"/>
        <v>0</v>
      </c>
      <c r="AU946" s="18">
        <f t="shared" si="1086"/>
        <v>0</v>
      </c>
      <c r="AV946" s="5">
        <f t="shared" si="1087"/>
        <v>0</v>
      </c>
      <c r="AW946" s="17">
        <f t="shared" si="1075"/>
        <v>0</v>
      </c>
      <c r="AX946" s="17">
        <f t="shared" si="1076"/>
        <v>0</v>
      </c>
      <c r="AY946" s="17">
        <f t="shared" si="1088"/>
        <v>0</v>
      </c>
      <c r="AZ946" s="19">
        <f t="shared" si="1089"/>
        <v>0</v>
      </c>
      <c r="BA946" s="19">
        <f t="shared" si="1090"/>
        <v>0</v>
      </c>
      <c r="BB946" s="19">
        <f t="shared" si="1091"/>
        <v>0</v>
      </c>
      <c r="BC946" s="19">
        <f t="shared" si="1092"/>
        <v>0</v>
      </c>
      <c r="BD946" s="17">
        <f t="shared" si="1093"/>
        <v>0</v>
      </c>
      <c r="BE946" s="17">
        <f t="shared" si="1077"/>
        <v>0</v>
      </c>
      <c r="BF946" s="38">
        <f t="shared" si="1078"/>
        <v>0</v>
      </c>
      <c r="BG946" s="38">
        <f t="shared" si="1079"/>
        <v>0</v>
      </c>
      <c r="BH946" s="38">
        <f t="shared" si="1094"/>
        <v>0</v>
      </c>
      <c r="BI946" s="38">
        <f t="shared" si="1080"/>
        <v>-0.70000000000000007</v>
      </c>
      <c r="BJ946" s="5">
        <f t="shared" si="1081"/>
        <v>3.9</v>
      </c>
      <c r="BK946" s="5">
        <f t="shared" si="1095"/>
        <v>0</v>
      </c>
      <c r="BL946" s="22">
        <f t="shared" si="1096"/>
        <v>0</v>
      </c>
      <c r="BM946" s="5">
        <f t="shared" si="1097"/>
        <v>3.1999999999999997</v>
      </c>
      <c r="BN946" s="66">
        <f t="shared" si="1098"/>
        <v>320</v>
      </c>
      <c r="BO946" s="5">
        <f>AP946*BO1784</f>
        <v>0</v>
      </c>
      <c r="BP946" s="5">
        <f>AU946*BP1239</f>
        <v>0</v>
      </c>
      <c r="BQ946" s="5">
        <f t="shared" si="1049"/>
        <v>-39</v>
      </c>
      <c r="BR946" s="356">
        <f t="shared" si="1031"/>
        <v>281</v>
      </c>
      <c r="BS946" s="5">
        <f t="shared" si="1099"/>
        <v>1268.0999999999999</v>
      </c>
      <c r="BT946" s="6"/>
      <c r="BU946" s="306">
        <v>42877</v>
      </c>
      <c r="BV946" s="38">
        <f t="shared" si="1082"/>
        <v>1268.0999999999999</v>
      </c>
      <c r="BW946" s="66">
        <f>BV27*BV946</f>
        <v>104473.55412753337</v>
      </c>
      <c r="BX946" s="66">
        <f t="shared" si="1103"/>
        <v>1194.5954852529248</v>
      </c>
      <c r="BY946" s="17">
        <f t="shared" si="1101"/>
        <v>1</v>
      </c>
      <c r="BZ946" s="17">
        <f t="shared" si="1104"/>
        <v>0</v>
      </c>
      <c r="CA946" s="66">
        <f t="shared" si="1050"/>
        <v>281</v>
      </c>
      <c r="CB946" s="66">
        <f>N3+CE946</f>
        <v>212868</v>
      </c>
      <c r="CC946" s="66">
        <f>MAX(BW404:BW946)</f>
        <v>154630.08732904927</v>
      </c>
      <c r="CD946" s="66">
        <f t="shared" si="1083"/>
        <v>-50156.533201515907</v>
      </c>
      <c r="CE946" s="66">
        <f t="shared" si="1051"/>
        <v>162868</v>
      </c>
      <c r="CF946" s="66">
        <f>MAX(CE404:CE946)</f>
        <v>164963</v>
      </c>
      <c r="CG946" s="66">
        <f t="shared" si="1084"/>
        <v>-2095</v>
      </c>
      <c r="CH946" s="370">
        <f t="shared" si="1048"/>
        <v>42877</v>
      </c>
      <c r="CI946" s="17">
        <f t="shared" si="1055"/>
        <v>1</v>
      </c>
      <c r="CJ946" s="17">
        <f t="shared" si="1056"/>
        <v>0</v>
      </c>
      <c r="CK946" s="38">
        <f>MAX(BV38:BV946)</f>
        <v>1876.9</v>
      </c>
      <c r="CL946" s="38">
        <f t="shared" si="1102"/>
        <v>-608.80000000000018</v>
      </c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</row>
    <row r="947" spans="1:147" customFormat="1" x14ac:dyDescent="0.25">
      <c r="A947" s="3"/>
      <c r="B947" s="254">
        <f t="shared" si="1060"/>
        <v>42695</v>
      </c>
      <c r="C947" s="5">
        <f t="shared" si="1063"/>
        <v>67988</v>
      </c>
      <c r="D947" s="5">
        <v>0</v>
      </c>
      <c r="E947" s="66">
        <f t="shared" si="1067"/>
        <v>0</v>
      </c>
      <c r="F947" s="66">
        <f t="shared" si="1061"/>
        <v>1651.0000000000002</v>
      </c>
      <c r="G947" s="4">
        <f t="shared" si="1064"/>
        <v>69639</v>
      </c>
      <c r="H947" s="8">
        <f t="shared" si="1062"/>
        <v>2.4283697123021714E-2</v>
      </c>
      <c r="I947" s="3"/>
      <c r="J947" s="306">
        <v>42884</v>
      </c>
      <c r="K947" s="176">
        <v>1271.2</v>
      </c>
      <c r="L947" s="176">
        <v>1282.2</v>
      </c>
      <c r="M947" s="176">
        <v>1261.3</v>
      </c>
      <c r="N947" s="178">
        <v>1280.2</v>
      </c>
      <c r="O947" s="5">
        <f t="shared" si="1053"/>
        <v>20.900000000000091</v>
      </c>
      <c r="P947" s="8">
        <f t="shared" si="1054"/>
        <v>1.644115796098182E-2</v>
      </c>
      <c r="Q947" s="8">
        <f>(AVERAGE(P944:P946))*Q1239</f>
        <v>8.911199224261061E-3</v>
      </c>
      <c r="R947" s="8">
        <f>P946/P1239</f>
        <v>0.48938184546780972</v>
      </c>
      <c r="S947" s="109">
        <f t="shared" si="1040"/>
        <v>1259.8720835461195</v>
      </c>
      <c r="T947" s="5">
        <f t="shared" si="1041"/>
        <v>11.200000000000045</v>
      </c>
      <c r="U947" s="8">
        <f t="shared" si="1052"/>
        <v>0.55199999999999816</v>
      </c>
      <c r="V947" s="19">
        <f t="shared" si="1042"/>
        <v>0</v>
      </c>
      <c r="W947" s="109">
        <f t="shared" si="1043"/>
        <v>1282.5279164538806</v>
      </c>
      <c r="X947" s="5">
        <f t="shared" si="1044"/>
        <v>13.799999999999955</v>
      </c>
      <c r="Y947" s="8">
        <f t="shared" si="1057"/>
        <v>0.44800000000000184</v>
      </c>
      <c r="Z947" s="5">
        <f t="shared" si="1045"/>
        <v>0</v>
      </c>
      <c r="AA947" s="5">
        <f>K947*AA1239</f>
        <v>16.525600000000001</v>
      </c>
      <c r="AB947" s="5">
        <f t="shared" si="1058"/>
        <v>8.0873286254628365</v>
      </c>
      <c r="AC947" s="2">
        <f t="shared" si="1100"/>
        <v>42884</v>
      </c>
      <c r="AD947" s="43">
        <f t="shared" si="1068"/>
        <v>1260</v>
      </c>
      <c r="AE947" s="235">
        <v>7.2</v>
      </c>
      <c r="AF947" s="131">
        <f>(AK946&gt;AF1239)*1</f>
        <v>1</v>
      </c>
      <c r="AG947" s="112">
        <f>MROUND((AD947*AG1239),5)</f>
        <v>1235</v>
      </c>
      <c r="AH947" s="113">
        <f>MROUND((AE947*AH1239),0.1)</f>
        <v>1.3</v>
      </c>
      <c r="AI947" s="60">
        <f t="shared" si="1069"/>
        <v>12.100000000000136</v>
      </c>
      <c r="AJ947" s="60">
        <f t="shared" si="1046"/>
        <v>1271.2</v>
      </c>
      <c r="AK947" s="133">
        <f t="shared" si="1047"/>
        <v>1280.2</v>
      </c>
      <c r="AL947" s="41">
        <f t="shared" si="1059"/>
        <v>1285</v>
      </c>
      <c r="AM947" s="56">
        <f t="shared" si="1065"/>
        <v>7.2</v>
      </c>
      <c r="AN947" s="82">
        <f t="shared" si="1066"/>
        <v>1</v>
      </c>
      <c r="AO947" s="82">
        <f t="shared" si="1070"/>
        <v>0</v>
      </c>
      <c r="AP947" s="33">
        <f t="shared" si="1085"/>
        <v>1</v>
      </c>
      <c r="AQ947" s="29">
        <f t="shared" si="1071"/>
        <v>7.2</v>
      </c>
      <c r="AR947" s="86">
        <f t="shared" si="1072"/>
        <v>1</v>
      </c>
      <c r="AS947" s="33">
        <f t="shared" si="1073"/>
        <v>0</v>
      </c>
      <c r="AT947" s="19">
        <f t="shared" si="1074"/>
        <v>0</v>
      </c>
      <c r="AU947" s="18">
        <f t="shared" si="1086"/>
        <v>0</v>
      </c>
      <c r="AV947" s="5">
        <f t="shared" si="1087"/>
        <v>0</v>
      </c>
      <c r="AW947" s="17">
        <f t="shared" si="1075"/>
        <v>0</v>
      </c>
      <c r="AX947" s="17">
        <f t="shared" si="1076"/>
        <v>0</v>
      </c>
      <c r="AY947" s="17">
        <f t="shared" si="1088"/>
        <v>0</v>
      </c>
      <c r="AZ947" s="19">
        <f t="shared" si="1089"/>
        <v>0</v>
      </c>
      <c r="BA947" s="19">
        <f t="shared" si="1090"/>
        <v>0</v>
      </c>
      <c r="BB947" s="19">
        <f t="shared" si="1091"/>
        <v>0</v>
      </c>
      <c r="BC947" s="19">
        <f t="shared" si="1092"/>
        <v>0</v>
      </c>
      <c r="BD947" s="17">
        <f t="shared" si="1093"/>
        <v>0</v>
      </c>
      <c r="BE947" s="17">
        <f t="shared" si="1077"/>
        <v>0</v>
      </c>
      <c r="BF947" s="38">
        <f t="shared" si="1078"/>
        <v>0</v>
      </c>
      <c r="BG947" s="38">
        <f t="shared" si="1079"/>
        <v>0</v>
      </c>
      <c r="BH947" s="38">
        <f t="shared" si="1094"/>
        <v>0</v>
      </c>
      <c r="BI947" s="38">
        <f t="shared" si="1080"/>
        <v>-1.3</v>
      </c>
      <c r="BJ947" s="5">
        <f t="shared" si="1081"/>
        <v>7.2</v>
      </c>
      <c r="BK947" s="5">
        <f t="shared" si="1095"/>
        <v>0</v>
      </c>
      <c r="BL947" s="22">
        <f t="shared" si="1096"/>
        <v>0</v>
      </c>
      <c r="BM947" s="5">
        <f t="shared" si="1097"/>
        <v>5.9</v>
      </c>
      <c r="BN947" s="66">
        <f t="shared" si="1098"/>
        <v>590</v>
      </c>
      <c r="BO947" s="5">
        <f>AP947*BO1785</f>
        <v>0</v>
      </c>
      <c r="BP947" s="5">
        <f>AU947*BP1239</f>
        <v>0</v>
      </c>
      <c r="BQ947" s="5">
        <f t="shared" si="1049"/>
        <v>-39</v>
      </c>
      <c r="BR947" s="356">
        <f t="shared" si="1031"/>
        <v>551</v>
      </c>
      <c r="BS947" s="5">
        <f t="shared" si="1099"/>
        <v>1280.2</v>
      </c>
      <c r="BT947" s="6"/>
      <c r="BU947" s="306">
        <v>42884</v>
      </c>
      <c r="BV947" s="38">
        <f t="shared" si="1082"/>
        <v>1280.2</v>
      </c>
      <c r="BW947" s="66">
        <f>BV27*BV947</f>
        <v>105470.42346350306</v>
      </c>
      <c r="BX947" s="66">
        <f t="shared" si="1103"/>
        <v>996.86933596969175</v>
      </c>
      <c r="BY947" s="17">
        <f t="shared" si="1101"/>
        <v>1</v>
      </c>
      <c r="BZ947" s="17">
        <f t="shared" si="1104"/>
        <v>0</v>
      </c>
      <c r="CA947" s="66">
        <f t="shared" si="1050"/>
        <v>551</v>
      </c>
      <c r="CB947" s="66">
        <f>N3+CE947</f>
        <v>213419</v>
      </c>
      <c r="CC947" s="66">
        <f>MAX(BW404:BW947)</f>
        <v>154630.08732904927</v>
      </c>
      <c r="CD947" s="66">
        <f t="shared" si="1083"/>
        <v>-49159.663865546216</v>
      </c>
      <c r="CE947" s="66">
        <f t="shared" si="1051"/>
        <v>163419</v>
      </c>
      <c r="CF947" s="66">
        <f>MAX(CE404:CE947)</f>
        <v>164963</v>
      </c>
      <c r="CG947" s="66">
        <f t="shared" si="1084"/>
        <v>-1544</v>
      </c>
      <c r="CH947" s="370">
        <f t="shared" si="1048"/>
        <v>42884</v>
      </c>
      <c r="CI947" s="17">
        <f t="shared" si="1055"/>
        <v>1</v>
      </c>
      <c r="CJ947" s="17">
        <f t="shared" si="1056"/>
        <v>0</v>
      </c>
      <c r="CK947" s="38">
        <f>MAX(BV38:BV947)</f>
        <v>1876.9</v>
      </c>
      <c r="CL947" s="38">
        <f t="shared" si="1102"/>
        <v>-596.70000000000005</v>
      </c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</row>
    <row r="948" spans="1:147" customFormat="1" x14ac:dyDescent="0.25">
      <c r="A948" s="3"/>
      <c r="B948" s="254">
        <f t="shared" si="1060"/>
        <v>42702</v>
      </c>
      <c r="C948" s="5">
        <f t="shared" si="1063"/>
        <v>69639</v>
      </c>
      <c r="D948" s="5">
        <v>0</v>
      </c>
      <c r="E948" s="66">
        <f t="shared" si="1067"/>
        <v>0</v>
      </c>
      <c r="F948" s="66">
        <f t="shared" si="1061"/>
        <v>392</v>
      </c>
      <c r="G948" s="4">
        <f t="shared" si="1064"/>
        <v>70031</v>
      </c>
      <c r="H948" s="8">
        <f t="shared" si="1062"/>
        <v>5.6290297103634458E-3</v>
      </c>
      <c r="I948" s="3"/>
      <c r="J948" s="306">
        <v>42891</v>
      </c>
      <c r="K948" s="176">
        <v>1282.5999999999999</v>
      </c>
      <c r="L948" s="176">
        <v>1298.8</v>
      </c>
      <c r="M948" s="176">
        <v>1266.7</v>
      </c>
      <c r="N948" s="178">
        <v>1271.4000000000001</v>
      </c>
      <c r="O948" s="5">
        <f t="shared" si="1053"/>
        <v>32.099999999999909</v>
      </c>
      <c r="P948" s="8">
        <f t="shared" si="1054"/>
        <v>2.5027288320598716E-2</v>
      </c>
      <c r="Q948" s="8">
        <f>(AVERAGE(P945:P947))*Q1239</f>
        <v>8.6396684475000159E-3</v>
      </c>
      <c r="R948" s="8">
        <f>P947/P1239</f>
        <v>0.46626038305993528</v>
      </c>
      <c r="S948" s="109">
        <f t="shared" si="1040"/>
        <v>1271.5187612492364</v>
      </c>
      <c r="T948" s="5">
        <f t="shared" si="1041"/>
        <v>12.599999999999909</v>
      </c>
      <c r="U948" s="8">
        <f t="shared" si="1052"/>
        <v>0.49600000000000366</v>
      </c>
      <c r="V948" s="19">
        <f t="shared" si="1042"/>
        <v>0</v>
      </c>
      <c r="W948" s="109">
        <f t="shared" si="1043"/>
        <v>1293.6812387507634</v>
      </c>
      <c r="X948" s="5">
        <f t="shared" si="1044"/>
        <v>12.400000000000091</v>
      </c>
      <c r="Y948" s="8">
        <f t="shared" si="1057"/>
        <v>0.50399999999999634</v>
      </c>
      <c r="Z948" s="5">
        <f t="shared" si="1045"/>
        <v>0</v>
      </c>
      <c r="AA948" s="5">
        <f>K948*AA1239</f>
        <v>16.673799999999996</v>
      </c>
      <c r="AB948" s="5">
        <f t="shared" si="1058"/>
        <v>7.7743323750647475</v>
      </c>
      <c r="AC948" s="2">
        <f t="shared" si="1100"/>
        <v>42891</v>
      </c>
      <c r="AD948" s="43">
        <f t="shared" si="1068"/>
        <v>1270</v>
      </c>
      <c r="AE948" s="235">
        <v>4.4000000000000004</v>
      </c>
      <c r="AF948" s="131">
        <f>(AK947&gt;AF1239)*1</f>
        <v>1</v>
      </c>
      <c r="AG948" s="112">
        <f>MROUND((AD948*AG1239),5)</f>
        <v>1245</v>
      </c>
      <c r="AH948" s="113">
        <f>MROUND((AE948*AH1239),0.1)</f>
        <v>0.8</v>
      </c>
      <c r="AI948" s="60">
        <f t="shared" si="1069"/>
        <v>-8.7999999999999545</v>
      </c>
      <c r="AJ948" s="60">
        <f t="shared" si="1046"/>
        <v>1282.5999999999999</v>
      </c>
      <c r="AK948" s="133">
        <f t="shared" si="1047"/>
        <v>1271.4000000000001</v>
      </c>
      <c r="AL948" s="41">
        <f t="shared" si="1059"/>
        <v>1295</v>
      </c>
      <c r="AM948" s="56">
        <f t="shared" si="1065"/>
        <v>3.6</v>
      </c>
      <c r="AN948" s="82">
        <f t="shared" si="1066"/>
        <v>0</v>
      </c>
      <c r="AO948" s="82">
        <f t="shared" si="1070"/>
        <v>1</v>
      </c>
      <c r="AP948" s="33">
        <f t="shared" si="1085"/>
        <v>1</v>
      </c>
      <c r="AQ948" s="29">
        <f t="shared" si="1071"/>
        <v>4.4000000000000004</v>
      </c>
      <c r="AR948" s="86">
        <f t="shared" si="1072"/>
        <v>1</v>
      </c>
      <c r="AS948" s="33">
        <f t="shared" si="1073"/>
        <v>0</v>
      </c>
      <c r="AT948" s="19">
        <f t="shared" si="1074"/>
        <v>0</v>
      </c>
      <c r="AU948" s="18">
        <f t="shared" si="1086"/>
        <v>0</v>
      </c>
      <c r="AV948" s="5">
        <f t="shared" si="1087"/>
        <v>0</v>
      </c>
      <c r="AW948" s="17">
        <f t="shared" si="1075"/>
        <v>0</v>
      </c>
      <c r="AX948" s="17">
        <f t="shared" si="1076"/>
        <v>0</v>
      </c>
      <c r="AY948" s="17">
        <f t="shared" si="1088"/>
        <v>0</v>
      </c>
      <c r="AZ948" s="19">
        <f t="shared" si="1089"/>
        <v>0</v>
      </c>
      <c r="BA948" s="19">
        <f t="shared" si="1090"/>
        <v>0</v>
      </c>
      <c r="BB948" s="19">
        <f t="shared" si="1091"/>
        <v>0</v>
      </c>
      <c r="BC948" s="19">
        <f t="shared" si="1092"/>
        <v>0</v>
      </c>
      <c r="BD948" s="17">
        <f t="shared" si="1093"/>
        <v>0</v>
      </c>
      <c r="BE948" s="17">
        <f t="shared" si="1077"/>
        <v>0</v>
      </c>
      <c r="BF948" s="38">
        <f t="shared" si="1078"/>
        <v>0</v>
      </c>
      <c r="BG948" s="38">
        <f t="shared" si="1079"/>
        <v>0</v>
      </c>
      <c r="BH948" s="38">
        <f t="shared" si="1094"/>
        <v>0</v>
      </c>
      <c r="BI948" s="38">
        <f t="shared" si="1080"/>
        <v>-0.8</v>
      </c>
      <c r="BJ948" s="5">
        <f t="shared" si="1081"/>
        <v>4.4000000000000004</v>
      </c>
      <c r="BK948" s="5">
        <f t="shared" si="1095"/>
        <v>0</v>
      </c>
      <c r="BL948" s="22">
        <f t="shared" si="1096"/>
        <v>0</v>
      </c>
      <c r="BM948" s="5">
        <f t="shared" si="1097"/>
        <v>3.6000000000000005</v>
      </c>
      <c r="BN948" s="66">
        <f t="shared" si="1098"/>
        <v>360.00000000000006</v>
      </c>
      <c r="BO948" s="5">
        <f>AP948*BO1786</f>
        <v>0</v>
      </c>
      <c r="BP948" s="5">
        <f>AU948*BP1239</f>
        <v>0</v>
      </c>
      <c r="BQ948" s="5">
        <f t="shared" si="1049"/>
        <v>-39</v>
      </c>
      <c r="BR948" s="356">
        <f t="shared" si="1031"/>
        <v>321.00000000000006</v>
      </c>
      <c r="BS948" s="5">
        <f t="shared" si="1099"/>
        <v>1271.4000000000001</v>
      </c>
      <c r="BT948" s="6"/>
      <c r="BU948" s="306">
        <v>42891</v>
      </c>
      <c r="BV948" s="38">
        <f t="shared" si="1082"/>
        <v>1271.4000000000001</v>
      </c>
      <c r="BW948" s="66">
        <f>BV27*BV948</f>
        <v>104745.42758279784</v>
      </c>
      <c r="BX948" s="66">
        <f t="shared" si="1103"/>
        <v>-724.99588070521713</v>
      </c>
      <c r="BY948" s="17">
        <f t="shared" si="1101"/>
        <v>0</v>
      </c>
      <c r="BZ948" s="17">
        <f t="shared" si="1104"/>
        <v>1</v>
      </c>
      <c r="CA948" s="66">
        <f t="shared" si="1050"/>
        <v>321</v>
      </c>
      <c r="CB948" s="66">
        <f>N3+CE948</f>
        <v>213740</v>
      </c>
      <c r="CC948" s="66">
        <f>MAX(BW404:BW948)</f>
        <v>154630.08732904927</v>
      </c>
      <c r="CD948" s="66">
        <f t="shared" si="1083"/>
        <v>-49884.659746251433</v>
      </c>
      <c r="CE948" s="66">
        <f t="shared" si="1051"/>
        <v>163740</v>
      </c>
      <c r="CF948" s="66">
        <f>MAX(CE404:CE948)</f>
        <v>164963</v>
      </c>
      <c r="CG948" s="66">
        <f t="shared" si="1084"/>
        <v>-1223</v>
      </c>
      <c r="CH948" s="370">
        <f t="shared" si="1048"/>
        <v>42891</v>
      </c>
      <c r="CI948" s="17">
        <f t="shared" si="1055"/>
        <v>1</v>
      </c>
      <c r="CJ948" s="17">
        <f t="shared" si="1056"/>
        <v>0</v>
      </c>
      <c r="CK948" s="38">
        <f>MAX(BV38:BV948)</f>
        <v>1876.9</v>
      </c>
      <c r="CL948" s="38">
        <f t="shared" si="1102"/>
        <v>-605.5</v>
      </c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</row>
    <row r="949" spans="1:147" customFormat="1" x14ac:dyDescent="0.25">
      <c r="A949" s="3"/>
      <c r="B949" s="254">
        <f t="shared" si="1060"/>
        <v>42709</v>
      </c>
      <c r="C949" s="5">
        <f t="shared" si="1063"/>
        <v>70031</v>
      </c>
      <c r="D949" s="5">
        <v>0</v>
      </c>
      <c r="E949" s="66">
        <f t="shared" si="1067"/>
        <v>0</v>
      </c>
      <c r="F949" s="66">
        <f t="shared" si="1061"/>
        <v>642</v>
      </c>
      <c r="G949" s="4">
        <f t="shared" si="1064"/>
        <v>70673</v>
      </c>
      <c r="H949" s="8">
        <f t="shared" si="1062"/>
        <v>9.1673687367023176E-3</v>
      </c>
      <c r="I949" s="3"/>
      <c r="J949" s="306">
        <v>42898</v>
      </c>
      <c r="K949" s="176">
        <v>1269.7</v>
      </c>
      <c r="L949" s="176">
        <v>1284.2</v>
      </c>
      <c r="M949" s="176">
        <v>1252.7</v>
      </c>
      <c r="N949" s="178">
        <v>1256.5</v>
      </c>
      <c r="O949" s="5">
        <f t="shared" si="1053"/>
        <v>31.5</v>
      </c>
      <c r="P949" s="8">
        <f t="shared" si="1054"/>
        <v>2.4809010002362762E-2</v>
      </c>
      <c r="Q949" s="8">
        <f>(AVERAGE(P946:P948))*Q1239</f>
        <v>7.8299876685579937E-3</v>
      </c>
      <c r="R949" s="8">
        <f>P948/P1239</f>
        <v>0.70975737031462405</v>
      </c>
      <c r="S949" s="109">
        <f t="shared" si="1040"/>
        <v>1259.7582646572318</v>
      </c>
      <c r="T949" s="5">
        <f t="shared" si="1041"/>
        <v>9.7000000000000455</v>
      </c>
      <c r="U949" s="8">
        <f t="shared" si="1052"/>
        <v>0.51499999999999768</v>
      </c>
      <c r="V949" s="19">
        <f t="shared" si="1042"/>
        <v>3.5</v>
      </c>
      <c r="W949" s="109">
        <f t="shared" si="1043"/>
        <v>1279.6417353427682</v>
      </c>
      <c r="X949" s="5">
        <f t="shared" si="1044"/>
        <v>10.299999999999955</v>
      </c>
      <c r="Y949" s="8">
        <f t="shared" si="1057"/>
        <v>0.48500000000000232</v>
      </c>
      <c r="Z949" s="5">
        <f t="shared" si="1045"/>
        <v>0</v>
      </c>
      <c r="AA949" s="5">
        <f>K949*AA1239</f>
        <v>16.5061</v>
      </c>
      <c r="AB949" s="5">
        <f t="shared" si="1058"/>
        <v>11.715326130150215</v>
      </c>
      <c r="AC949" s="2">
        <f t="shared" si="1100"/>
        <v>42898</v>
      </c>
      <c r="AD949" s="43">
        <f t="shared" si="1068"/>
        <v>1260</v>
      </c>
      <c r="AE949" s="235">
        <v>3.8</v>
      </c>
      <c r="AF949" s="131">
        <f>(AK948&gt;AF1239)*1</f>
        <v>1</v>
      </c>
      <c r="AG949" s="112">
        <f>MROUND((AD949*AG1239),5)</f>
        <v>1235</v>
      </c>
      <c r="AH949" s="113">
        <f>MROUND((AE949*AH1239),0.1)</f>
        <v>0.70000000000000007</v>
      </c>
      <c r="AI949" s="60">
        <f t="shared" si="1069"/>
        <v>-14.900000000000091</v>
      </c>
      <c r="AJ949" s="60">
        <f t="shared" si="1046"/>
        <v>1269.7</v>
      </c>
      <c r="AK949" s="133">
        <f t="shared" si="1047"/>
        <v>1256.5</v>
      </c>
      <c r="AL949" s="41">
        <f t="shared" si="1059"/>
        <v>1280</v>
      </c>
      <c r="AM949" s="56">
        <f t="shared" si="1065"/>
        <v>3.9000000000000004</v>
      </c>
      <c r="AN949" s="82">
        <f t="shared" si="1066"/>
        <v>0</v>
      </c>
      <c r="AO949" s="82">
        <f t="shared" si="1070"/>
        <v>1</v>
      </c>
      <c r="AP949" s="33">
        <f t="shared" si="1085"/>
        <v>1</v>
      </c>
      <c r="AQ949" s="29">
        <f t="shared" si="1071"/>
        <v>3.8</v>
      </c>
      <c r="AR949" s="86">
        <f t="shared" si="1072"/>
        <v>0</v>
      </c>
      <c r="AS949" s="33">
        <f t="shared" si="1073"/>
        <v>1</v>
      </c>
      <c r="AT949" s="19">
        <f t="shared" si="1074"/>
        <v>1260</v>
      </c>
      <c r="AU949" s="18">
        <f t="shared" si="1086"/>
        <v>0</v>
      </c>
      <c r="AV949" s="5">
        <f t="shared" si="1087"/>
        <v>0</v>
      </c>
      <c r="AW949" s="17">
        <f t="shared" si="1075"/>
        <v>0</v>
      </c>
      <c r="AX949" s="17">
        <f t="shared" si="1076"/>
        <v>0</v>
      </c>
      <c r="AY949" s="17">
        <f t="shared" si="1088"/>
        <v>0</v>
      </c>
      <c r="AZ949" s="19">
        <f t="shared" si="1089"/>
        <v>0</v>
      </c>
      <c r="BA949" s="19">
        <f t="shared" si="1090"/>
        <v>1260</v>
      </c>
      <c r="BB949" s="19">
        <f t="shared" si="1091"/>
        <v>0</v>
      </c>
      <c r="BC949" s="19">
        <f t="shared" si="1092"/>
        <v>0</v>
      </c>
      <c r="BD949" s="17">
        <f t="shared" si="1093"/>
        <v>1260</v>
      </c>
      <c r="BE949" s="17">
        <f t="shared" si="1077"/>
        <v>0</v>
      </c>
      <c r="BF949" s="38">
        <f t="shared" si="1078"/>
        <v>0</v>
      </c>
      <c r="BG949" s="38">
        <f t="shared" si="1079"/>
        <v>0</v>
      </c>
      <c r="BH949" s="38">
        <f t="shared" si="1094"/>
        <v>0</v>
      </c>
      <c r="BI949" s="38">
        <f t="shared" si="1080"/>
        <v>-0.70000000000000007</v>
      </c>
      <c r="BJ949" s="5">
        <f t="shared" si="1081"/>
        <v>3.8</v>
      </c>
      <c r="BK949" s="5">
        <f t="shared" si="1095"/>
        <v>0</v>
      </c>
      <c r="BL949" s="22">
        <f t="shared" si="1096"/>
        <v>0</v>
      </c>
      <c r="BM949" s="5">
        <f t="shared" si="1097"/>
        <v>3.0999999999999996</v>
      </c>
      <c r="BN949" s="66">
        <f t="shared" si="1098"/>
        <v>309.99999999999994</v>
      </c>
      <c r="BO949" s="5">
        <f>AP949*BO1787</f>
        <v>0</v>
      </c>
      <c r="BP949" s="5">
        <f>AU949*BP1239</f>
        <v>0</v>
      </c>
      <c r="BQ949" s="5">
        <f t="shared" si="1049"/>
        <v>-39</v>
      </c>
      <c r="BR949" s="356">
        <f t="shared" si="1031"/>
        <v>270.99999999999994</v>
      </c>
      <c r="BS949" s="5">
        <f t="shared" si="1099"/>
        <v>1256.5</v>
      </c>
      <c r="BT949" s="6"/>
      <c r="BU949" s="306">
        <v>42898</v>
      </c>
      <c r="BV949" s="38">
        <f t="shared" si="1082"/>
        <v>1256.5</v>
      </c>
      <c r="BW949" s="66">
        <f>BV27*BV949</f>
        <v>103517.87773933103</v>
      </c>
      <c r="BX949" s="66">
        <f t="shared" si="1103"/>
        <v>-1227.5498434668116</v>
      </c>
      <c r="BY949" s="17">
        <f t="shared" si="1101"/>
        <v>0</v>
      </c>
      <c r="BZ949" s="17">
        <f t="shared" si="1104"/>
        <v>1</v>
      </c>
      <c r="CA949" s="66">
        <f t="shared" si="1050"/>
        <v>271</v>
      </c>
      <c r="CB949" s="66">
        <f>N3+CE949</f>
        <v>214011</v>
      </c>
      <c r="CC949" s="66">
        <f>MAX(BW404:BW949)</f>
        <v>154630.08732904927</v>
      </c>
      <c r="CD949" s="66">
        <f t="shared" si="1083"/>
        <v>-51112.209589718244</v>
      </c>
      <c r="CE949" s="66">
        <f t="shared" si="1051"/>
        <v>164011</v>
      </c>
      <c r="CF949" s="66">
        <f>MAX(CE404:CE949)</f>
        <v>164963</v>
      </c>
      <c r="CG949" s="66">
        <f t="shared" si="1084"/>
        <v>-952</v>
      </c>
      <c r="CH949" s="370">
        <f t="shared" si="1048"/>
        <v>42898</v>
      </c>
      <c r="CI949" s="17">
        <f t="shared" si="1055"/>
        <v>1</v>
      </c>
      <c r="CJ949" s="17">
        <f t="shared" si="1056"/>
        <v>0</v>
      </c>
      <c r="CK949" s="38">
        <f>MAX(BV38:BV949)</f>
        <v>1876.9</v>
      </c>
      <c r="CL949" s="38">
        <f t="shared" si="1102"/>
        <v>-620.40000000000009</v>
      </c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</row>
    <row r="950" spans="1:147" customFormat="1" x14ac:dyDescent="0.25">
      <c r="A950" s="3"/>
      <c r="B950" s="254">
        <f t="shared" si="1060"/>
        <v>42716</v>
      </c>
      <c r="C950" s="5">
        <f t="shared" si="1063"/>
        <v>70673</v>
      </c>
      <c r="D950" s="5">
        <v>0</v>
      </c>
      <c r="E950" s="66">
        <f t="shared" si="1067"/>
        <v>0</v>
      </c>
      <c r="F950" s="66">
        <f t="shared" si="1061"/>
        <v>462</v>
      </c>
      <c r="G950" s="4">
        <f t="shared" si="1064"/>
        <v>71135</v>
      </c>
      <c r="H950" s="8">
        <f t="shared" si="1062"/>
        <v>6.5371499724081331E-3</v>
      </c>
      <c r="I950" s="3"/>
      <c r="J950" s="306">
        <v>42905</v>
      </c>
      <c r="K950" s="176">
        <v>1255.8</v>
      </c>
      <c r="L950" s="176">
        <v>1260</v>
      </c>
      <c r="M950" s="176">
        <v>1241.7</v>
      </c>
      <c r="N950" s="178">
        <v>1256.4000000000001</v>
      </c>
      <c r="O950" s="5">
        <f t="shared" si="1053"/>
        <v>18.299999999999955</v>
      </c>
      <c r="P950" s="8">
        <f t="shared" si="1054"/>
        <v>1.4572384137601493E-2</v>
      </c>
      <c r="Q950" s="8">
        <f>(AVERAGE(P947:P949))*Q1239</f>
        <v>8.8369941711924412E-3</v>
      </c>
      <c r="R950" s="8">
        <f>P949/P1239</f>
        <v>0.70356714134681619</v>
      </c>
      <c r="S950" s="109">
        <f t="shared" si="1040"/>
        <v>1244.7025027198165</v>
      </c>
      <c r="T950" s="5">
        <f t="shared" si="1041"/>
        <v>10.799999999999955</v>
      </c>
      <c r="U950" s="8">
        <f t="shared" si="1052"/>
        <v>0.4600000000000023</v>
      </c>
      <c r="V950" s="19">
        <f t="shared" si="1042"/>
        <v>0</v>
      </c>
      <c r="W950" s="109">
        <f t="shared" si="1043"/>
        <v>1266.8974972801834</v>
      </c>
      <c r="X950" s="5">
        <f t="shared" si="1044"/>
        <v>9.2000000000000455</v>
      </c>
      <c r="Y950" s="8">
        <f t="shared" si="1057"/>
        <v>0.5399999999999977</v>
      </c>
      <c r="Z950" s="5">
        <f t="shared" si="1045"/>
        <v>0</v>
      </c>
      <c r="AA950" s="5">
        <f>K950*AA1239</f>
        <v>16.325399999999998</v>
      </c>
      <c r="AB950" s="5">
        <f t="shared" si="1058"/>
        <v>11.486015009343312</v>
      </c>
      <c r="AC950" s="2">
        <f t="shared" si="1100"/>
        <v>42905</v>
      </c>
      <c r="AD950" s="43">
        <f t="shared" si="1068"/>
        <v>1245</v>
      </c>
      <c r="AE950" s="235">
        <v>6</v>
      </c>
      <c r="AF950" s="131">
        <f>(AK949&gt;AF1239)*1</f>
        <v>1</v>
      </c>
      <c r="AG950" s="112">
        <f>MROUND((AD950*AG1239),5)</f>
        <v>1220</v>
      </c>
      <c r="AH950" s="113">
        <f>MROUND((AE950*AH1239),0.1)</f>
        <v>1.1000000000000001</v>
      </c>
      <c r="AI950" s="60">
        <f t="shared" si="1069"/>
        <v>-9.9999999999909051E-2</v>
      </c>
      <c r="AJ950" s="60">
        <f t="shared" si="1046"/>
        <v>1255.8</v>
      </c>
      <c r="AK950" s="133">
        <f t="shared" si="1047"/>
        <v>1256.4000000000001</v>
      </c>
      <c r="AL950" s="41">
        <f t="shared" si="1059"/>
        <v>1265</v>
      </c>
      <c r="AM950" s="56">
        <f t="shared" si="1065"/>
        <v>5.7</v>
      </c>
      <c r="AN950" s="82">
        <f t="shared" si="1066"/>
        <v>0</v>
      </c>
      <c r="AO950" s="82">
        <f t="shared" si="1070"/>
        <v>1</v>
      </c>
      <c r="AP950" s="33">
        <f t="shared" si="1085"/>
        <v>0</v>
      </c>
      <c r="AQ950" s="29">
        <f t="shared" si="1071"/>
        <v>0</v>
      </c>
      <c r="AR950" s="86">
        <f t="shared" si="1072"/>
        <v>1</v>
      </c>
      <c r="AS950" s="33">
        <f t="shared" si="1073"/>
        <v>0</v>
      </c>
      <c r="AT950" s="19">
        <f t="shared" si="1074"/>
        <v>0</v>
      </c>
      <c r="AU950" s="18">
        <f t="shared" si="1086"/>
        <v>1</v>
      </c>
      <c r="AV950" s="5">
        <f t="shared" si="1087"/>
        <v>5.7</v>
      </c>
      <c r="AW950" s="17">
        <f t="shared" si="1075"/>
        <v>1</v>
      </c>
      <c r="AX950" s="17">
        <f t="shared" si="1076"/>
        <v>0</v>
      </c>
      <c r="AY950" s="17">
        <f t="shared" si="1088"/>
        <v>0</v>
      </c>
      <c r="AZ950" s="19">
        <f t="shared" si="1089"/>
        <v>1260</v>
      </c>
      <c r="BA950" s="19">
        <f t="shared" si="1090"/>
        <v>0</v>
      </c>
      <c r="BB950" s="19">
        <f t="shared" si="1091"/>
        <v>0</v>
      </c>
      <c r="BC950" s="19">
        <f t="shared" si="1092"/>
        <v>0</v>
      </c>
      <c r="BD950" s="17">
        <f t="shared" si="1093"/>
        <v>1260</v>
      </c>
      <c r="BE950" s="17">
        <f t="shared" si="1077"/>
        <v>0</v>
      </c>
      <c r="BF950" s="38">
        <f t="shared" si="1078"/>
        <v>0</v>
      </c>
      <c r="BG950" s="38">
        <f t="shared" si="1079"/>
        <v>0</v>
      </c>
      <c r="BH950" s="38">
        <f t="shared" si="1094"/>
        <v>0</v>
      </c>
      <c r="BI950" s="38">
        <f t="shared" si="1080"/>
        <v>-1.1000000000000001</v>
      </c>
      <c r="BJ950" s="5">
        <f t="shared" si="1081"/>
        <v>0</v>
      </c>
      <c r="BK950" s="5">
        <f t="shared" si="1095"/>
        <v>0</v>
      </c>
      <c r="BL950" s="22">
        <f t="shared" si="1096"/>
        <v>5.7</v>
      </c>
      <c r="BM950" s="5">
        <f t="shared" si="1097"/>
        <v>4.5999999999999996</v>
      </c>
      <c r="BN950" s="66">
        <f t="shared" si="1098"/>
        <v>459.99999999999994</v>
      </c>
      <c r="BO950" s="5">
        <f>AP950*BO1788</f>
        <v>0</v>
      </c>
      <c r="BP950" s="5">
        <f>AU950*BP1239</f>
        <v>-39</v>
      </c>
      <c r="BQ950" s="5">
        <f t="shared" si="1049"/>
        <v>-39</v>
      </c>
      <c r="BR950" s="356">
        <f t="shared" si="1031"/>
        <v>381.99999999999994</v>
      </c>
      <c r="BS950" s="5">
        <f t="shared" si="1099"/>
        <v>1256.4000000000001</v>
      </c>
      <c r="BT950" s="6"/>
      <c r="BU950" s="306">
        <v>42905</v>
      </c>
      <c r="BV950" s="38">
        <f t="shared" si="1082"/>
        <v>1256.4000000000001</v>
      </c>
      <c r="BW950" s="66">
        <f>BV27*BV950</f>
        <v>103509.63914977758</v>
      </c>
      <c r="BX950" s="66">
        <f t="shared" si="1103"/>
        <v>-8.2385895534534939</v>
      </c>
      <c r="BY950" s="17">
        <f t="shared" si="1101"/>
        <v>0</v>
      </c>
      <c r="BZ950" s="17">
        <f t="shared" si="1104"/>
        <v>1</v>
      </c>
      <c r="CA950" s="66">
        <f t="shared" si="1050"/>
        <v>382</v>
      </c>
      <c r="CB950" s="66">
        <f>N3+CE950</f>
        <v>214393</v>
      </c>
      <c r="CC950" s="66">
        <f>MAX(BW404:BW950)</f>
        <v>154630.08732904927</v>
      </c>
      <c r="CD950" s="66">
        <f t="shared" si="1083"/>
        <v>-51120.448179271698</v>
      </c>
      <c r="CE950" s="66">
        <f t="shared" si="1051"/>
        <v>164393</v>
      </c>
      <c r="CF950" s="66">
        <f>MAX(CE404:CE950)</f>
        <v>164963</v>
      </c>
      <c r="CG950" s="66">
        <f t="shared" si="1084"/>
        <v>-570</v>
      </c>
      <c r="CH950" s="370">
        <f t="shared" si="1048"/>
        <v>42905</v>
      </c>
      <c r="CI950" s="17">
        <f t="shared" si="1055"/>
        <v>1</v>
      </c>
      <c r="CJ950" s="17">
        <f t="shared" si="1056"/>
        <v>0</v>
      </c>
      <c r="CK950" s="38">
        <f>MAX(BV38:BV950)</f>
        <v>1876.9</v>
      </c>
      <c r="CL950" s="38">
        <f t="shared" si="1102"/>
        <v>-620.5</v>
      </c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</row>
    <row r="951" spans="1:147" customFormat="1" x14ac:dyDescent="0.25">
      <c r="A951" s="3"/>
      <c r="B951" s="254">
        <f t="shared" si="1060"/>
        <v>42723</v>
      </c>
      <c r="C951" s="5">
        <f t="shared" si="1063"/>
        <v>71135</v>
      </c>
      <c r="D951" s="5">
        <v>0</v>
      </c>
      <c r="E951" s="66">
        <f t="shared" si="1067"/>
        <v>0</v>
      </c>
      <c r="F951" s="66">
        <f t="shared" si="1061"/>
        <v>472</v>
      </c>
      <c r="G951" s="4">
        <f t="shared" si="1064"/>
        <v>71607</v>
      </c>
      <c r="H951" s="8">
        <f t="shared" si="1062"/>
        <v>6.6352709636606456E-3</v>
      </c>
      <c r="I951" s="3"/>
      <c r="J951" s="306">
        <v>42912</v>
      </c>
      <c r="K951" s="176">
        <v>1258.0999999999999</v>
      </c>
      <c r="L951" s="176">
        <v>1259</v>
      </c>
      <c r="M951" s="176">
        <v>1236.5</v>
      </c>
      <c r="N951" s="178">
        <v>1242.3</v>
      </c>
      <c r="O951" s="5">
        <f t="shared" si="1053"/>
        <v>22.5</v>
      </c>
      <c r="P951" s="8">
        <f t="shared" si="1054"/>
        <v>1.7884110960972897E-2</v>
      </c>
      <c r="Q951" s="8">
        <f>(AVERAGE(P948:P950))*Q1239</f>
        <v>8.5878243280750628E-3</v>
      </c>
      <c r="R951" s="8">
        <f>P950/P1239</f>
        <v>0.41326319145034524</v>
      </c>
      <c r="S951" s="109">
        <f t="shared" si="1040"/>
        <v>1247.2956582128486</v>
      </c>
      <c r="T951" s="5">
        <f t="shared" si="1041"/>
        <v>13.099999999999909</v>
      </c>
      <c r="U951" s="8">
        <f t="shared" si="1052"/>
        <v>0.47600000000000364</v>
      </c>
      <c r="V951" s="19">
        <f t="shared" si="1042"/>
        <v>2.7000000000000455</v>
      </c>
      <c r="W951" s="109">
        <f t="shared" si="1043"/>
        <v>1268.9043417871512</v>
      </c>
      <c r="X951" s="5">
        <f t="shared" si="1044"/>
        <v>11.900000000000091</v>
      </c>
      <c r="Y951" s="8">
        <f t="shared" si="1057"/>
        <v>0.52399999999999636</v>
      </c>
      <c r="Z951" s="5">
        <f t="shared" si="1045"/>
        <v>0</v>
      </c>
      <c r="AA951" s="5">
        <f>K951*AA1239</f>
        <v>16.3553</v>
      </c>
      <c r="AB951" s="5">
        <f t="shared" si="1058"/>
        <v>6.7590434751278314</v>
      </c>
      <c r="AC951" s="2">
        <f t="shared" si="1100"/>
        <v>42912</v>
      </c>
      <c r="AD951" s="43">
        <f t="shared" si="1068"/>
        <v>1245</v>
      </c>
      <c r="AE951" s="235">
        <v>5.3</v>
      </c>
      <c r="AF951" s="131">
        <f>(AK950&gt;AF1239)*1</f>
        <v>1</v>
      </c>
      <c r="AG951" s="112">
        <f>MROUND((AD951*AG1239),5)</f>
        <v>1220</v>
      </c>
      <c r="AH951" s="113">
        <f>MROUND((AE951*AH1239),0.1)</f>
        <v>1</v>
      </c>
      <c r="AI951" s="60">
        <f t="shared" si="1069"/>
        <v>-14.100000000000136</v>
      </c>
      <c r="AJ951" s="60">
        <f t="shared" si="1046"/>
        <v>1258.0999999999999</v>
      </c>
      <c r="AK951" s="133">
        <f t="shared" si="1047"/>
        <v>1242.3</v>
      </c>
      <c r="AL951" s="41">
        <f t="shared" si="1059"/>
        <v>1270</v>
      </c>
      <c r="AM951" s="56">
        <f t="shared" si="1065"/>
        <v>6.2</v>
      </c>
      <c r="AN951" s="82">
        <f t="shared" si="1066"/>
        <v>0</v>
      </c>
      <c r="AO951" s="82">
        <f t="shared" si="1070"/>
        <v>1</v>
      </c>
      <c r="AP951" s="33">
        <f t="shared" si="1085"/>
        <v>0</v>
      </c>
      <c r="AQ951" s="29">
        <f t="shared" si="1071"/>
        <v>0</v>
      </c>
      <c r="AR951" s="86">
        <f t="shared" si="1072"/>
        <v>0</v>
      </c>
      <c r="AS951" s="33">
        <f t="shared" si="1073"/>
        <v>0</v>
      </c>
      <c r="AT951" s="19">
        <f t="shared" si="1074"/>
        <v>0</v>
      </c>
      <c r="AU951" s="18">
        <f t="shared" si="1086"/>
        <v>1</v>
      </c>
      <c r="AV951" s="5">
        <f t="shared" si="1087"/>
        <v>6.2</v>
      </c>
      <c r="AW951" s="17">
        <f t="shared" si="1075"/>
        <v>1</v>
      </c>
      <c r="AX951" s="17">
        <f t="shared" si="1076"/>
        <v>0</v>
      </c>
      <c r="AY951" s="17">
        <f t="shared" si="1088"/>
        <v>0</v>
      </c>
      <c r="AZ951" s="19">
        <f t="shared" si="1089"/>
        <v>1260</v>
      </c>
      <c r="BA951" s="19">
        <f t="shared" si="1090"/>
        <v>0</v>
      </c>
      <c r="BB951" s="19">
        <f t="shared" si="1091"/>
        <v>0</v>
      </c>
      <c r="BC951" s="19">
        <f t="shared" si="1092"/>
        <v>0</v>
      </c>
      <c r="BD951" s="17">
        <f t="shared" si="1093"/>
        <v>1260</v>
      </c>
      <c r="BE951" s="17">
        <f t="shared" si="1077"/>
        <v>0</v>
      </c>
      <c r="BF951" s="38">
        <f t="shared" si="1078"/>
        <v>0</v>
      </c>
      <c r="BG951" s="38">
        <f t="shared" si="1079"/>
        <v>0</v>
      </c>
      <c r="BH951" s="38">
        <f t="shared" si="1094"/>
        <v>0</v>
      </c>
      <c r="BI951" s="38">
        <f t="shared" si="1080"/>
        <v>-1</v>
      </c>
      <c r="BJ951" s="5">
        <f t="shared" si="1081"/>
        <v>0</v>
      </c>
      <c r="BK951" s="5">
        <f t="shared" si="1095"/>
        <v>0</v>
      </c>
      <c r="BL951" s="22">
        <f t="shared" si="1096"/>
        <v>6.2</v>
      </c>
      <c r="BM951" s="5">
        <f t="shared" si="1097"/>
        <v>5.2</v>
      </c>
      <c r="BN951" s="66">
        <f t="shared" si="1098"/>
        <v>520</v>
      </c>
      <c r="BO951" s="5">
        <f>AP951*BO1789</f>
        <v>0</v>
      </c>
      <c r="BP951" s="5">
        <f>AU951*BP1239</f>
        <v>-39</v>
      </c>
      <c r="BQ951" s="5">
        <f t="shared" si="1049"/>
        <v>-39</v>
      </c>
      <c r="BR951" s="356">
        <f t="shared" si="1031"/>
        <v>442</v>
      </c>
      <c r="BS951" s="5">
        <f t="shared" si="1099"/>
        <v>1242.3</v>
      </c>
      <c r="BT951" s="6"/>
      <c r="BU951" s="306">
        <v>42912</v>
      </c>
      <c r="BV951" s="38">
        <f t="shared" si="1082"/>
        <v>1242.3</v>
      </c>
      <c r="BW951" s="66">
        <f>BV27*BV951</f>
        <v>102347.99802273851</v>
      </c>
      <c r="BX951" s="66">
        <f t="shared" si="1103"/>
        <v>-1161.6411270390672</v>
      </c>
      <c r="BY951" s="17">
        <f t="shared" si="1101"/>
        <v>0</v>
      </c>
      <c r="BZ951" s="17">
        <f t="shared" si="1104"/>
        <v>1</v>
      </c>
      <c r="CA951" s="66">
        <f t="shared" si="1050"/>
        <v>442</v>
      </c>
      <c r="CB951" s="66">
        <f>N3+CE951</f>
        <v>214835</v>
      </c>
      <c r="CC951" s="66">
        <f>MAX(BW404:BW951)</f>
        <v>154630.08732904927</v>
      </c>
      <c r="CD951" s="66">
        <f t="shared" si="1083"/>
        <v>-52282.089306310765</v>
      </c>
      <c r="CE951" s="66">
        <f t="shared" si="1051"/>
        <v>164835</v>
      </c>
      <c r="CF951" s="66">
        <f>MAX(CE404:CE951)</f>
        <v>164963</v>
      </c>
      <c r="CG951" s="66">
        <f t="shared" si="1084"/>
        <v>-128</v>
      </c>
      <c r="CH951" s="370">
        <f t="shared" si="1048"/>
        <v>42912</v>
      </c>
      <c r="CI951" s="17">
        <f t="shared" si="1055"/>
        <v>1</v>
      </c>
      <c r="CJ951" s="17">
        <f t="shared" si="1056"/>
        <v>0</v>
      </c>
      <c r="CK951" s="38">
        <f>MAX(BV38:BV951)</f>
        <v>1876.9</v>
      </c>
      <c r="CL951" s="38">
        <f t="shared" si="1102"/>
        <v>-634.60000000000014</v>
      </c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</row>
    <row r="952" spans="1:147" customFormat="1" x14ac:dyDescent="0.25">
      <c r="A952" s="3"/>
      <c r="B952" s="254">
        <f t="shared" si="1060"/>
        <v>42730</v>
      </c>
      <c r="C952" s="5">
        <f t="shared" si="1063"/>
        <v>71607</v>
      </c>
      <c r="D952" s="5">
        <v>0</v>
      </c>
      <c r="E952" s="66">
        <f t="shared" si="1067"/>
        <v>0</v>
      </c>
      <c r="F952" s="66">
        <f t="shared" si="1061"/>
        <v>-3357.9999999999995</v>
      </c>
      <c r="G952" s="4">
        <f t="shared" si="1064"/>
        <v>68249</v>
      </c>
      <c r="H952" s="8">
        <f t="shared" si="1062"/>
        <v>-4.6894856648093057E-2</v>
      </c>
      <c r="I952" s="3"/>
      <c r="J952" s="306">
        <v>42919</v>
      </c>
      <c r="K952" s="176">
        <v>1241.7</v>
      </c>
      <c r="L952" s="176">
        <v>1242.5999999999999</v>
      </c>
      <c r="M952" s="176">
        <v>1206.5999999999999</v>
      </c>
      <c r="N952" s="178">
        <v>1209.7</v>
      </c>
      <c r="O952" s="5">
        <f t="shared" si="1053"/>
        <v>36</v>
      </c>
      <c r="P952" s="8">
        <f t="shared" si="1054"/>
        <v>2.899251026818072E-2</v>
      </c>
      <c r="Q952" s="8">
        <f>(AVERAGE(P949:P951))*Q1239</f>
        <v>7.6354006801249543E-3</v>
      </c>
      <c r="R952" s="8">
        <f>P951/P1239</f>
        <v>0.50718157730367364</v>
      </c>
      <c r="S952" s="109">
        <f t="shared" si="1040"/>
        <v>1232.219122975489</v>
      </c>
      <c r="T952" s="5">
        <f t="shared" si="1041"/>
        <v>11.700000000000045</v>
      </c>
      <c r="U952" s="8">
        <f t="shared" si="1052"/>
        <v>0.4149999999999977</v>
      </c>
      <c r="V952" s="19">
        <f t="shared" si="1042"/>
        <v>20.299999999999955</v>
      </c>
      <c r="W952" s="109">
        <f t="shared" si="1043"/>
        <v>1251.1808770245111</v>
      </c>
      <c r="X952" s="5">
        <f t="shared" si="1044"/>
        <v>8.2999999999999545</v>
      </c>
      <c r="Y952" s="8">
        <f t="shared" si="1057"/>
        <v>0.5850000000000023</v>
      </c>
      <c r="Z952" s="5">
        <f t="shared" si="1045"/>
        <v>0</v>
      </c>
      <c r="AA952" s="5">
        <f>K952*AA1239</f>
        <v>16.142099999999999</v>
      </c>
      <c r="AB952" s="5">
        <f t="shared" si="1058"/>
        <v>8.1869757389936293</v>
      </c>
      <c r="AC952" s="2">
        <f t="shared" si="1100"/>
        <v>42919</v>
      </c>
      <c r="AD952" s="43">
        <f t="shared" si="1068"/>
        <v>1230</v>
      </c>
      <c r="AE952" s="235">
        <v>3.2</v>
      </c>
      <c r="AF952" s="131">
        <f>(AK951&gt;AF1239)*1</f>
        <v>0</v>
      </c>
      <c r="AG952" s="112">
        <f>MROUND((AD952*AG1239),5)</f>
        <v>1205</v>
      </c>
      <c r="AH952" s="113">
        <f>MROUND((AE952*AH1239),0.1)</f>
        <v>0.60000000000000009</v>
      </c>
      <c r="AI952" s="60">
        <f t="shared" si="1069"/>
        <v>-32.599999999999909</v>
      </c>
      <c r="AJ952" s="60">
        <f t="shared" si="1046"/>
        <v>1241.7</v>
      </c>
      <c r="AK952" s="133">
        <f t="shared" si="1047"/>
        <v>1209.7</v>
      </c>
      <c r="AL952" s="41">
        <f t="shared" si="1059"/>
        <v>1250</v>
      </c>
      <c r="AM952" s="56">
        <f t="shared" si="1065"/>
        <v>3.5</v>
      </c>
      <c r="AN952" s="82">
        <f t="shared" si="1066"/>
        <v>0</v>
      </c>
      <c r="AO952" s="82">
        <f t="shared" si="1070"/>
        <v>1</v>
      </c>
      <c r="AP952" s="33">
        <f t="shared" si="1085"/>
        <v>0</v>
      </c>
      <c r="AQ952" s="29">
        <f t="shared" si="1071"/>
        <v>0</v>
      </c>
      <c r="AR952" s="86">
        <f t="shared" si="1072"/>
        <v>0</v>
      </c>
      <c r="AS952" s="33">
        <f t="shared" si="1073"/>
        <v>0</v>
      </c>
      <c r="AT952" s="19">
        <f t="shared" si="1074"/>
        <v>0</v>
      </c>
      <c r="AU952" s="18">
        <f t="shared" si="1086"/>
        <v>1</v>
      </c>
      <c r="AV952" s="5">
        <f t="shared" si="1087"/>
        <v>3.5</v>
      </c>
      <c r="AW952" s="17">
        <f t="shared" si="1075"/>
        <v>1</v>
      </c>
      <c r="AX952" s="17">
        <f t="shared" si="1076"/>
        <v>0</v>
      </c>
      <c r="AY952" s="17">
        <f t="shared" si="1088"/>
        <v>0</v>
      </c>
      <c r="AZ952" s="19">
        <f t="shared" si="1089"/>
        <v>1260</v>
      </c>
      <c r="BA952" s="19">
        <f t="shared" si="1090"/>
        <v>0</v>
      </c>
      <c r="BB952" s="19">
        <f t="shared" si="1091"/>
        <v>0</v>
      </c>
      <c r="BC952" s="19">
        <f t="shared" si="1092"/>
        <v>0</v>
      </c>
      <c r="BD952" s="17">
        <f t="shared" si="1093"/>
        <v>1260</v>
      </c>
      <c r="BE952" s="17">
        <f t="shared" si="1077"/>
        <v>0</v>
      </c>
      <c r="BF952" s="38">
        <f t="shared" si="1078"/>
        <v>0</v>
      </c>
      <c r="BG952" s="38">
        <f t="shared" si="1079"/>
        <v>0</v>
      </c>
      <c r="BH952" s="38">
        <f t="shared" si="1094"/>
        <v>0</v>
      </c>
      <c r="BI952" s="38">
        <f t="shared" si="1080"/>
        <v>-0.60000000000000009</v>
      </c>
      <c r="BJ952" s="5">
        <f t="shared" si="1081"/>
        <v>0</v>
      </c>
      <c r="BK952" s="5">
        <f t="shared" si="1095"/>
        <v>0</v>
      </c>
      <c r="BL952" s="22">
        <f t="shared" si="1096"/>
        <v>3.5</v>
      </c>
      <c r="BM952" s="5">
        <f t="shared" si="1097"/>
        <v>2.9</v>
      </c>
      <c r="BN952" s="66">
        <f t="shared" si="1098"/>
        <v>290</v>
      </c>
      <c r="BO952" s="5">
        <f>AP952*BO1790</f>
        <v>0</v>
      </c>
      <c r="BP952" s="5">
        <f>AU952*BP1239</f>
        <v>-39</v>
      </c>
      <c r="BQ952" s="5">
        <f t="shared" si="1049"/>
        <v>-39</v>
      </c>
      <c r="BR952" s="356">
        <f t="shared" si="1031"/>
        <v>212</v>
      </c>
      <c r="BS952" s="5">
        <f t="shared" si="1099"/>
        <v>1209.7</v>
      </c>
      <c r="BT952" s="6"/>
      <c r="BU952" s="306">
        <v>42919</v>
      </c>
      <c r="BV952" s="38">
        <f t="shared" si="1082"/>
        <v>1209.7</v>
      </c>
      <c r="BW952" s="66">
        <f>BV27*BV952</f>
        <v>99662.217828307796</v>
      </c>
      <c r="BX952" s="66">
        <f t="shared" si="1103"/>
        <v>-2685.7801944307139</v>
      </c>
      <c r="BY952" s="17">
        <f t="shared" si="1101"/>
        <v>0</v>
      </c>
      <c r="BZ952" s="17">
        <f t="shared" si="1104"/>
        <v>1</v>
      </c>
      <c r="CA952" s="66">
        <f t="shared" si="1050"/>
        <v>212</v>
      </c>
      <c r="CB952" s="66">
        <f>N3+CE952</f>
        <v>215047</v>
      </c>
      <c r="CC952" s="66">
        <f>MAX(BW404:BW952)</f>
        <v>154630.08732904927</v>
      </c>
      <c r="CD952" s="66">
        <f t="shared" si="1083"/>
        <v>-54967.869500741479</v>
      </c>
      <c r="CE952" s="66">
        <f t="shared" si="1051"/>
        <v>165047</v>
      </c>
      <c r="CF952" s="66">
        <f>MAX(CE404:CE952)</f>
        <v>165047</v>
      </c>
      <c r="CG952" s="66">
        <f t="shared" si="1084"/>
        <v>0</v>
      </c>
      <c r="CH952" s="370">
        <f t="shared" si="1048"/>
        <v>42919</v>
      </c>
      <c r="CI952" s="17">
        <f t="shared" si="1055"/>
        <v>1</v>
      </c>
      <c r="CJ952" s="17">
        <f t="shared" si="1056"/>
        <v>0</v>
      </c>
      <c r="CK952" s="38">
        <f>MAX(BV38:BV952)</f>
        <v>1876.9</v>
      </c>
      <c r="CL952" s="38">
        <f t="shared" si="1102"/>
        <v>-667.2</v>
      </c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</row>
    <row r="953" spans="1:147" customFormat="1" x14ac:dyDescent="0.25">
      <c r="A953" s="3"/>
      <c r="B953" s="254"/>
      <c r="C953" s="5"/>
      <c r="D953" s="5"/>
      <c r="E953" s="66"/>
      <c r="F953" s="151" t="s">
        <v>94</v>
      </c>
      <c r="G953" s="29"/>
      <c r="H953" s="151" t="s">
        <v>94</v>
      </c>
      <c r="I953" s="3"/>
      <c r="J953" s="306">
        <v>42926</v>
      </c>
      <c r="K953" s="176">
        <v>1212.0999999999999</v>
      </c>
      <c r="L953" s="176">
        <v>1232.7</v>
      </c>
      <c r="M953" s="176">
        <v>1204</v>
      </c>
      <c r="N953" s="178">
        <v>1227.5</v>
      </c>
      <c r="O953" s="5">
        <f t="shared" si="1053"/>
        <v>28.700000000000045</v>
      </c>
      <c r="P953" s="8">
        <f t="shared" si="1054"/>
        <v>2.36779143635014E-2</v>
      </c>
      <c r="Q953" s="8">
        <f>(AVERAGE(P950:P952))*Q1239</f>
        <v>8.1932007155673479E-3</v>
      </c>
      <c r="R953" s="8">
        <f>P952/P1239</f>
        <v>0.822208446363214</v>
      </c>
      <c r="S953" s="109">
        <f t="shared" si="1040"/>
        <v>1202.1690214126606</v>
      </c>
      <c r="T953" s="5">
        <f t="shared" si="1041"/>
        <v>12.099999999999909</v>
      </c>
      <c r="U953" s="8">
        <f t="shared" si="1052"/>
        <v>0.39500000000000457</v>
      </c>
      <c r="V953" s="19">
        <f t="shared" si="1042"/>
        <v>0</v>
      </c>
      <c r="W953" s="109">
        <f t="shared" si="1043"/>
        <v>1222.0309785873392</v>
      </c>
      <c r="X953" s="5">
        <f t="shared" si="1044"/>
        <v>7.9000000000000909</v>
      </c>
      <c r="Y953" s="8">
        <f t="shared" si="1057"/>
        <v>0.60499999999999543</v>
      </c>
      <c r="Z953" s="5">
        <f t="shared" si="1045"/>
        <v>7.5</v>
      </c>
      <c r="AA953" s="5">
        <f>K953*AA1239</f>
        <v>15.757299999999999</v>
      </c>
      <c r="AB953" s="5">
        <f t="shared" si="1058"/>
        <v>12.955785151879072</v>
      </c>
      <c r="AC953" s="2">
        <f t="shared" si="1100"/>
        <v>42926</v>
      </c>
      <c r="AD953" s="43">
        <f t="shared" si="1068"/>
        <v>1200</v>
      </c>
      <c r="AE953" s="235">
        <v>3.4</v>
      </c>
      <c r="AF953" s="131">
        <f>(AK952&gt;AF1239)*1</f>
        <v>0</v>
      </c>
      <c r="AG953" s="112">
        <f>MROUND((AD953*AG1239),5)</f>
        <v>1175</v>
      </c>
      <c r="AH953" s="113">
        <f>MROUND((AE953*AH1239),0.1)</f>
        <v>0.60000000000000009</v>
      </c>
      <c r="AI953" s="60">
        <f t="shared" si="1069"/>
        <v>17.799999999999955</v>
      </c>
      <c r="AJ953" s="60">
        <f t="shared" si="1046"/>
        <v>1212.0999999999999</v>
      </c>
      <c r="AK953" s="133">
        <f t="shared" si="1047"/>
        <v>1227.5</v>
      </c>
      <c r="AL953" s="41">
        <f t="shared" si="1059"/>
        <v>1220</v>
      </c>
      <c r="AM953" s="56">
        <f t="shared" si="1065"/>
        <v>4.8000000000000007</v>
      </c>
      <c r="AN953" s="82">
        <f t="shared" si="1066"/>
        <v>1</v>
      </c>
      <c r="AO953" s="82">
        <f t="shared" si="1070"/>
        <v>0</v>
      </c>
      <c r="AP953" s="33">
        <f t="shared" si="1085"/>
        <v>0</v>
      </c>
      <c r="AQ953" s="29">
        <f t="shared" si="1071"/>
        <v>0</v>
      </c>
      <c r="AR953" s="86">
        <f t="shared" si="1072"/>
        <v>1</v>
      </c>
      <c r="AS953" s="33">
        <f t="shared" si="1073"/>
        <v>0</v>
      </c>
      <c r="AT953" s="19">
        <f t="shared" si="1074"/>
        <v>0</v>
      </c>
      <c r="AU953" s="18">
        <f t="shared" si="1086"/>
        <v>1</v>
      </c>
      <c r="AV953" s="5">
        <f t="shared" si="1087"/>
        <v>4.8000000000000007</v>
      </c>
      <c r="AW953" s="17">
        <f t="shared" si="1075"/>
        <v>0</v>
      </c>
      <c r="AX953" s="17">
        <f t="shared" si="1076"/>
        <v>1</v>
      </c>
      <c r="AY953" s="17">
        <f t="shared" si="1088"/>
        <v>1220</v>
      </c>
      <c r="AZ953" s="19">
        <f t="shared" si="1089"/>
        <v>1260</v>
      </c>
      <c r="BA953" s="19">
        <f t="shared" si="1090"/>
        <v>0</v>
      </c>
      <c r="BB953" s="19">
        <f t="shared" si="1091"/>
        <v>0</v>
      </c>
      <c r="BC953" s="19">
        <f t="shared" si="1092"/>
        <v>1220</v>
      </c>
      <c r="BD953" s="17">
        <f t="shared" si="1093"/>
        <v>0</v>
      </c>
      <c r="BE953" s="17">
        <f t="shared" si="1077"/>
        <v>0</v>
      </c>
      <c r="BF953" s="38">
        <f t="shared" si="1078"/>
        <v>0</v>
      </c>
      <c r="BG953" s="38">
        <f t="shared" si="1079"/>
        <v>0</v>
      </c>
      <c r="BH953" s="38">
        <f t="shared" si="1094"/>
        <v>0</v>
      </c>
      <c r="BI953" s="38">
        <f t="shared" si="1080"/>
        <v>-0.60000000000000009</v>
      </c>
      <c r="BJ953" s="5">
        <f t="shared" si="1081"/>
        <v>0</v>
      </c>
      <c r="BK953" s="5">
        <f t="shared" si="1095"/>
        <v>-40</v>
      </c>
      <c r="BL953" s="22">
        <f t="shared" si="1096"/>
        <v>-35.200000000000003</v>
      </c>
      <c r="BM953" s="5">
        <f t="shared" si="1097"/>
        <v>-35.800000000000004</v>
      </c>
      <c r="BN953" s="66">
        <f t="shared" si="1098"/>
        <v>-3580.0000000000005</v>
      </c>
      <c r="BO953" s="5">
        <f>AP953*BO1791</f>
        <v>0</v>
      </c>
      <c r="BP953" s="5">
        <f>AU953*BP1239</f>
        <v>-39</v>
      </c>
      <c r="BQ953" s="5">
        <f t="shared" si="1049"/>
        <v>-39</v>
      </c>
      <c r="BR953" s="356">
        <f t="shared" si="1031"/>
        <v>-3658.0000000000005</v>
      </c>
      <c r="BS953" s="5">
        <f t="shared" si="1099"/>
        <v>1227.5</v>
      </c>
      <c r="BT953" s="6"/>
      <c r="BU953" s="306">
        <v>42926</v>
      </c>
      <c r="BV953" s="38">
        <f t="shared" si="1082"/>
        <v>1227.5</v>
      </c>
      <c r="BW953" s="66">
        <f>BV27*BV953</f>
        <v>101128.68676882518</v>
      </c>
      <c r="BX953" s="66">
        <f t="shared" si="1103"/>
        <v>1466.4689405173849</v>
      </c>
      <c r="BY953" s="17">
        <f t="shared" si="1101"/>
        <v>1</v>
      </c>
      <c r="BZ953" s="17">
        <f t="shared" si="1104"/>
        <v>0</v>
      </c>
      <c r="CA953" s="66">
        <f t="shared" si="1050"/>
        <v>-3658</v>
      </c>
      <c r="CB953" s="66">
        <f>N3+CE953</f>
        <v>211389</v>
      </c>
      <c r="CC953" s="66">
        <f>MAX(BW404:BW953)</f>
        <v>154630.08732904927</v>
      </c>
      <c r="CD953" s="66">
        <f t="shared" si="1083"/>
        <v>-53501.400560224094</v>
      </c>
      <c r="CE953" s="66">
        <f t="shared" si="1051"/>
        <v>161389</v>
      </c>
      <c r="CF953" s="66">
        <f>MAX(CE404:CE953)</f>
        <v>165047</v>
      </c>
      <c r="CG953" s="66">
        <f t="shared" si="1084"/>
        <v>-3658</v>
      </c>
      <c r="CH953" s="370">
        <f t="shared" si="1048"/>
        <v>42926</v>
      </c>
      <c r="CI953" s="17">
        <f t="shared" si="1055"/>
        <v>0</v>
      </c>
      <c r="CJ953" s="17">
        <f t="shared" si="1056"/>
        <v>1</v>
      </c>
      <c r="CK953" s="38">
        <f>MAX(BV38:BV953)</f>
        <v>1876.9</v>
      </c>
      <c r="CL953" s="38">
        <f t="shared" si="1102"/>
        <v>-649.40000000000009</v>
      </c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</row>
    <row r="954" spans="1:147" customFormat="1" x14ac:dyDescent="0.25">
      <c r="A954" s="3"/>
      <c r="B954" s="254"/>
      <c r="C954" s="5"/>
      <c r="D954" s="5"/>
      <c r="E954" s="66"/>
      <c r="F954" s="72">
        <f>SUM(F901:F953)</f>
        <v>18129</v>
      </c>
      <c r="G954" s="29"/>
      <c r="H954" s="152">
        <f>F954/C901</f>
        <v>0.36171189146049482</v>
      </c>
      <c r="I954" s="3"/>
      <c r="J954" s="306">
        <v>42933</v>
      </c>
      <c r="K954" s="176">
        <v>1228.7</v>
      </c>
      <c r="L954" s="176">
        <v>1255.9000000000001</v>
      </c>
      <c r="M954" s="176">
        <v>1227.5</v>
      </c>
      <c r="N954" s="178">
        <v>1254.9000000000001</v>
      </c>
      <c r="O954" s="5">
        <f t="shared" si="1053"/>
        <v>28.400000000000091</v>
      </c>
      <c r="P954" s="8">
        <f t="shared" si="1054"/>
        <v>2.3113860177423368E-2</v>
      </c>
      <c r="Q954" s="8">
        <f>(AVERAGE(P951:P953))*Q1239</f>
        <v>9.4072714123540034E-3</v>
      </c>
      <c r="R954" s="8">
        <f>P953/P1239</f>
        <v>0.67149001593359936</v>
      </c>
      <c r="S954" s="109">
        <f t="shared" si="1040"/>
        <v>1217.1412856156408</v>
      </c>
      <c r="T954" s="5">
        <f t="shared" si="1041"/>
        <v>13.700000000000045</v>
      </c>
      <c r="U954" s="8">
        <f t="shared" si="1052"/>
        <v>0.45199999999999818</v>
      </c>
      <c r="V954" s="19">
        <f t="shared" si="1042"/>
        <v>0</v>
      </c>
      <c r="W954" s="109">
        <f t="shared" si="1043"/>
        <v>1240.2587143843593</v>
      </c>
      <c r="X954" s="5">
        <f t="shared" si="1044"/>
        <v>11.299999999999955</v>
      </c>
      <c r="Y954" s="8">
        <f t="shared" si="1057"/>
        <v>0.54800000000000182</v>
      </c>
      <c r="Z954" s="5">
        <f t="shared" si="1045"/>
        <v>14.900000000000091</v>
      </c>
      <c r="AA954" s="5">
        <f>K954*AA1239</f>
        <v>15.973100000000001</v>
      </c>
      <c r="AB954" s="5">
        <f t="shared" si="1058"/>
        <v>10.725777173508977</v>
      </c>
      <c r="AC954" s="2">
        <f t="shared" si="1100"/>
        <v>42933</v>
      </c>
      <c r="AD954" s="43">
        <f t="shared" si="1068"/>
        <v>1215</v>
      </c>
      <c r="AE954" s="235">
        <v>5.0999999999999996</v>
      </c>
      <c r="AF954" s="131">
        <f>(AK953&gt;AF1239)*1</f>
        <v>0</v>
      </c>
      <c r="AG954" s="112">
        <f>MROUND((AD954*AG1239),5)</f>
        <v>1190</v>
      </c>
      <c r="AH954" s="113">
        <f>MROUND((AE954*AH1239),0.1)</f>
        <v>0.9</v>
      </c>
      <c r="AI954" s="60">
        <f t="shared" si="1069"/>
        <v>27.400000000000091</v>
      </c>
      <c r="AJ954" s="60">
        <f t="shared" si="1046"/>
        <v>1228.7</v>
      </c>
      <c r="AK954" s="133">
        <f t="shared" si="1047"/>
        <v>1254.9000000000001</v>
      </c>
      <c r="AL954" s="41">
        <f t="shared" si="1059"/>
        <v>1240</v>
      </c>
      <c r="AM954" s="56">
        <f t="shared" si="1065"/>
        <v>7.8000000000000007</v>
      </c>
      <c r="AN954" s="82">
        <f t="shared" si="1066"/>
        <v>1</v>
      </c>
      <c r="AO954" s="82">
        <f t="shared" si="1070"/>
        <v>0</v>
      </c>
      <c r="AP954" s="33">
        <f t="shared" si="1085"/>
        <v>1</v>
      </c>
      <c r="AQ954" s="29">
        <f t="shared" si="1071"/>
        <v>5.0999999999999996</v>
      </c>
      <c r="AR954" s="86">
        <f t="shared" si="1072"/>
        <v>1</v>
      </c>
      <c r="AS954" s="33">
        <f t="shared" si="1073"/>
        <v>0</v>
      </c>
      <c r="AT954" s="19">
        <f t="shared" si="1074"/>
        <v>0</v>
      </c>
      <c r="AU954" s="18">
        <f t="shared" si="1086"/>
        <v>0</v>
      </c>
      <c r="AV954" s="5">
        <f t="shared" si="1087"/>
        <v>0</v>
      </c>
      <c r="AW954" s="17">
        <f t="shared" si="1075"/>
        <v>0</v>
      </c>
      <c r="AX954" s="17">
        <f t="shared" si="1076"/>
        <v>0</v>
      </c>
      <c r="AY954" s="17">
        <f t="shared" si="1088"/>
        <v>0</v>
      </c>
      <c r="AZ954" s="19">
        <f t="shared" si="1089"/>
        <v>0</v>
      </c>
      <c r="BA954" s="19">
        <f t="shared" si="1090"/>
        <v>0</v>
      </c>
      <c r="BB954" s="19">
        <f t="shared" si="1091"/>
        <v>0</v>
      </c>
      <c r="BC954" s="19">
        <f t="shared" si="1092"/>
        <v>0</v>
      </c>
      <c r="BD954" s="17">
        <f t="shared" si="1093"/>
        <v>0</v>
      </c>
      <c r="BE954" s="17">
        <f t="shared" si="1077"/>
        <v>0</v>
      </c>
      <c r="BF954" s="38">
        <f t="shared" si="1078"/>
        <v>0</v>
      </c>
      <c r="BG954" s="38">
        <f t="shared" si="1079"/>
        <v>0</v>
      </c>
      <c r="BH954" s="38">
        <f t="shared" si="1094"/>
        <v>0</v>
      </c>
      <c r="BI954" s="38">
        <f t="shared" si="1080"/>
        <v>-0.9</v>
      </c>
      <c r="BJ954" s="5">
        <f t="shared" si="1081"/>
        <v>5.0999999999999996</v>
      </c>
      <c r="BK954" s="5">
        <f t="shared" si="1095"/>
        <v>0</v>
      </c>
      <c r="BL954" s="22">
        <f t="shared" si="1096"/>
        <v>0</v>
      </c>
      <c r="BM954" s="5">
        <f t="shared" si="1097"/>
        <v>4.1999999999999993</v>
      </c>
      <c r="BN954" s="66">
        <f t="shared" si="1098"/>
        <v>419.99999999999994</v>
      </c>
      <c r="BO954" s="5">
        <f>AP954*BO1792</f>
        <v>0</v>
      </c>
      <c r="BP954" s="5">
        <f>AU954*BP1239</f>
        <v>0</v>
      </c>
      <c r="BQ954" s="5">
        <f t="shared" si="1049"/>
        <v>-39</v>
      </c>
      <c r="BR954" s="356">
        <f t="shared" si="1031"/>
        <v>380.99999999999994</v>
      </c>
      <c r="BS954" s="5">
        <f t="shared" si="1099"/>
        <v>1254.9000000000001</v>
      </c>
      <c r="BT954" s="6"/>
      <c r="BU954" s="306">
        <v>42933</v>
      </c>
      <c r="BV954" s="38">
        <f t="shared" si="1082"/>
        <v>1254.9000000000001</v>
      </c>
      <c r="BW954" s="66">
        <f>BV27*BV954</f>
        <v>103386.06030647554</v>
      </c>
      <c r="BX954" s="66">
        <f t="shared" si="1103"/>
        <v>2257.373537650361</v>
      </c>
      <c r="BY954" s="17">
        <f t="shared" si="1101"/>
        <v>1</v>
      </c>
      <c r="BZ954" s="17">
        <f t="shared" si="1104"/>
        <v>0</v>
      </c>
      <c r="CA954" s="66">
        <f t="shared" si="1050"/>
        <v>381</v>
      </c>
      <c r="CB954" s="66">
        <f>N3+CE954</f>
        <v>211770</v>
      </c>
      <c r="CC954" s="66">
        <f>MAX(BW404:BW954)</f>
        <v>154630.08732904927</v>
      </c>
      <c r="CD954" s="66">
        <f t="shared" si="1083"/>
        <v>-51244.027022573733</v>
      </c>
      <c r="CE954" s="66">
        <f t="shared" si="1051"/>
        <v>161770</v>
      </c>
      <c r="CF954" s="66">
        <f>MAX(CE404:CE954)</f>
        <v>165047</v>
      </c>
      <c r="CG954" s="66">
        <f t="shared" si="1084"/>
        <v>-3277</v>
      </c>
      <c r="CH954" s="370">
        <f t="shared" si="1048"/>
        <v>42933</v>
      </c>
      <c r="CI954" s="17">
        <f t="shared" si="1055"/>
        <v>1</v>
      </c>
      <c r="CJ954" s="17">
        <f t="shared" si="1056"/>
        <v>0</v>
      </c>
      <c r="CK954" s="38">
        <f>MAX(BV38:BV954)</f>
        <v>1876.9</v>
      </c>
      <c r="CL954" s="38">
        <f t="shared" si="1102"/>
        <v>-622</v>
      </c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</row>
    <row r="955" spans="1:147" customFormat="1" x14ac:dyDescent="0.25">
      <c r="A955" s="3"/>
      <c r="B955" s="254"/>
      <c r="C955" s="5"/>
      <c r="D955" s="5"/>
      <c r="E955" s="66"/>
      <c r="F955" s="66"/>
      <c r="G955" s="4"/>
      <c r="H955" s="8"/>
      <c r="I955" s="3"/>
      <c r="J955" s="306">
        <v>42940</v>
      </c>
      <c r="K955" s="176">
        <v>1255.5</v>
      </c>
      <c r="L955" s="176">
        <v>1277</v>
      </c>
      <c r="M955" s="176">
        <v>1243.2</v>
      </c>
      <c r="N955" s="178">
        <v>1275.3</v>
      </c>
      <c r="O955" s="5">
        <f t="shared" si="1053"/>
        <v>33.799999999999955</v>
      </c>
      <c r="P955" s="8">
        <f t="shared" si="1054"/>
        <v>2.6921545201115057E-2</v>
      </c>
      <c r="Q955" s="8">
        <f>(AVERAGE(P952:P954))*Q1239</f>
        <v>1.0104571307880733E-2</v>
      </c>
      <c r="R955" s="8">
        <f>P954/P1239</f>
        <v>0.65549381168256993</v>
      </c>
      <c r="S955" s="109">
        <f t="shared" si="1040"/>
        <v>1242.8137107229556</v>
      </c>
      <c r="T955" s="5">
        <f t="shared" si="1041"/>
        <v>10.5</v>
      </c>
      <c r="U955" s="8">
        <f t="shared" si="1052"/>
        <v>0.57999999999999996</v>
      </c>
      <c r="V955" s="19">
        <f t="shared" si="1042"/>
        <v>0</v>
      </c>
      <c r="W955" s="109">
        <f t="shared" si="1043"/>
        <v>1268.1862892770444</v>
      </c>
      <c r="X955" s="5">
        <f t="shared" si="1044"/>
        <v>14.5</v>
      </c>
      <c r="Y955" s="8">
        <f t="shared" si="1057"/>
        <v>0.42000000000000004</v>
      </c>
      <c r="Z955" s="5">
        <f t="shared" si="1045"/>
        <v>5.2999999999999545</v>
      </c>
      <c r="AA955" s="5">
        <f>K955*AA1239</f>
        <v>16.3215</v>
      </c>
      <c r="AB955" s="5">
        <f t="shared" si="1058"/>
        <v>10.698642247377066</v>
      </c>
      <c r="AC955" s="2">
        <f t="shared" si="1100"/>
        <v>42940</v>
      </c>
      <c r="AD955" s="43">
        <f t="shared" si="1068"/>
        <v>1245</v>
      </c>
      <c r="AE955" s="235">
        <v>4.8</v>
      </c>
      <c r="AF955" s="131">
        <f>(AK954&gt;AF1239)*1</f>
        <v>1</v>
      </c>
      <c r="AG955" s="112">
        <f>MROUND((AD955*AG1239),5)</f>
        <v>1220</v>
      </c>
      <c r="AH955" s="113">
        <f>MROUND((AE955*AH1239),0.1)</f>
        <v>0.9</v>
      </c>
      <c r="AI955" s="60">
        <f t="shared" si="1069"/>
        <v>20.399999999999864</v>
      </c>
      <c r="AJ955" s="60">
        <f t="shared" si="1046"/>
        <v>1255.5</v>
      </c>
      <c r="AK955" s="133">
        <f t="shared" si="1047"/>
        <v>1275.3</v>
      </c>
      <c r="AL955" s="41">
        <f t="shared" si="1059"/>
        <v>1270</v>
      </c>
      <c r="AM955" s="56">
        <f t="shared" si="1065"/>
        <v>5.9</v>
      </c>
      <c r="AN955" s="82">
        <f t="shared" si="1066"/>
        <v>1</v>
      </c>
      <c r="AO955" s="82">
        <f t="shared" si="1070"/>
        <v>0</v>
      </c>
      <c r="AP955" s="33">
        <f t="shared" si="1085"/>
        <v>1</v>
      </c>
      <c r="AQ955" s="29">
        <f t="shared" si="1071"/>
        <v>4.8</v>
      </c>
      <c r="AR955" s="86">
        <f t="shared" si="1072"/>
        <v>1</v>
      </c>
      <c r="AS955" s="33">
        <f t="shared" si="1073"/>
        <v>0</v>
      </c>
      <c r="AT955" s="19">
        <f t="shared" si="1074"/>
        <v>0</v>
      </c>
      <c r="AU955" s="18">
        <f t="shared" si="1086"/>
        <v>0</v>
      </c>
      <c r="AV955" s="5">
        <f t="shared" si="1087"/>
        <v>0</v>
      </c>
      <c r="AW955" s="17">
        <f t="shared" si="1075"/>
        <v>0</v>
      </c>
      <c r="AX955" s="17">
        <f t="shared" si="1076"/>
        <v>0</v>
      </c>
      <c r="AY955" s="17">
        <f t="shared" si="1088"/>
        <v>0</v>
      </c>
      <c r="AZ955" s="19">
        <f t="shared" si="1089"/>
        <v>0</v>
      </c>
      <c r="BA955" s="19">
        <f t="shared" si="1090"/>
        <v>0</v>
      </c>
      <c r="BB955" s="19">
        <f t="shared" si="1091"/>
        <v>0</v>
      </c>
      <c r="BC955" s="19">
        <f t="shared" si="1092"/>
        <v>0</v>
      </c>
      <c r="BD955" s="17">
        <f t="shared" si="1093"/>
        <v>0</v>
      </c>
      <c r="BE955" s="17">
        <f t="shared" si="1077"/>
        <v>0</v>
      </c>
      <c r="BF955" s="38">
        <f t="shared" si="1078"/>
        <v>0</v>
      </c>
      <c r="BG955" s="38">
        <f t="shared" si="1079"/>
        <v>0</v>
      </c>
      <c r="BH955" s="38">
        <f t="shared" si="1094"/>
        <v>0</v>
      </c>
      <c r="BI955" s="38">
        <f t="shared" si="1080"/>
        <v>-0.9</v>
      </c>
      <c r="BJ955" s="5">
        <f t="shared" si="1081"/>
        <v>4.8</v>
      </c>
      <c r="BK955" s="5">
        <f t="shared" si="1095"/>
        <v>0</v>
      </c>
      <c r="BL955" s="22">
        <f t="shared" si="1096"/>
        <v>0</v>
      </c>
      <c r="BM955" s="5">
        <f t="shared" si="1097"/>
        <v>3.9</v>
      </c>
      <c r="BN955" s="66">
        <f t="shared" si="1098"/>
        <v>390</v>
      </c>
      <c r="BO955" s="5">
        <f>AP955*BO1793</f>
        <v>0</v>
      </c>
      <c r="BP955" s="5">
        <f>AU955*BP1239</f>
        <v>0</v>
      </c>
      <c r="BQ955" s="5">
        <f t="shared" si="1049"/>
        <v>-39</v>
      </c>
      <c r="BR955" s="356">
        <f t="shared" si="1031"/>
        <v>351</v>
      </c>
      <c r="BS955" s="5">
        <f t="shared" si="1099"/>
        <v>1275.3</v>
      </c>
      <c r="BT955" s="6"/>
      <c r="BU955" s="306">
        <v>42940</v>
      </c>
      <c r="BV955" s="38">
        <f t="shared" si="1082"/>
        <v>1275.3</v>
      </c>
      <c r="BW955" s="66">
        <f>BV27*BV955</f>
        <v>105066.7325753831</v>
      </c>
      <c r="BX955" s="66">
        <f t="shared" si="1103"/>
        <v>1680.6722689075541</v>
      </c>
      <c r="BY955" s="17">
        <f t="shared" si="1101"/>
        <v>1</v>
      </c>
      <c r="BZ955" s="17">
        <f t="shared" si="1104"/>
        <v>0</v>
      </c>
      <c r="CA955" s="66">
        <f t="shared" si="1050"/>
        <v>351</v>
      </c>
      <c r="CB955" s="66">
        <f>N3+CE955</f>
        <v>212121</v>
      </c>
      <c r="CC955" s="66">
        <f>MAX(BW404:BW955)</f>
        <v>154630.08732904927</v>
      </c>
      <c r="CD955" s="66">
        <f t="shared" si="1083"/>
        <v>-49563.354753666179</v>
      </c>
      <c r="CE955" s="66">
        <f t="shared" si="1051"/>
        <v>162121</v>
      </c>
      <c r="CF955" s="66">
        <f>MAX(CE404:CE955)</f>
        <v>165047</v>
      </c>
      <c r="CG955" s="66">
        <f t="shared" si="1084"/>
        <v>-2926</v>
      </c>
      <c r="CH955" s="370">
        <f t="shared" si="1048"/>
        <v>42940</v>
      </c>
      <c r="CI955" s="17">
        <f t="shared" si="1055"/>
        <v>1</v>
      </c>
      <c r="CJ955" s="17">
        <f t="shared" si="1056"/>
        <v>0</v>
      </c>
      <c r="CK955" s="38">
        <f>MAX(BV38:BV955)</f>
        <v>1876.9</v>
      </c>
      <c r="CL955" s="38">
        <f t="shared" si="1102"/>
        <v>-601.60000000000014</v>
      </c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</row>
    <row r="956" spans="1:147" customFormat="1" x14ac:dyDescent="0.25">
      <c r="A956" s="3"/>
      <c r="B956" s="254">
        <f t="shared" ref="B956:B987" si="1105">J926</f>
        <v>42737</v>
      </c>
      <c r="C956" s="5">
        <f>E956+G952+D956</f>
        <v>50120</v>
      </c>
      <c r="D956" s="5">
        <v>0</v>
      </c>
      <c r="E956" s="66">
        <f>-F954</f>
        <v>-18129</v>
      </c>
      <c r="F956" s="66">
        <f t="shared" ref="F956:F987" si="1106">BR926</f>
        <v>211</v>
      </c>
      <c r="G956" s="4">
        <f>C956+F956</f>
        <v>50331</v>
      </c>
      <c r="H956" s="8">
        <f t="shared" ref="H956:H987" si="1107">F956/C956</f>
        <v>4.2098962490023945E-3</v>
      </c>
      <c r="I956" s="3"/>
      <c r="J956" s="306">
        <v>42947</v>
      </c>
      <c r="K956" s="176">
        <v>1276.3</v>
      </c>
      <c r="L956" s="176">
        <v>1280.3</v>
      </c>
      <c r="M956" s="176">
        <v>1259.8</v>
      </c>
      <c r="N956" s="178">
        <v>1264.5999999999999</v>
      </c>
      <c r="O956" s="5">
        <f t="shared" si="1053"/>
        <v>20.5</v>
      </c>
      <c r="P956" s="8">
        <f t="shared" si="1054"/>
        <v>1.6062054375930425E-2</v>
      </c>
      <c r="Q956" s="8">
        <f>(AVERAGE(P953:P955))*Q1239</f>
        <v>9.8284426322719776E-3</v>
      </c>
      <c r="R956" s="8">
        <f>P955/P1239</f>
        <v>0.76347724459717259</v>
      </c>
      <c r="S956" s="109">
        <f t="shared" si="1040"/>
        <v>1263.7559586684313</v>
      </c>
      <c r="T956" s="5">
        <f t="shared" si="1041"/>
        <v>11.299999999999955</v>
      </c>
      <c r="U956" s="8">
        <f t="shared" si="1052"/>
        <v>0.54800000000000182</v>
      </c>
      <c r="V956" s="19">
        <f t="shared" si="1042"/>
        <v>0.40000000000009095</v>
      </c>
      <c r="W956" s="109">
        <f t="shared" si="1043"/>
        <v>1288.8440413315686</v>
      </c>
      <c r="X956" s="5">
        <f t="shared" si="1044"/>
        <v>13.700000000000045</v>
      </c>
      <c r="Y956" s="8">
        <f t="shared" si="1057"/>
        <v>0.45199999999999818</v>
      </c>
      <c r="Z956" s="5">
        <f t="shared" si="1045"/>
        <v>0</v>
      </c>
      <c r="AA956" s="5">
        <f>K956*AA1239</f>
        <v>16.591899999999999</v>
      </c>
      <c r="AB956" s="5">
        <f t="shared" si="1058"/>
        <v>12.667538094631826</v>
      </c>
      <c r="AC956" s="2">
        <f t="shared" si="1100"/>
        <v>42947</v>
      </c>
      <c r="AD956" s="43">
        <f t="shared" si="1068"/>
        <v>1265</v>
      </c>
      <c r="AE956" s="235">
        <v>6.2</v>
      </c>
      <c r="AF956" s="131">
        <f>(AK955&gt;AF1239)*1</f>
        <v>1</v>
      </c>
      <c r="AG956" s="112">
        <f>MROUND((AD956*AG1239),5)</f>
        <v>1240</v>
      </c>
      <c r="AH956" s="113">
        <f>MROUND((AE956*AH1239),0.1)</f>
        <v>1.1000000000000001</v>
      </c>
      <c r="AI956" s="60">
        <f t="shared" si="1069"/>
        <v>-10.700000000000045</v>
      </c>
      <c r="AJ956" s="60">
        <f t="shared" si="1046"/>
        <v>1276.3</v>
      </c>
      <c r="AK956" s="133">
        <f t="shared" si="1047"/>
        <v>1264.5999999999999</v>
      </c>
      <c r="AL956" s="41">
        <f t="shared" si="1059"/>
        <v>1290</v>
      </c>
      <c r="AM956" s="56">
        <f t="shared" si="1065"/>
        <v>4.5</v>
      </c>
      <c r="AN956" s="82">
        <f t="shared" si="1066"/>
        <v>0</v>
      </c>
      <c r="AO956" s="82">
        <f t="shared" si="1070"/>
        <v>1</v>
      </c>
      <c r="AP956" s="33">
        <f t="shared" si="1085"/>
        <v>1</v>
      </c>
      <c r="AQ956" s="29">
        <f t="shared" si="1071"/>
        <v>6.2</v>
      </c>
      <c r="AR956" s="86">
        <f t="shared" si="1072"/>
        <v>0</v>
      </c>
      <c r="AS956" s="33">
        <f t="shared" si="1073"/>
        <v>1</v>
      </c>
      <c r="AT956" s="19">
        <f t="shared" si="1074"/>
        <v>1265</v>
      </c>
      <c r="AU956" s="18">
        <f t="shared" si="1086"/>
        <v>0</v>
      </c>
      <c r="AV956" s="5">
        <f t="shared" si="1087"/>
        <v>0</v>
      </c>
      <c r="AW956" s="17">
        <f t="shared" si="1075"/>
        <v>0</v>
      </c>
      <c r="AX956" s="17">
        <f t="shared" si="1076"/>
        <v>0</v>
      </c>
      <c r="AY956" s="17">
        <f t="shared" si="1088"/>
        <v>0</v>
      </c>
      <c r="AZ956" s="19">
        <f t="shared" si="1089"/>
        <v>0</v>
      </c>
      <c r="BA956" s="19">
        <f t="shared" si="1090"/>
        <v>1265</v>
      </c>
      <c r="BB956" s="19">
        <f t="shared" si="1091"/>
        <v>0</v>
      </c>
      <c r="BC956" s="19">
        <f t="shared" si="1092"/>
        <v>0</v>
      </c>
      <c r="BD956" s="17">
        <f t="shared" si="1093"/>
        <v>1265</v>
      </c>
      <c r="BE956" s="17">
        <f t="shared" si="1077"/>
        <v>0</v>
      </c>
      <c r="BF956" s="38">
        <f t="shared" si="1078"/>
        <v>0</v>
      </c>
      <c r="BG956" s="38">
        <f t="shared" si="1079"/>
        <v>0</v>
      </c>
      <c r="BH956" s="38">
        <f t="shared" si="1094"/>
        <v>0</v>
      </c>
      <c r="BI956" s="38">
        <f t="shared" si="1080"/>
        <v>-1.1000000000000001</v>
      </c>
      <c r="BJ956" s="5">
        <f t="shared" si="1081"/>
        <v>6.2</v>
      </c>
      <c r="BK956" s="5">
        <f t="shared" si="1095"/>
        <v>0</v>
      </c>
      <c r="BL956" s="22">
        <f t="shared" si="1096"/>
        <v>0</v>
      </c>
      <c r="BM956" s="5">
        <f t="shared" si="1097"/>
        <v>5.0999999999999996</v>
      </c>
      <c r="BN956" s="66">
        <f t="shared" si="1098"/>
        <v>509.99999999999994</v>
      </c>
      <c r="BO956" s="5">
        <f>AP956*BO1794</f>
        <v>0</v>
      </c>
      <c r="BP956" s="5">
        <f>AU956*BP1239</f>
        <v>0</v>
      </c>
      <c r="BQ956" s="5">
        <f t="shared" si="1049"/>
        <v>-39</v>
      </c>
      <c r="BR956" s="356">
        <f t="shared" si="1031"/>
        <v>470.99999999999994</v>
      </c>
      <c r="BS956" s="5">
        <f t="shared" si="1099"/>
        <v>1264.5999999999999</v>
      </c>
      <c r="BT956" s="6"/>
      <c r="BU956" s="306">
        <v>42947</v>
      </c>
      <c r="BV956" s="38">
        <f t="shared" si="1082"/>
        <v>1264.5999999999999</v>
      </c>
      <c r="BW956" s="66">
        <f>BV27*BV956</f>
        <v>104185.20349316197</v>
      </c>
      <c r="BX956" s="66">
        <f t="shared" si="1103"/>
        <v>-881.52908222112455</v>
      </c>
      <c r="BY956" s="17">
        <f t="shared" si="1101"/>
        <v>0</v>
      </c>
      <c r="BZ956" s="17">
        <f t="shared" si="1104"/>
        <v>1</v>
      </c>
      <c r="CA956" s="66">
        <f t="shared" si="1050"/>
        <v>471</v>
      </c>
      <c r="CB956" s="66">
        <f>N3+CE956</f>
        <v>212592</v>
      </c>
      <c r="CC956" s="66">
        <f>MAX(BW404:BW956)</f>
        <v>154630.08732904927</v>
      </c>
      <c r="CD956" s="66">
        <f t="shared" si="1083"/>
        <v>-50444.883835887304</v>
      </c>
      <c r="CE956" s="66">
        <f t="shared" si="1051"/>
        <v>162592</v>
      </c>
      <c r="CF956" s="66">
        <f>MAX(CE404:CE956)</f>
        <v>165047</v>
      </c>
      <c r="CG956" s="66">
        <f t="shared" si="1084"/>
        <v>-2455</v>
      </c>
      <c r="CH956" s="370">
        <f t="shared" si="1048"/>
        <v>42947</v>
      </c>
      <c r="CI956" s="17">
        <f t="shared" si="1055"/>
        <v>1</v>
      </c>
      <c r="CJ956" s="17">
        <f t="shared" si="1056"/>
        <v>0</v>
      </c>
      <c r="CK956" s="38">
        <f>MAX(BV38:BV956)</f>
        <v>1876.9</v>
      </c>
      <c r="CL956" s="38">
        <f t="shared" si="1102"/>
        <v>-612.30000000000018</v>
      </c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</row>
    <row r="957" spans="1:147" customFormat="1" x14ac:dyDescent="0.25">
      <c r="A957" s="3"/>
      <c r="B957" s="254">
        <f t="shared" si="1105"/>
        <v>42744</v>
      </c>
      <c r="C957" s="5">
        <f t="shared" ref="C957:C988" si="1108">G956</f>
        <v>50331</v>
      </c>
      <c r="D957" s="5">
        <v>0</v>
      </c>
      <c r="E957" s="66">
        <v>0</v>
      </c>
      <c r="F957" s="66">
        <f t="shared" si="1106"/>
        <v>481</v>
      </c>
      <c r="G957" s="4">
        <f t="shared" ref="G957:G988" si="1109">G956+F957</f>
        <v>50812</v>
      </c>
      <c r="H957" s="8">
        <f t="shared" si="1107"/>
        <v>9.5567344181518351E-3</v>
      </c>
      <c r="I957" s="3"/>
      <c r="J957" s="306">
        <v>42954</v>
      </c>
      <c r="K957" s="176">
        <v>1264.3</v>
      </c>
      <c r="L957" s="176">
        <v>1298.0999999999999</v>
      </c>
      <c r="M957" s="176">
        <v>1257.0999999999999</v>
      </c>
      <c r="N957" s="178">
        <v>1294</v>
      </c>
      <c r="O957" s="5">
        <f t="shared" si="1053"/>
        <v>41</v>
      </c>
      <c r="P957" s="8">
        <f t="shared" si="1054"/>
        <v>3.2429012101558179E-2</v>
      </c>
      <c r="Q957" s="8">
        <f>(AVERAGE(P954:P956))*Q1239</f>
        <v>8.8129946339291793E-3</v>
      </c>
      <c r="R957" s="8">
        <f>P956/P1239</f>
        <v>0.4555092557241997</v>
      </c>
      <c r="S957" s="109">
        <f t="shared" si="1040"/>
        <v>1253.1577308843232</v>
      </c>
      <c r="T957" s="5">
        <f t="shared" si="1041"/>
        <v>9.2999999999999545</v>
      </c>
      <c r="U957" s="8">
        <f t="shared" si="1052"/>
        <v>0.53500000000000225</v>
      </c>
      <c r="V957" s="19">
        <f t="shared" si="1042"/>
        <v>0</v>
      </c>
      <c r="W957" s="109">
        <f t="shared" si="1043"/>
        <v>1275.4422691156767</v>
      </c>
      <c r="X957" s="5">
        <f t="shared" si="1044"/>
        <v>10.700000000000045</v>
      </c>
      <c r="Y957" s="8">
        <f t="shared" si="1057"/>
        <v>0.46499999999999775</v>
      </c>
      <c r="Z957" s="5">
        <f t="shared" si="1045"/>
        <v>19</v>
      </c>
      <c r="AA957" s="5">
        <f>K957*AA1239</f>
        <v>16.4359</v>
      </c>
      <c r="AB957" s="5">
        <f t="shared" si="1058"/>
        <v>7.4867045761573738</v>
      </c>
      <c r="AC957" s="2">
        <f t="shared" si="1100"/>
        <v>42954</v>
      </c>
      <c r="AD957" s="43">
        <f t="shared" si="1068"/>
        <v>1255</v>
      </c>
      <c r="AE957" s="235">
        <v>6.9</v>
      </c>
      <c r="AF957" s="131">
        <f>(AK956&gt;AF1239)*1</f>
        <v>1</v>
      </c>
      <c r="AG957" s="112">
        <f>MROUND((AD957*AG1239),5)</f>
        <v>1230</v>
      </c>
      <c r="AH957" s="113">
        <f>MROUND((AE957*AH1239),0.1)</f>
        <v>1.2000000000000002</v>
      </c>
      <c r="AI957" s="60">
        <f t="shared" si="1069"/>
        <v>29.400000000000091</v>
      </c>
      <c r="AJ957" s="60">
        <f t="shared" si="1046"/>
        <v>1264.3</v>
      </c>
      <c r="AK957" s="133">
        <f t="shared" si="1047"/>
        <v>1294</v>
      </c>
      <c r="AL957" s="41">
        <f t="shared" si="1059"/>
        <v>1275</v>
      </c>
      <c r="AM957" s="56">
        <f t="shared" si="1065"/>
        <v>5.7</v>
      </c>
      <c r="AN957" s="82">
        <f t="shared" si="1066"/>
        <v>1</v>
      </c>
      <c r="AO957" s="82">
        <f t="shared" si="1070"/>
        <v>0</v>
      </c>
      <c r="AP957" s="33">
        <f t="shared" si="1085"/>
        <v>0</v>
      </c>
      <c r="AQ957" s="29">
        <f t="shared" si="1071"/>
        <v>0</v>
      </c>
      <c r="AR957" s="86">
        <f t="shared" si="1072"/>
        <v>1</v>
      </c>
      <c r="AS957" s="33">
        <f t="shared" si="1073"/>
        <v>0</v>
      </c>
      <c r="AT957" s="19">
        <f t="shared" si="1074"/>
        <v>0</v>
      </c>
      <c r="AU957" s="18">
        <f t="shared" si="1086"/>
        <v>1</v>
      </c>
      <c r="AV957" s="5">
        <f t="shared" si="1087"/>
        <v>5.7</v>
      </c>
      <c r="AW957" s="17">
        <f t="shared" si="1075"/>
        <v>0</v>
      </c>
      <c r="AX957" s="17">
        <f t="shared" si="1076"/>
        <v>1</v>
      </c>
      <c r="AY957" s="17">
        <f t="shared" si="1088"/>
        <v>1275</v>
      </c>
      <c r="AZ957" s="19">
        <f t="shared" si="1089"/>
        <v>1265</v>
      </c>
      <c r="BA957" s="19">
        <f t="shared" si="1090"/>
        <v>0</v>
      </c>
      <c r="BB957" s="19">
        <f t="shared" si="1091"/>
        <v>0</v>
      </c>
      <c r="BC957" s="19">
        <f t="shared" si="1092"/>
        <v>1275</v>
      </c>
      <c r="BD957" s="17">
        <f t="shared" si="1093"/>
        <v>0</v>
      </c>
      <c r="BE957" s="17">
        <f t="shared" si="1077"/>
        <v>0</v>
      </c>
      <c r="BF957" s="38">
        <f t="shared" si="1078"/>
        <v>0</v>
      </c>
      <c r="BG957" s="38">
        <f t="shared" si="1079"/>
        <v>0</v>
      </c>
      <c r="BH957" s="38">
        <f t="shared" si="1094"/>
        <v>0</v>
      </c>
      <c r="BI957" s="38">
        <f t="shared" si="1080"/>
        <v>-1.2000000000000002</v>
      </c>
      <c r="BJ957" s="5">
        <f t="shared" si="1081"/>
        <v>0</v>
      </c>
      <c r="BK957" s="5">
        <f t="shared" si="1095"/>
        <v>10</v>
      </c>
      <c r="BL957" s="22">
        <f t="shared" si="1096"/>
        <v>15.7</v>
      </c>
      <c r="BM957" s="5">
        <f t="shared" si="1097"/>
        <v>14.5</v>
      </c>
      <c r="BN957" s="66">
        <f t="shared" si="1098"/>
        <v>1450</v>
      </c>
      <c r="BO957" s="5">
        <f>AP957*BO1795</f>
        <v>0</v>
      </c>
      <c r="BP957" s="5">
        <f>AU957*BP1239</f>
        <v>-39</v>
      </c>
      <c r="BQ957" s="5">
        <f t="shared" si="1049"/>
        <v>-39</v>
      </c>
      <c r="BR957" s="356">
        <f t="shared" si="1031"/>
        <v>1372</v>
      </c>
      <c r="BS957" s="5">
        <f t="shared" si="1099"/>
        <v>1294</v>
      </c>
      <c r="BT957" s="6"/>
      <c r="BU957" s="306">
        <v>42954</v>
      </c>
      <c r="BV957" s="38">
        <f t="shared" si="1082"/>
        <v>1294</v>
      </c>
      <c r="BW957" s="66">
        <f>BV27*BV957</f>
        <v>106607.34882188169</v>
      </c>
      <c r="BX957" s="66">
        <f t="shared" si="1103"/>
        <v>2422.1453287197219</v>
      </c>
      <c r="BY957" s="17">
        <f t="shared" si="1101"/>
        <v>1</v>
      </c>
      <c r="BZ957" s="17">
        <f t="shared" si="1104"/>
        <v>0</v>
      </c>
      <c r="CA957" s="66">
        <f t="shared" si="1050"/>
        <v>1372</v>
      </c>
      <c r="CB957" s="66">
        <f>N3+CE957</f>
        <v>213964</v>
      </c>
      <c r="CC957" s="66">
        <f>MAX(BW404:BW957)</f>
        <v>154630.08732904927</v>
      </c>
      <c r="CD957" s="66">
        <f t="shared" si="1083"/>
        <v>-48022.738507167582</v>
      </c>
      <c r="CE957" s="66">
        <f t="shared" si="1051"/>
        <v>163964</v>
      </c>
      <c r="CF957" s="66">
        <f>MAX(CE404:CE957)</f>
        <v>165047</v>
      </c>
      <c r="CG957" s="66">
        <f t="shared" si="1084"/>
        <v>-1083</v>
      </c>
      <c r="CH957" s="370">
        <f t="shared" si="1048"/>
        <v>42954</v>
      </c>
      <c r="CI957" s="17">
        <f t="shared" si="1055"/>
        <v>1</v>
      </c>
      <c r="CJ957" s="17">
        <f t="shared" si="1056"/>
        <v>0</v>
      </c>
      <c r="CK957" s="38">
        <f>MAX(BV38:BV957)</f>
        <v>1876.9</v>
      </c>
      <c r="CL957" s="38">
        <f t="shared" si="1102"/>
        <v>-582.90000000000009</v>
      </c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</row>
    <row r="958" spans="1:147" customFormat="1" x14ac:dyDescent="0.25">
      <c r="A958" s="3"/>
      <c r="B958" s="254">
        <f t="shared" si="1105"/>
        <v>42751</v>
      </c>
      <c r="C958" s="5">
        <f t="shared" si="1108"/>
        <v>50812</v>
      </c>
      <c r="D958" s="5">
        <v>0</v>
      </c>
      <c r="E958" s="66">
        <f t="shared" ref="E958:E989" si="1110">E957</f>
        <v>0</v>
      </c>
      <c r="F958" s="66">
        <f t="shared" si="1106"/>
        <v>541</v>
      </c>
      <c r="G958" s="4">
        <f t="shared" si="1109"/>
        <v>51353</v>
      </c>
      <c r="H958" s="8">
        <f t="shared" si="1107"/>
        <v>1.0647091238290168E-2</v>
      </c>
      <c r="I958" s="3"/>
      <c r="J958" s="306">
        <v>42961</v>
      </c>
      <c r="K958" s="176">
        <v>1296.4000000000001</v>
      </c>
      <c r="L958" s="176">
        <v>1306.9000000000001</v>
      </c>
      <c r="M958" s="176">
        <v>1272.7</v>
      </c>
      <c r="N958" s="178">
        <v>1291.5999999999999</v>
      </c>
      <c r="O958" s="5">
        <f t="shared" si="1053"/>
        <v>34.200000000000045</v>
      </c>
      <c r="P958" s="8">
        <f t="shared" si="1054"/>
        <v>2.6380746683122527E-2</v>
      </c>
      <c r="Q958" s="8">
        <f>(AVERAGE(P955:P957))*Q1239</f>
        <v>1.0055014890480489E-2</v>
      </c>
      <c r="R958" s="8">
        <f>P957/P1239</f>
        <v>0.91966536910669328</v>
      </c>
      <c r="S958" s="109">
        <f t="shared" si="1040"/>
        <v>1283.3646786959812</v>
      </c>
      <c r="T958" s="5">
        <f t="shared" si="1041"/>
        <v>11.400000000000091</v>
      </c>
      <c r="U958" s="8">
        <f t="shared" si="1052"/>
        <v>0.54399999999999638</v>
      </c>
      <c r="V958" s="19">
        <f t="shared" si="1042"/>
        <v>0</v>
      </c>
      <c r="W958" s="109">
        <f t="shared" si="1043"/>
        <v>1309.435321304019</v>
      </c>
      <c r="X958" s="5">
        <f t="shared" si="1044"/>
        <v>13.599999999999909</v>
      </c>
      <c r="Y958" s="8">
        <f t="shared" si="1057"/>
        <v>0.45600000000000362</v>
      </c>
      <c r="Z958" s="5">
        <f t="shared" si="1045"/>
        <v>0</v>
      </c>
      <c r="AA958" s="5">
        <f>K958*AA1239</f>
        <v>16.853200000000001</v>
      </c>
      <c r="AB958" s="5">
        <f t="shared" si="1058"/>
        <v>15.499304398628924</v>
      </c>
      <c r="AC958" s="2">
        <f t="shared" si="1100"/>
        <v>42961</v>
      </c>
      <c r="AD958" s="43">
        <f t="shared" si="1068"/>
        <v>1285</v>
      </c>
      <c r="AE958" s="235">
        <v>4</v>
      </c>
      <c r="AF958" s="131">
        <f>(AK957&gt;AF1239)*1</f>
        <v>1</v>
      </c>
      <c r="AG958" s="112">
        <f>MROUND((AD958*AG1239),5)</f>
        <v>1260</v>
      </c>
      <c r="AH958" s="113">
        <f>MROUND((AE958*AH1239),0.1)</f>
        <v>0.70000000000000007</v>
      </c>
      <c r="AI958" s="60">
        <f t="shared" si="1069"/>
        <v>-2.4000000000000909</v>
      </c>
      <c r="AJ958" s="60">
        <f t="shared" si="1046"/>
        <v>1296.4000000000001</v>
      </c>
      <c r="AK958" s="133">
        <f t="shared" si="1047"/>
        <v>1291.5999999999999</v>
      </c>
      <c r="AL958" s="41">
        <f t="shared" si="1059"/>
        <v>1310</v>
      </c>
      <c r="AM958" s="56">
        <f t="shared" si="1065"/>
        <v>3.5</v>
      </c>
      <c r="AN958" s="82">
        <f t="shared" si="1066"/>
        <v>0</v>
      </c>
      <c r="AO958" s="82">
        <f t="shared" si="1070"/>
        <v>1</v>
      </c>
      <c r="AP958" s="33">
        <f t="shared" si="1085"/>
        <v>1</v>
      </c>
      <c r="AQ958" s="29">
        <f t="shared" si="1071"/>
        <v>4</v>
      </c>
      <c r="AR958" s="86">
        <f t="shared" si="1072"/>
        <v>1</v>
      </c>
      <c r="AS958" s="33">
        <f t="shared" si="1073"/>
        <v>0</v>
      </c>
      <c r="AT958" s="19">
        <f t="shared" si="1074"/>
        <v>0</v>
      </c>
      <c r="AU958" s="18">
        <f t="shared" si="1086"/>
        <v>0</v>
      </c>
      <c r="AV958" s="5">
        <f t="shared" si="1087"/>
        <v>0</v>
      </c>
      <c r="AW958" s="17">
        <f t="shared" si="1075"/>
        <v>0</v>
      </c>
      <c r="AX958" s="17">
        <f t="shared" si="1076"/>
        <v>0</v>
      </c>
      <c r="AY958" s="17">
        <f t="shared" si="1088"/>
        <v>0</v>
      </c>
      <c r="AZ958" s="19">
        <f t="shared" si="1089"/>
        <v>0</v>
      </c>
      <c r="BA958" s="19">
        <f t="shared" si="1090"/>
        <v>0</v>
      </c>
      <c r="BB958" s="19">
        <f t="shared" si="1091"/>
        <v>0</v>
      </c>
      <c r="BC958" s="19">
        <f t="shared" si="1092"/>
        <v>0</v>
      </c>
      <c r="BD958" s="17">
        <f t="shared" si="1093"/>
        <v>0</v>
      </c>
      <c r="BE958" s="17">
        <f t="shared" si="1077"/>
        <v>0</v>
      </c>
      <c r="BF958" s="38">
        <f t="shared" si="1078"/>
        <v>0</v>
      </c>
      <c r="BG958" s="38">
        <f t="shared" si="1079"/>
        <v>0</v>
      </c>
      <c r="BH958" s="38">
        <f t="shared" si="1094"/>
        <v>0</v>
      </c>
      <c r="BI958" s="38">
        <f t="shared" si="1080"/>
        <v>-0.70000000000000007</v>
      </c>
      <c r="BJ958" s="5">
        <f t="shared" si="1081"/>
        <v>4</v>
      </c>
      <c r="BK958" s="5">
        <f t="shared" si="1095"/>
        <v>0</v>
      </c>
      <c r="BL958" s="22">
        <f t="shared" si="1096"/>
        <v>0</v>
      </c>
      <c r="BM958" s="5">
        <f t="shared" si="1097"/>
        <v>3.3</v>
      </c>
      <c r="BN958" s="66">
        <f t="shared" si="1098"/>
        <v>330</v>
      </c>
      <c r="BO958" s="5">
        <f>AP958*BO1796</f>
        <v>0</v>
      </c>
      <c r="BP958" s="5">
        <f>AU958*BP1239</f>
        <v>0</v>
      </c>
      <c r="BQ958" s="5">
        <f t="shared" si="1049"/>
        <v>-39</v>
      </c>
      <c r="BR958" s="356">
        <f t="shared" si="1031"/>
        <v>291</v>
      </c>
      <c r="BS958" s="5">
        <f t="shared" si="1099"/>
        <v>1291.5999999999999</v>
      </c>
      <c r="BT958" s="6"/>
      <c r="BU958" s="306">
        <v>42961</v>
      </c>
      <c r="BV958" s="38">
        <f t="shared" si="1082"/>
        <v>1291.5999999999999</v>
      </c>
      <c r="BW958" s="66">
        <f>BV27*BV958</f>
        <v>106409.62267259845</v>
      </c>
      <c r="BX958" s="66">
        <f t="shared" si="1103"/>
        <v>-197.72614928324765</v>
      </c>
      <c r="BY958" s="17">
        <f t="shared" si="1101"/>
        <v>0</v>
      </c>
      <c r="BZ958" s="17">
        <f t="shared" si="1104"/>
        <v>1</v>
      </c>
      <c r="CA958" s="66">
        <f t="shared" si="1050"/>
        <v>291</v>
      </c>
      <c r="CB958" s="66">
        <f>N3+CE958</f>
        <v>214255</v>
      </c>
      <c r="CC958" s="66">
        <f>MAX(BW404:BW958)</f>
        <v>154630.08732904927</v>
      </c>
      <c r="CD958" s="66">
        <f t="shared" si="1083"/>
        <v>-48220.464656450829</v>
      </c>
      <c r="CE958" s="66">
        <f t="shared" si="1051"/>
        <v>164255</v>
      </c>
      <c r="CF958" s="66">
        <f>MAX(CE404:CE958)</f>
        <v>165047</v>
      </c>
      <c r="CG958" s="66">
        <f t="shared" si="1084"/>
        <v>-792</v>
      </c>
      <c r="CH958" s="370">
        <f t="shared" si="1048"/>
        <v>42961</v>
      </c>
      <c r="CI958" s="17">
        <f t="shared" ref="CI958:CI977" si="1111">(F988&gt;0)*1</f>
        <v>1</v>
      </c>
      <c r="CJ958" s="17">
        <f t="shared" ref="CJ958:CJ977" si="1112">(F988&lt;1)*1</f>
        <v>0</v>
      </c>
      <c r="CK958" s="38">
        <f>MAX(BV38:BV958)</f>
        <v>1876.9</v>
      </c>
      <c r="CL958" s="38">
        <f t="shared" si="1102"/>
        <v>-585.30000000000018</v>
      </c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</row>
    <row r="959" spans="1:147" customFormat="1" x14ac:dyDescent="0.25">
      <c r="A959" s="3"/>
      <c r="B959" s="254">
        <f t="shared" si="1105"/>
        <v>42758</v>
      </c>
      <c r="C959" s="5">
        <f t="shared" si="1108"/>
        <v>51353</v>
      </c>
      <c r="D959" s="5">
        <v>0</v>
      </c>
      <c r="E959" s="66">
        <f t="shared" si="1110"/>
        <v>0</v>
      </c>
      <c r="F959" s="66">
        <f t="shared" si="1106"/>
        <v>521</v>
      </c>
      <c r="G959" s="4">
        <f t="shared" si="1109"/>
        <v>51874</v>
      </c>
      <c r="H959" s="8">
        <f t="shared" si="1107"/>
        <v>1.0145463750900629E-2</v>
      </c>
      <c r="I959" s="3"/>
      <c r="J959" s="306">
        <v>42968</v>
      </c>
      <c r="K959" s="176">
        <v>1289.0999999999999</v>
      </c>
      <c r="L959" s="176">
        <v>1301.4000000000001</v>
      </c>
      <c r="M959" s="176">
        <v>1281.3</v>
      </c>
      <c r="N959" s="178">
        <v>1297.9000000000001</v>
      </c>
      <c r="O959" s="5">
        <f t="shared" si="1053"/>
        <v>20.100000000000136</v>
      </c>
      <c r="P959" s="8">
        <f t="shared" si="1054"/>
        <v>1.5592273679311255E-2</v>
      </c>
      <c r="Q959" s="8">
        <f>(AVERAGE(P956:P958))*Q1239</f>
        <v>9.9829084214148184E-3</v>
      </c>
      <c r="R959" s="8">
        <f>P958/P1239</f>
        <v>0.74814055573645788</v>
      </c>
      <c r="S959" s="109">
        <f t="shared" si="1040"/>
        <v>1276.231032753954</v>
      </c>
      <c r="T959" s="5">
        <f t="shared" si="1041"/>
        <v>14.099999999999909</v>
      </c>
      <c r="U959" s="8">
        <f t="shared" si="1052"/>
        <v>0.43600000000000366</v>
      </c>
      <c r="V959" s="19">
        <f t="shared" si="1042"/>
        <v>0</v>
      </c>
      <c r="W959" s="109">
        <f t="shared" si="1043"/>
        <v>1301.9689672460458</v>
      </c>
      <c r="X959" s="5">
        <f t="shared" si="1044"/>
        <v>10.900000000000091</v>
      </c>
      <c r="Y959" s="8">
        <f t="shared" si="1057"/>
        <v>0.56399999999999628</v>
      </c>
      <c r="Z959" s="5">
        <f t="shared" si="1045"/>
        <v>0</v>
      </c>
      <c r="AA959" s="5">
        <f>K959*AA1239</f>
        <v>16.758299999999998</v>
      </c>
      <c r="AB959" s="5">
        <f t="shared" si="1058"/>
        <v>12.537563875198281</v>
      </c>
      <c r="AC959" s="2">
        <f t="shared" si="1100"/>
        <v>42968</v>
      </c>
      <c r="AD959" s="43">
        <f t="shared" si="1068"/>
        <v>1275</v>
      </c>
      <c r="AE959" s="235">
        <v>8.4</v>
      </c>
      <c r="AF959" s="131">
        <f>(AK958&gt;AF1239)*1</f>
        <v>1</v>
      </c>
      <c r="AG959" s="112">
        <f>MROUND((AD959*AG1239),5)</f>
        <v>1250</v>
      </c>
      <c r="AH959" s="113">
        <f>MROUND((AE959*AH1239),0.1)</f>
        <v>1.5</v>
      </c>
      <c r="AI959" s="60">
        <f t="shared" si="1069"/>
        <v>6.3000000000001819</v>
      </c>
      <c r="AJ959" s="60">
        <f t="shared" si="1046"/>
        <v>1289.0999999999999</v>
      </c>
      <c r="AK959" s="133">
        <f t="shared" si="1047"/>
        <v>1297.9000000000001</v>
      </c>
      <c r="AL959" s="41">
        <f t="shared" si="1059"/>
        <v>1300</v>
      </c>
      <c r="AM959" s="56">
        <f t="shared" si="1065"/>
        <v>7.1000000000000005</v>
      </c>
      <c r="AN959" s="82">
        <f t="shared" si="1066"/>
        <v>1</v>
      </c>
      <c r="AO959" s="82">
        <f t="shared" si="1070"/>
        <v>0</v>
      </c>
      <c r="AP959" s="33">
        <f t="shared" si="1085"/>
        <v>1</v>
      </c>
      <c r="AQ959" s="29">
        <f t="shared" si="1071"/>
        <v>8.4</v>
      </c>
      <c r="AR959" s="86">
        <f t="shared" si="1072"/>
        <v>1</v>
      </c>
      <c r="AS959" s="33">
        <f t="shared" si="1073"/>
        <v>0</v>
      </c>
      <c r="AT959" s="19">
        <f t="shared" si="1074"/>
        <v>0</v>
      </c>
      <c r="AU959" s="18">
        <f t="shared" si="1086"/>
        <v>0</v>
      </c>
      <c r="AV959" s="5">
        <f t="shared" si="1087"/>
        <v>0</v>
      </c>
      <c r="AW959" s="17">
        <f t="shared" si="1075"/>
        <v>0</v>
      </c>
      <c r="AX959" s="17">
        <f t="shared" si="1076"/>
        <v>0</v>
      </c>
      <c r="AY959" s="17">
        <f t="shared" si="1088"/>
        <v>0</v>
      </c>
      <c r="AZ959" s="19">
        <f t="shared" si="1089"/>
        <v>0</v>
      </c>
      <c r="BA959" s="19">
        <f t="shared" si="1090"/>
        <v>0</v>
      </c>
      <c r="BB959" s="19">
        <f t="shared" si="1091"/>
        <v>0</v>
      </c>
      <c r="BC959" s="19">
        <f t="shared" si="1092"/>
        <v>0</v>
      </c>
      <c r="BD959" s="17">
        <f t="shared" si="1093"/>
        <v>0</v>
      </c>
      <c r="BE959" s="17">
        <f t="shared" si="1077"/>
        <v>0</v>
      </c>
      <c r="BF959" s="38">
        <f t="shared" si="1078"/>
        <v>0</v>
      </c>
      <c r="BG959" s="38">
        <f t="shared" si="1079"/>
        <v>0</v>
      </c>
      <c r="BH959" s="38">
        <f t="shared" si="1094"/>
        <v>0</v>
      </c>
      <c r="BI959" s="38">
        <f t="shared" si="1080"/>
        <v>-1.5</v>
      </c>
      <c r="BJ959" s="5">
        <f t="shared" si="1081"/>
        <v>8.4</v>
      </c>
      <c r="BK959" s="5">
        <f t="shared" si="1095"/>
        <v>0</v>
      </c>
      <c r="BL959" s="22">
        <f t="shared" si="1096"/>
        <v>0</v>
      </c>
      <c r="BM959" s="5">
        <f t="shared" si="1097"/>
        <v>6.9</v>
      </c>
      <c r="BN959" s="66">
        <f t="shared" si="1098"/>
        <v>690</v>
      </c>
      <c r="BO959" s="5">
        <f>AP959*BO1797</f>
        <v>0</v>
      </c>
      <c r="BP959" s="5">
        <f>AU959*BP1239</f>
        <v>0</v>
      </c>
      <c r="BQ959" s="5">
        <f t="shared" si="1049"/>
        <v>-39</v>
      </c>
      <c r="BR959" s="356">
        <f t="shared" ref="BR959:BR1022" si="1113">BQ959+BP959+BO959+BN959</f>
        <v>651</v>
      </c>
      <c r="BS959" s="5">
        <f t="shared" si="1099"/>
        <v>1297.9000000000001</v>
      </c>
      <c r="BT959" s="6"/>
      <c r="BU959" s="306">
        <v>42968</v>
      </c>
      <c r="BV959" s="38">
        <f t="shared" si="1082"/>
        <v>1297.9000000000001</v>
      </c>
      <c r="BW959" s="66">
        <f>BV27*BV959</f>
        <v>106928.65381446698</v>
      </c>
      <c r="BX959" s="66">
        <f t="shared" si="1103"/>
        <v>519.03114186853054</v>
      </c>
      <c r="BY959" s="17">
        <f t="shared" si="1101"/>
        <v>1</v>
      </c>
      <c r="BZ959" s="17">
        <f t="shared" si="1104"/>
        <v>0</v>
      </c>
      <c r="CA959" s="66">
        <f t="shared" si="1050"/>
        <v>651</v>
      </c>
      <c r="CB959" s="66">
        <f>N3+CE959</f>
        <v>214906</v>
      </c>
      <c r="CC959" s="66">
        <f>MAX(BW404:BW959)</f>
        <v>154630.08732904927</v>
      </c>
      <c r="CD959" s="66">
        <f t="shared" si="1083"/>
        <v>-47701.433514582299</v>
      </c>
      <c r="CE959" s="66">
        <f t="shared" si="1051"/>
        <v>164906</v>
      </c>
      <c r="CF959" s="66">
        <f>MAX(CE404:CE959)</f>
        <v>165047</v>
      </c>
      <c r="CG959" s="66">
        <f t="shared" si="1084"/>
        <v>-141</v>
      </c>
      <c r="CH959" s="370">
        <f t="shared" si="1048"/>
        <v>42968</v>
      </c>
      <c r="CI959" s="17">
        <f t="shared" si="1111"/>
        <v>1</v>
      </c>
      <c r="CJ959" s="17">
        <f t="shared" si="1112"/>
        <v>0</v>
      </c>
      <c r="CK959" s="38">
        <f>MAX(BV38:BV959)</f>
        <v>1876.9</v>
      </c>
      <c r="CL959" s="38">
        <f t="shared" si="1102"/>
        <v>-579</v>
      </c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</row>
    <row r="960" spans="1:147" customFormat="1" x14ac:dyDescent="0.25">
      <c r="A960" s="3"/>
      <c r="B960" s="254">
        <f t="shared" si="1105"/>
        <v>42765</v>
      </c>
      <c r="C960" s="5">
        <f t="shared" si="1108"/>
        <v>51874</v>
      </c>
      <c r="D960" s="5">
        <v>0</v>
      </c>
      <c r="E960" s="66">
        <f t="shared" si="1110"/>
        <v>0</v>
      </c>
      <c r="F960" s="66">
        <f t="shared" si="1106"/>
        <v>1761.9999999999998</v>
      </c>
      <c r="G960" s="4">
        <f t="shared" si="1109"/>
        <v>53636</v>
      </c>
      <c r="H960" s="8">
        <f t="shared" si="1107"/>
        <v>3.3966919844237956E-2</v>
      </c>
      <c r="I960" s="3"/>
      <c r="J960" s="306">
        <v>42975</v>
      </c>
      <c r="K960" s="176">
        <v>1297.5999999999999</v>
      </c>
      <c r="L960" s="176">
        <v>1334.5</v>
      </c>
      <c r="M960" s="176">
        <v>1297</v>
      </c>
      <c r="N960" s="178">
        <v>1330.4</v>
      </c>
      <c r="O960" s="5">
        <f t="shared" si="1053"/>
        <v>37.5</v>
      </c>
      <c r="P960" s="8">
        <f t="shared" si="1054"/>
        <v>2.8899506781750926E-2</v>
      </c>
      <c r="Q960" s="8">
        <f>(AVERAGE(P957:P959))*Q1239</f>
        <v>9.9202709951989286E-3</v>
      </c>
      <c r="R960" s="8">
        <f>P959/P1239</f>
        <v>0.4421865853819012</v>
      </c>
      <c r="S960" s="109">
        <f t="shared" si="1040"/>
        <v>1284.7274563566298</v>
      </c>
      <c r="T960" s="5">
        <f t="shared" si="1041"/>
        <v>12.599999999999909</v>
      </c>
      <c r="U960" s="8">
        <f t="shared" si="1052"/>
        <v>0.49600000000000366</v>
      </c>
      <c r="V960" s="19">
        <f t="shared" si="1042"/>
        <v>0</v>
      </c>
      <c r="W960" s="109">
        <f t="shared" si="1043"/>
        <v>1310.47254364337</v>
      </c>
      <c r="X960" s="5">
        <f t="shared" si="1044"/>
        <v>12.400000000000091</v>
      </c>
      <c r="Y960" s="8">
        <f t="shared" si="1057"/>
        <v>0.50399999999999634</v>
      </c>
      <c r="Z960" s="5">
        <f t="shared" si="1045"/>
        <v>20.400000000000091</v>
      </c>
      <c r="AA960" s="5">
        <f>K960*AA1239</f>
        <v>16.868799999999997</v>
      </c>
      <c r="AB960" s="5">
        <f t="shared" si="1058"/>
        <v>7.4591570714902131</v>
      </c>
      <c r="AC960" s="2">
        <f t="shared" si="1100"/>
        <v>42975</v>
      </c>
      <c r="AD960" s="43">
        <f t="shared" si="1068"/>
        <v>1285</v>
      </c>
      <c r="AE960" s="235">
        <v>5.4</v>
      </c>
      <c r="AF960" s="131">
        <f>(AK959&gt;AF1239)*1</f>
        <v>1</v>
      </c>
      <c r="AG960" s="112">
        <f>MROUND((AD960*AG1239),5)</f>
        <v>1260</v>
      </c>
      <c r="AH960" s="113">
        <f>MROUND((AE960*AH1239),0.1)</f>
        <v>1</v>
      </c>
      <c r="AI960" s="60">
        <f t="shared" si="1069"/>
        <v>32.5</v>
      </c>
      <c r="AJ960" s="60">
        <f t="shared" si="1046"/>
        <v>1297.5999999999999</v>
      </c>
      <c r="AK960" s="133">
        <f t="shared" si="1047"/>
        <v>1330.4</v>
      </c>
      <c r="AL960" s="41">
        <f t="shared" si="1059"/>
        <v>1310</v>
      </c>
      <c r="AM960" s="56">
        <f t="shared" si="1065"/>
        <v>7.1000000000000005</v>
      </c>
      <c r="AN960" s="82">
        <f t="shared" si="1066"/>
        <v>1</v>
      </c>
      <c r="AO960" s="82">
        <f t="shared" si="1070"/>
        <v>0</v>
      </c>
      <c r="AP960" s="33">
        <f t="shared" si="1085"/>
        <v>1</v>
      </c>
      <c r="AQ960" s="29">
        <f t="shared" si="1071"/>
        <v>5.4</v>
      </c>
      <c r="AR960" s="86">
        <f t="shared" si="1072"/>
        <v>1</v>
      </c>
      <c r="AS960" s="33">
        <f t="shared" si="1073"/>
        <v>0</v>
      </c>
      <c r="AT960" s="19">
        <f t="shared" si="1074"/>
        <v>0</v>
      </c>
      <c r="AU960" s="18">
        <f t="shared" si="1086"/>
        <v>0</v>
      </c>
      <c r="AV960" s="5">
        <f t="shared" si="1087"/>
        <v>0</v>
      </c>
      <c r="AW960" s="17">
        <f t="shared" si="1075"/>
        <v>0</v>
      </c>
      <c r="AX960" s="17">
        <f t="shared" si="1076"/>
        <v>0</v>
      </c>
      <c r="AY960" s="17">
        <f t="shared" si="1088"/>
        <v>0</v>
      </c>
      <c r="AZ960" s="19">
        <f t="shared" si="1089"/>
        <v>0</v>
      </c>
      <c r="BA960" s="19">
        <f t="shared" si="1090"/>
        <v>0</v>
      </c>
      <c r="BB960" s="19">
        <f t="shared" si="1091"/>
        <v>0</v>
      </c>
      <c r="BC960" s="19">
        <f t="shared" si="1092"/>
        <v>0</v>
      </c>
      <c r="BD960" s="17">
        <f t="shared" si="1093"/>
        <v>0</v>
      </c>
      <c r="BE960" s="17">
        <f t="shared" si="1077"/>
        <v>0</v>
      </c>
      <c r="BF960" s="38">
        <f t="shared" si="1078"/>
        <v>0</v>
      </c>
      <c r="BG960" s="38">
        <f t="shared" si="1079"/>
        <v>0</v>
      </c>
      <c r="BH960" s="38">
        <f t="shared" si="1094"/>
        <v>0</v>
      </c>
      <c r="BI960" s="38">
        <f t="shared" si="1080"/>
        <v>-1</v>
      </c>
      <c r="BJ960" s="5">
        <f t="shared" si="1081"/>
        <v>5.4</v>
      </c>
      <c r="BK960" s="5">
        <f t="shared" si="1095"/>
        <v>0</v>
      </c>
      <c r="BL960" s="22">
        <f t="shared" si="1096"/>
        <v>0</v>
      </c>
      <c r="BM960" s="5">
        <f t="shared" si="1097"/>
        <v>4.4000000000000004</v>
      </c>
      <c r="BN960" s="66">
        <f t="shared" si="1098"/>
        <v>440.00000000000006</v>
      </c>
      <c r="BO960" s="5">
        <f>AP960*BO1798</f>
        <v>0</v>
      </c>
      <c r="BP960" s="5">
        <f>AU960*BP1239</f>
        <v>0</v>
      </c>
      <c r="BQ960" s="5">
        <f t="shared" si="1049"/>
        <v>-39</v>
      </c>
      <c r="BR960" s="356">
        <f t="shared" si="1113"/>
        <v>401.00000000000006</v>
      </c>
      <c r="BS960" s="5">
        <f t="shared" si="1099"/>
        <v>1330.4</v>
      </c>
      <c r="BT960" s="6"/>
      <c r="BU960" s="306">
        <v>42975</v>
      </c>
      <c r="BV960" s="38">
        <f t="shared" si="1082"/>
        <v>1330.4</v>
      </c>
      <c r="BW960" s="66">
        <f>BV27*BV960</f>
        <v>109606.19541934422</v>
      </c>
      <c r="BX960" s="66">
        <f t="shared" si="1103"/>
        <v>2677.5416048772458</v>
      </c>
      <c r="BY960" s="17">
        <f t="shared" si="1101"/>
        <v>1</v>
      </c>
      <c r="BZ960" s="17">
        <f t="shared" si="1104"/>
        <v>0</v>
      </c>
      <c r="CA960" s="66">
        <f t="shared" si="1050"/>
        <v>401</v>
      </c>
      <c r="CB960" s="66">
        <f>N3+CE960</f>
        <v>215307</v>
      </c>
      <c r="CC960" s="66">
        <f>MAX(BW404:BW960)</f>
        <v>154630.08732904927</v>
      </c>
      <c r="CD960" s="66">
        <f t="shared" si="1083"/>
        <v>-45023.891909705053</v>
      </c>
      <c r="CE960" s="66">
        <f t="shared" si="1051"/>
        <v>165307</v>
      </c>
      <c r="CF960" s="66">
        <f>MAX(CE404:CE960)</f>
        <v>165307</v>
      </c>
      <c r="CG960" s="66">
        <f t="shared" si="1084"/>
        <v>0</v>
      </c>
      <c r="CH960" s="370">
        <f t="shared" si="1048"/>
        <v>42975</v>
      </c>
      <c r="CI960" s="17">
        <f t="shared" si="1111"/>
        <v>1</v>
      </c>
      <c r="CJ960" s="17">
        <f t="shared" si="1112"/>
        <v>0</v>
      </c>
      <c r="CK960" s="38">
        <f>MAX(BV38:BV960)</f>
        <v>1876.9</v>
      </c>
      <c r="CL960" s="38">
        <f t="shared" si="1102"/>
        <v>-546.5</v>
      </c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</row>
    <row r="961" spans="1:147" customFormat="1" x14ac:dyDescent="0.25">
      <c r="A961" s="3"/>
      <c r="B961" s="254">
        <f t="shared" si="1105"/>
        <v>42772</v>
      </c>
      <c r="C961" s="5">
        <f t="shared" si="1108"/>
        <v>53636</v>
      </c>
      <c r="D961" s="5">
        <v>0</v>
      </c>
      <c r="E961" s="66">
        <f t="shared" si="1110"/>
        <v>0</v>
      </c>
      <c r="F961" s="66">
        <f t="shared" si="1106"/>
        <v>571</v>
      </c>
      <c r="G961" s="4">
        <f t="shared" si="1109"/>
        <v>54207</v>
      </c>
      <c r="H961" s="8">
        <f t="shared" si="1107"/>
        <v>1.0645834887016183E-2</v>
      </c>
      <c r="I961" s="3"/>
      <c r="J961" s="306">
        <v>42982</v>
      </c>
      <c r="K961" s="176">
        <v>1339.7</v>
      </c>
      <c r="L961" s="176">
        <v>1362.4</v>
      </c>
      <c r="M961" s="176">
        <v>1331.1</v>
      </c>
      <c r="N961" s="178">
        <v>1351.2</v>
      </c>
      <c r="O961" s="5">
        <f t="shared" si="1053"/>
        <v>31.300000000000182</v>
      </c>
      <c r="P961" s="8">
        <f t="shared" si="1054"/>
        <v>2.3363439576024617E-2</v>
      </c>
      <c r="Q961" s="8">
        <f>(AVERAGE(P958:P960))*Q1239</f>
        <v>9.4496702858912953E-3</v>
      </c>
      <c r="R961" s="8">
        <f>P960/P1239</f>
        <v>0.81957092890175687</v>
      </c>
      <c r="S961" s="109">
        <f t="shared" si="1040"/>
        <v>1327.0402767179914</v>
      </c>
      <c r="T961" s="5">
        <f t="shared" si="1041"/>
        <v>14.700000000000045</v>
      </c>
      <c r="U961" s="8">
        <f t="shared" si="1052"/>
        <v>0.4119999999999982</v>
      </c>
      <c r="V961" s="19">
        <f t="shared" si="1042"/>
        <v>0</v>
      </c>
      <c r="W961" s="109">
        <f t="shared" si="1043"/>
        <v>1352.3597232820086</v>
      </c>
      <c r="X961" s="5">
        <f t="shared" si="1044"/>
        <v>10.299999999999955</v>
      </c>
      <c r="Y961" s="8">
        <f t="shared" si="1057"/>
        <v>0.58800000000000185</v>
      </c>
      <c r="Z961" s="5">
        <f t="shared" si="1045"/>
        <v>1.2000000000000455</v>
      </c>
      <c r="AA961" s="5">
        <f>K961*AA1239</f>
        <v>17.4161</v>
      </c>
      <c r="AB961" s="5">
        <f t="shared" si="1058"/>
        <v>14.273729254845888</v>
      </c>
      <c r="AC961" s="2">
        <f t="shared" si="1100"/>
        <v>42982</v>
      </c>
      <c r="AD961" s="43">
        <f t="shared" si="1068"/>
        <v>1325</v>
      </c>
      <c r="AE961" s="235">
        <v>3.7</v>
      </c>
      <c r="AF961" s="131">
        <f>(AK960&gt;AF1239)*1</f>
        <v>1</v>
      </c>
      <c r="AG961" s="112">
        <f>MROUND((AD961*AG1239),5)</f>
        <v>1300</v>
      </c>
      <c r="AH961" s="113">
        <f>MROUND((AE961*AH1239),0.1)</f>
        <v>0.70000000000000007</v>
      </c>
      <c r="AI961" s="60">
        <f t="shared" si="1069"/>
        <v>20.799999999999955</v>
      </c>
      <c r="AJ961" s="60">
        <f t="shared" si="1046"/>
        <v>1339.7</v>
      </c>
      <c r="AK961" s="133">
        <f t="shared" si="1047"/>
        <v>1351.2</v>
      </c>
      <c r="AL961" s="41">
        <f t="shared" si="1059"/>
        <v>1350</v>
      </c>
      <c r="AM961" s="56">
        <f t="shared" si="1065"/>
        <v>3.8000000000000003</v>
      </c>
      <c r="AN961" s="82">
        <f t="shared" si="1066"/>
        <v>1</v>
      </c>
      <c r="AO961" s="82">
        <f t="shared" si="1070"/>
        <v>0</v>
      </c>
      <c r="AP961" s="33">
        <f t="shared" si="1085"/>
        <v>1</v>
      </c>
      <c r="AQ961" s="29">
        <f t="shared" si="1071"/>
        <v>3.7</v>
      </c>
      <c r="AR961" s="86">
        <f t="shared" si="1072"/>
        <v>1</v>
      </c>
      <c r="AS961" s="33">
        <f t="shared" si="1073"/>
        <v>0</v>
      </c>
      <c r="AT961" s="19">
        <f t="shared" si="1074"/>
        <v>0</v>
      </c>
      <c r="AU961" s="18">
        <f t="shared" si="1086"/>
        <v>0</v>
      </c>
      <c r="AV961" s="5">
        <f t="shared" si="1087"/>
        <v>0</v>
      </c>
      <c r="AW961" s="17">
        <f t="shared" si="1075"/>
        <v>0</v>
      </c>
      <c r="AX961" s="17">
        <f t="shared" si="1076"/>
        <v>0</v>
      </c>
      <c r="AY961" s="17">
        <f t="shared" si="1088"/>
        <v>0</v>
      </c>
      <c r="AZ961" s="19">
        <f t="shared" si="1089"/>
        <v>0</v>
      </c>
      <c r="BA961" s="19">
        <f t="shared" si="1090"/>
        <v>0</v>
      </c>
      <c r="BB961" s="19">
        <f t="shared" si="1091"/>
        <v>0</v>
      </c>
      <c r="BC961" s="19">
        <f t="shared" si="1092"/>
        <v>0</v>
      </c>
      <c r="BD961" s="17">
        <f t="shared" si="1093"/>
        <v>0</v>
      </c>
      <c r="BE961" s="17">
        <f t="shared" si="1077"/>
        <v>0</v>
      </c>
      <c r="BF961" s="38">
        <f t="shared" si="1078"/>
        <v>0</v>
      </c>
      <c r="BG961" s="38">
        <f t="shared" si="1079"/>
        <v>0</v>
      </c>
      <c r="BH961" s="38">
        <f t="shared" si="1094"/>
        <v>0</v>
      </c>
      <c r="BI961" s="38">
        <f t="shared" si="1080"/>
        <v>-0.70000000000000007</v>
      </c>
      <c r="BJ961" s="5">
        <f t="shared" si="1081"/>
        <v>3.7</v>
      </c>
      <c r="BK961" s="5">
        <f t="shared" si="1095"/>
        <v>0</v>
      </c>
      <c r="BL961" s="22">
        <f t="shared" si="1096"/>
        <v>0</v>
      </c>
      <c r="BM961" s="5">
        <f t="shared" si="1097"/>
        <v>3</v>
      </c>
      <c r="BN961" s="66">
        <f t="shared" si="1098"/>
        <v>300</v>
      </c>
      <c r="BO961" s="5">
        <f>AP961*BO1799</f>
        <v>0</v>
      </c>
      <c r="BP961" s="5">
        <f>AU961*BP1239</f>
        <v>0</v>
      </c>
      <c r="BQ961" s="5">
        <f t="shared" si="1049"/>
        <v>-39</v>
      </c>
      <c r="BR961" s="356">
        <f t="shared" si="1113"/>
        <v>261</v>
      </c>
      <c r="BS961" s="5">
        <f t="shared" si="1099"/>
        <v>1351.2</v>
      </c>
      <c r="BT961" s="6"/>
      <c r="BU961" s="306">
        <v>42982</v>
      </c>
      <c r="BV961" s="38">
        <f t="shared" si="1082"/>
        <v>1351.2</v>
      </c>
      <c r="BW961" s="66">
        <f>BV27*BV961</f>
        <v>111319.82204646565</v>
      </c>
      <c r="BX961" s="66">
        <f t="shared" si="1103"/>
        <v>1713.6266271214263</v>
      </c>
      <c r="BY961" s="17">
        <f t="shared" si="1101"/>
        <v>1</v>
      </c>
      <c r="BZ961" s="17">
        <f t="shared" si="1104"/>
        <v>0</v>
      </c>
      <c r="CA961" s="66">
        <f t="shared" si="1050"/>
        <v>261</v>
      </c>
      <c r="CB961" s="66">
        <f>N3+CE961</f>
        <v>215568</v>
      </c>
      <c r="CC961" s="66">
        <f>MAX(BW404:BW961)</f>
        <v>154630.08732904927</v>
      </c>
      <c r="CD961" s="66">
        <f t="shared" si="1083"/>
        <v>-43310.265282583627</v>
      </c>
      <c r="CE961" s="66">
        <f t="shared" si="1051"/>
        <v>165568</v>
      </c>
      <c r="CF961" s="66">
        <f>MAX(CE404:CE961)</f>
        <v>165568</v>
      </c>
      <c r="CG961" s="66">
        <f t="shared" si="1084"/>
        <v>0</v>
      </c>
      <c r="CH961" s="370">
        <f t="shared" si="1048"/>
        <v>42982</v>
      </c>
      <c r="CI961" s="17">
        <f t="shared" si="1111"/>
        <v>1</v>
      </c>
      <c r="CJ961" s="17">
        <f t="shared" si="1112"/>
        <v>0</v>
      </c>
      <c r="CK961" s="38">
        <f>MAX(BV38:BV961)</f>
        <v>1876.9</v>
      </c>
      <c r="CL961" s="38">
        <f t="shared" si="1102"/>
        <v>-525.70000000000005</v>
      </c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</row>
    <row r="962" spans="1:147" customFormat="1" x14ac:dyDescent="0.25">
      <c r="A962" s="3"/>
      <c r="B962" s="254">
        <f t="shared" si="1105"/>
        <v>42779</v>
      </c>
      <c r="C962" s="5">
        <f t="shared" si="1108"/>
        <v>54207</v>
      </c>
      <c r="D962" s="5">
        <v>0</v>
      </c>
      <c r="E962" s="66">
        <f t="shared" si="1110"/>
        <v>0</v>
      </c>
      <c r="F962" s="66">
        <f t="shared" si="1106"/>
        <v>571</v>
      </c>
      <c r="G962" s="4">
        <f t="shared" si="1109"/>
        <v>54778</v>
      </c>
      <c r="H962" s="8">
        <f t="shared" si="1107"/>
        <v>1.0533694910251443E-2</v>
      </c>
      <c r="I962" s="3"/>
      <c r="J962" s="306">
        <v>42989</v>
      </c>
      <c r="K962" s="176">
        <v>1341.5</v>
      </c>
      <c r="L962" s="176">
        <v>1344.6</v>
      </c>
      <c r="M962" s="176">
        <v>1319.5</v>
      </c>
      <c r="N962" s="178">
        <v>1325.2</v>
      </c>
      <c r="O962" s="5">
        <f t="shared" si="1053"/>
        <v>25.099999999999909</v>
      </c>
      <c r="P962" s="8">
        <f t="shared" si="1054"/>
        <v>1.8710398807305188E-2</v>
      </c>
      <c r="Q962" s="8">
        <f>(AVERAGE(P959:P961))*Q1239</f>
        <v>9.0473626716115734E-3</v>
      </c>
      <c r="R962" s="8">
        <f>P961/P1239</f>
        <v>0.66257171862025976</v>
      </c>
      <c r="S962" s="109">
        <f t="shared" si="1040"/>
        <v>1329.362962976033</v>
      </c>
      <c r="T962" s="5">
        <f t="shared" si="1041"/>
        <v>11.5</v>
      </c>
      <c r="U962" s="8">
        <f t="shared" si="1052"/>
        <v>0.54</v>
      </c>
      <c r="V962" s="19">
        <f t="shared" si="1042"/>
        <v>4.7999999999999545</v>
      </c>
      <c r="W962" s="109">
        <f t="shared" si="1043"/>
        <v>1353.637037023967</v>
      </c>
      <c r="X962" s="5">
        <f t="shared" si="1044"/>
        <v>13.5</v>
      </c>
      <c r="Y962" s="8">
        <f t="shared" si="1057"/>
        <v>0.45999999999999996</v>
      </c>
      <c r="Z962" s="5">
        <f t="shared" si="1045"/>
        <v>0</v>
      </c>
      <c r="AA962" s="5">
        <f>K962*AA1239</f>
        <v>17.439499999999999</v>
      </c>
      <c r="AB962" s="5">
        <f t="shared" si="1058"/>
        <v>11.554919486878019</v>
      </c>
      <c r="AC962" s="2">
        <f t="shared" si="1100"/>
        <v>42989</v>
      </c>
      <c r="AD962" s="43">
        <f t="shared" si="1068"/>
        <v>1330</v>
      </c>
      <c r="AE962" s="235">
        <v>5.9</v>
      </c>
      <c r="AF962" s="131">
        <f>(AK961&gt;AF1239)*1</f>
        <v>1</v>
      </c>
      <c r="AG962" s="112">
        <f>MROUND((AD962*AG1239),5)</f>
        <v>1305</v>
      </c>
      <c r="AH962" s="113">
        <f>MROUND((AE962*AH1239),0.1)</f>
        <v>1.1000000000000001</v>
      </c>
      <c r="AI962" s="60">
        <f t="shared" si="1069"/>
        <v>-26</v>
      </c>
      <c r="AJ962" s="60">
        <f t="shared" si="1046"/>
        <v>1341.5</v>
      </c>
      <c r="AK962" s="133">
        <f t="shared" si="1047"/>
        <v>1325.2</v>
      </c>
      <c r="AL962" s="41">
        <f t="shared" si="1059"/>
        <v>1355</v>
      </c>
      <c r="AM962" s="56">
        <f t="shared" si="1065"/>
        <v>8.4</v>
      </c>
      <c r="AN962" s="82">
        <f t="shared" si="1066"/>
        <v>0</v>
      </c>
      <c r="AO962" s="82">
        <f t="shared" si="1070"/>
        <v>1</v>
      </c>
      <c r="AP962" s="33">
        <f t="shared" si="1085"/>
        <v>1</v>
      </c>
      <c r="AQ962" s="29">
        <f t="shared" si="1071"/>
        <v>5.9</v>
      </c>
      <c r="AR962" s="86">
        <f t="shared" si="1072"/>
        <v>0</v>
      </c>
      <c r="AS962" s="33">
        <f t="shared" si="1073"/>
        <v>1</v>
      </c>
      <c r="AT962" s="19">
        <f t="shared" si="1074"/>
        <v>1330</v>
      </c>
      <c r="AU962" s="18">
        <f t="shared" si="1086"/>
        <v>0</v>
      </c>
      <c r="AV962" s="5">
        <f t="shared" si="1087"/>
        <v>0</v>
      </c>
      <c r="AW962" s="17">
        <f t="shared" si="1075"/>
        <v>0</v>
      </c>
      <c r="AX962" s="17">
        <f t="shared" si="1076"/>
        <v>0</v>
      </c>
      <c r="AY962" s="17">
        <f t="shared" si="1088"/>
        <v>0</v>
      </c>
      <c r="AZ962" s="19">
        <f t="shared" si="1089"/>
        <v>0</v>
      </c>
      <c r="BA962" s="19">
        <f t="shared" si="1090"/>
        <v>1330</v>
      </c>
      <c r="BB962" s="19">
        <f t="shared" si="1091"/>
        <v>0</v>
      </c>
      <c r="BC962" s="19">
        <f t="shared" si="1092"/>
        <v>0</v>
      </c>
      <c r="BD962" s="17">
        <f t="shared" si="1093"/>
        <v>1330</v>
      </c>
      <c r="BE962" s="17">
        <f t="shared" si="1077"/>
        <v>0</v>
      </c>
      <c r="BF962" s="38">
        <f t="shared" si="1078"/>
        <v>0</v>
      </c>
      <c r="BG962" s="38">
        <f t="shared" si="1079"/>
        <v>0</v>
      </c>
      <c r="BH962" s="38">
        <f t="shared" si="1094"/>
        <v>0</v>
      </c>
      <c r="BI962" s="38">
        <f t="shared" si="1080"/>
        <v>-1.1000000000000001</v>
      </c>
      <c r="BJ962" s="5">
        <f t="shared" si="1081"/>
        <v>5.9</v>
      </c>
      <c r="BK962" s="5">
        <f t="shared" si="1095"/>
        <v>0</v>
      </c>
      <c r="BL962" s="22">
        <f t="shared" si="1096"/>
        <v>0</v>
      </c>
      <c r="BM962" s="5">
        <f t="shared" si="1097"/>
        <v>4.8000000000000007</v>
      </c>
      <c r="BN962" s="66">
        <f t="shared" si="1098"/>
        <v>480.00000000000006</v>
      </c>
      <c r="BO962" s="5">
        <f>AP962*BO1800</f>
        <v>0</v>
      </c>
      <c r="BP962" s="5">
        <f>AU962*BP1239</f>
        <v>0</v>
      </c>
      <c r="BQ962" s="5">
        <f t="shared" si="1049"/>
        <v>-39</v>
      </c>
      <c r="BR962" s="356">
        <f t="shared" si="1113"/>
        <v>441.00000000000006</v>
      </c>
      <c r="BS962" s="5">
        <f t="shared" si="1099"/>
        <v>1325.2</v>
      </c>
      <c r="BT962" s="6"/>
      <c r="BU962" s="306">
        <v>42989</v>
      </c>
      <c r="BV962" s="38">
        <f t="shared" si="1082"/>
        <v>1325.2</v>
      </c>
      <c r="BW962" s="66">
        <f>BV27*BV962</f>
        <v>109177.78876256385</v>
      </c>
      <c r="BX962" s="66">
        <f t="shared" si="1103"/>
        <v>-2142.0332839017938</v>
      </c>
      <c r="BY962" s="17">
        <f t="shared" si="1101"/>
        <v>0</v>
      </c>
      <c r="BZ962" s="17">
        <f t="shared" si="1104"/>
        <v>1</v>
      </c>
      <c r="CA962" s="66">
        <f t="shared" si="1050"/>
        <v>441</v>
      </c>
      <c r="CB962" s="66">
        <f>N3+CE962</f>
        <v>216009</v>
      </c>
      <c r="CC962" s="66">
        <f>MAX(BW404:BW962)</f>
        <v>154630.08732904927</v>
      </c>
      <c r="CD962" s="66">
        <f t="shared" si="1083"/>
        <v>-45452.29856648542</v>
      </c>
      <c r="CE962" s="66">
        <f t="shared" si="1051"/>
        <v>166009</v>
      </c>
      <c r="CF962" s="66">
        <f>MAX(CE404:CE962)</f>
        <v>166009</v>
      </c>
      <c r="CG962" s="66">
        <f t="shared" si="1084"/>
        <v>0</v>
      </c>
      <c r="CH962" s="370">
        <f t="shared" si="1048"/>
        <v>42989</v>
      </c>
      <c r="CI962" s="17">
        <f t="shared" si="1111"/>
        <v>1</v>
      </c>
      <c r="CJ962" s="17">
        <f t="shared" si="1112"/>
        <v>0</v>
      </c>
      <c r="CK962" s="38">
        <f>MAX(BV38:BV962)</f>
        <v>1876.9</v>
      </c>
      <c r="CL962" s="38">
        <f t="shared" si="1102"/>
        <v>-551.70000000000005</v>
      </c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</row>
    <row r="963" spans="1:147" customFormat="1" x14ac:dyDescent="0.25">
      <c r="A963" s="3"/>
      <c r="B963" s="254">
        <f t="shared" si="1105"/>
        <v>42786</v>
      </c>
      <c r="C963" s="5">
        <f t="shared" si="1108"/>
        <v>54778</v>
      </c>
      <c r="D963" s="5">
        <v>0</v>
      </c>
      <c r="E963" s="66">
        <f t="shared" si="1110"/>
        <v>0</v>
      </c>
      <c r="F963" s="66">
        <f t="shared" si="1106"/>
        <v>370.99999999999994</v>
      </c>
      <c r="G963" s="4">
        <f t="shared" si="1109"/>
        <v>55149</v>
      </c>
      <c r="H963" s="8">
        <f t="shared" si="1107"/>
        <v>6.7727919967870299E-3</v>
      </c>
      <c r="I963" s="3"/>
      <c r="J963" s="306">
        <v>42996</v>
      </c>
      <c r="K963" s="176">
        <v>1324</v>
      </c>
      <c r="L963" s="176">
        <v>1324</v>
      </c>
      <c r="M963" s="176">
        <v>1291.2</v>
      </c>
      <c r="N963" s="178">
        <v>1297.5</v>
      </c>
      <c r="O963" s="5">
        <f t="shared" si="1053"/>
        <v>32.799999999999955</v>
      </c>
      <c r="P963" s="8">
        <f t="shared" si="1054"/>
        <v>2.4773413897280931E-2</v>
      </c>
      <c r="Q963" s="8">
        <f>(AVERAGE(P960:P962))*Q1239</f>
        <v>9.463112688677432E-3</v>
      </c>
      <c r="R963" s="8">
        <f>P962/P1239</f>
        <v>0.53061455499678845</v>
      </c>
      <c r="S963" s="109">
        <f t="shared" si="1040"/>
        <v>1311.4708388001911</v>
      </c>
      <c r="T963" s="5">
        <f t="shared" si="1041"/>
        <v>14</v>
      </c>
      <c r="U963" s="8">
        <f t="shared" si="1052"/>
        <v>0.44</v>
      </c>
      <c r="V963" s="19">
        <f t="shared" si="1042"/>
        <v>12.5</v>
      </c>
      <c r="W963" s="109">
        <f t="shared" si="1043"/>
        <v>1336.5291611998089</v>
      </c>
      <c r="X963" s="5">
        <f t="shared" si="1044"/>
        <v>11</v>
      </c>
      <c r="Y963" s="8">
        <f t="shared" si="1057"/>
        <v>0.56000000000000005</v>
      </c>
      <c r="Z963" s="5">
        <f t="shared" si="1045"/>
        <v>0</v>
      </c>
      <c r="AA963" s="5">
        <f>K963*AA1239</f>
        <v>17.212</v>
      </c>
      <c r="AB963" s="5">
        <f t="shared" si="1058"/>
        <v>9.1329377206047226</v>
      </c>
      <c r="AC963" s="2">
        <f t="shared" si="1100"/>
        <v>42996</v>
      </c>
      <c r="AD963" s="43">
        <f t="shared" si="1068"/>
        <v>1310</v>
      </c>
      <c r="AE963" s="235">
        <v>6.2</v>
      </c>
      <c r="AF963" s="131">
        <f>(AK962&gt;AF1239)*1</f>
        <v>1</v>
      </c>
      <c r="AG963" s="112">
        <f>MROUND((AD963*AG1239),5)</f>
        <v>1285</v>
      </c>
      <c r="AH963" s="113">
        <f>MROUND((AE963*AH1239),0.1)</f>
        <v>1.1000000000000001</v>
      </c>
      <c r="AI963" s="60">
        <f t="shared" si="1069"/>
        <v>-27.700000000000045</v>
      </c>
      <c r="AJ963" s="60">
        <f t="shared" si="1046"/>
        <v>1324</v>
      </c>
      <c r="AK963" s="133">
        <f t="shared" si="1047"/>
        <v>1297.5</v>
      </c>
      <c r="AL963" s="41">
        <f t="shared" si="1059"/>
        <v>1335</v>
      </c>
      <c r="AM963" s="56">
        <f t="shared" si="1065"/>
        <v>5.3000000000000007</v>
      </c>
      <c r="AN963" s="82">
        <f t="shared" si="1066"/>
        <v>0</v>
      </c>
      <c r="AO963" s="82">
        <f t="shared" si="1070"/>
        <v>1</v>
      </c>
      <c r="AP963" s="33">
        <f t="shared" si="1085"/>
        <v>0</v>
      </c>
      <c r="AQ963" s="29">
        <f t="shared" si="1071"/>
        <v>0</v>
      </c>
      <c r="AR963" s="86">
        <f t="shared" si="1072"/>
        <v>0</v>
      </c>
      <c r="AS963" s="33">
        <f t="shared" si="1073"/>
        <v>0</v>
      </c>
      <c r="AT963" s="19">
        <f t="shared" si="1074"/>
        <v>0</v>
      </c>
      <c r="AU963" s="18">
        <f t="shared" si="1086"/>
        <v>1</v>
      </c>
      <c r="AV963" s="5">
        <f t="shared" si="1087"/>
        <v>5.3000000000000007</v>
      </c>
      <c r="AW963" s="17">
        <f t="shared" si="1075"/>
        <v>1</v>
      </c>
      <c r="AX963" s="17">
        <f t="shared" si="1076"/>
        <v>0</v>
      </c>
      <c r="AY963" s="17">
        <f t="shared" si="1088"/>
        <v>0</v>
      </c>
      <c r="AZ963" s="19">
        <f t="shared" si="1089"/>
        <v>1330</v>
      </c>
      <c r="BA963" s="19">
        <f t="shared" si="1090"/>
        <v>0</v>
      </c>
      <c r="BB963" s="19">
        <f t="shared" si="1091"/>
        <v>0</v>
      </c>
      <c r="BC963" s="19">
        <f t="shared" si="1092"/>
        <v>0</v>
      </c>
      <c r="BD963" s="17">
        <f t="shared" si="1093"/>
        <v>1330</v>
      </c>
      <c r="BE963" s="17">
        <f t="shared" si="1077"/>
        <v>0</v>
      </c>
      <c r="BF963" s="38">
        <f t="shared" si="1078"/>
        <v>0</v>
      </c>
      <c r="BG963" s="38">
        <f t="shared" si="1079"/>
        <v>0</v>
      </c>
      <c r="BH963" s="38">
        <f t="shared" si="1094"/>
        <v>0</v>
      </c>
      <c r="BI963" s="38">
        <f t="shared" si="1080"/>
        <v>-1.1000000000000001</v>
      </c>
      <c r="BJ963" s="5">
        <f t="shared" si="1081"/>
        <v>0</v>
      </c>
      <c r="BK963" s="5">
        <f t="shared" si="1095"/>
        <v>0</v>
      </c>
      <c r="BL963" s="22">
        <f t="shared" si="1096"/>
        <v>5.3000000000000007</v>
      </c>
      <c r="BM963" s="5">
        <f t="shared" si="1097"/>
        <v>4.2000000000000011</v>
      </c>
      <c r="BN963" s="66">
        <f t="shared" si="1098"/>
        <v>420.00000000000011</v>
      </c>
      <c r="BO963" s="5">
        <f>AP963*BO1801</f>
        <v>0</v>
      </c>
      <c r="BP963" s="5">
        <f>AU963*BP1239</f>
        <v>-39</v>
      </c>
      <c r="BQ963" s="5">
        <f t="shared" si="1049"/>
        <v>-39</v>
      </c>
      <c r="BR963" s="356">
        <f t="shared" si="1113"/>
        <v>342.00000000000011</v>
      </c>
      <c r="BS963" s="5">
        <f t="shared" si="1099"/>
        <v>1297.5</v>
      </c>
      <c r="BT963" s="6"/>
      <c r="BU963" s="306">
        <v>42996</v>
      </c>
      <c r="BV963" s="38">
        <f t="shared" si="1082"/>
        <v>1297.5</v>
      </c>
      <c r="BW963" s="66">
        <f>BV27*BV963</f>
        <v>106895.69945625309</v>
      </c>
      <c r="BX963" s="66">
        <f t="shared" si="1103"/>
        <v>-2282.0893063107651</v>
      </c>
      <c r="BY963" s="17">
        <f t="shared" si="1101"/>
        <v>0</v>
      </c>
      <c r="BZ963" s="17">
        <f t="shared" si="1104"/>
        <v>1</v>
      </c>
      <c r="CA963" s="66">
        <f t="shared" si="1050"/>
        <v>342</v>
      </c>
      <c r="CB963" s="66">
        <f>N3+CE963</f>
        <v>216351</v>
      </c>
      <c r="CC963" s="66">
        <f>MAX(BW404:BW963)</f>
        <v>154630.08732904927</v>
      </c>
      <c r="CD963" s="66">
        <f t="shared" si="1083"/>
        <v>-47734.387872796186</v>
      </c>
      <c r="CE963" s="66">
        <f t="shared" si="1051"/>
        <v>166351</v>
      </c>
      <c r="CF963" s="66">
        <f>MAX(CE404:CE963)</f>
        <v>166351</v>
      </c>
      <c r="CG963" s="66">
        <f t="shared" si="1084"/>
        <v>0</v>
      </c>
      <c r="CH963" s="370">
        <f t="shared" si="1048"/>
        <v>42996</v>
      </c>
      <c r="CI963" s="17">
        <f t="shared" si="1111"/>
        <v>1</v>
      </c>
      <c r="CJ963" s="17">
        <f t="shared" si="1112"/>
        <v>0</v>
      </c>
      <c r="CK963" s="38">
        <f>MAX(BV38:BV963)</f>
        <v>1876.9</v>
      </c>
      <c r="CL963" s="38">
        <f t="shared" si="1102"/>
        <v>-579.40000000000009</v>
      </c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</row>
    <row r="964" spans="1:147" customFormat="1" x14ac:dyDescent="0.25">
      <c r="A964" s="3"/>
      <c r="B964" s="254">
        <f t="shared" si="1105"/>
        <v>42793</v>
      </c>
      <c r="C964" s="5">
        <f t="shared" si="1108"/>
        <v>55149</v>
      </c>
      <c r="D964" s="5">
        <v>0</v>
      </c>
      <c r="E964" s="66">
        <f t="shared" si="1110"/>
        <v>0</v>
      </c>
      <c r="F964" s="66">
        <f t="shared" si="1106"/>
        <v>411</v>
      </c>
      <c r="G964" s="4">
        <f t="shared" si="1109"/>
        <v>55560</v>
      </c>
      <c r="H964" s="8">
        <f t="shared" si="1107"/>
        <v>7.4525376706739924E-3</v>
      </c>
      <c r="I964" s="3"/>
      <c r="J964" s="306">
        <v>43003</v>
      </c>
      <c r="K964" s="176">
        <v>1301.5</v>
      </c>
      <c r="L964" s="176">
        <v>1317.1</v>
      </c>
      <c r="M964" s="176">
        <v>1278.2</v>
      </c>
      <c r="N964" s="178">
        <v>1284.8</v>
      </c>
      <c r="O964" s="5">
        <f t="shared" si="1053"/>
        <v>38.899999999999864</v>
      </c>
      <c r="P964" s="8">
        <f t="shared" si="1054"/>
        <v>2.9888590088359479E-2</v>
      </c>
      <c r="Q964" s="8">
        <f>(AVERAGE(P961:P963))*Q1239</f>
        <v>8.9129669707480978E-3</v>
      </c>
      <c r="R964" s="8">
        <f>P963/P1239</f>
        <v>0.7025576593121392</v>
      </c>
      <c r="S964" s="109">
        <f t="shared" si="1040"/>
        <v>1289.8997734875713</v>
      </c>
      <c r="T964" s="5">
        <f t="shared" si="1041"/>
        <v>11.5</v>
      </c>
      <c r="U964" s="8">
        <f t="shared" si="1052"/>
        <v>0.54</v>
      </c>
      <c r="V964" s="19">
        <f t="shared" si="1042"/>
        <v>5.2000000000000455</v>
      </c>
      <c r="W964" s="109">
        <f t="shared" si="1043"/>
        <v>1313.1002265124287</v>
      </c>
      <c r="X964" s="5">
        <f t="shared" si="1044"/>
        <v>13.5</v>
      </c>
      <c r="Y964" s="8">
        <f t="shared" si="1057"/>
        <v>0.45999999999999996</v>
      </c>
      <c r="Z964" s="5">
        <f t="shared" si="1045"/>
        <v>0</v>
      </c>
      <c r="AA964" s="5">
        <f>K964*AA1239</f>
        <v>16.919499999999999</v>
      </c>
      <c r="AB964" s="5">
        <f t="shared" si="1058"/>
        <v>11.886924316731738</v>
      </c>
      <c r="AC964" s="2">
        <f t="shared" si="1100"/>
        <v>43003</v>
      </c>
      <c r="AD964" s="43">
        <f t="shared" si="1068"/>
        <v>1290</v>
      </c>
      <c r="AE964" s="235">
        <v>4</v>
      </c>
      <c r="AF964" s="131">
        <f>(AK963&gt;AF1239)*1</f>
        <v>1</v>
      </c>
      <c r="AG964" s="112">
        <f>MROUND((AD964*AG1239),5)</f>
        <v>1265</v>
      </c>
      <c r="AH964" s="113">
        <f>MROUND((AE964*AH1239),0.1)</f>
        <v>0.70000000000000007</v>
      </c>
      <c r="AI964" s="60">
        <f t="shared" si="1069"/>
        <v>-12.700000000000045</v>
      </c>
      <c r="AJ964" s="60">
        <f t="shared" si="1046"/>
        <v>1301.5</v>
      </c>
      <c r="AK964" s="133">
        <f t="shared" si="1047"/>
        <v>1284.8</v>
      </c>
      <c r="AL964" s="41">
        <f t="shared" si="1059"/>
        <v>1315</v>
      </c>
      <c r="AM964" s="56">
        <f t="shared" si="1065"/>
        <v>5.1000000000000005</v>
      </c>
      <c r="AN964" s="82">
        <f t="shared" si="1066"/>
        <v>0</v>
      </c>
      <c r="AO964" s="82">
        <f t="shared" si="1070"/>
        <v>1</v>
      </c>
      <c r="AP964" s="33">
        <f t="shared" si="1085"/>
        <v>0</v>
      </c>
      <c r="AQ964" s="29">
        <f t="shared" si="1071"/>
        <v>0</v>
      </c>
      <c r="AR964" s="86">
        <f t="shared" si="1072"/>
        <v>0</v>
      </c>
      <c r="AS964" s="33">
        <f t="shared" si="1073"/>
        <v>0</v>
      </c>
      <c r="AT964" s="19">
        <f t="shared" si="1074"/>
        <v>0</v>
      </c>
      <c r="AU964" s="18">
        <f t="shared" si="1086"/>
        <v>1</v>
      </c>
      <c r="AV964" s="5">
        <f t="shared" si="1087"/>
        <v>5.1000000000000005</v>
      </c>
      <c r="AW964" s="17">
        <f t="shared" si="1075"/>
        <v>1</v>
      </c>
      <c r="AX964" s="17">
        <f t="shared" si="1076"/>
        <v>0</v>
      </c>
      <c r="AY964" s="17">
        <f t="shared" si="1088"/>
        <v>0</v>
      </c>
      <c r="AZ964" s="19">
        <f t="shared" si="1089"/>
        <v>1330</v>
      </c>
      <c r="BA964" s="19">
        <f t="shared" si="1090"/>
        <v>0</v>
      </c>
      <c r="BB964" s="19">
        <f t="shared" si="1091"/>
        <v>0</v>
      </c>
      <c r="BC964" s="19">
        <f t="shared" si="1092"/>
        <v>0</v>
      </c>
      <c r="BD964" s="17">
        <f t="shared" si="1093"/>
        <v>1330</v>
      </c>
      <c r="BE964" s="17">
        <f t="shared" si="1077"/>
        <v>0</v>
      </c>
      <c r="BF964" s="38">
        <f t="shared" si="1078"/>
        <v>0</v>
      </c>
      <c r="BG964" s="38">
        <f t="shared" si="1079"/>
        <v>0</v>
      </c>
      <c r="BH964" s="38">
        <f t="shared" si="1094"/>
        <v>0</v>
      </c>
      <c r="BI964" s="38">
        <f t="shared" si="1080"/>
        <v>-0.70000000000000007</v>
      </c>
      <c r="BJ964" s="5">
        <f t="shared" si="1081"/>
        <v>0</v>
      </c>
      <c r="BK964" s="5">
        <f t="shared" si="1095"/>
        <v>0</v>
      </c>
      <c r="BL964" s="22">
        <f t="shared" si="1096"/>
        <v>5.1000000000000005</v>
      </c>
      <c r="BM964" s="5">
        <f t="shared" si="1097"/>
        <v>4.4000000000000004</v>
      </c>
      <c r="BN964" s="66">
        <f t="shared" si="1098"/>
        <v>440.00000000000006</v>
      </c>
      <c r="BO964" s="5">
        <f>AP964*BO1802</f>
        <v>0</v>
      </c>
      <c r="BP964" s="5">
        <f>AU964*BP1239</f>
        <v>-39</v>
      </c>
      <c r="BQ964" s="5">
        <f t="shared" si="1049"/>
        <v>-39</v>
      </c>
      <c r="BR964" s="356">
        <f t="shared" si="1113"/>
        <v>362.00000000000006</v>
      </c>
      <c r="BS964" s="5">
        <f t="shared" si="1099"/>
        <v>1284.8</v>
      </c>
      <c r="BT964" s="6"/>
      <c r="BU964" s="306">
        <v>43003</v>
      </c>
      <c r="BV964" s="38">
        <f t="shared" si="1082"/>
        <v>1284.8</v>
      </c>
      <c r="BW964" s="66">
        <f>BV27*BV964</f>
        <v>105849.3985829626</v>
      </c>
      <c r="BX964" s="66">
        <f t="shared" si="1103"/>
        <v>-1046.3008732904855</v>
      </c>
      <c r="BY964" s="17">
        <f t="shared" si="1101"/>
        <v>0</v>
      </c>
      <c r="BZ964" s="17">
        <f t="shared" si="1104"/>
        <v>1</v>
      </c>
      <c r="CA964" s="66">
        <f t="shared" si="1050"/>
        <v>362</v>
      </c>
      <c r="CB964" s="66">
        <f>N3+CE964</f>
        <v>216713</v>
      </c>
      <c r="CC964" s="66">
        <f>MAX(BW404:BW964)</f>
        <v>154630.08732904927</v>
      </c>
      <c r="CD964" s="66">
        <f t="shared" si="1083"/>
        <v>-48780.688746086671</v>
      </c>
      <c r="CE964" s="66">
        <f t="shared" si="1051"/>
        <v>166713</v>
      </c>
      <c r="CF964" s="66">
        <f>MAX(CE404:CE964)</f>
        <v>166713</v>
      </c>
      <c r="CG964" s="66">
        <f t="shared" si="1084"/>
        <v>0</v>
      </c>
      <c r="CH964" s="370">
        <f t="shared" si="1048"/>
        <v>43003</v>
      </c>
      <c r="CI964" s="17">
        <f t="shared" si="1111"/>
        <v>1</v>
      </c>
      <c r="CJ964" s="17">
        <f t="shared" si="1112"/>
        <v>0</v>
      </c>
      <c r="CK964" s="38">
        <f>MAX(BV38:BV964)</f>
        <v>1876.9</v>
      </c>
      <c r="CL964" s="38">
        <f t="shared" si="1102"/>
        <v>-592.10000000000014</v>
      </c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</row>
    <row r="965" spans="1:147" customFormat="1" x14ac:dyDescent="0.25">
      <c r="A965" s="3"/>
      <c r="B965" s="254">
        <f t="shared" si="1105"/>
        <v>42800</v>
      </c>
      <c r="C965" s="5">
        <f t="shared" si="1108"/>
        <v>55560</v>
      </c>
      <c r="D965" s="5">
        <v>0</v>
      </c>
      <c r="E965" s="66">
        <f t="shared" si="1110"/>
        <v>0</v>
      </c>
      <c r="F965" s="66">
        <f t="shared" si="1106"/>
        <v>542</v>
      </c>
      <c r="G965" s="4">
        <f t="shared" si="1109"/>
        <v>56102</v>
      </c>
      <c r="H965" s="8">
        <f t="shared" si="1107"/>
        <v>9.7552195824334061E-3</v>
      </c>
      <c r="I965" s="3"/>
      <c r="J965" s="306">
        <v>43010</v>
      </c>
      <c r="K965" s="176">
        <v>1282.2</v>
      </c>
      <c r="L965" s="176">
        <v>1285</v>
      </c>
      <c r="M965" s="176">
        <v>1262.8</v>
      </c>
      <c r="N965" s="178">
        <v>1274.9000000000001</v>
      </c>
      <c r="O965" s="5">
        <f t="shared" si="1053"/>
        <v>22.200000000000045</v>
      </c>
      <c r="P965" s="8">
        <f t="shared" si="1054"/>
        <v>1.7313991576977106E-2</v>
      </c>
      <c r="Q965" s="8">
        <f>(AVERAGE(P962:P964))*Q1239</f>
        <v>9.7829870390594154E-3</v>
      </c>
      <c r="R965" s="8">
        <f>P964/P1239</f>
        <v>0.84762067834835553</v>
      </c>
      <c r="S965" s="109">
        <f t="shared" si="1040"/>
        <v>1269.656254018518</v>
      </c>
      <c r="T965" s="5">
        <f t="shared" si="1041"/>
        <v>12.200000000000045</v>
      </c>
      <c r="U965" s="8">
        <f t="shared" si="1052"/>
        <v>0.51199999999999823</v>
      </c>
      <c r="V965" s="19">
        <f t="shared" si="1042"/>
        <v>0</v>
      </c>
      <c r="W965" s="109">
        <f t="shared" si="1043"/>
        <v>1294.7437459814821</v>
      </c>
      <c r="X965" s="5">
        <f t="shared" si="1044"/>
        <v>12.799999999999955</v>
      </c>
      <c r="Y965" s="8">
        <f t="shared" si="1057"/>
        <v>0.48800000000000177</v>
      </c>
      <c r="Z965" s="5">
        <f t="shared" si="1045"/>
        <v>0</v>
      </c>
      <c r="AA965" s="5">
        <f>K965*AA1239</f>
        <v>16.668600000000001</v>
      </c>
      <c r="AB965" s="5">
        <f t="shared" si="1058"/>
        <v>14.128650039117399</v>
      </c>
      <c r="AC965" s="2">
        <f t="shared" si="1100"/>
        <v>43010</v>
      </c>
      <c r="AD965" s="43">
        <f t="shared" si="1068"/>
        <v>1270</v>
      </c>
      <c r="AE965" s="235">
        <v>6.4</v>
      </c>
      <c r="AF965" s="131">
        <f>(AK964&gt;AF1239)*1</f>
        <v>1</v>
      </c>
      <c r="AG965" s="112">
        <f>MROUND((AD965*AG1239),5)</f>
        <v>1245</v>
      </c>
      <c r="AH965" s="113">
        <f>MROUND((AE965*AH1239),0.1)</f>
        <v>1.2000000000000002</v>
      </c>
      <c r="AI965" s="60">
        <f t="shared" si="1069"/>
        <v>-9.8999999999998636</v>
      </c>
      <c r="AJ965" s="60">
        <f t="shared" si="1046"/>
        <v>1282.2</v>
      </c>
      <c r="AK965" s="133">
        <f t="shared" si="1047"/>
        <v>1274.9000000000001</v>
      </c>
      <c r="AL965" s="41">
        <f t="shared" si="1059"/>
        <v>1295</v>
      </c>
      <c r="AM965" s="56">
        <f t="shared" si="1065"/>
        <v>5.5</v>
      </c>
      <c r="AN965" s="82">
        <f t="shared" si="1066"/>
        <v>0</v>
      </c>
      <c r="AO965" s="82">
        <f t="shared" si="1070"/>
        <v>1</v>
      </c>
      <c r="AP965" s="33">
        <f t="shared" si="1085"/>
        <v>0</v>
      </c>
      <c r="AQ965" s="29">
        <f t="shared" si="1071"/>
        <v>0</v>
      </c>
      <c r="AR965" s="86">
        <f t="shared" si="1072"/>
        <v>1</v>
      </c>
      <c r="AS965" s="33">
        <f t="shared" si="1073"/>
        <v>0</v>
      </c>
      <c r="AT965" s="19">
        <f t="shared" si="1074"/>
        <v>0</v>
      </c>
      <c r="AU965" s="18">
        <f t="shared" si="1086"/>
        <v>1</v>
      </c>
      <c r="AV965" s="5">
        <f t="shared" si="1087"/>
        <v>5.5</v>
      </c>
      <c r="AW965" s="17">
        <f t="shared" si="1075"/>
        <v>1</v>
      </c>
      <c r="AX965" s="17">
        <f t="shared" si="1076"/>
        <v>0</v>
      </c>
      <c r="AY965" s="17">
        <f t="shared" si="1088"/>
        <v>0</v>
      </c>
      <c r="AZ965" s="19">
        <f t="shared" si="1089"/>
        <v>1330</v>
      </c>
      <c r="BA965" s="19">
        <f t="shared" si="1090"/>
        <v>0</v>
      </c>
      <c r="BB965" s="19">
        <f t="shared" si="1091"/>
        <v>0</v>
      </c>
      <c r="BC965" s="19">
        <f t="shared" si="1092"/>
        <v>0</v>
      </c>
      <c r="BD965" s="17">
        <f t="shared" si="1093"/>
        <v>1330</v>
      </c>
      <c r="BE965" s="17">
        <f t="shared" si="1077"/>
        <v>0</v>
      </c>
      <c r="BF965" s="38">
        <f t="shared" si="1078"/>
        <v>0</v>
      </c>
      <c r="BG965" s="38">
        <f t="shared" si="1079"/>
        <v>0</v>
      </c>
      <c r="BH965" s="38">
        <f t="shared" si="1094"/>
        <v>0</v>
      </c>
      <c r="BI965" s="38">
        <f t="shared" si="1080"/>
        <v>-1.2000000000000002</v>
      </c>
      <c r="BJ965" s="5">
        <f t="shared" si="1081"/>
        <v>0</v>
      </c>
      <c r="BK965" s="5">
        <f t="shared" si="1095"/>
        <v>0</v>
      </c>
      <c r="BL965" s="22">
        <f t="shared" si="1096"/>
        <v>5.5</v>
      </c>
      <c r="BM965" s="5">
        <f t="shared" si="1097"/>
        <v>4.3</v>
      </c>
      <c r="BN965" s="66">
        <f t="shared" si="1098"/>
        <v>430</v>
      </c>
      <c r="BO965" s="5">
        <f>AP965*BO1803</f>
        <v>0</v>
      </c>
      <c r="BP965" s="5">
        <f>AU965*BP1239</f>
        <v>-39</v>
      </c>
      <c r="BQ965" s="5">
        <f t="shared" si="1049"/>
        <v>-39</v>
      </c>
      <c r="BR965" s="356">
        <f t="shared" si="1113"/>
        <v>352</v>
      </c>
      <c r="BS965" s="5">
        <f t="shared" si="1099"/>
        <v>1274.9000000000001</v>
      </c>
      <c r="BT965" s="6"/>
      <c r="BU965" s="306">
        <v>43010</v>
      </c>
      <c r="BV965" s="38">
        <f t="shared" si="1082"/>
        <v>1274.9000000000001</v>
      </c>
      <c r="BW965" s="66">
        <f>BV27*BV965</f>
        <v>105033.77821716924</v>
      </c>
      <c r="BX965" s="66">
        <f t="shared" si="1103"/>
        <v>-815.62036579336564</v>
      </c>
      <c r="BY965" s="17">
        <f t="shared" si="1101"/>
        <v>0</v>
      </c>
      <c r="BZ965" s="17">
        <f t="shared" si="1104"/>
        <v>1</v>
      </c>
      <c r="CA965" s="66">
        <f t="shared" si="1050"/>
        <v>352</v>
      </c>
      <c r="CB965" s="66">
        <f>N3+CE965</f>
        <v>217065</v>
      </c>
      <c r="CC965" s="66">
        <f>MAX(BW404:BW965)</f>
        <v>154630.08732904927</v>
      </c>
      <c r="CD965" s="66">
        <f t="shared" si="1083"/>
        <v>-49596.309111880037</v>
      </c>
      <c r="CE965" s="66">
        <f t="shared" si="1051"/>
        <v>167065</v>
      </c>
      <c r="CF965" s="66">
        <f>MAX(CE404:CE965)</f>
        <v>167065</v>
      </c>
      <c r="CG965" s="66">
        <f t="shared" si="1084"/>
        <v>0</v>
      </c>
      <c r="CH965" s="370">
        <f t="shared" si="1048"/>
        <v>43010</v>
      </c>
      <c r="CI965" s="17">
        <f t="shared" si="1111"/>
        <v>1</v>
      </c>
      <c r="CJ965" s="17">
        <f t="shared" si="1112"/>
        <v>0</v>
      </c>
      <c r="CK965" s="38">
        <f>MAX(BV38:BV965)</f>
        <v>1876.9</v>
      </c>
      <c r="CL965" s="38">
        <f t="shared" si="1102"/>
        <v>-602</v>
      </c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</row>
    <row r="966" spans="1:147" customFormat="1" x14ac:dyDescent="0.25">
      <c r="A966" s="3"/>
      <c r="B966" s="254">
        <f t="shared" si="1105"/>
        <v>42807</v>
      </c>
      <c r="C966" s="5">
        <f t="shared" si="1108"/>
        <v>56102</v>
      </c>
      <c r="D966" s="5">
        <v>0</v>
      </c>
      <c r="E966" s="66">
        <f t="shared" si="1110"/>
        <v>0</v>
      </c>
      <c r="F966" s="66">
        <f t="shared" si="1106"/>
        <v>-2028</v>
      </c>
      <c r="G966" s="4">
        <f t="shared" si="1109"/>
        <v>54074</v>
      </c>
      <c r="H966" s="8">
        <f t="shared" si="1107"/>
        <v>-3.6148443905743108E-2</v>
      </c>
      <c r="I966" s="3"/>
      <c r="J966" s="306">
        <v>43017</v>
      </c>
      <c r="K966" s="176">
        <v>1278.5999999999999</v>
      </c>
      <c r="L966" s="176">
        <v>1306.4000000000001</v>
      </c>
      <c r="M966" s="176">
        <v>1277.7</v>
      </c>
      <c r="N966" s="178">
        <v>1304.5999999999999</v>
      </c>
      <c r="O966" s="5">
        <f t="shared" si="1053"/>
        <v>28.700000000000045</v>
      </c>
      <c r="P966" s="8">
        <f t="shared" si="1054"/>
        <v>2.2446425778194938E-2</v>
      </c>
      <c r="Q966" s="8">
        <f>(AVERAGE(P963:P965))*Q1239</f>
        <v>9.5967994083490035E-3</v>
      </c>
      <c r="R966" s="8">
        <f>P965/P1239</f>
        <v>0.49101336804477436</v>
      </c>
      <c r="S966" s="109">
        <f t="shared" si="1040"/>
        <v>1266.3295322764848</v>
      </c>
      <c r="T966" s="5">
        <f t="shared" si="1041"/>
        <v>13.599999999999909</v>
      </c>
      <c r="U966" s="8">
        <f t="shared" si="1052"/>
        <v>0.45600000000000362</v>
      </c>
      <c r="V966" s="19">
        <f t="shared" si="1042"/>
        <v>0</v>
      </c>
      <c r="W966" s="109">
        <f t="shared" si="1043"/>
        <v>1290.870467723515</v>
      </c>
      <c r="X966" s="5">
        <f t="shared" si="1044"/>
        <v>11.400000000000091</v>
      </c>
      <c r="Y966" s="8">
        <f t="shared" si="1057"/>
        <v>0.54399999999999638</v>
      </c>
      <c r="Z966" s="5">
        <f t="shared" si="1045"/>
        <v>14.599999999999909</v>
      </c>
      <c r="AA966" s="5">
        <f>K966*AA1239</f>
        <v>16.621799999999997</v>
      </c>
      <c r="AB966" s="5">
        <f t="shared" si="1058"/>
        <v>8.1615260009666279</v>
      </c>
      <c r="AC966" s="2">
        <f t="shared" si="1100"/>
        <v>43017</v>
      </c>
      <c r="AD966" s="43">
        <f t="shared" si="1068"/>
        <v>1265</v>
      </c>
      <c r="AE966" s="235">
        <v>7.2</v>
      </c>
      <c r="AF966" s="131">
        <f>(AK965&gt;AF1239)*1</f>
        <v>1</v>
      </c>
      <c r="AG966" s="112">
        <f>MROUND((AD966*AG1239),5)</f>
        <v>1240</v>
      </c>
      <c r="AH966" s="113">
        <f>MROUND((AE966*AH1239),0.1)</f>
        <v>1.3</v>
      </c>
      <c r="AI966" s="60">
        <f t="shared" si="1069"/>
        <v>29.699999999999818</v>
      </c>
      <c r="AJ966" s="60">
        <f t="shared" si="1046"/>
        <v>1278.5999999999999</v>
      </c>
      <c r="AK966" s="133">
        <f t="shared" si="1047"/>
        <v>1304.5999999999999</v>
      </c>
      <c r="AL966" s="41">
        <f t="shared" si="1059"/>
        <v>1290</v>
      </c>
      <c r="AM966" s="56">
        <f t="shared" si="1065"/>
        <v>6.9</v>
      </c>
      <c r="AN966" s="82">
        <f t="shared" si="1066"/>
        <v>1</v>
      </c>
      <c r="AO966" s="82">
        <f t="shared" si="1070"/>
        <v>0</v>
      </c>
      <c r="AP966" s="33">
        <f t="shared" si="1085"/>
        <v>0</v>
      </c>
      <c r="AQ966" s="29">
        <f t="shared" si="1071"/>
        <v>0</v>
      </c>
      <c r="AR966" s="86">
        <f t="shared" si="1072"/>
        <v>1</v>
      </c>
      <c r="AS966" s="33">
        <f t="shared" si="1073"/>
        <v>0</v>
      </c>
      <c r="AT966" s="19">
        <f t="shared" si="1074"/>
        <v>0</v>
      </c>
      <c r="AU966" s="18">
        <f t="shared" si="1086"/>
        <v>1</v>
      </c>
      <c r="AV966" s="5">
        <f t="shared" si="1087"/>
        <v>6.9</v>
      </c>
      <c r="AW966" s="17">
        <f t="shared" si="1075"/>
        <v>0</v>
      </c>
      <c r="AX966" s="17">
        <f t="shared" si="1076"/>
        <v>1</v>
      </c>
      <c r="AY966" s="17">
        <f t="shared" si="1088"/>
        <v>1290</v>
      </c>
      <c r="AZ966" s="19">
        <f t="shared" si="1089"/>
        <v>1330</v>
      </c>
      <c r="BA966" s="19">
        <f t="shared" si="1090"/>
        <v>0</v>
      </c>
      <c r="BB966" s="19">
        <f t="shared" si="1091"/>
        <v>0</v>
      </c>
      <c r="BC966" s="19">
        <f t="shared" si="1092"/>
        <v>1290</v>
      </c>
      <c r="BD966" s="17">
        <f t="shared" si="1093"/>
        <v>0</v>
      </c>
      <c r="BE966" s="17">
        <f t="shared" si="1077"/>
        <v>0</v>
      </c>
      <c r="BF966" s="38">
        <f t="shared" si="1078"/>
        <v>0</v>
      </c>
      <c r="BG966" s="38">
        <f t="shared" si="1079"/>
        <v>0</v>
      </c>
      <c r="BH966" s="38">
        <f t="shared" si="1094"/>
        <v>0</v>
      </c>
      <c r="BI966" s="38">
        <f t="shared" si="1080"/>
        <v>-1.3</v>
      </c>
      <c r="BJ966" s="5">
        <f t="shared" si="1081"/>
        <v>0</v>
      </c>
      <c r="BK966" s="5">
        <f t="shared" si="1095"/>
        <v>-40</v>
      </c>
      <c r="BL966" s="22">
        <f t="shared" si="1096"/>
        <v>-33.1</v>
      </c>
      <c r="BM966" s="5">
        <f t="shared" si="1097"/>
        <v>-34.4</v>
      </c>
      <c r="BN966" s="66">
        <f t="shared" si="1098"/>
        <v>-3440</v>
      </c>
      <c r="BO966" s="5">
        <f>AP966*BO1804</f>
        <v>0</v>
      </c>
      <c r="BP966" s="5">
        <f>AU966*BP1239</f>
        <v>-39</v>
      </c>
      <c r="BQ966" s="5">
        <f t="shared" si="1049"/>
        <v>-39</v>
      </c>
      <c r="BR966" s="356">
        <f t="shared" si="1113"/>
        <v>-3518</v>
      </c>
      <c r="BS966" s="5">
        <f t="shared" si="1099"/>
        <v>1304.5999999999999</v>
      </c>
      <c r="BT966" s="6"/>
      <c r="BU966" s="306">
        <v>43017</v>
      </c>
      <c r="BV966" s="38">
        <f t="shared" si="1082"/>
        <v>1304.5999999999999</v>
      </c>
      <c r="BW966" s="66">
        <f>BV27*BV966</f>
        <v>107480.63931454935</v>
      </c>
      <c r="BX966" s="66">
        <f t="shared" si="1103"/>
        <v>2446.8610973801115</v>
      </c>
      <c r="BY966" s="17">
        <f t="shared" si="1101"/>
        <v>1</v>
      </c>
      <c r="BZ966" s="17">
        <f t="shared" si="1104"/>
        <v>0</v>
      </c>
      <c r="CA966" s="66">
        <f t="shared" si="1050"/>
        <v>-3518</v>
      </c>
      <c r="CB966" s="66">
        <f>N3+CE966</f>
        <v>213547</v>
      </c>
      <c r="CC966" s="66">
        <f>MAX(BW404:BW966)</f>
        <v>154630.08732904927</v>
      </c>
      <c r="CD966" s="66">
        <f t="shared" si="1083"/>
        <v>-47149.448014499925</v>
      </c>
      <c r="CE966" s="66">
        <f t="shared" si="1051"/>
        <v>163547</v>
      </c>
      <c r="CF966" s="66">
        <f>MAX(CE404:CE966)</f>
        <v>167065</v>
      </c>
      <c r="CG966" s="66">
        <f t="shared" si="1084"/>
        <v>-3518</v>
      </c>
      <c r="CH966" s="370">
        <f t="shared" si="1048"/>
        <v>43017</v>
      </c>
      <c r="CI966" s="17">
        <f t="shared" si="1111"/>
        <v>0</v>
      </c>
      <c r="CJ966" s="17">
        <f t="shared" si="1112"/>
        <v>1</v>
      </c>
      <c r="CK966" s="38">
        <f>MAX(BV38:BV966)</f>
        <v>1876.9</v>
      </c>
      <c r="CL966" s="38">
        <f t="shared" si="1102"/>
        <v>-572.30000000000018</v>
      </c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</row>
    <row r="967" spans="1:147" customFormat="1" x14ac:dyDescent="0.25">
      <c r="A967" s="3"/>
      <c r="B967" s="254">
        <f t="shared" si="1105"/>
        <v>42814</v>
      </c>
      <c r="C967" s="5">
        <f t="shared" si="1108"/>
        <v>54074</v>
      </c>
      <c r="D967" s="5">
        <v>0</v>
      </c>
      <c r="E967" s="66">
        <f t="shared" si="1110"/>
        <v>0</v>
      </c>
      <c r="F967" s="66">
        <f t="shared" si="1106"/>
        <v>591</v>
      </c>
      <c r="G967" s="4">
        <f t="shared" si="1109"/>
        <v>54665</v>
      </c>
      <c r="H967" s="8">
        <f t="shared" si="1107"/>
        <v>1.092946702666716E-2</v>
      </c>
      <c r="I967" s="3"/>
      <c r="J967" s="306">
        <v>43024</v>
      </c>
      <c r="K967" s="176">
        <v>1306</v>
      </c>
      <c r="L967" s="176">
        <v>1308.4000000000001</v>
      </c>
      <c r="M967" s="176">
        <v>1277.5999999999999</v>
      </c>
      <c r="N967" s="178">
        <v>1280.5</v>
      </c>
      <c r="O967" s="5">
        <f t="shared" si="1053"/>
        <v>30.800000000000182</v>
      </c>
      <c r="P967" s="8">
        <f t="shared" si="1054"/>
        <v>2.358346094946415E-2</v>
      </c>
      <c r="Q967" s="8">
        <f>(AVERAGE(P964:P966))*Q1239</f>
        <v>9.2865343258042039E-3</v>
      </c>
      <c r="R967" s="8">
        <f>P966/P1239</f>
        <v>0.63656581285242908</v>
      </c>
      <c r="S967" s="109">
        <f t="shared" si="1040"/>
        <v>1293.8717861704997</v>
      </c>
      <c r="T967" s="5">
        <f t="shared" si="1041"/>
        <v>11</v>
      </c>
      <c r="U967" s="8">
        <f t="shared" si="1052"/>
        <v>0.56000000000000005</v>
      </c>
      <c r="V967" s="19">
        <f t="shared" si="1042"/>
        <v>14.5</v>
      </c>
      <c r="W967" s="109">
        <f t="shared" si="1043"/>
        <v>1318.1282138295003</v>
      </c>
      <c r="X967" s="5">
        <f t="shared" si="1044"/>
        <v>14</v>
      </c>
      <c r="Y967" s="8">
        <f t="shared" si="1057"/>
        <v>0.43999999999999995</v>
      </c>
      <c r="Z967" s="5">
        <f t="shared" si="1045"/>
        <v>0</v>
      </c>
      <c r="AA967" s="5">
        <f>K967*AA1239</f>
        <v>16.977999999999998</v>
      </c>
      <c r="AB967" s="5">
        <f t="shared" si="1058"/>
        <v>10.80761437060854</v>
      </c>
      <c r="AC967" s="2">
        <f t="shared" si="1100"/>
        <v>43024</v>
      </c>
      <c r="AD967" s="43">
        <f t="shared" si="1068"/>
        <v>1295</v>
      </c>
      <c r="AE967" s="235">
        <v>3.7</v>
      </c>
      <c r="AF967" s="131">
        <f>(AK966&gt;AF1239)*1</f>
        <v>1</v>
      </c>
      <c r="AG967" s="112">
        <f>MROUND((AD967*AG1239),5)</f>
        <v>1270</v>
      </c>
      <c r="AH967" s="113">
        <f>MROUND((AE967*AH1239),0.1)</f>
        <v>0.70000000000000007</v>
      </c>
      <c r="AI967" s="60">
        <f t="shared" si="1069"/>
        <v>-24.099999999999909</v>
      </c>
      <c r="AJ967" s="60">
        <f t="shared" si="1046"/>
        <v>1306</v>
      </c>
      <c r="AK967" s="133">
        <f t="shared" si="1047"/>
        <v>1280.5</v>
      </c>
      <c r="AL967" s="41">
        <f t="shared" si="1059"/>
        <v>1320</v>
      </c>
      <c r="AM967" s="56">
        <f t="shared" si="1065"/>
        <v>4.4000000000000004</v>
      </c>
      <c r="AN967" s="82">
        <f t="shared" si="1066"/>
        <v>0</v>
      </c>
      <c r="AO967" s="82">
        <f t="shared" si="1070"/>
        <v>1</v>
      </c>
      <c r="AP967" s="33">
        <f t="shared" si="1085"/>
        <v>1</v>
      </c>
      <c r="AQ967" s="29">
        <f t="shared" si="1071"/>
        <v>3.7</v>
      </c>
      <c r="AR967" s="86">
        <f t="shared" si="1072"/>
        <v>0</v>
      </c>
      <c r="AS967" s="33">
        <f t="shared" si="1073"/>
        <v>1</v>
      </c>
      <c r="AT967" s="19">
        <f t="shared" si="1074"/>
        <v>1295</v>
      </c>
      <c r="AU967" s="18">
        <f t="shared" si="1086"/>
        <v>0</v>
      </c>
      <c r="AV967" s="5">
        <f t="shared" si="1087"/>
        <v>0</v>
      </c>
      <c r="AW967" s="17">
        <f t="shared" si="1075"/>
        <v>0</v>
      </c>
      <c r="AX967" s="17">
        <f t="shared" si="1076"/>
        <v>0</v>
      </c>
      <c r="AY967" s="17">
        <f t="shared" si="1088"/>
        <v>0</v>
      </c>
      <c r="AZ967" s="19">
        <f t="shared" si="1089"/>
        <v>0</v>
      </c>
      <c r="BA967" s="19">
        <f t="shared" si="1090"/>
        <v>1295</v>
      </c>
      <c r="BB967" s="19">
        <f t="shared" si="1091"/>
        <v>0</v>
      </c>
      <c r="BC967" s="19">
        <f t="shared" si="1092"/>
        <v>0</v>
      </c>
      <c r="BD967" s="17">
        <f t="shared" si="1093"/>
        <v>1295</v>
      </c>
      <c r="BE967" s="17">
        <f t="shared" si="1077"/>
        <v>0</v>
      </c>
      <c r="BF967" s="38">
        <f t="shared" si="1078"/>
        <v>0</v>
      </c>
      <c r="BG967" s="38">
        <f t="shared" si="1079"/>
        <v>0</v>
      </c>
      <c r="BH967" s="38">
        <f t="shared" si="1094"/>
        <v>0</v>
      </c>
      <c r="BI967" s="38">
        <f t="shared" si="1080"/>
        <v>-0.70000000000000007</v>
      </c>
      <c r="BJ967" s="5">
        <f t="shared" si="1081"/>
        <v>3.7</v>
      </c>
      <c r="BK967" s="5">
        <f t="shared" si="1095"/>
        <v>0</v>
      </c>
      <c r="BL967" s="22">
        <f t="shared" si="1096"/>
        <v>0</v>
      </c>
      <c r="BM967" s="5">
        <f t="shared" si="1097"/>
        <v>3</v>
      </c>
      <c r="BN967" s="66">
        <f t="shared" si="1098"/>
        <v>300</v>
      </c>
      <c r="BO967" s="5">
        <f>AP967*BO1805</f>
        <v>0</v>
      </c>
      <c r="BP967" s="5">
        <f>AU967*BP1239</f>
        <v>0</v>
      </c>
      <c r="BQ967" s="5">
        <f t="shared" si="1049"/>
        <v>-39</v>
      </c>
      <c r="BR967" s="356">
        <f t="shared" si="1113"/>
        <v>261</v>
      </c>
      <c r="BS967" s="5">
        <f t="shared" si="1099"/>
        <v>1280.5</v>
      </c>
      <c r="BT967" s="6"/>
      <c r="BU967" s="306">
        <v>43024</v>
      </c>
      <c r="BV967" s="38">
        <f t="shared" si="1082"/>
        <v>1280.5</v>
      </c>
      <c r="BW967" s="66">
        <f>BV27*BV967</f>
        <v>105495.13923216346</v>
      </c>
      <c r="BX967" s="66">
        <f t="shared" si="1103"/>
        <v>-1985.5000823858863</v>
      </c>
      <c r="BY967" s="17">
        <f t="shared" si="1101"/>
        <v>0</v>
      </c>
      <c r="BZ967" s="17">
        <f t="shared" si="1104"/>
        <v>1</v>
      </c>
      <c r="CA967" s="66">
        <f t="shared" si="1050"/>
        <v>261</v>
      </c>
      <c r="CB967" s="66">
        <f>N3+CE967</f>
        <v>213808</v>
      </c>
      <c r="CC967" s="66">
        <f>MAX(BW404:BW967)</f>
        <v>154630.08732904927</v>
      </c>
      <c r="CD967" s="66">
        <f t="shared" si="1083"/>
        <v>-49134.948096885812</v>
      </c>
      <c r="CE967" s="66">
        <f t="shared" si="1051"/>
        <v>163808</v>
      </c>
      <c r="CF967" s="66">
        <f>MAX(CE404:CE967)</f>
        <v>167065</v>
      </c>
      <c r="CG967" s="66">
        <f t="shared" si="1084"/>
        <v>-3257</v>
      </c>
      <c r="CH967" s="370">
        <f t="shared" si="1048"/>
        <v>43024</v>
      </c>
      <c r="CI967" s="17">
        <f t="shared" si="1111"/>
        <v>1</v>
      </c>
      <c r="CJ967" s="17">
        <f t="shared" si="1112"/>
        <v>0</v>
      </c>
      <c r="CK967" s="38">
        <f>MAX(BV38:BV967)</f>
        <v>1876.9</v>
      </c>
      <c r="CL967" s="38">
        <f t="shared" si="1102"/>
        <v>-596.40000000000009</v>
      </c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</row>
    <row r="968" spans="1:147" customFormat="1" x14ac:dyDescent="0.25">
      <c r="A968" s="3"/>
      <c r="B968" s="254">
        <f t="shared" si="1105"/>
        <v>42821</v>
      </c>
      <c r="C968" s="5">
        <f t="shared" si="1108"/>
        <v>54665</v>
      </c>
      <c r="D968" s="5">
        <v>0</v>
      </c>
      <c r="E968" s="66">
        <f t="shared" si="1110"/>
        <v>0</v>
      </c>
      <c r="F968" s="66">
        <f t="shared" si="1106"/>
        <v>571</v>
      </c>
      <c r="G968" s="4">
        <f t="shared" si="1109"/>
        <v>55236</v>
      </c>
      <c r="H968" s="8">
        <f t="shared" si="1107"/>
        <v>1.0445440409768591E-2</v>
      </c>
      <c r="I968" s="3"/>
      <c r="J968" s="306">
        <v>43031</v>
      </c>
      <c r="K968" s="176">
        <v>1281.5</v>
      </c>
      <c r="L968" s="176">
        <v>1285.3</v>
      </c>
      <c r="M968" s="176">
        <v>1263.8</v>
      </c>
      <c r="N968" s="178">
        <v>1271.8</v>
      </c>
      <c r="O968" s="5">
        <f t="shared" si="1053"/>
        <v>21.5</v>
      </c>
      <c r="P968" s="8">
        <f t="shared" si="1054"/>
        <v>1.6777214202106906E-2</v>
      </c>
      <c r="Q968" s="8">
        <f>(AVERAGE(P965:P967))*Q1239</f>
        <v>8.4458504406181596E-3</v>
      </c>
      <c r="R968" s="8">
        <f>P967/P1239</f>
        <v>0.66881137948263636</v>
      </c>
      <c r="S968" s="109">
        <f t="shared" si="1040"/>
        <v>1270.6766426603479</v>
      </c>
      <c r="T968" s="5">
        <f t="shared" si="1041"/>
        <v>11.5</v>
      </c>
      <c r="U968" s="8">
        <f t="shared" si="1052"/>
        <v>0.42499999999999999</v>
      </c>
      <c r="V968" s="19">
        <f t="shared" si="1042"/>
        <v>0</v>
      </c>
      <c r="W968" s="109">
        <f t="shared" si="1043"/>
        <v>1292.3233573396521</v>
      </c>
      <c r="X968" s="5">
        <f t="shared" si="1044"/>
        <v>8.5</v>
      </c>
      <c r="Y968" s="8">
        <f t="shared" si="1057"/>
        <v>0.57499999999999996</v>
      </c>
      <c r="Z968" s="5">
        <f t="shared" si="1045"/>
        <v>0</v>
      </c>
      <c r="AA968" s="5">
        <f>K968*AA1239</f>
        <v>16.659499999999998</v>
      </c>
      <c r="AB968" s="5">
        <f t="shared" si="1058"/>
        <v>11.142063176490979</v>
      </c>
      <c r="AC968" s="2">
        <f t="shared" si="1100"/>
        <v>43031</v>
      </c>
      <c r="AD968" s="43">
        <f t="shared" si="1068"/>
        <v>1270</v>
      </c>
      <c r="AE968" s="235">
        <v>6</v>
      </c>
      <c r="AF968" s="131">
        <f>(AK967&gt;AF1239)*1</f>
        <v>1</v>
      </c>
      <c r="AG968" s="112">
        <f>MROUND((AD968*AG1239),5)</f>
        <v>1245</v>
      </c>
      <c r="AH968" s="113">
        <f>MROUND((AE968*AH1239),0.1)</f>
        <v>1.1000000000000001</v>
      </c>
      <c r="AI968" s="60">
        <f t="shared" si="1069"/>
        <v>-8.7000000000000455</v>
      </c>
      <c r="AJ968" s="60">
        <f t="shared" si="1046"/>
        <v>1281.5</v>
      </c>
      <c r="AK968" s="133">
        <f t="shared" si="1047"/>
        <v>1271.8</v>
      </c>
      <c r="AL968" s="41">
        <f t="shared" si="1059"/>
        <v>1290</v>
      </c>
      <c r="AM968" s="56">
        <f t="shared" si="1065"/>
        <v>4.8000000000000007</v>
      </c>
      <c r="AN968" s="82">
        <f t="shared" si="1066"/>
        <v>0</v>
      </c>
      <c r="AO968" s="82">
        <f t="shared" si="1070"/>
        <v>1</v>
      </c>
      <c r="AP968" s="33">
        <f t="shared" si="1085"/>
        <v>0</v>
      </c>
      <c r="AQ968" s="29">
        <f t="shared" si="1071"/>
        <v>0</v>
      </c>
      <c r="AR968" s="86">
        <f t="shared" si="1072"/>
        <v>1</v>
      </c>
      <c r="AS968" s="33">
        <f t="shared" si="1073"/>
        <v>0</v>
      </c>
      <c r="AT968" s="19">
        <f t="shared" si="1074"/>
        <v>0</v>
      </c>
      <c r="AU968" s="18">
        <f t="shared" si="1086"/>
        <v>1</v>
      </c>
      <c r="AV968" s="5">
        <f t="shared" si="1087"/>
        <v>4.8000000000000007</v>
      </c>
      <c r="AW968" s="17">
        <f t="shared" si="1075"/>
        <v>1</v>
      </c>
      <c r="AX968" s="17">
        <f t="shared" si="1076"/>
        <v>0</v>
      </c>
      <c r="AY968" s="17">
        <f t="shared" si="1088"/>
        <v>0</v>
      </c>
      <c r="AZ968" s="19">
        <f t="shared" si="1089"/>
        <v>1295</v>
      </c>
      <c r="BA968" s="19">
        <f t="shared" si="1090"/>
        <v>0</v>
      </c>
      <c r="BB968" s="19">
        <f t="shared" si="1091"/>
        <v>0</v>
      </c>
      <c r="BC968" s="19">
        <f t="shared" si="1092"/>
        <v>0</v>
      </c>
      <c r="BD968" s="17">
        <f t="shared" si="1093"/>
        <v>1295</v>
      </c>
      <c r="BE968" s="17">
        <f t="shared" si="1077"/>
        <v>0</v>
      </c>
      <c r="BF968" s="38">
        <f t="shared" si="1078"/>
        <v>0</v>
      </c>
      <c r="BG968" s="38">
        <f t="shared" si="1079"/>
        <v>0</v>
      </c>
      <c r="BH968" s="38">
        <f t="shared" si="1094"/>
        <v>0</v>
      </c>
      <c r="BI968" s="38">
        <f t="shared" si="1080"/>
        <v>-1.1000000000000001</v>
      </c>
      <c r="BJ968" s="5">
        <f t="shared" si="1081"/>
        <v>0</v>
      </c>
      <c r="BK968" s="5">
        <f t="shared" si="1095"/>
        <v>0</v>
      </c>
      <c r="BL968" s="22">
        <f t="shared" si="1096"/>
        <v>4.8000000000000007</v>
      </c>
      <c r="BM968" s="5">
        <f t="shared" si="1097"/>
        <v>3.7000000000000006</v>
      </c>
      <c r="BN968" s="66">
        <f t="shared" si="1098"/>
        <v>370.00000000000006</v>
      </c>
      <c r="BO968" s="5">
        <f>AP968*BO1806</f>
        <v>0</v>
      </c>
      <c r="BP968" s="5">
        <f>AU968*BP1239</f>
        <v>-39</v>
      </c>
      <c r="BQ968" s="5">
        <f t="shared" si="1049"/>
        <v>-39</v>
      </c>
      <c r="BR968" s="356">
        <f t="shared" si="1113"/>
        <v>292.00000000000006</v>
      </c>
      <c r="BS968" s="5">
        <f t="shared" si="1099"/>
        <v>1271.8</v>
      </c>
      <c r="BT968" s="6"/>
      <c r="BU968" s="306">
        <v>43031</v>
      </c>
      <c r="BV968" s="38">
        <f t="shared" si="1082"/>
        <v>1271.8</v>
      </c>
      <c r="BW968" s="66">
        <f>BV27*BV968</f>
        <v>104778.3819410117</v>
      </c>
      <c r="BX968" s="66">
        <f t="shared" si="1103"/>
        <v>-716.75729115176364</v>
      </c>
      <c r="BY968" s="17">
        <f t="shared" si="1101"/>
        <v>0</v>
      </c>
      <c r="BZ968" s="17">
        <f t="shared" si="1104"/>
        <v>1</v>
      </c>
      <c r="CA968" s="66">
        <f t="shared" si="1050"/>
        <v>292</v>
      </c>
      <c r="CB968" s="66">
        <f>N3+CE968</f>
        <v>214100</v>
      </c>
      <c r="CC968" s="66">
        <f>MAX(BW404:BW968)</f>
        <v>154630.08732904927</v>
      </c>
      <c r="CD968" s="66">
        <f t="shared" si="1083"/>
        <v>-49851.705388037575</v>
      </c>
      <c r="CE968" s="66">
        <f t="shared" si="1051"/>
        <v>164100</v>
      </c>
      <c r="CF968" s="66">
        <f>MAX(CE404:CE968)</f>
        <v>167065</v>
      </c>
      <c r="CG968" s="66">
        <f t="shared" si="1084"/>
        <v>-2965</v>
      </c>
      <c r="CH968" s="370">
        <f t="shared" si="1048"/>
        <v>43031</v>
      </c>
      <c r="CI968" s="17">
        <f t="shared" si="1111"/>
        <v>1</v>
      </c>
      <c r="CJ968" s="17">
        <f t="shared" si="1112"/>
        <v>0</v>
      </c>
      <c r="CK968" s="38">
        <f>MAX(BV38:BV968)</f>
        <v>1876.9</v>
      </c>
      <c r="CL968" s="38">
        <f t="shared" si="1102"/>
        <v>-605.10000000000014</v>
      </c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</row>
    <row r="969" spans="1:147" customFormat="1" x14ac:dyDescent="0.25">
      <c r="A969" s="3"/>
      <c r="B969" s="254">
        <f t="shared" si="1105"/>
        <v>42828</v>
      </c>
      <c r="C969" s="5">
        <f t="shared" si="1108"/>
        <v>55236</v>
      </c>
      <c r="D969" s="5">
        <v>0</v>
      </c>
      <c r="E969" s="66">
        <f t="shared" si="1110"/>
        <v>0</v>
      </c>
      <c r="F969" s="66">
        <f t="shared" si="1106"/>
        <v>351</v>
      </c>
      <c r="G969" s="4">
        <f t="shared" si="1109"/>
        <v>55587</v>
      </c>
      <c r="H969" s="8">
        <f t="shared" si="1107"/>
        <v>6.3545513795350856E-3</v>
      </c>
      <c r="I969" s="3"/>
      <c r="J969" s="306">
        <v>43038</v>
      </c>
      <c r="K969" s="176">
        <v>1274.3</v>
      </c>
      <c r="L969" s="176">
        <v>1285.0999999999999</v>
      </c>
      <c r="M969" s="176">
        <v>1265.9000000000001</v>
      </c>
      <c r="N969" s="178">
        <v>1269.2</v>
      </c>
      <c r="O969" s="5">
        <f t="shared" si="1053"/>
        <v>19.199999999999818</v>
      </c>
      <c r="P969" s="8">
        <f t="shared" si="1054"/>
        <v>1.506709566036241E-2</v>
      </c>
      <c r="Q969" s="8">
        <f>(AVERAGE(P966:P968))*Q1239</f>
        <v>8.3742801239687983E-3</v>
      </c>
      <c r="R969" s="8">
        <f>P968/P1239</f>
        <v>0.47579071614769719</v>
      </c>
      <c r="S969" s="109">
        <f t="shared" si="1040"/>
        <v>1263.6286548380265</v>
      </c>
      <c r="T969" s="5">
        <f t="shared" si="1041"/>
        <v>9.2999999999999545</v>
      </c>
      <c r="U969" s="8">
        <f t="shared" si="1052"/>
        <v>0.53500000000000225</v>
      </c>
      <c r="V969" s="19">
        <f t="shared" si="1042"/>
        <v>0</v>
      </c>
      <c r="W969" s="109">
        <f t="shared" si="1043"/>
        <v>1284.9713451619734</v>
      </c>
      <c r="X969" s="5">
        <f t="shared" si="1044"/>
        <v>10.700000000000045</v>
      </c>
      <c r="Y969" s="8">
        <f t="shared" si="1057"/>
        <v>0.46499999999999775</v>
      </c>
      <c r="Z969" s="5">
        <f t="shared" si="1045"/>
        <v>0</v>
      </c>
      <c r="AA969" s="5">
        <f>K969*AA1239</f>
        <v>16.565899999999999</v>
      </c>
      <c r="AB969" s="5">
        <f t="shared" si="1058"/>
        <v>7.8819014246311365</v>
      </c>
      <c r="AC969" s="2">
        <f t="shared" si="1100"/>
        <v>43038</v>
      </c>
      <c r="AD969" s="43">
        <f t="shared" si="1068"/>
        <v>1265</v>
      </c>
      <c r="AE969" s="235">
        <v>4.7</v>
      </c>
      <c r="AF969" s="131">
        <f>(AK968&gt;AF1239)*1</f>
        <v>1</v>
      </c>
      <c r="AG969" s="112">
        <f>MROUND((AD969*AG1239),5)</f>
        <v>1240</v>
      </c>
      <c r="AH969" s="113">
        <f>MROUND((AE969*AH1239),0.1)</f>
        <v>0.8</v>
      </c>
      <c r="AI969" s="60">
        <f t="shared" si="1069"/>
        <v>-2.5999999999999091</v>
      </c>
      <c r="AJ969" s="60">
        <f t="shared" si="1046"/>
        <v>1274.3</v>
      </c>
      <c r="AK969" s="133">
        <f t="shared" si="1047"/>
        <v>1269.2</v>
      </c>
      <c r="AL969" s="41">
        <f t="shared" si="1059"/>
        <v>1285</v>
      </c>
      <c r="AM969" s="56">
        <f t="shared" si="1065"/>
        <v>6.4</v>
      </c>
      <c r="AN969" s="82">
        <f t="shared" si="1066"/>
        <v>0</v>
      </c>
      <c r="AO969" s="82">
        <f t="shared" si="1070"/>
        <v>1</v>
      </c>
      <c r="AP969" s="33">
        <f t="shared" si="1085"/>
        <v>0</v>
      </c>
      <c r="AQ969" s="29">
        <f t="shared" si="1071"/>
        <v>0</v>
      </c>
      <c r="AR969" s="86">
        <f t="shared" si="1072"/>
        <v>1</v>
      </c>
      <c r="AS969" s="33">
        <f t="shared" si="1073"/>
        <v>0</v>
      </c>
      <c r="AT969" s="19">
        <f t="shared" si="1074"/>
        <v>0</v>
      </c>
      <c r="AU969" s="18">
        <f t="shared" si="1086"/>
        <v>1</v>
      </c>
      <c r="AV969" s="5">
        <f t="shared" si="1087"/>
        <v>6.4</v>
      </c>
      <c r="AW969" s="17">
        <f t="shared" si="1075"/>
        <v>1</v>
      </c>
      <c r="AX969" s="17">
        <f t="shared" si="1076"/>
        <v>0</v>
      </c>
      <c r="AY969" s="17">
        <f t="shared" si="1088"/>
        <v>0</v>
      </c>
      <c r="AZ969" s="19">
        <f t="shared" si="1089"/>
        <v>1295</v>
      </c>
      <c r="BA969" s="19">
        <f t="shared" si="1090"/>
        <v>0</v>
      </c>
      <c r="BB969" s="19">
        <f t="shared" si="1091"/>
        <v>0</v>
      </c>
      <c r="BC969" s="19">
        <f t="shared" si="1092"/>
        <v>0</v>
      </c>
      <c r="BD969" s="17">
        <f t="shared" si="1093"/>
        <v>1295</v>
      </c>
      <c r="BE969" s="17">
        <f t="shared" si="1077"/>
        <v>0</v>
      </c>
      <c r="BF969" s="38">
        <f t="shared" si="1078"/>
        <v>0</v>
      </c>
      <c r="BG969" s="38">
        <f t="shared" si="1079"/>
        <v>0</v>
      </c>
      <c r="BH969" s="38">
        <f t="shared" si="1094"/>
        <v>0</v>
      </c>
      <c r="BI969" s="38">
        <f t="shared" si="1080"/>
        <v>-0.8</v>
      </c>
      <c r="BJ969" s="5">
        <f t="shared" si="1081"/>
        <v>0</v>
      </c>
      <c r="BK969" s="5">
        <f t="shared" si="1095"/>
        <v>0</v>
      </c>
      <c r="BL969" s="22">
        <f t="shared" si="1096"/>
        <v>6.4</v>
      </c>
      <c r="BM969" s="5">
        <f t="shared" si="1097"/>
        <v>5.6000000000000005</v>
      </c>
      <c r="BN969" s="66">
        <f t="shared" si="1098"/>
        <v>560</v>
      </c>
      <c r="BO969" s="5">
        <f>AP969*BO1807</f>
        <v>0</v>
      </c>
      <c r="BP969" s="5">
        <f>AU969*BP1239</f>
        <v>-39</v>
      </c>
      <c r="BQ969" s="5">
        <f t="shared" si="1049"/>
        <v>-39</v>
      </c>
      <c r="BR969" s="356">
        <f t="shared" si="1113"/>
        <v>482</v>
      </c>
      <c r="BS969" s="5">
        <f t="shared" si="1099"/>
        <v>1269.2</v>
      </c>
      <c r="BT969" s="6"/>
      <c r="BU969" s="306">
        <v>43038</v>
      </c>
      <c r="BV969" s="38">
        <f t="shared" si="1082"/>
        <v>1269.2</v>
      </c>
      <c r="BW969" s="66">
        <f>BV27*BV969</f>
        <v>104564.17861262153</v>
      </c>
      <c r="BX969" s="66">
        <f t="shared" si="1103"/>
        <v>-214.20332839016919</v>
      </c>
      <c r="BY969" s="17">
        <f t="shared" si="1101"/>
        <v>0</v>
      </c>
      <c r="BZ969" s="17">
        <f t="shared" si="1104"/>
        <v>1</v>
      </c>
      <c r="CA969" s="66">
        <f t="shared" si="1050"/>
        <v>482</v>
      </c>
      <c r="CB969" s="66">
        <f>N3+CE969</f>
        <v>214582</v>
      </c>
      <c r="CC969" s="66">
        <f>MAX(BW404:BW969)</f>
        <v>154630.08732904927</v>
      </c>
      <c r="CD969" s="66">
        <f t="shared" si="1083"/>
        <v>-50065.908716427744</v>
      </c>
      <c r="CE969" s="66">
        <f t="shared" si="1051"/>
        <v>164582</v>
      </c>
      <c r="CF969" s="66">
        <f>MAX(CE404:CE969)</f>
        <v>167065</v>
      </c>
      <c r="CG969" s="66">
        <f t="shared" si="1084"/>
        <v>-2483</v>
      </c>
      <c r="CH969" s="370">
        <f t="shared" si="1048"/>
        <v>43038</v>
      </c>
      <c r="CI969" s="17">
        <f t="shared" si="1111"/>
        <v>1</v>
      </c>
      <c r="CJ969" s="17">
        <f t="shared" si="1112"/>
        <v>0</v>
      </c>
      <c r="CK969" s="38">
        <f>MAX(BV38:BV969)</f>
        <v>1876.9</v>
      </c>
      <c r="CL969" s="38">
        <f t="shared" si="1102"/>
        <v>-607.70000000000005</v>
      </c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</row>
    <row r="970" spans="1:147" customFormat="1" x14ac:dyDescent="0.25">
      <c r="A970" s="3"/>
      <c r="B970" s="254">
        <f t="shared" si="1105"/>
        <v>42835</v>
      </c>
      <c r="C970" s="5">
        <f t="shared" si="1108"/>
        <v>55587</v>
      </c>
      <c r="D970" s="5">
        <v>0</v>
      </c>
      <c r="E970" s="66">
        <f t="shared" si="1110"/>
        <v>0</v>
      </c>
      <c r="F970" s="66">
        <f t="shared" si="1106"/>
        <v>270.99999999999994</v>
      </c>
      <c r="G970" s="4">
        <f t="shared" si="1109"/>
        <v>55858</v>
      </c>
      <c r="H970" s="8">
        <f t="shared" si="1107"/>
        <v>4.8752406138125809E-3</v>
      </c>
      <c r="I970" s="3"/>
      <c r="J970" s="306">
        <v>43045</v>
      </c>
      <c r="K970" s="176">
        <v>1270.7</v>
      </c>
      <c r="L970" s="176">
        <v>1289.5</v>
      </c>
      <c r="M970" s="176">
        <v>1266.4000000000001</v>
      </c>
      <c r="N970" s="178">
        <v>1274.2</v>
      </c>
      <c r="O970" s="5">
        <f t="shared" si="1053"/>
        <v>23.099999999999909</v>
      </c>
      <c r="P970" s="8">
        <f t="shared" si="1054"/>
        <v>1.8178956480679867E-2</v>
      </c>
      <c r="Q970" s="8">
        <f>(AVERAGE(P967:P969))*Q1239</f>
        <v>7.390369441591129E-3</v>
      </c>
      <c r="R970" s="8">
        <f>P969/P1239</f>
        <v>0.4272928835592637</v>
      </c>
      <c r="S970" s="109">
        <f t="shared" si="1040"/>
        <v>1261.3090575505703</v>
      </c>
      <c r="T970" s="5">
        <f t="shared" si="1041"/>
        <v>10.700000000000045</v>
      </c>
      <c r="U970" s="8">
        <f t="shared" si="1052"/>
        <v>0.46499999999999775</v>
      </c>
      <c r="V970" s="19">
        <f t="shared" si="1042"/>
        <v>0</v>
      </c>
      <c r="W970" s="109">
        <f t="shared" si="1043"/>
        <v>1280.0909424494298</v>
      </c>
      <c r="X970" s="5">
        <f t="shared" si="1044"/>
        <v>9.2999999999999545</v>
      </c>
      <c r="Y970" s="8">
        <f t="shared" si="1057"/>
        <v>0.53500000000000225</v>
      </c>
      <c r="Z970" s="5">
        <f t="shared" si="1045"/>
        <v>0</v>
      </c>
      <c r="AA970" s="5">
        <f>K970*AA1239</f>
        <v>16.519099999999998</v>
      </c>
      <c r="AB970" s="5">
        <f t="shared" si="1058"/>
        <v>7.0584938728038322</v>
      </c>
      <c r="AC970" s="2">
        <f t="shared" si="1100"/>
        <v>43045</v>
      </c>
      <c r="AD970" s="43">
        <f t="shared" si="1068"/>
        <v>1260</v>
      </c>
      <c r="AE970" s="235">
        <v>4.2</v>
      </c>
      <c r="AF970" s="131">
        <f>(AK969&gt;AF1239)*1</f>
        <v>1</v>
      </c>
      <c r="AG970" s="112">
        <f>MROUND((AD970*AG1239),5)</f>
        <v>1235</v>
      </c>
      <c r="AH970" s="113">
        <f>MROUND((AE970*AH1239),0.1)</f>
        <v>0.8</v>
      </c>
      <c r="AI970" s="60">
        <f t="shared" si="1069"/>
        <v>5</v>
      </c>
      <c r="AJ970" s="60">
        <f t="shared" si="1046"/>
        <v>1270.7</v>
      </c>
      <c r="AK970" s="133">
        <f t="shared" si="1047"/>
        <v>1274.2</v>
      </c>
      <c r="AL970" s="41">
        <f t="shared" si="1059"/>
        <v>1280</v>
      </c>
      <c r="AM970" s="56">
        <f t="shared" si="1065"/>
        <v>3.7</v>
      </c>
      <c r="AN970" s="82">
        <f t="shared" si="1066"/>
        <v>1</v>
      </c>
      <c r="AO970" s="82">
        <f t="shared" si="1070"/>
        <v>0</v>
      </c>
      <c r="AP970" s="33">
        <f t="shared" si="1085"/>
        <v>0</v>
      </c>
      <c r="AQ970" s="29">
        <f t="shared" si="1071"/>
        <v>0</v>
      </c>
      <c r="AR970" s="86">
        <f t="shared" si="1072"/>
        <v>1</v>
      </c>
      <c r="AS970" s="33">
        <f t="shared" si="1073"/>
        <v>0</v>
      </c>
      <c r="AT970" s="19">
        <f t="shared" si="1074"/>
        <v>0</v>
      </c>
      <c r="AU970" s="18">
        <f t="shared" si="1086"/>
        <v>1</v>
      </c>
      <c r="AV970" s="5">
        <f t="shared" si="1087"/>
        <v>3.7</v>
      </c>
      <c r="AW970" s="17">
        <f t="shared" si="1075"/>
        <v>1</v>
      </c>
      <c r="AX970" s="17">
        <f t="shared" si="1076"/>
        <v>0</v>
      </c>
      <c r="AY970" s="17">
        <f t="shared" si="1088"/>
        <v>0</v>
      </c>
      <c r="AZ970" s="19">
        <f t="shared" si="1089"/>
        <v>1295</v>
      </c>
      <c r="BA970" s="19">
        <f t="shared" si="1090"/>
        <v>0</v>
      </c>
      <c r="BB970" s="19">
        <f t="shared" si="1091"/>
        <v>0</v>
      </c>
      <c r="BC970" s="19">
        <f t="shared" si="1092"/>
        <v>0</v>
      </c>
      <c r="BD970" s="17">
        <f t="shared" si="1093"/>
        <v>1295</v>
      </c>
      <c r="BE970" s="17">
        <f t="shared" si="1077"/>
        <v>0</v>
      </c>
      <c r="BF970" s="38">
        <f t="shared" si="1078"/>
        <v>0</v>
      </c>
      <c r="BG970" s="38">
        <f t="shared" si="1079"/>
        <v>0</v>
      </c>
      <c r="BH970" s="38">
        <f t="shared" si="1094"/>
        <v>0</v>
      </c>
      <c r="BI970" s="38">
        <f t="shared" si="1080"/>
        <v>-0.8</v>
      </c>
      <c r="BJ970" s="5">
        <f t="shared" si="1081"/>
        <v>0</v>
      </c>
      <c r="BK970" s="5">
        <f t="shared" si="1095"/>
        <v>0</v>
      </c>
      <c r="BL970" s="22">
        <f t="shared" si="1096"/>
        <v>3.7</v>
      </c>
      <c r="BM970" s="5">
        <f t="shared" si="1097"/>
        <v>2.9000000000000004</v>
      </c>
      <c r="BN970" s="66">
        <f t="shared" si="1098"/>
        <v>290.00000000000006</v>
      </c>
      <c r="BO970" s="5">
        <f>AP970*BO1808</f>
        <v>0</v>
      </c>
      <c r="BP970" s="5">
        <f>AU970*BP1239</f>
        <v>-39</v>
      </c>
      <c r="BQ970" s="5">
        <f t="shared" si="1049"/>
        <v>-39</v>
      </c>
      <c r="BR970" s="356">
        <f t="shared" si="1113"/>
        <v>212.00000000000006</v>
      </c>
      <c r="BS970" s="5">
        <f t="shared" si="1099"/>
        <v>1274.2</v>
      </c>
      <c r="BT970" s="6"/>
      <c r="BU970" s="306">
        <v>43045</v>
      </c>
      <c r="BV970" s="38">
        <f t="shared" si="1082"/>
        <v>1274.2</v>
      </c>
      <c r="BW970" s="66">
        <f>BV27*BV970</f>
        <v>104976.10809029495</v>
      </c>
      <c r="BX970" s="66">
        <f t="shared" si="1103"/>
        <v>411.92947767341684</v>
      </c>
      <c r="BY970" s="17">
        <f t="shared" si="1101"/>
        <v>1</v>
      </c>
      <c r="BZ970" s="17">
        <f t="shared" si="1104"/>
        <v>0</v>
      </c>
      <c r="CA970" s="66">
        <f t="shared" si="1050"/>
        <v>212</v>
      </c>
      <c r="CB970" s="66">
        <f>N3+CE970</f>
        <v>214794</v>
      </c>
      <c r="CC970" s="66">
        <f>MAX(BW404:BW970)</f>
        <v>154630.08732904927</v>
      </c>
      <c r="CD970" s="66">
        <f t="shared" si="1083"/>
        <v>-49653.979238754328</v>
      </c>
      <c r="CE970" s="66">
        <f t="shared" si="1051"/>
        <v>164794</v>
      </c>
      <c r="CF970" s="66">
        <f>MAX(CE404:CE970)</f>
        <v>167065</v>
      </c>
      <c r="CG970" s="66">
        <f t="shared" si="1084"/>
        <v>-2271</v>
      </c>
      <c r="CH970" s="370">
        <f t="shared" si="1048"/>
        <v>43045</v>
      </c>
      <c r="CI970" s="17">
        <f t="shared" si="1111"/>
        <v>1</v>
      </c>
      <c r="CJ970" s="17">
        <f t="shared" si="1112"/>
        <v>0</v>
      </c>
      <c r="CK970" s="38">
        <f>MAX(BV38:BV970)</f>
        <v>1876.9</v>
      </c>
      <c r="CL970" s="38">
        <f t="shared" si="1102"/>
        <v>-602.70000000000005</v>
      </c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</row>
    <row r="971" spans="1:147" customFormat="1" x14ac:dyDescent="0.25">
      <c r="A971" s="3"/>
      <c r="B971" s="254">
        <f t="shared" si="1105"/>
        <v>42842</v>
      </c>
      <c r="C971" s="5">
        <f t="shared" si="1108"/>
        <v>55858</v>
      </c>
      <c r="D971" s="5">
        <v>0</v>
      </c>
      <c r="E971" s="66">
        <f t="shared" si="1110"/>
        <v>0</v>
      </c>
      <c r="F971" s="66">
        <f t="shared" si="1106"/>
        <v>351</v>
      </c>
      <c r="G971" s="4">
        <f t="shared" si="1109"/>
        <v>56209</v>
      </c>
      <c r="H971" s="8">
        <f t="shared" si="1107"/>
        <v>6.2837910415696942E-3</v>
      </c>
      <c r="I971" s="3"/>
      <c r="J971" s="306">
        <v>43052</v>
      </c>
      <c r="K971" s="176">
        <v>1275.3</v>
      </c>
      <c r="L971" s="176">
        <v>1297.5</v>
      </c>
      <c r="M971" s="176">
        <v>1269.7</v>
      </c>
      <c r="N971" s="178">
        <v>1296.5</v>
      </c>
      <c r="O971" s="5">
        <f t="shared" si="1053"/>
        <v>27.799999999999955</v>
      </c>
      <c r="P971" s="8">
        <f t="shared" si="1054"/>
        <v>2.1798792440994242E-2</v>
      </c>
      <c r="Q971" s="8">
        <f>(AVERAGE(P968:P970))*Q1239</f>
        <v>6.6697688457532257E-3</v>
      </c>
      <c r="R971" s="8">
        <f>P970/P1239</f>
        <v>0.51554320154500344</v>
      </c>
      <c r="S971" s="109">
        <f t="shared" si="1040"/>
        <v>1266.7940437910108</v>
      </c>
      <c r="T971" s="5">
        <f t="shared" si="1041"/>
        <v>10.299999999999955</v>
      </c>
      <c r="U971" s="8">
        <f t="shared" si="1052"/>
        <v>0.48500000000000226</v>
      </c>
      <c r="V971" s="19">
        <f t="shared" si="1042"/>
        <v>0</v>
      </c>
      <c r="W971" s="109">
        <f t="shared" si="1043"/>
        <v>1283.8059562089891</v>
      </c>
      <c r="X971" s="5">
        <f t="shared" si="1044"/>
        <v>9.7000000000000455</v>
      </c>
      <c r="Y971" s="8">
        <f t="shared" si="1057"/>
        <v>0.51499999999999768</v>
      </c>
      <c r="Z971" s="5">
        <f t="shared" si="1045"/>
        <v>11.5</v>
      </c>
      <c r="AA971" s="5">
        <f>K971*AA1239</f>
        <v>16.578899999999997</v>
      </c>
      <c r="AB971" s="5">
        <f t="shared" si="1058"/>
        <v>8.5471391840944566</v>
      </c>
      <c r="AC971" s="2">
        <f t="shared" si="1100"/>
        <v>43052</v>
      </c>
      <c r="AD971" s="43">
        <f t="shared" si="1068"/>
        <v>1265</v>
      </c>
      <c r="AE971" s="235">
        <v>3.3</v>
      </c>
      <c r="AF971" s="131">
        <f>(AK970&gt;AF1239)*1</f>
        <v>1</v>
      </c>
      <c r="AG971" s="112">
        <f>MROUND((AD971*AG1239),5)</f>
        <v>1240</v>
      </c>
      <c r="AH971" s="113">
        <f>MROUND((AE971*AH1239),0.1)</f>
        <v>0.60000000000000009</v>
      </c>
      <c r="AI971" s="60">
        <f t="shared" si="1069"/>
        <v>22.299999999999955</v>
      </c>
      <c r="AJ971" s="60">
        <f t="shared" si="1046"/>
        <v>1275.3</v>
      </c>
      <c r="AK971" s="133">
        <f t="shared" si="1047"/>
        <v>1296.5</v>
      </c>
      <c r="AL971" s="41">
        <f t="shared" si="1059"/>
        <v>1285</v>
      </c>
      <c r="AM971" s="56">
        <f t="shared" si="1065"/>
        <v>3.8000000000000003</v>
      </c>
      <c r="AN971" s="82">
        <f t="shared" si="1066"/>
        <v>1</v>
      </c>
      <c r="AO971" s="82">
        <f t="shared" si="1070"/>
        <v>0</v>
      </c>
      <c r="AP971" s="33">
        <f t="shared" si="1085"/>
        <v>0</v>
      </c>
      <c r="AQ971" s="29">
        <f t="shared" si="1071"/>
        <v>0</v>
      </c>
      <c r="AR971" s="86">
        <f t="shared" si="1072"/>
        <v>1</v>
      </c>
      <c r="AS971" s="33">
        <f t="shared" si="1073"/>
        <v>0</v>
      </c>
      <c r="AT971" s="19">
        <f t="shared" si="1074"/>
        <v>0</v>
      </c>
      <c r="AU971" s="18">
        <f t="shared" si="1086"/>
        <v>1</v>
      </c>
      <c r="AV971" s="5">
        <f t="shared" si="1087"/>
        <v>3.8000000000000003</v>
      </c>
      <c r="AW971" s="17">
        <f t="shared" si="1075"/>
        <v>0</v>
      </c>
      <c r="AX971" s="17">
        <f t="shared" si="1076"/>
        <v>1</v>
      </c>
      <c r="AY971" s="17">
        <f t="shared" si="1088"/>
        <v>1285</v>
      </c>
      <c r="AZ971" s="19">
        <f t="shared" si="1089"/>
        <v>1295</v>
      </c>
      <c r="BA971" s="19">
        <f t="shared" si="1090"/>
        <v>0</v>
      </c>
      <c r="BB971" s="19">
        <f t="shared" si="1091"/>
        <v>0</v>
      </c>
      <c r="BC971" s="19">
        <f t="shared" si="1092"/>
        <v>1285</v>
      </c>
      <c r="BD971" s="17">
        <f t="shared" si="1093"/>
        <v>0</v>
      </c>
      <c r="BE971" s="17">
        <f t="shared" si="1077"/>
        <v>0</v>
      </c>
      <c r="BF971" s="38">
        <f t="shared" si="1078"/>
        <v>0</v>
      </c>
      <c r="BG971" s="38">
        <f t="shared" si="1079"/>
        <v>0</v>
      </c>
      <c r="BH971" s="38">
        <f t="shared" si="1094"/>
        <v>0</v>
      </c>
      <c r="BI971" s="38">
        <f t="shared" si="1080"/>
        <v>-0.60000000000000009</v>
      </c>
      <c r="BJ971" s="5">
        <f t="shared" si="1081"/>
        <v>0</v>
      </c>
      <c r="BK971" s="5">
        <f t="shared" si="1095"/>
        <v>-10</v>
      </c>
      <c r="BL971" s="22">
        <f t="shared" si="1096"/>
        <v>-6.1999999999999993</v>
      </c>
      <c r="BM971" s="5">
        <f t="shared" si="1097"/>
        <v>-6.7999999999999989</v>
      </c>
      <c r="BN971" s="66">
        <f t="shared" si="1098"/>
        <v>-679.99999999999989</v>
      </c>
      <c r="BO971" s="5">
        <f>AP971*BO1809</f>
        <v>0</v>
      </c>
      <c r="BP971" s="5">
        <f>AU971*BP1239</f>
        <v>-39</v>
      </c>
      <c r="BQ971" s="5">
        <f t="shared" si="1049"/>
        <v>-39</v>
      </c>
      <c r="BR971" s="356">
        <f t="shared" si="1113"/>
        <v>-757.99999999999989</v>
      </c>
      <c r="BS971" s="5">
        <f t="shared" si="1099"/>
        <v>1296.5</v>
      </c>
      <c r="BT971" s="6"/>
      <c r="BU971" s="306">
        <v>43052</v>
      </c>
      <c r="BV971" s="38">
        <f t="shared" si="1082"/>
        <v>1296.5</v>
      </c>
      <c r="BW971" s="66">
        <f>BV27*BV971</f>
        <v>106813.31356071841</v>
      </c>
      <c r="BX971" s="66">
        <f t="shared" si="1103"/>
        <v>1837.2054704234615</v>
      </c>
      <c r="BY971" s="17">
        <f t="shared" si="1101"/>
        <v>1</v>
      </c>
      <c r="BZ971" s="17">
        <f t="shared" si="1104"/>
        <v>0</v>
      </c>
      <c r="CA971" s="66">
        <f t="shared" si="1050"/>
        <v>-758</v>
      </c>
      <c r="CB971" s="66">
        <f>N3+CE971</f>
        <v>214036</v>
      </c>
      <c r="CC971" s="66">
        <f>MAX(BW404:BW971)</f>
        <v>154630.08732904927</v>
      </c>
      <c r="CD971" s="66">
        <f t="shared" si="1083"/>
        <v>-47816.773768330866</v>
      </c>
      <c r="CE971" s="66">
        <f t="shared" si="1051"/>
        <v>164036</v>
      </c>
      <c r="CF971" s="66">
        <f>MAX(CE404:CE971)</f>
        <v>167065</v>
      </c>
      <c r="CG971" s="66">
        <f t="shared" si="1084"/>
        <v>-3029</v>
      </c>
      <c r="CH971" s="370">
        <f t="shared" si="1048"/>
        <v>43052</v>
      </c>
      <c r="CI971" s="17">
        <f t="shared" si="1111"/>
        <v>0</v>
      </c>
      <c r="CJ971" s="17">
        <f t="shared" si="1112"/>
        <v>1</v>
      </c>
      <c r="CK971" s="38">
        <f>MAX(BV38:BV971)</f>
        <v>1876.9</v>
      </c>
      <c r="CL971" s="38">
        <f t="shared" si="1102"/>
        <v>-580.40000000000009</v>
      </c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</row>
    <row r="972" spans="1:147" customFormat="1" x14ac:dyDescent="0.25">
      <c r="A972" s="3"/>
      <c r="B972" s="254">
        <f t="shared" si="1105"/>
        <v>42849</v>
      </c>
      <c r="C972" s="5">
        <f t="shared" si="1108"/>
        <v>56209</v>
      </c>
      <c r="D972" s="5">
        <v>0</v>
      </c>
      <c r="E972" s="66">
        <f t="shared" si="1110"/>
        <v>0</v>
      </c>
      <c r="F972" s="66">
        <f t="shared" si="1106"/>
        <v>621</v>
      </c>
      <c r="G972" s="4">
        <f t="shared" si="1109"/>
        <v>56830</v>
      </c>
      <c r="H972" s="8">
        <f t="shared" si="1107"/>
        <v>1.1048052802931915E-2</v>
      </c>
      <c r="I972" s="3"/>
      <c r="J972" s="306">
        <v>43059</v>
      </c>
      <c r="K972" s="176">
        <v>1294.0999999999999</v>
      </c>
      <c r="L972" s="176">
        <v>1295.0999999999999</v>
      </c>
      <c r="M972" s="176">
        <v>1274.0999999999999</v>
      </c>
      <c r="N972" s="178">
        <v>1287.3</v>
      </c>
      <c r="O972" s="5">
        <f t="shared" si="1053"/>
        <v>21</v>
      </c>
      <c r="P972" s="8">
        <f t="shared" si="1054"/>
        <v>1.6227494011281974E-2</v>
      </c>
      <c r="Q972" s="8">
        <f>(AVERAGE(P969:P971))*Q1239</f>
        <v>7.3393126109382026E-3</v>
      </c>
      <c r="R972" s="8">
        <f>P971/P1239</f>
        <v>0.61819935906601053</v>
      </c>
      <c r="S972" s="109">
        <f t="shared" si="1040"/>
        <v>1284.6021955501849</v>
      </c>
      <c r="T972" s="5">
        <f t="shared" si="1041"/>
        <v>9.0999999999999091</v>
      </c>
      <c r="U972" s="8">
        <f t="shared" si="1052"/>
        <v>0.54500000000000459</v>
      </c>
      <c r="V972" s="19">
        <f t="shared" si="1042"/>
        <v>0</v>
      </c>
      <c r="W972" s="109">
        <f t="shared" si="1043"/>
        <v>1303.5978044498149</v>
      </c>
      <c r="X972" s="5">
        <f t="shared" si="1044"/>
        <v>10.900000000000091</v>
      </c>
      <c r="Y972" s="8">
        <f t="shared" si="1057"/>
        <v>0.45499999999999541</v>
      </c>
      <c r="Z972" s="5">
        <f t="shared" si="1045"/>
        <v>0</v>
      </c>
      <c r="AA972" s="5">
        <f>K972*AA1239</f>
        <v>16.8233</v>
      </c>
      <c r="AB972" s="5">
        <f t="shared" si="1058"/>
        <v>10.400153277375216</v>
      </c>
      <c r="AC972" s="2">
        <f t="shared" si="1100"/>
        <v>43059</v>
      </c>
      <c r="AD972" s="43">
        <f t="shared" si="1068"/>
        <v>1285</v>
      </c>
      <c r="AE972" s="235">
        <v>4.0999999999999996</v>
      </c>
      <c r="AF972" s="131">
        <f>(AK971&gt;AF1239)*1</f>
        <v>1</v>
      </c>
      <c r="AG972" s="112">
        <f>MROUND((AD972*AG1239),5)</f>
        <v>1260</v>
      </c>
      <c r="AH972" s="113">
        <f>MROUND((AE972*AH1239),0.1)</f>
        <v>0.70000000000000007</v>
      </c>
      <c r="AI972" s="60">
        <f t="shared" si="1069"/>
        <v>-9.2000000000000455</v>
      </c>
      <c r="AJ972" s="60">
        <f t="shared" si="1046"/>
        <v>1294.0999999999999</v>
      </c>
      <c r="AK972" s="133">
        <f t="shared" si="1047"/>
        <v>1287.3</v>
      </c>
      <c r="AL972" s="41">
        <f t="shared" si="1059"/>
        <v>1305</v>
      </c>
      <c r="AM972" s="56">
        <f t="shared" si="1065"/>
        <v>4.4000000000000004</v>
      </c>
      <c r="AN972" s="82">
        <f t="shared" si="1066"/>
        <v>0</v>
      </c>
      <c r="AO972" s="82">
        <f t="shared" si="1070"/>
        <v>1</v>
      </c>
      <c r="AP972" s="33">
        <f t="shared" si="1085"/>
        <v>1</v>
      </c>
      <c r="AQ972" s="29">
        <f t="shared" si="1071"/>
        <v>4.0999999999999996</v>
      </c>
      <c r="AR972" s="86">
        <f t="shared" si="1072"/>
        <v>1</v>
      </c>
      <c r="AS972" s="33">
        <f t="shared" si="1073"/>
        <v>0</v>
      </c>
      <c r="AT972" s="19">
        <f t="shared" si="1074"/>
        <v>0</v>
      </c>
      <c r="AU972" s="18">
        <f t="shared" si="1086"/>
        <v>0</v>
      </c>
      <c r="AV972" s="5">
        <f t="shared" si="1087"/>
        <v>0</v>
      </c>
      <c r="AW972" s="17">
        <f t="shared" si="1075"/>
        <v>0</v>
      </c>
      <c r="AX972" s="17">
        <f t="shared" si="1076"/>
        <v>0</v>
      </c>
      <c r="AY972" s="17">
        <f t="shared" si="1088"/>
        <v>0</v>
      </c>
      <c r="AZ972" s="19">
        <f t="shared" si="1089"/>
        <v>0</v>
      </c>
      <c r="BA972" s="19">
        <f t="shared" si="1090"/>
        <v>0</v>
      </c>
      <c r="BB972" s="19">
        <f t="shared" si="1091"/>
        <v>0</v>
      </c>
      <c r="BC972" s="19">
        <f t="shared" si="1092"/>
        <v>0</v>
      </c>
      <c r="BD972" s="17">
        <f t="shared" si="1093"/>
        <v>0</v>
      </c>
      <c r="BE972" s="17">
        <f t="shared" si="1077"/>
        <v>0</v>
      </c>
      <c r="BF972" s="38">
        <f t="shared" si="1078"/>
        <v>0</v>
      </c>
      <c r="BG972" s="38">
        <f t="shared" si="1079"/>
        <v>0</v>
      </c>
      <c r="BH972" s="38">
        <f t="shared" si="1094"/>
        <v>0</v>
      </c>
      <c r="BI972" s="38">
        <f t="shared" si="1080"/>
        <v>-0.70000000000000007</v>
      </c>
      <c r="BJ972" s="5">
        <f t="shared" si="1081"/>
        <v>4.0999999999999996</v>
      </c>
      <c r="BK972" s="5">
        <f t="shared" si="1095"/>
        <v>0</v>
      </c>
      <c r="BL972" s="22">
        <f t="shared" si="1096"/>
        <v>0</v>
      </c>
      <c r="BM972" s="5">
        <f t="shared" si="1097"/>
        <v>3.3999999999999995</v>
      </c>
      <c r="BN972" s="66">
        <f t="shared" si="1098"/>
        <v>339.99999999999994</v>
      </c>
      <c r="BO972" s="5">
        <f>AP972*BO1810</f>
        <v>0</v>
      </c>
      <c r="BP972" s="5">
        <f>AU972*BP1239</f>
        <v>0</v>
      </c>
      <c r="BQ972" s="5">
        <f t="shared" si="1049"/>
        <v>-39</v>
      </c>
      <c r="BR972" s="356">
        <f t="shared" si="1113"/>
        <v>300.99999999999994</v>
      </c>
      <c r="BS972" s="5">
        <f t="shared" si="1099"/>
        <v>1287.3</v>
      </c>
      <c r="BT972" s="6"/>
      <c r="BU972" s="306">
        <v>43059</v>
      </c>
      <c r="BV972" s="38">
        <f t="shared" si="1082"/>
        <v>1287.3</v>
      </c>
      <c r="BW972" s="66">
        <f>BV27*BV972</f>
        <v>106055.3633217993</v>
      </c>
      <c r="BX972" s="66">
        <f t="shared" si="1103"/>
        <v>-757.95023891910387</v>
      </c>
      <c r="BY972" s="17">
        <f t="shared" si="1101"/>
        <v>0</v>
      </c>
      <c r="BZ972" s="17">
        <f t="shared" si="1104"/>
        <v>1</v>
      </c>
      <c r="CA972" s="66">
        <f t="shared" si="1050"/>
        <v>301</v>
      </c>
      <c r="CB972" s="66">
        <f>N3+CE972</f>
        <v>214337</v>
      </c>
      <c r="CC972" s="66">
        <f>MAX(BW404:BW972)</f>
        <v>154630.08732904927</v>
      </c>
      <c r="CD972" s="66">
        <f t="shared" si="1083"/>
        <v>-48574.72400724997</v>
      </c>
      <c r="CE972" s="66">
        <f t="shared" si="1051"/>
        <v>164337</v>
      </c>
      <c r="CF972" s="66">
        <f>MAX(CE404:CE972)</f>
        <v>167065</v>
      </c>
      <c r="CG972" s="66">
        <f t="shared" si="1084"/>
        <v>-2728</v>
      </c>
      <c r="CH972" s="370">
        <f t="shared" si="1048"/>
        <v>43059</v>
      </c>
      <c r="CI972" s="17">
        <f t="shared" si="1111"/>
        <v>1</v>
      </c>
      <c r="CJ972" s="17">
        <f t="shared" si="1112"/>
        <v>0</v>
      </c>
      <c r="CK972" s="38">
        <f>MAX(BV38:BV972)</f>
        <v>1876.9</v>
      </c>
      <c r="CL972" s="38">
        <f t="shared" si="1102"/>
        <v>-589.60000000000014</v>
      </c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</row>
    <row r="973" spans="1:147" customFormat="1" x14ac:dyDescent="0.25">
      <c r="A973" s="3"/>
      <c r="B973" s="254">
        <f t="shared" si="1105"/>
        <v>42856</v>
      </c>
      <c r="C973" s="5">
        <f t="shared" si="1108"/>
        <v>56830</v>
      </c>
      <c r="D973" s="5">
        <v>0</v>
      </c>
      <c r="E973" s="66">
        <f t="shared" si="1110"/>
        <v>0</v>
      </c>
      <c r="F973" s="66">
        <f t="shared" si="1106"/>
        <v>-3248.0000000000005</v>
      </c>
      <c r="G973" s="4">
        <f t="shared" si="1109"/>
        <v>53582</v>
      </c>
      <c r="H973" s="8">
        <f t="shared" si="1107"/>
        <v>-5.7152912194263598E-2</v>
      </c>
      <c r="I973" s="3"/>
      <c r="J973" s="306">
        <v>43066</v>
      </c>
      <c r="K973" s="176">
        <v>1288</v>
      </c>
      <c r="L973" s="176">
        <v>1301.3</v>
      </c>
      <c r="M973" s="176">
        <v>1273.0999999999999</v>
      </c>
      <c r="N973" s="178">
        <v>1282.3</v>
      </c>
      <c r="O973" s="5">
        <f t="shared" si="1053"/>
        <v>28.200000000000045</v>
      </c>
      <c r="P973" s="8">
        <f t="shared" si="1054"/>
        <v>2.1894409937888232E-2</v>
      </c>
      <c r="Q973" s="8">
        <f>(AVERAGE(P970:P972))*Q1239</f>
        <v>7.4940323910608108E-3</v>
      </c>
      <c r="R973" s="8">
        <f>P972/P1239</f>
        <v>0.46020101453677076</v>
      </c>
      <c r="S973" s="109">
        <f t="shared" si="1040"/>
        <v>1278.3476862803136</v>
      </c>
      <c r="T973" s="5">
        <f t="shared" si="1041"/>
        <v>8</v>
      </c>
      <c r="U973" s="8">
        <f t="shared" si="1052"/>
        <v>0.6</v>
      </c>
      <c r="V973" s="19">
        <f t="shared" si="1042"/>
        <v>0</v>
      </c>
      <c r="W973" s="109">
        <f t="shared" si="1043"/>
        <v>1297.6523137196864</v>
      </c>
      <c r="X973" s="5">
        <f t="shared" si="1044"/>
        <v>12</v>
      </c>
      <c r="Y973" s="8">
        <f t="shared" si="1057"/>
        <v>0.4</v>
      </c>
      <c r="Z973" s="5">
        <f t="shared" si="1045"/>
        <v>0</v>
      </c>
      <c r="AA973" s="5">
        <f>K973*AA1239</f>
        <v>16.744</v>
      </c>
      <c r="AB973" s="5">
        <f t="shared" si="1058"/>
        <v>7.7056057874036892</v>
      </c>
      <c r="AC973" s="2">
        <f t="shared" si="1100"/>
        <v>43066</v>
      </c>
      <c r="AD973" s="43">
        <f t="shared" si="1068"/>
        <v>1280</v>
      </c>
      <c r="AE973" s="235">
        <v>5.6</v>
      </c>
      <c r="AF973" s="131">
        <f>(AK972&gt;AF1239)*1</f>
        <v>1</v>
      </c>
      <c r="AG973" s="112">
        <f>MROUND((AD973*AG1239),5)</f>
        <v>1255</v>
      </c>
      <c r="AH973" s="113">
        <f>MROUND((AE973*AH1239),0.1)</f>
        <v>1</v>
      </c>
      <c r="AI973" s="60">
        <f t="shared" si="1069"/>
        <v>-5</v>
      </c>
      <c r="AJ973" s="60">
        <f t="shared" si="1046"/>
        <v>1288</v>
      </c>
      <c r="AK973" s="133">
        <f t="shared" si="1047"/>
        <v>1282.3</v>
      </c>
      <c r="AL973" s="41">
        <f t="shared" si="1059"/>
        <v>1300</v>
      </c>
      <c r="AM973" s="56">
        <f t="shared" si="1065"/>
        <v>4.7</v>
      </c>
      <c r="AN973" s="82">
        <f t="shared" si="1066"/>
        <v>0</v>
      </c>
      <c r="AO973" s="82">
        <f t="shared" si="1070"/>
        <v>1</v>
      </c>
      <c r="AP973" s="33">
        <f t="shared" si="1085"/>
        <v>1</v>
      </c>
      <c r="AQ973" s="29">
        <f t="shared" si="1071"/>
        <v>5.6</v>
      </c>
      <c r="AR973" s="86">
        <f t="shared" si="1072"/>
        <v>1</v>
      </c>
      <c r="AS973" s="33">
        <f t="shared" si="1073"/>
        <v>0</v>
      </c>
      <c r="AT973" s="19">
        <f t="shared" si="1074"/>
        <v>0</v>
      </c>
      <c r="AU973" s="18">
        <f t="shared" si="1086"/>
        <v>0</v>
      </c>
      <c r="AV973" s="5">
        <f t="shared" si="1087"/>
        <v>0</v>
      </c>
      <c r="AW973" s="17">
        <f t="shared" si="1075"/>
        <v>0</v>
      </c>
      <c r="AX973" s="17">
        <f t="shared" si="1076"/>
        <v>0</v>
      </c>
      <c r="AY973" s="17">
        <f t="shared" si="1088"/>
        <v>0</v>
      </c>
      <c r="AZ973" s="19">
        <f t="shared" si="1089"/>
        <v>0</v>
      </c>
      <c r="BA973" s="19">
        <f t="shared" si="1090"/>
        <v>0</v>
      </c>
      <c r="BB973" s="19">
        <f t="shared" si="1091"/>
        <v>0</v>
      </c>
      <c r="BC973" s="19">
        <f t="shared" si="1092"/>
        <v>0</v>
      </c>
      <c r="BD973" s="17">
        <f t="shared" si="1093"/>
        <v>0</v>
      </c>
      <c r="BE973" s="17">
        <f t="shared" si="1077"/>
        <v>0</v>
      </c>
      <c r="BF973" s="38">
        <f t="shared" si="1078"/>
        <v>0</v>
      </c>
      <c r="BG973" s="38">
        <f t="shared" si="1079"/>
        <v>0</v>
      </c>
      <c r="BH973" s="38">
        <f t="shared" si="1094"/>
        <v>0</v>
      </c>
      <c r="BI973" s="38">
        <f t="shared" si="1080"/>
        <v>-1</v>
      </c>
      <c r="BJ973" s="5">
        <f t="shared" si="1081"/>
        <v>5.6</v>
      </c>
      <c r="BK973" s="5">
        <f t="shared" si="1095"/>
        <v>0</v>
      </c>
      <c r="BL973" s="22">
        <f t="shared" si="1096"/>
        <v>0</v>
      </c>
      <c r="BM973" s="5">
        <f t="shared" si="1097"/>
        <v>4.5999999999999996</v>
      </c>
      <c r="BN973" s="66">
        <f t="shared" si="1098"/>
        <v>459.99999999999994</v>
      </c>
      <c r="BO973" s="5">
        <f>AP973*BO1811</f>
        <v>0</v>
      </c>
      <c r="BP973" s="5">
        <f>AU973*BP1239</f>
        <v>0</v>
      </c>
      <c r="BQ973" s="5">
        <f t="shared" si="1049"/>
        <v>-39</v>
      </c>
      <c r="BR973" s="356">
        <f t="shared" si="1113"/>
        <v>420.99999999999994</v>
      </c>
      <c r="BS973" s="5">
        <f t="shared" si="1099"/>
        <v>1282.3</v>
      </c>
      <c r="BT973" s="6"/>
      <c r="BU973" s="306">
        <v>43066</v>
      </c>
      <c r="BV973" s="38">
        <f t="shared" si="1082"/>
        <v>1282.3</v>
      </c>
      <c r="BW973" s="66">
        <f>BV27*BV973</f>
        <v>105643.43384412589</v>
      </c>
      <c r="BX973" s="66">
        <f t="shared" si="1103"/>
        <v>-411.92947767341684</v>
      </c>
      <c r="BY973" s="17">
        <f t="shared" si="1101"/>
        <v>0</v>
      </c>
      <c r="BZ973" s="17">
        <f t="shared" si="1104"/>
        <v>1</v>
      </c>
      <c r="CA973" s="66">
        <f t="shared" si="1050"/>
        <v>421</v>
      </c>
      <c r="CB973" s="66">
        <f>N3+CE973</f>
        <v>214758</v>
      </c>
      <c r="CC973" s="66">
        <f>MAX(BW404:BW973)</f>
        <v>154630.08732904927</v>
      </c>
      <c r="CD973" s="66">
        <f t="shared" si="1083"/>
        <v>-48986.653484923387</v>
      </c>
      <c r="CE973" s="66">
        <f t="shared" si="1051"/>
        <v>164758</v>
      </c>
      <c r="CF973" s="66">
        <f>MAX(CE404:CE973)</f>
        <v>167065</v>
      </c>
      <c r="CG973" s="66">
        <f t="shared" si="1084"/>
        <v>-2307</v>
      </c>
      <c r="CH973" s="370">
        <f t="shared" si="1048"/>
        <v>43066</v>
      </c>
      <c r="CI973" s="17">
        <f t="shared" si="1111"/>
        <v>1</v>
      </c>
      <c r="CJ973" s="17">
        <f t="shared" si="1112"/>
        <v>0</v>
      </c>
      <c r="CK973" s="38">
        <f>MAX(BV38:BV973)</f>
        <v>1876.9</v>
      </c>
      <c r="CL973" s="38">
        <f t="shared" si="1102"/>
        <v>-594.60000000000014</v>
      </c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</row>
    <row r="974" spans="1:147" customFormat="1" x14ac:dyDescent="0.25">
      <c r="A974" s="3"/>
      <c r="B974" s="254">
        <f t="shared" si="1105"/>
        <v>42863</v>
      </c>
      <c r="C974" s="5">
        <f t="shared" si="1108"/>
        <v>53582</v>
      </c>
      <c r="D974" s="5">
        <v>0</v>
      </c>
      <c r="E974" s="66">
        <f t="shared" si="1110"/>
        <v>0</v>
      </c>
      <c r="F974" s="66">
        <f t="shared" si="1106"/>
        <v>261</v>
      </c>
      <c r="G974" s="4">
        <f t="shared" si="1109"/>
        <v>53843</v>
      </c>
      <c r="H974" s="8">
        <f t="shared" si="1107"/>
        <v>4.8710387816804151E-3</v>
      </c>
      <c r="I974" s="3"/>
      <c r="J974" s="306">
        <v>43073</v>
      </c>
      <c r="K974" s="176">
        <v>1277.5999999999999</v>
      </c>
      <c r="L974" s="176">
        <v>1280.5</v>
      </c>
      <c r="M974" s="176">
        <v>1244.4000000000001</v>
      </c>
      <c r="N974" s="178">
        <v>1248.4000000000001</v>
      </c>
      <c r="O974" s="5">
        <f t="shared" si="1053"/>
        <v>36.099999999999909</v>
      </c>
      <c r="P974" s="8">
        <f t="shared" si="1054"/>
        <v>2.8256105197244766E-2</v>
      </c>
      <c r="Q974" s="8">
        <f>(AVERAGE(P971:P973))*Q1239</f>
        <v>7.9894261853552598E-3</v>
      </c>
      <c r="R974" s="8">
        <f>P973/P1239</f>
        <v>0.62091100813810307</v>
      </c>
      <c r="S974" s="109">
        <f t="shared" si="1040"/>
        <v>1267.39270910559</v>
      </c>
      <c r="T974" s="5">
        <f t="shared" si="1041"/>
        <v>12.599999999999909</v>
      </c>
      <c r="U974" s="8">
        <f t="shared" si="1052"/>
        <v>0.49600000000000366</v>
      </c>
      <c r="V974" s="19">
        <f t="shared" si="1042"/>
        <v>16.599999999999909</v>
      </c>
      <c r="W974" s="109">
        <f t="shared" si="1043"/>
        <v>1287.8072908944098</v>
      </c>
      <c r="X974" s="5">
        <f t="shared" si="1044"/>
        <v>12.400000000000091</v>
      </c>
      <c r="Y974" s="8">
        <f t="shared" si="1057"/>
        <v>0.50399999999999634</v>
      </c>
      <c r="Z974" s="5">
        <f t="shared" si="1045"/>
        <v>0</v>
      </c>
      <c r="AA974" s="5">
        <f>K974*AA1239</f>
        <v>16.608799999999999</v>
      </c>
      <c r="AB974" s="5">
        <f t="shared" si="1058"/>
        <v>10.312586751964126</v>
      </c>
      <c r="AC974" s="2">
        <f t="shared" si="1100"/>
        <v>43073</v>
      </c>
      <c r="AD974" s="43">
        <f t="shared" si="1068"/>
        <v>1265</v>
      </c>
      <c r="AE974" s="235">
        <v>4.5999999999999996</v>
      </c>
      <c r="AF974" s="131">
        <f>(AK973&gt;AF1239)*1</f>
        <v>1</v>
      </c>
      <c r="AG974" s="112">
        <f>MROUND((AD974*AG1239),5)</f>
        <v>1240</v>
      </c>
      <c r="AH974" s="113">
        <f>MROUND((AE974*AH1239),0.1)</f>
        <v>0.8</v>
      </c>
      <c r="AI974" s="60">
        <f t="shared" si="1069"/>
        <v>-33.899999999999864</v>
      </c>
      <c r="AJ974" s="60">
        <f t="shared" si="1046"/>
        <v>1277.5999999999999</v>
      </c>
      <c r="AK974" s="133">
        <f t="shared" si="1047"/>
        <v>1248.4000000000001</v>
      </c>
      <c r="AL974" s="41">
        <f t="shared" si="1059"/>
        <v>1290</v>
      </c>
      <c r="AM974" s="56">
        <f t="shared" si="1065"/>
        <v>3.1</v>
      </c>
      <c r="AN974" s="82">
        <f t="shared" si="1066"/>
        <v>0</v>
      </c>
      <c r="AO974" s="82">
        <f t="shared" si="1070"/>
        <v>1</v>
      </c>
      <c r="AP974" s="33">
        <f t="shared" si="1085"/>
        <v>1</v>
      </c>
      <c r="AQ974" s="29">
        <f t="shared" si="1071"/>
        <v>4.5999999999999996</v>
      </c>
      <c r="AR974" s="86">
        <f t="shared" si="1072"/>
        <v>0</v>
      </c>
      <c r="AS974" s="33">
        <f t="shared" si="1073"/>
        <v>1</v>
      </c>
      <c r="AT974" s="19">
        <f t="shared" si="1074"/>
        <v>1265</v>
      </c>
      <c r="AU974" s="18">
        <f t="shared" si="1086"/>
        <v>0</v>
      </c>
      <c r="AV974" s="5">
        <f t="shared" si="1087"/>
        <v>0</v>
      </c>
      <c r="AW974" s="17">
        <f t="shared" si="1075"/>
        <v>0</v>
      </c>
      <c r="AX974" s="17">
        <f t="shared" si="1076"/>
        <v>0</v>
      </c>
      <c r="AY974" s="17">
        <f t="shared" si="1088"/>
        <v>0</v>
      </c>
      <c r="AZ974" s="19">
        <f t="shared" si="1089"/>
        <v>0</v>
      </c>
      <c r="BA974" s="19">
        <f t="shared" si="1090"/>
        <v>1265</v>
      </c>
      <c r="BB974" s="19">
        <f t="shared" si="1091"/>
        <v>0</v>
      </c>
      <c r="BC974" s="19">
        <f t="shared" si="1092"/>
        <v>0</v>
      </c>
      <c r="BD974" s="17">
        <f t="shared" si="1093"/>
        <v>1265</v>
      </c>
      <c r="BE974" s="17">
        <f t="shared" si="1077"/>
        <v>0</v>
      </c>
      <c r="BF974" s="38">
        <f t="shared" si="1078"/>
        <v>0</v>
      </c>
      <c r="BG974" s="38">
        <f t="shared" si="1079"/>
        <v>0</v>
      </c>
      <c r="BH974" s="38">
        <f t="shared" si="1094"/>
        <v>0</v>
      </c>
      <c r="BI974" s="38">
        <f t="shared" si="1080"/>
        <v>-0.8</v>
      </c>
      <c r="BJ974" s="5">
        <f t="shared" si="1081"/>
        <v>4.5999999999999996</v>
      </c>
      <c r="BK974" s="5">
        <f t="shared" si="1095"/>
        <v>0</v>
      </c>
      <c r="BL974" s="22">
        <f t="shared" si="1096"/>
        <v>0</v>
      </c>
      <c r="BM974" s="5">
        <f t="shared" si="1097"/>
        <v>3.8</v>
      </c>
      <c r="BN974" s="66">
        <f t="shared" si="1098"/>
        <v>380</v>
      </c>
      <c r="BO974" s="5">
        <f>AP974*BO1812</f>
        <v>0</v>
      </c>
      <c r="BP974" s="5">
        <f>AU974*BP1239</f>
        <v>0</v>
      </c>
      <c r="BQ974" s="5">
        <f t="shared" si="1049"/>
        <v>-39</v>
      </c>
      <c r="BR974" s="356">
        <f t="shared" si="1113"/>
        <v>341</v>
      </c>
      <c r="BS974" s="5">
        <f t="shared" si="1099"/>
        <v>1248.4000000000001</v>
      </c>
      <c r="BT974" s="6"/>
      <c r="BU974" s="306">
        <v>43073</v>
      </c>
      <c r="BV974" s="38">
        <f t="shared" si="1082"/>
        <v>1248.4000000000001</v>
      </c>
      <c r="BW974" s="66">
        <f>BV27*BV974</f>
        <v>102850.55198550009</v>
      </c>
      <c r="BX974" s="66">
        <f t="shared" si="1103"/>
        <v>-2792.8818586257985</v>
      </c>
      <c r="BY974" s="17">
        <f t="shared" si="1101"/>
        <v>0</v>
      </c>
      <c r="BZ974" s="17">
        <f t="shared" si="1104"/>
        <v>1</v>
      </c>
      <c r="CA974" s="66">
        <f t="shared" si="1050"/>
        <v>341</v>
      </c>
      <c r="CB974" s="66">
        <f>N3+CE974</f>
        <v>215099</v>
      </c>
      <c r="CC974" s="66">
        <f>MAX(BW404:BW974)</f>
        <v>154630.08732904927</v>
      </c>
      <c r="CD974" s="66">
        <f t="shared" si="1083"/>
        <v>-51779.535343549185</v>
      </c>
      <c r="CE974" s="66">
        <f t="shared" si="1051"/>
        <v>165099</v>
      </c>
      <c r="CF974" s="66">
        <f>MAX(CE404:CE974)</f>
        <v>167065</v>
      </c>
      <c r="CG974" s="66">
        <f t="shared" si="1084"/>
        <v>-1966</v>
      </c>
      <c r="CH974" s="370">
        <f t="shared" si="1048"/>
        <v>43073</v>
      </c>
      <c r="CI974" s="17">
        <f t="shared" si="1111"/>
        <v>1</v>
      </c>
      <c r="CJ974" s="17">
        <f t="shared" si="1112"/>
        <v>0</v>
      </c>
      <c r="CK974" s="38">
        <f>MAX(BV38:BV974)</f>
        <v>1876.9</v>
      </c>
      <c r="CL974" s="38">
        <f t="shared" si="1102"/>
        <v>-628.5</v>
      </c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</row>
    <row r="975" spans="1:147" customFormat="1" x14ac:dyDescent="0.25">
      <c r="A975" s="3"/>
      <c r="B975" s="254">
        <f t="shared" si="1105"/>
        <v>42870</v>
      </c>
      <c r="C975" s="5">
        <f t="shared" si="1108"/>
        <v>53843</v>
      </c>
      <c r="D975" s="5">
        <v>0</v>
      </c>
      <c r="E975" s="66">
        <f t="shared" si="1110"/>
        <v>0</v>
      </c>
      <c r="F975" s="66">
        <f t="shared" si="1106"/>
        <v>611</v>
      </c>
      <c r="G975" s="4">
        <f t="shared" si="1109"/>
        <v>54454</v>
      </c>
      <c r="H975" s="8">
        <f t="shared" si="1107"/>
        <v>1.1347807514440131E-2</v>
      </c>
      <c r="I975" s="3"/>
      <c r="J975" s="306">
        <v>43080</v>
      </c>
      <c r="K975" s="176">
        <v>1249.2</v>
      </c>
      <c r="L975" s="176">
        <v>1264.5</v>
      </c>
      <c r="M975" s="176">
        <v>1238.3</v>
      </c>
      <c r="N975" s="178">
        <v>1257.5</v>
      </c>
      <c r="O975" s="5">
        <f t="shared" si="1053"/>
        <v>26.200000000000045</v>
      </c>
      <c r="P975" s="8">
        <f t="shared" si="1054"/>
        <v>2.0973422990714093E-2</v>
      </c>
      <c r="Q975" s="8">
        <f>(AVERAGE(P972:P974))*Q1239</f>
        <v>8.8504012195219969E-3</v>
      </c>
      <c r="R975" s="8">
        <f>P974/P1239</f>
        <v>0.80132448482737018</v>
      </c>
      <c r="S975" s="109">
        <f t="shared" si="1040"/>
        <v>1238.1440787965732</v>
      </c>
      <c r="T975" s="5">
        <f t="shared" si="1041"/>
        <v>9.2000000000000455</v>
      </c>
      <c r="U975" s="8">
        <f t="shared" si="1052"/>
        <v>0.5399999999999977</v>
      </c>
      <c r="V975" s="19">
        <f t="shared" si="1042"/>
        <v>0</v>
      </c>
      <c r="W975" s="109">
        <f t="shared" si="1043"/>
        <v>1260.2559212034269</v>
      </c>
      <c r="X975" s="5">
        <f t="shared" si="1044"/>
        <v>10.799999999999955</v>
      </c>
      <c r="Y975" s="8">
        <f t="shared" si="1057"/>
        <v>0.4600000000000023</v>
      </c>
      <c r="Z975" s="5">
        <f t="shared" si="1045"/>
        <v>0</v>
      </c>
      <c r="AA975" s="5">
        <f>K975*AA1239</f>
        <v>16.239599999999999</v>
      </c>
      <c r="AB975" s="5">
        <f t="shared" si="1058"/>
        <v>13.01318910380256</v>
      </c>
      <c r="AC975" s="2">
        <f t="shared" si="1100"/>
        <v>43080</v>
      </c>
      <c r="AD975" s="43">
        <f t="shared" si="1068"/>
        <v>1240</v>
      </c>
      <c r="AE975" s="235">
        <v>5.0999999999999996</v>
      </c>
      <c r="AF975" s="131">
        <f>(AK974&gt;AF1239)*1</f>
        <v>0</v>
      </c>
      <c r="AG975" s="112">
        <f>MROUND((AD975*AG1239),5)</f>
        <v>1215</v>
      </c>
      <c r="AH975" s="113">
        <f>MROUND((AE975*AH1239),0.1)</f>
        <v>0.9</v>
      </c>
      <c r="AI975" s="60">
        <f t="shared" si="1069"/>
        <v>9.0999999999999091</v>
      </c>
      <c r="AJ975" s="60">
        <f t="shared" si="1046"/>
        <v>1249.2</v>
      </c>
      <c r="AK975" s="133">
        <f t="shared" si="1047"/>
        <v>1257.5</v>
      </c>
      <c r="AL975" s="41">
        <f t="shared" si="1059"/>
        <v>1260</v>
      </c>
      <c r="AM975" s="56">
        <f t="shared" si="1065"/>
        <v>5.2</v>
      </c>
      <c r="AN975" s="82">
        <f t="shared" si="1066"/>
        <v>1</v>
      </c>
      <c r="AO975" s="82">
        <f t="shared" si="1070"/>
        <v>0</v>
      </c>
      <c r="AP975" s="33">
        <f t="shared" si="1085"/>
        <v>0</v>
      </c>
      <c r="AQ975" s="29">
        <f t="shared" si="1071"/>
        <v>0</v>
      </c>
      <c r="AR975" s="86">
        <f t="shared" si="1072"/>
        <v>1</v>
      </c>
      <c r="AS975" s="33">
        <f t="shared" si="1073"/>
        <v>0</v>
      </c>
      <c r="AT975" s="19">
        <f t="shared" si="1074"/>
        <v>0</v>
      </c>
      <c r="AU975" s="18">
        <f t="shared" si="1086"/>
        <v>1</v>
      </c>
      <c r="AV975" s="5">
        <f t="shared" si="1087"/>
        <v>5.2</v>
      </c>
      <c r="AW975" s="17">
        <f t="shared" si="1075"/>
        <v>1</v>
      </c>
      <c r="AX975" s="17">
        <f t="shared" si="1076"/>
        <v>0</v>
      </c>
      <c r="AY975" s="17">
        <f t="shared" si="1088"/>
        <v>0</v>
      </c>
      <c r="AZ975" s="19">
        <f t="shared" si="1089"/>
        <v>1265</v>
      </c>
      <c r="BA975" s="19">
        <f t="shared" si="1090"/>
        <v>0</v>
      </c>
      <c r="BB975" s="19">
        <f t="shared" si="1091"/>
        <v>0</v>
      </c>
      <c r="BC975" s="19">
        <f t="shared" si="1092"/>
        <v>0</v>
      </c>
      <c r="BD975" s="17">
        <f t="shared" si="1093"/>
        <v>1265</v>
      </c>
      <c r="BE975" s="17">
        <f t="shared" si="1077"/>
        <v>0</v>
      </c>
      <c r="BF975" s="38">
        <f t="shared" si="1078"/>
        <v>0</v>
      </c>
      <c r="BG975" s="38">
        <f t="shared" si="1079"/>
        <v>0</v>
      </c>
      <c r="BH975" s="38">
        <f t="shared" si="1094"/>
        <v>0</v>
      </c>
      <c r="BI975" s="38">
        <f t="shared" si="1080"/>
        <v>-0.9</v>
      </c>
      <c r="BJ975" s="5">
        <f t="shared" si="1081"/>
        <v>0</v>
      </c>
      <c r="BK975" s="5">
        <f t="shared" si="1095"/>
        <v>0</v>
      </c>
      <c r="BL975" s="22">
        <f t="shared" si="1096"/>
        <v>5.2</v>
      </c>
      <c r="BM975" s="5">
        <f t="shared" si="1097"/>
        <v>4.3</v>
      </c>
      <c r="BN975" s="66">
        <f t="shared" si="1098"/>
        <v>430</v>
      </c>
      <c r="BO975" s="5">
        <f>AP975*BO1813</f>
        <v>0</v>
      </c>
      <c r="BP975" s="5">
        <f>AU975*BP1239</f>
        <v>-39</v>
      </c>
      <c r="BQ975" s="5">
        <f t="shared" si="1049"/>
        <v>-39</v>
      </c>
      <c r="BR975" s="356">
        <f t="shared" si="1113"/>
        <v>352</v>
      </c>
      <c r="BS975" s="5">
        <f t="shared" si="1099"/>
        <v>1257.5</v>
      </c>
      <c r="BT975" s="6"/>
      <c r="BU975" s="306">
        <v>43080</v>
      </c>
      <c r="BV975" s="38">
        <f t="shared" si="1082"/>
        <v>1257.5</v>
      </c>
      <c r="BW975" s="66">
        <f>BV27*BV975</f>
        <v>103600.26363486571</v>
      </c>
      <c r="BX975" s="66">
        <f t="shared" si="1103"/>
        <v>749.71164936562127</v>
      </c>
      <c r="BY975" s="17">
        <f t="shared" si="1101"/>
        <v>1</v>
      </c>
      <c r="BZ975" s="17">
        <f t="shared" si="1104"/>
        <v>0</v>
      </c>
      <c r="CA975" s="66">
        <f t="shared" si="1050"/>
        <v>352</v>
      </c>
      <c r="CB975" s="66">
        <f>N3+CE975</f>
        <v>215451</v>
      </c>
      <c r="CC975" s="66">
        <f>MAX(BW404:BW975)</f>
        <v>154630.08732904927</v>
      </c>
      <c r="CD975" s="66">
        <f t="shared" si="1083"/>
        <v>-51029.823694183564</v>
      </c>
      <c r="CE975" s="66">
        <f t="shared" si="1051"/>
        <v>165451</v>
      </c>
      <c r="CF975" s="66">
        <f>MAX(CE404:CE975)</f>
        <v>167065</v>
      </c>
      <c r="CG975" s="66">
        <f t="shared" si="1084"/>
        <v>-1614</v>
      </c>
      <c r="CH975" s="370">
        <f t="shared" si="1048"/>
        <v>43080</v>
      </c>
      <c r="CI975" s="17">
        <f t="shared" si="1111"/>
        <v>1</v>
      </c>
      <c r="CJ975" s="17">
        <f t="shared" si="1112"/>
        <v>0</v>
      </c>
      <c r="CK975" s="38">
        <f>MAX(BV38:BV975)</f>
        <v>1876.9</v>
      </c>
      <c r="CL975" s="38">
        <f t="shared" si="1102"/>
        <v>-619.40000000000009</v>
      </c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</row>
    <row r="976" spans="1:147" customFormat="1" x14ac:dyDescent="0.25">
      <c r="A976" s="3"/>
      <c r="B976" s="254">
        <f t="shared" si="1105"/>
        <v>42877</v>
      </c>
      <c r="C976" s="5">
        <f t="shared" si="1108"/>
        <v>54454</v>
      </c>
      <c r="D976" s="5">
        <v>0</v>
      </c>
      <c r="E976" s="66">
        <f t="shared" si="1110"/>
        <v>0</v>
      </c>
      <c r="F976" s="66">
        <f t="shared" si="1106"/>
        <v>281</v>
      </c>
      <c r="G976" s="4">
        <f t="shared" si="1109"/>
        <v>54735</v>
      </c>
      <c r="H976" s="8">
        <f t="shared" si="1107"/>
        <v>5.1603188011899951E-3</v>
      </c>
      <c r="I976" s="3"/>
      <c r="J976" s="306">
        <v>43087</v>
      </c>
      <c r="K976" s="176">
        <v>1257.8</v>
      </c>
      <c r="L976" s="176">
        <v>1280.4000000000001</v>
      </c>
      <c r="M976" s="176">
        <v>1255.3</v>
      </c>
      <c r="N976" s="178">
        <v>1278.8</v>
      </c>
      <c r="O976" s="5">
        <f t="shared" si="1053"/>
        <v>25.100000000000136</v>
      </c>
      <c r="P976" s="8">
        <f t="shared" si="1054"/>
        <v>1.9955477818413211E-2</v>
      </c>
      <c r="Q976" s="8">
        <f>(AVERAGE(P973:P975))*Q1239</f>
        <v>9.4831917501129459E-3</v>
      </c>
      <c r="R976" s="8">
        <f>P975/P1239</f>
        <v>0.59479242647848307</v>
      </c>
      <c r="S976" s="109">
        <f t="shared" si="1040"/>
        <v>1245.8720414167078</v>
      </c>
      <c r="T976" s="5">
        <f t="shared" si="1041"/>
        <v>12.799999999999955</v>
      </c>
      <c r="U976" s="8">
        <f t="shared" si="1052"/>
        <v>0.48800000000000182</v>
      </c>
      <c r="V976" s="19">
        <f t="shared" si="1042"/>
        <v>0</v>
      </c>
      <c r="W976" s="109">
        <f t="shared" si="1043"/>
        <v>1269.7279585832921</v>
      </c>
      <c r="X976" s="5">
        <f t="shared" si="1044"/>
        <v>12.200000000000045</v>
      </c>
      <c r="Y976" s="8">
        <f t="shared" si="1057"/>
        <v>0.51199999999999823</v>
      </c>
      <c r="Z976" s="5">
        <f t="shared" si="1045"/>
        <v>8.7999999999999545</v>
      </c>
      <c r="AA976" s="5">
        <f>K976*AA1239</f>
        <v>16.351399999999998</v>
      </c>
      <c r="AB976" s="5">
        <f t="shared" si="1058"/>
        <v>9.7256888823202665</v>
      </c>
      <c r="AC976" s="2">
        <f t="shared" si="1100"/>
        <v>43087</v>
      </c>
      <c r="AD976" s="43">
        <f t="shared" si="1068"/>
        <v>1245</v>
      </c>
      <c r="AE976" s="235">
        <v>7</v>
      </c>
      <c r="AF976" s="131">
        <f>(AK975&gt;AF1239)*1</f>
        <v>1</v>
      </c>
      <c r="AG976" s="112">
        <f>MROUND((AD976*AG1239),5)</f>
        <v>1220</v>
      </c>
      <c r="AH976" s="113">
        <f>MROUND((AE976*AH1239),0.1)</f>
        <v>1.3</v>
      </c>
      <c r="AI976" s="60">
        <f t="shared" si="1069"/>
        <v>21.299999999999955</v>
      </c>
      <c r="AJ976" s="60">
        <f t="shared" si="1046"/>
        <v>1257.8</v>
      </c>
      <c r="AK976" s="133">
        <f t="shared" si="1047"/>
        <v>1278.8</v>
      </c>
      <c r="AL976" s="41">
        <f t="shared" si="1059"/>
        <v>1270</v>
      </c>
      <c r="AM976" s="56">
        <f t="shared" si="1065"/>
        <v>6</v>
      </c>
      <c r="AN976" s="82">
        <f t="shared" si="1066"/>
        <v>1</v>
      </c>
      <c r="AO976" s="82">
        <f t="shared" si="1070"/>
        <v>0</v>
      </c>
      <c r="AP976" s="33">
        <f t="shared" si="1085"/>
        <v>0</v>
      </c>
      <c r="AQ976" s="29">
        <f t="shared" si="1071"/>
        <v>0</v>
      </c>
      <c r="AR976" s="86">
        <f t="shared" si="1072"/>
        <v>1</v>
      </c>
      <c r="AS976" s="33">
        <f t="shared" si="1073"/>
        <v>0</v>
      </c>
      <c r="AT976" s="19">
        <f t="shared" si="1074"/>
        <v>0</v>
      </c>
      <c r="AU976" s="18">
        <f t="shared" si="1086"/>
        <v>1</v>
      </c>
      <c r="AV976" s="5">
        <f t="shared" si="1087"/>
        <v>6</v>
      </c>
      <c r="AW976" s="17">
        <f t="shared" si="1075"/>
        <v>0</v>
      </c>
      <c r="AX976" s="17">
        <f t="shared" si="1076"/>
        <v>1</v>
      </c>
      <c r="AY976" s="17">
        <f t="shared" si="1088"/>
        <v>1270</v>
      </c>
      <c r="AZ976" s="19">
        <f t="shared" si="1089"/>
        <v>1265</v>
      </c>
      <c r="BA976" s="19">
        <f t="shared" si="1090"/>
        <v>0</v>
      </c>
      <c r="BB976" s="19">
        <f t="shared" si="1091"/>
        <v>0</v>
      </c>
      <c r="BC976" s="19">
        <f t="shared" si="1092"/>
        <v>1270</v>
      </c>
      <c r="BD976" s="17">
        <f t="shared" si="1093"/>
        <v>0</v>
      </c>
      <c r="BE976" s="17">
        <f t="shared" si="1077"/>
        <v>0</v>
      </c>
      <c r="BF976" s="38">
        <f t="shared" si="1078"/>
        <v>0</v>
      </c>
      <c r="BG976" s="38">
        <f t="shared" si="1079"/>
        <v>0</v>
      </c>
      <c r="BH976" s="38">
        <f t="shared" si="1094"/>
        <v>0</v>
      </c>
      <c r="BI976" s="38">
        <f t="shared" si="1080"/>
        <v>-1.3</v>
      </c>
      <c r="BJ976" s="5">
        <f t="shared" si="1081"/>
        <v>0</v>
      </c>
      <c r="BK976" s="5">
        <f t="shared" si="1095"/>
        <v>5</v>
      </c>
      <c r="BL976" s="22">
        <f t="shared" si="1096"/>
        <v>11</v>
      </c>
      <c r="BM976" s="5">
        <f t="shared" si="1097"/>
        <v>9.6999999999999993</v>
      </c>
      <c r="BN976" s="66">
        <f t="shared" si="1098"/>
        <v>969.99999999999989</v>
      </c>
      <c r="BO976" s="5">
        <f>AP976*BO1814</f>
        <v>0</v>
      </c>
      <c r="BP976" s="5">
        <f>AU976*BP1239</f>
        <v>-39</v>
      </c>
      <c r="BQ976" s="5">
        <f t="shared" si="1049"/>
        <v>-39</v>
      </c>
      <c r="BR976" s="356">
        <f t="shared" si="1113"/>
        <v>891.99999999999989</v>
      </c>
      <c r="BS976" s="5">
        <f t="shared" si="1099"/>
        <v>1278.8</v>
      </c>
      <c r="BT976" s="6"/>
      <c r="BU976" s="306">
        <v>43087</v>
      </c>
      <c r="BV976" s="38">
        <f t="shared" si="1082"/>
        <v>1278.8</v>
      </c>
      <c r="BW976" s="66">
        <f>BV27*BV976</f>
        <v>105355.08320975449</v>
      </c>
      <c r="BX976" s="66">
        <f t="shared" si="1103"/>
        <v>1754.8195748887811</v>
      </c>
      <c r="BY976" s="17">
        <f t="shared" si="1101"/>
        <v>1</v>
      </c>
      <c r="BZ976" s="17">
        <f t="shared" si="1104"/>
        <v>0</v>
      </c>
      <c r="CA976" s="66">
        <f t="shared" si="1050"/>
        <v>892</v>
      </c>
      <c r="CB976" s="66">
        <f>N3+CE976</f>
        <v>216343</v>
      </c>
      <c r="CC976" s="66">
        <f>MAX(BW404:BW976)</f>
        <v>154630.08732904927</v>
      </c>
      <c r="CD976" s="66">
        <f t="shared" si="1083"/>
        <v>-49275.004119294783</v>
      </c>
      <c r="CE976" s="66">
        <f t="shared" si="1051"/>
        <v>166343</v>
      </c>
      <c r="CF976" s="66">
        <f>MAX(CE404:CE976)</f>
        <v>167065</v>
      </c>
      <c r="CG976" s="66">
        <f t="shared" si="1084"/>
        <v>-722</v>
      </c>
      <c r="CH976" s="370">
        <f t="shared" si="1048"/>
        <v>43087</v>
      </c>
      <c r="CI976" s="17">
        <f t="shared" si="1111"/>
        <v>1</v>
      </c>
      <c r="CJ976" s="17">
        <f t="shared" si="1112"/>
        <v>0</v>
      </c>
      <c r="CK976" s="38">
        <f>MAX(BV38:BV976)</f>
        <v>1876.9</v>
      </c>
      <c r="CL976" s="38">
        <f t="shared" si="1102"/>
        <v>-598.10000000000014</v>
      </c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</row>
    <row r="977" spans="1:147" customFormat="1" x14ac:dyDescent="0.25">
      <c r="A977" s="3"/>
      <c r="B977" s="254">
        <f t="shared" si="1105"/>
        <v>42884</v>
      </c>
      <c r="C977" s="5">
        <f t="shared" si="1108"/>
        <v>54735</v>
      </c>
      <c r="D977" s="5">
        <v>0</v>
      </c>
      <c r="E977" s="66">
        <f t="shared" si="1110"/>
        <v>0</v>
      </c>
      <c r="F977" s="66">
        <f t="shared" si="1106"/>
        <v>551</v>
      </c>
      <c r="G977" s="4">
        <f t="shared" si="1109"/>
        <v>55286</v>
      </c>
      <c r="H977" s="8">
        <f t="shared" si="1107"/>
        <v>1.0066684936512287E-2</v>
      </c>
      <c r="I977" s="3"/>
      <c r="J977" s="306">
        <v>43094</v>
      </c>
      <c r="K977" s="176">
        <v>1279</v>
      </c>
      <c r="L977" s="176">
        <v>1309.8</v>
      </c>
      <c r="M977" s="176">
        <v>1277.7</v>
      </c>
      <c r="N977" s="178">
        <v>1309.3</v>
      </c>
      <c r="O977" s="5">
        <f t="shared" si="1053"/>
        <v>32.099999999999909</v>
      </c>
      <c r="P977" s="8">
        <f t="shared" si="1054"/>
        <v>2.509773260359649E-2</v>
      </c>
      <c r="Q977" s="8">
        <f>(AVERAGE(P974:P976))*Q1239</f>
        <v>9.2246674675162746E-3</v>
      </c>
      <c r="R977" s="8">
        <f>P976/P1239</f>
        <v>0.56592417357942293</v>
      </c>
      <c r="S977" s="109">
        <f t="shared" si="1040"/>
        <v>1267.2016503090467</v>
      </c>
      <c r="T977" s="5">
        <f t="shared" si="1041"/>
        <v>14</v>
      </c>
      <c r="U977" s="8">
        <f t="shared" si="1052"/>
        <v>0.44</v>
      </c>
      <c r="V977" s="19">
        <f t="shared" si="1042"/>
        <v>0</v>
      </c>
      <c r="W977" s="109">
        <f t="shared" si="1043"/>
        <v>1290.7983496909533</v>
      </c>
      <c r="X977" s="5">
        <f t="shared" si="1044"/>
        <v>11</v>
      </c>
      <c r="Y977" s="8">
        <f t="shared" si="1057"/>
        <v>0.56000000000000005</v>
      </c>
      <c r="Z977" s="5">
        <f t="shared" si="1045"/>
        <v>19.299999999999955</v>
      </c>
      <c r="AA977" s="5">
        <f>K977*AA1239</f>
        <v>16.626999999999999</v>
      </c>
      <c r="AB977" s="5">
        <f t="shared" si="1058"/>
        <v>9.4096212341050638</v>
      </c>
      <c r="AC977" s="2">
        <f t="shared" si="1100"/>
        <v>43094</v>
      </c>
      <c r="AD977" s="43">
        <f t="shared" si="1068"/>
        <v>1265</v>
      </c>
      <c r="AE977" s="235">
        <v>4.7</v>
      </c>
      <c r="AF977" s="131">
        <f>(AK976&gt;AF1239)*1</f>
        <v>1</v>
      </c>
      <c r="AG977" s="112">
        <f>MROUND((AD977*AG1239),5)</f>
        <v>1240</v>
      </c>
      <c r="AH977" s="113">
        <f>MROUND((AE977*AH1239),0.1)</f>
        <v>0.8</v>
      </c>
      <c r="AI977" s="60">
        <f t="shared" si="1069"/>
        <v>30.5</v>
      </c>
      <c r="AJ977" s="60">
        <f t="shared" si="1046"/>
        <v>1279</v>
      </c>
      <c r="AK977" s="133">
        <f t="shared" si="1047"/>
        <v>1309.3</v>
      </c>
      <c r="AL977" s="41">
        <f t="shared" si="1059"/>
        <v>1290</v>
      </c>
      <c r="AM977" s="56">
        <f t="shared" si="1065"/>
        <v>5</v>
      </c>
      <c r="AN977" s="82">
        <f t="shared" si="1066"/>
        <v>1</v>
      </c>
      <c r="AO977" s="82">
        <f t="shared" si="1070"/>
        <v>0</v>
      </c>
      <c r="AP977" s="33">
        <f t="shared" si="1085"/>
        <v>1</v>
      </c>
      <c r="AQ977" s="29">
        <f t="shared" si="1071"/>
        <v>4.7</v>
      </c>
      <c r="AR977" s="86">
        <f t="shared" si="1072"/>
        <v>1</v>
      </c>
      <c r="AS977" s="33">
        <f t="shared" si="1073"/>
        <v>0</v>
      </c>
      <c r="AT977" s="19">
        <f t="shared" si="1074"/>
        <v>0</v>
      </c>
      <c r="AU977" s="18">
        <f t="shared" si="1086"/>
        <v>0</v>
      </c>
      <c r="AV977" s="5">
        <f t="shared" si="1087"/>
        <v>0</v>
      </c>
      <c r="AW977" s="17">
        <f t="shared" si="1075"/>
        <v>0</v>
      </c>
      <c r="AX977" s="17">
        <f t="shared" si="1076"/>
        <v>0</v>
      </c>
      <c r="AY977" s="17">
        <f t="shared" si="1088"/>
        <v>0</v>
      </c>
      <c r="AZ977" s="19">
        <f t="shared" si="1089"/>
        <v>0</v>
      </c>
      <c r="BA977" s="19">
        <f t="shared" si="1090"/>
        <v>0</v>
      </c>
      <c r="BB977" s="19">
        <f t="shared" si="1091"/>
        <v>0</v>
      </c>
      <c r="BC977" s="19">
        <f t="shared" si="1092"/>
        <v>0</v>
      </c>
      <c r="BD977" s="17">
        <f t="shared" si="1093"/>
        <v>0</v>
      </c>
      <c r="BE977" s="17">
        <f t="shared" si="1077"/>
        <v>0</v>
      </c>
      <c r="BF977" s="38">
        <f t="shared" si="1078"/>
        <v>0</v>
      </c>
      <c r="BG977" s="38">
        <f t="shared" si="1079"/>
        <v>0</v>
      </c>
      <c r="BH977" s="38">
        <f t="shared" si="1094"/>
        <v>0</v>
      </c>
      <c r="BI977" s="38">
        <f t="shared" si="1080"/>
        <v>-0.8</v>
      </c>
      <c r="BJ977" s="5">
        <f t="shared" si="1081"/>
        <v>4.7</v>
      </c>
      <c r="BK977" s="5">
        <f t="shared" si="1095"/>
        <v>0</v>
      </c>
      <c r="BL977" s="22">
        <f t="shared" si="1096"/>
        <v>0</v>
      </c>
      <c r="BM977" s="5">
        <f t="shared" si="1097"/>
        <v>3.9000000000000004</v>
      </c>
      <c r="BN977" s="66">
        <f t="shared" si="1098"/>
        <v>390.00000000000006</v>
      </c>
      <c r="BO977" s="5">
        <f>AP977*BO1815</f>
        <v>0</v>
      </c>
      <c r="BP977" s="5">
        <f>AU977*BP1239</f>
        <v>0</v>
      </c>
      <c r="BQ977" s="5">
        <f t="shared" si="1049"/>
        <v>-39</v>
      </c>
      <c r="BR977" s="356">
        <f t="shared" si="1113"/>
        <v>351.00000000000006</v>
      </c>
      <c r="BS977" s="5">
        <f t="shared" si="1099"/>
        <v>1309.3</v>
      </c>
      <c r="BT977" s="6"/>
      <c r="BU977" s="306">
        <v>43094</v>
      </c>
      <c r="BV977" s="38">
        <f t="shared" si="1082"/>
        <v>1309.3</v>
      </c>
      <c r="BW977" s="66">
        <f>BV27*BV977</f>
        <v>107867.85302356236</v>
      </c>
      <c r="BX977" s="66">
        <f t="shared" si="1103"/>
        <v>2512.7698138078704</v>
      </c>
      <c r="BY977" s="17">
        <f t="shared" si="1101"/>
        <v>1</v>
      </c>
      <c r="BZ977" s="17">
        <f t="shared" si="1104"/>
        <v>0</v>
      </c>
      <c r="CA977" s="66">
        <f t="shared" si="1050"/>
        <v>351</v>
      </c>
      <c r="CB977" s="66">
        <f>N3+CE977</f>
        <v>216694</v>
      </c>
      <c r="CC977" s="66">
        <f>MAX(BW404:BW977)</f>
        <v>154630.08732904927</v>
      </c>
      <c r="CD977" s="66">
        <f t="shared" si="1083"/>
        <v>-46762.234305486912</v>
      </c>
      <c r="CE977" s="66">
        <f t="shared" si="1051"/>
        <v>166694</v>
      </c>
      <c r="CF977" s="66">
        <f>MAX(CE404:CE977)</f>
        <v>167065</v>
      </c>
      <c r="CG977" s="66">
        <f t="shared" si="1084"/>
        <v>-371</v>
      </c>
      <c r="CH977" s="370">
        <f t="shared" si="1048"/>
        <v>43094</v>
      </c>
      <c r="CI977" s="17">
        <f t="shared" si="1111"/>
        <v>1</v>
      </c>
      <c r="CJ977" s="17">
        <f t="shared" si="1112"/>
        <v>0</v>
      </c>
      <c r="CK977" s="38">
        <f>MAX(BV38:BV977)</f>
        <v>1876.9</v>
      </c>
      <c r="CL977" s="38">
        <f t="shared" si="1102"/>
        <v>-567.60000000000014</v>
      </c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</row>
    <row r="978" spans="1:147" customFormat="1" x14ac:dyDescent="0.25">
      <c r="A978" s="3"/>
      <c r="B978" s="254">
        <f t="shared" si="1105"/>
        <v>42891</v>
      </c>
      <c r="C978" s="5">
        <f t="shared" si="1108"/>
        <v>55286</v>
      </c>
      <c r="D978" s="5">
        <v>0</v>
      </c>
      <c r="E978" s="66">
        <f t="shared" si="1110"/>
        <v>0</v>
      </c>
      <c r="F978" s="66">
        <f t="shared" si="1106"/>
        <v>321.00000000000006</v>
      </c>
      <c r="G978" s="4">
        <f t="shared" si="1109"/>
        <v>55607</v>
      </c>
      <c r="H978" s="8">
        <f t="shared" si="1107"/>
        <v>5.8061715443331052E-3</v>
      </c>
      <c r="I978" s="3"/>
      <c r="J978" s="306">
        <v>43101</v>
      </c>
      <c r="K978" s="176">
        <v>1305.3</v>
      </c>
      <c r="L978" s="176">
        <v>1327.3</v>
      </c>
      <c r="M978" s="176">
        <v>1304.5999999999999</v>
      </c>
      <c r="N978" s="178">
        <v>1322.3</v>
      </c>
      <c r="O978" s="5">
        <f t="shared" si="1053"/>
        <v>22.700000000000045</v>
      </c>
      <c r="P978" s="8">
        <f t="shared" si="1054"/>
        <v>1.7390638167471113E-2</v>
      </c>
      <c r="Q978" s="8">
        <f>(AVERAGE(P975:P977))*Q1239</f>
        <v>8.8035511216965068E-3</v>
      </c>
      <c r="R978" s="8">
        <f>P977/P1239</f>
        <v>0.71175512366343763</v>
      </c>
      <c r="S978" s="109">
        <f t="shared" si="1040"/>
        <v>1293.8087247208496</v>
      </c>
      <c r="T978" s="5">
        <f t="shared" si="1041"/>
        <v>10.299999999999955</v>
      </c>
      <c r="U978" s="8">
        <f t="shared" si="1052"/>
        <v>0.48500000000000226</v>
      </c>
      <c r="V978" s="19">
        <f t="shared" si="1042"/>
        <v>0</v>
      </c>
      <c r="W978" s="109">
        <f t="shared" si="1043"/>
        <v>1316.7912752791503</v>
      </c>
      <c r="X978" s="5">
        <f t="shared" si="1044"/>
        <v>9.7000000000000455</v>
      </c>
      <c r="Y978" s="8">
        <f t="shared" si="1057"/>
        <v>0.51499999999999768</v>
      </c>
      <c r="Z978" s="5">
        <f t="shared" si="1045"/>
        <v>7.2999999999999545</v>
      </c>
      <c r="AA978" s="5">
        <f>K978*AA1239</f>
        <v>16.968899999999998</v>
      </c>
      <c r="AB978" s="5">
        <f t="shared" si="1058"/>
        <v>12.077701517932505</v>
      </c>
      <c r="AC978" s="2">
        <f t="shared" si="1100"/>
        <v>43101</v>
      </c>
      <c r="AD978" s="43">
        <f t="shared" si="1068"/>
        <v>1295</v>
      </c>
      <c r="AE978" s="235">
        <v>4.0999999999999996</v>
      </c>
      <c r="AF978" s="131">
        <f>(AK977&gt;AF1239)*1</f>
        <v>1</v>
      </c>
      <c r="AG978" s="112">
        <f>MROUND((AD978*AG1239),5)</f>
        <v>1270</v>
      </c>
      <c r="AH978" s="113">
        <f>MROUND((AE978*AH1239),0.1)</f>
        <v>0.70000000000000007</v>
      </c>
      <c r="AI978" s="60">
        <f t="shared" si="1069"/>
        <v>13</v>
      </c>
      <c r="AJ978" s="60">
        <f t="shared" si="1046"/>
        <v>1305.3</v>
      </c>
      <c r="AK978" s="133">
        <f t="shared" si="1047"/>
        <v>1322.3</v>
      </c>
      <c r="AL978" s="41">
        <f t="shared" si="1059"/>
        <v>1315</v>
      </c>
      <c r="AM978" s="56">
        <f t="shared" si="1065"/>
        <v>5.3000000000000007</v>
      </c>
      <c r="AN978" s="82">
        <f t="shared" si="1066"/>
        <v>1</v>
      </c>
      <c r="AO978" s="82">
        <f t="shared" si="1070"/>
        <v>0</v>
      </c>
      <c r="AP978" s="33">
        <f t="shared" si="1085"/>
        <v>1</v>
      </c>
      <c r="AQ978" s="29">
        <f t="shared" si="1071"/>
        <v>4.0999999999999996</v>
      </c>
      <c r="AR978" s="86">
        <f t="shared" si="1072"/>
        <v>1</v>
      </c>
      <c r="AS978" s="33">
        <f t="shared" si="1073"/>
        <v>0</v>
      </c>
      <c r="AT978" s="19">
        <f t="shared" si="1074"/>
        <v>0</v>
      </c>
      <c r="AU978" s="18">
        <f t="shared" si="1086"/>
        <v>0</v>
      </c>
      <c r="AV978" s="5">
        <f t="shared" si="1087"/>
        <v>0</v>
      </c>
      <c r="AW978" s="17">
        <f t="shared" si="1075"/>
        <v>0</v>
      </c>
      <c r="AX978" s="17">
        <f t="shared" si="1076"/>
        <v>0</v>
      </c>
      <c r="AY978" s="17">
        <f t="shared" si="1088"/>
        <v>0</v>
      </c>
      <c r="AZ978" s="19">
        <f t="shared" si="1089"/>
        <v>0</v>
      </c>
      <c r="BA978" s="19">
        <f t="shared" si="1090"/>
        <v>0</v>
      </c>
      <c r="BB978" s="19">
        <f t="shared" si="1091"/>
        <v>0</v>
      </c>
      <c r="BC978" s="19">
        <f t="shared" si="1092"/>
        <v>0</v>
      </c>
      <c r="BD978" s="17">
        <f t="shared" si="1093"/>
        <v>0</v>
      </c>
      <c r="BE978" s="17">
        <f t="shared" si="1077"/>
        <v>0</v>
      </c>
      <c r="BF978" s="38">
        <f t="shared" si="1078"/>
        <v>0</v>
      </c>
      <c r="BG978" s="38">
        <f t="shared" si="1079"/>
        <v>0</v>
      </c>
      <c r="BH978" s="38">
        <f t="shared" si="1094"/>
        <v>0</v>
      </c>
      <c r="BI978" s="38">
        <f t="shared" si="1080"/>
        <v>-0.70000000000000007</v>
      </c>
      <c r="BJ978" s="5">
        <f t="shared" si="1081"/>
        <v>4.0999999999999996</v>
      </c>
      <c r="BK978" s="5">
        <f t="shared" si="1095"/>
        <v>0</v>
      </c>
      <c r="BL978" s="22">
        <f t="shared" si="1096"/>
        <v>0</v>
      </c>
      <c r="BM978" s="5">
        <f t="shared" si="1097"/>
        <v>3.3999999999999995</v>
      </c>
      <c r="BN978" s="66">
        <f t="shared" si="1098"/>
        <v>339.99999999999994</v>
      </c>
      <c r="BO978" s="5">
        <f>AP978*BO1816</f>
        <v>0</v>
      </c>
      <c r="BP978" s="5">
        <f>AU978*BP1239</f>
        <v>0</v>
      </c>
      <c r="BQ978" s="5">
        <f t="shared" si="1049"/>
        <v>-39</v>
      </c>
      <c r="BR978" s="356">
        <f t="shared" si="1113"/>
        <v>300.99999999999994</v>
      </c>
      <c r="BS978" s="5">
        <f t="shared" si="1099"/>
        <v>1322.3</v>
      </c>
      <c r="BT978" s="6"/>
      <c r="BU978" s="306">
        <v>43101</v>
      </c>
      <c r="BV978" s="38">
        <f t="shared" si="1082"/>
        <v>1322.3</v>
      </c>
      <c r="BW978" s="66">
        <f>BV27*BV978</f>
        <v>108938.86966551327</v>
      </c>
      <c r="BX978" s="66">
        <f t="shared" si="1103"/>
        <v>1071.0166419509042</v>
      </c>
      <c r="BY978" s="17">
        <f t="shared" si="1101"/>
        <v>1</v>
      </c>
      <c r="BZ978" s="17">
        <f t="shared" si="1104"/>
        <v>0</v>
      </c>
      <c r="CA978" s="66">
        <f t="shared" si="1050"/>
        <v>301</v>
      </c>
      <c r="CB978" s="66">
        <f>N3+CE978</f>
        <v>216995</v>
      </c>
      <c r="CC978" s="66">
        <f>MAX(BW404:BW978)</f>
        <v>154630.08732904927</v>
      </c>
      <c r="CD978" s="66">
        <f t="shared" si="1083"/>
        <v>-45691.217663536008</v>
      </c>
      <c r="CE978" s="66">
        <f t="shared" si="1051"/>
        <v>166995</v>
      </c>
      <c r="CF978" s="66">
        <f>MAX(CE404:CE978)</f>
        <v>167065</v>
      </c>
      <c r="CG978" s="66">
        <f t="shared" si="1084"/>
        <v>-70</v>
      </c>
      <c r="CH978" s="370">
        <f t="shared" si="1048"/>
        <v>43101</v>
      </c>
      <c r="CI978" s="17">
        <f t="shared" ref="CI978:CI1009" si="1114">(F1011&gt;0)*1</f>
        <v>1</v>
      </c>
      <c r="CJ978" s="17">
        <f t="shared" ref="CJ978:CJ1009" si="1115">(F1011&lt;1)*1</f>
        <v>0</v>
      </c>
      <c r="CK978" s="38">
        <f>MAX(BV38:BV978)</f>
        <v>1876.9</v>
      </c>
      <c r="CL978" s="38">
        <f t="shared" si="1102"/>
        <v>-554.60000000000014</v>
      </c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</row>
    <row r="979" spans="1:147" customFormat="1" x14ac:dyDescent="0.25">
      <c r="A979" s="3"/>
      <c r="B979" s="254">
        <f t="shared" si="1105"/>
        <v>42898</v>
      </c>
      <c r="C979" s="5">
        <f t="shared" si="1108"/>
        <v>55607</v>
      </c>
      <c r="D979" s="5">
        <v>0</v>
      </c>
      <c r="E979" s="66">
        <f t="shared" si="1110"/>
        <v>0</v>
      </c>
      <c r="F979" s="66">
        <f t="shared" si="1106"/>
        <v>270.99999999999994</v>
      </c>
      <c r="G979" s="4">
        <f t="shared" si="1109"/>
        <v>55878</v>
      </c>
      <c r="H979" s="8">
        <f t="shared" si="1107"/>
        <v>4.8734871508982671E-3</v>
      </c>
      <c r="I979" s="3"/>
      <c r="J979" s="306">
        <v>43108</v>
      </c>
      <c r="K979" s="176">
        <v>1321.8</v>
      </c>
      <c r="L979" s="176">
        <v>1340</v>
      </c>
      <c r="M979" s="176">
        <v>1308.9000000000001</v>
      </c>
      <c r="N979" s="178">
        <v>1334.9</v>
      </c>
      <c r="O979" s="5">
        <f t="shared" si="1053"/>
        <v>31.099999999999909</v>
      </c>
      <c r="P979" s="8">
        <f t="shared" si="1054"/>
        <v>2.3528521712815789E-2</v>
      </c>
      <c r="Q979" s="8">
        <f>(AVERAGE(P976:P978))*Q1239</f>
        <v>8.3258464785974425E-3</v>
      </c>
      <c r="R979" s="8">
        <f>P978/P1239</f>
        <v>0.4931870147385648</v>
      </c>
      <c r="S979" s="109">
        <f t="shared" si="1040"/>
        <v>1310.79489612459</v>
      </c>
      <c r="T979" s="5">
        <f t="shared" si="1041"/>
        <v>11.799999999999955</v>
      </c>
      <c r="U979" s="8">
        <f t="shared" si="1052"/>
        <v>0.5280000000000018</v>
      </c>
      <c r="V979" s="19">
        <f t="shared" si="1042"/>
        <v>0</v>
      </c>
      <c r="W979" s="109">
        <f t="shared" si="1043"/>
        <v>1332.8051038754099</v>
      </c>
      <c r="X979" s="5">
        <f t="shared" si="1044"/>
        <v>13.200000000000045</v>
      </c>
      <c r="Y979" s="8">
        <f t="shared" si="1057"/>
        <v>0.4719999999999982</v>
      </c>
      <c r="Z979" s="5">
        <f t="shared" si="1045"/>
        <v>0</v>
      </c>
      <c r="AA979" s="5">
        <f>K979*AA1239</f>
        <v>17.183399999999999</v>
      </c>
      <c r="AB979" s="5">
        <f t="shared" si="1058"/>
        <v>8.4746297490586535</v>
      </c>
      <c r="AC979" s="2">
        <f t="shared" si="1100"/>
        <v>43108</v>
      </c>
      <c r="AD979" s="43">
        <f t="shared" si="1068"/>
        <v>1310</v>
      </c>
      <c r="AE979" s="235">
        <v>5.8</v>
      </c>
      <c r="AF979" s="131">
        <f>(AK978&gt;AF1239)*1</f>
        <v>1</v>
      </c>
      <c r="AG979" s="112">
        <f>MROUND((AD979*AG1239),5)</f>
        <v>1285</v>
      </c>
      <c r="AH979" s="113">
        <f>MROUND((AE979*AH1239),0.1)</f>
        <v>1</v>
      </c>
      <c r="AI979" s="60">
        <f t="shared" si="1069"/>
        <v>12.600000000000136</v>
      </c>
      <c r="AJ979" s="60">
        <f t="shared" si="1046"/>
        <v>1321.8</v>
      </c>
      <c r="AK979" s="133">
        <f t="shared" si="1047"/>
        <v>1334.9</v>
      </c>
      <c r="AL979" s="41">
        <f t="shared" si="1059"/>
        <v>1335</v>
      </c>
      <c r="AM979" s="56">
        <f t="shared" si="1065"/>
        <v>6.2</v>
      </c>
      <c r="AN979" s="82">
        <f t="shared" si="1066"/>
        <v>1</v>
      </c>
      <c r="AO979" s="82">
        <f t="shared" si="1070"/>
        <v>0</v>
      </c>
      <c r="AP979" s="33">
        <f t="shared" si="1085"/>
        <v>1</v>
      </c>
      <c r="AQ979" s="29">
        <f t="shared" si="1071"/>
        <v>5.8</v>
      </c>
      <c r="AR979" s="86">
        <f t="shared" si="1072"/>
        <v>1</v>
      </c>
      <c r="AS979" s="33">
        <f t="shared" si="1073"/>
        <v>0</v>
      </c>
      <c r="AT979" s="19">
        <f t="shared" si="1074"/>
        <v>0</v>
      </c>
      <c r="AU979" s="18">
        <f t="shared" si="1086"/>
        <v>0</v>
      </c>
      <c r="AV979" s="5">
        <f t="shared" si="1087"/>
        <v>0</v>
      </c>
      <c r="AW979" s="17">
        <f t="shared" si="1075"/>
        <v>0</v>
      </c>
      <c r="AX979" s="17">
        <f t="shared" si="1076"/>
        <v>0</v>
      </c>
      <c r="AY979" s="17">
        <f t="shared" si="1088"/>
        <v>0</v>
      </c>
      <c r="AZ979" s="19">
        <f t="shared" si="1089"/>
        <v>0</v>
      </c>
      <c r="BA979" s="19">
        <f t="shared" si="1090"/>
        <v>0</v>
      </c>
      <c r="BB979" s="19">
        <f t="shared" si="1091"/>
        <v>0</v>
      </c>
      <c r="BC979" s="19">
        <f t="shared" si="1092"/>
        <v>0</v>
      </c>
      <c r="BD979" s="17">
        <f t="shared" si="1093"/>
        <v>0</v>
      </c>
      <c r="BE979" s="17">
        <f t="shared" si="1077"/>
        <v>0</v>
      </c>
      <c r="BF979" s="38">
        <f t="shared" si="1078"/>
        <v>0</v>
      </c>
      <c r="BG979" s="38">
        <f t="shared" si="1079"/>
        <v>0</v>
      </c>
      <c r="BH979" s="38">
        <f t="shared" si="1094"/>
        <v>0</v>
      </c>
      <c r="BI979" s="38">
        <f t="shared" si="1080"/>
        <v>-1</v>
      </c>
      <c r="BJ979" s="5">
        <f t="shared" si="1081"/>
        <v>5.8</v>
      </c>
      <c r="BK979" s="5">
        <f t="shared" si="1095"/>
        <v>0</v>
      </c>
      <c r="BL979" s="22">
        <f t="shared" si="1096"/>
        <v>0</v>
      </c>
      <c r="BM979" s="5">
        <f t="shared" si="1097"/>
        <v>4.8</v>
      </c>
      <c r="BN979" s="66">
        <f t="shared" si="1098"/>
        <v>480</v>
      </c>
      <c r="BO979" s="5">
        <f>AP979*BO1817</f>
        <v>0</v>
      </c>
      <c r="BP979" s="5">
        <f>AU979*BP1239</f>
        <v>0</v>
      </c>
      <c r="BQ979" s="5">
        <f t="shared" si="1049"/>
        <v>-39</v>
      </c>
      <c r="BR979" s="356">
        <f t="shared" si="1113"/>
        <v>441</v>
      </c>
      <c r="BS979" s="5">
        <f t="shared" si="1099"/>
        <v>1334.9</v>
      </c>
      <c r="BT979" s="6"/>
      <c r="BU979" s="306">
        <v>43108</v>
      </c>
      <c r="BV979" s="38">
        <f t="shared" si="1082"/>
        <v>1334.9</v>
      </c>
      <c r="BW979" s="66">
        <f>BV27*BV979</f>
        <v>109976.9319492503</v>
      </c>
      <c r="BX979" s="66">
        <f t="shared" si="1103"/>
        <v>1038.062283737032</v>
      </c>
      <c r="BY979" s="17">
        <f t="shared" si="1101"/>
        <v>1</v>
      </c>
      <c r="BZ979" s="17">
        <f t="shared" si="1104"/>
        <v>0</v>
      </c>
      <c r="CA979" s="66">
        <f t="shared" si="1050"/>
        <v>441</v>
      </c>
      <c r="CB979" s="66">
        <f>N3+CE979</f>
        <v>217436</v>
      </c>
      <c r="CC979" s="66">
        <f>MAX(BW404:BW979)</f>
        <v>154630.08732904927</v>
      </c>
      <c r="CD979" s="66">
        <f t="shared" si="1083"/>
        <v>-44653.155379798976</v>
      </c>
      <c r="CE979" s="66">
        <f t="shared" si="1051"/>
        <v>167436</v>
      </c>
      <c r="CF979" s="66">
        <f>MAX(CE404:CE979)</f>
        <v>167436</v>
      </c>
      <c r="CG979" s="66">
        <f t="shared" si="1084"/>
        <v>0</v>
      </c>
      <c r="CH979" s="370">
        <f t="shared" si="1048"/>
        <v>43108</v>
      </c>
      <c r="CI979" s="17">
        <f t="shared" si="1114"/>
        <v>1</v>
      </c>
      <c r="CJ979" s="17">
        <f t="shared" si="1115"/>
        <v>0</v>
      </c>
      <c r="CK979" s="38">
        <f>MAX(BV38:BV979)</f>
        <v>1876.9</v>
      </c>
      <c r="CL979" s="38">
        <f t="shared" si="1102"/>
        <v>-542</v>
      </c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</row>
    <row r="980" spans="1:147" customFormat="1" x14ac:dyDescent="0.25">
      <c r="A980" s="3"/>
      <c r="B980" s="254">
        <f t="shared" si="1105"/>
        <v>42905</v>
      </c>
      <c r="C980" s="5">
        <f t="shared" si="1108"/>
        <v>55878</v>
      </c>
      <c r="D980" s="5">
        <v>0</v>
      </c>
      <c r="E980" s="66">
        <f t="shared" si="1110"/>
        <v>0</v>
      </c>
      <c r="F980" s="66">
        <f t="shared" si="1106"/>
        <v>381.99999999999994</v>
      </c>
      <c r="G980" s="4">
        <f t="shared" si="1109"/>
        <v>56260</v>
      </c>
      <c r="H980" s="8">
        <f t="shared" si="1107"/>
        <v>6.8363219871863693E-3</v>
      </c>
      <c r="I980" s="3"/>
      <c r="J980" s="306">
        <v>43115</v>
      </c>
      <c r="K980" s="176">
        <v>1337.3</v>
      </c>
      <c r="L980" s="176">
        <v>1345</v>
      </c>
      <c r="M980" s="176">
        <v>1324.3</v>
      </c>
      <c r="N980" s="178">
        <v>1333.1</v>
      </c>
      <c r="O980" s="5">
        <f t="shared" si="1053"/>
        <v>20.700000000000045</v>
      </c>
      <c r="P980" s="8">
        <f t="shared" si="1054"/>
        <v>1.5478950123382971E-2</v>
      </c>
      <c r="Q980" s="8">
        <f>(AVERAGE(P977:P979))*Q1239</f>
        <v>8.8022523311844531E-3</v>
      </c>
      <c r="R980" s="8">
        <f>P979/P1239</f>
        <v>0.66725333900972827</v>
      </c>
      <c r="S980" s="109">
        <f t="shared" ref="S980:S1043" si="1116">(-Q980*K980)+K980</f>
        <v>1325.528747957507</v>
      </c>
      <c r="T980" s="5">
        <f t="shared" ref="T980:T1043" si="1117">MAX(1,(K980-AD980))</f>
        <v>12.299999999999955</v>
      </c>
      <c r="U980" s="8">
        <f t="shared" si="1052"/>
        <v>0.50800000000000178</v>
      </c>
      <c r="V980" s="19">
        <f t="shared" ref="V980:V1043" si="1118">MAX(0,(AD980-N980))</f>
        <v>0</v>
      </c>
      <c r="W980" s="109">
        <f t="shared" ref="W980:W1043" si="1119">(Q980*K980)+K980</f>
        <v>1349.0712520424929</v>
      </c>
      <c r="X980" s="5">
        <f t="shared" ref="X980:X1043" si="1120">MAX(1,(AL980-K980))</f>
        <v>12.700000000000045</v>
      </c>
      <c r="Y980" s="8">
        <f t="shared" si="1057"/>
        <v>0.49199999999999822</v>
      </c>
      <c r="Z980" s="5">
        <f t="shared" ref="Z980:Z1043" si="1121">MAX(0,(N980-AL980))</f>
        <v>0</v>
      </c>
      <c r="AA980" s="5">
        <f>K980*AA1239</f>
        <v>17.384899999999998</v>
      </c>
      <c r="AB980" s="5">
        <f t="shared" si="1058"/>
        <v>11.600132573350225</v>
      </c>
      <c r="AC980" s="2">
        <f t="shared" si="1100"/>
        <v>43115</v>
      </c>
      <c r="AD980" s="43">
        <f t="shared" si="1068"/>
        <v>1325</v>
      </c>
      <c r="AE980" s="235">
        <v>4.5</v>
      </c>
      <c r="AF980" s="131">
        <f>(AK979&gt;AF1239)*1</f>
        <v>1</v>
      </c>
      <c r="AG980" s="112">
        <f>MROUND((AD980*AG1239),5)</f>
        <v>1300</v>
      </c>
      <c r="AH980" s="113">
        <f>MROUND((AE980*AH1239),0.1)</f>
        <v>0.8</v>
      </c>
      <c r="AI980" s="60">
        <f t="shared" si="1069"/>
        <v>-1.8000000000001819</v>
      </c>
      <c r="AJ980" s="60">
        <f t="shared" ref="AJ980:AJ1043" si="1122">K980</f>
        <v>1337.3</v>
      </c>
      <c r="AK980" s="133">
        <f t="shared" ref="AK980:AK1043" si="1123">N980</f>
        <v>1333.1</v>
      </c>
      <c r="AL980" s="41">
        <f t="shared" si="1059"/>
        <v>1350</v>
      </c>
      <c r="AM980" s="56">
        <f t="shared" si="1065"/>
        <v>4</v>
      </c>
      <c r="AN980" s="82">
        <f t="shared" si="1066"/>
        <v>0</v>
      </c>
      <c r="AO980" s="82">
        <f t="shared" si="1070"/>
        <v>1</v>
      </c>
      <c r="AP980" s="33">
        <f t="shared" si="1085"/>
        <v>1</v>
      </c>
      <c r="AQ980" s="29">
        <f t="shared" si="1071"/>
        <v>4.5</v>
      </c>
      <c r="AR980" s="86">
        <f t="shared" si="1072"/>
        <v>1</v>
      </c>
      <c r="AS980" s="33">
        <f t="shared" si="1073"/>
        <v>0</v>
      </c>
      <c r="AT980" s="19">
        <f t="shared" si="1074"/>
        <v>0</v>
      </c>
      <c r="AU980" s="18">
        <f t="shared" si="1086"/>
        <v>0</v>
      </c>
      <c r="AV980" s="5">
        <f t="shared" si="1087"/>
        <v>0</v>
      </c>
      <c r="AW980" s="17">
        <f t="shared" si="1075"/>
        <v>0</v>
      </c>
      <c r="AX980" s="17">
        <f t="shared" si="1076"/>
        <v>0</v>
      </c>
      <c r="AY980" s="17">
        <f t="shared" si="1088"/>
        <v>0</v>
      </c>
      <c r="AZ980" s="19">
        <f t="shared" si="1089"/>
        <v>0</v>
      </c>
      <c r="BA980" s="19">
        <f t="shared" si="1090"/>
        <v>0</v>
      </c>
      <c r="BB980" s="19">
        <f t="shared" si="1091"/>
        <v>0</v>
      </c>
      <c r="BC980" s="19">
        <f t="shared" si="1092"/>
        <v>0</v>
      </c>
      <c r="BD980" s="17">
        <f t="shared" si="1093"/>
        <v>0</v>
      </c>
      <c r="BE980" s="17">
        <f t="shared" si="1077"/>
        <v>0</v>
      </c>
      <c r="BF980" s="38">
        <f t="shared" si="1078"/>
        <v>0</v>
      </c>
      <c r="BG980" s="38">
        <f t="shared" si="1079"/>
        <v>0</v>
      </c>
      <c r="BH980" s="38">
        <f t="shared" si="1094"/>
        <v>0</v>
      </c>
      <c r="BI980" s="38">
        <f t="shared" si="1080"/>
        <v>-0.8</v>
      </c>
      <c r="BJ980" s="5">
        <f t="shared" si="1081"/>
        <v>4.5</v>
      </c>
      <c r="BK980" s="5">
        <f t="shared" si="1095"/>
        <v>0</v>
      </c>
      <c r="BL980" s="22">
        <f t="shared" si="1096"/>
        <v>0</v>
      </c>
      <c r="BM980" s="5">
        <f t="shared" si="1097"/>
        <v>3.7</v>
      </c>
      <c r="BN980" s="66">
        <f t="shared" si="1098"/>
        <v>370</v>
      </c>
      <c r="BO980" s="5">
        <f>AP980*BO1818</f>
        <v>0</v>
      </c>
      <c r="BP980" s="5">
        <f>AU980*BP1239</f>
        <v>0</v>
      </c>
      <c r="BQ980" s="5">
        <f t="shared" si="1049"/>
        <v>-39</v>
      </c>
      <c r="BR980" s="356">
        <f t="shared" si="1113"/>
        <v>331</v>
      </c>
      <c r="BS980" s="5">
        <f t="shared" si="1099"/>
        <v>1333.1</v>
      </c>
      <c r="BT980" s="6"/>
      <c r="BU980" s="306">
        <v>43115</v>
      </c>
      <c r="BV980" s="38">
        <f t="shared" si="1082"/>
        <v>1333.1</v>
      </c>
      <c r="BW980" s="66">
        <f>BV27*BV980</f>
        <v>109828.63733728786</v>
      </c>
      <c r="BX980" s="66">
        <f t="shared" si="1103"/>
        <v>-148.29461196243938</v>
      </c>
      <c r="BY980" s="17">
        <f t="shared" si="1101"/>
        <v>0</v>
      </c>
      <c r="BZ980" s="17">
        <f t="shared" si="1104"/>
        <v>1</v>
      </c>
      <c r="CA980" s="66">
        <f t="shared" si="1050"/>
        <v>331</v>
      </c>
      <c r="CB980" s="66">
        <f>N3+CE980</f>
        <v>217767</v>
      </c>
      <c r="CC980" s="66">
        <f>MAX(BW404:BW980)</f>
        <v>154630.08732904927</v>
      </c>
      <c r="CD980" s="66">
        <f t="shared" si="1083"/>
        <v>-44801.449991761416</v>
      </c>
      <c r="CE980" s="66">
        <f t="shared" si="1051"/>
        <v>167767</v>
      </c>
      <c r="CF980" s="66">
        <f>MAX(CE404:CE980)</f>
        <v>167767</v>
      </c>
      <c r="CG980" s="66">
        <f t="shared" si="1084"/>
        <v>0</v>
      </c>
      <c r="CH980" s="370">
        <f t="shared" ref="CH980:CH1043" si="1124">BU980</f>
        <v>43115</v>
      </c>
      <c r="CI980" s="17">
        <f t="shared" si="1114"/>
        <v>1</v>
      </c>
      <c r="CJ980" s="17">
        <f t="shared" si="1115"/>
        <v>0</v>
      </c>
      <c r="CK980" s="38">
        <f>MAX(BV38:BV980)</f>
        <v>1876.9</v>
      </c>
      <c r="CL980" s="38">
        <f t="shared" si="1102"/>
        <v>-543.80000000000018</v>
      </c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</row>
    <row r="981" spans="1:147" customFormat="1" x14ac:dyDescent="0.25">
      <c r="A981" s="3"/>
      <c r="B981" s="254">
        <f t="shared" si="1105"/>
        <v>42912</v>
      </c>
      <c r="C981" s="5">
        <f t="shared" si="1108"/>
        <v>56260</v>
      </c>
      <c r="D981" s="5">
        <v>0</v>
      </c>
      <c r="E981" s="66">
        <f t="shared" si="1110"/>
        <v>0</v>
      </c>
      <c r="F981" s="66">
        <f t="shared" si="1106"/>
        <v>442</v>
      </c>
      <c r="G981" s="4">
        <f t="shared" si="1109"/>
        <v>56702</v>
      </c>
      <c r="H981" s="8">
        <f t="shared" si="1107"/>
        <v>7.8563810878066118E-3</v>
      </c>
      <c r="I981" s="3"/>
      <c r="J981" s="306">
        <v>43122</v>
      </c>
      <c r="K981" s="176">
        <v>1334</v>
      </c>
      <c r="L981" s="176">
        <v>1365.4</v>
      </c>
      <c r="M981" s="176">
        <v>1328</v>
      </c>
      <c r="N981" s="178">
        <v>1352.1</v>
      </c>
      <c r="O981" s="5">
        <f t="shared" si="1053"/>
        <v>37.400000000000091</v>
      </c>
      <c r="P981" s="8">
        <f t="shared" si="1054"/>
        <v>2.8035982008995569E-2</v>
      </c>
      <c r="Q981" s="8">
        <f>(AVERAGE(P978:P980))*Q1239</f>
        <v>7.5197480004893166E-3</v>
      </c>
      <c r="R981" s="8">
        <f>P980/P1239</f>
        <v>0.43897280416757117</v>
      </c>
      <c r="S981" s="109">
        <f t="shared" si="1116"/>
        <v>1323.9686561673473</v>
      </c>
      <c r="T981" s="5">
        <f t="shared" si="1117"/>
        <v>9</v>
      </c>
      <c r="U981" s="8">
        <f t="shared" si="1052"/>
        <v>0.55000000000000004</v>
      </c>
      <c r="V981" s="19">
        <f t="shared" si="1118"/>
        <v>0</v>
      </c>
      <c r="W981" s="109">
        <f t="shared" si="1119"/>
        <v>1344.0313438326527</v>
      </c>
      <c r="X981" s="5">
        <f t="shared" si="1120"/>
        <v>11</v>
      </c>
      <c r="Y981" s="8">
        <f t="shared" si="1057"/>
        <v>0.44999999999999996</v>
      </c>
      <c r="Z981" s="5">
        <f t="shared" si="1121"/>
        <v>7.0999999999999091</v>
      </c>
      <c r="AA981" s="5">
        <f>K981*AA1239</f>
        <v>17.341999999999999</v>
      </c>
      <c r="AB981" s="5">
        <f t="shared" si="1058"/>
        <v>7.6126663698740185</v>
      </c>
      <c r="AC981" s="2">
        <f t="shared" si="1100"/>
        <v>43122</v>
      </c>
      <c r="AD981" s="43">
        <f t="shared" si="1068"/>
        <v>1325</v>
      </c>
      <c r="AE981" s="235">
        <v>5.9</v>
      </c>
      <c r="AF981" s="131">
        <f>(AK980&gt;AF1239)*1</f>
        <v>1</v>
      </c>
      <c r="AG981" s="112">
        <f>MROUND((AD981*AG1239),5)</f>
        <v>1300</v>
      </c>
      <c r="AH981" s="113">
        <f>MROUND((AE981*AH1239),0.1)</f>
        <v>1.1000000000000001</v>
      </c>
      <c r="AI981" s="60">
        <f t="shared" si="1069"/>
        <v>19</v>
      </c>
      <c r="AJ981" s="60">
        <f t="shared" si="1122"/>
        <v>1334</v>
      </c>
      <c r="AK981" s="133">
        <f t="shared" si="1123"/>
        <v>1352.1</v>
      </c>
      <c r="AL981" s="41">
        <f t="shared" si="1059"/>
        <v>1345</v>
      </c>
      <c r="AM981" s="56">
        <f t="shared" si="1065"/>
        <v>5.7</v>
      </c>
      <c r="AN981" s="82">
        <f t="shared" si="1066"/>
        <v>1</v>
      </c>
      <c r="AO981" s="82">
        <f t="shared" si="1070"/>
        <v>0</v>
      </c>
      <c r="AP981" s="33">
        <f t="shared" si="1085"/>
        <v>1</v>
      </c>
      <c r="AQ981" s="29">
        <f t="shared" si="1071"/>
        <v>5.9</v>
      </c>
      <c r="AR981" s="86">
        <f t="shared" si="1072"/>
        <v>1</v>
      </c>
      <c r="AS981" s="33">
        <f t="shared" si="1073"/>
        <v>0</v>
      </c>
      <c r="AT981" s="19">
        <f t="shared" si="1074"/>
        <v>0</v>
      </c>
      <c r="AU981" s="18">
        <f t="shared" si="1086"/>
        <v>0</v>
      </c>
      <c r="AV981" s="5">
        <f t="shared" si="1087"/>
        <v>0</v>
      </c>
      <c r="AW981" s="17">
        <f t="shared" si="1075"/>
        <v>0</v>
      </c>
      <c r="AX981" s="17">
        <f t="shared" si="1076"/>
        <v>0</v>
      </c>
      <c r="AY981" s="17">
        <f t="shared" si="1088"/>
        <v>0</v>
      </c>
      <c r="AZ981" s="19">
        <f t="shared" si="1089"/>
        <v>0</v>
      </c>
      <c r="BA981" s="19">
        <f t="shared" si="1090"/>
        <v>0</v>
      </c>
      <c r="BB981" s="19">
        <f t="shared" si="1091"/>
        <v>0</v>
      </c>
      <c r="BC981" s="19">
        <f t="shared" si="1092"/>
        <v>0</v>
      </c>
      <c r="BD981" s="17">
        <f t="shared" si="1093"/>
        <v>0</v>
      </c>
      <c r="BE981" s="17">
        <f t="shared" si="1077"/>
        <v>0</v>
      </c>
      <c r="BF981" s="38">
        <f t="shared" si="1078"/>
        <v>0</v>
      </c>
      <c r="BG981" s="38">
        <f t="shared" si="1079"/>
        <v>0</v>
      </c>
      <c r="BH981" s="38">
        <f t="shared" si="1094"/>
        <v>0</v>
      </c>
      <c r="BI981" s="38">
        <f t="shared" si="1080"/>
        <v>-1.1000000000000001</v>
      </c>
      <c r="BJ981" s="5">
        <f t="shared" si="1081"/>
        <v>5.9</v>
      </c>
      <c r="BK981" s="5">
        <f t="shared" si="1095"/>
        <v>0</v>
      </c>
      <c r="BL981" s="22">
        <f t="shared" si="1096"/>
        <v>0</v>
      </c>
      <c r="BM981" s="5">
        <f t="shared" si="1097"/>
        <v>4.8000000000000007</v>
      </c>
      <c r="BN981" s="66">
        <f t="shared" si="1098"/>
        <v>480.00000000000006</v>
      </c>
      <c r="BO981" s="5">
        <f>AP981*BO1819</f>
        <v>0</v>
      </c>
      <c r="BP981" s="5">
        <f>AU981*BP1239</f>
        <v>0</v>
      </c>
      <c r="BQ981" s="5">
        <f t="shared" ref="BQ981:BQ1044" si="1125">BQ980</f>
        <v>-39</v>
      </c>
      <c r="BR981" s="356">
        <f t="shared" si="1113"/>
        <v>441.00000000000006</v>
      </c>
      <c r="BS981" s="5">
        <f t="shared" si="1099"/>
        <v>1352.1</v>
      </c>
      <c r="BT981" s="6"/>
      <c r="BU981" s="306">
        <v>43122</v>
      </c>
      <c r="BV981" s="38">
        <f t="shared" si="1082"/>
        <v>1352.1</v>
      </c>
      <c r="BW981" s="66">
        <f>BV27*BV981</f>
        <v>111393.96935244686</v>
      </c>
      <c r="BX981" s="66">
        <f t="shared" si="1103"/>
        <v>1565.3320151590015</v>
      </c>
      <c r="BY981" s="17">
        <f t="shared" si="1101"/>
        <v>1</v>
      </c>
      <c r="BZ981" s="17">
        <f t="shared" si="1104"/>
        <v>0</v>
      </c>
      <c r="CA981" s="66">
        <f t="shared" ref="CA981:CA1044" si="1126">CB981-CB980</f>
        <v>441</v>
      </c>
      <c r="CB981" s="66">
        <f>N3+CE981</f>
        <v>218208</v>
      </c>
      <c r="CC981" s="66">
        <f>MAX(BW404:BW981)</f>
        <v>154630.08732904927</v>
      </c>
      <c r="CD981" s="66">
        <f t="shared" si="1083"/>
        <v>-43236.117976602414</v>
      </c>
      <c r="CE981" s="66">
        <f t="shared" ref="CE981:CE1044" si="1127">CE980+BR981</f>
        <v>168208</v>
      </c>
      <c r="CF981" s="66">
        <f>MAX(CE404:CE981)</f>
        <v>168208</v>
      </c>
      <c r="CG981" s="66">
        <f t="shared" si="1084"/>
        <v>0</v>
      </c>
      <c r="CH981" s="370">
        <f t="shared" si="1124"/>
        <v>43122</v>
      </c>
      <c r="CI981" s="17">
        <f t="shared" si="1114"/>
        <v>1</v>
      </c>
      <c r="CJ981" s="17">
        <f t="shared" si="1115"/>
        <v>0</v>
      </c>
      <c r="CK981" s="38">
        <f>MAX(BV38:BV981)</f>
        <v>1876.9</v>
      </c>
      <c r="CL981" s="38">
        <f t="shared" si="1102"/>
        <v>-524.80000000000018</v>
      </c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</row>
    <row r="982" spans="1:147" customFormat="1" x14ac:dyDescent="0.25">
      <c r="A982" s="3"/>
      <c r="B982" s="254">
        <f t="shared" si="1105"/>
        <v>42919</v>
      </c>
      <c r="C982" s="5">
        <f t="shared" si="1108"/>
        <v>56702</v>
      </c>
      <c r="D982" s="5">
        <v>0</v>
      </c>
      <c r="E982" s="66">
        <f t="shared" si="1110"/>
        <v>0</v>
      </c>
      <c r="F982" s="66">
        <f t="shared" si="1106"/>
        <v>212</v>
      </c>
      <c r="G982" s="4">
        <f t="shared" si="1109"/>
        <v>56914</v>
      </c>
      <c r="H982" s="8">
        <f t="shared" si="1107"/>
        <v>3.7388451906458326E-3</v>
      </c>
      <c r="I982" s="3"/>
      <c r="J982" s="306">
        <v>43129</v>
      </c>
      <c r="K982" s="176">
        <v>1353.7</v>
      </c>
      <c r="L982" s="176">
        <v>1356.3</v>
      </c>
      <c r="M982" s="176">
        <v>1330.1</v>
      </c>
      <c r="N982" s="178">
        <v>1337.3</v>
      </c>
      <c r="O982" s="5">
        <f t="shared" si="1053"/>
        <v>26.200000000000045</v>
      </c>
      <c r="P982" s="8">
        <f t="shared" si="1054"/>
        <v>1.9354362118637839E-2</v>
      </c>
      <c r="Q982" s="8">
        <f>(AVERAGE(P979:P981))*Q1239</f>
        <v>8.939127179359246E-3</v>
      </c>
      <c r="R982" s="8">
        <f>P981/P1239</f>
        <v>0.79508193656422366</v>
      </c>
      <c r="S982" s="109">
        <f t="shared" si="1116"/>
        <v>1341.5991035373015</v>
      </c>
      <c r="T982" s="5">
        <f t="shared" si="1117"/>
        <v>13.700000000000045</v>
      </c>
      <c r="U982" s="8">
        <f t="shared" si="1052"/>
        <v>0.45199999999999818</v>
      </c>
      <c r="V982" s="19">
        <f t="shared" si="1118"/>
        <v>2.7000000000000455</v>
      </c>
      <c r="W982" s="109">
        <f t="shared" si="1119"/>
        <v>1365.8008964626986</v>
      </c>
      <c r="X982" s="5">
        <f t="shared" si="1120"/>
        <v>11.299999999999955</v>
      </c>
      <c r="Y982" s="8">
        <f t="shared" si="1057"/>
        <v>0.54800000000000182</v>
      </c>
      <c r="Z982" s="5">
        <f t="shared" si="1121"/>
        <v>0</v>
      </c>
      <c r="AA982" s="5">
        <f>K982*AA1239</f>
        <v>17.598099999999999</v>
      </c>
      <c r="AB982" s="5">
        <f t="shared" si="1058"/>
        <v>13.991931427850863</v>
      </c>
      <c r="AC982" s="2">
        <f t="shared" si="1100"/>
        <v>43129</v>
      </c>
      <c r="AD982" s="43">
        <f t="shared" si="1068"/>
        <v>1340</v>
      </c>
      <c r="AE982" s="235">
        <v>4.2</v>
      </c>
      <c r="AF982" s="131">
        <f>(AK981&gt;AF1239)*1</f>
        <v>1</v>
      </c>
      <c r="AG982" s="112">
        <f>MROUND((AD982*AG1239),5)</f>
        <v>1315</v>
      </c>
      <c r="AH982" s="113">
        <f>MROUND((AE982*AH1239),0.1)</f>
        <v>0.8</v>
      </c>
      <c r="AI982" s="60">
        <f t="shared" si="1069"/>
        <v>-14.799999999999955</v>
      </c>
      <c r="AJ982" s="60">
        <f t="shared" si="1122"/>
        <v>1353.7</v>
      </c>
      <c r="AK982" s="133">
        <f t="shared" si="1123"/>
        <v>1337.3</v>
      </c>
      <c r="AL982" s="41">
        <f t="shared" si="1059"/>
        <v>1365</v>
      </c>
      <c r="AM982" s="56">
        <f t="shared" si="1065"/>
        <v>3.4000000000000004</v>
      </c>
      <c r="AN982" s="82">
        <f t="shared" si="1066"/>
        <v>0</v>
      </c>
      <c r="AO982" s="82">
        <f t="shared" si="1070"/>
        <v>1</v>
      </c>
      <c r="AP982" s="33">
        <f t="shared" si="1085"/>
        <v>1</v>
      </c>
      <c r="AQ982" s="29">
        <f t="shared" si="1071"/>
        <v>4.2</v>
      </c>
      <c r="AR982" s="86">
        <f t="shared" si="1072"/>
        <v>0</v>
      </c>
      <c r="AS982" s="33">
        <f t="shared" si="1073"/>
        <v>1</v>
      </c>
      <c r="AT982" s="19">
        <f t="shared" si="1074"/>
        <v>1340</v>
      </c>
      <c r="AU982" s="18">
        <f t="shared" si="1086"/>
        <v>0</v>
      </c>
      <c r="AV982" s="5">
        <f t="shared" si="1087"/>
        <v>0</v>
      </c>
      <c r="AW982" s="17">
        <f t="shared" si="1075"/>
        <v>0</v>
      </c>
      <c r="AX982" s="17">
        <f t="shared" si="1076"/>
        <v>0</v>
      </c>
      <c r="AY982" s="17">
        <f t="shared" si="1088"/>
        <v>0</v>
      </c>
      <c r="AZ982" s="19">
        <f t="shared" si="1089"/>
        <v>0</v>
      </c>
      <c r="BA982" s="19">
        <f t="shared" si="1090"/>
        <v>1340</v>
      </c>
      <c r="BB982" s="19">
        <f t="shared" si="1091"/>
        <v>0</v>
      </c>
      <c r="BC982" s="19">
        <f t="shared" si="1092"/>
        <v>0</v>
      </c>
      <c r="BD982" s="17">
        <f t="shared" si="1093"/>
        <v>1340</v>
      </c>
      <c r="BE982" s="17">
        <f t="shared" si="1077"/>
        <v>0</v>
      </c>
      <c r="BF982" s="38">
        <f t="shared" si="1078"/>
        <v>0</v>
      </c>
      <c r="BG982" s="38">
        <f t="shared" si="1079"/>
        <v>0</v>
      </c>
      <c r="BH982" s="38">
        <f t="shared" si="1094"/>
        <v>0</v>
      </c>
      <c r="BI982" s="38">
        <f t="shared" si="1080"/>
        <v>-0.8</v>
      </c>
      <c r="BJ982" s="5">
        <f t="shared" si="1081"/>
        <v>4.2</v>
      </c>
      <c r="BK982" s="5">
        <f t="shared" si="1095"/>
        <v>0</v>
      </c>
      <c r="BL982" s="22">
        <f t="shared" si="1096"/>
        <v>0</v>
      </c>
      <c r="BM982" s="5">
        <f t="shared" si="1097"/>
        <v>3.4000000000000004</v>
      </c>
      <c r="BN982" s="66">
        <f t="shared" si="1098"/>
        <v>340.00000000000006</v>
      </c>
      <c r="BO982" s="5">
        <f>AP982*BO1820</f>
        <v>0</v>
      </c>
      <c r="BP982" s="5">
        <f>AU982*BP1239</f>
        <v>0</v>
      </c>
      <c r="BQ982" s="5">
        <f t="shared" si="1125"/>
        <v>-39</v>
      </c>
      <c r="BR982" s="356">
        <f t="shared" si="1113"/>
        <v>301.00000000000006</v>
      </c>
      <c r="BS982" s="5">
        <f t="shared" si="1099"/>
        <v>1337.3</v>
      </c>
      <c r="BT982" s="6"/>
      <c r="BU982" s="306">
        <v>43129</v>
      </c>
      <c r="BV982" s="38">
        <f t="shared" si="1082"/>
        <v>1337.3</v>
      </c>
      <c r="BW982" s="66">
        <f>BV27*BV982</f>
        <v>110174.65809853353</v>
      </c>
      <c r="BX982" s="66">
        <f t="shared" si="1103"/>
        <v>-1219.311253913329</v>
      </c>
      <c r="BY982" s="17">
        <f t="shared" si="1101"/>
        <v>0</v>
      </c>
      <c r="BZ982" s="17">
        <f t="shared" si="1104"/>
        <v>1</v>
      </c>
      <c r="CA982" s="66">
        <f t="shared" si="1126"/>
        <v>301</v>
      </c>
      <c r="CB982" s="66">
        <f>N3+CE982</f>
        <v>218509</v>
      </c>
      <c r="CC982" s="66">
        <f>MAX(BW404:BW982)</f>
        <v>154630.08732904927</v>
      </c>
      <c r="CD982" s="66">
        <f t="shared" si="1083"/>
        <v>-44455.429230515743</v>
      </c>
      <c r="CE982" s="66">
        <f t="shared" si="1127"/>
        <v>168509</v>
      </c>
      <c r="CF982" s="66">
        <f>MAX(CE404:CE982)</f>
        <v>168509</v>
      </c>
      <c r="CG982" s="66">
        <f t="shared" si="1084"/>
        <v>0</v>
      </c>
      <c r="CH982" s="370">
        <f t="shared" si="1124"/>
        <v>43129</v>
      </c>
      <c r="CI982" s="17">
        <f t="shared" si="1114"/>
        <v>1</v>
      </c>
      <c r="CJ982" s="17">
        <f t="shared" si="1115"/>
        <v>0</v>
      </c>
      <c r="CK982" s="38">
        <f>MAX(BV38:BV982)</f>
        <v>1876.9</v>
      </c>
      <c r="CL982" s="38">
        <f t="shared" si="1102"/>
        <v>-539.60000000000014</v>
      </c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</row>
    <row r="983" spans="1:147" customFormat="1" x14ac:dyDescent="0.25">
      <c r="A983" s="3"/>
      <c r="B983" s="254">
        <f t="shared" si="1105"/>
        <v>42926</v>
      </c>
      <c r="C983" s="5">
        <f t="shared" si="1108"/>
        <v>56914</v>
      </c>
      <c r="D983" s="5">
        <v>0</v>
      </c>
      <c r="E983" s="66">
        <f t="shared" si="1110"/>
        <v>0</v>
      </c>
      <c r="F983" s="66">
        <f t="shared" si="1106"/>
        <v>-3658.0000000000005</v>
      </c>
      <c r="G983" s="4">
        <f t="shared" si="1109"/>
        <v>53256</v>
      </c>
      <c r="H983" s="8">
        <f t="shared" si="1107"/>
        <v>-6.4272411006079361E-2</v>
      </c>
      <c r="I983" s="3"/>
      <c r="J983" s="306">
        <v>43136</v>
      </c>
      <c r="K983" s="176">
        <v>1334.6</v>
      </c>
      <c r="L983" s="176">
        <v>1349.3</v>
      </c>
      <c r="M983" s="176">
        <v>1309</v>
      </c>
      <c r="N983" s="178">
        <v>1315.7</v>
      </c>
      <c r="O983" s="5">
        <f t="shared" si="1053"/>
        <v>40.299999999999955</v>
      </c>
      <c r="P983" s="8">
        <f t="shared" si="1054"/>
        <v>3.0196313502172903E-2</v>
      </c>
      <c r="Q983" s="8">
        <f>(AVERAGE(P980:P982))*Q1239</f>
        <v>8.3825725668021846E-3</v>
      </c>
      <c r="R983" s="8">
        <f>P982/P1239</f>
        <v>0.54887692927304499</v>
      </c>
      <c r="S983" s="109">
        <f t="shared" si="1116"/>
        <v>1323.4126186523458</v>
      </c>
      <c r="T983" s="5">
        <f t="shared" si="1117"/>
        <v>9.5999999999999091</v>
      </c>
      <c r="U983" s="8">
        <f t="shared" si="1052"/>
        <v>0.52000000000000457</v>
      </c>
      <c r="V983" s="19">
        <f t="shared" si="1118"/>
        <v>9.2999999999999545</v>
      </c>
      <c r="W983" s="109">
        <f t="shared" si="1119"/>
        <v>1345.787381347654</v>
      </c>
      <c r="X983" s="5">
        <f t="shared" si="1120"/>
        <v>10.400000000000091</v>
      </c>
      <c r="Y983" s="8">
        <f t="shared" si="1057"/>
        <v>0.47999999999999543</v>
      </c>
      <c r="Z983" s="5">
        <f t="shared" si="1121"/>
        <v>0</v>
      </c>
      <c r="AA983" s="5">
        <f>K983*AA1239</f>
        <v>17.349799999999998</v>
      </c>
      <c r="AB983" s="5">
        <f t="shared" si="1058"/>
        <v>9.5229049475014751</v>
      </c>
      <c r="AC983" s="2">
        <f t="shared" si="1100"/>
        <v>43136</v>
      </c>
      <c r="AD983" s="43">
        <f t="shared" si="1068"/>
        <v>1325</v>
      </c>
      <c r="AE983" s="235">
        <v>6.3</v>
      </c>
      <c r="AF983" s="131">
        <f>(AK982&gt;AF1239)*1</f>
        <v>1</v>
      </c>
      <c r="AG983" s="112">
        <f>MROUND((AD983*AG1239),5)</f>
        <v>1300</v>
      </c>
      <c r="AH983" s="113">
        <f>MROUND((AE983*AH1239),0.1)</f>
        <v>1.1000000000000001</v>
      </c>
      <c r="AI983" s="60">
        <f t="shared" si="1069"/>
        <v>-21.599999999999909</v>
      </c>
      <c r="AJ983" s="60">
        <f t="shared" si="1122"/>
        <v>1334.6</v>
      </c>
      <c r="AK983" s="133">
        <f t="shared" si="1123"/>
        <v>1315.7</v>
      </c>
      <c r="AL983" s="41">
        <f t="shared" si="1059"/>
        <v>1345</v>
      </c>
      <c r="AM983" s="56">
        <f t="shared" si="1065"/>
        <v>7.7</v>
      </c>
      <c r="AN983" s="82">
        <f t="shared" si="1066"/>
        <v>0</v>
      </c>
      <c r="AO983" s="82">
        <f t="shared" si="1070"/>
        <v>1</v>
      </c>
      <c r="AP983" s="33">
        <f t="shared" si="1085"/>
        <v>0</v>
      </c>
      <c r="AQ983" s="29">
        <f t="shared" si="1071"/>
        <v>0</v>
      </c>
      <c r="AR983" s="86">
        <f t="shared" si="1072"/>
        <v>0</v>
      </c>
      <c r="AS983" s="33">
        <f t="shared" si="1073"/>
        <v>0</v>
      </c>
      <c r="AT983" s="19">
        <f t="shared" si="1074"/>
        <v>0</v>
      </c>
      <c r="AU983" s="18">
        <f t="shared" si="1086"/>
        <v>1</v>
      </c>
      <c r="AV983" s="5">
        <f t="shared" si="1087"/>
        <v>7.7</v>
      </c>
      <c r="AW983" s="17">
        <f t="shared" si="1075"/>
        <v>1</v>
      </c>
      <c r="AX983" s="17">
        <f t="shared" si="1076"/>
        <v>0</v>
      </c>
      <c r="AY983" s="17">
        <f t="shared" si="1088"/>
        <v>0</v>
      </c>
      <c r="AZ983" s="19">
        <f t="shared" si="1089"/>
        <v>1340</v>
      </c>
      <c r="BA983" s="19">
        <f t="shared" si="1090"/>
        <v>0</v>
      </c>
      <c r="BB983" s="19">
        <f t="shared" si="1091"/>
        <v>0</v>
      </c>
      <c r="BC983" s="19">
        <f t="shared" si="1092"/>
        <v>0</v>
      </c>
      <c r="BD983" s="17">
        <f t="shared" si="1093"/>
        <v>1340</v>
      </c>
      <c r="BE983" s="17">
        <f t="shared" si="1077"/>
        <v>0</v>
      </c>
      <c r="BF983" s="38">
        <f t="shared" si="1078"/>
        <v>0</v>
      </c>
      <c r="BG983" s="38">
        <f t="shared" si="1079"/>
        <v>0</v>
      </c>
      <c r="BH983" s="38">
        <f t="shared" si="1094"/>
        <v>0</v>
      </c>
      <c r="BI983" s="38">
        <f t="shared" si="1080"/>
        <v>-1.1000000000000001</v>
      </c>
      <c r="BJ983" s="5">
        <f t="shared" si="1081"/>
        <v>0</v>
      </c>
      <c r="BK983" s="5">
        <f t="shared" si="1095"/>
        <v>0</v>
      </c>
      <c r="BL983" s="22">
        <f t="shared" si="1096"/>
        <v>7.7</v>
      </c>
      <c r="BM983" s="5">
        <f t="shared" si="1097"/>
        <v>6.6</v>
      </c>
      <c r="BN983" s="66">
        <f t="shared" si="1098"/>
        <v>660</v>
      </c>
      <c r="BO983" s="5">
        <f>AP983*BO1821</f>
        <v>0</v>
      </c>
      <c r="BP983" s="5">
        <f>AU983*BP1239</f>
        <v>-39</v>
      </c>
      <c r="BQ983" s="5">
        <f t="shared" si="1125"/>
        <v>-39</v>
      </c>
      <c r="BR983" s="356">
        <f t="shared" si="1113"/>
        <v>582</v>
      </c>
      <c r="BS983" s="5">
        <f t="shared" si="1099"/>
        <v>1315.7</v>
      </c>
      <c r="BT983" s="6"/>
      <c r="BU983" s="306">
        <v>43136</v>
      </c>
      <c r="BV983" s="38">
        <f t="shared" si="1082"/>
        <v>1315.7</v>
      </c>
      <c r="BW983" s="66">
        <f>BV27*BV983</f>
        <v>108395.12275498436</v>
      </c>
      <c r="BX983" s="66">
        <f t="shared" si="1103"/>
        <v>-1779.5353435491706</v>
      </c>
      <c r="BY983" s="17">
        <f t="shared" si="1101"/>
        <v>0</v>
      </c>
      <c r="BZ983" s="17">
        <f t="shared" si="1104"/>
        <v>1</v>
      </c>
      <c r="CA983" s="66">
        <f t="shared" si="1126"/>
        <v>582</v>
      </c>
      <c r="CB983" s="66">
        <f>N3+CE983</f>
        <v>219091</v>
      </c>
      <c r="CC983" s="66">
        <f>MAX(BW404:BW983)</f>
        <v>154630.08732904927</v>
      </c>
      <c r="CD983" s="66">
        <f t="shared" si="1083"/>
        <v>-46234.964574064914</v>
      </c>
      <c r="CE983" s="66">
        <f t="shared" si="1127"/>
        <v>169091</v>
      </c>
      <c r="CF983" s="66">
        <f>MAX(CE404:CE983)</f>
        <v>169091</v>
      </c>
      <c r="CG983" s="66">
        <f t="shared" si="1084"/>
        <v>0</v>
      </c>
      <c r="CH983" s="370">
        <f t="shared" si="1124"/>
        <v>43136</v>
      </c>
      <c r="CI983" s="17">
        <f t="shared" si="1114"/>
        <v>1</v>
      </c>
      <c r="CJ983" s="17">
        <f t="shared" si="1115"/>
        <v>0</v>
      </c>
      <c r="CK983" s="38">
        <f>MAX(BV38:BV983)</f>
        <v>1876.9</v>
      </c>
      <c r="CL983" s="38">
        <f t="shared" si="1102"/>
        <v>-561.20000000000005</v>
      </c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</row>
    <row r="984" spans="1:147" customFormat="1" x14ac:dyDescent="0.25">
      <c r="A984" s="3"/>
      <c r="B984" s="254">
        <f t="shared" si="1105"/>
        <v>42933</v>
      </c>
      <c r="C984" s="5">
        <f t="shared" si="1108"/>
        <v>53256</v>
      </c>
      <c r="D984" s="5">
        <v>0</v>
      </c>
      <c r="E984" s="66">
        <f t="shared" si="1110"/>
        <v>0</v>
      </c>
      <c r="F984" s="66">
        <f t="shared" si="1106"/>
        <v>380.99999999999994</v>
      </c>
      <c r="G984" s="4">
        <f t="shared" si="1109"/>
        <v>53637</v>
      </c>
      <c r="H984" s="8">
        <f t="shared" si="1107"/>
        <v>7.154123479044614E-3</v>
      </c>
      <c r="I984" s="3"/>
      <c r="J984" s="306">
        <v>43143</v>
      </c>
      <c r="K984" s="176">
        <v>1317.1</v>
      </c>
      <c r="L984" s="176">
        <v>1364.4</v>
      </c>
      <c r="M984" s="176">
        <v>1316.3</v>
      </c>
      <c r="N984" s="178">
        <v>1356.2</v>
      </c>
      <c r="O984" s="5">
        <f t="shared" si="1053"/>
        <v>48.100000000000136</v>
      </c>
      <c r="P984" s="8">
        <f t="shared" si="1054"/>
        <v>3.6519626452053859E-2</v>
      </c>
      <c r="Q984" s="8">
        <f>(AVERAGE(P981:P983))*Q1239</f>
        <v>1.0344887683974175E-2</v>
      </c>
      <c r="R984" s="8">
        <f>P983/P1239</f>
        <v>0.85634751116278762</v>
      </c>
      <c r="S984" s="109">
        <f t="shared" si="1116"/>
        <v>1303.4747484314375</v>
      </c>
      <c r="T984" s="5">
        <f t="shared" si="1117"/>
        <v>12.099999999999909</v>
      </c>
      <c r="U984" s="8">
        <f t="shared" si="1052"/>
        <v>0.51600000000000368</v>
      </c>
      <c r="V984" s="19">
        <f t="shared" si="1118"/>
        <v>0</v>
      </c>
      <c r="W984" s="109">
        <f t="shared" si="1119"/>
        <v>1330.7252515685623</v>
      </c>
      <c r="X984" s="5">
        <f t="shared" si="1120"/>
        <v>12.900000000000091</v>
      </c>
      <c r="Y984" s="8">
        <f t="shared" si="1057"/>
        <v>0.48399999999999632</v>
      </c>
      <c r="Z984" s="5">
        <f t="shared" si="1121"/>
        <v>26.200000000000045</v>
      </c>
      <c r="AA984" s="5">
        <f>K984*AA1239</f>
        <v>17.122299999999999</v>
      </c>
      <c r="AB984" s="5">
        <f t="shared" si="1058"/>
        <v>14.662638990382598</v>
      </c>
      <c r="AC984" s="2">
        <f t="shared" si="1100"/>
        <v>43143</v>
      </c>
      <c r="AD984" s="43">
        <f t="shared" si="1068"/>
        <v>1305</v>
      </c>
      <c r="AE984" s="235">
        <v>4.9000000000000004</v>
      </c>
      <c r="AF984" s="131">
        <f>(AK983&gt;AF1239)*1</f>
        <v>1</v>
      </c>
      <c r="AG984" s="112">
        <f>MROUND((AD984*AG1239),5)</f>
        <v>1280</v>
      </c>
      <c r="AH984" s="113">
        <f>MROUND((AE984*AH1239),0.1)</f>
        <v>0.9</v>
      </c>
      <c r="AI984" s="60">
        <f t="shared" si="1069"/>
        <v>40.5</v>
      </c>
      <c r="AJ984" s="60">
        <f t="shared" si="1122"/>
        <v>1317.1</v>
      </c>
      <c r="AK984" s="133">
        <f t="shared" si="1123"/>
        <v>1356.2</v>
      </c>
      <c r="AL984" s="41">
        <f t="shared" si="1059"/>
        <v>1330</v>
      </c>
      <c r="AM984" s="56">
        <f t="shared" si="1065"/>
        <v>4.6000000000000005</v>
      </c>
      <c r="AN984" s="82">
        <f t="shared" si="1066"/>
        <v>1</v>
      </c>
      <c r="AO984" s="82">
        <f t="shared" si="1070"/>
        <v>0</v>
      </c>
      <c r="AP984" s="33">
        <f t="shared" si="1085"/>
        <v>0</v>
      </c>
      <c r="AQ984" s="29">
        <f t="shared" si="1071"/>
        <v>0</v>
      </c>
      <c r="AR984" s="86">
        <f t="shared" si="1072"/>
        <v>1</v>
      </c>
      <c r="AS984" s="33">
        <f t="shared" si="1073"/>
        <v>0</v>
      </c>
      <c r="AT984" s="19">
        <f t="shared" si="1074"/>
        <v>0</v>
      </c>
      <c r="AU984" s="18">
        <f t="shared" si="1086"/>
        <v>1</v>
      </c>
      <c r="AV984" s="5">
        <f t="shared" si="1087"/>
        <v>4.6000000000000005</v>
      </c>
      <c r="AW984" s="17">
        <f t="shared" si="1075"/>
        <v>0</v>
      </c>
      <c r="AX984" s="17">
        <f t="shared" si="1076"/>
        <v>1</v>
      </c>
      <c r="AY984" s="17">
        <f t="shared" si="1088"/>
        <v>1330</v>
      </c>
      <c r="AZ984" s="19">
        <f t="shared" si="1089"/>
        <v>1340</v>
      </c>
      <c r="BA984" s="19">
        <f t="shared" si="1090"/>
        <v>0</v>
      </c>
      <c r="BB984" s="19">
        <f t="shared" si="1091"/>
        <v>0</v>
      </c>
      <c r="BC984" s="19">
        <f t="shared" si="1092"/>
        <v>1330</v>
      </c>
      <c r="BD984" s="17">
        <f t="shared" si="1093"/>
        <v>0</v>
      </c>
      <c r="BE984" s="17">
        <f t="shared" si="1077"/>
        <v>0</v>
      </c>
      <c r="BF984" s="38">
        <f t="shared" si="1078"/>
        <v>0</v>
      </c>
      <c r="BG984" s="38">
        <f t="shared" si="1079"/>
        <v>0</v>
      </c>
      <c r="BH984" s="38">
        <f t="shared" si="1094"/>
        <v>0</v>
      </c>
      <c r="BI984" s="38">
        <f t="shared" si="1080"/>
        <v>-0.9</v>
      </c>
      <c r="BJ984" s="5">
        <f t="shared" si="1081"/>
        <v>0</v>
      </c>
      <c r="BK984" s="5">
        <f t="shared" si="1095"/>
        <v>-10</v>
      </c>
      <c r="BL984" s="22">
        <f t="shared" si="1096"/>
        <v>-5.3999999999999995</v>
      </c>
      <c r="BM984" s="5">
        <f t="shared" si="1097"/>
        <v>-6.3</v>
      </c>
      <c r="BN984" s="66">
        <f t="shared" si="1098"/>
        <v>-630</v>
      </c>
      <c r="BO984" s="5">
        <f>AP984*BO1822</f>
        <v>0</v>
      </c>
      <c r="BP984" s="5">
        <f>AU984*BP1239</f>
        <v>-39</v>
      </c>
      <c r="BQ984" s="5">
        <f t="shared" si="1125"/>
        <v>-39</v>
      </c>
      <c r="BR984" s="356">
        <f t="shared" si="1113"/>
        <v>-708</v>
      </c>
      <c r="BS984" s="5">
        <f t="shared" si="1099"/>
        <v>1356.2</v>
      </c>
      <c r="BT984" s="6"/>
      <c r="BU984" s="306">
        <v>43143</v>
      </c>
      <c r="BV984" s="38">
        <f t="shared" si="1082"/>
        <v>1356.2</v>
      </c>
      <c r="BW984" s="66">
        <f>BV27*BV984</f>
        <v>111731.75152413908</v>
      </c>
      <c r="BX984" s="66">
        <f t="shared" si="1103"/>
        <v>3336.6287691547186</v>
      </c>
      <c r="BY984" s="17">
        <f t="shared" si="1101"/>
        <v>1</v>
      </c>
      <c r="BZ984" s="17">
        <f t="shared" si="1104"/>
        <v>0</v>
      </c>
      <c r="CA984" s="66">
        <f t="shared" si="1126"/>
        <v>-708</v>
      </c>
      <c r="CB984" s="66">
        <f>N3+CE984</f>
        <v>218383</v>
      </c>
      <c r="CC984" s="66">
        <f>MAX(BW404:BW984)</f>
        <v>154630.08732904927</v>
      </c>
      <c r="CD984" s="66">
        <f t="shared" si="1083"/>
        <v>-42898.335804910195</v>
      </c>
      <c r="CE984" s="66">
        <f t="shared" si="1127"/>
        <v>168383</v>
      </c>
      <c r="CF984" s="66">
        <f>MAX(CE404:CE984)</f>
        <v>169091</v>
      </c>
      <c r="CG984" s="66">
        <f t="shared" si="1084"/>
        <v>-708</v>
      </c>
      <c r="CH984" s="370">
        <f t="shared" si="1124"/>
        <v>43143</v>
      </c>
      <c r="CI984" s="17">
        <f t="shared" si="1114"/>
        <v>0</v>
      </c>
      <c r="CJ984" s="17">
        <f t="shared" si="1115"/>
        <v>1</v>
      </c>
      <c r="CK984" s="38">
        <f>MAX(BV38:BV984)</f>
        <v>1876.9</v>
      </c>
      <c r="CL984" s="38">
        <f t="shared" si="1102"/>
        <v>-520.70000000000005</v>
      </c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</row>
    <row r="985" spans="1:147" customFormat="1" x14ac:dyDescent="0.25">
      <c r="A985" s="3"/>
      <c r="B985" s="254">
        <f t="shared" si="1105"/>
        <v>42940</v>
      </c>
      <c r="C985" s="5">
        <f t="shared" si="1108"/>
        <v>53637</v>
      </c>
      <c r="D985" s="5">
        <v>0</v>
      </c>
      <c r="E985" s="66">
        <f t="shared" si="1110"/>
        <v>0</v>
      </c>
      <c r="F985" s="66">
        <f t="shared" si="1106"/>
        <v>351</v>
      </c>
      <c r="G985" s="4">
        <f t="shared" si="1109"/>
        <v>53988</v>
      </c>
      <c r="H985" s="8">
        <f t="shared" si="1107"/>
        <v>6.5439901560489962E-3</v>
      </c>
      <c r="I985" s="3"/>
      <c r="J985" s="306">
        <v>43150</v>
      </c>
      <c r="K985" s="176">
        <v>1350.2</v>
      </c>
      <c r="L985" s="176">
        <v>1354</v>
      </c>
      <c r="M985" s="176">
        <v>1322.9</v>
      </c>
      <c r="N985" s="178">
        <v>1330.3</v>
      </c>
      <c r="O985" s="5">
        <f t="shared" si="1053"/>
        <v>31.099999999999909</v>
      </c>
      <c r="P985" s="8">
        <f t="shared" si="1054"/>
        <v>2.3033624648200197E-2</v>
      </c>
      <c r="Q985" s="8">
        <f>(AVERAGE(P982:P984))*Q1239</f>
        <v>1.1476040276381945E-2</v>
      </c>
      <c r="R985" s="8">
        <f>P984/P1239</f>
        <v>1.0356724909006065</v>
      </c>
      <c r="S985" s="109">
        <f t="shared" si="1116"/>
        <v>1334.7050504188292</v>
      </c>
      <c r="T985" s="5">
        <f t="shared" si="1117"/>
        <v>15.200000000000045</v>
      </c>
      <c r="U985" s="8">
        <f t="shared" si="1052"/>
        <v>0.49333333333333179</v>
      </c>
      <c r="V985" s="19">
        <f t="shared" si="1118"/>
        <v>4.7000000000000455</v>
      </c>
      <c r="W985" s="109">
        <f t="shared" si="1119"/>
        <v>1365.6949495811709</v>
      </c>
      <c r="X985" s="5">
        <f t="shared" si="1120"/>
        <v>14.799999999999955</v>
      </c>
      <c r="Y985" s="8">
        <f t="shared" si="1057"/>
        <v>0.50666666666666815</v>
      </c>
      <c r="Z985" s="5">
        <f t="shared" si="1121"/>
        <v>0</v>
      </c>
      <c r="AA985" s="5">
        <f>K985*AA1239</f>
        <v>17.552599999999998</v>
      </c>
      <c r="AB985" s="5">
        <f t="shared" si="1058"/>
        <v>18.178744963781984</v>
      </c>
      <c r="AC985" s="2">
        <f t="shared" si="1100"/>
        <v>43150</v>
      </c>
      <c r="AD985" s="43">
        <f t="shared" si="1068"/>
        <v>1335</v>
      </c>
      <c r="AE985" s="235">
        <v>7.5</v>
      </c>
      <c r="AF985" s="131">
        <f>(AK984&gt;AF1239)*1</f>
        <v>1</v>
      </c>
      <c r="AG985" s="112">
        <f>MROUND((AD985*AG1239),5)</f>
        <v>1310</v>
      </c>
      <c r="AH985" s="113">
        <f>MROUND((AE985*AH1239),0.1)</f>
        <v>1.4000000000000001</v>
      </c>
      <c r="AI985" s="60">
        <f t="shared" si="1069"/>
        <v>-25.900000000000091</v>
      </c>
      <c r="AJ985" s="60">
        <f t="shared" si="1122"/>
        <v>1350.2</v>
      </c>
      <c r="AK985" s="133">
        <f t="shared" si="1123"/>
        <v>1330.3</v>
      </c>
      <c r="AL985" s="41">
        <f t="shared" si="1059"/>
        <v>1365</v>
      </c>
      <c r="AM985" s="56">
        <f t="shared" si="1065"/>
        <v>7.1000000000000005</v>
      </c>
      <c r="AN985" s="82">
        <f t="shared" si="1066"/>
        <v>0</v>
      </c>
      <c r="AO985" s="82">
        <f t="shared" si="1070"/>
        <v>1</v>
      </c>
      <c r="AP985" s="33">
        <f t="shared" si="1085"/>
        <v>1</v>
      </c>
      <c r="AQ985" s="29">
        <f t="shared" si="1071"/>
        <v>7.5</v>
      </c>
      <c r="AR985" s="86">
        <f t="shared" si="1072"/>
        <v>0</v>
      </c>
      <c r="AS985" s="33">
        <f t="shared" si="1073"/>
        <v>1</v>
      </c>
      <c r="AT985" s="19">
        <f t="shared" si="1074"/>
        <v>1335</v>
      </c>
      <c r="AU985" s="18">
        <f t="shared" si="1086"/>
        <v>0</v>
      </c>
      <c r="AV985" s="5">
        <f t="shared" si="1087"/>
        <v>0</v>
      </c>
      <c r="AW985" s="17">
        <f t="shared" si="1075"/>
        <v>0</v>
      </c>
      <c r="AX985" s="17">
        <f t="shared" si="1076"/>
        <v>0</v>
      </c>
      <c r="AY985" s="17">
        <f t="shared" si="1088"/>
        <v>0</v>
      </c>
      <c r="AZ985" s="19">
        <f t="shared" si="1089"/>
        <v>0</v>
      </c>
      <c r="BA985" s="19">
        <f t="shared" si="1090"/>
        <v>1335</v>
      </c>
      <c r="BB985" s="19">
        <f t="shared" si="1091"/>
        <v>0</v>
      </c>
      <c r="BC985" s="19">
        <f t="shared" si="1092"/>
        <v>0</v>
      </c>
      <c r="BD985" s="17">
        <f t="shared" si="1093"/>
        <v>1335</v>
      </c>
      <c r="BE985" s="17">
        <f t="shared" si="1077"/>
        <v>0</v>
      </c>
      <c r="BF985" s="38">
        <f t="shared" si="1078"/>
        <v>0</v>
      </c>
      <c r="BG985" s="38">
        <f t="shared" si="1079"/>
        <v>0</v>
      </c>
      <c r="BH985" s="38">
        <f t="shared" si="1094"/>
        <v>0</v>
      </c>
      <c r="BI985" s="38">
        <f t="shared" si="1080"/>
        <v>-1.4000000000000001</v>
      </c>
      <c r="BJ985" s="5">
        <f t="shared" si="1081"/>
        <v>7.5</v>
      </c>
      <c r="BK985" s="5">
        <f t="shared" si="1095"/>
        <v>0</v>
      </c>
      <c r="BL985" s="22">
        <f t="shared" si="1096"/>
        <v>0</v>
      </c>
      <c r="BM985" s="5">
        <f t="shared" si="1097"/>
        <v>6.1</v>
      </c>
      <c r="BN985" s="66">
        <f t="shared" si="1098"/>
        <v>610</v>
      </c>
      <c r="BO985" s="5">
        <f>AP985*BO1823</f>
        <v>0</v>
      </c>
      <c r="BP985" s="5">
        <f>AU985*BP1239</f>
        <v>0</v>
      </c>
      <c r="BQ985" s="5">
        <f t="shared" si="1125"/>
        <v>-39</v>
      </c>
      <c r="BR985" s="356">
        <f t="shared" si="1113"/>
        <v>571</v>
      </c>
      <c r="BS985" s="5">
        <f t="shared" si="1099"/>
        <v>1330.3</v>
      </c>
      <c r="BT985" s="6"/>
      <c r="BU985" s="306">
        <v>43150</v>
      </c>
      <c r="BV985" s="38">
        <f t="shared" si="1082"/>
        <v>1330.3</v>
      </c>
      <c r="BW985" s="66">
        <f>BV27*BV985</f>
        <v>109597.95682979074</v>
      </c>
      <c r="BX985" s="66">
        <f t="shared" si="1103"/>
        <v>-2133.7946943483403</v>
      </c>
      <c r="BY985" s="17">
        <f t="shared" si="1101"/>
        <v>0</v>
      </c>
      <c r="BZ985" s="17">
        <f t="shared" si="1104"/>
        <v>1</v>
      </c>
      <c r="CA985" s="66">
        <f t="shared" si="1126"/>
        <v>571</v>
      </c>
      <c r="CB985" s="66">
        <f>N3+CE985</f>
        <v>218954</v>
      </c>
      <c r="CC985" s="66">
        <f>MAX(BW404:BW985)</f>
        <v>154630.08732904927</v>
      </c>
      <c r="CD985" s="66">
        <f t="shared" si="1083"/>
        <v>-45032.130499258536</v>
      </c>
      <c r="CE985" s="66">
        <f t="shared" si="1127"/>
        <v>168954</v>
      </c>
      <c r="CF985" s="66">
        <f>MAX(CE404:CE985)</f>
        <v>169091</v>
      </c>
      <c r="CG985" s="66">
        <f t="shared" si="1084"/>
        <v>-137</v>
      </c>
      <c r="CH985" s="370">
        <f t="shared" si="1124"/>
        <v>43150</v>
      </c>
      <c r="CI985" s="17">
        <f t="shared" si="1114"/>
        <v>1</v>
      </c>
      <c r="CJ985" s="17">
        <f t="shared" si="1115"/>
        <v>0</v>
      </c>
      <c r="CK985" s="38">
        <f>MAX(BV38:BV985)</f>
        <v>1876.9</v>
      </c>
      <c r="CL985" s="38">
        <f t="shared" si="1102"/>
        <v>-546.60000000000014</v>
      </c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</row>
    <row r="986" spans="1:147" customFormat="1" x14ac:dyDescent="0.25">
      <c r="A986" s="3"/>
      <c r="B986" s="254">
        <f t="shared" si="1105"/>
        <v>42947</v>
      </c>
      <c r="C986" s="5">
        <f t="shared" si="1108"/>
        <v>53988</v>
      </c>
      <c r="D986" s="5">
        <v>0</v>
      </c>
      <c r="E986" s="66">
        <f t="shared" si="1110"/>
        <v>0</v>
      </c>
      <c r="F986" s="66">
        <f t="shared" si="1106"/>
        <v>470.99999999999994</v>
      </c>
      <c r="G986" s="4">
        <f t="shared" si="1109"/>
        <v>54459</v>
      </c>
      <c r="H986" s="8">
        <f t="shared" si="1107"/>
        <v>8.7241609246499208E-3</v>
      </c>
      <c r="I986" s="3"/>
      <c r="J986" s="306">
        <v>43157</v>
      </c>
      <c r="K986" s="176">
        <v>1330.4</v>
      </c>
      <c r="L986" s="176">
        <v>1342.9</v>
      </c>
      <c r="M986" s="176">
        <v>1303.5999999999999</v>
      </c>
      <c r="N986" s="178">
        <v>1323.4</v>
      </c>
      <c r="O986" s="5">
        <f t="shared" si="1053"/>
        <v>39.300000000000182</v>
      </c>
      <c r="P986" s="8">
        <f t="shared" si="1054"/>
        <v>2.9539987973541928E-2</v>
      </c>
      <c r="Q986" s="8">
        <f>(AVERAGE(P983:P985))*Q1239</f>
        <v>1.1966608613656927E-2</v>
      </c>
      <c r="R986" s="8">
        <f>P985/P1239</f>
        <v>0.65321838505633145</v>
      </c>
      <c r="S986" s="109">
        <f t="shared" si="1116"/>
        <v>1314.4796239003908</v>
      </c>
      <c r="T986" s="5">
        <f t="shared" si="1117"/>
        <v>15.400000000000091</v>
      </c>
      <c r="U986" s="8">
        <f t="shared" si="1052"/>
        <v>0.48666666666666364</v>
      </c>
      <c r="V986" s="19">
        <f t="shared" si="1118"/>
        <v>0</v>
      </c>
      <c r="W986" s="109">
        <f t="shared" si="1119"/>
        <v>1346.3203760996093</v>
      </c>
      <c r="X986" s="5">
        <f t="shared" si="1120"/>
        <v>14.599999999999909</v>
      </c>
      <c r="Y986" s="8">
        <f t="shared" si="1057"/>
        <v>0.51333333333333631</v>
      </c>
      <c r="Z986" s="5">
        <f t="shared" si="1121"/>
        <v>0</v>
      </c>
      <c r="AA986" s="5">
        <f>K986*AA1239</f>
        <v>17.295200000000001</v>
      </c>
      <c r="AB986" s="5">
        <f t="shared" si="1058"/>
        <v>11.297542613226264</v>
      </c>
      <c r="AC986" s="2">
        <f t="shared" si="1100"/>
        <v>43157</v>
      </c>
      <c r="AD986" s="43">
        <f t="shared" si="1068"/>
        <v>1315</v>
      </c>
      <c r="AE986" s="235">
        <v>8.9</v>
      </c>
      <c r="AF986" s="131">
        <f>(AK985&gt;AF1239)*1</f>
        <v>1</v>
      </c>
      <c r="AG986" s="112">
        <f>MROUND((AD986*AG1239),5)</f>
        <v>1290</v>
      </c>
      <c r="AH986" s="113">
        <f>MROUND((AE986*AH1239),0.1)</f>
        <v>1.6</v>
      </c>
      <c r="AI986" s="60">
        <f t="shared" si="1069"/>
        <v>-6.8999999999998636</v>
      </c>
      <c r="AJ986" s="60">
        <f t="shared" si="1122"/>
        <v>1330.4</v>
      </c>
      <c r="AK986" s="133">
        <f t="shared" si="1123"/>
        <v>1323.4</v>
      </c>
      <c r="AL986" s="41">
        <f t="shared" si="1059"/>
        <v>1345</v>
      </c>
      <c r="AM986" s="56">
        <f t="shared" si="1065"/>
        <v>9.2000000000000011</v>
      </c>
      <c r="AN986" s="82">
        <f t="shared" si="1066"/>
        <v>0</v>
      </c>
      <c r="AO986" s="82">
        <f t="shared" si="1070"/>
        <v>1</v>
      </c>
      <c r="AP986" s="33">
        <f t="shared" si="1085"/>
        <v>0</v>
      </c>
      <c r="AQ986" s="29">
        <f t="shared" si="1071"/>
        <v>0</v>
      </c>
      <c r="AR986" s="86">
        <f t="shared" si="1072"/>
        <v>1</v>
      </c>
      <c r="AS986" s="33">
        <f t="shared" si="1073"/>
        <v>0</v>
      </c>
      <c r="AT986" s="19">
        <f t="shared" si="1074"/>
        <v>0</v>
      </c>
      <c r="AU986" s="18">
        <f t="shared" si="1086"/>
        <v>1</v>
      </c>
      <c r="AV986" s="5">
        <f t="shared" si="1087"/>
        <v>9.2000000000000011</v>
      </c>
      <c r="AW986" s="17">
        <f t="shared" si="1075"/>
        <v>1</v>
      </c>
      <c r="AX986" s="17">
        <f t="shared" si="1076"/>
        <v>0</v>
      </c>
      <c r="AY986" s="17">
        <f t="shared" si="1088"/>
        <v>0</v>
      </c>
      <c r="AZ986" s="19">
        <f t="shared" si="1089"/>
        <v>1335</v>
      </c>
      <c r="BA986" s="19">
        <f t="shared" si="1090"/>
        <v>0</v>
      </c>
      <c r="BB986" s="19">
        <f t="shared" si="1091"/>
        <v>0</v>
      </c>
      <c r="BC986" s="19">
        <f t="shared" si="1092"/>
        <v>0</v>
      </c>
      <c r="BD986" s="17">
        <f t="shared" si="1093"/>
        <v>1335</v>
      </c>
      <c r="BE986" s="17">
        <f t="shared" si="1077"/>
        <v>0</v>
      </c>
      <c r="BF986" s="38">
        <f t="shared" si="1078"/>
        <v>0</v>
      </c>
      <c r="BG986" s="38">
        <f t="shared" si="1079"/>
        <v>0</v>
      </c>
      <c r="BH986" s="38">
        <f t="shared" si="1094"/>
        <v>0</v>
      </c>
      <c r="BI986" s="38">
        <f t="shared" si="1080"/>
        <v>-1.6</v>
      </c>
      <c r="BJ986" s="5">
        <f t="shared" si="1081"/>
        <v>0</v>
      </c>
      <c r="BK986" s="5">
        <f t="shared" si="1095"/>
        <v>0</v>
      </c>
      <c r="BL986" s="22">
        <f t="shared" si="1096"/>
        <v>9.2000000000000011</v>
      </c>
      <c r="BM986" s="5">
        <f t="shared" si="1097"/>
        <v>7.6000000000000014</v>
      </c>
      <c r="BN986" s="66">
        <f t="shared" si="1098"/>
        <v>760.00000000000011</v>
      </c>
      <c r="BO986" s="5">
        <f>AP986*BO1824</f>
        <v>0</v>
      </c>
      <c r="BP986" s="5">
        <f>AU986*BP1239</f>
        <v>-39</v>
      </c>
      <c r="BQ986" s="5">
        <f t="shared" si="1125"/>
        <v>-39</v>
      </c>
      <c r="BR986" s="356">
        <f t="shared" si="1113"/>
        <v>682.00000000000011</v>
      </c>
      <c r="BS986" s="5">
        <f t="shared" si="1099"/>
        <v>1323.4</v>
      </c>
      <c r="BT986" s="6"/>
      <c r="BU986" s="306">
        <v>43157</v>
      </c>
      <c r="BV986" s="38">
        <f t="shared" si="1082"/>
        <v>1323.4</v>
      </c>
      <c r="BW986" s="66">
        <f>BV27*BV986</f>
        <v>109029.49415060143</v>
      </c>
      <c r="BX986" s="66">
        <f t="shared" si="1103"/>
        <v>-568.46267918930971</v>
      </c>
      <c r="BY986" s="17">
        <f t="shared" si="1101"/>
        <v>0</v>
      </c>
      <c r="BZ986" s="17">
        <f t="shared" si="1104"/>
        <v>1</v>
      </c>
      <c r="CA986" s="66">
        <f t="shared" si="1126"/>
        <v>682</v>
      </c>
      <c r="CB986" s="66">
        <f>N3+CE986</f>
        <v>219636</v>
      </c>
      <c r="CC986" s="66">
        <f>MAX(BW404:BW986)</f>
        <v>154630.08732904927</v>
      </c>
      <c r="CD986" s="66">
        <f t="shared" si="1083"/>
        <v>-45600.593178447845</v>
      </c>
      <c r="CE986" s="66">
        <f t="shared" si="1127"/>
        <v>169636</v>
      </c>
      <c r="CF986" s="66">
        <f>MAX(CE404:CE986)</f>
        <v>169636</v>
      </c>
      <c r="CG986" s="66">
        <f t="shared" si="1084"/>
        <v>0</v>
      </c>
      <c r="CH986" s="370">
        <f t="shared" si="1124"/>
        <v>43157</v>
      </c>
      <c r="CI986" s="17">
        <f t="shared" si="1114"/>
        <v>1</v>
      </c>
      <c r="CJ986" s="17">
        <f t="shared" si="1115"/>
        <v>0</v>
      </c>
      <c r="CK986" s="38">
        <f>MAX(BV38:BV986)</f>
        <v>1876.9</v>
      </c>
      <c r="CL986" s="38">
        <f t="shared" si="1102"/>
        <v>-553.5</v>
      </c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</row>
    <row r="987" spans="1:147" customFormat="1" x14ac:dyDescent="0.25">
      <c r="A987" s="3"/>
      <c r="B987" s="254">
        <f t="shared" si="1105"/>
        <v>42954</v>
      </c>
      <c r="C987" s="5">
        <f t="shared" si="1108"/>
        <v>54459</v>
      </c>
      <c r="D987" s="5">
        <v>0</v>
      </c>
      <c r="E987" s="66">
        <f t="shared" si="1110"/>
        <v>0</v>
      </c>
      <c r="F987" s="66">
        <f t="shared" si="1106"/>
        <v>1372</v>
      </c>
      <c r="G987" s="4">
        <f t="shared" si="1109"/>
        <v>55831</v>
      </c>
      <c r="H987" s="8">
        <f t="shared" si="1107"/>
        <v>2.5193264657815972E-2</v>
      </c>
      <c r="I987" s="3"/>
      <c r="J987" s="306">
        <v>43164</v>
      </c>
      <c r="K987" s="176">
        <v>1324.9</v>
      </c>
      <c r="L987" s="176">
        <v>1342</v>
      </c>
      <c r="M987" s="176">
        <v>1313.2</v>
      </c>
      <c r="N987" s="178">
        <v>1324</v>
      </c>
      <c r="O987" s="5">
        <f t="shared" si="1053"/>
        <v>28.799999999999955</v>
      </c>
      <c r="P987" s="8">
        <f t="shared" si="1054"/>
        <v>2.1737489621858216E-2</v>
      </c>
      <c r="Q987" s="8">
        <f>(AVERAGE(P984:P986))*Q1239</f>
        <v>1.18790985431728E-2</v>
      </c>
      <c r="R987" s="8">
        <f>P986/P1239</f>
        <v>0.83773455256718643</v>
      </c>
      <c r="S987" s="109">
        <f t="shared" si="1116"/>
        <v>1309.1613823401503</v>
      </c>
      <c r="T987" s="5">
        <f t="shared" si="1117"/>
        <v>14.900000000000091</v>
      </c>
      <c r="U987" s="8">
        <f t="shared" si="1052"/>
        <v>0.5033333333333303</v>
      </c>
      <c r="V987" s="19">
        <f t="shared" si="1118"/>
        <v>0</v>
      </c>
      <c r="W987" s="109">
        <f t="shared" si="1119"/>
        <v>1340.6386176598498</v>
      </c>
      <c r="X987" s="5">
        <f t="shared" si="1120"/>
        <v>15.099999999999909</v>
      </c>
      <c r="Y987" s="8">
        <f t="shared" si="1057"/>
        <v>0.4966666666666697</v>
      </c>
      <c r="Z987" s="5">
        <f t="shared" si="1121"/>
        <v>0</v>
      </c>
      <c r="AA987" s="5">
        <f>K987*AA1239</f>
        <v>17.223700000000001</v>
      </c>
      <c r="AB987" s="5">
        <f t="shared" si="1058"/>
        <v>14.42888861305145</v>
      </c>
      <c r="AC987" s="2">
        <f t="shared" si="1100"/>
        <v>43164</v>
      </c>
      <c r="AD987" s="43">
        <f t="shared" si="1068"/>
        <v>1310</v>
      </c>
      <c r="AE987" s="235">
        <v>5.5</v>
      </c>
      <c r="AF987" s="131">
        <f>(AK986&gt;AF1239)*1</f>
        <v>1</v>
      </c>
      <c r="AG987" s="112">
        <f>MROUND((AD987*AG1239),5)</f>
        <v>1285</v>
      </c>
      <c r="AH987" s="113">
        <f>MROUND((AE987*AH1239),0.1)</f>
        <v>1</v>
      </c>
      <c r="AI987" s="60">
        <f t="shared" si="1069"/>
        <v>0.59999999999990905</v>
      </c>
      <c r="AJ987" s="60">
        <f t="shared" si="1122"/>
        <v>1324.9</v>
      </c>
      <c r="AK987" s="133">
        <f t="shared" si="1123"/>
        <v>1324</v>
      </c>
      <c r="AL987" s="41">
        <f t="shared" si="1059"/>
        <v>1340</v>
      </c>
      <c r="AM987" s="56">
        <f t="shared" si="1065"/>
        <v>5.8000000000000007</v>
      </c>
      <c r="AN987" s="82">
        <f t="shared" si="1066"/>
        <v>1</v>
      </c>
      <c r="AO987" s="82">
        <f t="shared" si="1070"/>
        <v>0</v>
      </c>
      <c r="AP987" s="33">
        <f t="shared" si="1085"/>
        <v>0</v>
      </c>
      <c r="AQ987" s="29">
        <f t="shared" si="1071"/>
        <v>0</v>
      </c>
      <c r="AR987" s="86">
        <f t="shared" si="1072"/>
        <v>1</v>
      </c>
      <c r="AS987" s="33">
        <f t="shared" si="1073"/>
        <v>0</v>
      </c>
      <c r="AT987" s="19">
        <f t="shared" si="1074"/>
        <v>0</v>
      </c>
      <c r="AU987" s="18">
        <f t="shared" si="1086"/>
        <v>1</v>
      </c>
      <c r="AV987" s="5">
        <f t="shared" si="1087"/>
        <v>5.8000000000000007</v>
      </c>
      <c r="AW987" s="17">
        <f t="shared" si="1075"/>
        <v>1</v>
      </c>
      <c r="AX987" s="17">
        <f t="shared" si="1076"/>
        <v>0</v>
      </c>
      <c r="AY987" s="17">
        <f t="shared" si="1088"/>
        <v>0</v>
      </c>
      <c r="AZ987" s="19">
        <f t="shared" si="1089"/>
        <v>1335</v>
      </c>
      <c r="BA987" s="19">
        <f t="shared" si="1090"/>
        <v>0</v>
      </c>
      <c r="BB987" s="19">
        <f t="shared" si="1091"/>
        <v>0</v>
      </c>
      <c r="BC987" s="19">
        <f t="shared" si="1092"/>
        <v>0</v>
      </c>
      <c r="BD987" s="17">
        <f t="shared" si="1093"/>
        <v>1335</v>
      </c>
      <c r="BE987" s="17">
        <f t="shared" si="1077"/>
        <v>0</v>
      </c>
      <c r="BF987" s="38">
        <f t="shared" si="1078"/>
        <v>0</v>
      </c>
      <c r="BG987" s="38">
        <f t="shared" si="1079"/>
        <v>0</v>
      </c>
      <c r="BH987" s="38">
        <f t="shared" si="1094"/>
        <v>0</v>
      </c>
      <c r="BI987" s="38">
        <f t="shared" si="1080"/>
        <v>-1</v>
      </c>
      <c r="BJ987" s="5">
        <f t="shared" si="1081"/>
        <v>0</v>
      </c>
      <c r="BK987" s="5">
        <f t="shared" si="1095"/>
        <v>0</v>
      </c>
      <c r="BL987" s="22">
        <f t="shared" si="1096"/>
        <v>5.8000000000000007</v>
      </c>
      <c r="BM987" s="5">
        <f t="shared" si="1097"/>
        <v>4.8000000000000007</v>
      </c>
      <c r="BN987" s="66">
        <f t="shared" si="1098"/>
        <v>480.00000000000006</v>
      </c>
      <c r="BO987" s="5">
        <f>AP987*BO1825</f>
        <v>0</v>
      </c>
      <c r="BP987" s="5">
        <f>AU987*BP1239</f>
        <v>-39</v>
      </c>
      <c r="BQ987" s="5">
        <f t="shared" si="1125"/>
        <v>-39</v>
      </c>
      <c r="BR987" s="356">
        <f t="shared" si="1113"/>
        <v>402.00000000000006</v>
      </c>
      <c r="BS987" s="5">
        <f t="shared" si="1099"/>
        <v>1324</v>
      </c>
      <c r="BT987" s="6"/>
      <c r="BU987" s="306">
        <v>43164</v>
      </c>
      <c r="BV987" s="38">
        <f t="shared" si="1082"/>
        <v>1324</v>
      </c>
      <c r="BW987" s="66">
        <f>BV27*BV987</f>
        <v>109078.92568792224</v>
      </c>
      <c r="BX987" s="66">
        <f t="shared" si="1103"/>
        <v>49.431537320808275</v>
      </c>
      <c r="BY987" s="17">
        <f t="shared" si="1101"/>
        <v>1</v>
      </c>
      <c r="BZ987" s="17">
        <f t="shared" si="1104"/>
        <v>0</v>
      </c>
      <c r="CA987" s="66">
        <f t="shared" si="1126"/>
        <v>402</v>
      </c>
      <c r="CB987" s="66">
        <f>N3+CE987</f>
        <v>220038</v>
      </c>
      <c r="CC987" s="66">
        <f>MAX(BW404:BW987)</f>
        <v>154630.08732904927</v>
      </c>
      <c r="CD987" s="66">
        <f t="shared" si="1083"/>
        <v>-45551.161641127037</v>
      </c>
      <c r="CE987" s="66">
        <f t="shared" si="1127"/>
        <v>170038</v>
      </c>
      <c r="CF987" s="66">
        <f>MAX(CE404:CE987)</f>
        <v>170038</v>
      </c>
      <c r="CG987" s="66">
        <f t="shared" si="1084"/>
        <v>0</v>
      </c>
      <c r="CH987" s="370">
        <f t="shared" si="1124"/>
        <v>43164</v>
      </c>
      <c r="CI987" s="17">
        <f t="shared" si="1114"/>
        <v>1</v>
      </c>
      <c r="CJ987" s="17">
        <f t="shared" si="1115"/>
        <v>0</v>
      </c>
      <c r="CK987" s="38">
        <f>MAX(BV38:BV987)</f>
        <v>1876.9</v>
      </c>
      <c r="CL987" s="38">
        <f t="shared" si="1102"/>
        <v>-552.90000000000009</v>
      </c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</row>
    <row r="988" spans="1:147" customFormat="1" x14ac:dyDescent="0.25">
      <c r="A988" s="3"/>
      <c r="B988" s="254">
        <f t="shared" ref="B988:B1007" si="1128">J958</f>
        <v>42961</v>
      </c>
      <c r="C988" s="5">
        <f t="shared" si="1108"/>
        <v>55831</v>
      </c>
      <c r="D988" s="5">
        <v>0</v>
      </c>
      <c r="E988" s="66">
        <f t="shared" si="1110"/>
        <v>0</v>
      </c>
      <c r="F988" s="66">
        <f t="shared" ref="F988:F1007" si="1129">BR958</f>
        <v>291</v>
      </c>
      <c r="G988" s="4">
        <f t="shared" si="1109"/>
        <v>56122</v>
      </c>
      <c r="H988" s="8">
        <f t="shared" ref="H988:H1007" si="1130">F988/C988</f>
        <v>5.2121581200408372E-3</v>
      </c>
      <c r="I988" s="3"/>
      <c r="J988" s="306">
        <v>43171</v>
      </c>
      <c r="K988" s="176">
        <v>1324.1</v>
      </c>
      <c r="L988" s="176">
        <v>1330.5</v>
      </c>
      <c r="M988" s="176">
        <v>1309.5</v>
      </c>
      <c r="N988" s="178">
        <v>1312.3</v>
      </c>
      <c r="O988" s="5">
        <f t="shared" si="1053"/>
        <v>21</v>
      </c>
      <c r="P988" s="8">
        <f t="shared" si="1054"/>
        <v>1.5859829318027339E-2</v>
      </c>
      <c r="Q988" s="8">
        <f>(AVERAGE(P985:P987))*Q1239</f>
        <v>9.9081469658133803E-3</v>
      </c>
      <c r="R988" s="8">
        <f>P987/P1239</f>
        <v>0.6164608515958645</v>
      </c>
      <c r="S988" s="109">
        <f t="shared" si="1116"/>
        <v>1310.9806226025664</v>
      </c>
      <c r="T988" s="5">
        <f t="shared" si="1117"/>
        <v>14.099999999999909</v>
      </c>
      <c r="U988" s="8">
        <f t="shared" si="1052"/>
        <v>0.43600000000000366</v>
      </c>
      <c r="V988" s="19">
        <f t="shared" si="1118"/>
        <v>0</v>
      </c>
      <c r="W988" s="109">
        <f t="shared" si="1119"/>
        <v>1337.2193773974334</v>
      </c>
      <c r="X988" s="5">
        <f t="shared" si="1120"/>
        <v>10.900000000000091</v>
      </c>
      <c r="Y988" s="8">
        <f t="shared" si="1057"/>
        <v>0.56399999999999628</v>
      </c>
      <c r="Z988" s="5">
        <f t="shared" si="1121"/>
        <v>0</v>
      </c>
      <c r="AA988" s="5">
        <f>K988*AA1239</f>
        <v>17.213299999999997</v>
      </c>
      <c r="AB988" s="5">
        <f t="shared" si="1058"/>
        <v>10.611325576775092</v>
      </c>
      <c r="AC988" s="2">
        <f t="shared" si="1100"/>
        <v>43171</v>
      </c>
      <c r="AD988" s="43">
        <f t="shared" si="1068"/>
        <v>1310</v>
      </c>
      <c r="AE988" s="235">
        <v>7.2</v>
      </c>
      <c r="AF988" s="131">
        <f>(AK987&gt;AF1239)*1</f>
        <v>1</v>
      </c>
      <c r="AG988" s="112">
        <f>MROUND((AD988*AG1239),5)</f>
        <v>1285</v>
      </c>
      <c r="AH988" s="113">
        <f>MROUND((AE988*AH1239),0.1)</f>
        <v>1.3</v>
      </c>
      <c r="AI988" s="60">
        <f t="shared" si="1069"/>
        <v>-11.700000000000045</v>
      </c>
      <c r="AJ988" s="60">
        <f t="shared" si="1122"/>
        <v>1324.1</v>
      </c>
      <c r="AK988" s="133">
        <f t="shared" si="1123"/>
        <v>1312.3</v>
      </c>
      <c r="AL988" s="41">
        <f t="shared" si="1059"/>
        <v>1335</v>
      </c>
      <c r="AM988" s="56">
        <f t="shared" si="1065"/>
        <v>7.2</v>
      </c>
      <c r="AN988" s="82">
        <f t="shared" si="1066"/>
        <v>0</v>
      </c>
      <c r="AO988" s="82">
        <f t="shared" si="1070"/>
        <v>1</v>
      </c>
      <c r="AP988" s="33">
        <f t="shared" si="1085"/>
        <v>0</v>
      </c>
      <c r="AQ988" s="29">
        <f t="shared" si="1071"/>
        <v>0</v>
      </c>
      <c r="AR988" s="86">
        <f t="shared" si="1072"/>
        <v>1</v>
      </c>
      <c r="AS988" s="33">
        <f t="shared" si="1073"/>
        <v>0</v>
      </c>
      <c r="AT988" s="19">
        <f t="shared" si="1074"/>
        <v>0</v>
      </c>
      <c r="AU988" s="18">
        <f t="shared" si="1086"/>
        <v>1</v>
      </c>
      <c r="AV988" s="5">
        <f t="shared" si="1087"/>
        <v>7.2</v>
      </c>
      <c r="AW988" s="17">
        <f t="shared" si="1075"/>
        <v>1</v>
      </c>
      <c r="AX988" s="17">
        <f t="shared" si="1076"/>
        <v>0</v>
      </c>
      <c r="AY988" s="17">
        <f t="shared" si="1088"/>
        <v>0</v>
      </c>
      <c r="AZ988" s="19">
        <f t="shared" si="1089"/>
        <v>1335</v>
      </c>
      <c r="BA988" s="19">
        <f t="shared" si="1090"/>
        <v>0</v>
      </c>
      <c r="BB988" s="19">
        <f t="shared" si="1091"/>
        <v>0</v>
      </c>
      <c r="BC988" s="19">
        <f t="shared" si="1092"/>
        <v>0</v>
      </c>
      <c r="BD988" s="17">
        <f t="shared" si="1093"/>
        <v>1335</v>
      </c>
      <c r="BE988" s="17">
        <f t="shared" si="1077"/>
        <v>0</v>
      </c>
      <c r="BF988" s="38">
        <f t="shared" si="1078"/>
        <v>0</v>
      </c>
      <c r="BG988" s="38">
        <f t="shared" si="1079"/>
        <v>0</v>
      </c>
      <c r="BH988" s="38">
        <f t="shared" si="1094"/>
        <v>0</v>
      </c>
      <c r="BI988" s="38">
        <f t="shared" si="1080"/>
        <v>-1.3</v>
      </c>
      <c r="BJ988" s="5">
        <f t="shared" si="1081"/>
        <v>0</v>
      </c>
      <c r="BK988" s="5">
        <f t="shared" si="1095"/>
        <v>0</v>
      </c>
      <c r="BL988" s="22">
        <f t="shared" si="1096"/>
        <v>7.2</v>
      </c>
      <c r="BM988" s="5">
        <f t="shared" si="1097"/>
        <v>5.9</v>
      </c>
      <c r="BN988" s="66">
        <f t="shared" si="1098"/>
        <v>590</v>
      </c>
      <c r="BO988" s="5">
        <f>AP988*BO1826</f>
        <v>0</v>
      </c>
      <c r="BP988" s="5">
        <f>AU988*BP1239</f>
        <v>-39</v>
      </c>
      <c r="BQ988" s="5">
        <f t="shared" si="1125"/>
        <v>-39</v>
      </c>
      <c r="BR988" s="356">
        <f t="shared" si="1113"/>
        <v>512</v>
      </c>
      <c r="BS988" s="5">
        <f t="shared" si="1099"/>
        <v>1312.3</v>
      </c>
      <c r="BT988" s="6"/>
      <c r="BU988" s="306">
        <v>43171</v>
      </c>
      <c r="BV988" s="38">
        <f t="shared" si="1082"/>
        <v>1312.3</v>
      </c>
      <c r="BW988" s="66">
        <f>BV27*BV988</f>
        <v>108115.01071016642</v>
      </c>
      <c r="BX988" s="66">
        <f t="shared" si="1103"/>
        <v>-963.91497775581956</v>
      </c>
      <c r="BY988" s="17">
        <f t="shared" si="1101"/>
        <v>0</v>
      </c>
      <c r="BZ988" s="17">
        <f t="shared" si="1104"/>
        <v>1</v>
      </c>
      <c r="CA988" s="66">
        <f t="shared" si="1126"/>
        <v>512</v>
      </c>
      <c r="CB988" s="66">
        <f>N3+CE988</f>
        <v>220550</v>
      </c>
      <c r="CC988" s="66">
        <f>MAX(BW404:BW988)</f>
        <v>154630.08732904927</v>
      </c>
      <c r="CD988" s="66">
        <f t="shared" si="1083"/>
        <v>-46515.076618882857</v>
      </c>
      <c r="CE988" s="66">
        <f t="shared" si="1127"/>
        <v>170550</v>
      </c>
      <c r="CF988" s="66">
        <f>MAX(CE404:CE988)</f>
        <v>170550</v>
      </c>
      <c r="CG988" s="66">
        <f t="shared" si="1084"/>
        <v>0</v>
      </c>
      <c r="CH988" s="370">
        <f t="shared" si="1124"/>
        <v>43171</v>
      </c>
      <c r="CI988" s="17">
        <f t="shared" si="1114"/>
        <v>1</v>
      </c>
      <c r="CJ988" s="17">
        <f t="shared" si="1115"/>
        <v>0</v>
      </c>
      <c r="CK988" s="38">
        <f>MAX(BV38:BV988)</f>
        <v>1876.9</v>
      </c>
      <c r="CL988" s="38">
        <f t="shared" si="1102"/>
        <v>-564.60000000000014</v>
      </c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</row>
    <row r="989" spans="1:147" customFormat="1" x14ac:dyDescent="0.25">
      <c r="A989" s="3"/>
      <c r="B989" s="254">
        <f t="shared" si="1128"/>
        <v>42968</v>
      </c>
      <c r="C989" s="5">
        <f t="shared" ref="C989:C1007" si="1131">G988</f>
        <v>56122</v>
      </c>
      <c r="D989" s="5">
        <v>0</v>
      </c>
      <c r="E989" s="66">
        <f t="shared" si="1110"/>
        <v>0</v>
      </c>
      <c r="F989" s="66">
        <f t="shared" si="1129"/>
        <v>651</v>
      </c>
      <c r="G989" s="4">
        <f t="shared" ref="G989:G1007" si="1132">G988+F989</f>
        <v>56773</v>
      </c>
      <c r="H989" s="8">
        <f t="shared" si="1130"/>
        <v>1.1599729161469655E-2</v>
      </c>
      <c r="I989" s="3"/>
      <c r="J989" s="306">
        <v>43178</v>
      </c>
      <c r="K989" s="176">
        <v>1312.9</v>
      </c>
      <c r="L989" s="176">
        <v>1350.4</v>
      </c>
      <c r="M989" s="176">
        <v>1306.5999999999999</v>
      </c>
      <c r="N989" s="178">
        <v>1349.9</v>
      </c>
      <c r="O989" s="5">
        <f t="shared" si="1053"/>
        <v>43.800000000000182</v>
      </c>
      <c r="P989" s="8">
        <f t="shared" si="1054"/>
        <v>3.3361261329880557E-2</v>
      </c>
      <c r="Q989" s="8">
        <f>(AVERAGE(P986:P988))*Q1239</f>
        <v>8.9516409217903319E-3</v>
      </c>
      <c r="R989" s="8">
        <f>P988/P1239</f>
        <v>0.44977428661886187</v>
      </c>
      <c r="S989" s="109">
        <f t="shared" si="1116"/>
        <v>1301.1473906337815</v>
      </c>
      <c r="T989" s="5">
        <f t="shared" si="1117"/>
        <v>12.900000000000091</v>
      </c>
      <c r="U989" s="8">
        <f t="shared" ref="U989:U1052" si="1133">((T989+X989)-T989)/(T989+X989)</f>
        <v>0.48399999999999638</v>
      </c>
      <c r="V989" s="19">
        <f t="shared" si="1118"/>
        <v>0</v>
      </c>
      <c r="W989" s="109">
        <f t="shared" si="1119"/>
        <v>1324.6526093662187</v>
      </c>
      <c r="X989" s="5">
        <f t="shared" si="1120"/>
        <v>12.099999999999909</v>
      </c>
      <c r="Y989" s="8">
        <f t="shared" si="1057"/>
        <v>0.51600000000000357</v>
      </c>
      <c r="Z989" s="5">
        <f t="shared" si="1121"/>
        <v>24.900000000000091</v>
      </c>
      <c r="AA989" s="5">
        <f>K989*AA1239</f>
        <v>17.067700000000002</v>
      </c>
      <c r="AB989" s="5">
        <f t="shared" si="1058"/>
        <v>7.6766125917247496</v>
      </c>
      <c r="AC989" s="2">
        <f t="shared" si="1100"/>
        <v>43178</v>
      </c>
      <c r="AD989" s="43">
        <f t="shared" si="1068"/>
        <v>1300</v>
      </c>
      <c r="AE989" s="235">
        <v>4.5999999999999996</v>
      </c>
      <c r="AF989" s="131">
        <f>(AK988&gt;AF1239)*1</f>
        <v>1</v>
      </c>
      <c r="AG989" s="112">
        <f>MROUND((AD989*AG1239),5)</f>
        <v>1275</v>
      </c>
      <c r="AH989" s="113">
        <f>MROUND((AE989*AH1239),0.1)</f>
        <v>0.8</v>
      </c>
      <c r="AI989" s="60">
        <f t="shared" si="1069"/>
        <v>37.600000000000136</v>
      </c>
      <c r="AJ989" s="60">
        <f t="shared" si="1122"/>
        <v>1312.9</v>
      </c>
      <c r="AK989" s="133">
        <f t="shared" si="1123"/>
        <v>1349.9</v>
      </c>
      <c r="AL989" s="41">
        <f t="shared" si="1059"/>
        <v>1325</v>
      </c>
      <c r="AM989" s="56">
        <f t="shared" si="1065"/>
        <v>6</v>
      </c>
      <c r="AN989" s="82">
        <f t="shared" si="1066"/>
        <v>1</v>
      </c>
      <c r="AO989" s="82">
        <f t="shared" si="1070"/>
        <v>0</v>
      </c>
      <c r="AP989" s="33">
        <f t="shared" si="1085"/>
        <v>0</v>
      </c>
      <c r="AQ989" s="29">
        <f t="shared" si="1071"/>
        <v>0</v>
      </c>
      <c r="AR989" s="86">
        <f t="shared" si="1072"/>
        <v>1</v>
      </c>
      <c r="AS989" s="33">
        <f t="shared" si="1073"/>
        <v>0</v>
      </c>
      <c r="AT989" s="19">
        <f t="shared" si="1074"/>
        <v>0</v>
      </c>
      <c r="AU989" s="18">
        <f t="shared" si="1086"/>
        <v>1</v>
      </c>
      <c r="AV989" s="5">
        <f t="shared" si="1087"/>
        <v>6</v>
      </c>
      <c r="AW989" s="17">
        <f t="shared" si="1075"/>
        <v>0</v>
      </c>
      <c r="AX989" s="17">
        <f t="shared" si="1076"/>
        <v>1</v>
      </c>
      <c r="AY989" s="17">
        <f t="shared" si="1088"/>
        <v>1325</v>
      </c>
      <c r="AZ989" s="19">
        <f t="shared" si="1089"/>
        <v>1335</v>
      </c>
      <c r="BA989" s="19">
        <f t="shared" si="1090"/>
        <v>0</v>
      </c>
      <c r="BB989" s="19">
        <f t="shared" si="1091"/>
        <v>0</v>
      </c>
      <c r="BC989" s="19">
        <f t="shared" si="1092"/>
        <v>1325</v>
      </c>
      <c r="BD989" s="17">
        <f t="shared" si="1093"/>
        <v>0</v>
      </c>
      <c r="BE989" s="17">
        <f t="shared" si="1077"/>
        <v>0</v>
      </c>
      <c r="BF989" s="38">
        <f t="shared" si="1078"/>
        <v>0</v>
      </c>
      <c r="BG989" s="38">
        <f t="shared" si="1079"/>
        <v>0</v>
      </c>
      <c r="BH989" s="38">
        <f t="shared" si="1094"/>
        <v>0</v>
      </c>
      <c r="BI989" s="38">
        <f t="shared" si="1080"/>
        <v>-0.8</v>
      </c>
      <c r="BJ989" s="5">
        <f t="shared" si="1081"/>
        <v>0</v>
      </c>
      <c r="BK989" s="5">
        <f t="shared" si="1095"/>
        <v>-10</v>
      </c>
      <c r="BL989" s="22">
        <f t="shared" si="1096"/>
        <v>-4</v>
      </c>
      <c r="BM989" s="5">
        <f t="shared" si="1097"/>
        <v>-4.8</v>
      </c>
      <c r="BN989" s="66">
        <f t="shared" si="1098"/>
        <v>-480</v>
      </c>
      <c r="BO989" s="5">
        <f>AP989*BO1827</f>
        <v>0</v>
      </c>
      <c r="BP989" s="5">
        <f>AU989*BP1239</f>
        <v>-39</v>
      </c>
      <c r="BQ989" s="5">
        <f t="shared" si="1125"/>
        <v>-39</v>
      </c>
      <c r="BR989" s="356">
        <f t="shared" si="1113"/>
        <v>-558</v>
      </c>
      <c r="BS989" s="5">
        <f t="shared" si="1099"/>
        <v>1349.9</v>
      </c>
      <c r="BT989" s="6"/>
      <c r="BU989" s="306">
        <v>43178</v>
      </c>
      <c r="BV989" s="38">
        <f t="shared" si="1082"/>
        <v>1349.9</v>
      </c>
      <c r="BW989" s="66">
        <f>BV27*BV989</f>
        <v>111212.72038227056</v>
      </c>
      <c r="BX989" s="66">
        <f t="shared" si="1103"/>
        <v>3097.7096721041453</v>
      </c>
      <c r="BY989" s="17">
        <f t="shared" si="1101"/>
        <v>1</v>
      </c>
      <c r="BZ989" s="17">
        <f t="shared" si="1104"/>
        <v>0</v>
      </c>
      <c r="CA989" s="66">
        <f t="shared" si="1126"/>
        <v>-558</v>
      </c>
      <c r="CB989" s="66">
        <f>N3+CE989</f>
        <v>219992</v>
      </c>
      <c r="CC989" s="66">
        <f>MAX(BW404:BW989)</f>
        <v>154630.08732904927</v>
      </c>
      <c r="CD989" s="66">
        <f t="shared" si="1083"/>
        <v>-43417.366946778711</v>
      </c>
      <c r="CE989" s="66">
        <f t="shared" si="1127"/>
        <v>169992</v>
      </c>
      <c r="CF989" s="66">
        <f>MAX(CE404:CE989)</f>
        <v>170550</v>
      </c>
      <c r="CG989" s="66">
        <f t="shared" si="1084"/>
        <v>-558</v>
      </c>
      <c r="CH989" s="370">
        <f t="shared" si="1124"/>
        <v>43178</v>
      </c>
      <c r="CI989" s="17">
        <f t="shared" si="1114"/>
        <v>0</v>
      </c>
      <c r="CJ989" s="17">
        <f t="shared" si="1115"/>
        <v>1</v>
      </c>
      <c r="CK989" s="38">
        <f>MAX(BV38:BV989)</f>
        <v>1876.9</v>
      </c>
      <c r="CL989" s="38">
        <f t="shared" si="1102"/>
        <v>-527</v>
      </c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</row>
    <row r="990" spans="1:147" customFormat="1" x14ac:dyDescent="0.25">
      <c r="A990" s="3"/>
      <c r="B990" s="254">
        <f t="shared" si="1128"/>
        <v>42975</v>
      </c>
      <c r="C990" s="5">
        <f t="shared" si="1131"/>
        <v>56773</v>
      </c>
      <c r="D990" s="5">
        <v>0</v>
      </c>
      <c r="E990" s="66">
        <f t="shared" ref="E990:E1007" si="1134">E989</f>
        <v>0</v>
      </c>
      <c r="F990" s="66">
        <f t="shared" si="1129"/>
        <v>401.00000000000006</v>
      </c>
      <c r="G990" s="4">
        <f t="shared" si="1132"/>
        <v>57174</v>
      </c>
      <c r="H990" s="8">
        <f t="shared" si="1130"/>
        <v>7.0632166698959024E-3</v>
      </c>
      <c r="I990" s="3"/>
      <c r="J990" s="306">
        <v>43185</v>
      </c>
      <c r="K990" s="176">
        <v>1347</v>
      </c>
      <c r="L990" s="176">
        <v>1362.6</v>
      </c>
      <c r="M990" s="176">
        <v>1325.4</v>
      </c>
      <c r="N990" s="178">
        <v>1327.3</v>
      </c>
      <c r="O990" s="5">
        <f t="shared" ref="O990:O1053" si="1135">L990-M990</f>
        <v>37.199999999999818</v>
      </c>
      <c r="P990" s="8">
        <f t="shared" ref="P990:P1053" si="1136">O990/K990</f>
        <v>2.7616926503340623E-2</v>
      </c>
      <c r="Q990" s="8">
        <f>(AVERAGE(P987:P989))*Q1239</f>
        <v>9.4611440359688159E-3</v>
      </c>
      <c r="R990" s="8">
        <f>P989/P1239</f>
        <v>0.94610334162277043</v>
      </c>
      <c r="S990" s="109">
        <f t="shared" si="1116"/>
        <v>1334.2558389835499</v>
      </c>
      <c r="T990" s="5">
        <f t="shared" si="1117"/>
        <v>12</v>
      </c>
      <c r="U990" s="8">
        <f t="shared" si="1133"/>
        <v>0.52</v>
      </c>
      <c r="V990" s="19">
        <f t="shared" si="1118"/>
        <v>7.7000000000000455</v>
      </c>
      <c r="W990" s="109">
        <f t="shared" si="1119"/>
        <v>1359.7441610164501</v>
      </c>
      <c r="X990" s="5">
        <f t="shared" si="1120"/>
        <v>13</v>
      </c>
      <c r="Y990" s="8">
        <f t="shared" si="1057"/>
        <v>0.48</v>
      </c>
      <c r="Z990" s="5">
        <f t="shared" si="1121"/>
        <v>0</v>
      </c>
      <c r="AA990" s="5">
        <f>K990*AA1239</f>
        <v>17.510999999999999</v>
      </c>
      <c r="AB990" s="5">
        <f t="shared" si="1058"/>
        <v>16.567215615156332</v>
      </c>
      <c r="AC990" s="2">
        <f t="shared" si="1100"/>
        <v>43185</v>
      </c>
      <c r="AD990" s="43">
        <f t="shared" si="1068"/>
        <v>1335</v>
      </c>
      <c r="AE990" s="235">
        <v>3.7</v>
      </c>
      <c r="AF990" s="131">
        <f>(AK989&gt;AF1239)*1</f>
        <v>1</v>
      </c>
      <c r="AG990" s="112">
        <f>MROUND((AD990*AG1239),5)</f>
        <v>1310</v>
      </c>
      <c r="AH990" s="113">
        <f>MROUND((AE990*AH1239),0.1)</f>
        <v>0.70000000000000007</v>
      </c>
      <c r="AI990" s="60">
        <f t="shared" si="1069"/>
        <v>-22.600000000000136</v>
      </c>
      <c r="AJ990" s="60">
        <f t="shared" si="1122"/>
        <v>1347</v>
      </c>
      <c r="AK990" s="133">
        <f t="shared" si="1123"/>
        <v>1327.3</v>
      </c>
      <c r="AL990" s="41">
        <f t="shared" si="1059"/>
        <v>1360</v>
      </c>
      <c r="AM990" s="56">
        <f t="shared" si="1065"/>
        <v>4</v>
      </c>
      <c r="AN990" s="82">
        <f t="shared" si="1066"/>
        <v>0</v>
      </c>
      <c r="AO990" s="82">
        <f t="shared" si="1070"/>
        <v>1</v>
      </c>
      <c r="AP990" s="33">
        <f t="shared" si="1085"/>
        <v>1</v>
      </c>
      <c r="AQ990" s="29">
        <f t="shared" si="1071"/>
        <v>3.7</v>
      </c>
      <c r="AR990" s="86">
        <f t="shared" si="1072"/>
        <v>0</v>
      </c>
      <c r="AS990" s="33">
        <f t="shared" si="1073"/>
        <v>1</v>
      </c>
      <c r="AT990" s="19">
        <f t="shared" si="1074"/>
        <v>1335</v>
      </c>
      <c r="AU990" s="18">
        <f t="shared" si="1086"/>
        <v>0</v>
      </c>
      <c r="AV990" s="5">
        <f t="shared" si="1087"/>
        <v>0</v>
      </c>
      <c r="AW990" s="17">
        <f t="shared" si="1075"/>
        <v>0</v>
      </c>
      <c r="AX990" s="17">
        <f t="shared" si="1076"/>
        <v>0</v>
      </c>
      <c r="AY990" s="17">
        <f t="shared" si="1088"/>
        <v>0</v>
      </c>
      <c r="AZ990" s="19">
        <f t="shared" si="1089"/>
        <v>0</v>
      </c>
      <c r="BA990" s="19">
        <f t="shared" si="1090"/>
        <v>1335</v>
      </c>
      <c r="BB990" s="19">
        <f t="shared" si="1091"/>
        <v>0</v>
      </c>
      <c r="BC990" s="19">
        <f t="shared" si="1092"/>
        <v>0</v>
      </c>
      <c r="BD990" s="17">
        <f t="shared" si="1093"/>
        <v>1335</v>
      </c>
      <c r="BE990" s="17">
        <f t="shared" si="1077"/>
        <v>0</v>
      </c>
      <c r="BF990" s="38">
        <f t="shared" si="1078"/>
        <v>0</v>
      </c>
      <c r="BG990" s="38">
        <f t="shared" si="1079"/>
        <v>0</v>
      </c>
      <c r="BH990" s="38">
        <f t="shared" si="1094"/>
        <v>0</v>
      </c>
      <c r="BI990" s="38">
        <f t="shared" si="1080"/>
        <v>-0.70000000000000007</v>
      </c>
      <c r="BJ990" s="5">
        <f t="shared" si="1081"/>
        <v>3.7</v>
      </c>
      <c r="BK990" s="5">
        <f t="shared" si="1095"/>
        <v>0</v>
      </c>
      <c r="BL990" s="22">
        <f t="shared" si="1096"/>
        <v>0</v>
      </c>
      <c r="BM990" s="5">
        <f t="shared" si="1097"/>
        <v>3</v>
      </c>
      <c r="BN990" s="66">
        <f t="shared" si="1098"/>
        <v>300</v>
      </c>
      <c r="BO990" s="5">
        <f>AP990*BO1828</f>
        <v>0</v>
      </c>
      <c r="BP990" s="5">
        <f>AU990*BP1239</f>
        <v>0</v>
      </c>
      <c r="BQ990" s="5">
        <f t="shared" si="1125"/>
        <v>-39</v>
      </c>
      <c r="BR990" s="356">
        <f t="shared" si="1113"/>
        <v>261</v>
      </c>
      <c r="BS990" s="5">
        <f t="shared" si="1099"/>
        <v>1327.3</v>
      </c>
      <c r="BT990" s="6"/>
      <c r="BU990" s="306">
        <v>43185</v>
      </c>
      <c r="BV990" s="38">
        <f t="shared" si="1082"/>
        <v>1327.3</v>
      </c>
      <c r="BW990" s="66">
        <f>BV27*BV990</f>
        <v>109350.79914318668</v>
      </c>
      <c r="BX990" s="66">
        <f t="shared" si="1103"/>
        <v>-1861.9212390838802</v>
      </c>
      <c r="BY990" s="17">
        <f t="shared" si="1101"/>
        <v>0</v>
      </c>
      <c r="BZ990" s="17">
        <f t="shared" si="1104"/>
        <v>1</v>
      </c>
      <c r="CA990" s="66">
        <f t="shared" si="1126"/>
        <v>261</v>
      </c>
      <c r="CB990" s="66">
        <f>N3+CE990</f>
        <v>220253</v>
      </c>
      <c r="CC990" s="66">
        <f>MAX(BW404:BW990)</f>
        <v>154630.08732904927</v>
      </c>
      <c r="CD990" s="66">
        <f t="shared" si="1083"/>
        <v>-45279.288185862591</v>
      </c>
      <c r="CE990" s="66">
        <f t="shared" si="1127"/>
        <v>170253</v>
      </c>
      <c r="CF990" s="66">
        <f>MAX(CE404:CE990)</f>
        <v>170550</v>
      </c>
      <c r="CG990" s="66">
        <f t="shared" si="1084"/>
        <v>-297</v>
      </c>
      <c r="CH990" s="370">
        <f t="shared" si="1124"/>
        <v>43185</v>
      </c>
      <c r="CI990" s="17">
        <f t="shared" si="1114"/>
        <v>1</v>
      </c>
      <c r="CJ990" s="17">
        <f t="shared" si="1115"/>
        <v>0</v>
      </c>
      <c r="CK990" s="38">
        <f>MAX(BV38:BV990)</f>
        <v>1876.9</v>
      </c>
      <c r="CL990" s="38">
        <f t="shared" si="1102"/>
        <v>-549.60000000000014</v>
      </c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</row>
    <row r="991" spans="1:147" customFormat="1" x14ac:dyDescent="0.25">
      <c r="A991" s="3"/>
      <c r="B991" s="254">
        <f t="shared" si="1128"/>
        <v>42982</v>
      </c>
      <c r="C991" s="5">
        <f t="shared" si="1131"/>
        <v>57174</v>
      </c>
      <c r="D991" s="5">
        <v>0</v>
      </c>
      <c r="E991" s="66">
        <f t="shared" si="1134"/>
        <v>0</v>
      </c>
      <c r="F991" s="66">
        <f t="shared" si="1129"/>
        <v>261</v>
      </c>
      <c r="G991" s="4">
        <f t="shared" si="1132"/>
        <v>57435</v>
      </c>
      <c r="H991" s="8">
        <f t="shared" si="1130"/>
        <v>4.5650120684227096E-3</v>
      </c>
      <c r="I991" s="3"/>
      <c r="J991" s="306">
        <v>43192</v>
      </c>
      <c r="K991" s="176">
        <v>1330.7</v>
      </c>
      <c r="L991" s="176">
        <v>1352.5</v>
      </c>
      <c r="M991" s="176">
        <v>1322.6</v>
      </c>
      <c r="N991" s="178">
        <v>1336.1</v>
      </c>
      <c r="O991" s="5">
        <f t="shared" si="1135"/>
        <v>29.900000000000091</v>
      </c>
      <c r="P991" s="8">
        <f t="shared" si="1136"/>
        <v>2.2469377019613806E-2</v>
      </c>
      <c r="Q991" s="8">
        <f>(AVERAGE(P988:P990))*Q1239</f>
        <v>1.0245068953499803E-2</v>
      </c>
      <c r="R991" s="8">
        <f>P990/P1239</f>
        <v>0.78319779914192367</v>
      </c>
      <c r="S991" s="109">
        <f t="shared" si="1116"/>
        <v>1317.0668867435779</v>
      </c>
      <c r="T991" s="5">
        <f t="shared" si="1117"/>
        <v>15.700000000000045</v>
      </c>
      <c r="U991" s="8">
        <f t="shared" si="1133"/>
        <v>0.47666666666666513</v>
      </c>
      <c r="V991" s="19">
        <f t="shared" si="1118"/>
        <v>0</v>
      </c>
      <c r="W991" s="109">
        <f t="shared" si="1119"/>
        <v>1344.3331132564222</v>
      </c>
      <c r="X991" s="5">
        <f t="shared" si="1120"/>
        <v>14.299999999999955</v>
      </c>
      <c r="Y991" s="8">
        <f t="shared" ref="Y991:Y1054" si="1137">100%-U991</f>
        <v>0.52333333333333487</v>
      </c>
      <c r="Z991" s="5">
        <f t="shared" si="1121"/>
        <v>0</v>
      </c>
      <c r="AA991" s="5">
        <f>K991*AA1239</f>
        <v>17.299099999999999</v>
      </c>
      <c r="AB991" s="5">
        <f t="shared" ref="AB991:AB1054" si="1138">AA991*R991</f>
        <v>13.548617047136052</v>
      </c>
      <c r="AC991" s="2">
        <f t="shared" si="1100"/>
        <v>43192</v>
      </c>
      <c r="AD991" s="43">
        <f t="shared" si="1068"/>
        <v>1315</v>
      </c>
      <c r="AE991" s="235">
        <v>8.6</v>
      </c>
      <c r="AF991" s="131">
        <f>(AK990&gt;AF1239)*1</f>
        <v>1</v>
      </c>
      <c r="AG991" s="112">
        <f>MROUND((AD991*AG1239),5)</f>
        <v>1290</v>
      </c>
      <c r="AH991" s="113">
        <f>MROUND((AE991*AH1239),0.1)</f>
        <v>1.5</v>
      </c>
      <c r="AI991" s="60">
        <f t="shared" si="1069"/>
        <v>8.7999999999999545</v>
      </c>
      <c r="AJ991" s="60">
        <f t="shared" si="1122"/>
        <v>1330.7</v>
      </c>
      <c r="AK991" s="133">
        <f t="shared" si="1123"/>
        <v>1336.1</v>
      </c>
      <c r="AL991" s="41">
        <f t="shared" ref="AL991:AL1054" si="1139">MROUND(W991,5)</f>
        <v>1345</v>
      </c>
      <c r="AM991" s="56">
        <f t="shared" si="1065"/>
        <v>8</v>
      </c>
      <c r="AN991" s="82">
        <f t="shared" si="1066"/>
        <v>1</v>
      </c>
      <c r="AO991" s="82">
        <f t="shared" si="1070"/>
        <v>0</v>
      </c>
      <c r="AP991" s="33">
        <f t="shared" si="1085"/>
        <v>0</v>
      </c>
      <c r="AQ991" s="29">
        <f t="shared" si="1071"/>
        <v>0</v>
      </c>
      <c r="AR991" s="86">
        <f t="shared" si="1072"/>
        <v>1</v>
      </c>
      <c r="AS991" s="33">
        <f t="shared" si="1073"/>
        <v>0</v>
      </c>
      <c r="AT991" s="19">
        <f t="shared" si="1074"/>
        <v>0</v>
      </c>
      <c r="AU991" s="18">
        <f t="shared" si="1086"/>
        <v>1</v>
      </c>
      <c r="AV991" s="5">
        <f t="shared" si="1087"/>
        <v>8</v>
      </c>
      <c r="AW991" s="17">
        <f t="shared" si="1075"/>
        <v>1</v>
      </c>
      <c r="AX991" s="17">
        <f t="shared" si="1076"/>
        <v>0</v>
      </c>
      <c r="AY991" s="17">
        <f t="shared" si="1088"/>
        <v>0</v>
      </c>
      <c r="AZ991" s="19">
        <f t="shared" si="1089"/>
        <v>1335</v>
      </c>
      <c r="BA991" s="19">
        <f t="shared" si="1090"/>
        <v>0</v>
      </c>
      <c r="BB991" s="19">
        <f t="shared" si="1091"/>
        <v>0</v>
      </c>
      <c r="BC991" s="19">
        <f t="shared" si="1092"/>
        <v>0</v>
      </c>
      <c r="BD991" s="17">
        <f t="shared" si="1093"/>
        <v>1335</v>
      </c>
      <c r="BE991" s="17">
        <f t="shared" si="1077"/>
        <v>0</v>
      </c>
      <c r="BF991" s="38">
        <f t="shared" si="1078"/>
        <v>0</v>
      </c>
      <c r="BG991" s="38">
        <f t="shared" si="1079"/>
        <v>0</v>
      </c>
      <c r="BH991" s="38">
        <f t="shared" si="1094"/>
        <v>0</v>
      </c>
      <c r="BI991" s="38">
        <f t="shared" si="1080"/>
        <v>-1.5</v>
      </c>
      <c r="BJ991" s="5">
        <f t="shared" si="1081"/>
        <v>0</v>
      </c>
      <c r="BK991" s="5">
        <f t="shared" si="1095"/>
        <v>0</v>
      </c>
      <c r="BL991" s="22">
        <f t="shared" si="1096"/>
        <v>8</v>
      </c>
      <c r="BM991" s="5">
        <f t="shared" si="1097"/>
        <v>6.5</v>
      </c>
      <c r="BN991" s="66">
        <f t="shared" si="1098"/>
        <v>650</v>
      </c>
      <c r="BO991" s="5">
        <f>AP991*BO1829</f>
        <v>0</v>
      </c>
      <c r="BP991" s="5">
        <f>AU991*BP1239</f>
        <v>-39</v>
      </c>
      <c r="BQ991" s="5">
        <f t="shared" si="1125"/>
        <v>-39</v>
      </c>
      <c r="BR991" s="356">
        <f t="shared" si="1113"/>
        <v>572</v>
      </c>
      <c r="BS991" s="5">
        <f t="shared" si="1099"/>
        <v>1336.1</v>
      </c>
      <c r="BT991" s="6"/>
      <c r="BU991" s="306">
        <v>43192</v>
      </c>
      <c r="BV991" s="38">
        <f t="shared" si="1082"/>
        <v>1336.1</v>
      </c>
      <c r="BW991" s="66">
        <f>BV27*BV991</f>
        <v>110075.7950238919</v>
      </c>
      <c r="BX991" s="66">
        <f t="shared" si="1103"/>
        <v>724.99588070521713</v>
      </c>
      <c r="BY991" s="17">
        <f t="shared" si="1101"/>
        <v>1</v>
      </c>
      <c r="BZ991" s="17">
        <f t="shared" si="1104"/>
        <v>0</v>
      </c>
      <c r="CA991" s="66">
        <f t="shared" si="1126"/>
        <v>572</v>
      </c>
      <c r="CB991" s="66">
        <f>N3+CE991</f>
        <v>220825</v>
      </c>
      <c r="CC991" s="66">
        <f>MAX(BW404:BW991)</f>
        <v>154630.08732904927</v>
      </c>
      <c r="CD991" s="66">
        <f t="shared" si="1083"/>
        <v>-44554.292305157374</v>
      </c>
      <c r="CE991" s="66">
        <f t="shared" si="1127"/>
        <v>170825</v>
      </c>
      <c r="CF991" s="66">
        <f>MAX(CE404:CE991)</f>
        <v>170825</v>
      </c>
      <c r="CG991" s="66">
        <f t="shared" si="1084"/>
        <v>0</v>
      </c>
      <c r="CH991" s="370">
        <f t="shared" si="1124"/>
        <v>43192</v>
      </c>
      <c r="CI991" s="17">
        <f t="shared" si="1114"/>
        <v>1</v>
      </c>
      <c r="CJ991" s="17">
        <f t="shared" si="1115"/>
        <v>0</v>
      </c>
      <c r="CK991" s="38">
        <f>MAX(BV38:BV991)</f>
        <v>1876.9</v>
      </c>
      <c r="CL991" s="38">
        <f t="shared" si="1102"/>
        <v>-540.80000000000018</v>
      </c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</row>
    <row r="992" spans="1:147" customFormat="1" x14ac:dyDescent="0.25">
      <c r="A992" s="3"/>
      <c r="B992" s="254">
        <f t="shared" si="1128"/>
        <v>42989</v>
      </c>
      <c r="C992" s="5">
        <f t="shared" si="1131"/>
        <v>57435</v>
      </c>
      <c r="D992" s="5">
        <v>0</v>
      </c>
      <c r="E992" s="66">
        <f t="shared" si="1134"/>
        <v>0</v>
      </c>
      <c r="F992" s="66">
        <f t="shared" si="1129"/>
        <v>441.00000000000006</v>
      </c>
      <c r="G992" s="4">
        <f t="shared" si="1132"/>
        <v>57876</v>
      </c>
      <c r="H992" s="8">
        <f t="shared" si="1130"/>
        <v>7.6782449725776979E-3</v>
      </c>
      <c r="I992" s="3"/>
      <c r="J992" s="306">
        <v>43199</v>
      </c>
      <c r="K992" s="176">
        <v>1338</v>
      </c>
      <c r="L992" s="176">
        <v>1369.4</v>
      </c>
      <c r="M992" s="176">
        <v>1330.1</v>
      </c>
      <c r="N992" s="178">
        <v>1347.9</v>
      </c>
      <c r="O992" s="5">
        <f t="shared" si="1135"/>
        <v>39.300000000000182</v>
      </c>
      <c r="P992" s="8">
        <f t="shared" si="1136"/>
        <v>2.9372197309417175E-2</v>
      </c>
      <c r="Q992" s="8">
        <f>(AVERAGE(P989:P991))*Q1239</f>
        <v>1.1126341980377999E-2</v>
      </c>
      <c r="R992" s="8">
        <f>P991/P1239</f>
        <v>0.6372166949035023</v>
      </c>
      <c r="S992" s="109">
        <f t="shared" si="1116"/>
        <v>1323.1129544302541</v>
      </c>
      <c r="T992" s="5">
        <f t="shared" si="1117"/>
        <v>13</v>
      </c>
      <c r="U992" s="8">
        <f t="shared" si="1133"/>
        <v>0.56666666666666665</v>
      </c>
      <c r="V992" s="19">
        <f t="shared" si="1118"/>
        <v>0</v>
      </c>
      <c r="W992" s="109">
        <f t="shared" si="1119"/>
        <v>1352.8870455697459</v>
      </c>
      <c r="X992" s="5">
        <f t="shared" si="1120"/>
        <v>17</v>
      </c>
      <c r="Y992" s="8">
        <f t="shared" si="1137"/>
        <v>0.43333333333333335</v>
      </c>
      <c r="Z992" s="5">
        <f t="shared" si="1121"/>
        <v>0</v>
      </c>
      <c r="AA992" s="5">
        <f>K992*AA1239</f>
        <v>17.393999999999998</v>
      </c>
      <c r="AB992" s="5">
        <f t="shared" si="1138"/>
        <v>11.083747191151518</v>
      </c>
      <c r="AC992" s="2">
        <f t="shared" si="1100"/>
        <v>43199</v>
      </c>
      <c r="AD992" s="43">
        <f t="shared" si="1068"/>
        <v>1325</v>
      </c>
      <c r="AE992" s="235">
        <v>6.4</v>
      </c>
      <c r="AF992" s="131">
        <f>(AK991&gt;AF1239)*1</f>
        <v>1</v>
      </c>
      <c r="AG992" s="112">
        <f>MROUND((AD992*AG1239),5)</f>
        <v>1300</v>
      </c>
      <c r="AH992" s="113">
        <f>MROUND((AE992*AH1239),0.1)</f>
        <v>1.2000000000000002</v>
      </c>
      <c r="AI992" s="60">
        <f t="shared" si="1069"/>
        <v>11.800000000000182</v>
      </c>
      <c r="AJ992" s="60">
        <f t="shared" si="1122"/>
        <v>1338</v>
      </c>
      <c r="AK992" s="133">
        <f t="shared" si="1123"/>
        <v>1347.9</v>
      </c>
      <c r="AL992" s="41">
        <f t="shared" si="1139"/>
        <v>1355</v>
      </c>
      <c r="AM992" s="56">
        <f t="shared" si="1065"/>
        <v>7.1000000000000005</v>
      </c>
      <c r="AN992" s="82">
        <f t="shared" si="1066"/>
        <v>1</v>
      </c>
      <c r="AO992" s="82">
        <f t="shared" si="1070"/>
        <v>0</v>
      </c>
      <c r="AP992" s="33">
        <f t="shared" si="1085"/>
        <v>0</v>
      </c>
      <c r="AQ992" s="29">
        <f t="shared" si="1071"/>
        <v>0</v>
      </c>
      <c r="AR992" s="86">
        <f t="shared" si="1072"/>
        <v>1</v>
      </c>
      <c r="AS992" s="33">
        <f t="shared" si="1073"/>
        <v>0</v>
      </c>
      <c r="AT992" s="19">
        <f t="shared" si="1074"/>
        <v>0</v>
      </c>
      <c r="AU992" s="18">
        <f t="shared" si="1086"/>
        <v>1</v>
      </c>
      <c r="AV992" s="5">
        <f t="shared" si="1087"/>
        <v>7.1000000000000005</v>
      </c>
      <c r="AW992" s="17">
        <f t="shared" si="1075"/>
        <v>1</v>
      </c>
      <c r="AX992" s="17">
        <f t="shared" si="1076"/>
        <v>0</v>
      </c>
      <c r="AY992" s="17">
        <f t="shared" si="1088"/>
        <v>0</v>
      </c>
      <c r="AZ992" s="19">
        <f t="shared" si="1089"/>
        <v>1335</v>
      </c>
      <c r="BA992" s="19">
        <f t="shared" si="1090"/>
        <v>0</v>
      </c>
      <c r="BB992" s="19">
        <f t="shared" si="1091"/>
        <v>0</v>
      </c>
      <c r="BC992" s="19">
        <f t="shared" si="1092"/>
        <v>0</v>
      </c>
      <c r="BD992" s="17">
        <f t="shared" si="1093"/>
        <v>1335</v>
      </c>
      <c r="BE992" s="17">
        <f t="shared" si="1077"/>
        <v>0</v>
      </c>
      <c r="BF992" s="38">
        <f t="shared" si="1078"/>
        <v>0</v>
      </c>
      <c r="BG992" s="38">
        <f t="shared" si="1079"/>
        <v>0</v>
      </c>
      <c r="BH992" s="38">
        <f t="shared" si="1094"/>
        <v>0</v>
      </c>
      <c r="BI992" s="38">
        <f t="shared" si="1080"/>
        <v>-1.2000000000000002</v>
      </c>
      <c r="BJ992" s="5">
        <f t="shared" si="1081"/>
        <v>0</v>
      </c>
      <c r="BK992" s="5">
        <f t="shared" si="1095"/>
        <v>0</v>
      </c>
      <c r="BL992" s="22">
        <f t="shared" si="1096"/>
        <v>7.1000000000000005</v>
      </c>
      <c r="BM992" s="5">
        <f t="shared" si="1097"/>
        <v>5.9</v>
      </c>
      <c r="BN992" s="66">
        <f t="shared" si="1098"/>
        <v>590</v>
      </c>
      <c r="BO992" s="5">
        <f>AP992*BO1830</f>
        <v>0</v>
      </c>
      <c r="BP992" s="5">
        <f>AU992*BP1239</f>
        <v>-39</v>
      </c>
      <c r="BQ992" s="5">
        <f t="shared" si="1125"/>
        <v>-39</v>
      </c>
      <c r="BR992" s="356">
        <f t="shared" si="1113"/>
        <v>512</v>
      </c>
      <c r="BS992" s="5">
        <f t="shared" si="1099"/>
        <v>1347.9</v>
      </c>
      <c r="BT992" s="6"/>
      <c r="BU992" s="306">
        <v>43199</v>
      </c>
      <c r="BV992" s="38">
        <f t="shared" si="1082"/>
        <v>1347.9</v>
      </c>
      <c r="BW992" s="66">
        <f>BV27*BV992</f>
        <v>111047.9485912012</v>
      </c>
      <c r="BX992" s="66">
        <f t="shared" si="1103"/>
        <v>972.15356730930216</v>
      </c>
      <c r="BY992" s="17">
        <f t="shared" si="1101"/>
        <v>1</v>
      </c>
      <c r="BZ992" s="17">
        <f t="shared" si="1104"/>
        <v>0</v>
      </c>
      <c r="CA992" s="66">
        <f t="shared" si="1126"/>
        <v>512</v>
      </c>
      <c r="CB992" s="66">
        <f>N3+CE992</f>
        <v>221337</v>
      </c>
      <c r="CC992" s="66">
        <f>MAX(BW404:BW992)</f>
        <v>154630.08732904927</v>
      </c>
      <c r="CD992" s="66">
        <f t="shared" si="1083"/>
        <v>-43582.138737848072</v>
      </c>
      <c r="CE992" s="66">
        <f t="shared" si="1127"/>
        <v>171337</v>
      </c>
      <c r="CF992" s="66">
        <f>MAX(CE404:CE992)</f>
        <v>171337</v>
      </c>
      <c r="CG992" s="66">
        <f t="shared" si="1084"/>
        <v>0</v>
      </c>
      <c r="CH992" s="370">
        <f t="shared" si="1124"/>
        <v>43199</v>
      </c>
      <c r="CI992" s="17">
        <f t="shared" si="1114"/>
        <v>1</v>
      </c>
      <c r="CJ992" s="17">
        <f t="shared" si="1115"/>
        <v>0</v>
      </c>
      <c r="CK992" s="38">
        <f>MAX(BV38:BV992)</f>
        <v>1876.9</v>
      </c>
      <c r="CL992" s="38">
        <f t="shared" si="1102"/>
        <v>-529</v>
      </c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</row>
    <row r="993" spans="1:147" customFormat="1" x14ac:dyDescent="0.25">
      <c r="A993" s="3"/>
      <c r="B993" s="254">
        <f t="shared" si="1128"/>
        <v>42996</v>
      </c>
      <c r="C993" s="5">
        <f t="shared" si="1131"/>
        <v>57876</v>
      </c>
      <c r="D993" s="5">
        <v>0</v>
      </c>
      <c r="E993" s="66">
        <f t="shared" si="1134"/>
        <v>0</v>
      </c>
      <c r="F993" s="66">
        <f t="shared" si="1129"/>
        <v>342.00000000000011</v>
      </c>
      <c r="G993" s="4">
        <f t="shared" si="1132"/>
        <v>58218</v>
      </c>
      <c r="H993" s="8">
        <f t="shared" si="1130"/>
        <v>5.9091851544681752E-3</v>
      </c>
      <c r="I993" s="3"/>
      <c r="J993" s="306">
        <v>43206</v>
      </c>
      <c r="K993" s="176">
        <v>1349.8</v>
      </c>
      <c r="L993" s="176">
        <v>1359</v>
      </c>
      <c r="M993" s="176">
        <v>1337</v>
      </c>
      <c r="N993" s="178">
        <v>1338.3</v>
      </c>
      <c r="O993" s="5">
        <f t="shared" si="1135"/>
        <v>22</v>
      </c>
      <c r="P993" s="8">
        <f t="shared" si="1136"/>
        <v>1.6298710920136315E-2</v>
      </c>
      <c r="Q993" s="8">
        <f>(AVERAGE(P990:P992))*Q1239</f>
        <v>1.0594466777649547E-2</v>
      </c>
      <c r="R993" s="8">
        <f>P992/P1239</f>
        <v>0.83297612013107991</v>
      </c>
      <c r="S993" s="109">
        <f t="shared" si="1116"/>
        <v>1335.4995887435286</v>
      </c>
      <c r="T993" s="5">
        <f t="shared" si="1117"/>
        <v>14.799999999999955</v>
      </c>
      <c r="U993" s="8">
        <f t="shared" si="1133"/>
        <v>0.50666666666666815</v>
      </c>
      <c r="V993" s="19">
        <f t="shared" si="1118"/>
        <v>0</v>
      </c>
      <c r="W993" s="109">
        <f t="shared" si="1119"/>
        <v>1364.1004112564713</v>
      </c>
      <c r="X993" s="5">
        <f t="shared" si="1120"/>
        <v>15.200000000000045</v>
      </c>
      <c r="Y993" s="8">
        <f t="shared" si="1137"/>
        <v>0.49333333333333185</v>
      </c>
      <c r="Z993" s="5">
        <f t="shared" si="1121"/>
        <v>0</v>
      </c>
      <c r="AA993" s="5">
        <f>K993*AA1239</f>
        <v>17.5474</v>
      </c>
      <c r="AB993" s="5">
        <f t="shared" si="1138"/>
        <v>14.616565170388112</v>
      </c>
      <c r="AC993" s="2">
        <f t="shared" si="1100"/>
        <v>43206</v>
      </c>
      <c r="AD993" s="43">
        <f t="shared" si="1068"/>
        <v>1335</v>
      </c>
      <c r="AE993" s="235">
        <v>6.3</v>
      </c>
      <c r="AF993" s="131">
        <f>(AK992&gt;AF1239)*1</f>
        <v>1</v>
      </c>
      <c r="AG993" s="112">
        <f>MROUND((AD993*AG1239),5)</f>
        <v>1310</v>
      </c>
      <c r="AH993" s="113">
        <f>MROUND((AE993*AH1239),0.1)</f>
        <v>1.1000000000000001</v>
      </c>
      <c r="AI993" s="60">
        <f t="shared" si="1069"/>
        <v>-9.6000000000001364</v>
      </c>
      <c r="AJ993" s="60">
        <f t="shared" si="1122"/>
        <v>1349.8</v>
      </c>
      <c r="AK993" s="133">
        <f t="shared" si="1123"/>
        <v>1338.3</v>
      </c>
      <c r="AL993" s="41">
        <f t="shared" si="1139"/>
        <v>1365</v>
      </c>
      <c r="AM993" s="56">
        <f t="shared" si="1065"/>
        <v>4.8000000000000007</v>
      </c>
      <c r="AN993" s="82">
        <f t="shared" si="1066"/>
        <v>0</v>
      </c>
      <c r="AO993" s="82">
        <f t="shared" si="1070"/>
        <v>1</v>
      </c>
      <c r="AP993" s="33">
        <f t="shared" si="1085"/>
        <v>0</v>
      </c>
      <c r="AQ993" s="29">
        <f t="shared" si="1071"/>
        <v>0</v>
      </c>
      <c r="AR993" s="86">
        <f t="shared" si="1072"/>
        <v>1</v>
      </c>
      <c r="AS993" s="33">
        <f t="shared" si="1073"/>
        <v>0</v>
      </c>
      <c r="AT993" s="19">
        <f t="shared" si="1074"/>
        <v>0</v>
      </c>
      <c r="AU993" s="18">
        <f t="shared" si="1086"/>
        <v>1</v>
      </c>
      <c r="AV993" s="5">
        <f t="shared" si="1087"/>
        <v>4.8000000000000007</v>
      </c>
      <c r="AW993" s="17">
        <f t="shared" si="1075"/>
        <v>1</v>
      </c>
      <c r="AX993" s="17">
        <f t="shared" si="1076"/>
        <v>0</v>
      </c>
      <c r="AY993" s="17">
        <f t="shared" si="1088"/>
        <v>0</v>
      </c>
      <c r="AZ993" s="19">
        <f t="shared" si="1089"/>
        <v>1335</v>
      </c>
      <c r="BA993" s="19">
        <f t="shared" si="1090"/>
        <v>0</v>
      </c>
      <c r="BB993" s="19">
        <f t="shared" si="1091"/>
        <v>0</v>
      </c>
      <c r="BC993" s="19">
        <f t="shared" si="1092"/>
        <v>0</v>
      </c>
      <c r="BD993" s="17">
        <f t="shared" si="1093"/>
        <v>1335</v>
      </c>
      <c r="BE993" s="17">
        <f t="shared" si="1077"/>
        <v>0</v>
      </c>
      <c r="BF993" s="38">
        <f t="shared" si="1078"/>
        <v>0</v>
      </c>
      <c r="BG993" s="38">
        <f t="shared" si="1079"/>
        <v>0</v>
      </c>
      <c r="BH993" s="38">
        <f t="shared" si="1094"/>
        <v>0</v>
      </c>
      <c r="BI993" s="38">
        <f t="shared" si="1080"/>
        <v>-1.1000000000000001</v>
      </c>
      <c r="BJ993" s="5">
        <f t="shared" si="1081"/>
        <v>0</v>
      </c>
      <c r="BK993" s="5">
        <f t="shared" si="1095"/>
        <v>0</v>
      </c>
      <c r="BL993" s="22">
        <f t="shared" si="1096"/>
        <v>4.8000000000000007</v>
      </c>
      <c r="BM993" s="5">
        <f t="shared" si="1097"/>
        <v>3.7000000000000006</v>
      </c>
      <c r="BN993" s="66">
        <f t="shared" si="1098"/>
        <v>370.00000000000006</v>
      </c>
      <c r="BO993" s="5">
        <f>AP993*BO1831</f>
        <v>0</v>
      </c>
      <c r="BP993" s="5">
        <f>AU993*BP1239</f>
        <v>-39</v>
      </c>
      <c r="BQ993" s="5">
        <f t="shared" si="1125"/>
        <v>-39</v>
      </c>
      <c r="BR993" s="356">
        <f t="shared" si="1113"/>
        <v>292.00000000000006</v>
      </c>
      <c r="BS993" s="5">
        <f t="shared" si="1099"/>
        <v>1338.3</v>
      </c>
      <c r="BT993" s="6"/>
      <c r="BU993" s="306">
        <v>43206</v>
      </c>
      <c r="BV993" s="38">
        <f t="shared" si="1082"/>
        <v>1338.3</v>
      </c>
      <c r="BW993" s="66">
        <f>BV27*BV993</f>
        <v>110257.04399406821</v>
      </c>
      <c r="BX993" s="66">
        <f t="shared" si="1103"/>
        <v>-790.9045971329906</v>
      </c>
      <c r="BY993" s="17">
        <f t="shared" si="1101"/>
        <v>0</v>
      </c>
      <c r="BZ993" s="17">
        <f t="shared" si="1104"/>
        <v>1</v>
      </c>
      <c r="CA993" s="66">
        <f t="shared" si="1126"/>
        <v>292</v>
      </c>
      <c r="CB993" s="66">
        <f>N3+CE993</f>
        <v>221629</v>
      </c>
      <c r="CC993" s="66">
        <f>MAX(BW404:BW993)</f>
        <v>154630.08732904927</v>
      </c>
      <c r="CD993" s="66">
        <f t="shared" si="1083"/>
        <v>-44373.043334981063</v>
      </c>
      <c r="CE993" s="66">
        <f t="shared" si="1127"/>
        <v>171629</v>
      </c>
      <c r="CF993" s="66">
        <f>MAX(CE404:CE993)</f>
        <v>171629</v>
      </c>
      <c r="CG993" s="66">
        <f t="shared" si="1084"/>
        <v>0</v>
      </c>
      <c r="CH993" s="370">
        <f t="shared" si="1124"/>
        <v>43206</v>
      </c>
      <c r="CI993" s="17">
        <f t="shared" si="1114"/>
        <v>1</v>
      </c>
      <c r="CJ993" s="17">
        <f t="shared" si="1115"/>
        <v>0</v>
      </c>
      <c r="CK993" s="38">
        <f>MAX(BV38:BV993)</f>
        <v>1876.9</v>
      </c>
      <c r="CL993" s="38">
        <f t="shared" si="1102"/>
        <v>-538.60000000000014</v>
      </c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</row>
    <row r="994" spans="1:147" customFormat="1" x14ac:dyDescent="0.25">
      <c r="A994" s="3"/>
      <c r="B994" s="254">
        <f t="shared" si="1128"/>
        <v>43003</v>
      </c>
      <c r="C994" s="5">
        <f t="shared" si="1131"/>
        <v>58218</v>
      </c>
      <c r="D994" s="5">
        <v>0</v>
      </c>
      <c r="E994" s="66">
        <f t="shared" si="1134"/>
        <v>0</v>
      </c>
      <c r="F994" s="66">
        <f t="shared" si="1129"/>
        <v>362.00000000000006</v>
      </c>
      <c r="G994" s="4">
        <f t="shared" si="1132"/>
        <v>58580</v>
      </c>
      <c r="H994" s="8">
        <f t="shared" si="1130"/>
        <v>6.2180081761654482E-3</v>
      </c>
      <c r="I994" s="3"/>
      <c r="J994" s="306">
        <v>43213</v>
      </c>
      <c r="K994" s="176">
        <v>1336.2</v>
      </c>
      <c r="L994" s="176">
        <v>1337.6</v>
      </c>
      <c r="M994" s="176">
        <v>1315.8</v>
      </c>
      <c r="N994" s="178">
        <v>1323.4</v>
      </c>
      <c r="O994" s="5">
        <f t="shared" si="1135"/>
        <v>21.799999999999955</v>
      </c>
      <c r="P994" s="8">
        <f t="shared" si="1136"/>
        <v>1.6314922915731143E-2</v>
      </c>
      <c r="Q994" s="8">
        <f>(AVERAGE(P991:P993))*Q1239</f>
        <v>9.0853713665556401E-3</v>
      </c>
      <c r="R994" s="8">
        <f>P993/P1239</f>
        <v>0.46222067904468278</v>
      </c>
      <c r="S994" s="109">
        <f t="shared" si="1116"/>
        <v>1324.0601267800084</v>
      </c>
      <c r="T994" s="5">
        <f t="shared" si="1117"/>
        <v>11.200000000000045</v>
      </c>
      <c r="U994" s="8">
        <f t="shared" si="1133"/>
        <v>0.55199999999999816</v>
      </c>
      <c r="V994" s="19">
        <f t="shared" si="1118"/>
        <v>1.5999999999999091</v>
      </c>
      <c r="W994" s="109">
        <f t="shared" si="1119"/>
        <v>1348.3398732199917</v>
      </c>
      <c r="X994" s="5">
        <f t="shared" si="1120"/>
        <v>13.799999999999955</v>
      </c>
      <c r="Y994" s="8">
        <f t="shared" si="1137"/>
        <v>0.44800000000000184</v>
      </c>
      <c r="Z994" s="5">
        <f t="shared" si="1121"/>
        <v>0</v>
      </c>
      <c r="AA994" s="5">
        <f>K994*AA1239</f>
        <v>17.3706</v>
      </c>
      <c r="AB994" s="5">
        <f t="shared" si="1138"/>
        <v>8.0290505274135668</v>
      </c>
      <c r="AC994" s="2">
        <f t="shared" si="1100"/>
        <v>43213</v>
      </c>
      <c r="AD994" s="43">
        <f t="shared" si="1068"/>
        <v>1325</v>
      </c>
      <c r="AE994" s="235">
        <v>7.4</v>
      </c>
      <c r="AF994" s="131">
        <f>(AK993&gt;AF1239)*1</f>
        <v>1</v>
      </c>
      <c r="AG994" s="112">
        <f>MROUND((AD994*AG1239),5)</f>
        <v>1300</v>
      </c>
      <c r="AH994" s="113">
        <f>MROUND((AE994*AH1239),0.1)</f>
        <v>1.3</v>
      </c>
      <c r="AI994" s="60">
        <f t="shared" si="1069"/>
        <v>-14.899999999999864</v>
      </c>
      <c r="AJ994" s="60">
        <f t="shared" si="1122"/>
        <v>1336.2</v>
      </c>
      <c r="AK994" s="133">
        <f t="shared" si="1123"/>
        <v>1323.4</v>
      </c>
      <c r="AL994" s="41">
        <f t="shared" si="1139"/>
        <v>1350</v>
      </c>
      <c r="AM994" s="56">
        <f t="shared" si="1065"/>
        <v>7.2</v>
      </c>
      <c r="AN994" s="82">
        <f t="shared" si="1066"/>
        <v>0</v>
      </c>
      <c r="AO994" s="82">
        <f t="shared" si="1070"/>
        <v>1</v>
      </c>
      <c r="AP994" s="33">
        <f t="shared" si="1085"/>
        <v>0</v>
      </c>
      <c r="AQ994" s="29">
        <f t="shared" si="1071"/>
        <v>0</v>
      </c>
      <c r="AR994" s="86">
        <f t="shared" si="1072"/>
        <v>0</v>
      </c>
      <c r="AS994" s="33">
        <f t="shared" si="1073"/>
        <v>0</v>
      </c>
      <c r="AT994" s="19">
        <f t="shared" si="1074"/>
        <v>0</v>
      </c>
      <c r="AU994" s="18">
        <f t="shared" si="1086"/>
        <v>1</v>
      </c>
      <c r="AV994" s="5">
        <f t="shared" si="1087"/>
        <v>7.2</v>
      </c>
      <c r="AW994" s="17">
        <f t="shared" si="1075"/>
        <v>1</v>
      </c>
      <c r="AX994" s="17">
        <f t="shared" si="1076"/>
        <v>0</v>
      </c>
      <c r="AY994" s="17">
        <f t="shared" si="1088"/>
        <v>0</v>
      </c>
      <c r="AZ994" s="19">
        <f t="shared" si="1089"/>
        <v>1335</v>
      </c>
      <c r="BA994" s="19">
        <f t="shared" si="1090"/>
        <v>0</v>
      </c>
      <c r="BB994" s="19">
        <f t="shared" si="1091"/>
        <v>0</v>
      </c>
      <c r="BC994" s="19">
        <f t="shared" si="1092"/>
        <v>0</v>
      </c>
      <c r="BD994" s="17">
        <f t="shared" si="1093"/>
        <v>1335</v>
      </c>
      <c r="BE994" s="17">
        <f t="shared" si="1077"/>
        <v>0</v>
      </c>
      <c r="BF994" s="38">
        <f t="shared" si="1078"/>
        <v>0</v>
      </c>
      <c r="BG994" s="38">
        <f t="shared" si="1079"/>
        <v>0</v>
      </c>
      <c r="BH994" s="38">
        <f t="shared" si="1094"/>
        <v>0</v>
      </c>
      <c r="BI994" s="38">
        <f t="shared" si="1080"/>
        <v>-1.3</v>
      </c>
      <c r="BJ994" s="5">
        <f t="shared" si="1081"/>
        <v>0</v>
      </c>
      <c r="BK994" s="5">
        <f t="shared" si="1095"/>
        <v>0</v>
      </c>
      <c r="BL994" s="22">
        <f t="shared" si="1096"/>
        <v>7.2</v>
      </c>
      <c r="BM994" s="5">
        <f t="shared" si="1097"/>
        <v>5.9</v>
      </c>
      <c r="BN994" s="66">
        <f t="shared" si="1098"/>
        <v>590</v>
      </c>
      <c r="BO994" s="5">
        <f>AP994*BO1832</f>
        <v>0</v>
      </c>
      <c r="BP994" s="5">
        <f>AU994*BP1239</f>
        <v>-39</v>
      </c>
      <c r="BQ994" s="5">
        <f t="shared" si="1125"/>
        <v>-39</v>
      </c>
      <c r="BR994" s="356">
        <f t="shared" si="1113"/>
        <v>512</v>
      </c>
      <c r="BS994" s="5">
        <f t="shared" si="1099"/>
        <v>1323.4</v>
      </c>
      <c r="BT994" s="6"/>
      <c r="BU994" s="306">
        <v>43213</v>
      </c>
      <c r="BV994" s="38">
        <f t="shared" si="1082"/>
        <v>1323.4</v>
      </c>
      <c r="BW994" s="66">
        <f>BV27*BV994</f>
        <v>109029.49415060143</v>
      </c>
      <c r="BX994" s="66">
        <f t="shared" si="1103"/>
        <v>-1227.5498434667825</v>
      </c>
      <c r="BY994" s="17">
        <f t="shared" si="1101"/>
        <v>0</v>
      </c>
      <c r="BZ994" s="17">
        <f t="shared" si="1104"/>
        <v>1</v>
      </c>
      <c r="CA994" s="66">
        <f t="shared" si="1126"/>
        <v>512</v>
      </c>
      <c r="CB994" s="66">
        <f>N3+CE994</f>
        <v>222141</v>
      </c>
      <c r="CC994" s="66">
        <f>MAX(BW404:BW994)</f>
        <v>154630.08732904927</v>
      </c>
      <c r="CD994" s="66">
        <f t="shared" si="1083"/>
        <v>-45600.593178447845</v>
      </c>
      <c r="CE994" s="66">
        <f t="shared" si="1127"/>
        <v>172141</v>
      </c>
      <c r="CF994" s="66">
        <f>MAX(CE404:CE994)</f>
        <v>172141</v>
      </c>
      <c r="CG994" s="66">
        <f t="shared" si="1084"/>
        <v>0</v>
      </c>
      <c r="CH994" s="370">
        <f t="shared" si="1124"/>
        <v>43213</v>
      </c>
      <c r="CI994" s="17">
        <f t="shared" si="1114"/>
        <v>1</v>
      </c>
      <c r="CJ994" s="17">
        <f t="shared" si="1115"/>
        <v>0</v>
      </c>
      <c r="CK994" s="38">
        <f>MAX(BV38:BV994)</f>
        <v>1876.9</v>
      </c>
      <c r="CL994" s="38">
        <f t="shared" si="1102"/>
        <v>-553.5</v>
      </c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</row>
    <row r="995" spans="1:147" customFormat="1" x14ac:dyDescent="0.25">
      <c r="A995" s="3"/>
      <c r="B995" s="254">
        <f t="shared" si="1128"/>
        <v>43010</v>
      </c>
      <c r="C995" s="5">
        <f t="shared" si="1131"/>
        <v>58580</v>
      </c>
      <c r="D995" s="5">
        <v>0</v>
      </c>
      <c r="E995" s="66">
        <f t="shared" si="1134"/>
        <v>0</v>
      </c>
      <c r="F995" s="66">
        <f t="shared" si="1129"/>
        <v>352</v>
      </c>
      <c r="G995" s="4">
        <f t="shared" si="1132"/>
        <v>58932</v>
      </c>
      <c r="H995" s="8">
        <f t="shared" si="1130"/>
        <v>6.0088767497439403E-3</v>
      </c>
      <c r="I995" s="3"/>
      <c r="J995" s="306">
        <v>43220</v>
      </c>
      <c r="K995" s="176">
        <v>1324</v>
      </c>
      <c r="L995" s="176">
        <v>1325.9</v>
      </c>
      <c r="M995" s="176">
        <v>1302.3</v>
      </c>
      <c r="N995" s="178">
        <v>1314.7</v>
      </c>
      <c r="O995" s="5">
        <f t="shared" si="1135"/>
        <v>23.600000000000136</v>
      </c>
      <c r="P995" s="8">
        <f t="shared" si="1136"/>
        <v>1.7824773413897384E-2</v>
      </c>
      <c r="Q995" s="8">
        <f>(AVERAGE(P992:P994))*Q1239</f>
        <v>8.2647774860379521E-3</v>
      </c>
      <c r="R995" s="8">
        <f>P994/P1239</f>
        <v>0.46268044053436308</v>
      </c>
      <c r="S995" s="109">
        <f t="shared" si="1116"/>
        <v>1313.0574346084857</v>
      </c>
      <c r="T995" s="5">
        <f t="shared" si="1117"/>
        <v>9</v>
      </c>
      <c r="U995" s="8">
        <f t="shared" si="1133"/>
        <v>0.55000000000000004</v>
      </c>
      <c r="V995" s="19">
        <f t="shared" si="1118"/>
        <v>0.29999999999995453</v>
      </c>
      <c r="W995" s="109">
        <f t="shared" si="1119"/>
        <v>1334.9425653915143</v>
      </c>
      <c r="X995" s="5">
        <f t="shared" si="1120"/>
        <v>11</v>
      </c>
      <c r="Y995" s="8">
        <f t="shared" si="1137"/>
        <v>0.44999999999999996</v>
      </c>
      <c r="Z995" s="5">
        <f t="shared" si="1121"/>
        <v>0</v>
      </c>
      <c r="AA995" s="5">
        <f>K995*AA1239</f>
        <v>17.212</v>
      </c>
      <c r="AB995" s="5">
        <f t="shared" si="1138"/>
        <v>7.9636557424774574</v>
      </c>
      <c r="AC995" s="2">
        <f t="shared" si="1100"/>
        <v>43220</v>
      </c>
      <c r="AD995" s="43">
        <f t="shared" si="1068"/>
        <v>1315</v>
      </c>
      <c r="AE995" s="235">
        <v>4.4000000000000004</v>
      </c>
      <c r="AF995" s="131">
        <f>(AK994&gt;AF1239)*1</f>
        <v>1</v>
      </c>
      <c r="AG995" s="112">
        <f>MROUND((AD995*AG1239),5)</f>
        <v>1290</v>
      </c>
      <c r="AH995" s="113">
        <f>MROUND((AE995*AH1239),0.1)</f>
        <v>0.8</v>
      </c>
      <c r="AI995" s="60">
        <f t="shared" si="1069"/>
        <v>-8.7000000000000455</v>
      </c>
      <c r="AJ995" s="60">
        <f t="shared" si="1122"/>
        <v>1324</v>
      </c>
      <c r="AK995" s="133">
        <f t="shared" si="1123"/>
        <v>1314.7</v>
      </c>
      <c r="AL995" s="41">
        <f t="shared" si="1139"/>
        <v>1335</v>
      </c>
      <c r="AM995" s="56">
        <f t="shared" si="1065"/>
        <v>3.6</v>
      </c>
      <c r="AN995" s="82">
        <f t="shared" si="1066"/>
        <v>0</v>
      </c>
      <c r="AO995" s="82">
        <f t="shared" si="1070"/>
        <v>1</v>
      </c>
      <c r="AP995" s="33">
        <f t="shared" si="1085"/>
        <v>0</v>
      </c>
      <c r="AQ995" s="29">
        <f t="shared" si="1071"/>
        <v>0</v>
      </c>
      <c r="AR995" s="86">
        <f t="shared" si="1072"/>
        <v>0</v>
      </c>
      <c r="AS995" s="33">
        <f t="shared" si="1073"/>
        <v>0</v>
      </c>
      <c r="AT995" s="19">
        <f t="shared" si="1074"/>
        <v>0</v>
      </c>
      <c r="AU995" s="18">
        <f t="shared" si="1086"/>
        <v>1</v>
      </c>
      <c r="AV995" s="5">
        <f t="shared" si="1087"/>
        <v>3.6</v>
      </c>
      <c r="AW995" s="17">
        <f t="shared" si="1075"/>
        <v>1</v>
      </c>
      <c r="AX995" s="17">
        <f t="shared" si="1076"/>
        <v>0</v>
      </c>
      <c r="AY995" s="17">
        <f t="shared" si="1088"/>
        <v>0</v>
      </c>
      <c r="AZ995" s="19">
        <f t="shared" si="1089"/>
        <v>1335</v>
      </c>
      <c r="BA995" s="19">
        <f t="shared" si="1090"/>
        <v>0</v>
      </c>
      <c r="BB995" s="19">
        <f t="shared" si="1091"/>
        <v>0</v>
      </c>
      <c r="BC995" s="19">
        <f t="shared" si="1092"/>
        <v>0</v>
      </c>
      <c r="BD995" s="17">
        <f t="shared" si="1093"/>
        <v>1335</v>
      </c>
      <c r="BE995" s="17">
        <f t="shared" si="1077"/>
        <v>0</v>
      </c>
      <c r="BF995" s="38">
        <f t="shared" si="1078"/>
        <v>0</v>
      </c>
      <c r="BG995" s="38">
        <f t="shared" si="1079"/>
        <v>0</v>
      </c>
      <c r="BH995" s="38">
        <f t="shared" si="1094"/>
        <v>0</v>
      </c>
      <c r="BI995" s="38">
        <f t="shared" si="1080"/>
        <v>-0.8</v>
      </c>
      <c r="BJ995" s="5">
        <f t="shared" si="1081"/>
        <v>0</v>
      </c>
      <c r="BK995" s="5">
        <f t="shared" si="1095"/>
        <v>0</v>
      </c>
      <c r="BL995" s="22">
        <f t="shared" si="1096"/>
        <v>3.6</v>
      </c>
      <c r="BM995" s="5">
        <f t="shared" si="1097"/>
        <v>2.8</v>
      </c>
      <c r="BN995" s="66">
        <f t="shared" si="1098"/>
        <v>280</v>
      </c>
      <c r="BO995" s="5">
        <f>AP995*BO1833</f>
        <v>0</v>
      </c>
      <c r="BP995" s="5">
        <f>AU995*BP1239</f>
        <v>-39</v>
      </c>
      <c r="BQ995" s="5">
        <f t="shared" si="1125"/>
        <v>-39</v>
      </c>
      <c r="BR995" s="356">
        <f t="shared" si="1113"/>
        <v>202</v>
      </c>
      <c r="BS995" s="5">
        <f t="shared" si="1099"/>
        <v>1314.7</v>
      </c>
      <c r="BT995" s="6"/>
      <c r="BU995" s="306">
        <v>43220</v>
      </c>
      <c r="BV995" s="38">
        <f t="shared" si="1082"/>
        <v>1314.7</v>
      </c>
      <c r="BW995" s="66">
        <f>BV27*BV995</f>
        <v>108312.73685944967</v>
      </c>
      <c r="BX995" s="66">
        <f t="shared" si="1103"/>
        <v>-716.75729115176364</v>
      </c>
      <c r="BY995" s="17">
        <f t="shared" si="1101"/>
        <v>0</v>
      </c>
      <c r="BZ995" s="17">
        <f t="shared" si="1104"/>
        <v>1</v>
      </c>
      <c r="CA995" s="66">
        <f t="shared" si="1126"/>
        <v>202</v>
      </c>
      <c r="CB995" s="66">
        <f>N3+CE995</f>
        <v>222343</v>
      </c>
      <c r="CC995" s="66">
        <f>MAX(BW404:BW995)</f>
        <v>154630.08732904927</v>
      </c>
      <c r="CD995" s="66">
        <f t="shared" si="1083"/>
        <v>-46317.350469599609</v>
      </c>
      <c r="CE995" s="66">
        <f t="shared" si="1127"/>
        <v>172343</v>
      </c>
      <c r="CF995" s="66">
        <f>MAX(CE404:CE995)</f>
        <v>172343</v>
      </c>
      <c r="CG995" s="66">
        <f t="shared" si="1084"/>
        <v>0</v>
      </c>
      <c r="CH995" s="370">
        <f t="shared" si="1124"/>
        <v>43220</v>
      </c>
      <c r="CI995" s="17">
        <f t="shared" si="1114"/>
        <v>1</v>
      </c>
      <c r="CJ995" s="17">
        <f t="shared" si="1115"/>
        <v>0</v>
      </c>
      <c r="CK995" s="38">
        <f>MAX(BV38:BV995)</f>
        <v>1876.9</v>
      </c>
      <c r="CL995" s="38">
        <f t="shared" si="1102"/>
        <v>-562.20000000000005</v>
      </c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</row>
    <row r="996" spans="1:147" customFormat="1" x14ac:dyDescent="0.25">
      <c r="A996" s="3"/>
      <c r="B996" s="254">
        <f t="shared" si="1128"/>
        <v>43017</v>
      </c>
      <c r="C996" s="5">
        <f t="shared" si="1131"/>
        <v>58932</v>
      </c>
      <c r="D996" s="5">
        <v>0</v>
      </c>
      <c r="E996" s="66">
        <f t="shared" si="1134"/>
        <v>0</v>
      </c>
      <c r="F996" s="66">
        <f t="shared" si="1129"/>
        <v>-3518</v>
      </c>
      <c r="G996" s="4">
        <f t="shared" si="1132"/>
        <v>55414</v>
      </c>
      <c r="H996" s="8">
        <f t="shared" si="1130"/>
        <v>-5.9695920722188288E-2</v>
      </c>
      <c r="I996" s="3"/>
      <c r="J996" s="306">
        <v>43227</v>
      </c>
      <c r="K996" s="176">
        <v>1316.3</v>
      </c>
      <c r="L996" s="176">
        <v>1326.3</v>
      </c>
      <c r="M996" s="176">
        <v>1304.2</v>
      </c>
      <c r="N996" s="178">
        <v>1320.7</v>
      </c>
      <c r="O996" s="5">
        <f t="shared" si="1135"/>
        <v>22.099999999999909</v>
      </c>
      <c r="P996" s="8">
        <f t="shared" si="1136"/>
        <v>1.6789485679556265E-2</v>
      </c>
      <c r="Q996" s="8">
        <f>(AVERAGE(P993:P995))*Q1239</f>
        <v>6.7251209666353137E-3</v>
      </c>
      <c r="R996" s="8">
        <f>P995/P1239</f>
        <v>0.50549880365142086</v>
      </c>
      <c r="S996" s="109">
        <f t="shared" si="1116"/>
        <v>1307.4477232716179</v>
      </c>
      <c r="T996" s="5">
        <f t="shared" si="1117"/>
        <v>11.299999999999955</v>
      </c>
      <c r="U996" s="8">
        <f t="shared" si="1133"/>
        <v>0.43500000000000227</v>
      </c>
      <c r="V996" s="19">
        <f t="shared" si="1118"/>
        <v>0</v>
      </c>
      <c r="W996" s="109">
        <f t="shared" si="1119"/>
        <v>1325.152276728382</v>
      </c>
      <c r="X996" s="5">
        <f t="shared" si="1120"/>
        <v>8.7000000000000455</v>
      </c>
      <c r="Y996" s="8">
        <f t="shared" si="1137"/>
        <v>0.56499999999999773</v>
      </c>
      <c r="Z996" s="5">
        <f t="shared" si="1121"/>
        <v>0</v>
      </c>
      <c r="AA996" s="5">
        <f>K996*AA1239</f>
        <v>17.111899999999999</v>
      </c>
      <c r="AB996" s="5">
        <f t="shared" si="1138"/>
        <v>8.6500449782027484</v>
      </c>
      <c r="AC996" s="2">
        <f t="shared" si="1100"/>
        <v>43227</v>
      </c>
      <c r="AD996" s="43">
        <f t="shared" si="1068"/>
        <v>1305</v>
      </c>
      <c r="AE996" s="235">
        <v>4.4000000000000004</v>
      </c>
      <c r="AF996" s="131">
        <f>(AK995&gt;AF1239)*1</f>
        <v>1</v>
      </c>
      <c r="AG996" s="112">
        <f>MROUND((AD996*AG1239),5)</f>
        <v>1280</v>
      </c>
      <c r="AH996" s="113">
        <f>MROUND((AE996*AH1239),0.1)</f>
        <v>0.8</v>
      </c>
      <c r="AI996" s="60">
        <f t="shared" si="1069"/>
        <v>6</v>
      </c>
      <c r="AJ996" s="60">
        <f t="shared" si="1122"/>
        <v>1316.3</v>
      </c>
      <c r="AK996" s="133">
        <f t="shared" si="1123"/>
        <v>1320.7</v>
      </c>
      <c r="AL996" s="41">
        <f t="shared" si="1139"/>
        <v>1325</v>
      </c>
      <c r="AM996" s="56">
        <f t="shared" si="1065"/>
        <v>3.6</v>
      </c>
      <c r="AN996" s="82">
        <f t="shared" si="1066"/>
        <v>1</v>
      </c>
      <c r="AO996" s="82">
        <f t="shared" si="1070"/>
        <v>0</v>
      </c>
      <c r="AP996" s="33">
        <f t="shared" si="1085"/>
        <v>0</v>
      </c>
      <c r="AQ996" s="29">
        <f t="shared" si="1071"/>
        <v>0</v>
      </c>
      <c r="AR996" s="86">
        <f t="shared" si="1072"/>
        <v>1</v>
      </c>
      <c r="AS996" s="33">
        <f t="shared" si="1073"/>
        <v>0</v>
      </c>
      <c r="AT996" s="19">
        <f t="shared" si="1074"/>
        <v>0</v>
      </c>
      <c r="AU996" s="18">
        <f t="shared" si="1086"/>
        <v>1</v>
      </c>
      <c r="AV996" s="5">
        <f t="shared" si="1087"/>
        <v>3.6</v>
      </c>
      <c r="AW996" s="17">
        <f t="shared" si="1075"/>
        <v>1</v>
      </c>
      <c r="AX996" s="17">
        <f t="shared" si="1076"/>
        <v>0</v>
      </c>
      <c r="AY996" s="17">
        <f t="shared" si="1088"/>
        <v>0</v>
      </c>
      <c r="AZ996" s="19">
        <f t="shared" si="1089"/>
        <v>1335</v>
      </c>
      <c r="BA996" s="19">
        <f t="shared" si="1090"/>
        <v>0</v>
      </c>
      <c r="BB996" s="19">
        <f t="shared" si="1091"/>
        <v>0</v>
      </c>
      <c r="BC996" s="19">
        <f t="shared" si="1092"/>
        <v>0</v>
      </c>
      <c r="BD996" s="17">
        <f t="shared" si="1093"/>
        <v>1335</v>
      </c>
      <c r="BE996" s="17">
        <f t="shared" si="1077"/>
        <v>0</v>
      </c>
      <c r="BF996" s="38">
        <f t="shared" si="1078"/>
        <v>0</v>
      </c>
      <c r="BG996" s="38">
        <f t="shared" si="1079"/>
        <v>0</v>
      </c>
      <c r="BH996" s="38">
        <f t="shared" si="1094"/>
        <v>0</v>
      </c>
      <c r="BI996" s="38">
        <f t="shared" si="1080"/>
        <v>-0.8</v>
      </c>
      <c r="BJ996" s="5">
        <f t="shared" si="1081"/>
        <v>0</v>
      </c>
      <c r="BK996" s="5">
        <f t="shared" si="1095"/>
        <v>0</v>
      </c>
      <c r="BL996" s="22">
        <f t="shared" si="1096"/>
        <v>3.6</v>
      </c>
      <c r="BM996" s="5">
        <f t="shared" si="1097"/>
        <v>2.8</v>
      </c>
      <c r="BN996" s="66">
        <f t="shared" si="1098"/>
        <v>280</v>
      </c>
      <c r="BO996" s="5">
        <f>AP996*BO1834</f>
        <v>0</v>
      </c>
      <c r="BP996" s="5">
        <f>AU996*BP1239</f>
        <v>-39</v>
      </c>
      <c r="BQ996" s="5">
        <f t="shared" si="1125"/>
        <v>-39</v>
      </c>
      <c r="BR996" s="356">
        <f t="shared" si="1113"/>
        <v>202</v>
      </c>
      <c r="BS996" s="5">
        <f t="shared" si="1099"/>
        <v>1320.7</v>
      </c>
      <c r="BT996" s="6"/>
      <c r="BU996" s="306">
        <v>43227</v>
      </c>
      <c r="BV996" s="38">
        <f t="shared" si="1082"/>
        <v>1320.7</v>
      </c>
      <c r="BW996" s="66">
        <f>BV27*BV996</f>
        <v>108807.05223265778</v>
      </c>
      <c r="BX996" s="66">
        <f t="shared" si="1103"/>
        <v>494.31537320811185</v>
      </c>
      <c r="BY996" s="17">
        <f t="shared" si="1101"/>
        <v>1</v>
      </c>
      <c r="BZ996" s="17">
        <f t="shared" si="1104"/>
        <v>0</v>
      </c>
      <c r="CA996" s="66">
        <f t="shared" si="1126"/>
        <v>202</v>
      </c>
      <c r="CB996" s="66">
        <f>N3+CE996</f>
        <v>222545</v>
      </c>
      <c r="CC996" s="66">
        <f>MAX(BW404:BW996)</f>
        <v>154630.08732904927</v>
      </c>
      <c r="CD996" s="66">
        <f t="shared" si="1083"/>
        <v>-45823.035096391497</v>
      </c>
      <c r="CE996" s="66">
        <f t="shared" si="1127"/>
        <v>172545</v>
      </c>
      <c r="CF996" s="66">
        <f>MAX(CE404:CE996)</f>
        <v>172545</v>
      </c>
      <c r="CG996" s="66">
        <f t="shared" si="1084"/>
        <v>0</v>
      </c>
      <c r="CH996" s="370">
        <f t="shared" si="1124"/>
        <v>43227</v>
      </c>
      <c r="CI996" s="17">
        <f t="shared" si="1114"/>
        <v>1</v>
      </c>
      <c r="CJ996" s="17">
        <f t="shared" si="1115"/>
        <v>0</v>
      </c>
      <c r="CK996" s="38">
        <f>MAX(BV38:BV996)</f>
        <v>1876.9</v>
      </c>
      <c r="CL996" s="38">
        <f t="shared" si="1102"/>
        <v>-556.20000000000005</v>
      </c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</row>
    <row r="997" spans="1:147" customFormat="1" x14ac:dyDescent="0.25">
      <c r="A997" s="3"/>
      <c r="B997" s="254">
        <f t="shared" si="1128"/>
        <v>43024</v>
      </c>
      <c r="C997" s="5">
        <f t="shared" si="1131"/>
        <v>55414</v>
      </c>
      <c r="D997" s="5">
        <v>0</v>
      </c>
      <c r="E997" s="66">
        <f t="shared" si="1134"/>
        <v>0</v>
      </c>
      <c r="F997" s="66">
        <f t="shared" si="1129"/>
        <v>261</v>
      </c>
      <c r="G997" s="4">
        <f t="shared" si="1132"/>
        <v>55675</v>
      </c>
      <c r="H997" s="8">
        <f t="shared" si="1130"/>
        <v>4.7100010827588693E-3</v>
      </c>
      <c r="I997" s="3"/>
      <c r="J997" s="306">
        <v>43234</v>
      </c>
      <c r="K997" s="176">
        <v>1318.3</v>
      </c>
      <c r="L997" s="176">
        <v>1322.4</v>
      </c>
      <c r="M997" s="176">
        <v>1284</v>
      </c>
      <c r="N997" s="178">
        <v>1291.3</v>
      </c>
      <c r="O997" s="5">
        <f t="shared" si="1135"/>
        <v>38.400000000000091</v>
      </c>
      <c r="P997" s="8">
        <f t="shared" si="1136"/>
        <v>2.9128422968975266E-2</v>
      </c>
      <c r="Q997" s="8">
        <f>(AVERAGE(P994:P996))*Q1239</f>
        <v>6.7905576012246395E-3</v>
      </c>
      <c r="R997" s="8">
        <f>P996/P1239</f>
        <v>0.47613872714484401</v>
      </c>
      <c r="S997" s="109">
        <f t="shared" si="1116"/>
        <v>1309.3480079143055</v>
      </c>
      <c r="T997" s="5">
        <f t="shared" si="1117"/>
        <v>8.2999999999999545</v>
      </c>
      <c r="U997" s="8">
        <f t="shared" si="1133"/>
        <v>0.44666666666666971</v>
      </c>
      <c r="V997" s="19">
        <f t="shared" si="1118"/>
        <v>18.700000000000045</v>
      </c>
      <c r="W997" s="109">
        <f t="shared" si="1119"/>
        <v>1327.2519920856944</v>
      </c>
      <c r="X997" s="5">
        <f t="shared" si="1120"/>
        <v>6.7000000000000455</v>
      </c>
      <c r="Y997" s="8">
        <f t="shared" si="1137"/>
        <v>0.55333333333333035</v>
      </c>
      <c r="Z997" s="5">
        <f t="shared" si="1121"/>
        <v>0</v>
      </c>
      <c r="AA997" s="5">
        <f>K997*AA1239</f>
        <v>17.137899999999998</v>
      </c>
      <c r="AB997" s="5">
        <f t="shared" si="1138"/>
        <v>8.1600178919356221</v>
      </c>
      <c r="AC997" s="2">
        <f t="shared" si="1100"/>
        <v>43234</v>
      </c>
      <c r="AD997" s="43">
        <f t="shared" si="1068"/>
        <v>1310</v>
      </c>
      <c r="AE997" s="235">
        <v>3.7</v>
      </c>
      <c r="AF997" s="131">
        <f>(AK996&gt;AF1239)*1</f>
        <v>1</v>
      </c>
      <c r="AG997" s="112">
        <f>MROUND((AD997*AG1239),5)</f>
        <v>1285</v>
      </c>
      <c r="AH997" s="113">
        <f>MROUND((AE997*AH1239),0.1)</f>
        <v>0.70000000000000007</v>
      </c>
      <c r="AI997" s="60">
        <f t="shared" si="1069"/>
        <v>-29.400000000000091</v>
      </c>
      <c r="AJ997" s="60">
        <f t="shared" si="1122"/>
        <v>1318.3</v>
      </c>
      <c r="AK997" s="133">
        <f t="shared" si="1123"/>
        <v>1291.3</v>
      </c>
      <c r="AL997" s="41">
        <f t="shared" si="1139"/>
        <v>1325</v>
      </c>
      <c r="AM997" s="56">
        <f t="shared" si="1065"/>
        <v>4.9000000000000004</v>
      </c>
      <c r="AN997" s="82">
        <f t="shared" si="1066"/>
        <v>0</v>
      </c>
      <c r="AO997" s="82">
        <f t="shared" si="1070"/>
        <v>1</v>
      </c>
      <c r="AP997" s="33">
        <f t="shared" si="1085"/>
        <v>0</v>
      </c>
      <c r="AQ997" s="29">
        <f t="shared" si="1071"/>
        <v>0</v>
      </c>
      <c r="AR997" s="86">
        <f t="shared" si="1072"/>
        <v>0</v>
      </c>
      <c r="AS997" s="33">
        <f t="shared" si="1073"/>
        <v>0</v>
      </c>
      <c r="AT997" s="19">
        <f t="shared" si="1074"/>
        <v>0</v>
      </c>
      <c r="AU997" s="18">
        <f t="shared" si="1086"/>
        <v>1</v>
      </c>
      <c r="AV997" s="5">
        <f t="shared" si="1087"/>
        <v>4.9000000000000004</v>
      </c>
      <c r="AW997" s="17">
        <f t="shared" si="1075"/>
        <v>1</v>
      </c>
      <c r="AX997" s="17">
        <f t="shared" si="1076"/>
        <v>0</v>
      </c>
      <c r="AY997" s="17">
        <f t="shared" si="1088"/>
        <v>0</v>
      </c>
      <c r="AZ997" s="19">
        <f t="shared" si="1089"/>
        <v>1335</v>
      </c>
      <c r="BA997" s="19">
        <f t="shared" si="1090"/>
        <v>0</v>
      </c>
      <c r="BB997" s="19">
        <f t="shared" si="1091"/>
        <v>0</v>
      </c>
      <c r="BC997" s="19">
        <f t="shared" si="1092"/>
        <v>0</v>
      </c>
      <c r="BD997" s="17">
        <f t="shared" si="1093"/>
        <v>1335</v>
      </c>
      <c r="BE997" s="17">
        <f t="shared" si="1077"/>
        <v>0</v>
      </c>
      <c r="BF997" s="38">
        <f t="shared" si="1078"/>
        <v>0</v>
      </c>
      <c r="BG997" s="38">
        <f t="shared" si="1079"/>
        <v>0</v>
      </c>
      <c r="BH997" s="38">
        <f t="shared" si="1094"/>
        <v>0</v>
      </c>
      <c r="BI997" s="38">
        <f t="shared" si="1080"/>
        <v>-0.70000000000000007</v>
      </c>
      <c r="BJ997" s="5">
        <f t="shared" si="1081"/>
        <v>0</v>
      </c>
      <c r="BK997" s="5">
        <f t="shared" si="1095"/>
        <v>0</v>
      </c>
      <c r="BL997" s="22">
        <f t="shared" si="1096"/>
        <v>4.9000000000000004</v>
      </c>
      <c r="BM997" s="5">
        <f t="shared" si="1097"/>
        <v>4.2</v>
      </c>
      <c r="BN997" s="66">
        <f t="shared" si="1098"/>
        <v>420</v>
      </c>
      <c r="BO997" s="5">
        <f>AP997*BO1835</f>
        <v>0</v>
      </c>
      <c r="BP997" s="5">
        <f>AU997*BP1239</f>
        <v>-39</v>
      </c>
      <c r="BQ997" s="5">
        <f t="shared" si="1125"/>
        <v>-39</v>
      </c>
      <c r="BR997" s="356">
        <f t="shared" si="1113"/>
        <v>342</v>
      </c>
      <c r="BS997" s="5">
        <f t="shared" si="1099"/>
        <v>1291.3</v>
      </c>
      <c r="BT997" s="6"/>
      <c r="BU997" s="306">
        <v>43234</v>
      </c>
      <c r="BV997" s="38">
        <f t="shared" si="1082"/>
        <v>1291.3</v>
      </c>
      <c r="BW997" s="66">
        <f>BV27*BV997</f>
        <v>106384.90690393804</v>
      </c>
      <c r="BX997" s="66">
        <f t="shared" si="1103"/>
        <v>-2422.1453287197364</v>
      </c>
      <c r="BY997" s="17">
        <f t="shared" si="1101"/>
        <v>0</v>
      </c>
      <c r="BZ997" s="17">
        <f t="shared" si="1104"/>
        <v>1</v>
      </c>
      <c r="CA997" s="66">
        <f t="shared" si="1126"/>
        <v>342</v>
      </c>
      <c r="CB997" s="66">
        <f>N3+CE997</f>
        <v>222887</v>
      </c>
      <c r="CC997" s="66">
        <f>MAX(BW404:BW997)</f>
        <v>154630.08732904927</v>
      </c>
      <c r="CD997" s="66">
        <f t="shared" si="1083"/>
        <v>-48245.180425111233</v>
      </c>
      <c r="CE997" s="66">
        <f t="shared" si="1127"/>
        <v>172887</v>
      </c>
      <c r="CF997" s="66">
        <f>MAX(CE404:CE997)</f>
        <v>172887</v>
      </c>
      <c r="CG997" s="66">
        <f t="shared" si="1084"/>
        <v>0</v>
      </c>
      <c r="CH997" s="370">
        <f t="shared" si="1124"/>
        <v>43234</v>
      </c>
      <c r="CI997" s="17">
        <f t="shared" si="1114"/>
        <v>1</v>
      </c>
      <c r="CJ997" s="17">
        <f t="shared" si="1115"/>
        <v>0</v>
      </c>
      <c r="CK997" s="38">
        <f>MAX(BV38:BV997)</f>
        <v>1876.9</v>
      </c>
      <c r="CL997" s="38">
        <f t="shared" si="1102"/>
        <v>-585.60000000000014</v>
      </c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</row>
    <row r="998" spans="1:147" customFormat="1" x14ac:dyDescent="0.25">
      <c r="A998" s="3"/>
      <c r="B998" s="254">
        <f t="shared" si="1128"/>
        <v>43031</v>
      </c>
      <c r="C998" s="5">
        <f t="shared" si="1131"/>
        <v>55675</v>
      </c>
      <c r="D998" s="5">
        <v>0</v>
      </c>
      <c r="E998" s="66">
        <f t="shared" si="1134"/>
        <v>0</v>
      </c>
      <c r="F998" s="66">
        <f t="shared" si="1129"/>
        <v>292.00000000000006</v>
      </c>
      <c r="G998" s="4">
        <f t="shared" si="1132"/>
        <v>55967</v>
      </c>
      <c r="H998" s="8">
        <f t="shared" si="1130"/>
        <v>5.2447238437359689E-3</v>
      </c>
      <c r="I998" s="3"/>
      <c r="J998" s="306">
        <v>43241</v>
      </c>
      <c r="K998" s="176">
        <v>1290.3</v>
      </c>
      <c r="L998" s="176">
        <v>1307.2</v>
      </c>
      <c r="M998" s="176">
        <v>1281.2</v>
      </c>
      <c r="N998" s="178">
        <v>1303.7</v>
      </c>
      <c r="O998" s="5">
        <f t="shared" si="1135"/>
        <v>26</v>
      </c>
      <c r="P998" s="8">
        <f t="shared" si="1136"/>
        <v>2.0150352631171046E-2</v>
      </c>
      <c r="Q998" s="8">
        <f>(AVERAGE(P995:P997))*Q1239</f>
        <v>8.4990242749905225E-3</v>
      </c>
      <c r="R998" s="8">
        <f>P997/P1239</f>
        <v>0.82606284080949122</v>
      </c>
      <c r="S998" s="109">
        <f t="shared" si="1116"/>
        <v>1279.3337089779798</v>
      </c>
      <c r="T998" s="5">
        <f t="shared" si="1117"/>
        <v>10.299999999999955</v>
      </c>
      <c r="U998" s="8">
        <f t="shared" si="1133"/>
        <v>0.48500000000000226</v>
      </c>
      <c r="V998" s="19">
        <f t="shared" si="1118"/>
        <v>0</v>
      </c>
      <c r="W998" s="109">
        <f t="shared" si="1119"/>
        <v>1301.2662910220201</v>
      </c>
      <c r="X998" s="5">
        <f t="shared" si="1120"/>
        <v>9.7000000000000455</v>
      </c>
      <c r="Y998" s="8">
        <f t="shared" si="1137"/>
        <v>0.51499999999999768</v>
      </c>
      <c r="Z998" s="5">
        <f t="shared" si="1121"/>
        <v>3.7000000000000455</v>
      </c>
      <c r="AA998" s="5">
        <f>K998*AA1239</f>
        <v>16.773899999999998</v>
      </c>
      <c r="AB998" s="5">
        <f t="shared" si="1138"/>
        <v>13.856295485454323</v>
      </c>
      <c r="AC998" s="2">
        <f t="shared" si="1100"/>
        <v>43241</v>
      </c>
      <c r="AD998" s="43">
        <f t="shared" si="1068"/>
        <v>1280</v>
      </c>
      <c r="AE998" s="235">
        <v>3.6</v>
      </c>
      <c r="AF998" s="131">
        <f>(AK997&gt;AF1239)*1</f>
        <v>1</v>
      </c>
      <c r="AG998" s="112">
        <f>MROUND((AD998*AG1239),5)</f>
        <v>1255</v>
      </c>
      <c r="AH998" s="113">
        <f>MROUND((AE998*AH1239),0.1)</f>
        <v>0.60000000000000009</v>
      </c>
      <c r="AI998" s="60">
        <f t="shared" si="1069"/>
        <v>12.400000000000091</v>
      </c>
      <c r="AJ998" s="60">
        <f t="shared" si="1122"/>
        <v>1290.3</v>
      </c>
      <c r="AK998" s="133">
        <f t="shared" si="1123"/>
        <v>1303.7</v>
      </c>
      <c r="AL998" s="41">
        <f t="shared" si="1139"/>
        <v>1300</v>
      </c>
      <c r="AM998" s="56">
        <f t="shared" ref="AM998:AM1061" si="1140">MROUND((AB997*Y997),0.1)</f>
        <v>4.5</v>
      </c>
      <c r="AN998" s="82">
        <f t="shared" ref="AN998:AN1061" si="1141">(AI998&gt;0)*1</f>
        <v>1</v>
      </c>
      <c r="AO998" s="82">
        <f t="shared" si="1070"/>
        <v>0</v>
      </c>
      <c r="AP998" s="33">
        <f t="shared" si="1085"/>
        <v>0</v>
      </c>
      <c r="AQ998" s="29">
        <f t="shared" si="1071"/>
        <v>0</v>
      </c>
      <c r="AR998" s="86">
        <f t="shared" si="1072"/>
        <v>1</v>
      </c>
      <c r="AS998" s="33">
        <f t="shared" si="1073"/>
        <v>0</v>
      </c>
      <c r="AT998" s="19">
        <f t="shared" si="1074"/>
        <v>0</v>
      </c>
      <c r="AU998" s="18">
        <f t="shared" si="1086"/>
        <v>1</v>
      </c>
      <c r="AV998" s="5">
        <f t="shared" si="1087"/>
        <v>4.5</v>
      </c>
      <c r="AW998" s="17">
        <f t="shared" si="1075"/>
        <v>0</v>
      </c>
      <c r="AX998" s="17">
        <f t="shared" si="1076"/>
        <v>1</v>
      </c>
      <c r="AY998" s="17">
        <f t="shared" si="1088"/>
        <v>1300</v>
      </c>
      <c r="AZ998" s="19">
        <f t="shared" si="1089"/>
        <v>1335</v>
      </c>
      <c r="BA998" s="19">
        <f t="shared" si="1090"/>
        <v>0</v>
      </c>
      <c r="BB998" s="19">
        <f t="shared" si="1091"/>
        <v>0</v>
      </c>
      <c r="BC998" s="19">
        <f t="shared" si="1092"/>
        <v>1300</v>
      </c>
      <c r="BD998" s="17">
        <f t="shared" si="1093"/>
        <v>0</v>
      </c>
      <c r="BE998" s="17">
        <f t="shared" si="1077"/>
        <v>0</v>
      </c>
      <c r="BF998" s="38">
        <f t="shared" si="1078"/>
        <v>0</v>
      </c>
      <c r="BG998" s="38">
        <f t="shared" si="1079"/>
        <v>0</v>
      </c>
      <c r="BH998" s="38">
        <f t="shared" si="1094"/>
        <v>0</v>
      </c>
      <c r="BI998" s="38">
        <f t="shared" si="1080"/>
        <v>-0.60000000000000009</v>
      </c>
      <c r="BJ998" s="5">
        <f t="shared" si="1081"/>
        <v>0</v>
      </c>
      <c r="BK998" s="5">
        <f t="shared" si="1095"/>
        <v>-35</v>
      </c>
      <c r="BL998" s="22">
        <f t="shared" si="1096"/>
        <v>-30.5</v>
      </c>
      <c r="BM998" s="5">
        <f t="shared" si="1097"/>
        <v>-31.1</v>
      </c>
      <c r="BN998" s="66">
        <f t="shared" si="1098"/>
        <v>-3110</v>
      </c>
      <c r="BO998" s="5">
        <f>AP998*BO1836</f>
        <v>0</v>
      </c>
      <c r="BP998" s="5">
        <f>AU998*BP1239</f>
        <v>-39</v>
      </c>
      <c r="BQ998" s="5">
        <f t="shared" si="1125"/>
        <v>-39</v>
      </c>
      <c r="BR998" s="356">
        <f t="shared" si="1113"/>
        <v>-3188</v>
      </c>
      <c r="BS998" s="5">
        <f t="shared" si="1099"/>
        <v>1303.7</v>
      </c>
      <c r="BT998" s="6"/>
      <c r="BU998" s="306">
        <v>43241</v>
      </c>
      <c r="BV998" s="38">
        <f t="shared" si="1082"/>
        <v>1303.7</v>
      </c>
      <c r="BW998" s="66">
        <f>BV27*BV998</f>
        <v>107406.49200856814</v>
      </c>
      <c r="BX998" s="66">
        <f t="shared" si="1103"/>
        <v>1021.5851046300959</v>
      </c>
      <c r="BY998" s="17">
        <f t="shared" si="1101"/>
        <v>1</v>
      </c>
      <c r="BZ998" s="17">
        <f t="shared" si="1104"/>
        <v>0</v>
      </c>
      <c r="CA998" s="66">
        <f t="shared" si="1126"/>
        <v>-3188</v>
      </c>
      <c r="CB998" s="66">
        <f>N3+CE998</f>
        <v>219699</v>
      </c>
      <c r="CC998" s="66">
        <f>MAX(BW404:BW998)</f>
        <v>154630.08732904927</v>
      </c>
      <c r="CD998" s="66">
        <f t="shared" si="1083"/>
        <v>-47223.595320481138</v>
      </c>
      <c r="CE998" s="66">
        <f t="shared" si="1127"/>
        <v>169699</v>
      </c>
      <c r="CF998" s="66">
        <f>MAX(CE404:CE998)</f>
        <v>172887</v>
      </c>
      <c r="CG998" s="66">
        <f t="shared" si="1084"/>
        <v>-3188</v>
      </c>
      <c r="CH998" s="370">
        <f t="shared" si="1124"/>
        <v>43241</v>
      </c>
      <c r="CI998" s="17">
        <f t="shared" si="1114"/>
        <v>0</v>
      </c>
      <c r="CJ998" s="17">
        <f t="shared" si="1115"/>
        <v>1</v>
      </c>
      <c r="CK998" s="38">
        <f>MAX(BV38:BV998)</f>
        <v>1876.9</v>
      </c>
      <c r="CL998" s="38">
        <f t="shared" si="1102"/>
        <v>-573.20000000000005</v>
      </c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</row>
    <row r="999" spans="1:147" customFormat="1" x14ac:dyDescent="0.25">
      <c r="A999" s="3"/>
      <c r="B999" s="254">
        <f t="shared" si="1128"/>
        <v>43038</v>
      </c>
      <c r="C999" s="5">
        <f t="shared" si="1131"/>
        <v>55967</v>
      </c>
      <c r="D999" s="5">
        <v>0</v>
      </c>
      <c r="E999" s="66">
        <f t="shared" si="1134"/>
        <v>0</v>
      </c>
      <c r="F999" s="66">
        <f t="shared" si="1129"/>
        <v>482</v>
      </c>
      <c r="G999" s="4">
        <f t="shared" si="1132"/>
        <v>56449</v>
      </c>
      <c r="H999" s="8">
        <f t="shared" si="1130"/>
        <v>8.6122179141279679E-3</v>
      </c>
      <c r="I999" s="3"/>
      <c r="J999" s="306">
        <v>43248</v>
      </c>
      <c r="K999" s="176">
        <v>1305.7</v>
      </c>
      <c r="L999" s="176">
        <v>1311.5</v>
      </c>
      <c r="M999" s="176">
        <v>1293.0999999999999</v>
      </c>
      <c r="N999" s="178">
        <v>1299.3</v>
      </c>
      <c r="O999" s="5">
        <f t="shared" si="1135"/>
        <v>18.400000000000091</v>
      </c>
      <c r="P999" s="8">
        <f t="shared" si="1136"/>
        <v>1.4092057899977093E-2</v>
      </c>
      <c r="Q999" s="8">
        <f>(AVERAGE(P996:P998))*Q1239</f>
        <v>8.8091015039603437E-3</v>
      </c>
      <c r="R999" s="8">
        <f>P998/P1239</f>
        <v>0.57145069458608411</v>
      </c>
      <c r="S999" s="109">
        <f t="shared" si="1116"/>
        <v>1294.197956166279</v>
      </c>
      <c r="T999" s="5">
        <f t="shared" si="1117"/>
        <v>10.700000000000045</v>
      </c>
      <c r="U999" s="8">
        <f t="shared" si="1133"/>
        <v>0.46499999999999775</v>
      </c>
      <c r="V999" s="19">
        <f t="shared" si="1118"/>
        <v>0</v>
      </c>
      <c r="W999" s="109">
        <f t="shared" si="1119"/>
        <v>1317.2020438337211</v>
      </c>
      <c r="X999" s="5">
        <f t="shared" si="1120"/>
        <v>9.2999999999999545</v>
      </c>
      <c r="Y999" s="8">
        <f t="shared" si="1137"/>
        <v>0.53500000000000225</v>
      </c>
      <c r="Z999" s="5">
        <f t="shared" si="1121"/>
        <v>0</v>
      </c>
      <c r="AA999" s="5">
        <f>K999*AA1239</f>
        <v>16.9741</v>
      </c>
      <c r="AB999" s="5">
        <f t="shared" si="1138"/>
        <v>9.6998612349736497</v>
      </c>
      <c r="AC999" s="2">
        <f t="shared" si="1100"/>
        <v>43248</v>
      </c>
      <c r="AD999" s="43">
        <f t="shared" ref="AD999:AD1062" si="1142">MROUND(S999,5)</f>
        <v>1295</v>
      </c>
      <c r="AE999" s="235">
        <v>6.7</v>
      </c>
      <c r="AF999" s="131">
        <f>(AK998&gt;AF1239)*1</f>
        <v>1</v>
      </c>
      <c r="AG999" s="112">
        <f>MROUND((AD999*AG1239),5)</f>
        <v>1270</v>
      </c>
      <c r="AH999" s="113">
        <f>MROUND((AE999*AH1239),0.1)</f>
        <v>1.2000000000000002</v>
      </c>
      <c r="AI999" s="60">
        <f t="shared" ref="AI999:AI1062" si="1143">AK999-AK998</f>
        <v>-4.4000000000000909</v>
      </c>
      <c r="AJ999" s="60">
        <f t="shared" si="1122"/>
        <v>1305.7</v>
      </c>
      <c r="AK999" s="133">
        <f t="shared" si="1123"/>
        <v>1299.3</v>
      </c>
      <c r="AL999" s="41">
        <f t="shared" si="1139"/>
        <v>1315</v>
      </c>
      <c r="AM999" s="56">
        <f t="shared" si="1140"/>
        <v>7.1000000000000005</v>
      </c>
      <c r="AN999" s="82">
        <f t="shared" si="1141"/>
        <v>0</v>
      </c>
      <c r="AO999" s="82">
        <f t="shared" ref="AO999:AO1062" si="1144">(AI999&lt;0)*1</f>
        <v>1</v>
      </c>
      <c r="AP999" s="33">
        <f t="shared" si="1085"/>
        <v>1</v>
      </c>
      <c r="AQ999" s="29">
        <f t="shared" ref="AQ999:AQ1062" si="1145">AP999*AE999</f>
        <v>6.7</v>
      </c>
      <c r="AR999" s="86">
        <f t="shared" ref="AR999:AR1062" si="1146">(AK999&gt;AD999)*1</f>
        <v>1</v>
      </c>
      <c r="AS999" s="33">
        <f t="shared" ref="AS999:AS1062" si="1147">(AD999&gt;AK999)*AP999</f>
        <v>0</v>
      </c>
      <c r="AT999" s="19">
        <f t="shared" ref="AT999:AT1062" si="1148">AS999*AD999</f>
        <v>0</v>
      </c>
      <c r="AU999" s="18">
        <f t="shared" si="1086"/>
        <v>0</v>
      </c>
      <c r="AV999" s="5">
        <f t="shared" si="1087"/>
        <v>0</v>
      </c>
      <c r="AW999" s="17">
        <f t="shared" ref="AW999:AW1062" si="1149">(AK999&lt;AL999)*AU999</f>
        <v>0</v>
      </c>
      <c r="AX999" s="17">
        <f t="shared" ref="AX999:AX1062" si="1150">(AK999&gt;AL999)*AU999</f>
        <v>0</v>
      </c>
      <c r="AY999" s="17">
        <f t="shared" si="1088"/>
        <v>0</v>
      </c>
      <c r="AZ999" s="19">
        <f t="shared" si="1089"/>
        <v>0</v>
      </c>
      <c r="BA999" s="19">
        <f t="shared" si="1090"/>
        <v>0</v>
      </c>
      <c r="BB999" s="19">
        <f t="shared" si="1091"/>
        <v>0</v>
      </c>
      <c r="BC999" s="19">
        <f t="shared" si="1092"/>
        <v>0</v>
      </c>
      <c r="BD999" s="17">
        <f t="shared" si="1093"/>
        <v>0</v>
      </c>
      <c r="BE999" s="17">
        <f t="shared" ref="BE999:BE1062" si="1151">(AG999&gt;AK999)*AF999</f>
        <v>0</v>
      </c>
      <c r="BF999" s="38">
        <f t="shared" ref="BF999:BF1062" si="1152">(AG999&gt;AK999)*AG999</f>
        <v>0</v>
      </c>
      <c r="BG999" s="38">
        <f t="shared" ref="BG999:BG1062" si="1153">((AG999-BD999)*(BD999&gt;0)*BE999)</f>
        <v>0</v>
      </c>
      <c r="BH999" s="38">
        <f t="shared" si="1094"/>
        <v>0</v>
      </c>
      <c r="BI999" s="38">
        <f t="shared" ref="BI999:BI1062" si="1154">((BG999+BH999)*BE999)-AH999</f>
        <v>-1.2000000000000002</v>
      </c>
      <c r="BJ999" s="5">
        <f t="shared" ref="BJ999:BJ1062" si="1155">AP999*AE999</f>
        <v>6.7</v>
      </c>
      <c r="BK999" s="5">
        <f t="shared" si="1095"/>
        <v>0</v>
      </c>
      <c r="BL999" s="22">
        <f t="shared" si="1096"/>
        <v>0</v>
      </c>
      <c r="BM999" s="5">
        <f t="shared" si="1097"/>
        <v>5.5</v>
      </c>
      <c r="BN999" s="66">
        <f t="shared" si="1098"/>
        <v>550</v>
      </c>
      <c r="BO999" s="5">
        <f>AP999*BO1837</f>
        <v>0</v>
      </c>
      <c r="BP999" s="5">
        <f>AU999*BP1239</f>
        <v>0</v>
      </c>
      <c r="BQ999" s="5">
        <f t="shared" si="1125"/>
        <v>-39</v>
      </c>
      <c r="BR999" s="356">
        <f t="shared" si="1113"/>
        <v>511</v>
      </c>
      <c r="BS999" s="5">
        <f t="shared" si="1099"/>
        <v>1299.3</v>
      </c>
      <c r="BT999" s="6"/>
      <c r="BU999" s="306">
        <v>43248</v>
      </c>
      <c r="BV999" s="38">
        <f t="shared" ref="BV999:BV1062" si="1156">AK999</f>
        <v>1299.3</v>
      </c>
      <c r="BW999" s="66">
        <f>BV27*BV999</f>
        <v>107043.99406821553</v>
      </c>
      <c r="BX999" s="66">
        <f t="shared" si="1103"/>
        <v>-362.49794035260857</v>
      </c>
      <c r="BY999" s="17">
        <f t="shared" si="1101"/>
        <v>0</v>
      </c>
      <c r="BZ999" s="17">
        <f t="shared" si="1104"/>
        <v>1</v>
      </c>
      <c r="CA999" s="66">
        <f t="shared" si="1126"/>
        <v>511</v>
      </c>
      <c r="CB999" s="66">
        <f>N3+CE999</f>
        <v>220210</v>
      </c>
      <c r="CC999" s="66">
        <f>MAX(BW404:BW999)</f>
        <v>154630.08732904927</v>
      </c>
      <c r="CD999" s="66">
        <f t="shared" si="1083"/>
        <v>-47586.093260833746</v>
      </c>
      <c r="CE999" s="66">
        <f t="shared" si="1127"/>
        <v>170210</v>
      </c>
      <c r="CF999" s="66">
        <f>MAX(CE404:CE999)</f>
        <v>172887</v>
      </c>
      <c r="CG999" s="66">
        <f t="shared" si="1084"/>
        <v>-2677</v>
      </c>
      <c r="CH999" s="370">
        <f t="shared" si="1124"/>
        <v>43248</v>
      </c>
      <c r="CI999" s="17">
        <f t="shared" si="1114"/>
        <v>1</v>
      </c>
      <c r="CJ999" s="17">
        <f t="shared" si="1115"/>
        <v>0</v>
      </c>
      <c r="CK999" s="38">
        <f>MAX(BV38:BV999)</f>
        <v>1876.9</v>
      </c>
      <c r="CL999" s="38">
        <f t="shared" si="1102"/>
        <v>-577.60000000000014</v>
      </c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</row>
    <row r="1000" spans="1:147" customFormat="1" x14ac:dyDescent="0.25">
      <c r="A1000" s="3"/>
      <c r="B1000" s="254">
        <f t="shared" si="1128"/>
        <v>43045</v>
      </c>
      <c r="C1000" s="5">
        <f t="shared" si="1131"/>
        <v>56449</v>
      </c>
      <c r="D1000" s="5">
        <v>0</v>
      </c>
      <c r="E1000" s="66">
        <f t="shared" si="1134"/>
        <v>0</v>
      </c>
      <c r="F1000" s="66">
        <f t="shared" si="1129"/>
        <v>212.00000000000006</v>
      </c>
      <c r="G1000" s="4">
        <f t="shared" si="1132"/>
        <v>56661</v>
      </c>
      <c r="H1000" s="8">
        <f t="shared" si="1130"/>
        <v>3.7556024021683301E-3</v>
      </c>
      <c r="I1000" s="3"/>
      <c r="J1000" s="306">
        <v>43255</v>
      </c>
      <c r="K1000" s="176">
        <v>1296.7</v>
      </c>
      <c r="L1000" s="176">
        <v>1307.8</v>
      </c>
      <c r="M1000" s="176">
        <v>1293.5</v>
      </c>
      <c r="N1000" s="178">
        <v>1302.7</v>
      </c>
      <c r="O1000" s="5">
        <f t="shared" si="1135"/>
        <v>14.299999999999955</v>
      </c>
      <c r="P1000" s="8">
        <f t="shared" si="1136"/>
        <v>1.1027994138968114E-2</v>
      </c>
      <c r="Q1000" s="8">
        <f>(AVERAGE(P997:P999))*Q1239</f>
        <v>8.4494444666831214E-3</v>
      </c>
      <c r="R1000" s="8">
        <f>P999/P1239</f>
        <v>0.39964145652875477</v>
      </c>
      <c r="S1000" s="109">
        <f t="shared" si="1116"/>
        <v>1285.743605360052</v>
      </c>
      <c r="T1000" s="5">
        <f t="shared" si="1117"/>
        <v>11.700000000000045</v>
      </c>
      <c r="U1000" s="8">
        <f t="shared" si="1133"/>
        <v>0.53199999999999814</v>
      </c>
      <c r="V1000" s="19">
        <f t="shared" si="1118"/>
        <v>0</v>
      </c>
      <c r="W1000" s="109">
        <f t="shared" si="1119"/>
        <v>1307.6563946399481</v>
      </c>
      <c r="X1000" s="5">
        <f t="shared" si="1120"/>
        <v>13.299999999999955</v>
      </c>
      <c r="Y1000" s="8">
        <f t="shared" si="1137"/>
        <v>0.46800000000000186</v>
      </c>
      <c r="Z1000" s="5">
        <f t="shared" si="1121"/>
        <v>0</v>
      </c>
      <c r="AA1000" s="5">
        <f>K1000*AA1239</f>
        <v>16.857099999999999</v>
      </c>
      <c r="AB1000" s="5">
        <f t="shared" si="1138"/>
        <v>6.7367959968508719</v>
      </c>
      <c r="AC1000" s="2">
        <f t="shared" si="1100"/>
        <v>43255</v>
      </c>
      <c r="AD1000" s="43">
        <f t="shared" si="1142"/>
        <v>1285</v>
      </c>
      <c r="AE1000" s="235">
        <v>4.5</v>
      </c>
      <c r="AF1000" s="131">
        <f>(AK999&gt;AF1239)*1</f>
        <v>1</v>
      </c>
      <c r="AG1000" s="112">
        <f>MROUND((AD1000*AG1239),5)</f>
        <v>1260</v>
      </c>
      <c r="AH1000" s="113">
        <f>MROUND((AE1000*AH1239),0.1)</f>
        <v>0.8</v>
      </c>
      <c r="AI1000" s="60">
        <f t="shared" si="1143"/>
        <v>3.4000000000000909</v>
      </c>
      <c r="AJ1000" s="60">
        <f t="shared" si="1122"/>
        <v>1296.7</v>
      </c>
      <c r="AK1000" s="133">
        <f t="shared" si="1123"/>
        <v>1302.7</v>
      </c>
      <c r="AL1000" s="41">
        <f t="shared" si="1139"/>
        <v>1310</v>
      </c>
      <c r="AM1000" s="56">
        <f t="shared" si="1140"/>
        <v>5.2</v>
      </c>
      <c r="AN1000" s="82">
        <f t="shared" si="1141"/>
        <v>1</v>
      </c>
      <c r="AO1000" s="82">
        <f t="shared" si="1144"/>
        <v>0</v>
      </c>
      <c r="AP1000" s="33">
        <f t="shared" si="1085"/>
        <v>1</v>
      </c>
      <c r="AQ1000" s="29">
        <f t="shared" si="1145"/>
        <v>4.5</v>
      </c>
      <c r="AR1000" s="86">
        <f t="shared" si="1146"/>
        <v>1</v>
      </c>
      <c r="AS1000" s="33">
        <f t="shared" si="1147"/>
        <v>0</v>
      </c>
      <c r="AT1000" s="19">
        <f t="shared" si="1148"/>
        <v>0</v>
      </c>
      <c r="AU1000" s="18">
        <f t="shared" si="1086"/>
        <v>0</v>
      </c>
      <c r="AV1000" s="5">
        <f t="shared" si="1087"/>
        <v>0</v>
      </c>
      <c r="AW1000" s="17">
        <f t="shared" si="1149"/>
        <v>0</v>
      </c>
      <c r="AX1000" s="17">
        <f t="shared" si="1150"/>
        <v>0</v>
      </c>
      <c r="AY1000" s="17">
        <f t="shared" si="1088"/>
        <v>0</v>
      </c>
      <c r="AZ1000" s="19">
        <f t="shared" si="1089"/>
        <v>0</v>
      </c>
      <c r="BA1000" s="19">
        <f t="shared" si="1090"/>
        <v>0</v>
      </c>
      <c r="BB1000" s="19">
        <f t="shared" si="1091"/>
        <v>0</v>
      </c>
      <c r="BC1000" s="19">
        <f t="shared" si="1092"/>
        <v>0</v>
      </c>
      <c r="BD1000" s="17">
        <f t="shared" si="1093"/>
        <v>0</v>
      </c>
      <c r="BE1000" s="17">
        <f t="shared" si="1151"/>
        <v>0</v>
      </c>
      <c r="BF1000" s="38">
        <f t="shared" si="1152"/>
        <v>0</v>
      </c>
      <c r="BG1000" s="38">
        <f t="shared" si="1153"/>
        <v>0</v>
      </c>
      <c r="BH1000" s="38">
        <f t="shared" si="1094"/>
        <v>0</v>
      </c>
      <c r="BI1000" s="38">
        <f t="shared" si="1154"/>
        <v>-0.8</v>
      </c>
      <c r="BJ1000" s="5">
        <f t="shared" si="1155"/>
        <v>4.5</v>
      </c>
      <c r="BK1000" s="5">
        <f t="shared" si="1095"/>
        <v>0</v>
      </c>
      <c r="BL1000" s="22">
        <f t="shared" si="1096"/>
        <v>0</v>
      </c>
      <c r="BM1000" s="5">
        <f t="shared" si="1097"/>
        <v>3.7</v>
      </c>
      <c r="BN1000" s="66">
        <f t="shared" si="1098"/>
        <v>370</v>
      </c>
      <c r="BO1000" s="5">
        <f>AP1000*BO1838</f>
        <v>0</v>
      </c>
      <c r="BP1000" s="5">
        <f>AU1000*BP1239</f>
        <v>0</v>
      </c>
      <c r="BQ1000" s="5">
        <f t="shared" si="1125"/>
        <v>-39</v>
      </c>
      <c r="BR1000" s="356">
        <f t="shared" si="1113"/>
        <v>331</v>
      </c>
      <c r="BS1000" s="5">
        <f t="shared" si="1099"/>
        <v>1302.7</v>
      </c>
      <c r="BT1000" s="6"/>
      <c r="BU1000" s="306">
        <v>43255</v>
      </c>
      <c r="BV1000" s="38">
        <f t="shared" si="1156"/>
        <v>1302.7</v>
      </c>
      <c r="BW1000" s="66">
        <f>BV27*BV1000</f>
        <v>107324.10611303346</v>
      </c>
      <c r="BX1000" s="66">
        <f t="shared" si="1103"/>
        <v>280.11204481792811</v>
      </c>
      <c r="BY1000" s="17">
        <f t="shared" si="1101"/>
        <v>1</v>
      </c>
      <c r="BZ1000" s="17">
        <f t="shared" si="1104"/>
        <v>0</v>
      </c>
      <c r="CA1000" s="66">
        <f t="shared" si="1126"/>
        <v>331</v>
      </c>
      <c r="CB1000" s="66">
        <f>N3+CE1000</f>
        <v>220541</v>
      </c>
      <c r="CC1000" s="66">
        <f>MAX(BW404:BW1000)</f>
        <v>154630.08732904927</v>
      </c>
      <c r="CD1000" s="66">
        <f t="shared" ref="CD1000:CD1063" si="1157">BW1000-CC1000</f>
        <v>-47305.981216015818</v>
      </c>
      <c r="CE1000" s="66">
        <f t="shared" si="1127"/>
        <v>170541</v>
      </c>
      <c r="CF1000" s="66">
        <f>MAX(CE404:CE1000)</f>
        <v>172887</v>
      </c>
      <c r="CG1000" s="66">
        <f t="shared" ref="CG1000:CG1063" si="1158">CE1000-CF1000</f>
        <v>-2346</v>
      </c>
      <c r="CH1000" s="370">
        <f t="shared" si="1124"/>
        <v>43255</v>
      </c>
      <c r="CI1000" s="17">
        <f t="shared" si="1114"/>
        <v>1</v>
      </c>
      <c r="CJ1000" s="17">
        <f t="shared" si="1115"/>
        <v>0</v>
      </c>
      <c r="CK1000" s="38">
        <f>MAX(BV38:BV1000)</f>
        <v>1876.9</v>
      </c>
      <c r="CL1000" s="38">
        <f t="shared" si="1102"/>
        <v>-574.20000000000005</v>
      </c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</row>
    <row r="1001" spans="1:147" customFormat="1" x14ac:dyDescent="0.25">
      <c r="A1001" s="3"/>
      <c r="B1001" s="254">
        <f t="shared" si="1128"/>
        <v>43052</v>
      </c>
      <c r="C1001" s="5">
        <f t="shared" si="1131"/>
        <v>56661</v>
      </c>
      <c r="D1001" s="5">
        <v>0</v>
      </c>
      <c r="E1001" s="66">
        <f t="shared" si="1134"/>
        <v>0</v>
      </c>
      <c r="F1001" s="66">
        <f t="shared" si="1129"/>
        <v>-757.99999999999989</v>
      </c>
      <c r="G1001" s="4">
        <f t="shared" si="1132"/>
        <v>55903</v>
      </c>
      <c r="H1001" s="8">
        <f t="shared" si="1130"/>
        <v>-1.33778083690722E-2</v>
      </c>
      <c r="I1001" s="3"/>
      <c r="J1001" s="306">
        <v>43262</v>
      </c>
      <c r="K1001" s="176">
        <v>1303.5</v>
      </c>
      <c r="L1001" s="176">
        <v>1313</v>
      </c>
      <c r="M1001" s="176">
        <v>1277.9000000000001</v>
      </c>
      <c r="N1001" s="178">
        <v>1278.5</v>
      </c>
      <c r="O1001" s="5">
        <f t="shared" si="1135"/>
        <v>35.099999999999909</v>
      </c>
      <c r="P1001" s="8">
        <f t="shared" si="1136"/>
        <v>2.6927502876869895E-2</v>
      </c>
      <c r="Q1001" s="8">
        <f>(AVERAGE(P998:P1000))*Q1239</f>
        <v>6.0360539560155007E-3</v>
      </c>
      <c r="R1001" s="8">
        <f>P1000/P1239</f>
        <v>0.3127466315828118</v>
      </c>
      <c r="S1001" s="109">
        <f t="shared" si="1116"/>
        <v>1295.6320036683337</v>
      </c>
      <c r="T1001" s="5">
        <f t="shared" si="1117"/>
        <v>8.5</v>
      </c>
      <c r="U1001" s="8">
        <f t="shared" si="1133"/>
        <v>0.43333333333333335</v>
      </c>
      <c r="V1001" s="19">
        <f t="shared" si="1118"/>
        <v>16.5</v>
      </c>
      <c r="W1001" s="109">
        <f t="shared" si="1119"/>
        <v>1311.3679963316663</v>
      </c>
      <c r="X1001" s="5">
        <f t="shared" si="1120"/>
        <v>6.5</v>
      </c>
      <c r="Y1001" s="8">
        <f t="shared" si="1137"/>
        <v>0.56666666666666665</v>
      </c>
      <c r="Z1001" s="5">
        <f t="shared" si="1121"/>
        <v>0</v>
      </c>
      <c r="AA1001" s="5">
        <f>K1001*AA1239</f>
        <v>16.945499999999999</v>
      </c>
      <c r="AB1001" s="5">
        <f t="shared" si="1138"/>
        <v>5.2996480454865367</v>
      </c>
      <c r="AC1001" s="2">
        <f t="shared" si="1100"/>
        <v>43262</v>
      </c>
      <c r="AD1001" s="43">
        <f t="shared" si="1142"/>
        <v>1295</v>
      </c>
      <c r="AE1001" s="235">
        <v>3.6</v>
      </c>
      <c r="AF1001" s="131">
        <f>(AK1000&gt;AF1239)*1</f>
        <v>1</v>
      </c>
      <c r="AG1001" s="112">
        <f>MROUND((AD1001*AG1239),5)</f>
        <v>1270</v>
      </c>
      <c r="AH1001" s="113">
        <f>MROUND((AE1001*AH1239),0.1)</f>
        <v>0.60000000000000009</v>
      </c>
      <c r="AI1001" s="60">
        <f t="shared" si="1143"/>
        <v>-24.200000000000045</v>
      </c>
      <c r="AJ1001" s="60">
        <f t="shared" si="1122"/>
        <v>1303.5</v>
      </c>
      <c r="AK1001" s="133">
        <f t="shared" si="1123"/>
        <v>1278.5</v>
      </c>
      <c r="AL1001" s="41">
        <f t="shared" si="1139"/>
        <v>1310</v>
      </c>
      <c r="AM1001" s="56">
        <f t="shared" si="1140"/>
        <v>3.2</v>
      </c>
      <c r="AN1001" s="82">
        <f t="shared" si="1141"/>
        <v>0</v>
      </c>
      <c r="AO1001" s="82">
        <f t="shared" si="1144"/>
        <v>1</v>
      </c>
      <c r="AP1001" s="33">
        <f t="shared" si="1085"/>
        <v>1</v>
      </c>
      <c r="AQ1001" s="29">
        <f t="shared" si="1145"/>
        <v>3.6</v>
      </c>
      <c r="AR1001" s="86">
        <f t="shared" si="1146"/>
        <v>0</v>
      </c>
      <c r="AS1001" s="33">
        <f t="shared" si="1147"/>
        <v>1</v>
      </c>
      <c r="AT1001" s="19">
        <f t="shared" si="1148"/>
        <v>1295</v>
      </c>
      <c r="AU1001" s="18">
        <f t="shared" si="1086"/>
        <v>0</v>
      </c>
      <c r="AV1001" s="5">
        <f t="shared" si="1087"/>
        <v>0</v>
      </c>
      <c r="AW1001" s="17">
        <f t="shared" si="1149"/>
        <v>0</v>
      </c>
      <c r="AX1001" s="17">
        <f t="shared" si="1150"/>
        <v>0</v>
      </c>
      <c r="AY1001" s="17">
        <f t="shared" si="1088"/>
        <v>0</v>
      </c>
      <c r="AZ1001" s="19">
        <f t="shared" si="1089"/>
        <v>0</v>
      </c>
      <c r="BA1001" s="19">
        <f t="shared" si="1090"/>
        <v>1295</v>
      </c>
      <c r="BB1001" s="19">
        <f t="shared" si="1091"/>
        <v>0</v>
      </c>
      <c r="BC1001" s="19">
        <f t="shared" si="1092"/>
        <v>0</v>
      </c>
      <c r="BD1001" s="17">
        <f t="shared" si="1093"/>
        <v>1295</v>
      </c>
      <c r="BE1001" s="17">
        <f t="shared" si="1151"/>
        <v>0</v>
      </c>
      <c r="BF1001" s="38">
        <f t="shared" si="1152"/>
        <v>0</v>
      </c>
      <c r="BG1001" s="38">
        <f t="shared" si="1153"/>
        <v>0</v>
      </c>
      <c r="BH1001" s="38">
        <f t="shared" si="1094"/>
        <v>0</v>
      </c>
      <c r="BI1001" s="38">
        <f t="shared" si="1154"/>
        <v>-0.60000000000000009</v>
      </c>
      <c r="BJ1001" s="5">
        <f t="shared" si="1155"/>
        <v>3.6</v>
      </c>
      <c r="BK1001" s="5">
        <f t="shared" si="1095"/>
        <v>0</v>
      </c>
      <c r="BL1001" s="22">
        <f t="shared" si="1096"/>
        <v>0</v>
      </c>
      <c r="BM1001" s="5">
        <f t="shared" si="1097"/>
        <v>3</v>
      </c>
      <c r="BN1001" s="66">
        <f t="shared" si="1098"/>
        <v>300</v>
      </c>
      <c r="BO1001" s="5">
        <f>AP1001*BO1839</f>
        <v>0</v>
      </c>
      <c r="BP1001" s="5">
        <f>AU1001*BP1239</f>
        <v>0</v>
      </c>
      <c r="BQ1001" s="5">
        <f t="shared" si="1125"/>
        <v>-39</v>
      </c>
      <c r="BR1001" s="356">
        <f t="shared" si="1113"/>
        <v>261</v>
      </c>
      <c r="BS1001" s="5">
        <f t="shared" si="1099"/>
        <v>1278.5</v>
      </c>
      <c r="BT1001" s="6"/>
      <c r="BU1001" s="306">
        <v>43262</v>
      </c>
      <c r="BV1001" s="38">
        <f t="shared" si="1156"/>
        <v>1278.5</v>
      </c>
      <c r="BW1001" s="66">
        <f>BV27*BV1001</f>
        <v>105330.36744109409</v>
      </c>
      <c r="BX1001" s="66">
        <f t="shared" si="1103"/>
        <v>-1993.7386719393689</v>
      </c>
      <c r="BY1001" s="17">
        <f t="shared" si="1101"/>
        <v>0</v>
      </c>
      <c r="BZ1001" s="17">
        <f t="shared" si="1104"/>
        <v>1</v>
      </c>
      <c r="CA1001" s="66">
        <f t="shared" si="1126"/>
        <v>261</v>
      </c>
      <c r="CB1001" s="66">
        <f>N3+CE1001</f>
        <v>220802</v>
      </c>
      <c r="CC1001" s="66">
        <f>MAX(BW404:BW1001)</f>
        <v>154630.08732904927</v>
      </c>
      <c r="CD1001" s="66">
        <f t="shared" si="1157"/>
        <v>-49299.719887955187</v>
      </c>
      <c r="CE1001" s="66">
        <f t="shared" si="1127"/>
        <v>170802</v>
      </c>
      <c r="CF1001" s="66">
        <f>MAX(CE404:CE1001)</f>
        <v>172887</v>
      </c>
      <c r="CG1001" s="66">
        <f t="shared" si="1158"/>
        <v>-2085</v>
      </c>
      <c r="CH1001" s="370">
        <f t="shared" si="1124"/>
        <v>43262</v>
      </c>
      <c r="CI1001" s="17">
        <f t="shared" si="1114"/>
        <v>1</v>
      </c>
      <c r="CJ1001" s="17">
        <f t="shared" si="1115"/>
        <v>0</v>
      </c>
      <c r="CK1001" s="38">
        <f>MAX(BV38:BV1001)</f>
        <v>1876.9</v>
      </c>
      <c r="CL1001" s="38">
        <f t="shared" si="1102"/>
        <v>-598.40000000000009</v>
      </c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</row>
    <row r="1002" spans="1:147" customFormat="1" x14ac:dyDescent="0.25">
      <c r="A1002" s="3"/>
      <c r="B1002" s="254">
        <f t="shared" si="1128"/>
        <v>43059</v>
      </c>
      <c r="C1002" s="5">
        <f t="shared" si="1131"/>
        <v>55903</v>
      </c>
      <c r="D1002" s="5">
        <v>0</v>
      </c>
      <c r="E1002" s="66">
        <f t="shared" si="1134"/>
        <v>0</v>
      </c>
      <c r="F1002" s="66">
        <f t="shared" si="1129"/>
        <v>300.99999999999994</v>
      </c>
      <c r="G1002" s="4">
        <f t="shared" si="1132"/>
        <v>56204</v>
      </c>
      <c r="H1002" s="8">
        <f t="shared" si="1130"/>
        <v>5.38432642255335E-3</v>
      </c>
      <c r="I1002" s="3"/>
      <c r="J1002" s="306">
        <v>43269</v>
      </c>
      <c r="K1002" s="176">
        <v>1281.0999999999999</v>
      </c>
      <c r="L1002" s="176">
        <v>1286.8</v>
      </c>
      <c r="M1002" s="176">
        <v>1262.4000000000001</v>
      </c>
      <c r="N1002" s="178">
        <v>1270.7</v>
      </c>
      <c r="O1002" s="5">
        <f t="shared" si="1135"/>
        <v>24.399999999999864</v>
      </c>
      <c r="P1002" s="8">
        <f t="shared" si="1136"/>
        <v>1.9046132230114639E-2</v>
      </c>
      <c r="Q1002" s="8">
        <f>(AVERAGE(P999:P1001))*Q1239</f>
        <v>6.9396739887753467E-3</v>
      </c>
      <c r="R1002" s="8">
        <f>P1001/P1239</f>
        <v>0.76364620034750297</v>
      </c>
      <c r="S1002" s="109">
        <f t="shared" si="1116"/>
        <v>1272.2095836529797</v>
      </c>
      <c r="T1002" s="5">
        <f t="shared" si="1117"/>
        <v>11.099999999999909</v>
      </c>
      <c r="U1002" s="8">
        <f t="shared" si="1133"/>
        <v>0.44500000000000456</v>
      </c>
      <c r="V1002" s="19">
        <f t="shared" si="1118"/>
        <v>0</v>
      </c>
      <c r="W1002" s="109">
        <f t="shared" si="1119"/>
        <v>1289.9904163470201</v>
      </c>
      <c r="X1002" s="5">
        <f t="shared" si="1120"/>
        <v>8.9000000000000909</v>
      </c>
      <c r="Y1002" s="8">
        <f t="shared" si="1137"/>
        <v>0.5549999999999955</v>
      </c>
      <c r="Z1002" s="5">
        <f t="shared" si="1121"/>
        <v>0</v>
      </c>
      <c r="AA1002" s="5">
        <f>K1002*AA1239</f>
        <v>16.654299999999999</v>
      </c>
      <c r="AB1002" s="5">
        <f t="shared" si="1138"/>
        <v>12.717992914447418</v>
      </c>
      <c r="AC1002" s="2">
        <f t="shared" si="1100"/>
        <v>43269</v>
      </c>
      <c r="AD1002" s="43">
        <f t="shared" si="1142"/>
        <v>1270</v>
      </c>
      <c r="AE1002" s="235">
        <v>2.2999999999999998</v>
      </c>
      <c r="AF1002" s="131">
        <f>(AK1001&gt;AF1239)*1</f>
        <v>1</v>
      </c>
      <c r="AG1002" s="112">
        <f>MROUND((AD1002*AG1239),5)</f>
        <v>1245</v>
      </c>
      <c r="AH1002" s="113">
        <f>MROUND((AE1002*AH1239),0.1)</f>
        <v>0.4</v>
      </c>
      <c r="AI1002" s="60">
        <f t="shared" si="1143"/>
        <v>-7.7999999999999545</v>
      </c>
      <c r="AJ1002" s="60">
        <f t="shared" si="1122"/>
        <v>1281.0999999999999</v>
      </c>
      <c r="AK1002" s="133">
        <f t="shared" si="1123"/>
        <v>1270.7</v>
      </c>
      <c r="AL1002" s="41">
        <f t="shared" si="1139"/>
        <v>1290</v>
      </c>
      <c r="AM1002" s="56">
        <f t="shared" si="1140"/>
        <v>3</v>
      </c>
      <c r="AN1002" s="82">
        <f t="shared" si="1141"/>
        <v>0</v>
      </c>
      <c r="AO1002" s="82">
        <f t="shared" si="1144"/>
        <v>1</v>
      </c>
      <c r="AP1002" s="33">
        <f t="shared" ref="AP1002:AP1065" si="1159">(BD1001=0)*1</f>
        <v>0</v>
      </c>
      <c r="AQ1002" s="29">
        <f t="shared" si="1145"/>
        <v>0</v>
      </c>
      <c r="AR1002" s="86">
        <f t="shared" si="1146"/>
        <v>1</v>
      </c>
      <c r="AS1002" s="33">
        <f t="shared" si="1147"/>
        <v>0</v>
      </c>
      <c r="AT1002" s="19">
        <f t="shared" si="1148"/>
        <v>0</v>
      </c>
      <c r="AU1002" s="18">
        <f t="shared" ref="AU1002:AU1065" si="1160">(BD1001&gt;0)*1</f>
        <v>1</v>
      </c>
      <c r="AV1002" s="5">
        <f t="shared" ref="AV1002:AV1065" si="1161">AU1002*AM1002</f>
        <v>3</v>
      </c>
      <c r="AW1002" s="17">
        <f t="shared" si="1149"/>
        <v>1</v>
      </c>
      <c r="AX1002" s="17">
        <f t="shared" si="1150"/>
        <v>0</v>
      </c>
      <c r="AY1002" s="17">
        <f t="shared" ref="AY1002:AY1065" si="1162">AX1002*AL1002</f>
        <v>0</v>
      </c>
      <c r="AZ1002" s="19">
        <f t="shared" ref="AZ1002:AZ1065" si="1163">BD1001-(BE1001*BD1001)</f>
        <v>1295</v>
      </c>
      <c r="BA1002" s="19">
        <f t="shared" ref="BA1002:BA1065" si="1164">AT1002*AS1002</f>
        <v>0</v>
      </c>
      <c r="BB1002" s="19">
        <f t="shared" ref="BB1002:BB1065" si="1165">BE1002*BF1002</f>
        <v>0</v>
      </c>
      <c r="BC1002" s="19">
        <f t="shared" ref="BC1002:BC1065" si="1166">AY1002*AX1002</f>
        <v>0</v>
      </c>
      <c r="BD1002" s="17">
        <f t="shared" ref="BD1002:BD1065" si="1167">((BB1002+BC1002)=0)*(MAX(BA1002,AZ1002))</f>
        <v>1295</v>
      </c>
      <c r="BE1002" s="17">
        <f t="shared" si="1151"/>
        <v>0</v>
      </c>
      <c r="BF1002" s="38">
        <f t="shared" si="1152"/>
        <v>0</v>
      </c>
      <c r="BG1002" s="38">
        <f t="shared" si="1153"/>
        <v>0</v>
      </c>
      <c r="BH1002" s="38">
        <f t="shared" ref="BH1002:BH1065" si="1168">BB1002-(MAX(BD1001,AZ1002,BB1002,AT1002))*BE1002</f>
        <v>0</v>
      </c>
      <c r="BI1002" s="38">
        <f t="shared" si="1154"/>
        <v>-0.4</v>
      </c>
      <c r="BJ1002" s="5">
        <f t="shared" si="1155"/>
        <v>0</v>
      </c>
      <c r="BK1002" s="5">
        <f t="shared" ref="BK1002:BK1065" si="1169">BC1002-AZ1002*AX1002</f>
        <v>0</v>
      </c>
      <c r="BL1002" s="22">
        <f t="shared" ref="BL1002:BL1065" si="1170">AU1002*AM1002+BK1002</f>
        <v>3</v>
      </c>
      <c r="BM1002" s="5">
        <f t="shared" ref="BM1002:BM1065" si="1171">BL1002+BJ1002+BI1002</f>
        <v>2.6</v>
      </c>
      <c r="BN1002" s="66">
        <f t="shared" ref="BN1002:BN1065" si="1172">BM1002*100</f>
        <v>260</v>
      </c>
      <c r="BO1002" s="5">
        <f>AP1002*BO1840</f>
        <v>0</v>
      </c>
      <c r="BP1002" s="5">
        <f>AU1002*BP1239</f>
        <v>-39</v>
      </c>
      <c r="BQ1002" s="5">
        <f t="shared" si="1125"/>
        <v>-39</v>
      </c>
      <c r="BR1002" s="356">
        <f t="shared" si="1113"/>
        <v>182</v>
      </c>
      <c r="BS1002" s="5">
        <f t="shared" ref="BS1002:BS1065" si="1173">AK1002</f>
        <v>1270.7</v>
      </c>
      <c r="BT1002" s="6"/>
      <c r="BU1002" s="306">
        <v>43269</v>
      </c>
      <c r="BV1002" s="38">
        <f t="shared" si="1156"/>
        <v>1270.7</v>
      </c>
      <c r="BW1002" s="66">
        <f>BV27*BV1002</f>
        <v>104687.75745592355</v>
      </c>
      <c r="BX1002" s="66">
        <f t="shared" si="1103"/>
        <v>-642.60998517053667</v>
      </c>
      <c r="BY1002" s="17">
        <f t="shared" si="1101"/>
        <v>0</v>
      </c>
      <c r="BZ1002" s="17">
        <f t="shared" si="1104"/>
        <v>1</v>
      </c>
      <c r="CA1002" s="66">
        <f t="shared" si="1126"/>
        <v>182</v>
      </c>
      <c r="CB1002" s="66">
        <f>N3+CE1002</f>
        <v>220984</v>
      </c>
      <c r="CC1002" s="66">
        <f>MAX(BW404:BW1002)</f>
        <v>154630.08732904927</v>
      </c>
      <c r="CD1002" s="66">
        <f t="shared" si="1157"/>
        <v>-49942.329873125724</v>
      </c>
      <c r="CE1002" s="66">
        <f t="shared" si="1127"/>
        <v>170984</v>
      </c>
      <c r="CF1002" s="66">
        <f>MAX(CE404:CE1002)</f>
        <v>172887</v>
      </c>
      <c r="CG1002" s="66">
        <f t="shared" si="1158"/>
        <v>-1903</v>
      </c>
      <c r="CH1002" s="370">
        <f t="shared" si="1124"/>
        <v>43269</v>
      </c>
      <c r="CI1002" s="17">
        <f t="shared" si="1114"/>
        <v>1</v>
      </c>
      <c r="CJ1002" s="17">
        <f t="shared" si="1115"/>
        <v>0</v>
      </c>
      <c r="CK1002" s="38">
        <f>MAX(BV38:BV1002)</f>
        <v>1876.9</v>
      </c>
      <c r="CL1002" s="38">
        <f t="shared" si="1102"/>
        <v>-606.20000000000005</v>
      </c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</row>
    <row r="1003" spans="1:147" customFormat="1" x14ac:dyDescent="0.25">
      <c r="A1003" s="3"/>
      <c r="B1003" s="254">
        <f t="shared" si="1128"/>
        <v>43066</v>
      </c>
      <c r="C1003" s="5">
        <f t="shared" si="1131"/>
        <v>56204</v>
      </c>
      <c r="D1003" s="5">
        <v>0</v>
      </c>
      <c r="E1003" s="66">
        <f t="shared" si="1134"/>
        <v>0</v>
      </c>
      <c r="F1003" s="66">
        <f t="shared" si="1129"/>
        <v>420.99999999999994</v>
      </c>
      <c r="G1003" s="4">
        <f t="shared" si="1132"/>
        <v>56625</v>
      </c>
      <c r="H1003" s="8">
        <f t="shared" si="1130"/>
        <v>7.4905700661874594E-3</v>
      </c>
      <c r="I1003" s="3"/>
      <c r="J1003" s="306">
        <v>43276</v>
      </c>
      <c r="K1003" s="176">
        <v>1272.2</v>
      </c>
      <c r="L1003" s="176">
        <v>1274.4000000000001</v>
      </c>
      <c r="M1003" s="176">
        <v>1246.9000000000001</v>
      </c>
      <c r="N1003" s="178">
        <v>1254.5</v>
      </c>
      <c r="O1003" s="5">
        <f t="shared" si="1135"/>
        <v>27.5</v>
      </c>
      <c r="P1003" s="8">
        <f t="shared" si="1136"/>
        <v>2.1616098097783365E-2</v>
      </c>
      <c r="Q1003" s="8">
        <f>(AVERAGE(P1000:P1002))*Q1239</f>
        <v>7.6002172327936865E-3</v>
      </c>
      <c r="R1003" s="8">
        <f>P1002/P1239</f>
        <v>0.54013573317028796</v>
      </c>
      <c r="S1003" s="109">
        <f t="shared" si="1116"/>
        <v>1262.5310036364399</v>
      </c>
      <c r="T1003" s="5">
        <f t="shared" si="1117"/>
        <v>7.2000000000000455</v>
      </c>
      <c r="U1003" s="8">
        <f t="shared" si="1133"/>
        <v>0.51999999999999702</v>
      </c>
      <c r="V1003" s="19">
        <f t="shared" si="1118"/>
        <v>10.5</v>
      </c>
      <c r="W1003" s="109">
        <f t="shared" si="1119"/>
        <v>1281.8689963635602</v>
      </c>
      <c r="X1003" s="5">
        <f t="shared" si="1120"/>
        <v>7.7999999999999545</v>
      </c>
      <c r="Y1003" s="8">
        <f t="shared" si="1137"/>
        <v>0.48000000000000298</v>
      </c>
      <c r="Z1003" s="5">
        <f t="shared" si="1121"/>
        <v>0</v>
      </c>
      <c r="AA1003" s="5">
        <f>K1003*AA1239</f>
        <v>16.538599999999999</v>
      </c>
      <c r="AB1003" s="5">
        <f t="shared" si="1138"/>
        <v>8.9330888366101231</v>
      </c>
      <c r="AC1003" s="2">
        <f t="shared" si="1100"/>
        <v>43276</v>
      </c>
      <c r="AD1003" s="43">
        <f t="shared" si="1142"/>
        <v>1265</v>
      </c>
      <c r="AE1003" s="235">
        <v>5.6</v>
      </c>
      <c r="AF1003" s="131">
        <f>(AK1002&gt;AF1239)*1</f>
        <v>1</v>
      </c>
      <c r="AG1003" s="112">
        <f>MROUND((AD1003*AG1239),5)</f>
        <v>1240</v>
      </c>
      <c r="AH1003" s="113">
        <f>MROUND((AE1003*AH1239),0.1)</f>
        <v>1</v>
      </c>
      <c r="AI1003" s="60">
        <f t="shared" si="1143"/>
        <v>-16.200000000000045</v>
      </c>
      <c r="AJ1003" s="60">
        <f t="shared" si="1122"/>
        <v>1272.2</v>
      </c>
      <c r="AK1003" s="133">
        <f t="shared" si="1123"/>
        <v>1254.5</v>
      </c>
      <c r="AL1003" s="41">
        <f t="shared" si="1139"/>
        <v>1280</v>
      </c>
      <c r="AM1003" s="56">
        <f t="shared" si="1140"/>
        <v>7.1000000000000005</v>
      </c>
      <c r="AN1003" s="82">
        <f t="shared" si="1141"/>
        <v>0</v>
      </c>
      <c r="AO1003" s="82">
        <f t="shared" si="1144"/>
        <v>1</v>
      </c>
      <c r="AP1003" s="33">
        <f t="shared" si="1159"/>
        <v>0</v>
      </c>
      <c r="AQ1003" s="29">
        <f t="shared" si="1145"/>
        <v>0</v>
      </c>
      <c r="AR1003" s="86">
        <f t="shared" si="1146"/>
        <v>0</v>
      </c>
      <c r="AS1003" s="33">
        <f t="shared" si="1147"/>
        <v>0</v>
      </c>
      <c r="AT1003" s="19">
        <f t="shared" si="1148"/>
        <v>0</v>
      </c>
      <c r="AU1003" s="18">
        <f t="shared" si="1160"/>
        <v>1</v>
      </c>
      <c r="AV1003" s="5">
        <f t="shared" si="1161"/>
        <v>7.1000000000000005</v>
      </c>
      <c r="AW1003" s="17">
        <f t="shared" si="1149"/>
        <v>1</v>
      </c>
      <c r="AX1003" s="17">
        <f t="shared" si="1150"/>
        <v>0</v>
      </c>
      <c r="AY1003" s="17">
        <f t="shared" si="1162"/>
        <v>0</v>
      </c>
      <c r="AZ1003" s="19">
        <f t="shared" si="1163"/>
        <v>1295</v>
      </c>
      <c r="BA1003" s="19">
        <f t="shared" si="1164"/>
        <v>0</v>
      </c>
      <c r="BB1003" s="19">
        <f t="shared" si="1165"/>
        <v>0</v>
      </c>
      <c r="BC1003" s="19">
        <f t="shared" si="1166"/>
        <v>0</v>
      </c>
      <c r="BD1003" s="17">
        <f t="shared" si="1167"/>
        <v>1295</v>
      </c>
      <c r="BE1003" s="17">
        <f t="shared" si="1151"/>
        <v>0</v>
      </c>
      <c r="BF1003" s="38">
        <f t="shared" si="1152"/>
        <v>0</v>
      </c>
      <c r="BG1003" s="38">
        <f t="shared" si="1153"/>
        <v>0</v>
      </c>
      <c r="BH1003" s="38">
        <f t="shared" si="1168"/>
        <v>0</v>
      </c>
      <c r="BI1003" s="38">
        <f t="shared" si="1154"/>
        <v>-1</v>
      </c>
      <c r="BJ1003" s="5">
        <f t="shared" si="1155"/>
        <v>0</v>
      </c>
      <c r="BK1003" s="5">
        <f t="shared" si="1169"/>
        <v>0</v>
      </c>
      <c r="BL1003" s="22">
        <f t="shared" si="1170"/>
        <v>7.1000000000000005</v>
      </c>
      <c r="BM1003" s="5">
        <f t="shared" si="1171"/>
        <v>6.1000000000000005</v>
      </c>
      <c r="BN1003" s="66">
        <f t="shared" si="1172"/>
        <v>610</v>
      </c>
      <c r="BO1003" s="5">
        <f>AP1003*BO1841</f>
        <v>0</v>
      </c>
      <c r="BP1003" s="5">
        <f>AU1003*BP1239</f>
        <v>-39</v>
      </c>
      <c r="BQ1003" s="5">
        <f t="shared" si="1125"/>
        <v>-39</v>
      </c>
      <c r="BR1003" s="356">
        <f t="shared" si="1113"/>
        <v>532</v>
      </c>
      <c r="BS1003" s="5">
        <f t="shared" si="1173"/>
        <v>1254.5</v>
      </c>
      <c r="BT1003" s="6"/>
      <c r="BU1003" s="306">
        <v>43276</v>
      </c>
      <c r="BV1003" s="38">
        <f t="shared" si="1156"/>
        <v>1254.5</v>
      </c>
      <c r="BW1003" s="66">
        <f>BV27*BV1003</f>
        <v>103353.10594826165</v>
      </c>
      <c r="BX1003" s="66">
        <f t="shared" si="1103"/>
        <v>-1334.6515076618962</v>
      </c>
      <c r="BY1003" s="17">
        <f t="shared" si="1101"/>
        <v>0</v>
      </c>
      <c r="BZ1003" s="17">
        <f t="shared" si="1104"/>
        <v>1</v>
      </c>
      <c r="CA1003" s="66">
        <f t="shared" si="1126"/>
        <v>532</v>
      </c>
      <c r="CB1003" s="66">
        <f>N3+CE1003</f>
        <v>221516</v>
      </c>
      <c r="CC1003" s="66">
        <f>MAX(BW404:BW1003)</f>
        <v>154630.08732904927</v>
      </c>
      <c r="CD1003" s="66">
        <f t="shared" si="1157"/>
        <v>-51276.98138078762</v>
      </c>
      <c r="CE1003" s="66">
        <f t="shared" si="1127"/>
        <v>171516</v>
      </c>
      <c r="CF1003" s="66">
        <f>MAX(CE404:CE1003)</f>
        <v>172887</v>
      </c>
      <c r="CG1003" s="66">
        <f t="shared" si="1158"/>
        <v>-1371</v>
      </c>
      <c r="CH1003" s="370">
        <f t="shared" si="1124"/>
        <v>43276</v>
      </c>
      <c r="CI1003" s="17">
        <f t="shared" si="1114"/>
        <v>1</v>
      </c>
      <c r="CJ1003" s="17">
        <f t="shared" si="1115"/>
        <v>0</v>
      </c>
      <c r="CK1003" s="38">
        <f>MAX(BV38:BV1003)</f>
        <v>1876.9</v>
      </c>
      <c r="CL1003" s="38">
        <f t="shared" si="1102"/>
        <v>-622.40000000000009</v>
      </c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</row>
    <row r="1004" spans="1:147" customFormat="1" x14ac:dyDescent="0.25">
      <c r="A1004" s="3"/>
      <c r="B1004" s="254">
        <f t="shared" si="1128"/>
        <v>43073</v>
      </c>
      <c r="C1004" s="5">
        <f t="shared" si="1131"/>
        <v>56625</v>
      </c>
      <c r="D1004" s="5">
        <v>0</v>
      </c>
      <c r="E1004" s="66">
        <f t="shared" si="1134"/>
        <v>0</v>
      </c>
      <c r="F1004" s="66">
        <f t="shared" si="1129"/>
        <v>341</v>
      </c>
      <c r="G1004" s="4">
        <f t="shared" si="1132"/>
        <v>56966</v>
      </c>
      <c r="H1004" s="8">
        <f t="shared" si="1130"/>
        <v>6.0220750551876383E-3</v>
      </c>
      <c r="I1004" s="3"/>
      <c r="J1004" s="306">
        <v>43283</v>
      </c>
      <c r="K1004" s="176">
        <v>1253.4000000000001</v>
      </c>
      <c r="L1004" s="176">
        <v>1262.4000000000001</v>
      </c>
      <c r="M1004" s="176">
        <v>1238.8</v>
      </c>
      <c r="N1004" s="178">
        <v>1255.8</v>
      </c>
      <c r="O1004" s="5">
        <f t="shared" si="1135"/>
        <v>23.600000000000136</v>
      </c>
      <c r="P1004" s="8">
        <f t="shared" si="1136"/>
        <v>1.8828785702888252E-2</v>
      </c>
      <c r="Q1004" s="8">
        <f>(AVERAGE(P1001:P1003))*Q1239</f>
        <v>9.011964427302387E-3</v>
      </c>
      <c r="R1004" s="8">
        <f>P1003/P1239</f>
        <v>0.61301826813247995</v>
      </c>
      <c r="S1004" s="109">
        <f t="shared" si="1116"/>
        <v>1242.1044037868194</v>
      </c>
      <c r="T1004" s="5">
        <f t="shared" si="1117"/>
        <v>13.400000000000091</v>
      </c>
      <c r="U1004" s="8">
        <f t="shared" si="1133"/>
        <v>0.46399999999999636</v>
      </c>
      <c r="V1004" s="19">
        <f t="shared" si="1118"/>
        <v>0</v>
      </c>
      <c r="W1004" s="109">
        <f t="shared" si="1119"/>
        <v>1264.6955962131808</v>
      </c>
      <c r="X1004" s="5">
        <f t="shared" si="1120"/>
        <v>11.599999999999909</v>
      </c>
      <c r="Y1004" s="8">
        <f t="shared" si="1137"/>
        <v>0.53600000000000358</v>
      </c>
      <c r="Z1004" s="5">
        <f t="shared" si="1121"/>
        <v>0</v>
      </c>
      <c r="AA1004" s="5">
        <f>K1004*AA1239</f>
        <v>16.2942</v>
      </c>
      <c r="AB1004" s="5">
        <f t="shared" si="1138"/>
        <v>9.9886422646042554</v>
      </c>
      <c r="AC1004" s="2">
        <f t="shared" ref="AC1004:AC1067" si="1174">J1004</f>
        <v>43283</v>
      </c>
      <c r="AD1004" s="43">
        <f t="shared" si="1142"/>
        <v>1240</v>
      </c>
      <c r="AE1004" s="235">
        <v>4.5999999999999996</v>
      </c>
      <c r="AF1004" s="131">
        <f>(AK1003&gt;AF1239)*1</f>
        <v>1</v>
      </c>
      <c r="AG1004" s="112">
        <f>MROUND((AD1004*AG1239),5)</f>
        <v>1215</v>
      </c>
      <c r="AH1004" s="113">
        <f>MROUND((AE1004*AH1239),0.1)</f>
        <v>0.8</v>
      </c>
      <c r="AI1004" s="60">
        <f t="shared" si="1143"/>
        <v>1.2999999999999545</v>
      </c>
      <c r="AJ1004" s="60">
        <f t="shared" si="1122"/>
        <v>1253.4000000000001</v>
      </c>
      <c r="AK1004" s="133">
        <f t="shared" si="1123"/>
        <v>1255.8</v>
      </c>
      <c r="AL1004" s="41">
        <f t="shared" si="1139"/>
        <v>1265</v>
      </c>
      <c r="AM1004" s="56">
        <f t="shared" si="1140"/>
        <v>4.3</v>
      </c>
      <c r="AN1004" s="82">
        <f t="shared" si="1141"/>
        <v>1</v>
      </c>
      <c r="AO1004" s="82">
        <f t="shared" si="1144"/>
        <v>0</v>
      </c>
      <c r="AP1004" s="33">
        <f t="shared" si="1159"/>
        <v>0</v>
      </c>
      <c r="AQ1004" s="29">
        <f t="shared" si="1145"/>
        <v>0</v>
      </c>
      <c r="AR1004" s="86">
        <f t="shared" si="1146"/>
        <v>1</v>
      </c>
      <c r="AS1004" s="33">
        <f t="shared" si="1147"/>
        <v>0</v>
      </c>
      <c r="AT1004" s="19">
        <f t="shared" si="1148"/>
        <v>0</v>
      </c>
      <c r="AU1004" s="18">
        <f t="shared" si="1160"/>
        <v>1</v>
      </c>
      <c r="AV1004" s="5">
        <f t="shared" si="1161"/>
        <v>4.3</v>
      </c>
      <c r="AW1004" s="17">
        <f t="shared" si="1149"/>
        <v>1</v>
      </c>
      <c r="AX1004" s="17">
        <f t="shared" si="1150"/>
        <v>0</v>
      </c>
      <c r="AY1004" s="17">
        <f t="shared" si="1162"/>
        <v>0</v>
      </c>
      <c r="AZ1004" s="19">
        <f t="shared" si="1163"/>
        <v>1295</v>
      </c>
      <c r="BA1004" s="19">
        <f t="shared" si="1164"/>
        <v>0</v>
      </c>
      <c r="BB1004" s="19">
        <f t="shared" si="1165"/>
        <v>0</v>
      </c>
      <c r="BC1004" s="19">
        <f t="shared" si="1166"/>
        <v>0</v>
      </c>
      <c r="BD1004" s="17">
        <f t="shared" si="1167"/>
        <v>1295</v>
      </c>
      <c r="BE1004" s="17">
        <f t="shared" si="1151"/>
        <v>0</v>
      </c>
      <c r="BF1004" s="38">
        <f t="shared" si="1152"/>
        <v>0</v>
      </c>
      <c r="BG1004" s="38">
        <f t="shared" si="1153"/>
        <v>0</v>
      </c>
      <c r="BH1004" s="38">
        <f t="shared" si="1168"/>
        <v>0</v>
      </c>
      <c r="BI1004" s="38">
        <f t="shared" si="1154"/>
        <v>-0.8</v>
      </c>
      <c r="BJ1004" s="5">
        <f t="shared" si="1155"/>
        <v>0</v>
      </c>
      <c r="BK1004" s="5">
        <f t="shared" si="1169"/>
        <v>0</v>
      </c>
      <c r="BL1004" s="22">
        <f t="shared" si="1170"/>
        <v>4.3</v>
      </c>
      <c r="BM1004" s="5">
        <f t="shared" si="1171"/>
        <v>3.5</v>
      </c>
      <c r="BN1004" s="66">
        <f t="shared" si="1172"/>
        <v>350</v>
      </c>
      <c r="BO1004" s="5">
        <f>AP1004*BO1842</f>
        <v>0</v>
      </c>
      <c r="BP1004" s="5">
        <f>AU1004*BP1239</f>
        <v>-39</v>
      </c>
      <c r="BQ1004" s="5">
        <f t="shared" si="1125"/>
        <v>-39</v>
      </c>
      <c r="BR1004" s="356">
        <f t="shared" si="1113"/>
        <v>272</v>
      </c>
      <c r="BS1004" s="5">
        <f t="shared" si="1173"/>
        <v>1255.8</v>
      </c>
      <c r="BT1004" s="6"/>
      <c r="BU1004" s="306">
        <v>43283</v>
      </c>
      <c r="BV1004" s="38">
        <f t="shared" si="1156"/>
        <v>1255.8</v>
      </c>
      <c r="BW1004" s="66">
        <f>BV27*BV1004</f>
        <v>103460.20761245675</v>
      </c>
      <c r="BX1004" s="66">
        <f t="shared" si="1103"/>
        <v>107.10166419509915</v>
      </c>
      <c r="BY1004" s="17">
        <f t="shared" ref="BY1004:BY1067" si="1175">((BV1004-BV1003)&gt;0)*1</f>
        <v>1</v>
      </c>
      <c r="BZ1004" s="17">
        <f t="shared" si="1104"/>
        <v>0</v>
      </c>
      <c r="CA1004" s="66">
        <f t="shared" si="1126"/>
        <v>272</v>
      </c>
      <c r="CB1004" s="66">
        <f>N3+CE1004</f>
        <v>221788</v>
      </c>
      <c r="CC1004" s="66">
        <f>MAX(BW404:BW1004)</f>
        <v>154630.08732904927</v>
      </c>
      <c r="CD1004" s="66">
        <f t="shared" si="1157"/>
        <v>-51169.879716592521</v>
      </c>
      <c r="CE1004" s="66">
        <f t="shared" si="1127"/>
        <v>171788</v>
      </c>
      <c r="CF1004" s="66">
        <f>MAX(CE404:CE1004)</f>
        <v>172887</v>
      </c>
      <c r="CG1004" s="66">
        <f t="shared" si="1158"/>
        <v>-1099</v>
      </c>
      <c r="CH1004" s="370">
        <f t="shared" si="1124"/>
        <v>43283</v>
      </c>
      <c r="CI1004" s="17">
        <f t="shared" si="1114"/>
        <v>1</v>
      </c>
      <c r="CJ1004" s="17">
        <f t="shared" si="1115"/>
        <v>0</v>
      </c>
      <c r="CK1004" s="38">
        <f>MAX(BV38:BV1004)</f>
        <v>1876.9</v>
      </c>
      <c r="CL1004" s="38">
        <f t="shared" ref="CL1004:CL1067" si="1176">BV1004-CK1004</f>
        <v>-621.10000000000014</v>
      </c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</row>
    <row r="1005" spans="1:147" customFormat="1" x14ac:dyDescent="0.25">
      <c r="A1005" s="3"/>
      <c r="B1005" s="254">
        <f t="shared" si="1128"/>
        <v>43080</v>
      </c>
      <c r="C1005" s="5">
        <f t="shared" si="1131"/>
        <v>56966</v>
      </c>
      <c r="D1005" s="5">
        <v>0</v>
      </c>
      <c r="E1005" s="66">
        <f t="shared" si="1134"/>
        <v>0</v>
      </c>
      <c r="F1005" s="66">
        <f t="shared" si="1129"/>
        <v>352</v>
      </c>
      <c r="G1005" s="4">
        <f t="shared" si="1132"/>
        <v>57318</v>
      </c>
      <c r="H1005" s="8">
        <f t="shared" si="1130"/>
        <v>6.1791243899870099E-3</v>
      </c>
      <c r="I1005" s="3"/>
      <c r="J1005" s="306">
        <v>43290</v>
      </c>
      <c r="K1005" s="176">
        <v>1255.7</v>
      </c>
      <c r="L1005" s="176">
        <v>1266.9000000000001</v>
      </c>
      <c r="M1005" s="176">
        <v>1236.2</v>
      </c>
      <c r="N1005" s="178">
        <v>1241.2</v>
      </c>
      <c r="O1005" s="5">
        <f t="shared" si="1135"/>
        <v>30.700000000000045</v>
      </c>
      <c r="P1005" s="8">
        <f t="shared" si="1136"/>
        <v>2.4448514772636813E-2</v>
      </c>
      <c r="Q1005" s="8">
        <f>(AVERAGE(P1002:P1004))*Q1239</f>
        <v>7.9321354707715015E-3</v>
      </c>
      <c r="R1005" s="8">
        <f>P1004/P1239</f>
        <v>0.53397192918021485</v>
      </c>
      <c r="S1005" s="109">
        <f t="shared" si="1116"/>
        <v>1245.7396174893522</v>
      </c>
      <c r="T1005" s="5">
        <f t="shared" si="1117"/>
        <v>10.700000000000045</v>
      </c>
      <c r="U1005" s="8">
        <f t="shared" si="1133"/>
        <v>0.46499999999999775</v>
      </c>
      <c r="V1005" s="19">
        <f t="shared" si="1118"/>
        <v>3.7999999999999545</v>
      </c>
      <c r="W1005" s="109">
        <f t="shared" si="1119"/>
        <v>1265.6603825106479</v>
      </c>
      <c r="X1005" s="5">
        <f t="shared" si="1120"/>
        <v>9.2999999999999545</v>
      </c>
      <c r="Y1005" s="8">
        <f t="shared" si="1137"/>
        <v>0.53500000000000225</v>
      </c>
      <c r="Z1005" s="5">
        <f t="shared" si="1121"/>
        <v>0</v>
      </c>
      <c r="AA1005" s="5">
        <f>K1005*AA1239</f>
        <v>16.324100000000001</v>
      </c>
      <c r="AB1005" s="5">
        <f t="shared" si="1138"/>
        <v>8.7166111691307453</v>
      </c>
      <c r="AC1005" s="2">
        <f t="shared" si="1174"/>
        <v>43290</v>
      </c>
      <c r="AD1005" s="43">
        <f t="shared" si="1142"/>
        <v>1245</v>
      </c>
      <c r="AE1005" s="235">
        <v>4.5999999999999996</v>
      </c>
      <c r="AF1005" s="131">
        <f>(AK1004&gt;AF1239)*1</f>
        <v>1</v>
      </c>
      <c r="AG1005" s="112">
        <f>MROUND((AD1005*AG1239),5)</f>
        <v>1220</v>
      </c>
      <c r="AH1005" s="113">
        <f>MROUND((AE1005*AH1239),0.1)</f>
        <v>0.8</v>
      </c>
      <c r="AI1005" s="60">
        <f t="shared" si="1143"/>
        <v>-14.599999999999909</v>
      </c>
      <c r="AJ1005" s="60">
        <f t="shared" si="1122"/>
        <v>1255.7</v>
      </c>
      <c r="AK1005" s="133">
        <f t="shared" si="1123"/>
        <v>1241.2</v>
      </c>
      <c r="AL1005" s="41">
        <f t="shared" si="1139"/>
        <v>1265</v>
      </c>
      <c r="AM1005" s="56">
        <f t="shared" si="1140"/>
        <v>5.4</v>
      </c>
      <c r="AN1005" s="82">
        <f t="shared" si="1141"/>
        <v>0</v>
      </c>
      <c r="AO1005" s="82">
        <f t="shared" si="1144"/>
        <v>1</v>
      </c>
      <c r="AP1005" s="33">
        <f t="shared" si="1159"/>
        <v>0</v>
      </c>
      <c r="AQ1005" s="29">
        <f t="shared" si="1145"/>
        <v>0</v>
      </c>
      <c r="AR1005" s="86">
        <f t="shared" si="1146"/>
        <v>0</v>
      </c>
      <c r="AS1005" s="33">
        <f t="shared" si="1147"/>
        <v>0</v>
      </c>
      <c r="AT1005" s="19">
        <f t="shared" si="1148"/>
        <v>0</v>
      </c>
      <c r="AU1005" s="18">
        <f t="shared" si="1160"/>
        <v>1</v>
      </c>
      <c r="AV1005" s="5">
        <f t="shared" si="1161"/>
        <v>5.4</v>
      </c>
      <c r="AW1005" s="17">
        <f t="shared" si="1149"/>
        <v>1</v>
      </c>
      <c r="AX1005" s="17">
        <f t="shared" si="1150"/>
        <v>0</v>
      </c>
      <c r="AY1005" s="17">
        <f t="shared" si="1162"/>
        <v>0</v>
      </c>
      <c r="AZ1005" s="19">
        <f t="shared" si="1163"/>
        <v>1295</v>
      </c>
      <c r="BA1005" s="19">
        <f t="shared" si="1164"/>
        <v>0</v>
      </c>
      <c r="BB1005" s="19">
        <f t="shared" si="1165"/>
        <v>0</v>
      </c>
      <c r="BC1005" s="19">
        <f t="shared" si="1166"/>
        <v>0</v>
      </c>
      <c r="BD1005" s="17">
        <f t="shared" si="1167"/>
        <v>1295</v>
      </c>
      <c r="BE1005" s="17">
        <f t="shared" si="1151"/>
        <v>0</v>
      </c>
      <c r="BF1005" s="38">
        <f t="shared" si="1152"/>
        <v>0</v>
      </c>
      <c r="BG1005" s="38">
        <f t="shared" si="1153"/>
        <v>0</v>
      </c>
      <c r="BH1005" s="38">
        <f t="shared" si="1168"/>
        <v>0</v>
      </c>
      <c r="BI1005" s="38">
        <f t="shared" si="1154"/>
        <v>-0.8</v>
      </c>
      <c r="BJ1005" s="5">
        <f t="shared" si="1155"/>
        <v>0</v>
      </c>
      <c r="BK1005" s="5">
        <f t="shared" si="1169"/>
        <v>0</v>
      </c>
      <c r="BL1005" s="22">
        <f t="shared" si="1170"/>
        <v>5.4</v>
      </c>
      <c r="BM1005" s="5">
        <f t="shared" si="1171"/>
        <v>4.6000000000000005</v>
      </c>
      <c r="BN1005" s="66">
        <f t="shared" si="1172"/>
        <v>460.00000000000006</v>
      </c>
      <c r="BO1005" s="5">
        <f>AP1005*BO1843</f>
        <v>0</v>
      </c>
      <c r="BP1005" s="5">
        <f>AU1005*BP1239</f>
        <v>-39</v>
      </c>
      <c r="BQ1005" s="5">
        <f t="shared" si="1125"/>
        <v>-39</v>
      </c>
      <c r="BR1005" s="356">
        <f t="shared" si="1113"/>
        <v>382.00000000000006</v>
      </c>
      <c r="BS1005" s="5">
        <f t="shared" si="1173"/>
        <v>1241.2</v>
      </c>
      <c r="BT1005" s="6"/>
      <c r="BU1005" s="306">
        <v>43290</v>
      </c>
      <c r="BV1005" s="38">
        <f t="shared" si="1156"/>
        <v>1241.2</v>
      </c>
      <c r="BW1005" s="66">
        <f>BV27*BV1005</f>
        <v>102257.37353765036</v>
      </c>
      <c r="BX1005" s="66">
        <f t="shared" ref="BX1005:BX1068" si="1177">BW1005-BW1004</f>
        <v>-1202.8340748063929</v>
      </c>
      <c r="BY1005" s="17">
        <f t="shared" si="1175"/>
        <v>0</v>
      </c>
      <c r="BZ1005" s="17">
        <f t="shared" ref="BZ1005:BZ1068" si="1178">((BV1005-BV1004)&lt;0)*1</f>
        <v>1</v>
      </c>
      <c r="CA1005" s="66">
        <f t="shared" si="1126"/>
        <v>382</v>
      </c>
      <c r="CB1005" s="66">
        <f>N3+CE1005</f>
        <v>222170</v>
      </c>
      <c r="CC1005" s="66">
        <f>MAX(BW404:BW1005)</f>
        <v>154630.08732904927</v>
      </c>
      <c r="CD1005" s="66">
        <f t="shared" si="1157"/>
        <v>-52372.713791398914</v>
      </c>
      <c r="CE1005" s="66">
        <f t="shared" si="1127"/>
        <v>172170</v>
      </c>
      <c r="CF1005" s="66">
        <f>MAX(CE404:CE1005)</f>
        <v>172887</v>
      </c>
      <c r="CG1005" s="66">
        <f t="shared" si="1158"/>
        <v>-717</v>
      </c>
      <c r="CH1005" s="370">
        <f t="shared" si="1124"/>
        <v>43290</v>
      </c>
      <c r="CI1005" s="17">
        <f t="shared" si="1114"/>
        <v>1</v>
      </c>
      <c r="CJ1005" s="17">
        <f t="shared" si="1115"/>
        <v>0</v>
      </c>
      <c r="CK1005" s="38">
        <f>MAX(BV38:BV1005)</f>
        <v>1876.9</v>
      </c>
      <c r="CL1005" s="38">
        <f t="shared" si="1176"/>
        <v>-635.70000000000005</v>
      </c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</row>
    <row r="1006" spans="1:147" customFormat="1" x14ac:dyDescent="0.25">
      <c r="A1006" s="3"/>
      <c r="B1006" s="254">
        <f t="shared" si="1128"/>
        <v>43087</v>
      </c>
      <c r="C1006" s="5">
        <f t="shared" si="1131"/>
        <v>57318</v>
      </c>
      <c r="D1006" s="5">
        <v>0</v>
      </c>
      <c r="E1006" s="66">
        <f t="shared" si="1134"/>
        <v>0</v>
      </c>
      <c r="F1006" s="66">
        <f t="shared" si="1129"/>
        <v>891.99999999999989</v>
      </c>
      <c r="G1006" s="4">
        <f t="shared" si="1132"/>
        <v>58210</v>
      </c>
      <c r="H1006" s="8">
        <f t="shared" si="1130"/>
        <v>1.5562301545762236E-2</v>
      </c>
      <c r="I1006" s="3"/>
      <c r="J1006" s="306">
        <v>43297</v>
      </c>
      <c r="K1006" s="176">
        <v>1241</v>
      </c>
      <c r="L1006" s="176">
        <v>1245.8</v>
      </c>
      <c r="M1006" s="176">
        <v>1210.7</v>
      </c>
      <c r="N1006" s="178">
        <v>1231.0999999999999</v>
      </c>
      <c r="O1006" s="5">
        <f t="shared" si="1135"/>
        <v>35.099999999999909</v>
      </c>
      <c r="P1006" s="8">
        <f t="shared" si="1136"/>
        <v>2.828364222401282E-2</v>
      </c>
      <c r="Q1006" s="8">
        <f>(AVERAGE(P1003:P1005))*Q1239</f>
        <v>8.6524531431077904E-3</v>
      </c>
      <c r="R1006" s="8">
        <f>P1005/P1239</f>
        <v>0.69334373468031496</v>
      </c>
      <c r="S1006" s="109">
        <f t="shared" si="1116"/>
        <v>1230.2623056494033</v>
      </c>
      <c r="T1006" s="5">
        <f t="shared" si="1117"/>
        <v>11</v>
      </c>
      <c r="U1006" s="8">
        <f t="shared" si="1133"/>
        <v>0.45</v>
      </c>
      <c r="V1006" s="19">
        <f t="shared" si="1118"/>
        <v>0</v>
      </c>
      <c r="W1006" s="109">
        <f t="shared" si="1119"/>
        <v>1251.7376943505967</v>
      </c>
      <c r="X1006" s="5">
        <f t="shared" si="1120"/>
        <v>9</v>
      </c>
      <c r="Y1006" s="8">
        <f t="shared" si="1137"/>
        <v>0.55000000000000004</v>
      </c>
      <c r="Z1006" s="5">
        <f t="shared" si="1121"/>
        <v>0</v>
      </c>
      <c r="AA1006" s="5">
        <f>K1006*AA1239</f>
        <v>16.132999999999999</v>
      </c>
      <c r="AB1006" s="5">
        <f t="shared" si="1138"/>
        <v>11.185714471597521</v>
      </c>
      <c r="AC1006" s="2">
        <f t="shared" si="1174"/>
        <v>43297</v>
      </c>
      <c r="AD1006" s="43">
        <f t="shared" si="1142"/>
        <v>1230</v>
      </c>
      <c r="AE1006" s="235">
        <v>4</v>
      </c>
      <c r="AF1006" s="131">
        <f>(AK1005&gt;AF1239)*1</f>
        <v>0</v>
      </c>
      <c r="AG1006" s="112">
        <f>MROUND((AD1006*AG1239),5)</f>
        <v>1205</v>
      </c>
      <c r="AH1006" s="113">
        <f>MROUND((AE1006*AH1239),0.1)</f>
        <v>0.70000000000000007</v>
      </c>
      <c r="AI1006" s="60">
        <f t="shared" si="1143"/>
        <v>-10.100000000000136</v>
      </c>
      <c r="AJ1006" s="60">
        <f t="shared" si="1122"/>
        <v>1241</v>
      </c>
      <c r="AK1006" s="133">
        <f t="shared" si="1123"/>
        <v>1231.0999999999999</v>
      </c>
      <c r="AL1006" s="41">
        <f t="shared" si="1139"/>
        <v>1250</v>
      </c>
      <c r="AM1006" s="56">
        <f t="shared" si="1140"/>
        <v>4.7</v>
      </c>
      <c r="AN1006" s="82">
        <f t="shared" si="1141"/>
        <v>0</v>
      </c>
      <c r="AO1006" s="82">
        <f t="shared" si="1144"/>
        <v>1</v>
      </c>
      <c r="AP1006" s="33">
        <f t="shared" si="1159"/>
        <v>0</v>
      </c>
      <c r="AQ1006" s="29">
        <f t="shared" si="1145"/>
        <v>0</v>
      </c>
      <c r="AR1006" s="86">
        <f t="shared" si="1146"/>
        <v>1</v>
      </c>
      <c r="AS1006" s="33">
        <f t="shared" si="1147"/>
        <v>0</v>
      </c>
      <c r="AT1006" s="19">
        <f t="shared" si="1148"/>
        <v>0</v>
      </c>
      <c r="AU1006" s="18">
        <f t="shared" si="1160"/>
        <v>1</v>
      </c>
      <c r="AV1006" s="5">
        <f t="shared" si="1161"/>
        <v>4.7</v>
      </c>
      <c r="AW1006" s="17">
        <f t="shared" si="1149"/>
        <v>1</v>
      </c>
      <c r="AX1006" s="17">
        <f t="shared" si="1150"/>
        <v>0</v>
      </c>
      <c r="AY1006" s="17">
        <f t="shared" si="1162"/>
        <v>0</v>
      </c>
      <c r="AZ1006" s="19">
        <f t="shared" si="1163"/>
        <v>1295</v>
      </c>
      <c r="BA1006" s="19">
        <f t="shared" si="1164"/>
        <v>0</v>
      </c>
      <c r="BB1006" s="19">
        <f t="shared" si="1165"/>
        <v>0</v>
      </c>
      <c r="BC1006" s="19">
        <f t="shared" si="1166"/>
        <v>0</v>
      </c>
      <c r="BD1006" s="17">
        <f t="shared" si="1167"/>
        <v>1295</v>
      </c>
      <c r="BE1006" s="17">
        <f t="shared" si="1151"/>
        <v>0</v>
      </c>
      <c r="BF1006" s="38">
        <f t="shared" si="1152"/>
        <v>0</v>
      </c>
      <c r="BG1006" s="38">
        <f t="shared" si="1153"/>
        <v>0</v>
      </c>
      <c r="BH1006" s="38">
        <f t="shared" si="1168"/>
        <v>0</v>
      </c>
      <c r="BI1006" s="38">
        <f t="shared" si="1154"/>
        <v>-0.70000000000000007</v>
      </c>
      <c r="BJ1006" s="5">
        <f t="shared" si="1155"/>
        <v>0</v>
      </c>
      <c r="BK1006" s="5">
        <f t="shared" si="1169"/>
        <v>0</v>
      </c>
      <c r="BL1006" s="22">
        <f t="shared" si="1170"/>
        <v>4.7</v>
      </c>
      <c r="BM1006" s="5">
        <f t="shared" si="1171"/>
        <v>4</v>
      </c>
      <c r="BN1006" s="66">
        <f t="shared" si="1172"/>
        <v>400</v>
      </c>
      <c r="BO1006" s="5">
        <f>AP1006*BO1844</f>
        <v>0</v>
      </c>
      <c r="BP1006" s="5">
        <f>AU1006*BP1239</f>
        <v>-39</v>
      </c>
      <c r="BQ1006" s="5">
        <f t="shared" si="1125"/>
        <v>-39</v>
      </c>
      <c r="BR1006" s="356">
        <f t="shared" si="1113"/>
        <v>322</v>
      </c>
      <c r="BS1006" s="5">
        <f t="shared" si="1173"/>
        <v>1231.0999999999999</v>
      </c>
      <c r="BT1006" s="6"/>
      <c r="BU1006" s="306">
        <v>43297</v>
      </c>
      <c r="BV1006" s="38">
        <f t="shared" si="1156"/>
        <v>1231.0999999999999</v>
      </c>
      <c r="BW1006" s="66">
        <f>BV27*BV1006</f>
        <v>101425.27599275004</v>
      </c>
      <c r="BX1006" s="66">
        <f t="shared" si="1177"/>
        <v>-832.09754490031628</v>
      </c>
      <c r="BY1006" s="17">
        <f t="shared" si="1175"/>
        <v>0</v>
      </c>
      <c r="BZ1006" s="17">
        <f t="shared" si="1178"/>
        <v>1</v>
      </c>
      <c r="CA1006" s="66">
        <f t="shared" si="1126"/>
        <v>322</v>
      </c>
      <c r="CB1006" s="66">
        <f>N3+CE1006</f>
        <v>222492</v>
      </c>
      <c r="CC1006" s="66">
        <f>MAX(BW404:BW1006)</f>
        <v>154630.08732904927</v>
      </c>
      <c r="CD1006" s="66">
        <f t="shared" si="1157"/>
        <v>-53204.81133629923</v>
      </c>
      <c r="CE1006" s="66">
        <f t="shared" si="1127"/>
        <v>172492</v>
      </c>
      <c r="CF1006" s="66">
        <f>MAX(CE404:CE1006)</f>
        <v>172887</v>
      </c>
      <c r="CG1006" s="66">
        <f t="shared" si="1158"/>
        <v>-395</v>
      </c>
      <c r="CH1006" s="370">
        <f t="shared" si="1124"/>
        <v>43297</v>
      </c>
      <c r="CI1006" s="17">
        <f t="shared" si="1114"/>
        <v>1</v>
      </c>
      <c r="CJ1006" s="17">
        <f t="shared" si="1115"/>
        <v>0</v>
      </c>
      <c r="CK1006" s="38">
        <f>MAX(BV38:BV1006)</f>
        <v>1876.9</v>
      </c>
      <c r="CL1006" s="38">
        <f t="shared" si="1176"/>
        <v>-645.80000000000018</v>
      </c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</row>
    <row r="1007" spans="1:147" customFormat="1" x14ac:dyDescent="0.25">
      <c r="A1007" s="3"/>
      <c r="B1007" s="254">
        <f t="shared" si="1128"/>
        <v>43094</v>
      </c>
      <c r="C1007" s="5">
        <f t="shared" si="1131"/>
        <v>58210</v>
      </c>
      <c r="D1007" s="5">
        <v>0</v>
      </c>
      <c r="E1007" s="66">
        <f t="shared" si="1134"/>
        <v>0</v>
      </c>
      <c r="F1007" s="66">
        <f t="shared" si="1129"/>
        <v>351.00000000000006</v>
      </c>
      <c r="G1007" s="4">
        <f t="shared" si="1132"/>
        <v>58561</v>
      </c>
      <c r="H1007" s="8">
        <f t="shared" si="1130"/>
        <v>6.0298917711733386E-3</v>
      </c>
      <c r="I1007" s="3"/>
      <c r="J1007" s="306">
        <v>43304</v>
      </c>
      <c r="K1007" s="176">
        <v>1231.7</v>
      </c>
      <c r="L1007" s="176">
        <v>1236.5</v>
      </c>
      <c r="M1007" s="176">
        <v>1218.0999999999999</v>
      </c>
      <c r="N1007" s="178">
        <v>1232.7</v>
      </c>
      <c r="O1007" s="5">
        <f t="shared" si="1135"/>
        <v>18.400000000000091</v>
      </c>
      <c r="P1007" s="8">
        <f t="shared" si="1136"/>
        <v>1.4938702606154168E-2</v>
      </c>
      <c r="Q1007" s="8">
        <f>(AVERAGE(P1004:P1006))*Q1239</f>
        <v>9.5414590266050536E-3</v>
      </c>
      <c r="R1007" s="8">
        <f>P1006/P1239</f>
        <v>0.80210541672278013</v>
      </c>
      <c r="S1007" s="109">
        <f t="shared" si="1116"/>
        <v>1219.9477849169307</v>
      </c>
      <c r="T1007" s="5">
        <f t="shared" si="1117"/>
        <v>11.700000000000045</v>
      </c>
      <c r="U1007" s="8">
        <f t="shared" si="1133"/>
        <v>0.53199999999999814</v>
      </c>
      <c r="V1007" s="19">
        <f t="shared" si="1118"/>
        <v>0</v>
      </c>
      <c r="W1007" s="109">
        <f t="shared" si="1119"/>
        <v>1243.4522150830694</v>
      </c>
      <c r="X1007" s="5">
        <f t="shared" si="1120"/>
        <v>13.299999999999955</v>
      </c>
      <c r="Y1007" s="8">
        <f t="shared" si="1137"/>
        <v>0.46800000000000186</v>
      </c>
      <c r="Z1007" s="5">
        <f t="shared" si="1121"/>
        <v>0</v>
      </c>
      <c r="AA1007" s="5">
        <f>K1007*AA1239</f>
        <v>16.0121</v>
      </c>
      <c r="AB1007" s="5">
        <f t="shared" si="1138"/>
        <v>12.843392143106827</v>
      </c>
      <c r="AC1007" s="2">
        <f t="shared" si="1174"/>
        <v>43304</v>
      </c>
      <c r="AD1007" s="43">
        <f t="shared" si="1142"/>
        <v>1220</v>
      </c>
      <c r="AE1007" s="235">
        <v>5</v>
      </c>
      <c r="AF1007" s="131">
        <f>(AK1006&gt;AF1239)*1</f>
        <v>0</v>
      </c>
      <c r="AG1007" s="112">
        <f>MROUND((AD1007*AG1239),5)</f>
        <v>1195</v>
      </c>
      <c r="AH1007" s="113">
        <f>MROUND((AE1007*AH1239),0.1)</f>
        <v>0.9</v>
      </c>
      <c r="AI1007" s="60">
        <f t="shared" si="1143"/>
        <v>1.6000000000001364</v>
      </c>
      <c r="AJ1007" s="60">
        <f t="shared" si="1122"/>
        <v>1231.7</v>
      </c>
      <c r="AK1007" s="133">
        <f t="shared" si="1123"/>
        <v>1232.7</v>
      </c>
      <c r="AL1007" s="41">
        <f t="shared" si="1139"/>
        <v>1245</v>
      </c>
      <c r="AM1007" s="56">
        <f t="shared" si="1140"/>
        <v>6.2</v>
      </c>
      <c r="AN1007" s="82">
        <f t="shared" si="1141"/>
        <v>1</v>
      </c>
      <c r="AO1007" s="82">
        <f t="shared" si="1144"/>
        <v>0</v>
      </c>
      <c r="AP1007" s="33">
        <f t="shared" si="1159"/>
        <v>0</v>
      </c>
      <c r="AQ1007" s="29">
        <f t="shared" si="1145"/>
        <v>0</v>
      </c>
      <c r="AR1007" s="86">
        <f t="shared" si="1146"/>
        <v>1</v>
      </c>
      <c r="AS1007" s="33">
        <f t="shared" si="1147"/>
        <v>0</v>
      </c>
      <c r="AT1007" s="19">
        <f t="shared" si="1148"/>
        <v>0</v>
      </c>
      <c r="AU1007" s="18">
        <f t="shared" si="1160"/>
        <v>1</v>
      </c>
      <c r="AV1007" s="5">
        <f t="shared" si="1161"/>
        <v>6.2</v>
      </c>
      <c r="AW1007" s="17">
        <f t="shared" si="1149"/>
        <v>1</v>
      </c>
      <c r="AX1007" s="17">
        <f t="shared" si="1150"/>
        <v>0</v>
      </c>
      <c r="AY1007" s="17">
        <f t="shared" si="1162"/>
        <v>0</v>
      </c>
      <c r="AZ1007" s="19">
        <f t="shared" si="1163"/>
        <v>1295</v>
      </c>
      <c r="BA1007" s="19">
        <f t="shared" si="1164"/>
        <v>0</v>
      </c>
      <c r="BB1007" s="19">
        <f t="shared" si="1165"/>
        <v>0</v>
      </c>
      <c r="BC1007" s="19">
        <f t="shared" si="1166"/>
        <v>0</v>
      </c>
      <c r="BD1007" s="17">
        <f t="shared" si="1167"/>
        <v>1295</v>
      </c>
      <c r="BE1007" s="17">
        <f t="shared" si="1151"/>
        <v>0</v>
      </c>
      <c r="BF1007" s="38">
        <f t="shared" si="1152"/>
        <v>0</v>
      </c>
      <c r="BG1007" s="38">
        <f t="shared" si="1153"/>
        <v>0</v>
      </c>
      <c r="BH1007" s="38">
        <f t="shared" si="1168"/>
        <v>0</v>
      </c>
      <c r="BI1007" s="38">
        <f t="shared" si="1154"/>
        <v>-0.9</v>
      </c>
      <c r="BJ1007" s="5">
        <f t="shared" si="1155"/>
        <v>0</v>
      </c>
      <c r="BK1007" s="5">
        <f t="shared" si="1169"/>
        <v>0</v>
      </c>
      <c r="BL1007" s="22">
        <f t="shared" si="1170"/>
        <v>6.2</v>
      </c>
      <c r="BM1007" s="5">
        <f t="shared" si="1171"/>
        <v>5.3</v>
      </c>
      <c r="BN1007" s="66">
        <f t="shared" si="1172"/>
        <v>530</v>
      </c>
      <c r="BO1007" s="5">
        <f>AP1007*BO1845</f>
        <v>0</v>
      </c>
      <c r="BP1007" s="5">
        <f>AU1007*BP1239</f>
        <v>-39</v>
      </c>
      <c r="BQ1007" s="5">
        <f t="shared" si="1125"/>
        <v>-39</v>
      </c>
      <c r="BR1007" s="356">
        <f t="shared" si="1113"/>
        <v>452</v>
      </c>
      <c r="BS1007" s="5">
        <f t="shared" si="1173"/>
        <v>1232.7</v>
      </c>
      <c r="BT1007" s="6"/>
      <c r="BU1007" s="306">
        <v>43304</v>
      </c>
      <c r="BV1007" s="38">
        <f t="shared" si="1156"/>
        <v>1232.7</v>
      </c>
      <c r="BW1007" s="66">
        <f>BV27*BV1007</f>
        <v>101557.09342560555</v>
      </c>
      <c r="BX1007" s="66">
        <f t="shared" si="1177"/>
        <v>131.81743285550328</v>
      </c>
      <c r="BY1007" s="17">
        <f t="shared" si="1175"/>
        <v>1</v>
      </c>
      <c r="BZ1007" s="17">
        <f t="shared" si="1178"/>
        <v>0</v>
      </c>
      <c r="CA1007" s="66">
        <f t="shared" si="1126"/>
        <v>452</v>
      </c>
      <c r="CB1007" s="66">
        <f>N3+CE1007</f>
        <v>222944</v>
      </c>
      <c r="CC1007" s="66">
        <f>MAX(BW404:BW1007)</f>
        <v>154630.08732904927</v>
      </c>
      <c r="CD1007" s="66">
        <f t="shared" si="1157"/>
        <v>-53072.993903443727</v>
      </c>
      <c r="CE1007" s="66">
        <f t="shared" si="1127"/>
        <v>172944</v>
      </c>
      <c r="CF1007" s="66">
        <f>MAX(CE404:CE1007)</f>
        <v>172944</v>
      </c>
      <c r="CG1007" s="66">
        <f t="shared" si="1158"/>
        <v>0</v>
      </c>
      <c r="CH1007" s="370">
        <f t="shared" si="1124"/>
        <v>43304</v>
      </c>
      <c r="CI1007" s="17">
        <f t="shared" si="1114"/>
        <v>1</v>
      </c>
      <c r="CJ1007" s="17">
        <f t="shared" si="1115"/>
        <v>0</v>
      </c>
      <c r="CK1007" s="38">
        <f>MAX(BV38:BV1007)</f>
        <v>1876.9</v>
      </c>
      <c r="CL1007" s="38">
        <f t="shared" si="1176"/>
        <v>-644.20000000000005</v>
      </c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</row>
    <row r="1008" spans="1:147" customFormat="1" x14ac:dyDescent="0.25">
      <c r="A1008" s="3"/>
      <c r="B1008" s="254"/>
      <c r="C1008" s="5"/>
      <c r="D1008" s="5"/>
      <c r="E1008" s="66"/>
      <c r="F1008" s="151" t="s">
        <v>94</v>
      </c>
      <c r="G1008" s="29"/>
      <c r="H1008" s="151" t="s">
        <v>94</v>
      </c>
      <c r="I1008" s="3"/>
      <c r="J1008" s="306">
        <v>43311</v>
      </c>
      <c r="K1008" s="176">
        <v>1231.0999999999999</v>
      </c>
      <c r="L1008" s="176">
        <v>1237.8</v>
      </c>
      <c r="M1008" s="176">
        <v>1212.5</v>
      </c>
      <c r="N1008" s="178">
        <v>1223.2</v>
      </c>
      <c r="O1008" s="5">
        <f t="shared" si="1135"/>
        <v>25.299999999999955</v>
      </c>
      <c r="P1008" s="8">
        <f t="shared" si="1136"/>
        <v>2.0550726992120832E-2</v>
      </c>
      <c r="Q1008" s="8">
        <f>(AVERAGE(P1005:P1007))*Q1239</f>
        <v>9.022781280373841E-3</v>
      </c>
      <c r="R1008" s="8">
        <f>P1007/P1239</f>
        <v>0.42365174132466921</v>
      </c>
      <c r="S1008" s="109">
        <f t="shared" si="1116"/>
        <v>1219.9920539657317</v>
      </c>
      <c r="T1008" s="5">
        <f t="shared" si="1117"/>
        <v>11.099999999999909</v>
      </c>
      <c r="U1008" s="8">
        <f t="shared" si="1133"/>
        <v>0.44500000000000456</v>
      </c>
      <c r="V1008" s="19">
        <f t="shared" si="1118"/>
        <v>0</v>
      </c>
      <c r="W1008" s="109">
        <f t="shared" si="1119"/>
        <v>1242.2079460342682</v>
      </c>
      <c r="X1008" s="5">
        <f t="shared" si="1120"/>
        <v>8.9000000000000909</v>
      </c>
      <c r="Y1008" s="8">
        <f t="shared" si="1137"/>
        <v>0.5549999999999955</v>
      </c>
      <c r="Z1008" s="5">
        <f t="shared" si="1121"/>
        <v>0</v>
      </c>
      <c r="AA1008" s="5">
        <f>K1008*AA1239</f>
        <v>16.004299999999997</v>
      </c>
      <c r="AB1008" s="5">
        <f t="shared" si="1138"/>
        <v>6.7802495636824025</v>
      </c>
      <c r="AC1008" s="2">
        <f t="shared" si="1174"/>
        <v>43311</v>
      </c>
      <c r="AD1008" s="43">
        <f t="shared" si="1142"/>
        <v>1220</v>
      </c>
      <c r="AE1008" s="235">
        <v>6.8</v>
      </c>
      <c r="AF1008" s="131">
        <f>(AK1007&gt;AF1239)*1</f>
        <v>0</v>
      </c>
      <c r="AG1008" s="112">
        <f>MROUND((AD1008*AG1239),5)</f>
        <v>1195</v>
      </c>
      <c r="AH1008" s="113">
        <f>MROUND((AE1008*AH1239),0.1)</f>
        <v>1.2000000000000002</v>
      </c>
      <c r="AI1008" s="60">
        <f t="shared" si="1143"/>
        <v>-9.5</v>
      </c>
      <c r="AJ1008" s="60">
        <f t="shared" si="1122"/>
        <v>1231.0999999999999</v>
      </c>
      <c r="AK1008" s="133">
        <f t="shared" si="1123"/>
        <v>1223.2</v>
      </c>
      <c r="AL1008" s="41">
        <f t="shared" si="1139"/>
        <v>1240</v>
      </c>
      <c r="AM1008" s="56">
        <f t="shared" si="1140"/>
        <v>6</v>
      </c>
      <c r="AN1008" s="82">
        <f t="shared" si="1141"/>
        <v>0</v>
      </c>
      <c r="AO1008" s="82">
        <f t="shared" si="1144"/>
        <v>1</v>
      </c>
      <c r="AP1008" s="33">
        <f t="shared" si="1159"/>
        <v>0</v>
      </c>
      <c r="AQ1008" s="29">
        <f t="shared" si="1145"/>
        <v>0</v>
      </c>
      <c r="AR1008" s="86">
        <f t="shared" si="1146"/>
        <v>1</v>
      </c>
      <c r="AS1008" s="33">
        <f t="shared" si="1147"/>
        <v>0</v>
      </c>
      <c r="AT1008" s="19">
        <f t="shared" si="1148"/>
        <v>0</v>
      </c>
      <c r="AU1008" s="18">
        <f t="shared" si="1160"/>
        <v>1</v>
      </c>
      <c r="AV1008" s="5">
        <f t="shared" si="1161"/>
        <v>6</v>
      </c>
      <c r="AW1008" s="17">
        <f t="shared" si="1149"/>
        <v>1</v>
      </c>
      <c r="AX1008" s="17">
        <f t="shared" si="1150"/>
        <v>0</v>
      </c>
      <c r="AY1008" s="17">
        <f t="shared" si="1162"/>
        <v>0</v>
      </c>
      <c r="AZ1008" s="19">
        <f t="shared" si="1163"/>
        <v>1295</v>
      </c>
      <c r="BA1008" s="19">
        <f t="shared" si="1164"/>
        <v>0</v>
      </c>
      <c r="BB1008" s="19">
        <f t="shared" si="1165"/>
        <v>0</v>
      </c>
      <c r="BC1008" s="19">
        <f t="shared" si="1166"/>
        <v>0</v>
      </c>
      <c r="BD1008" s="17">
        <f t="shared" si="1167"/>
        <v>1295</v>
      </c>
      <c r="BE1008" s="17">
        <f t="shared" si="1151"/>
        <v>0</v>
      </c>
      <c r="BF1008" s="38">
        <f t="shared" si="1152"/>
        <v>0</v>
      </c>
      <c r="BG1008" s="38">
        <f t="shared" si="1153"/>
        <v>0</v>
      </c>
      <c r="BH1008" s="38">
        <f t="shared" si="1168"/>
        <v>0</v>
      </c>
      <c r="BI1008" s="38">
        <f t="shared" si="1154"/>
        <v>-1.2000000000000002</v>
      </c>
      <c r="BJ1008" s="5">
        <f t="shared" si="1155"/>
        <v>0</v>
      </c>
      <c r="BK1008" s="5">
        <f t="shared" si="1169"/>
        <v>0</v>
      </c>
      <c r="BL1008" s="22">
        <f t="shared" si="1170"/>
        <v>6</v>
      </c>
      <c r="BM1008" s="5">
        <f t="shared" si="1171"/>
        <v>4.8</v>
      </c>
      <c r="BN1008" s="66">
        <f t="shared" si="1172"/>
        <v>480</v>
      </c>
      <c r="BO1008" s="5">
        <f>AP1008*BO1846</f>
        <v>0</v>
      </c>
      <c r="BP1008" s="5">
        <f>AU1008*BP1239</f>
        <v>-39</v>
      </c>
      <c r="BQ1008" s="5">
        <f t="shared" si="1125"/>
        <v>-39</v>
      </c>
      <c r="BR1008" s="356">
        <f t="shared" si="1113"/>
        <v>402</v>
      </c>
      <c r="BS1008" s="5">
        <f t="shared" si="1173"/>
        <v>1223.2</v>
      </c>
      <c r="BT1008" s="6"/>
      <c r="BU1008" s="306">
        <v>43311</v>
      </c>
      <c r="BV1008" s="38">
        <f t="shared" si="1156"/>
        <v>1223.2</v>
      </c>
      <c r="BW1008" s="66">
        <f>BV27*BV1008</f>
        <v>100774.42741802604</v>
      </c>
      <c r="BX1008" s="66">
        <f t="shared" si="1177"/>
        <v>-782.666007579508</v>
      </c>
      <c r="BY1008" s="17">
        <f t="shared" si="1175"/>
        <v>0</v>
      </c>
      <c r="BZ1008" s="17">
        <f t="shared" si="1178"/>
        <v>1</v>
      </c>
      <c r="CA1008" s="66">
        <f t="shared" si="1126"/>
        <v>402</v>
      </c>
      <c r="CB1008" s="66">
        <f>N3+CE1008</f>
        <v>223346</v>
      </c>
      <c r="CC1008" s="66">
        <f>MAX(BW404:BW1008)</f>
        <v>154630.08732904927</v>
      </c>
      <c r="CD1008" s="66">
        <f t="shared" si="1157"/>
        <v>-53855.659911023235</v>
      </c>
      <c r="CE1008" s="66">
        <f t="shared" si="1127"/>
        <v>173346</v>
      </c>
      <c r="CF1008" s="66">
        <f>MAX(CE404:CE1008)</f>
        <v>173346</v>
      </c>
      <c r="CG1008" s="66">
        <f t="shared" si="1158"/>
        <v>0</v>
      </c>
      <c r="CH1008" s="370">
        <f t="shared" si="1124"/>
        <v>43311</v>
      </c>
      <c r="CI1008" s="17">
        <f t="shared" si="1114"/>
        <v>1</v>
      </c>
      <c r="CJ1008" s="17">
        <f t="shared" si="1115"/>
        <v>0</v>
      </c>
      <c r="CK1008" s="38">
        <f>MAX(BV38:BV1008)</f>
        <v>1876.9</v>
      </c>
      <c r="CL1008" s="38">
        <f t="shared" si="1176"/>
        <v>-653.70000000000005</v>
      </c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</row>
    <row r="1009" spans="1:147" customFormat="1" x14ac:dyDescent="0.25">
      <c r="A1009" s="3"/>
      <c r="B1009" s="254"/>
      <c r="C1009" s="5"/>
      <c r="D1009" s="5"/>
      <c r="E1009" s="66"/>
      <c r="F1009" s="72">
        <f>SUM(F956:F1008)</f>
        <v>8441</v>
      </c>
      <c r="G1009" s="29"/>
      <c r="H1009" s="152">
        <f>F1009/C956</f>
        <v>0.16841580207501997</v>
      </c>
      <c r="I1009" s="3"/>
      <c r="J1009" s="306">
        <v>43318</v>
      </c>
      <c r="K1009" s="176">
        <v>1222</v>
      </c>
      <c r="L1009" s="176">
        <v>1226</v>
      </c>
      <c r="M1009" s="176">
        <v>1213.0999999999999</v>
      </c>
      <c r="N1009" s="178">
        <v>1219</v>
      </c>
      <c r="O1009" s="5">
        <f t="shared" si="1135"/>
        <v>12.900000000000091</v>
      </c>
      <c r="P1009" s="8">
        <f t="shared" si="1136"/>
        <v>1.0556464811784036E-2</v>
      </c>
      <c r="Q1009" s="8">
        <f>(AVERAGE(P1006:P1008))*Q1239</f>
        <v>8.5030762429717088E-3</v>
      </c>
      <c r="R1009" s="8">
        <f>P1008/P1239</f>
        <v>0.58280504708040659</v>
      </c>
      <c r="S1009" s="109">
        <f t="shared" si="1116"/>
        <v>1211.6092408310885</v>
      </c>
      <c r="T1009" s="5">
        <f t="shared" si="1117"/>
        <v>12</v>
      </c>
      <c r="U1009" s="8">
        <f t="shared" si="1133"/>
        <v>0.4</v>
      </c>
      <c r="V1009" s="19">
        <f t="shared" si="1118"/>
        <v>0</v>
      </c>
      <c r="W1009" s="109">
        <f t="shared" si="1119"/>
        <v>1232.3907591689115</v>
      </c>
      <c r="X1009" s="5">
        <f t="shared" si="1120"/>
        <v>8</v>
      </c>
      <c r="Y1009" s="8">
        <f t="shared" si="1137"/>
        <v>0.6</v>
      </c>
      <c r="Z1009" s="5">
        <f t="shared" si="1121"/>
        <v>0</v>
      </c>
      <c r="AA1009" s="5">
        <f>K1009*AA1239</f>
        <v>15.885999999999999</v>
      </c>
      <c r="AB1009" s="5">
        <f t="shared" si="1138"/>
        <v>9.2584409779193386</v>
      </c>
      <c r="AC1009" s="2">
        <f t="shared" si="1174"/>
        <v>43318</v>
      </c>
      <c r="AD1009" s="43">
        <f t="shared" si="1142"/>
        <v>1210</v>
      </c>
      <c r="AE1009" s="235">
        <v>3</v>
      </c>
      <c r="AF1009" s="131">
        <f>(AK1008&gt;AF1239)*1</f>
        <v>0</v>
      </c>
      <c r="AG1009" s="112">
        <f>MROUND((AD1009*AG1239),5)</f>
        <v>1185</v>
      </c>
      <c r="AH1009" s="113">
        <f>MROUND((AE1009*AH1239),0.1)</f>
        <v>0.5</v>
      </c>
      <c r="AI1009" s="60">
        <f t="shared" si="1143"/>
        <v>-4.2000000000000455</v>
      </c>
      <c r="AJ1009" s="60">
        <f t="shared" si="1122"/>
        <v>1222</v>
      </c>
      <c r="AK1009" s="133">
        <f t="shared" si="1123"/>
        <v>1219</v>
      </c>
      <c r="AL1009" s="41">
        <f t="shared" si="1139"/>
        <v>1230</v>
      </c>
      <c r="AM1009" s="56">
        <f t="shared" si="1140"/>
        <v>3.8000000000000003</v>
      </c>
      <c r="AN1009" s="82">
        <f t="shared" si="1141"/>
        <v>0</v>
      </c>
      <c r="AO1009" s="82">
        <f t="shared" si="1144"/>
        <v>1</v>
      </c>
      <c r="AP1009" s="33">
        <f t="shared" si="1159"/>
        <v>0</v>
      </c>
      <c r="AQ1009" s="29">
        <f t="shared" si="1145"/>
        <v>0</v>
      </c>
      <c r="AR1009" s="86">
        <f t="shared" si="1146"/>
        <v>1</v>
      </c>
      <c r="AS1009" s="33">
        <f t="shared" si="1147"/>
        <v>0</v>
      </c>
      <c r="AT1009" s="19">
        <f t="shared" si="1148"/>
        <v>0</v>
      </c>
      <c r="AU1009" s="18">
        <f t="shared" si="1160"/>
        <v>1</v>
      </c>
      <c r="AV1009" s="5">
        <f t="shared" si="1161"/>
        <v>3.8000000000000003</v>
      </c>
      <c r="AW1009" s="17">
        <f t="shared" si="1149"/>
        <v>1</v>
      </c>
      <c r="AX1009" s="17">
        <f t="shared" si="1150"/>
        <v>0</v>
      </c>
      <c r="AY1009" s="17">
        <f t="shared" si="1162"/>
        <v>0</v>
      </c>
      <c r="AZ1009" s="19">
        <f t="shared" si="1163"/>
        <v>1295</v>
      </c>
      <c r="BA1009" s="19">
        <f t="shared" si="1164"/>
        <v>0</v>
      </c>
      <c r="BB1009" s="19">
        <f t="shared" si="1165"/>
        <v>0</v>
      </c>
      <c r="BC1009" s="19">
        <f t="shared" si="1166"/>
        <v>0</v>
      </c>
      <c r="BD1009" s="17">
        <f t="shared" si="1167"/>
        <v>1295</v>
      </c>
      <c r="BE1009" s="17">
        <f t="shared" si="1151"/>
        <v>0</v>
      </c>
      <c r="BF1009" s="38">
        <f t="shared" si="1152"/>
        <v>0</v>
      </c>
      <c r="BG1009" s="38">
        <f t="shared" si="1153"/>
        <v>0</v>
      </c>
      <c r="BH1009" s="38">
        <f t="shared" si="1168"/>
        <v>0</v>
      </c>
      <c r="BI1009" s="38">
        <f t="shared" si="1154"/>
        <v>-0.5</v>
      </c>
      <c r="BJ1009" s="5">
        <f t="shared" si="1155"/>
        <v>0</v>
      </c>
      <c r="BK1009" s="5">
        <f t="shared" si="1169"/>
        <v>0</v>
      </c>
      <c r="BL1009" s="22">
        <f t="shared" si="1170"/>
        <v>3.8000000000000003</v>
      </c>
      <c r="BM1009" s="5">
        <f t="shared" si="1171"/>
        <v>3.3000000000000003</v>
      </c>
      <c r="BN1009" s="66">
        <f t="shared" si="1172"/>
        <v>330</v>
      </c>
      <c r="BO1009" s="5">
        <f>AP1009*BO1847</f>
        <v>0</v>
      </c>
      <c r="BP1009" s="5">
        <f>AU1009*BP1239</f>
        <v>-39</v>
      </c>
      <c r="BQ1009" s="5">
        <f t="shared" si="1125"/>
        <v>-39</v>
      </c>
      <c r="BR1009" s="356">
        <f t="shared" si="1113"/>
        <v>252</v>
      </c>
      <c r="BS1009" s="5">
        <f t="shared" si="1173"/>
        <v>1219</v>
      </c>
      <c r="BT1009" s="6"/>
      <c r="BU1009" s="306">
        <v>43318</v>
      </c>
      <c r="BV1009" s="38">
        <f t="shared" si="1156"/>
        <v>1219</v>
      </c>
      <c r="BW1009" s="66">
        <f>BV27*BV1009</f>
        <v>100428.40665678037</v>
      </c>
      <c r="BX1009" s="66">
        <f t="shared" si="1177"/>
        <v>-346.02076124567247</v>
      </c>
      <c r="BY1009" s="17">
        <f t="shared" si="1175"/>
        <v>0</v>
      </c>
      <c r="BZ1009" s="17">
        <f t="shared" si="1178"/>
        <v>1</v>
      </c>
      <c r="CA1009" s="66">
        <f t="shared" si="1126"/>
        <v>252</v>
      </c>
      <c r="CB1009" s="66">
        <f>N3+CE1009</f>
        <v>223598</v>
      </c>
      <c r="CC1009" s="66">
        <f>MAX(BW404:BW1009)</f>
        <v>154630.08732904927</v>
      </c>
      <c r="CD1009" s="66">
        <f t="shared" si="1157"/>
        <v>-54201.680672268907</v>
      </c>
      <c r="CE1009" s="66">
        <f t="shared" si="1127"/>
        <v>173598</v>
      </c>
      <c r="CF1009" s="66">
        <f>MAX(CE404:CE1009)</f>
        <v>173598</v>
      </c>
      <c r="CG1009" s="66">
        <f t="shared" si="1158"/>
        <v>0</v>
      </c>
      <c r="CH1009" s="370">
        <f t="shared" si="1124"/>
        <v>43318</v>
      </c>
      <c r="CI1009" s="17">
        <f t="shared" si="1114"/>
        <v>1</v>
      </c>
      <c r="CJ1009" s="17">
        <f t="shared" si="1115"/>
        <v>0</v>
      </c>
      <c r="CK1009" s="38">
        <f>MAX(BV38:BV1009)</f>
        <v>1876.9</v>
      </c>
      <c r="CL1009" s="38">
        <f t="shared" si="1176"/>
        <v>-657.90000000000009</v>
      </c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</row>
    <row r="1010" spans="1:147" customFormat="1" x14ac:dyDescent="0.25">
      <c r="A1010" s="3"/>
      <c r="B1010" s="254"/>
      <c r="C1010" s="5"/>
      <c r="D1010" s="5"/>
      <c r="E1010" s="66"/>
      <c r="F1010" s="66"/>
      <c r="G1010" s="4"/>
      <c r="H1010" s="8"/>
      <c r="I1010" s="3"/>
      <c r="J1010" s="306">
        <v>43325</v>
      </c>
      <c r="K1010" s="176">
        <v>1218.4000000000001</v>
      </c>
      <c r="L1010" s="176">
        <v>1221.4000000000001</v>
      </c>
      <c r="M1010" s="176">
        <v>1167.0999999999999</v>
      </c>
      <c r="N1010" s="178">
        <v>1184.2</v>
      </c>
      <c r="O1010" s="5">
        <f t="shared" si="1135"/>
        <v>54.300000000000182</v>
      </c>
      <c r="P1010" s="8">
        <f t="shared" si="1136"/>
        <v>4.4566644780039542E-2</v>
      </c>
      <c r="Q1010" s="8">
        <f>(AVERAGE(P1007:P1009))*Q1239</f>
        <v>6.1394525880078717E-3</v>
      </c>
      <c r="R1010" s="8">
        <f>P1009/P1239</f>
        <v>0.29937437123237887</v>
      </c>
      <c r="S1010" s="109">
        <f t="shared" si="1116"/>
        <v>1210.9196909667712</v>
      </c>
      <c r="T1010" s="5">
        <f t="shared" si="1117"/>
        <v>8.4000000000000909</v>
      </c>
      <c r="U1010" s="8">
        <f t="shared" si="1133"/>
        <v>0.43999999999999395</v>
      </c>
      <c r="V1010" s="19">
        <f t="shared" si="1118"/>
        <v>25.799999999999955</v>
      </c>
      <c r="W1010" s="109">
        <f t="shared" si="1119"/>
        <v>1225.880309033229</v>
      </c>
      <c r="X1010" s="5">
        <f t="shared" si="1120"/>
        <v>6.5999999999999091</v>
      </c>
      <c r="Y1010" s="8">
        <f t="shared" si="1137"/>
        <v>0.56000000000000605</v>
      </c>
      <c r="Z1010" s="5">
        <f t="shared" si="1121"/>
        <v>0</v>
      </c>
      <c r="AA1010" s="5">
        <f>K1010*AA1239</f>
        <v>15.8392</v>
      </c>
      <c r="AB1010" s="5">
        <f t="shared" si="1138"/>
        <v>4.7418505408238953</v>
      </c>
      <c r="AC1010" s="2">
        <f t="shared" si="1174"/>
        <v>43325</v>
      </c>
      <c r="AD1010" s="43">
        <f t="shared" si="1142"/>
        <v>1210</v>
      </c>
      <c r="AE1010" s="235">
        <v>3.7</v>
      </c>
      <c r="AF1010" s="131">
        <f>(AK1009&gt;AF1239)*1</f>
        <v>0</v>
      </c>
      <c r="AG1010" s="112">
        <f>MROUND((AD1010*AG1239),5)</f>
        <v>1185</v>
      </c>
      <c r="AH1010" s="113">
        <f>MROUND((AE1010*AH1239),0.1)</f>
        <v>0.70000000000000007</v>
      </c>
      <c r="AI1010" s="60">
        <f t="shared" si="1143"/>
        <v>-34.799999999999955</v>
      </c>
      <c r="AJ1010" s="60">
        <f t="shared" si="1122"/>
        <v>1218.4000000000001</v>
      </c>
      <c r="AK1010" s="133">
        <f t="shared" si="1123"/>
        <v>1184.2</v>
      </c>
      <c r="AL1010" s="41">
        <f t="shared" si="1139"/>
        <v>1225</v>
      </c>
      <c r="AM1010" s="56">
        <f t="shared" si="1140"/>
        <v>5.6000000000000005</v>
      </c>
      <c r="AN1010" s="82">
        <f t="shared" si="1141"/>
        <v>0</v>
      </c>
      <c r="AO1010" s="82">
        <f t="shared" si="1144"/>
        <v>1</v>
      </c>
      <c r="AP1010" s="33">
        <f t="shared" si="1159"/>
        <v>0</v>
      </c>
      <c r="AQ1010" s="29">
        <f t="shared" si="1145"/>
        <v>0</v>
      </c>
      <c r="AR1010" s="86">
        <f t="shared" si="1146"/>
        <v>0</v>
      </c>
      <c r="AS1010" s="33">
        <f t="shared" si="1147"/>
        <v>0</v>
      </c>
      <c r="AT1010" s="19">
        <f t="shared" si="1148"/>
        <v>0</v>
      </c>
      <c r="AU1010" s="18">
        <f t="shared" si="1160"/>
        <v>1</v>
      </c>
      <c r="AV1010" s="5">
        <f t="shared" si="1161"/>
        <v>5.6000000000000005</v>
      </c>
      <c r="AW1010" s="17">
        <f t="shared" si="1149"/>
        <v>1</v>
      </c>
      <c r="AX1010" s="17">
        <f t="shared" si="1150"/>
        <v>0</v>
      </c>
      <c r="AY1010" s="17">
        <f t="shared" si="1162"/>
        <v>0</v>
      </c>
      <c r="AZ1010" s="19">
        <f t="shared" si="1163"/>
        <v>1295</v>
      </c>
      <c r="BA1010" s="19">
        <f t="shared" si="1164"/>
        <v>0</v>
      </c>
      <c r="BB1010" s="19">
        <f t="shared" si="1165"/>
        <v>0</v>
      </c>
      <c r="BC1010" s="19">
        <f t="shared" si="1166"/>
        <v>0</v>
      </c>
      <c r="BD1010" s="17">
        <f t="shared" si="1167"/>
        <v>1295</v>
      </c>
      <c r="BE1010" s="17">
        <f t="shared" si="1151"/>
        <v>0</v>
      </c>
      <c r="BF1010" s="38">
        <f t="shared" si="1152"/>
        <v>1185</v>
      </c>
      <c r="BG1010" s="38">
        <f t="shared" si="1153"/>
        <v>0</v>
      </c>
      <c r="BH1010" s="38">
        <f t="shared" si="1168"/>
        <v>0</v>
      </c>
      <c r="BI1010" s="38">
        <f t="shared" si="1154"/>
        <v>-0.70000000000000007</v>
      </c>
      <c r="BJ1010" s="5">
        <f t="shared" si="1155"/>
        <v>0</v>
      </c>
      <c r="BK1010" s="5">
        <f t="shared" si="1169"/>
        <v>0</v>
      </c>
      <c r="BL1010" s="22">
        <f t="shared" si="1170"/>
        <v>5.6000000000000005</v>
      </c>
      <c r="BM1010" s="5">
        <f t="shared" si="1171"/>
        <v>4.9000000000000004</v>
      </c>
      <c r="BN1010" s="66">
        <f t="shared" si="1172"/>
        <v>490.00000000000006</v>
      </c>
      <c r="BO1010" s="5">
        <f>AP1010*BO1848</f>
        <v>0</v>
      </c>
      <c r="BP1010" s="5">
        <f>AU1010*BP1239</f>
        <v>-39</v>
      </c>
      <c r="BQ1010" s="5">
        <f t="shared" si="1125"/>
        <v>-39</v>
      </c>
      <c r="BR1010" s="356">
        <f t="shared" si="1113"/>
        <v>412.00000000000006</v>
      </c>
      <c r="BS1010" s="5">
        <f t="shared" si="1173"/>
        <v>1184.2</v>
      </c>
      <c r="BT1010" s="6"/>
      <c r="BU1010" s="306">
        <v>43325</v>
      </c>
      <c r="BV1010" s="38">
        <f t="shared" si="1156"/>
        <v>1184.2</v>
      </c>
      <c r="BW1010" s="66">
        <f>BV27*BV1010</f>
        <v>97561.377492173342</v>
      </c>
      <c r="BX1010" s="66">
        <f t="shared" si="1177"/>
        <v>-2867.0291646070255</v>
      </c>
      <c r="BY1010" s="17">
        <f t="shared" si="1175"/>
        <v>0</v>
      </c>
      <c r="BZ1010" s="17">
        <f t="shared" si="1178"/>
        <v>1</v>
      </c>
      <c r="CA1010" s="66">
        <f t="shared" si="1126"/>
        <v>412</v>
      </c>
      <c r="CB1010" s="66">
        <f>N3+CE1010</f>
        <v>224010</v>
      </c>
      <c r="CC1010" s="66">
        <f>MAX(BW404:BW1010)</f>
        <v>154630.08732904927</v>
      </c>
      <c r="CD1010" s="66">
        <f t="shared" si="1157"/>
        <v>-57068.709836875933</v>
      </c>
      <c r="CE1010" s="66">
        <f t="shared" si="1127"/>
        <v>174010</v>
      </c>
      <c r="CF1010" s="66">
        <f>MAX(CE404:CE1010)</f>
        <v>174010</v>
      </c>
      <c r="CG1010" s="66">
        <f t="shared" si="1158"/>
        <v>0</v>
      </c>
      <c r="CH1010" s="370">
        <f t="shared" si="1124"/>
        <v>43325</v>
      </c>
      <c r="CI1010" s="17">
        <f t="shared" ref="CI1010:CI1030" si="1179">(F1043&gt;0)*1</f>
        <v>1</v>
      </c>
      <c r="CJ1010" s="17">
        <f t="shared" ref="CJ1010:CJ1030" si="1180">(F1043&lt;1)*1</f>
        <v>0</v>
      </c>
      <c r="CK1010" s="38">
        <f>MAX(BV38:BV1010)</f>
        <v>1876.9</v>
      </c>
      <c r="CL1010" s="38">
        <f t="shared" si="1176"/>
        <v>-692.7</v>
      </c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</row>
    <row r="1011" spans="1:147" customFormat="1" x14ac:dyDescent="0.25">
      <c r="A1011" s="3"/>
      <c r="B1011" s="254">
        <f t="shared" ref="B1011:B1042" si="1181">J978</f>
        <v>43101</v>
      </c>
      <c r="C1011" s="5">
        <f>E1011+G1007</f>
        <v>50120</v>
      </c>
      <c r="D1011" s="5">
        <v>0</v>
      </c>
      <c r="E1011" s="66">
        <f>-F1009</f>
        <v>-8441</v>
      </c>
      <c r="F1011" s="66">
        <f t="shared" ref="F1011:F1042" si="1182">BR978</f>
        <v>300.99999999999994</v>
      </c>
      <c r="G1011" s="4">
        <f>C1011+F1011</f>
        <v>50421</v>
      </c>
      <c r="H1011" s="8">
        <f t="shared" ref="H1011:H1042" si="1183">F1011/C1011</f>
        <v>6.0055865921787698E-3</v>
      </c>
      <c r="I1011" s="3"/>
      <c r="J1011" s="306">
        <v>43332</v>
      </c>
      <c r="K1011" s="176">
        <v>1190.4000000000001</v>
      </c>
      <c r="L1011" s="176">
        <v>1215.4000000000001</v>
      </c>
      <c r="M1011" s="176">
        <v>1189.5</v>
      </c>
      <c r="N1011" s="178">
        <v>1213.3</v>
      </c>
      <c r="O1011" s="5">
        <f t="shared" si="1135"/>
        <v>25.900000000000091</v>
      </c>
      <c r="P1011" s="8">
        <f t="shared" si="1136"/>
        <v>2.1757392473118354E-2</v>
      </c>
      <c r="Q1011" s="8">
        <f>(AVERAGE(P1008:P1010))*Q1239</f>
        <v>1.0089844877859256E-2</v>
      </c>
      <c r="R1011" s="8">
        <f>P1010/P1239</f>
        <v>1.2638806169341372</v>
      </c>
      <c r="S1011" s="109">
        <f t="shared" si="1116"/>
        <v>1178.3890486573964</v>
      </c>
      <c r="T1011" s="5">
        <f t="shared" si="1117"/>
        <v>10.400000000000091</v>
      </c>
      <c r="U1011" s="8">
        <f t="shared" si="1133"/>
        <v>0.47999999999999543</v>
      </c>
      <c r="V1011" s="19">
        <f t="shared" si="1118"/>
        <v>0</v>
      </c>
      <c r="W1011" s="109">
        <f t="shared" si="1119"/>
        <v>1202.4109513426038</v>
      </c>
      <c r="X1011" s="5">
        <f t="shared" si="1120"/>
        <v>9.5999999999999091</v>
      </c>
      <c r="Y1011" s="8">
        <f t="shared" si="1137"/>
        <v>0.52000000000000457</v>
      </c>
      <c r="Z1011" s="5">
        <f t="shared" si="1121"/>
        <v>13.299999999999955</v>
      </c>
      <c r="AA1011" s="5">
        <f>K1011*AA1239</f>
        <v>15.475200000000001</v>
      </c>
      <c r="AB1011" s="5">
        <f t="shared" si="1138"/>
        <v>19.558805323179161</v>
      </c>
      <c r="AC1011" s="2">
        <f t="shared" si="1174"/>
        <v>43332</v>
      </c>
      <c r="AD1011" s="43">
        <f t="shared" si="1142"/>
        <v>1180</v>
      </c>
      <c r="AE1011" s="235">
        <v>2.1</v>
      </c>
      <c r="AF1011" s="131">
        <f>(AK1010&gt;AF1239)*1</f>
        <v>0</v>
      </c>
      <c r="AG1011" s="112">
        <f>MROUND((AD1011*AG1239),5)</f>
        <v>1155</v>
      </c>
      <c r="AH1011" s="113">
        <f>MROUND((AE1011*AH1239),0.1)</f>
        <v>0.4</v>
      </c>
      <c r="AI1011" s="60">
        <f t="shared" si="1143"/>
        <v>29.099999999999909</v>
      </c>
      <c r="AJ1011" s="60">
        <f t="shared" si="1122"/>
        <v>1190.4000000000001</v>
      </c>
      <c r="AK1011" s="133">
        <f t="shared" si="1123"/>
        <v>1213.3</v>
      </c>
      <c r="AL1011" s="41">
        <f t="shared" si="1139"/>
        <v>1200</v>
      </c>
      <c r="AM1011" s="56">
        <f t="shared" si="1140"/>
        <v>2.7</v>
      </c>
      <c r="AN1011" s="82">
        <f t="shared" si="1141"/>
        <v>1</v>
      </c>
      <c r="AO1011" s="82">
        <f t="shared" si="1144"/>
        <v>0</v>
      </c>
      <c r="AP1011" s="33">
        <f t="shared" si="1159"/>
        <v>0</v>
      </c>
      <c r="AQ1011" s="29">
        <f t="shared" si="1145"/>
        <v>0</v>
      </c>
      <c r="AR1011" s="86">
        <f t="shared" si="1146"/>
        <v>1</v>
      </c>
      <c r="AS1011" s="33">
        <f t="shared" si="1147"/>
        <v>0</v>
      </c>
      <c r="AT1011" s="19">
        <f t="shared" si="1148"/>
        <v>0</v>
      </c>
      <c r="AU1011" s="18">
        <f t="shared" si="1160"/>
        <v>1</v>
      </c>
      <c r="AV1011" s="5">
        <f t="shared" si="1161"/>
        <v>2.7</v>
      </c>
      <c r="AW1011" s="17">
        <f t="shared" si="1149"/>
        <v>0</v>
      </c>
      <c r="AX1011" s="17">
        <f t="shared" si="1150"/>
        <v>1</v>
      </c>
      <c r="AY1011" s="17">
        <f t="shared" si="1162"/>
        <v>1200</v>
      </c>
      <c r="AZ1011" s="19">
        <f t="shared" si="1163"/>
        <v>1295</v>
      </c>
      <c r="BA1011" s="19">
        <f t="shared" si="1164"/>
        <v>0</v>
      </c>
      <c r="BB1011" s="19">
        <f t="shared" si="1165"/>
        <v>0</v>
      </c>
      <c r="BC1011" s="19">
        <f t="shared" si="1166"/>
        <v>1200</v>
      </c>
      <c r="BD1011" s="17">
        <f t="shared" si="1167"/>
        <v>0</v>
      </c>
      <c r="BE1011" s="17">
        <f t="shared" si="1151"/>
        <v>0</v>
      </c>
      <c r="BF1011" s="38">
        <f t="shared" si="1152"/>
        <v>0</v>
      </c>
      <c r="BG1011" s="38">
        <f t="shared" si="1153"/>
        <v>0</v>
      </c>
      <c r="BH1011" s="38">
        <f t="shared" si="1168"/>
        <v>0</v>
      </c>
      <c r="BI1011" s="38">
        <f t="shared" si="1154"/>
        <v>-0.4</v>
      </c>
      <c r="BJ1011" s="5">
        <f t="shared" si="1155"/>
        <v>0</v>
      </c>
      <c r="BK1011" s="5">
        <f t="shared" si="1169"/>
        <v>-95</v>
      </c>
      <c r="BL1011" s="22">
        <f t="shared" si="1170"/>
        <v>-92.3</v>
      </c>
      <c r="BM1011" s="5">
        <f t="shared" si="1171"/>
        <v>-92.7</v>
      </c>
      <c r="BN1011" s="66">
        <f t="shared" si="1172"/>
        <v>-9270</v>
      </c>
      <c r="BO1011" s="5">
        <f>AP1011*BO1849</f>
        <v>0</v>
      </c>
      <c r="BP1011" s="5">
        <f>AU1011*BP1239</f>
        <v>-39</v>
      </c>
      <c r="BQ1011" s="5">
        <f t="shared" si="1125"/>
        <v>-39</v>
      </c>
      <c r="BR1011" s="356">
        <f t="shared" si="1113"/>
        <v>-9348</v>
      </c>
      <c r="BS1011" s="5">
        <f t="shared" si="1173"/>
        <v>1213.3</v>
      </c>
      <c r="BT1011" s="6"/>
      <c r="BU1011" s="306">
        <v>43332</v>
      </c>
      <c r="BV1011" s="38">
        <f t="shared" si="1156"/>
        <v>1213.3</v>
      </c>
      <c r="BW1011" s="66">
        <f>BV27*BV1011</f>
        <v>99958.80705223266</v>
      </c>
      <c r="BX1011" s="66">
        <f t="shared" si="1177"/>
        <v>2397.4295600593177</v>
      </c>
      <c r="BY1011" s="17">
        <f t="shared" si="1175"/>
        <v>1</v>
      </c>
      <c r="BZ1011" s="17">
        <f t="shared" si="1178"/>
        <v>0</v>
      </c>
      <c r="CA1011" s="66">
        <f t="shared" si="1126"/>
        <v>-9348</v>
      </c>
      <c r="CB1011" s="66">
        <f>N3+CE1011</f>
        <v>214662</v>
      </c>
      <c r="CC1011" s="66">
        <f>MAX(BW404:BW1011)</f>
        <v>154630.08732904927</v>
      </c>
      <c r="CD1011" s="66">
        <f t="shared" si="1157"/>
        <v>-54671.280276816615</v>
      </c>
      <c r="CE1011" s="66">
        <f t="shared" si="1127"/>
        <v>164662</v>
      </c>
      <c r="CF1011" s="66">
        <f>MAX(CE404:CE1011)</f>
        <v>174010</v>
      </c>
      <c r="CG1011" s="66">
        <f t="shared" si="1158"/>
        <v>-9348</v>
      </c>
      <c r="CH1011" s="370">
        <f t="shared" si="1124"/>
        <v>43332</v>
      </c>
      <c r="CI1011" s="17">
        <f t="shared" si="1179"/>
        <v>0</v>
      </c>
      <c r="CJ1011" s="17">
        <f t="shared" si="1180"/>
        <v>1</v>
      </c>
      <c r="CK1011" s="38">
        <f>MAX(BV38:BV1011)</f>
        <v>1876.9</v>
      </c>
      <c r="CL1011" s="38">
        <f t="shared" si="1176"/>
        <v>-663.60000000000014</v>
      </c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</row>
    <row r="1012" spans="1:147" customFormat="1" x14ac:dyDescent="0.25">
      <c r="A1012" s="3"/>
      <c r="B1012" s="254">
        <f t="shared" si="1181"/>
        <v>43108</v>
      </c>
      <c r="C1012" s="5">
        <f t="shared" ref="C1012:C1043" si="1184">G1011</f>
        <v>50421</v>
      </c>
      <c r="D1012" s="5">
        <v>0</v>
      </c>
      <c r="E1012" s="66">
        <v>0</v>
      </c>
      <c r="F1012" s="66">
        <f t="shared" si="1182"/>
        <v>441</v>
      </c>
      <c r="G1012" s="4">
        <f t="shared" ref="G1012:G1043" si="1185">G1011+F1012</f>
        <v>50862</v>
      </c>
      <c r="H1012" s="8">
        <f t="shared" si="1183"/>
        <v>8.7463556851311956E-3</v>
      </c>
      <c r="I1012" s="3"/>
      <c r="J1012" s="306">
        <v>43339</v>
      </c>
      <c r="K1012" s="176">
        <v>1214.5</v>
      </c>
      <c r="L1012" s="176">
        <v>1220.7</v>
      </c>
      <c r="M1012" s="176">
        <v>1202.0999999999999</v>
      </c>
      <c r="N1012" s="178">
        <v>1206.7</v>
      </c>
      <c r="O1012" s="5">
        <f t="shared" si="1135"/>
        <v>18.600000000000136</v>
      </c>
      <c r="P1012" s="8">
        <f t="shared" si="1136"/>
        <v>1.5314944421572775E-2</v>
      </c>
      <c r="Q1012" s="8">
        <f>(AVERAGE(P1009:P1011))*Q1239</f>
        <v>1.0250733608658925E-2</v>
      </c>
      <c r="R1012" s="8">
        <f>P1011/P1239</f>
        <v>0.6170252833150025</v>
      </c>
      <c r="S1012" s="109">
        <f t="shared" si="1116"/>
        <v>1202.0504840322837</v>
      </c>
      <c r="T1012" s="5">
        <f t="shared" si="1117"/>
        <v>14.5</v>
      </c>
      <c r="U1012" s="8">
        <f t="shared" si="1133"/>
        <v>0.42</v>
      </c>
      <c r="V1012" s="19">
        <f t="shared" si="1118"/>
        <v>0</v>
      </c>
      <c r="W1012" s="109">
        <f t="shared" si="1119"/>
        <v>1226.9495159677163</v>
      </c>
      <c r="X1012" s="5">
        <f t="shared" si="1120"/>
        <v>10.5</v>
      </c>
      <c r="Y1012" s="8">
        <f t="shared" si="1137"/>
        <v>0.58000000000000007</v>
      </c>
      <c r="Z1012" s="5">
        <f t="shared" si="1121"/>
        <v>0</v>
      </c>
      <c r="AA1012" s="5">
        <f>K1012*AA1239</f>
        <v>15.788499999999999</v>
      </c>
      <c r="AB1012" s="5">
        <f t="shared" si="1138"/>
        <v>9.741903685618917</v>
      </c>
      <c r="AC1012" s="2">
        <f t="shared" si="1174"/>
        <v>43339</v>
      </c>
      <c r="AD1012" s="43">
        <f t="shared" si="1142"/>
        <v>1200</v>
      </c>
      <c r="AE1012" s="235">
        <v>9.3000000000000007</v>
      </c>
      <c r="AF1012" s="131">
        <f>(AK1011&gt;AF1239)*1</f>
        <v>0</v>
      </c>
      <c r="AG1012" s="112">
        <f>MROUND((AD1012*AG1239),5)</f>
        <v>1175</v>
      </c>
      <c r="AH1012" s="113">
        <f>MROUND((AE1012*AH1239),0.1)</f>
        <v>1.7000000000000002</v>
      </c>
      <c r="AI1012" s="60">
        <f t="shared" si="1143"/>
        <v>-6.5999999999999091</v>
      </c>
      <c r="AJ1012" s="60">
        <f t="shared" si="1122"/>
        <v>1214.5</v>
      </c>
      <c r="AK1012" s="133">
        <f t="shared" si="1123"/>
        <v>1206.7</v>
      </c>
      <c r="AL1012" s="41">
        <f t="shared" si="1139"/>
        <v>1225</v>
      </c>
      <c r="AM1012" s="56">
        <f t="shared" si="1140"/>
        <v>10.200000000000001</v>
      </c>
      <c r="AN1012" s="82">
        <f t="shared" si="1141"/>
        <v>0</v>
      </c>
      <c r="AO1012" s="82">
        <f t="shared" si="1144"/>
        <v>1</v>
      </c>
      <c r="AP1012" s="33">
        <f t="shared" si="1159"/>
        <v>1</v>
      </c>
      <c r="AQ1012" s="29">
        <f t="shared" si="1145"/>
        <v>9.3000000000000007</v>
      </c>
      <c r="AR1012" s="86">
        <f t="shared" si="1146"/>
        <v>1</v>
      </c>
      <c r="AS1012" s="33">
        <f t="shared" si="1147"/>
        <v>0</v>
      </c>
      <c r="AT1012" s="19">
        <f t="shared" si="1148"/>
        <v>0</v>
      </c>
      <c r="AU1012" s="18">
        <f t="shared" si="1160"/>
        <v>0</v>
      </c>
      <c r="AV1012" s="5">
        <f t="shared" si="1161"/>
        <v>0</v>
      </c>
      <c r="AW1012" s="17">
        <f t="shared" si="1149"/>
        <v>0</v>
      </c>
      <c r="AX1012" s="17">
        <f t="shared" si="1150"/>
        <v>0</v>
      </c>
      <c r="AY1012" s="17">
        <f t="shared" si="1162"/>
        <v>0</v>
      </c>
      <c r="AZ1012" s="19">
        <f t="shared" si="1163"/>
        <v>0</v>
      </c>
      <c r="BA1012" s="19">
        <f t="shared" si="1164"/>
        <v>0</v>
      </c>
      <c r="BB1012" s="19">
        <f t="shared" si="1165"/>
        <v>0</v>
      </c>
      <c r="BC1012" s="19">
        <f t="shared" si="1166"/>
        <v>0</v>
      </c>
      <c r="BD1012" s="17">
        <f t="shared" si="1167"/>
        <v>0</v>
      </c>
      <c r="BE1012" s="17">
        <f t="shared" si="1151"/>
        <v>0</v>
      </c>
      <c r="BF1012" s="38">
        <f t="shared" si="1152"/>
        <v>0</v>
      </c>
      <c r="BG1012" s="38">
        <f t="shared" si="1153"/>
        <v>0</v>
      </c>
      <c r="BH1012" s="38">
        <f t="shared" si="1168"/>
        <v>0</v>
      </c>
      <c r="BI1012" s="38">
        <f t="shared" si="1154"/>
        <v>-1.7000000000000002</v>
      </c>
      <c r="BJ1012" s="5">
        <f t="shared" si="1155"/>
        <v>9.3000000000000007</v>
      </c>
      <c r="BK1012" s="5">
        <f t="shared" si="1169"/>
        <v>0</v>
      </c>
      <c r="BL1012" s="22">
        <f t="shared" si="1170"/>
        <v>0</v>
      </c>
      <c r="BM1012" s="5">
        <f t="shared" si="1171"/>
        <v>7.6000000000000005</v>
      </c>
      <c r="BN1012" s="66">
        <f t="shared" si="1172"/>
        <v>760</v>
      </c>
      <c r="BO1012" s="5">
        <f>AP1012*BO1850</f>
        <v>0</v>
      </c>
      <c r="BP1012" s="5">
        <f>AU1012*BP1239</f>
        <v>0</v>
      </c>
      <c r="BQ1012" s="5">
        <f t="shared" si="1125"/>
        <v>-39</v>
      </c>
      <c r="BR1012" s="356">
        <f t="shared" si="1113"/>
        <v>721</v>
      </c>
      <c r="BS1012" s="5">
        <f t="shared" si="1173"/>
        <v>1206.7</v>
      </c>
      <c r="BT1012" s="6"/>
      <c r="BU1012" s="306">
        <v>43339</v>
      </c>
      <c r="BV1012" s="38">
        <f t="shared" si="1156"/>
        <v>1206.7</v>
      </c>
      <c r="BW1012" s="66">
        <f>BV27*BV1012</f>
        <v>99415.060141703754</v>
      </c>
      <c r="BX1012" s="66">
        <f t="shared" si="1177"/>
        <v>-543.74691052890557</v>
      </c>
      <c r="BY1012" s="17">
        <f t="shared" si="1175"/>
        <v>0</v>
      </c>
      <c r="BZ1012" s="17">
        <f t="shared" si="1178"/>
        <v>1</v>
      </c>
      <c r="CA1012" s="66">
        <f t="shared" si="1126"/>
        <v>721</v>
      </c>
      <c r="CB1012" s="66">
        <f>N3+CE1012</f>
        <v>215383</v>
      </c>
      <c r="CC1012" s="66">
        <f>MAX(BW404:BW1012)</f>
        <v>154630.08732904927</v>
      </c>
      <c r="CD1012" s="66">
        <f t="shared" si="1157"/>
        <v>-55215.02718734552</v>
      </c>
      <c r="CE1012" s="66">
        <f t="shared" si="1127"/>
        <v>165383</v>
      </c>
      <c r="CF1012" s="66">
        <f>MAX(CE404:CE1012)</f>
        <v>174010</v>
      </c>
      <c r="CG1012" s="66">
        <f t="shared" si="1158"/>
        <v>-8627</v>
      </c>
      <c r="CH1012" s="370">
        <f t="shared" si="1124"/>
        <v>43339</v>
      </c>
      <c r="CI1012" s="17">
        <f t="shared" si="1179"/>
        <v>1</v>
      </c>
      <c r="CJ1012" s="17">
        <f t="shared" si="1180"/>
        <v>0</v>
      </c>
      <c r="CK1012" s="38">
        <f>MAX(BV38:BV1012)</f>
        <v>1876.9</v>
      </c>
      <c r="CL1012" s="38">
        <f t="shared" si="1176"/>
        <v>-670.2</v>
      </c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</row>
    <row r="1013" spans="1:147" customFormat="1" x14ac:dyDescent="0.25">
      <c r="A1013" s="3"/>
      <c r="B1013" s="254">
        <f t="shared" si="1181"/>
        <v>43115</v>
      </c>
      <c r="C1013" s="5">
        <f t="shared" si="1184"/>
        <v>50862</v>
      </c>
      <c r="D1013" s="5">
        <v>0</v>
      </c>
      <c r="E1013" s="66">
        <f t="shared" ref="E1013:E1044" si="1186">E1012</f>
        <v>0</v>
      </c>
      <c r="F1013" s="66">
        <f t="shared" si="1182"/>
        <v>331</v>
      </c>
      <c r="G1013" s="4">
        <f t="shared" si="1185"/>
        <v>51193</v>
      </c>
      <c r="H1013" s="8">
        <f t="shared" si="1183"/>
        <v>6.5078054343124534E-3</v>
      </c>
      <c r="I1013" s="3"/>
      <c r="J1013" s="306">
        <v>43346</v>
      </c>
      <c r="K1013" s="176">
        <v>1206.3</v>
      </c>
      <c r="L1013" s="176">
        <v>1212.7</v>
      </c>
      <c r="M1013" s="176">
        <v>1195.0999999999999</v>
      </c>
      <c r="N1013" s="178">
        <v>1200.4000000000001</v>
      </c>
      <c r="O1013" s="5">
        <f t="shared" si="1135"/>
        <v>17.600000000000136</v>
      </c>
      <c r="P1013" s="8">
        <f t="shared" si="1136"/>
        <v>1.4590068805438229E-2</v>
      </c>
      <c r="Q1013" s="8">
        <f>(AVERAGE(P1010:P1012))*Q1239</f>
        <v>1.0885197556630756E-2</v>
      </c>
      <c r="R1013" s="8">
        <f>P1012/P1239</f>
        <v>0.4343217107633528</v>
      </c>
      <c r="S1013" s="109">
        <f t="shared" si="1116"/>
        <v>1193.1691861874363</v>
      </c>
      <c r="T1013" s="5">
        <f t="shared" si="1117"/>
        <v>11.299999999999955</v>
      </c>
      <c r="U1013" s="8">
        <f t="shared" si="1133"/>
        <v>0.54800000000000182</v>
      </c>
      <c r="V1013" s="19">
        <f t="shared" si="1118"/>
        <v>0</v>
      </c>
      <c r="W1013" s="109">
        <f t="shared" si="1119"/>
        <v>1219.4308138125637</v>
      </c>
      <c r="X1013" s="5">
        <f t="shared" si="1120"/>
        <v>13.700000000000045</v>
      </c>
      <c r="Y1013" s="8">
        <f t="shared" si="1137"/>
        <v>0.45199999999999818</v>
      </c>
      <c r="Z1013" s="5">
        <f t="shared" si="1121"/>
        <v>0</v>
      </c>
      <c r="AA1013" s="5">
        <f>K1013*AA1239</f>
        <v>15.681899999999999</v>
      </c>
      <c r="AB1013" s="5">
        <f t="shared" si="1138"/>
        <v>6.8109896360198219</v>
      </c>
      <c r="AC1013" s="2">
        <f t="shared" si="1174"/>
        <v>43346</v>
      </c>
      <c r="AD1013" s="43">
        <f t="shared" si="1142"/>
        <v>1195</v>
      </c>
      <c r="AE1013" s="235">
        <v>4.0999999999999996</v>
      </c>
      <c r="AF1013" s="131">
        <f>(AK1012&gt;AF1239)*1</f>
        <v>0</v>
      </c>
      <c r="AG1013" s="112">
        <f>MROUND((AD1013*AG1239),5)</f>
        <v>1170</v>
      </c>
      <c r="AH1013" s="113">
        <f>MROUND((AE1013*AH1239),0.1)</f>
        <v>0.70000000000000007</v>
      </c>
      <c r="AI1013" s="60">
        <f t="shared" si="1143"/>
        <v>-6.2999999999999545</v>
      </c>
      <c r="AJ1013" s="60">
        <f t="shared" si="1122"/>
        <v>1206.3</v>
      </c>
      <c r="AK1013" s="133">
        <f t="shared" si="1123"/>
        <v>1200.4000000000001</v>
      </c>
      <c r="AL1013" s="41">
        <f t="shared" si="1139"/>
        <v>1220</v>
      </c>
      <c r="AM1013" s="56">
        <f t="shared" si="1140"/>
        <v>5.7</v>
      </c>
      <c r="AN1013" s="82">
        <f t="shared" si="1141"/>
        <v>0</v>
      </c>
      <c r="AO1013" s="82">
        <f t="shared" si="1144"/>
        <v>1</v>
      </c>
      <c r="AP1013" s="33">
        <f t="shared" si="1159"/>
        <v>1</v>
      </c>
      <c r="AQ1013" s="29">
        <f t="shared" si="1145"/>
        <v>4.0999999999999996</v>
      </c>
      <c r="AR1013" s="86">
        <f t="shared" si="1146"/>
        <v>1</v>
      </c>
      <c r="AS1013" s="33">
        <f t="shared" si="1147"/>
        <v>0</v>
      </c>
      <c r="AT1013" s="19">
        <f t="shared" si="1148"/>
        <v>0</v>
      </c>
      <c r="AU1013" s="18">
        <f t="shared" si="1160"/>
        <v>0</v>
      </c>
      <c r="AV1013" s="5">
        <f t="shared" si="1161"/>
        <v>0</v>
      </c>
      <c r="AW1013" s="17">
        <f t="shared" si="1149"/>
        <v>0</v>
      </c>
      <c r="AX1013" s="17">
        <f t="shared" si="1150"/>
        <v>0</v>
      </c>
      <c r="AY1013" s="17">
        <f t="shared" si="1162"/>
        <v>0</v>
      </c>
      <c r="AZ1013" s="19">
        <f t="shared" si="1163"/>
        <v>0</v>
      </c>
      <c r="BA1013" s="19">
        <f t="shared" si="1164"/>
        <v>0</v>
      </c>
      <c r="BB1013" s="19">
        <f t="shared" si="1165"/>
        <v>0</v>
      </c>
      <c r="BC1013" s="19">
        <f t="shared" si="1166"/>
        <v>0</v>
      </c>
      <c r="BD1013" s="17">
        <f t="shared" si="1167"/>
        <v>0</v>
      </c>
      <c r="BE1013" s="17">
        <f t="shared" si="1151"/>
        <v>0</v>
      </c>
      <c r="BF1013" s="38">
        <f t="shared" si="1152"/>
        <v>0</v>
      </c>
      <c r="BG1013" s="38">
        <f t="shared" si="1153"/>
        <v>0</v>
      </c>
      <c r="BH1013" s="38">
        <f t="shared" si="1168"/>
        <v>0</v>
      </c>
      <c r="BI1013" s="38">
        <f t="shared" si="1154"/>
        <v>-0.70000000000000007</v>
      </c>
      <c r="BJ1013" s="5">
        <f t="shared" si="1155"/>
        <v>4.0999999999999996</v>
      </c>
      <c r="BK1013" s="5">
        <f t="shared" si="1169"/>
        <v>0</v>
      </c>
      <c r="BL1013" s="22">
        <f t="shared" si="1170"/>
        <v>0</v>
      </c>
      <c r="BM1013" s="5">
        <f t="shared" si="1171"/>
        <v>3.3999999999999995</v>
      </c>
      <c r="BN1013" s="66">
        <f t="shared" si="1172"/>
        <v>339.99999999999994</v>
      </c>
      <c r="BO1013" s="5">
        <f>AP1013*BO1851</f>
        <v>0</v>
      </c>
      <c r="BP1013" s="5">
        <f>AU1013*BP1239</f>
        <v>0</v>
      </c>
      <c r="BQ1013" s="5">
        <f t="shared" si="1125"/>
        <v>-39</v>
      </c>
      <c r="BR1013" s="356">
        <f t="shared" si="1113"/>
        <v>300.99999999999994</v>
      </c>
      <c r="BS1013" s="5">
        <f t="shared" si="1173"/>
        <v>1200.4000000000001</v>
      </c>
      <c r="BT1013" s="6"/>
      <c r="BU1013" s="306">
        <v>43346</v>
      </c>
      <c r="BV1013" s="38">
        <f t="shared" si="1156"/>
        <v>1200.4000000000001</v>
      </c>
      <c r="BW1013" s="66">
        <f>BV27*BV1013</f>
        <v>98896.028999835238</v>
      </c>
      <c r="BX1013" s="66">
        <f t="shared" si="1177"/>
        <v>-519.03114186851599</v>
      </c>
      <c r="BY1013" s="17">
        <f t="shared" si="1175"/>
        <v>0</v>
      </c>
      <c r="BZ1013" s="17">
        <f t="shared" si="1178"/>
        <v>1</v>
      </c>
      <c r="CA1013" s="66">
        <f t="shared" si="1126"/>
        <v>301</v>
      </c>
      <c r="CB1013" s="66">
        <f>N3+CE1013</f>
        <v>215684</v>
      </c>
      <c r="CC1013" s="66">
        <f>MAX(BW404:BW1013)</f>
        <v>154630.08732904927</v>
      </c>
      <c r="CD1013" s="66">
        <f t="shared" si="1157"/>
        <v>-55734.058329214036</v>
      </c>
      <c r="CE1013" s="66">
        <f t="shared" si="1127"/>
        <v>165684</v>
      </c>
      <c r="CF1013" s="66">
        <f>MAX(CE404:CE1013)</f>
        <v>174010</v>
      </c>
      <c r="CG1013" s="66">
        <f t="shared" si="1158"/>
        <v>-8326</v>
      </c>
      <c r="CH1013" s="370">
        <f t="shared" si="1124"/>
        <v>43346</v>
      </c>
      <c r="CI1013" s="17">
        <f t="shared" si="1179"/>
        <v>1</v>
      </c>
      <c r="CJ1013" s="17">
        <f t="shared" si="1180"/>
        <v>0</v>
      </c>
      <c r="CK1013" s="38">
        <f>MAX(BV38:BV1013)</f>
        <v>1876.9</v>
      </c>
      <c r="CL1013" s="38">
        <f t="shared" si="1176"/>
        <v>-676.5</v>
      </c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</row>
    <row r="1014" spans="1:147" customFormat="1" x14ac:dyDescent="0.25">
      <c r="A1014" s="3"/>
      <c r="B1014" s="254">
        <f t="shared" si="1181"/>
        <v>43122</v>
      </c>
      <c r="C1014" s="5">
        <f t="shared" si="1184"/>
        <v>51193</v>
      </c>
      <c r="D1014" s="5">
        <v>0</v>
      </c>
      <c r="E1014" s="66">
        <f t="shared" si="1186"/>
        <v>0</v>
      </c>
      <c r="F1014" s="66">
        <f t="shared" si="1182"/>
        <v>441.00000000000006</v>
      </c>
      <c r="G1014" s="4">
        <f t="shared" si="1185"/>
        <v>51634</v>
      </c>
      <c r="H1014" s="8">
        <f t="shared" si="1183"/>
        <v>8.6144590080675099E-3</v>
      </c>
      <c r="I1014" s="3"/>
      <c r="J1014" s="306">
        <v>43353</v>
      </c>
      <c r="K1014" s="176">
        <v>1200.7</v>
      </c>
      <c r="L1014" s="176">
        <v>1218</v>
      </c>
      <c r="M1014" s="176">
        <v>1192.7</v>
      </c>
      <c r="N1014" s="178">
        <v>1201.0999999999999</v>
      </c>
      <c r="O1014" s="5">
        <f t="shared" si="1135"/>
        <v>25.299999999999955</v>
      </c>
      <c r="P1014" s="8">
        <f t="shared" si="1136"/>
        <v>2.1071041892229494E-2</v>
      </c>
      <c r="Q1014" s="8">
        <f>(AVERAGE(P1011:P1013))*Q1239</f>
        <v>6.8883207600172486E-3</v>
      </c>
      <c r="R1014" s="8">
        <f>P1013/P1239</f>
        <v>0.41376471695234529</v>
      </c>
      <c r="S1014" s="109">
        <f t="shared" si="1116"/>
        <v>1192.4291932634474</v>
      </c>
      <c r="T1014" s="5">
        <f t="shared" si="1117"/>
        <v>10.700000000000045</v>
      </c>
      <c r="U1014" s="8">
        <f t="shared" si="1133"/>
        <v>0.46499999999999775</v>
      </c>
      <c r="V1014" s="19">
        <f t="shared" si="1118"/>
        <v>0</v>
      </c>
      <c r="W1014" s="109">
        <f t="shared" si="1119"/>
        <v>1208.9708067365527</v>
      </c>
      <c r="X1014" s="5">
        <f t="shared" si="1120"/>
        <v>9.2999999999999545</v>
      </c>
      <c r="Y1014" s="8">
        <f t="shared" si="1137"/>
        <v>0.53500000000000225</v>
      </c>
      <c r="Z1014" s="5">
        <f t="shared" si="1121"/>
        <v>0</v>
      </c>
      <c r="AA1014" s="5">
        <f>K1014*AA1239</f>
        <v>15.6091</v>
      </c>
      <c r="AB1014" s="5">
        <f t="shared" si="1138"/>
        <v>6.4584948433808531</v>
      </c>
      <c r="AC1014" s="2">
        <f t="shared" si="1174"/>
        <v>43353</v>
      </c>
      <c r="AD1014" s="43">
        <f t="shared" si="1142"/>
        <v>1190</v>
      </c>
      <c r="AE1014" s="235">
        <v>3.7</v>
      </c>
      <c r="AF1014" s="131">
        <f>(AK1013&gt;AF1239)*1</f>
        <v>0</v>
      </c>
      <c r="AG1014" s="112">
        <f>MROUND((AD1014*AG1239),5)</f>
        <v>1165</v>
      </c>
      <c r="AH1014" s="113">
        <f>MROUND((AE1014*AH1239),0.1)</f>
        <v>0.70000000000000007</v>
      </c>
      <c r="AI1014" s="60">
        <f t="shared" si="1143"/>
        <v>0.6999999999998181</v>
      </c>
      <c r="AJ1014" s="60">
        <f t="shared" si="1122"/>
        <v>1200.7</v>
      </c>
      <c r="AK1014" s="133">
        <f t="shared" si="1123"/>
        <v>1201.0999999999999</v>
      </c>
      <c r="AL1014" s="41">
        <f t="shared" si="1139"/>
        <v>1210</v>
      </c>
      <c r="AM1014" s="56">
        <f t="shared" si="1140"/>
        <v>3.1</v>
      </c>
      <c r="AN1014" s="82">
        <f t="shared" si="1141"/>
        <v>1</v>
      </c>
      <c r="AO1014" s="82">
        <f t="shared" si="1144"/>
        <v>0</v>
      </c>
      <c r="AP1014" s="33">
        <f t="shared" si="1159"/>
        <v>1</v>
      </c>
      <c r="AQ1014" s="29">
        <f t="shared" si="1145"/>
        <v>3.7</v>
      </c>
      <c r="AR1014" s="86">
        <f t="shared" si="1146"/>
        <v>1</v>
      </c>
      <c r="AS1014" s="33">
        <f t="shared" si="1147"/>
        <v>0</v>
      </c>
      <c r="AT1014" s="19">
        <f t="shared" si="1148"/>
        <v>0</v>
      </c>
      <c r="AU1014" s="18">
        <f t="shared" si="1160"/>
        <v>0</v>
      </c>
      <c r="AV1014" s="5">
        <f t="shared" si="1161"/>
        <v>0</v>
      </c>
      <c r="AW1014" s="17">
        <f t="shared" si="1149"/>
        <v>0</v>
      </c>
      <c r="AX1014" s="17">
        <f t="shared" si="1150"/>
        <v>0</v>
      </c>
      <c r="AY1014" s="17">
        <f t="shared" si="1162"/>
        <v>0</v>
      </c>
      <c r="AZ1014" s="19">
        <f t="shared" si="1163"/>
        <v>0</v>
      </c>
      <c r="BA1014" s="19">
        <f t="shared" si="1164"/>
        <v>0</v>
      </c>
      <c r="BB1014" s="19">
        <f t="shared" si="1165"/>
        <v>0</v>
      </c>
      <c r="BC1014" s="19">
        <f t="shared" si="1166"/>
        <v>0</v>
      </c>
      <c r="BD1014" s="17">
        <f t="shared" si="1167"/>
        <v>0</v>
      </c>
      <c r="BE1014" s="17">
        <f t="shared" si="1151"/>
        <v>0</v>
      </c>
      <c r="BF1014" s="38">
        <f t="shared" si="1152"/>
        <v>0</v>
      </c>
      <c r="BG1014" s="38">
        <f t="shared" si="1153"/>
        <v>0</v>
      </c>
      <c r="BH1014" s="38">
        <f t="shared" si="1168"/>
        <v>0</v>
      </c>
      <c r="BI1014" s="38">
        <f t="shared" si="1154"/>
        <v>-0.70000000000000007</v>
      </c>
      <c r="BJ1014" s="5">
        <f t="shared" si="1155"/>
        <v>3.7</v>
      </c>
      <c r="BK1014" s="5">
        <f t="shared" si="1169"/>
        <v>0</v>
      </c>
      <c r="BL1014" s="22">
        <f t="shared" si="1170"/>
        <v>0</v>
      </c>
      <c r="BM1014" s="5">
        <f t="shared" si="1171"/>
        <v>3</v>
      </c>
      <c r="BN1014" s="66">
        <f t="shared" si="1172"/>
        <v>300</v>
      </c>
      <c r="BO1014" s="5">
        <f>AP1014*BO1852</f>
        <v>0</v>
      </c>
      <c r="BP1014" s="5">
        <f>AU1014*BP1239</f>
        <v>0</v>
      </c>
      <c r="BQ1014" s="5">
        <f t="shared" si="1125"/>
        <v>-39</v>
      </c>
      <c r="BR1014" s="356">
        <f t="shared" si="1113"/>
        <v>261</v>
      </c>
      <c r="BS1014" s="5">
        <f t="shared" si="1173"/>
        <v>1201.0999999999999</v>
      </c>
      <c r="BT1014" s="6"/>
      <c r="BU1014" s="306">
        <v>43353</v>
      </c>
      <c r="BV1014" s="38">
        <f t="shared" si="1156"/>
        <v>1201.0999999999999</v>
      </c>
      <c r="BW1014" s="66">
        <f>BV27*BV1014</f>
        <v>98953.6991267095</v>
      </c>
      <c r="BX1014" s="66">
        <f t="shared" si="1177"/>
        <v>57.670126874261769</v>
      </c>
      <c r="BY1014" s="17">
        <f t="shared" si="1175"/>
        <v>1</v>
      </c>
      <c r="BZ1014" s="17">
        <f t="shared" si="1178"/>
        <v>0</v>
      </c>
      <c r="CA1014" s="66">
        <f t="shared" si="1126"/>
        <v>261</v>
      </c>
      <c r="CB1014" s="66">
        <f>N3+CE1014</f>
        <v>215945</v>
      </c>
      <c r="CC1014" s="66">
        <f>MAX(BW404:BW1014)</f>
        <v>154630.08732904927</v>
      </c>
      <c r="CD1014" s="66">
        <f t="shared" si="1157"/>
        <v>-55676.388202339775</v>
      </c>
      <c r="CE1014" s="66">
        <f t="shared" si="1127"/>
        <v>165945</v>
      </c>
      <c r="CF1014" s="66">
        <f>MAX(CE404:CE1014)</f>
        <v>174010</v>
      </c>
      <c r="CG1014" s="66">
        <f t="shared" si="1158"/>
        <v>-8065</v>
      </c>
      <c r="CH1014" s="370">
        <f t="shared" si="1124"/>
        <v>43353</v>
      </c>
      <c r="CI1014" s="17">
        <f t="shared" si="1179"/>
        <v>1</v>
      </c>
      <c r="CJ1014" s="17">
        <f t="shared" si="1180"/>
        <v>0</v>
      </c>
      <c r="CK1014" s="38">
        <f>MAX(BV38:BV1014)</f>
        <v>1876.9</v>
      </c>
      <c r="CL1014" s="38">
        <f t="shared" si="1176"/>
        <v>-675.80000000000018</v>
      </c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</row>
    <row r="1015" spans="1:147" customFormat="1" x14ac:dyDescent="0.25">
      <c r="A1015" s="3"/>
      <c r="B1015" s="254">
        <f t="shared" si="1181"/>
        <v>43129</v>
      </c>
      <c r="C1015" s="5">
        <f t="shared" si="1184"/>
        <v>51634</v>
      </c>
      <c r="D1015" s="5">
        <v>0</v>
      </c>
      <c r="E1015" s="66">
        <f t="shared" si="1186"/>
        <v>0</v>
      </c>
      <c r="F1015" s="66">
        <f t="shared" si="1182"/>
        <v>301.00000000000006</v>
      </c>
      <c r="G1015" s="4">
        <f t="shared" si="1185"/>
        <v>51935</v>
      </c>
      <c r="H1015" s="8">
        <f t="shared" si="1183"/>
        <v>5.8294921950652681E-3</v>
      </c>
      <c r="I1015" s="3"/>
      <c r="J1015" s="306">
        <v>43360</v>
      </c>
      <c r="K1015" s="176">
        <v>1199.8</v>
      </c>
      <c r="L1015" s="176">
        <v>1215.8</v>
      </c>
      <c r="M1015" s="176">
        <v>1196</v>
      </c>
      <c r="N1015" s="178">
        <v>1201.3</v>
      </c>
      <c r="O1015" s="5">
        <f t="shared" si="1135"/>
        <v>19.799999999999955</v>
      </c>
      <c r="P1015" s="8">
        <f t="shared" si="1136"/>
        <v>1.6502750458409699E-2</v>
      </c>
      <c r="Q1015" s="8">
        <f>(AVERAGE(P1012:P1014))*Q1239</f>
        <v>6.7968073492320662E-3</v>
      </c>
      <c r="R1015" s="8">
        <f>P1014/P1239</f>
        <v>0.59756083406403637</v>
      </c>
      <c r="S1015" s="109">
        <f t="shared" si="1116"/>
        <v>1191.6451905423912</v>
      </c>
      <c r="T1015" s="5">
        <f t="shared" si="1117"/>
        <v>9.7999999999999545</v>
      </c>
      <c r="U1015" s="8">
        <f t="shared" si="1133"/>
        <v>0.51000000000000223</v>
      </c>
      <c r="V1015" s="19">
        <f t="shared" si="1118"/>
        <v>0</v>
      </c>
      <c r="W1015" s="109">
        <f t="shared" si="1119"/>
        <v>1207.9548094576087</v>
      </c>
      <c r="X1015" s="5">
        <f t="shared" si="1120"/>
        <v>10.200000000000045</v>
      </c>
      <c r="Y1015" s="8">
        <f t="shared" si="1137"/>
        <v>0.48999999999999777</v>
      </c>
      <c r="Z1015" s="5">
        <f t="shared" si="1121"/>
        <v>0</v>
      </c>
      <c r="AA1015" s="5">
        <f>K1015*AA1239</f>
        <v>15.597399999999999</v>
      </c>
      <c r="AB1015" s="5">
        <f t="shared" si="1138"/>
        <v>9.3203953532304009</v>
      </c>
      <c r="AC1015" s="2">
        <f t="shared" si="1174"/>
        <v>43360</v>
      </c>
      <c r="AD1015" s="43">
        <f t="shared" si="1142"/>
        <v>1190</v>
      </c>
      <c r="AE1015" s="235">
        <v>3</v>
      </c>
      <c r="AF1015" s="131">
        <f>(AK1014&gt;AF1239)*1</f>
        <v>0</v>
      </c>
      <c r="AG1015" s="112">
        <f>MROUND((AD1015*AG1239),5)</f>
        <v>1165</v>
      </c>
      <c r="AH1015" s="113">
        <f>MROUND((AE1015*AH1239),0.1)</f>
        <v>0.5</v>
      </c>
      <c r="AI1015" s="60">
        <f t="shared" si="1143"/>
        <v>0.20000000000004547</v>
      </c>
      <c r="AJ1015" s="60">
        <f t="shared" si="1122"/>
        <v>1199.8</v>
      </c>
      <c r="AK1015" s="133">
        <f t="shared" si="1123"/>
        <v>1201.3</v>
      </c>
      <c r="AL1015" s="41">
        <f t="shared" si="1139"/>
        <v>1210</v>
      </c>
      <c r="AM1015" s="56">
        <f t="shared" si="1140"/>
        <v>3.5</v>
      </c>
      <c r="AN1015" s="82">
        <f t="shared" si="1141"/>
        <v>1</v>
      </c>
      <c r="AO1015" s="82">
        <f t="shared" si="1144"/>
        <v>0</v>
      </c>
      <c r="AP1015" s="33">
        <f t="shared" si="1159"/>
        <v>1</v>
      </c>
      <c r="AQ1015" s="29">
        <f t="shared" si="1145"/>
        <v>3</v>
      </c>
      <c r="AR1015" s="86">
        <f t="shared" si="1146"/>
        <v>1</v>
      </c>
      <c r="AS1015" s="33">
        <f t="shared" si="1147"/>
        <v>0</v>
      </c>
      <c r="AT1015" s="19">
        <f t="shared" si="1148"/>
        <v>0</v>
      </c>
      <c r="AU1015" s="18">
        <f t="shared" si="1160"/>
        <v>0</v>
      </c>
      <c r="AV1015" s="5">
        <f t="shared" si="1161"/>
        <v>0</v>
      </c>
      <c r="AW1015" s="17">
        <f t="shared" si="1149"/>
        <v>0</v>
      </c>
      <c r="AX1015" s="17">
        <f t="shared" si="1150"/>
        <v>0</v>
      </c>
      <c r="AY1015" s="17">
        <f t="shared" si="1162"/>
        <v>0</v>
      </c>
      <c r="AZ1015" s="19">
        <f t="shared" si="1163"/>
        <v>0</v>
      </c>
      <c r="BA1015" s="19">
        <f t="shared" si="1164"/>
        <v>0</v>
      </c>
      <c r="BB1015" s="19">
        <f t="shared" si="1165"/>
        <v>0</v>
      </c>
      <c r="BC1015" s="19">
        <f t="shared" si="1166"/>
        <v>0</v>
      </c>
      <c r="BD1015" s="17">
        <f t="shared" si="1167"/>
        <v>0</v>
      </c>
      <c r="BE1015" s="17">
        <f t="shared" si="1151"/>
        <v>0</v>
      </c>
      <c r="BF1015" s="38">
        <f t="shared" si="1152"/>
        <v>0</v>
      </c>
      <c r="BG1015" s="38">
        <f t="shared" si="1153"/>
        <v>0</v>
      </c>
      <c r="BH1015" s="38">
        <f t="shared" si="1168"/>
        <v>0</v>
      </c>
      <c r="BI1015" s="38">
        <f t="shared" si="1154"/>
        <v>-0.5</v>
      </c>
      <c r="BJ1015" s="5">
        <f t="shared" si="1155"/>
        <v>3</v>
      </c>
      <c r="BK1015" s="5">
        <f t="shared" si="1169"/>
        <v>0</v>
      </c>
      <c r="BL1015" s="22">
        <f t="shared" si="1170"/>
        <v>0</v>
      </c>
      <c r="BM1015" s="5">
        <f t="shared" si="1171"/>
        <v>2.5</v>
      </c>
      <c r="BN1015" s="66">
        <f t="shared" si="1172"/>
        <v>250</v>
      </c>
      <c r="BO1015" s="5">
        <f>AP1015*BO1853</f>
        <v>0</v>
      </c>
      <c r="BP1015" s="5">
        <f>AU1015*BP1239</f>
        <v>0</v>
      </c>
      <c r="BQ1015" s="5">
        <f t="shared" si="1125"/>
        <v>-39</v>
      </c>
      <c r="BR1015" s="356">
        <f t="shared" si="1113"/>
        <v>211</v>
      </c>
      <c r="BS1015" s="5">
        <f t="shared" si="1173"/>
        <v>1201.3</v>
      </c>
      <c r="BT1015" s="6"/>
      <c r="BU1015" s="306">
        <v>43360</v>
      </c>
      <c r="BV1015" s="38">
        <f t="shared" si="1156"/>
        <v>1201.3</v>
      </c>
      <c r="BW1015" s="66">
        <f>BV27*BV1015</f>
        <v>98970.176305816451</v>
      </c>
      <c r="BX1015" s="66">
        <f t="shared" si="1177"/>
        <v>16.477179106950643</v>
      </c>
      <c r="BY1015" s="17">
        <f t="shared" si="1175"/>
        <v>1</v>
      </c>
      <c r="BZ1015" s="17">
        <f t="shared" si="1178"/>
        <v>0</v>
      </c>
      <c r="CA1015" s="66">
        <f t="shared" si="1126"/>
        <v>211</v>
      </c>
      <c r="CB1015" s="66">
        <f>N3+CE1015</f>
        <v>216156</v>
      </c>
      <c r="CC1015" s="66">
        <f>MAX(BW404:BW1015)</f>
        <v>154630.08732904927</v>
      </c>
      <c r="CD1015" s="66">
        <f t="shared" si="1157"/>
        <v>-55659.911023232824</v>
      </c>
      <c r="CE1015" s="66">
        <f t="shared" si="1127"/>
        <v>166156</v>
      </c>
      <c r="CF1015" s="66">
        <f>MAX(CE404:CE1015)</f>
        <v>174010</v>
      </c>
      <c r="CG1015" s="66">
        <f t="shared" si="1158"/>
        <v>-7854</v>
      </c>
      <c r="CH1015" s="370">
        <f t="shared" si="1124"/>
        <v>43360</v>
      </c>
      <c r="CI1015" s="17">
        <f t="shared" si="1179"/>
        <v>1</v>
      </c>
      <c r="CJ1015" s="17">
        <f t="shared" si="1180"/>
        <v>0</v>
      </c>
      <c r="CK1015" s="38">
        <f>MAX(BV38:BV1015)</f>
        <v>1876.9</v>
      </c>
      <c r="CL1015" s="38">
        <f t="shared" si="1176"/>
        <v>-675.60000000000014</v>
      </c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</row>
    <row r="1016" spans="1:147" customFormat="1" x14ac:dyDescent="0.25">
      <c r="A1016" s="3"/>
      <c r="B1016" s="254">
        <f t="shared" si="1181"/>
        <v>43136</v>
      </c>
      <c r="C1016" s="5">
        <f t="shared" si="1184"/>
        <v>51935</v>
      </c>
      <c r="D1016" s="5">
        <v>0</v>
      </c>
      <c r="E1016" s="66">
        <f t="shared" si="1186"/>
        <v>0</v>
      </c>
      <c r="F1016" s="66">
        <f t="shared" si="1182"/>
        <v>582</v>
      </c>
      <c r="G1016" s="4">
        <f t="shared" si="1185"/>
        <v>52517</v>
      </c>
      <c r="H1016" s="8">
        <f t="shared" si="1183"/>
        <v>1.1206315586791181E-2</v>
      </c>
      <c r="I1016" s="3"/>
      <c r="J1016" s="306">
        <v>43367</v>
      </c>
      <c r="K1016" s="176">
        <v>1204</v>
      </c>
      <c r="L1016" s="176">
        <v>1208.8</v>
      </c>
      <c r="M1016" s="176">
        <v>1184.3</v>
      </c>
      <c r="N1016" s="178">
        <v>1196.2</v>
      </c>
      <c r="O1016" s="5">
        <f t="shared" si="1135"/>
        <v>24.5</v>
      </c>
      <c r="P1016" s="8">
        <f t="shared" si="1136"/>
        <v>2.0348837209302327E-2</v>
      </c>
      <c r="Q1016" s="8">
        <f>(AVERAGE(P1013:P1015))*Q1239</f>
        <v>6.9551814874769906E-3</v>
      </c>
      <c r="R1016" s="8">
        <f>P1015/P1239</f>
        <v>0.4680071056151528</v>
      </c>
      <c r="S1016" s="109">
        <f t="shared" si="1116"/>
        <v>1195.6259614890778</v>
      </c>
      <c r="T1016" s="5">
        <f t="shared" si="1117"/>
        <v>9</v>
      </c>
      <c r="U1016" s="8">
        <f t="shared" si="1133"/>
        <v>0.4</v>
      </c>
      <c r="V1016" s="19">
        <f t="shared" si="1118"/>
        <v>0</v>
      </c>
      <c r="W1016" s="109">
        <f t="shared" si="1119"/>
        <v>1212.3740385109222</v>
      </c>
      <c r="X1016" s="5">
        <f t="shared" si="1120"/>
        <v>6</v>
      </c>
      <c r="Y1016" s="8">
        <f t="shared" si="1137"/>
        <v>0.6</v>
      </c>
      <c r="Z1016" s="5">
        <f t="shared" si="1121"/>
        <v>0</v>
      </c>
      <c r="AA1016" s="5">
        <f>K1016*AA1239</f>
        <v>15.651999999999999</v>
      </c>
      <c r="AB1016" s="5">
        <f t="shared" si="1138"/>
        <v>7.3252472170883713</v>
      </c>
      <c r="AC1016" s="2">
        <f t="shared" si="1174"/>
        <v>43367</v>
      </c>
      <c r="AD1016" s="43">
        <f t="shared" si="1142"/>
        <v>1195</v>
      </c>
      <c r="AE1016" s="235">
        <v>4.7</v>
      </c>
      <c r="AF1016" s="131">
        <f>(AK1015&gt;AF1239)*1</f>
        <v>0</v>
      </c>
      <c r="AG1016" s="112">
        <f>MROUND((AD1016*AG1239),5)</f>
        <v>1170</v>
      </c>
      <c r="AH1016" s="113">
        <f>MROUND((AE1016*AH1239),0.1)</f>
        <v>0.8</v>
      </c>
      <c r="AI1016" s="60">
        <f t="shared" si="1143"/>
        <v>-5.0999999999999091</v>
      </c>
      <c r="AJ1016" s="60">
        <f t="shared" si="1122"/>
        <v>1204</v>
      </c>
      <c r="AK1016" s="133">
        <f t="shared" si="1123"/>
        <v>1196.2</v>
      </c>
      <c r="AL1016" s="41">
        <f t="shared" si="1139"/>
        <v>1210</v>
      </c>
      <c r="AM1016" s="56">
        <f t="shared" si="1140"/>
        <v>4.6000000000000005</v>
      </c>
      <c r="AN1016" s="82">
        <f t="shared" si="1141"/>
        <v>0</v>
      </c>
      <c r="AO1016" s="82">
        <f t="shared" si="1144"/>
        <v>1</v>
      </c>
      <c r="AP1016" s="33">
        <f t="shared" si="1159"/>
        <v>1</v>
      </c>
      <c r="AQ1016" s="29">
        <f t="shared" si="1145"/>
        <v>4.7</v>
      </c>
      <c r="AR1016" s="86">
        <f t="shared" si="1146"/>
        <v>1</v>
      </c>
      <c r="AS1016" s="33">
        <f t="shared" si="1147"/>
        <v>0</v>
      </c>
      <c r="AT1016" s="19">
        <f t="shared" si="1148"/>
        <v>0</v>
      </c>
      <c r="AU1016" s="18">
        <f t="shared" si="1160"/>
        <v>0</v>
      </c>
      <c r="AV1016" s="5">
        <f t="shared" si="1161"/>
        <v>0</v>
      </c>
      <c r="AW1016" s="17">
        <f t="shared" si="1149"/>
        <v>0</v>
      </c>
      <c r="AX1016" s="17">
        <f t="shared" si="1150"/>
        <v>0</v>
      </c>
      <c r="AY1016" s="17">
        <f t="shared" si="1162"/>
        <v>0</v>
      </c>
      <c r="AZ1016" s="19">
        <f t="shared" si="1163"/>
        <v>0</v>
      </c>
      <c r="BA1016" s="19">
        <f t="shared" si="1164"/>
        <v>0</v>
      </c>
      <c r="BB1016" s="19">
        <f t="shared" si="1165"/>
        <v>0</v>
      </c>
      <c r="BC1016" s="19">
        <f t="shared" si="1166"/>
        <v>0</v>
      </c>
      <c r="BD1016" s="17">
        <f t="shared" si="1167"/>
        <v>0</v>
      </c>
      <c r="BE1016" s="17">
        <f t="shared" si="1151"/>
        <v>0</v>
      </c>
      <c r="BF1016" s="38">
        <f t="shared" si="1152"/>
        <v>0</v>
      </c>
      <c r="BG1016" s="38">
        <f t="shared" si="1153"/>
        <v>0</v>
      </c>
      <c r="BH1016" s="38">
        <f t="shared" si="1168"/>
        <v>0</v>
      </c>
      <c r="BI1016" s="38">
        <f t="shared" si="1154"/>
        <v>-0.8</v>
      </c>
      <c r="BJ1016" s="5">
        <f t="shared" si="1155"/>
        <v>4.7</v>
      </c>
      <c r="BK1016" s="5">
        <f t="shared" si="1169"/>
        <v>0</v>
      </c>
      <c r="BL1016" s="22">
        <f t="shared" si="1170"/>
        <v>0</v>
      </c>
      <c r="BM1016" s="5">
        <f t="shared" si="1171"/>
        <v>3.9000000000000004</v>
      </c>
      <c r="BN1016" s="66">
        <f t="shared" si="1172"/>
        <v>390.00000000000006</v>
      </c>
      <c r="BO1016" s="5">
        <f>AP1016*BO1854</f>
        <v>0</v>
      </c>
      <c r="BP1016" s="5">
        <f>AU1016*BP1239</f>
        <v>0</v>
      </c>
      <c r="BQ1016" s="5">
        <f t="shared" si="1125"/>
        <v>-39</v>
      </c>
      <c r="BR1016" s="356">
        <f t="shared" si="1113"/>
        <v>351.00000000000006</v>
      </c>
      <c r="BS1016" s="5">
        <f t="shared" si="1173"/>
        <v>1196.2</v>
      </c>
      <c r="BT1016" s="6"/>
      <c r="BU1016" s="306">
        <v>43367</v>
      </c>
      <c r="BV1016" s="38">
        <f t="shared" si="1156"/>
        <v>1196.2</v>
      </c>
      <c r="BW1016" s="66">
        <f>BV27*BV1016</f>
        <v>98550.008238589566</v>
      </c>
      <c r="BX1016" s="66">
        <f t="shared" si="1177"/>
        <v>-420.16806722688489</v>
      </c>
      <c r="BY1016" s="17">
        <f t="shared" si="1175"/>
        <v>0</v>
      </c>
      <c r="BZ1016" s="17">
        <f t="shared" si="1178"/>
        <v>1</v>
      </c>
      <c r="CA1016" s="66">
        <f t="shared" si="1126"/>
        <v>351</v>
      </c>
      <c r="CB1016" s="66">
        <f>N3+CE1016</f>
        <v>216507</v>
      </c>
      <c r="CC1016" s="66">
        <f>MAX(BW404:BW1016)</f>
        <v>154630.08732904927</v>
      </c>
      <c r="CD1016" s="66">
        <f t="shared" si="1157"/>
        <v>-56080.079090459709</v>
      </c>
      <c r="CE1016" s="66">
        <f t="shared" si="1127"/>
        <v>166507</v>
      </c>
      <c r="CF1016" s="66">
        <f>MAX(CE404:CE1016)</f>
        <v>174010</v>
      </c>
      <c r="CG1016" s="66">
        <f t="shared" si="1158"/>
        <v>-7503</v>
      </c>
      <c r="CH1016" s="370">
        <f t="shared" si="1124"/>
        <v>43367</v>
      </c>
      <c r="CI1016" s="17">
        <f t="shared" si="1179"/>
        <v>1</v>
      </c>
      <c r="CJ1016" s="17">
        <f t="shared" si="1180"/>
        <v>0</v>
      </c>
      <c r="CK1016" s="38">
        <f>MAX(BV38:BV1016)</f>
        <v>1876.9</v>
      </c>
      <c r="CL1016" s="38">
        <f t="shared" si="1176"/>
        <v>-680.7</v>
      </c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</row>
    <row r="1017" spans="1:147" customFormat="1" x14ac:dyDescent="0.25">
      <c r="A1017" s="3"/>
      <c r="B1017" s="254">
        <f t="shared" si="1181"/>
        <v>43143</v>
      </c>
      <c r="C1017" s="5">
        <f t="shared" si="1184"/>
        <v>52517</v>
      </c>
      <c r="D1017" s="5">
        <v>0</v>
      </c>
      <c r="E1017" s="66">
        <f t="shared" si="1186"/>
        <v>0</v>
      </c>
      <c r="F1017" s="66">
        <f t="shared" si="1182"/>
        <v>-708</v>
      </c>
      <c r="G1017" s="4">
        <f t="shared" si="1185"/>
        <v>51809</v>
      </c>
      <c r="H1017" s="8">
        <f t="shared" si="1183"/>
        <v>-1.3481348896547785E-2</v>
      </c>
      <c r="I1017" s="3"/>
      <c r="J1017" s="306">
        <v>43374</v>
      </c>
      <c r="K1017" s="176">
        <v>1196.0999999999999</v>
      </c>
      <c r="L1017" s="176">
        <v>1212.3</v>
      </c>
      <c r="M1017" s="176">
        <v>1188.0999999999999</v>
      </c>
      <c r="N1017" s="178">
        <v>1205.5999999999999</v>
      </c>
      <c r="O1017" s="5">
        <f t="shared" si="1135"/>
        <v>24.200000000000045</v>
      </c>
      <c r="P1017" s="8">
        <f t="shared" si="1136"/>
        <v>2.0232422038291151E-2</v>
      </c>
      <c r="Q1017" s="8">
        <f>(AVERAGE(P1014:P1016))*Q1239</f>
        <v>7.7230172746588699E-3</v>
      </c>
      <c r="R1017" s="8">
        <f>P1016/P1239</f>
        <v>0.57707958615507271</v>
      </c>
      <c r="S1017" s="109">
        <f t="shared" si="1116"/>
        <v>1186.8624990377805</v>
      </c>
      <c r="T1017" s="5">
        <f t="shared" si="1117"/>
        <v>11.099999999999909</v>
      </c>
      <c r="U1017" s="8">
        <f t="shared" si="1133"/>
        <v>0.44500000000000456</v>
      </c>
      <c r="V1017" s="19">
        <f t="shared" si="1118"/>
        <v>0</v>
      </c>
      <c r="W1017" s="109">
        <f t="shared" si="1119"/>
        <v>1205.3375009622193</v>
      </c>
      <c r="X1017" s="5">
        <f t="shared" si="1120"/>
        <v>8.9000000000000909</v>
      </c>
      <c r="Y1017" s="8">
        <f t="shared" si="1137"/>
        <v>0.5549999999999955</v>
      </c>
      <c r="Z1017" s="5">
        <f t="shared" si="1121"/>
        <v>0.59999999999990905</v>
      </c>
      <c r="AA1017" s="5">
        <f>K1017*AA1239</f>
        <v>15.549299999999999</v>
      </c>
      <c r="AB1017" s="5">
        <f t="shared" si="1138"/>
        <v>8.9731836090010706</v>
      </c>
      <c r="AC1017" s="2">
        <f t="shared" si="1174"/>
        <v>43374</v>
      </c>
      <c r="AD1017" s="43">
        <f t="shared" si="1142"/>
        <v>1185</v>
      </c>
      <c r="AE1017" s="235">
        <v>2.9</v>
      </c>
      <c r="AF1017" s="131">
        <f>(AK1016&gt;AF1239)*1</f>
        <v>0</v>
      </c>
      <c r="AG1017" s="112">
        <f>MROUND((AD1017*AG1239),5)</f>
        <v>1160</v>
      </c>
      <c r="AH1017" s="113">
        <f>MROUND((AE1017*AH1239),0.1)</f>
        <v>0.5</v>
      </c>
      <c r="AI1017" s="60">
        <f t="shared" si="1143"/>
        <v>9.3999999999998636</v>
      </c>
      <c r="AJ1017" s="60">
        <f t="shared" si="1122"/>
        <v>1196.0999999999999</v>
      </c>
      <c r="AK1017" s="133">
        <f t="shared" si="1123"/>
        <v>1205.5999999999999</v>
      </c>
      <c r="AL1017" s="41">
        <f t="shared" si="1139"/>
        <v>1205</v>
      </c>
      <c r="AM1017" s="56">
        <f t="shared" si="1140"/>
        <v>4.4000000000000004</v>
      </c>
      <c r="AN1017" s="82">
        <f t="shared" si="1141"/>
        <v>1</v>
      </c>
      <c r="AO1017" s="82">
        <f t="shared" si="1144"/>
        <v>0</v>
      </c>
      <c r="AP1017" s="33">
        <f t="shared" si="1159"/>
        <v>1</v>
      </c>
      <c r="AQ1017" s="29">
        <f t="shared" si="1145"/>
        <v>2.9</v>
      </c>
      <c r="AR1017" s="86">
        <f t="shared" si="1146"/>
        <v>1</v>
      </c>
      <c r="AS1017" s="33">
        <f t="shared" si="1147"/>
        <v>0</v>
      </c>
      <c r="AT1017" s="19">
        <f t="shared" si="1148"/>
        <v>0</v>
      </c>
      <c r="AU1017" s="18">
        <f t="shared" si="1160"/>
        <v>0</v>
      </c>
      <c r="AV1017" s="5">
        <f t="shared" si="1161"/>
        <v>0</v>
      </c>
      <c r="AW1017" s="17">
        <f t="shared" si="1149"/>
        <v>0</v>
      </c>
      <c r="AX1017" s="17">
        <f t="shared" si="1150"/>
        <v>0</v>
      </c>
      <c r="AY1017" s="17">
        <f t="shared" si="1162"/>
        <v>0</v>
      </c>
      <c r="AZ1017" s="19">
        <f t="shared" si="1163"/>
        <v>0</v>
      </c>
      <c r="BA1017" s="19">
        <f t="shared" si="1164"/>
        <v>0</v>
      </c>
      <c r="BB1017" s="19">
        <f t="shared" si="1165"/>
        <v>0</v>
      </c>
      <c r="BC1017" s="19">
        <f t="shared" si="1166"/>
        <v>0</v>
      </c>
      <c r="BD1017" s="17">
        <f t="shared" si="1167"/>
        <v>0</v>
      </c>
      <c r="BE1017" s="17">
        <f t="shared" si="1151"/>
        <v>0</v>
      </c>
      <c r="BF1017" s="38">
        <f t="shared" si="1152"/>
        <v>0</v>
      </c>
      <c r="BG1017" s="38">
        <f t="shared" si="1153"/>
        <v>0</v>
      </c>
      <c r="BH1017" s="38">
        <f t="shared" si="1168"/>
        <v>0</v>
      </c>
      <c r="BI1017" s="38">
        <f t="shared" si="1154"/>
        <v>-0.5</v>
      </c>
      <c r="BJ1017" s="5">
        <f t="shared" si="1155"/>
        <v>2.9</v>
      </c>
      <c r="BK1017" s="5">
        <f t="shared" si="1169"/>
        <v>0</v>
      </c>
      <c r="BL1017" s="22">
        <f t="shared" si="1170"/>
        <v>0</v>
      </c>
      <c r="BM1017" s="5">
        <f t="shared" si="1171"/>
        <v>2.4</v>
      </c>
      <c r="BN1017" s="66">
        <f t="shared" si="1172"/>
        <v>240</v>
      </c>
      <c r="BO1017" s="5">
        <f>AP1017*BO1855</f>
        <v>0</v>
      </c>
      <c r="BP1017" s="5">
        <f>AU1017*BP1239</f>
        <v>0</v>
      </c>
      <c r="BQ1017" s="5">
        <f t="shared" si="1125"/>
        <v>-39</v>
      </c>
      <c r="BR1017" s="356">
        <f t="shared" si="1113"/>
        <v>201</v>
      </c>
      <c r="BS1017" s="5">
        <f t="shared" si="1173"/>
        <v>1205.5999999999999</v>
      </c>
      <c r="BT1017" s="6"/>
      <c r="BU1017" s="306">
        <v>43374</v>
      </c>
      <c r="BV1017" s="38">
        <f t="shared" si="1156"/>
        <v>1205.5999999999999</v>
      </c>
      <c r="BW1017" s="66">
        <f>BV27*BV1017</f>
        <v>99324.435656615577</v>
      </c>
      <c r="BX1017" s="66">
        <f t="shared" si="1177"/>
        <v>774.42741802601086</v>
      </c>
      <c r="BY1017" s="17">
        <f t="shared" si="1175"/>
        <v>1</v>
      </c>
      <c r="BZ1017" s="17">
        <f t="shared" si="1178"/>
        <v>0</v>
      </c>
      <c r="CA1017" s="66">
        <f t="shared" si="1126"/>
        <v>201</v>
      </c>
      <c r="CB1017" s="66">
        <f>N3+CE1017</f>
        <v>216708</v>
      </c>
      <c r="CC1017" s="66">
        <f>MAX(BW404:BW1017)</f>
        <v>154630.08732904927</v>
      </c>
      <c r="CD1017" s="66">
        <f t="shared" si="1157"/>
        <v>-55305.651672433698</v>
      </c>
      <c r="CE1017" s="66">
        <f t="shared" si="1127"/>
        <v>166708</v>
      </c>
      <c r="CF1017" s="66">
        <f>MAX(CE404:CE1017)</f>
        <v>174010</v>
      </c>
      <c r="CG1017" s="66">
        <f t="shared" si="1158"/>
        <v>-7302</v>
      </c>
      <c r="CH1017" s="370">
        <f t="shared" si="1124"/>
        <v>43374</v>
      </c>
      <c r="CI1017" s="17">
        <f t="shared" si="1179"/>
        <v>1</v>
      </c>
      <c r="CJ1017" s="17">
        <f t="shared" si="1180"/>
        <v>0</v>
      </c>
      <c r="CK1017" s="38">
        <f>MAX(BV38:BV1017)</f>
        <v>1876.9</v>
      </c>
      <c r="CL1017" s="38">
        <f t="shared" si="1176"/>
        <v>-671.30000000000018</v>
      </c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</row>
    <row r="1018" spans="1:147" customFormat="1" x14ac:dyDescent="0.25">
      <c r="A1018" s="3"/>
      <c r="B1018" s="254">
        <f t="shared" si="1181"/>
        <v>43150</v>
      </c>
      <c r="C1018" s="5">
        <f t="shared" si="1184"/>
        <v>51809</v>
      </c>
      <c r="D1018" s="5">
        <v>0</v>
      </c>
      <c r="E1018" s="66">
        <f t="shared" si="1186"/>
        <v>0</v>
      </c>
      <c r="F1018" s="66">
        <f t="shared" si="1182"/>
        <v>571</v>
      </c>
      <c r="G1018" s="4">
        <f t="shared" si="1185"/>
        <v>52380</v>
      </c>
      <c r="H1018" s="8">
        <f t="shared" si="1183"/>
        <v>1.1021251133972862E-2</v>
      </c>
      <c r="I1018" s="3"/>
      <c r="J1018" s="306">
        <v>43381</v>
      </c>
      <c r="K1018" s="176">
        <v>1206.7</v>
      </c>
      <c r="L1018" s="176">
        <v>1230</v>
      </c>
      <c r="M1018" s="176">
        <v>1186</v>
      </c>
      <c r="N1018" s="178">
        <v>1222</v>
      </c>
      <c r="O1018" s="5">
        <f t="shared" si="1135"/>
        <v>44</v>
      </c>
      <c r="P1018" s="8">
        <f t="shared" si="1136"/>
        <v>3.6463081130355512E-2</v>
      </c>
      <c r="Q1018" s="8">
        <f>(AVERAGE(P1015:P1017))*Q1239</f>
        <v>7.611201294133757E-3</v>
      </c>
      <c r="R1018" s="8">
        <f>P1017/P1239</f>
        <v>0.57377812877850132</v>
      </c>
      <c r="S1018" s="109">
        <f t="shared" si="1116"/>
        <v>1197.5155633983688</v>
      </c>
      <c r="T1018" s="5">
        <f t="shared" si="1117"/>
        <v>6.7000000000000455</v>
      </c>
      <c r="U1018" s="8">
        <f t="shared" si="1133"/>
        <v>0.55333333333333035</v>
      </c>
      <c r="V1018" s="19">
        <f t="shared" si="1118"/>
        <v>0</v>
      </c>
      <c r="W1018" s="109">
        <f t="shared" si="1119"/>
        <v>1215.8844366016313</v>
      </c>
      <c r="X1018" s="5">
        <f t="shared" si="1120"/>
        <v>8.2999999999999545</v>
      </c>
      <c r="Y1018" s="8">
        <f t="shared" si="1137"/>
        <v>0.44666666666666965</v>
      </c>
      <c r="Z1018" s="5">
        <f t="shared" si="1121"/>
        <v>7</v>
      </c>
      <c r="AA1018" s="5">
        <f>K1018*AA1239</f>
        <v>15.687099999999999</v>
      </c>
      <c r="AB1018" s="5">
        <f t="shared" si="1138"/>
        <v>9.0009148839612276</v>
      </c>
      <c r="AC1018" s="2">
        <f t="shared" si="1174"/>
        <v>43381</v>
      </c>
      <c r="AD1018" s="43">
        <f t="shared" si="1142"/>
        <v>1200</v>
      </c>
      <c r="AE1018" s="235">
        <v>4</v>
      </c>
      <c r="AF1018" s="131">
        <f>(AK1017&gt;AF1239)*1</f>
        <v>0</v>
      </c>
      <c r="AG1018" s="112">
        <f>MROUND((AD1018*AG1239),5)</f>
        <v>1175</v>
      </c>
      <c r="AH1018" s="113">
        <f>MROUND((AE1018*AH1239),0.1)</f>
        <v>0.70000000000000007</v>
      </c>
      <c r="AI1018" s="60">
        <f t="shared" si="1143"/>
        <v>16.400000000000091</v>
      </c>
      <c r="AJ1018" s="60">
        <f t="shared" si="1122"/>
        <v>1206.7</v>
      </c>
      <c r="AK1018" s="133">
        <f t="shared" si="1123"/>
        <v>1222</v>
      </c>
      <c r="AL1018" s="41">
        <f t="shared" si="1139"/>
        <v>1215</v>
      </c>
      <c r="AM1018" s="56">
        <f t="shared" si="1140"/>
        <v>5</v>
      </c>
      <c r="AN1018" s="82">
        <f t="shared" si="1141"/>
        <v>1</v>
      </c>
      <c r="AO1018" s="82">
        <f t="shared" si="1144"/>
        <v>0</v>
      </c>
      <c r="AP1018" s="33">
        <f t="shared" si="1159"/>
        <v>1</v>
      </c>
      <c r="AQ1018" s="29">
        <f t="shared" si="1145"/>
        <v>4</v>
      </c>
      <c r="AR1018" s="86">
        <f t="shared" si="1146"/>
        <v>1</v>
      </c>
      <c r="AS1018" s="33">
        <f t="shared" si="1147"/>
        <v>0</v>
      </c>
      <c r="AT1018" s="19">
        <f t="shared" si="1148"/>
        <v>0</v>
      </c>
      <c r="AU1018" s="18">
        <f t="shared" si="1160"/>
        <v>0</v>
      </c>
      <c r="AV1018" s="5">
        <f t="shared" si="1161"/>
        <v>0</v>
      </c>
      <c r="AW1018" s="17">
        <f t="shared" si="1149"/>
        <v>0</v>
      </c>
      <c r="AX1018" s="17">
        <f t="shared" si="1150"/>
        <v>0</v>
      </c>
      <c r="AY1018" s="17">
        <f t="shared" si="1162"/>
        <v>0</v>
      </c>
      <c r="AZ1018" s="19">
        <f t="shared" si="1163"/>
        <v>0</v>
      </c>
      <c r="BA1018" s="19">
        <f t="shared" si="1164"/>
        <v>0</v>
      </c>
      <c r="BB1018" s="19">
        <f t="shared" si="1165"/>
        <v>0</v>
      </c>
      <c r="BC1018" s="19">
        <f t="shared" si="1166"/>
        <v>0</v>
      </c>
      <c r="BD1018" s="17">
        <f t="shared" si="1167"/>
        <v>0</v>
      </c>
      <c r="BE1018" s="17">
        <f t="shared" si="1151"/>
        <v>0</v>
      </c>
      <c r="BF1018" s="38">
        <f t="shared" si="1152"/>
        <v>0</v>
      </c>
      <c r="BG1018" s="38">
        <f t="shared" si="1153"/>
        <v>0</v>
      </c>
      <c r="BH1018" s="38">
        <f t="shared" si="1168"/>
        <v>0</v>
      </c>
      <c r="BI1018" s="38">
        <f t="shared" si="1154"/>
        <v>-0.70000000000000007</v>
      </c>
      <c r="BJ1018" s="5">
        <f t="shared" si="1155"/>
        <v>4</v>
      </c>
      <c r="BK1018" s="5">
        <f t="shared" si="1169"/>
        <v>0</v>
      </c>
      <c r="BL1018" s="22">
        <f t="shared" si="1170"/>
        <v>0</v>
      </c>
      <c r="BM1018" s="5">
        <f t="shared" si="1171"/>
        <v>3.3</v>
      </c>
      <c r="BN1018" s="66">
        <f t="shared" si="1172"/>
        <v>330</v>
      </c>
      <c r="BO1018" s="5">
        <f>AP1018*BO1856</f>
        <v>0</v>
      </c>
      <c r="BP1018" s="5">
        <f>AU1018*BP1239</f>
        <v>0</v>
      </c>
      <c r="BQ1018" s="5">
        <f t="shared" si="1125"/>
        <v>-39</v>
      </c>
      <c r="BR1018" s="356">
        <f t="shared" si="1113"/>
        <v>291</v>
      </c>
      <c r="BS1018" s="5">
        <f t="shared" si="1173"/>
        <v>1222</v>
      </c>
      <c r="BT1018" s="6"/>
      <c r="BU1018" s="306">
        <v>43381</v>
      </c>
      <c r="BV1018" s="38">
        <f t="shared" si="1156"/>
        <v>1222</v>
      </c>
      <c r="BW1018" s="66">
        <f>BV27*BV1018</f>
        <v>100675.56434338442</v>
      </c>
      <c r="BX1018" s="66">
        <f t="shared" si="1177"/>
        <v>1351.1286867688468</v>
      </c>
      <c r="BY1018" s="17">
        <f t="shared" si="1175"/>
        <v>1</v>
      </c>
      <c r="BZ1018" s="17">
        <f t="shared" si="1178"/>
        <v>0</v>
      </c>
      <c r="CA1018" s="66">
        <f t="shared" si="1126"/>
        <v>291</v>
      </c>
      <c r="CB1018" s="66">
        <f>N3+CE1018</f>
        <v>216999</v>
      </c>
      <c r="CC1018" s="66">
        <f>MAX(BW404:BW1018)</f>
        <v>154630.08732904927</v>
      </c>
      <c r="CD1018" s="66">
        <f t="shared" si="1157"/>
        <v>-53954.522985664851</v>
      </c>
      <c r="CE1018" s="66">
        <f t="shared" si="1127"/>
        <v>166999</v>
      </c>
      <c r="CF1018" s="66">
        <f>MAX(CE404:CE1018)</f>
        <v>174010</v>
      </c>
      <c r="CG1018" s="66">
        <f t="shared" si="1158"/>
        <v>-7011</v>
      </c>
      <c r="CH1018" s="370">
        <f t="shared" si="1124"/>
        <v>43381</v>
      </c>
      <c r="CI1018" s="17">
        <f t="shared" si="1179"/>
        <v>1</v>
      </c>
      <c r="CJ1018" s="17">
        <f t="shared" si="1180"/>
        <v>0</v>
      </c>
      <c r="CK1018" s="38">
        <f>MAX(BV38:BV1018)</f>
        <v>1876.9</v>
      </c>
      <c r="CL1018" s="38">
        <f t="shared" si="1176"/>
        <v>-654.90000000000009</v>
      </c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</row>
    <row r="1019" spans="1:147" customFormat="1" x14ac:dyDescent="0.25">
      <c r="A1019" s="3"/>
      <c r="B1019" s="254">
        <f t="shared" si="1181"/>
        <v>43157</v>
      </c>
      <c r="C1019" s="5">
        <f t="shared" si="1184"/>
        <v>52380</v>
      </c>
      <c r="D1019" s="5">
        <v>0</v>
      </c>
      <c r="E1019" s="66">
        <f t="shared" si="1186"/>
        <v>0</v>
      </c>
      <c r="F1019" s="66">
        <f t="shared" si="1182"/>
        <v>682.00000000000011</v>
      </c>
      <c r="G1019" s="4">
        <f t="shared" si="1185"/>
        <v>53062</v>
      </c>
      <c r="H1019" s="8">
        <f t="shared" si="1183"/>
        <v>1.3020236731576941E-2</v>
      </c>
      <c r="I1019" s="3"/>
      <c r="J1019" s="306">
        <v>43388</v>
      </c>
      <c r="K1019" s="176">
        <v>1221.2</v>
      </c>
      <c r="L1019" s="176">
        <v>1236.9000000000001</v>
      </c>
      <c r="M1019" s="176">
        <v>1220.4000000000001</v>
      </c>
      <c r="N1019" s="178">
        <v>1228.7</v>
      </c>
      <c r="O1019" s="5">
        <f t="shared" si="1135"/>
        <v>16.5</v>
      </c>
      <c r="P1019" s="8">
        <f t="shared" si="1136"/>
        <v>1.3511300360301343E-2</v>
      </c>
      <c r="Q1019" s="8">
        <f>(AVERAGE(P1016:P1018))*Q1239</f>
        <v>1.0272578717059867E-2</v>
      </c>
      <c r="R1019" s="8">
        <f>P1018/P1239</f>
        <v>1.0340689029162391</v>
      </c>
      <c r="S1019" s="109">
        <f t="shared" si="1116"/>
        <v>1208.6551268707265</v>
      </c>
      <c r="T1019" s="5">
        <f t="shared" si="1117"/>
        <v>11.200000000000045</v>
      </c>
      <c r="U1019" s="8">
        <f t="shared" si="1133"/>
        <v>0.55199999999999816</v>
      </c>
      <c r="V1019" s="19">
        <f t="shared" si="1118"/>
        <v>0</v>
      </c>
      <c r="W1019" s="109">
        <f t="shared" si="1119"/>
        <v>1233.7448731292736</v>
      </c>
      <c r="X1019" s="5">
        <f t="shared" si="1120"/>
        <v>13.799999999999955</v>
      </c>
      <c r="Y1019" s="8">
        <f t="shared" si="1137"/>
        <v>0.44800000000000184</v>
      </c>
      <c r="Z1019" s="5">
        <f t="shared" si="1121"/>
        <v>0</v>
      </c>
      <c r="AA1019" s="5">
        <f>K1019*AA1239</f>
        <v>15.8756</v>
      </c>
      <c r="AB1019" s="5">
        <f t="shared" si="1138"/>
        <v>16.416464275137045</v>
      </c>
      <c r="AC1019" s="2">
        <f t="shared" si="1174"/>
        <v>43388</v>
      </c>
      <c r="AD1019" s="43">
        <f t="shared" si="1142"/>
        <v>1210</v>
      </c>
      <c r="AE1019" s="235">
        <v>5</v>
      </c>
      <c r="AF1019" s="131">
        <f>(AK1018&gt;AF1239)*1</f>
        <v>0</v>
      </c>
      <c r="AG1019" s="112">
        <f>MROUND((AD1019*AG1239),5)</f>
        <v>1185</v>
      </c>
      <c r="AH1019" s="113">
        <f>MROUND((AE1019*AH1239),0.1)</f>
        <v>0.9</v>
      </c>
      <c r="AI1019" s="60">
        <f t="shared" si="1143"/>
        <v>6.7000000000000455</v>
      </c>
      <c r="AJ1019" s="60">
        <f t="shared" si="1122"/>
        <v>1221.2</v>
      </c>
      <c r="AK1019" s="133">
        <f t="shared" si="1123"/>
        <v>1228.7</v>
      </c>
      <c r="AL1019" s="41">
        <f t="shared" si="1139"/>
        <v>1235</v>
      </c>
      <c r="AM1019" s="56">
        <f t="shared" si="1140"/>
        <v>4</v>
      </c>
      <c r="AN1019" s="82">
        <f t="shared" si="1141"/>
        <v>1</v>
      </c>
      <c r="AO1019" s="82">
        <f t="shared" si="1144"/>
        <v>0</v>
      </c>
      <c r="AP1019" s="33">
        <f t="shared" si="1159"/>
        <v>1</v>
      </c>
      <c r="AQ1019" s="29">
        <f t="shared" si="1145"/>
        <v>5</v>
      </c>
      <c r="AR1019" s="86">
        <f t="shared" si="1146"/>
        <v>1</v>
      </c>
      <c r="AS1019" s="33">
        <f t="shared" si="1147"/>
        <v>0</v>
      </c>
      <c r="AT1019" s="19">
        <f t="shared" si="1148"/>
        <v>0</v>
      </c>
      <c r="AU1019" s="18">
        <f t="shared" si="1160"/>
        <v>0</v>
      </c>
      <c r="AV1019" s="5">
        <f t="shared" si="1161"/>
        <v>0</v>
      </c>
      <c r="AW1019" s="17">
        <f t="shared" si="1149"/>
        <v>0</v>
      </c>
      <c r="AX1019" s="17">
        <f t="shared" si="1150"/>
        <v>0</v>
      </c>
      <c r="AY1019" s="17">
        <f t="shared" si="1162"/>
        <v>0</v>
      </c>
      <c r="AZ1019" s="19">
        <f t="shared" si="1163"/>
        <v>0</v>
      </c>
      <c r="BA1019" s="19">
        <f t="shared" si="1164"/>
        <v>0</v>
      </c>
      <c r="BB1019" s="19">
        <f t="shared" si="1165"/>
        <v>0</v>
      </c>
      <c r="BC1019" s="19">
        <f t="shared" si="1166"/>
        <v>0</v>
      </c>
      <c r="BD1019" s="17">
        <f t="shared" si="1167"/>
        <v>0</v>
      </c>
      <c r="BE1019" s="17">
        <f t="shared" si="1151"/>
        <v>0</v>
      </c>
      <c r="BF1019" s="38">
        <f t="shared" si="1152"/>
        <v>0</v>
      </c>
      <c r="BG1019" s="38">
        <f t="shared" si="1153"/>
        <v>0</v>
      </c>
      <c r="BH1019" s="38">
        <f t="shared" si="1168"/>
        <v>0</v>
      </c>
      <c r="BI1019" s="38">
        <f t="shared" si="1154"/>
        <v>-0.9</v>
      </c>
      <c r="BJ1019" s="5">
        <f t="shared" si="1155"/>
        <v>5</v>
      </c>
      <c r="BK1019" s="5">
        <f t="shared" si="1169"/>
        <v>0</v>
      </c>
      <c r="BL1019" s="22">
        <f t="shared" si="1170"/>
        <v>0</v>
      </c>
      <c r="BM1019" s="5">
        <f t="shared" si="1171"/>
        <v>4.0999999999999996</v>
      </c>
      <c r="BN1019" s="66">
        <f t="shared" si="1172"/>
        <v>409.99999999999994</v>
      </c>
      <c r="BO1019" s="5">
        <f>AP1019*BO1857</f>
        <v>0</v>
      </c>
      <c r="BP1019" s="5">
        <f>AU1019*BP1239</f>
        <v>0</v>
      </c>
      <c r="BQ1019" s="5">
        <f t="shared" si="1125"/>
        <v>-39</v>
      </c>
      <c r="BR1019" s="356">
        <f t="shared" si="1113"/>
        <v>370.99999999999994</v>
      </c>
      <c r="BS1019" s="5">
        <f t="shared" si="1173"/>
        <v>1228.7</v>
      </c>
      <c r="BT1019" s="6"/>
      <c r="BU1019" s="306">
        <v>43388</v>
      </c>
      <c r="BV1019" s="38">
        <f t="shared" si="1156"/>
        <v>1228.7</v>
      </c>
      <c r="BW1019" s="66">
        <f>BV27*BV1019</f>
        <v>101227.54984346681</v>
      </c>
      <c r="BX1019" s="66">
        <f t="shared" si="1177"/>
        <v>551.98550008238817</v>
      </c>
      <c r="BY1019" s="17">
        <f t="shared" si="1175"/>
        <v>1</v>
      </c>
      <c r="BZ1019" s="17">
        <f t="shared" si="1178"/>
        <v>0</v>
      </c>
      <c r="CA1019" s="66">
        <f t="shared" si="1126"/>
        <v>371</v>
      </c>
      <c r="CB1019" s="66">
        <f>N3+CE1019</f>
        <v>217370</v>
      </c>
      <c r="CC1019" s="66">
        <f>MAX(BW404:BW1019)</f>
        <v>154630.08732904927</v>
      </c>
      <c r="CD1019" s="66">
        <f t="shared" si="1157"/>
        <v>-53402.537485582463</v>
      </c>
      <c r="CE1019" s="66">
        <f t="shared" si="1127"/>
        <v>167370</v>
      </c>
      <c r="CF1019" s="66">
        <f>MAX(CE404:CE1019)</f>
        <v>174010</v>
      </c>
      <c r="CG1019" s="66">
        <f t="shared" si="1158"/>
        <v>-6640</v>
      </c>
      <c r="CH1019" s="370">
        <f t="shared" si="1124"/>
        <v>43388</v>
      </c>
      <c r="CI1019" s="17">
        <f t="shared" si="1179"/>
        <v>1</v>
      </c>
      <c r="CJ1019" s="17">
        <f t="shared" si="1180"/>
        <v>0</v>
      </c>
      <c r="CK1019" s="38">
        <f>MAX(BV38:BV1019)</f>
        <v>1876.9</v>
      </c>
      <c r="CL1019" s="38">
        <f t="shared" si="1176"/>
        <v>-648.20000000000005</v>
      </c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</row>
    <row r="1020" spans="1:147" customFormat="1" x14ac:dyDescent="0.25">
      <c r="A1020" s="3"/>
      <c r="B1020" s="254">
        <f t="shared" si="1181"/>
        <v>43164</v>
      </c>
      <c r="C1020" s="5">
        <f t="shared" si="1184"/>
        <v>53062</v>
      </c>
      <c r="D1020" s="5">
        <v>0</v>
      </c>
      <c r="E1020" s="66">
        <f t="shared" si="1186"/>
        <v>0</v>
      </c>
      <c r="F1020" s="66">
        <f t="shared" si="1182"/>
        <v>402.00000000000006</v>
      </c>
      <c r="G1020" s="4">
        <f t="shared" si="1185"/>
        <v>53464</v>
      </c>
      <c r="H1020" s="8">
        <f t="shared" si="1183"/>
        <v>7.5760431193697946E-3</v>
      </c>
      <c r="I1020" s="3"/>
      <c r="J1020" s="306">
        <v>43395</v>
      </c>
      <c r="K1020" s="176">
        <v>1230.5</v>
      </c>
      <c r="L1020" s="176">
        <v>1246</v>
      </c>
      <c r="M1020" s="176">
        <v>1222.8</v>
      </c>
      <c r="N1020" s="178">
        <v>1235.8</v>
      </c>
      <c r="O1020" s="5">
        <f t="shared" si="1135"/>
        <v>23.200000000000045</v>
      </c>
      <c r="P1020" s="8">
        <f t="shared" si="1136"/>
        <v>1.8854124339699345E-2</v>
      </c>
      <c r="Q1020" s="8">
        <f>(AVERAGE(P1017:P1019))*Q1239</f>
        <v>9.3609071371930693E-3</v>
      </c>
      <c r="R1020" s="8">
        <f>P1019/P1239</f>
        <v>0.38317155619954524</v>
      </c>
      <c r="S1020" s="109">
        <f t="shared" si="1116"/>
        <v>1218.981403767684</v>
      </c>
      <c r="T1020" s="5">
        <f t="shared" si="1117"/>
        <v>10.5</v>
      </c>
      <c r="U1020" s="8">
        <f t="shared" si="1133"/>
        <v>0.47499999999999998</v>
      </c>
      <c r="V1020" s="19">
        <f t="shared" si="1118"/>
        <v>0</v>
      </c>
      <c r="W1020" s="109">
        <f t="shared" si="1119"/>
        <v>1242.018596232316</v>
      </c>
      <c r="X1020" s="5">
        <f t="shared" si="1120"/>
        <v>9.5</v>
      </c>
      <c r="Y1020" s="8">
        <f t="shared" si="1137"/>
        <v>0.52500000000000002</v>
      </c>
      <c r="Z1020" s="5">
        <f t="shared" si="1121"/>
        <v>0</v>
      </c>
      <c r="AA1020" s="5">
        <f>K1020*AA1239</f>
        <v>15.996499999999999</v>
      </c>
      <c r="AB1020" s="5">
        <f t="shared" si="1138"/>
        <v>6.1294037987460248</v>
      </c>
      <c r="AC1020" s="2">
        <f t="shared" si="1174"/>
        <v>43395</v>
      </c>
      <c r="AD1020" s="43">
        <f t="shared" si="1142"/>
        <v>1220</v>
      </c>
      <c r="AE1020" s="235">
        <v>9</v>
      </c>
      <c r="AF1020" s="131">
        <f>(AK1019&gt;AF1239)*1</f>
        <v>0</v>
      </c>
      <c r="AG1020" s="112">
        <f>MROUND((AD1020*AG1239),5)</f>
        <v>1195</v>
      </c>
      <c r="AH1020" s="113">
        <f>MROUND((AE1020*AH1239),0.1)</f>
        <v>1.6</v>
      </c>
      <c r="AI1020" s="60">
        <f t="shared" si="1143"/>
        <v>7.0999999999999091</v>
      </c>
      <c r="AJ1020" s="60">
        <f t="shared" si="1122"/>
        <v>1230.5</v>
      </c>
      <c r="AK1020" s="133">
        <f t="shared" si="1123"/>
        <v>1235.8</v>
      </c>
      <c r="AL1020" s="41">
        <f t="shared" si="1139"/>
        <v>1240</v>
      </c>
      <c r="AM1020" s="56">
        <f t="shared" si="1140"/>
        <v>7.4</v>
      </c>
      <c r="AN1020" s="82">
        <f t="shared" si="1141"/>
        <v>1</v>
      </c>
      <c r="AO1020" s="82">
        <f t="shared" si="1144"/>
        <v>0</v>
      </c>
      <c r="AP1020" s="33">
        <f t="shared" si="1159"/>
        <v>1</v>
      </c>
      <c r="AQ1020" s="29">
        <f t="shared" si="1145"/>
        <v>9</v>
      </c>
      <c r="AR1020" s="86">
        <f t="shared" si="1146"/>
        <v>1</v>
      </c>
      <c r="AS1020" s="33">
        <f t="shared" si="1147"/>
        <v>0</v>
      </c>
      <c r="AT1020" s="19">
        <f t="shared" si="1148"/>
        <v>0</v>
      </c>
      <c r="AU1020" s="18">
        <f t="shared" si="1160"/>
        <v>0</v>
      </c>
      <c r="AV1020" s="5">
        <f t="shared" si="1161"/>
        <v>0</v>
      </c>
      <c r="AW1020" s="17">
        <f t="shared" si="1149"/>
        <v>0</v>
      </c>
      <c r="AX1020" s="17">
        <f t="shared" si="1150"/>
        <v>0</v>
      </c>
      <c r="AY1020" s="17">
        <f t="shared" si="1162"/>
        <v>0</v>
      </c>
      <c r="AZ1020" s="19">
        <f t="shared" si="1163"/>
        <v>0</v>
      </c>
      <c r="BA1020" s="19">
        <f t="shared" si="1164"/>
        <v>0</v>
      </c>
      <c r="BB1020" s="19">
        <f t="shared" si="1165"/>
        <v>0</v>
      </c>
      <c r="BC1020" s="19">
        <f t="shared" si="1166"/>
        <v>0</v>
      </c>
      <c r="BD1020" s="17">
        <f t="shared" si="1167"/>
        <v>0</v>
      </c>
      <c r="BE1020" s="17">
        <f t="shared" si="1151"/>
        <v>0</v>
      </c>
      <c r="BF1020" s="38">
        <f t="shared" si="1152"/>
        <v>0</v>
      </c>
      <c r="BG1020" s="38">
        <f t="shared" si="1153"/>
        <v>0</v>
      </c>
      <c r="BH1020" s="38">
        <f t="shared" si="1168"/>
        <v>0</v>
      </c>
      <c r="BI1020" s="38">
        <f t="shared" si="1154"/>
        <v>-1.6</v>
      </c>
      <c r="BJ1020" s="5">
        <f t="shared" si="1155"/>
        <v>9</v>
      </c>
      <c r="BK1020" s="5">
        <f t="shared" si="1169"/>
        <v>0</v>
      </c>
      <c r="BL1020" s="22">
        <f t="shared" si="1170"/>
        <v>0</v>
      </c>
      <c r="BM1020" s="5">
        <f t="shared" si="1171"/>
        <v>7.4</v>
      </c>
      <c r="BN1020" s="66">
        <f t="shared" si="1172"/>
        <v>740</v>
      </c>
      <c r="BO1020" s="5">
        <f>AP1020*BO1858</f>
        <v>0</v>
      </c>
      <c r="BP1020" s="5">
        <f>AU1020*BP1239</f>
        <v>0</v>
      </c>
      <c r="BQ1020" s="5">
        <f t="shared" si="1125"/>
        <v>-39</v>
      </c>
      <c r="BR1020" s="356">
        <f t="shared" si="1113"/>
        <v>701</v>
      </c>
      <c r="BS1020" s="5">
        <f t="shared" si="1173"/>
        <v>1235.8</v>
      </c>
      <c r="BT1020" s="6"/>
      <c r="BU1020" s="306">
        <v>43395</v>
      </c>
      <c r="BV1020" s="38">
        <f t="shared" si="1156"/>
        <v>1235.8</v>
      </c>
      <c r="BW1020" s="66">
        <f>BV27*BV1020</f>
        <v>101812.48970176306</v>
      </c>
      <c r="BX1020" s="66">
        <f t="shared" si="1177"/>
        <v>584.9398582962458</v>
      </c>
      <c r="BY1020" s="17">
        <f t="shared" si="1175"/>
        <v>1</v>
      </c>
      <c r="BZ1020" s="17">
        <f t="shared" si="1178"/>
        <v>0</v>
      </c>
      <c r="CA1020" s="66">
        <f t="shared" si="1126"/>
        <v>701</v>
      </c>
      <c r="CB1020" s="66">
        <f>N3+CE1020</f>
        <v>218071</v>
      </c>
      <c r="CC1020" s="66">
        <f>MAX(BW404:BW1020)</f>
        <v>154630.08732904927</v>
      </c>
      <c r="CD1020" s="66">
        <f t="shared" si="1157"/>
        <v>-52817.597627286217</v>
      </c>
      <c r="CE1020" s="66">
        <f t="shared" si="1127"/>
        <v>168071</v>
      </c>
      <c r="CF1020" s="66">
        <f>MAX(CE404:CE1020)</f>
        <v>174010</v>
      </c>
      <c r="CG1020" s="66">
        <f t="shared" si="1158"/>
        <v>-5939</v>
      </c>
      <c r="CH1020" s="370">
        <f t="shared" si="1124"/>
        <v>43395</v>
      </c>
      <c r="CI1020" s="17">
        <f t="shared" si="1179"/>
        <v>1</v>
      </c>
      <c r="CJ1020" s="17">
        <f t="shared" si="1180"/>
        <v>0</v>
      </c>
      <c r="CK1020" s="38">
        <f>MAX(BV38:BV1020)</f>
        <v>1876.9</v>
      </c>
      <c r="CL1020" s="38">
        <f t="shared" si="1176"/>
        <v>-641.10000000000014</v>
      </c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</row>
    <row r="1021" spans="1:147" customFormat="1" x14ac:dyDescent="0.25">
      <c r="A1021" s="3"/>
      <c r="B1021" s="254">
        <f t="shared" si="1181"/>
        <v>43171</v>
      </c>
      <c r="C1021" s="5">
        <f t="shared" si="1184"/>
        <v>53464</v>
      </c>
      <c r="D1021" s="5">
        <v>0</v>
      </c>
      <c r="E1021" s="66">
        <f t="shared" si="1186"/>
        <v>0</v>
      </c>
      <c r="F1021" s="66">
        <f t="shared" si="1182"/>
        <v>512</v>
      </c>
      <c r="G1021" s="4">
        <f t="shared" si="1185"/>
        <v>53976</v>
      </c>
      <c r="H1021" s="8">
        <f t="shared" si="1183"/>
        <v>9.5765374831662427E-3</v>
      </c>
      <c r="I1021" s="3"/>
      <c r="J1021" s="306">
        <v>43402</v>
      </c>
      <c r="K1021" s="176">
        <v>1236.4000000000001</v>
      </c>
      <c r="L1021" s="176">
        <v>1239.3</v>
      </c>
      <c r="M1021" s="176">
        <v>1213.4000000000001</v>
      </c>
      <c r="N1021" s="178">
        <v>1233.3</v>
      </c>
      <c r="O1021" s="5">
        <f t="shared" si="1135"/>
        <v>25.899999999999864</v>
      </c>
      <c r="P1021" s="8">
        <f t="shared" si="1136"/>
        <v>2.0947913296667633E-2</v>
      </c>
      <c r="Q1021" s="8">
        <f>(AVERAGE(P1018:P1020))*Q1239</f>
        <v>9.17713411071416E-3</v>
      </c>
      <c r="R1021" s="8">
        <f>P1020/P1239</f>
        <v>0.5346905161881248</v>
      </c>
      <c r="S1021" s="109">
        <f t="shared" si="1116"/>
        <v>1225.0533913855131</v>
      </c>
      <c r="T1021" s="5">
        <f t="shared" si="1117"/>
        <v>11.400000000000091</v>
      </c>
      <c r="U1021" s="8">
        <f t="shared" si="1133"/>
        <v>0.54399999999999638</v>
      </c>
      <c r="V1021" s="19">
        <f t="shared" si="1118"/>
        <v>0</v>
      </c>
      <c r="W1021" s="109">
        <f t="shared" si="1119"/>
        <v>1247.7466086144871</v>
      </c>
      <c r="X1021" s="5">
        <f t="shared" si="1120"/>
        <v>13.599999999999909</v>
      </c>
      <c r="Y1021" s="8">
        <f t="shared" si="1137"/>
        <v>0.45600000000000362</v>
      </c>
      <c r="Z1021" s="5">
        <f t="shared" si="1121"/>
        <v>0</v>
      </c>
      <c r="AA1021" s="5">
        <f>K1021*AA1239</f>
        <v>16.0732</v>
      </c>
      <c r="AB1021" s="5">
        <f t="shared" si="1138"/>
        <v>8.5941876047949677</v>
      </c>
      <c r="AC1021" s="2">
        <f t="shared" si="1174"/>
        <v>43402</v>
      </c>
      <c r="AD1021" s="43">
        <f t="shared" si="1142"/>
        <v>1225</v>
      </c>
      <c r="AE1021" s="235">
        <v>2.9</v>
      </c>
      <c r="AF1021" s="131">
        <f>(AK1020&gt;AF1239)*1</f>
        <v>0</v>
      </c>
      <c r="AG1021" s="112">
        <f>MROUND((AD1021*AG1239),5)</f>
        <v>1200</v>
      </c>
      <c r="AH1021" s="113">
        <f>MROUND((AE1021*AH1239),0.1)</f>
        <v>0.5</v>
      </c>
      <c r="AI1021" s="60">
        <f t="shared" si="1143"/>
        <v>-2.5</v>
      </c>
      <c r="AJ1021" s="60">
        <f t="shared" si="1122"/>
        <v>1236.4000000000001</v>
      </c>
      <c r="AK1021" s="133">
        <f t="shared" si="1123"/>
        <v>1233.3</v>
      </c>
      <c r="AL1021" s="41">
        <f t="shared" si="1139"/>
        <v>1250</v>
      </c>
      <c r="AM1021" s="56">
        <f t="shared" si="1140"/>
        <v>3.2</v>
      </c>
      <c r="AN1021" s="82">
        <f t="shared" si="1141"/>
        <v>0</v>
      </c>
      <c r="AO1021" s="82">
        <f t="shared" si="1144"/>
        <v>1</v>
      </c>
      <c r="AP1021" s="33">
        <f t="shared" si="1159"/>
        <v>1</v>
      </c>
      <c r="AQ1021" s="29">
        <f t="shared" si="1145"/>
        <v>2.9</v>
      </c>
      <c r="AR1021" s="86">
        <f t="shared" si="1146"/>
        <v>1</v>
      </c>
      <c r="AS1021" s="33">
        <f t="shared" si="1147"/>
        <v>0</v>
      </c>
      <c r="AT1021" s="19">
        <f t="shared" si="1148"/>
        <v>0</v>
      </c>
      <c r="AU1021" s="18">
        <f t="shared" si="1160"/>
        <v>0</v>
      </c>
      <c r="AV1021" s="5">
        <f t="shared" si="1161"/>
        <v>0</v>
      </c>
      <c r="AW1021" s="17">
        <f t="shared" si="1149"/>
        <v>0</v>
      </c>
      <c r="AX1021" s="17">
        <f t="shared" si="1150"/>
        <v>0</v>
      </c>
      <c r="AY1021" s="17">
        <f t="shared" si="1162"/>
        <v>0</v>
      </c>
      <c r="AZ1021" s="19">
        <f t="shared" si="1163"/>
        <v>0</v>
      </c>
      <c r="BA1021" s="19">
        <f t="shared" si="1164"/>
        <v>0</v>
      </c>
      <c r="BB1021" s="19">
        <f t="shared" si="1165"/>
        <v>0</v>
      </c>
      <c r="BC1021" s="19">
        <f t="shared" si="1166"/>
        <v>0</v>
      </c>
      <c r="BD1021" s="17">
        <f t="shared" si="1167"/>
        <v>0</v>
      </c>
      <c r="BE1021" s="17">
        <f t="shared" si="1151"/>
        <v>0</v>
      </c>
      <c r="BF1021" s="38">
        <f t="shared" si="1152"/>
        <v>0</v>
      </c>
      <c r="BG1021" s="38">
        <f t="shared" si="1153"/>
        <v>0</v>
      </c>
      <c r="BH1021" s="38">
        <f t="shared" si="1168"/>
        <v>0</v>
      </c>
      <c r="BI1021" s="38">
        <f t="shared" si="1154"/>
        <v>-0.5</v>
      </c>
      <c r="BJ1021" s="5">
        <f t="shared" si="1155"/>
        <v>2.9</v>
      </c>
      <c r="BK1021" s="5">
        <f t="shared" si="1169"/>
        <v>0</v>
      </c>
      <c r="BL1021" s="22">
        <f t="shared" si="1170"/>
        <v>0</v>
      </c>
      <c r="BM1021" s="5">
        <f t="shared" si="1171"/>
        <v>2.4</v>
      </c>
      <c r="BN1021" s="66">
        <f t="shared" si="1172"/>
        <v>240</v>
      </c>
      <c r="BO1021" s="5">
        <f>AP1021*BO1859</f>
        <v>0</v>
      </c>
      <c r="BP1021" s="5">
        <f>AU1021*BP1239</f>
        <v>0</v>
      </c>
      <c r="BQ1021" s="5">
        <f t="shared" si="1125"/>
        <v>-39</v>
      </c>
      <c r="BR1021" s="356">
        <f t="shared" si="1113"/>
        <v>201</v>
      </c>
      <c r="BS1021" s="5">
        <f t="shared" si="1173"/>
        <v>1233.3</v>
      </c>
      <c r="BT1021" s="6"/>
      <c r="BU1021" s="306">
        <v>43402</v>
      </c>
      <c r="BV1021" s="38">
        <f t="shared" si="1156"/>
        <v>1233.3</v>
      </c>
      <c r="BW1021" s="66">
        <f>BV27*BV1021</f>
        <v>101606.52496292634</v>
      </c>
      <c r="BX1021" s="66">
        <f t="shared" si="1177"/>
        <v>-205.9647388367157</v>
      </c>
      <c r="BY1021" s="17">
        <f t="shared" si="1175"/>
        <v>0</v>
      </c>
      <c r="BZ1021" s="17">
        <f t="shared" si="1178"/>
        <v>1</v>
      </c>
      <c r="CA1021" s="66">
        <f t="shared" si="1126"/>
        <v>201</v>
      </c>
      <c r="CB1021" s="66">
        <f>N3+CE1021</f>
        <v>218272</v>
      </c>
      <c r="CC1021" s="66">
        <f>MAX(BW404:BW1021)</f>
        <v>154630.08732904927</v>
      </c>
      <c r="CD1021" s="66">
        <f t="shared" si="1157"/>
        <v>-53023.562366122933</v>
      </c>
      <c r="CE1021" s="66">
        <f t="shared" si="1127"/>
        <v>168272</v>
      </c>
      <c r="CF1021" s="66">
        <f>MAX(CE404:CE1021)</f>
        <v>174010</v>
      </c>
      <c r="CG1021" s="66">
        <f t="shared" si="1158"/>
        <v>-5738</v>
      </c>
      <c r="CH1021" s="370">
        <f t="shared" si="1124"/>
        <v>43402</v>
      </c>
      <c r="CI1021" s="17">
        <f t="shared" si="1179"/>
        <v>1</v>
      </c>
      <c r="CJ1021" s="17">
        <f t="shared" si="1180"/>
        <v>0</v>
      </c>
      <c r="CK1021" s="38">
        <f>MAX(BV38:BV1021)</f>
        <v>1876.9</v>
      </c>
      <c r="CL1021" s="38">
        <f t="shared" si="1176"/>
        <v>-643.60000000000014</v>
      </c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</row>
    <row r="1022" spans="1:147" customFormat="1" x14ac:dyDescent="0.25">
      <c r="A1022" s="3"/>
      <c r="B1022" s="254">
        <f t="shared" si="1181"/>
        <v>43178</v>
      </c>
      <c r="C1022" s="5">
        <f t="shared" si="1184"/>
        <v>53976</v>
      </c>
      <c r="D1022" s="5">
        <v>0</v>
      </c>
      <c r="E1022" s="66">
        <f t="shared" si="1186"/>
        <v>0</v>
      </c>
      <c r="F1022" s="66">
        <f t="shared" si="1182"/>
        <v>-558</v>
      </c>
      <c r="G1022" s="4">
        <f t="shared" si="1185"/>
        <v>53418</v>
      </c>
      <c r="H1022" s="8">
        <f t="shared" si="1183"/>
        <v>-1.0337927967985772E-2</v>
      </c>
      <c r="I1022" s="3"/>
      <c r="J1022" s="306">
        <v>43409</v>
      </c>
      <c r="K1022" s="176">
        <v>1234.5</v>
      </c>
      <c r="L1022" s="176">
        <v>1238.4000000000001</v>
      </c>
      <c r="M1022" s="176">
        <v>1207.2</v>
      </c>
      <c r="N1022" s="178">
        <v>1208.5999999999999</v>
      </c>
      <c r="O1022" s="5">
        <f t="shared" si="1135"/>
        <v>31.200000000000045</v>
      </c>
      <c r="P1022" s="8">
        <f t="shared" si="1136"/>
        <v>2.5273390036452043E-2</v>
      </c>
      <c r="Q1022" s="8">
        <f>(AVERAGE(P1019:P1021))*Q1239</f>
        <v>7.1084450662224422E-3</v>
      </c>
      <c r="R1022" s="8">
        <f>P1021/P1239</f>
        <v>0.59406898840033373</v>
      </c>
      <c r="S1022" s="109">
        <f t="shared" si="1116"/>
        <v>1225.7246245657484</v>
      </c>
      <c r="T1022" s="5">
        <f t="shared" si="1117"/>
        <v>9.5</v>
      </c>
      <c r="U1022" s="8">
        <f t="shared" si="1133"/>
        <v>0.52500000000000002</v>
      </c>
      <c r="V1022" s="19">
        <f t="shared" si="1118"/>
        <v>16.400000000000091</v>
      </c>
      <c r="W1022" s="109">
        <f t="shared" si="1119"/>
        <v>1243.2753754342516</v>
      </c>
      <c r="X1022" s="5">
        <f t="shared" si="1120"/>
        <v>10.5</v>
      </c>
      <c r="Y1022" s="8">
        <f t="shared" si="1137"/>
        <v>0.47499999999999998</v>
      </c>
      <c r="Z1022" s="5">
        <f t="shared" si="1121"/>
        <v>0</v>
      </c>
      <c r="AA1022" s="5">
        <f>K1022*AA1239</f>
        <v>16.048500000000001</v>
      </c>
      <c r="AB1022" s="5">
        <f t="shared" si="1138"/>
        <v>9.5339161603427556</v>
      </c>
      <c r="AC1022" s="2">
        <f t="shared" si="1174"/>
        <v>43409</v>
      </c>
      <c r="AD1022" s="43">
        <f t="shared" si="1142"/>
        <v>1225</v>
      </c>
      <c r="AE1022" s="235">
        <v>4.7</v>
      </c>
      <c r="AF1022" s="131">
        <f>(AK1021&gt;AF1239)*1</f>
        <v>0</v>
      </c>
      <c r="AG1022" s="112">
        <f>MROUND((AD1022*AG1239),5)</f>
        <v>1200</v>
      </c>
      <c r="AH1022" s="113">
        <f>MROUND((AE1022*AH1239),0.1)</f>
        <v>0.8</v>
      </c>
      <c r="AI1022" s="60">
        <f t="shared" si="1143"/>
        <v>-24.700000000000045</v>
      </c>
      <c r="AJ1022" s="60">
        <f t="shared" si="1122"/>
        <v>1234.5</v>
      </c>
      <c r="AK1022" s="133">
        <f t="shared" si="1123"/>
        <v>1208.5999999999999</v>
      </c>
      <c r="AL1022" s="41">
        <f t="shared" si="1139"/>
        <v>1245</v>
      </c>
      <c r="AM1022" s="56">
        <f t="shared" si="1140"/>
        <v>3.9000000000000004</v>
      </c>
      <c r="AN1022" s="82">
        <f t="shared" si="1141"/>
        <v>0</v>
      </c>
      <c r="AO1022" s="82">
        <f t="shared" si="1144"/>
        <v>1</v>
      </c>
      <c r="AP1022" s="33">
        <f t="shared" si="1159"/>
        <v>1</v>
      </c>
      <c r="AQ1022" s="29">
        <f t="shared" si="1145"/>
        <v>4.7</v>
      </c>
      <c r="AR1022" s="86">
        <f t="shared" si="1146"/>
        <v>0</v>
      </c>
      <c r="AS1022" s="33">
        <f t="shared" si="1147"/>
        <v>1</v>
      </c>
      <c r="AT1022" s="19">
        <f t="shared" si="1148"/>
        <v>1225</v>
      </c>
      <c r="AU1022" s="18">
        <f t="shared" si="1160"/>
        <v>0</v>
      </c>
      <c r="AV1022" s="5">
        <f t="shared" si="1161"/>
        <v>0</v>
      </c>
      <c r="AW1022" s="17">
        <f t="shared" si="1149"/>
        <v>0</v>
      </c>
      <c r="AX1022" s="17">
        <f t="shared" si="1150"/>
        <v>0</v>
      </c>
      <c r="AY1022" s="17">
        <f t="shared" si="1162"/>
        <v>0</v>
      </c>
      <c r="AZ1022" s="19">
        <f t="shared" si="1163"/>
        <v>0</v>
      </c>
      <c r="BA1022" s="19">
        <f t="shared" si="1164"/>
        <v>1225</v>
      </c>
      <c r="BB1022" s="19">
        <f t="shared" si="1165"/>
        <v>0</v>
      </c>
      <c r="BC1022" s="19">
        <f t="shared" si="1166"/>
        <v>0</v>
      </c>
      <c r="BD1022" s="17">
        <f t="shared" si="1167"/>
        <v>1225</v>
      </c>
      <c r="BE1022" s="17">
        <f t="shared" si="1151"/>
        <v>0</v>
      </c>
      <c r="BF1022" s="38">
        <f t="shared" si="1152"/>
        <v>0</v>
      </c>
      <c r="BG1022" s="38">
        <f t="shared" si="1153"/>
        <v>0</v>
      </c>
      <c r="BH1022" s="38">
        <f t="shared" si="1168"/>
        <v>0</v>
      </c>
      <c r="BI1022" s="38">
        <f t="shared" si="1154"/>
        <v>-0.8</v>
      </c>
      <c r="BJ1022" s="5">
        <f t="shared" si="1155"/>
        <v>4.7</v>
      </c>
      <c r="BK1022" s="5">
        <f t="shared" si="1169"/>
        <v>0</v>
      </c>
      <c r="BL1022" s="22">
        <f t="shared" si="1170"/>
        <v>0</v>
      </c>
      <c r="BM1022" s="5">
        <f t="shared" si="1171"/>
        <v>3.9000000000000004</v>
      </c>
      <c r="BN1022" s="66">
        <f t="shared" si="1172"/>
        <v>390.00000000000006</v>
      </c>
      <c r="BO1022" s="5">
        <f>AP1022*BO1860</f>
        <v>0</v>
      </c>
      <c r="BP1022" s="5">
        <f>AU1022*BP1239</f>
        <v>0</v>
      </c>
      <c r="BQ1022" s="5">
        <f t="shared" si="1125"/>
        <v>-39</v>
      </c>
      <c r="BR1022" s="356">
        <f t="shared" si="1113"/>
        <v>351.00000000000006</v>
      </c>
      <c r="BS1022" s="5">
        <f t="shared" si="1173"/>
        <v>1208.5999999999999</v>
      </c>
      <c r="BT1022" s="6"/>
      <c r="BU1022" s="306">
        <v>43409</v>
      </c>
      <c r="BV1022" s="38">
        <f t="shared" si="1156"/>
        <v>1208.5999999999999</v>
      </c>
      <c r="BW1022" s="66">
        <f>BV27*BV1022</f>
        <v>99571.593343219633</v>
      </c>
      <c r="BX1022" s="66">
        <f t="shared" si="1177"/>
        <v>-2034.9316197067092</v>
      </c>
      <c r="BY1022" s="17">
        <f t="shared" si="1175"/>
        <v>0</v>
      </c>
      <c r="BZ1022" s="17">
        <f t="shared" si="1178"/>
        <v>1</v>
      </c>
      <c r="CA1022" s="66">
        <f t="shared" si="1126"/>
        <v>351</v>
      </c>
      <c r="CB1022" s="66">
        <f>N3+CE1022</f>
        <v>218623</v>
      </c>
      <c r="CC1022" s="66">
        <f>MAX(BW404:BW1022)</f>
        <v>154630.08732904927</v>
      </c>
      <c r="CD1022" s="66">
        <f t="shared" si="1157"/>
        <v>-55058.493985829642</v>
      </c>
      <c r="CE1022" s="66">
        <f t="shared" si="1127"/>
        <v>168623</v>
      </c>
      <c r="CF1022" s="66">
        <f>MAX(CE404:CE1022)</f>
        <v>174010</v>
      </c>
      <c r="CG1022" s="66">
        <f t="shared" si="1158"/>
        <v>-5387</v>
      </c>
      <c r="CH1022" s="370">
        <f t="shared" si="1124"/>
        <v>43409</v>
      </c>
      <c r="CI1022" s="17">
        <f t="shared" si="1179"/>
        <v>1</v>
      </c>
      <c r="CJ1022" s="17">
        <f t="shared" si="1180"/>
        <v>0</v>
      </c>
      <c r="CK1022" s="38">
        <f>MAX(BV38:BV1022)</f>
        <v>1876.9</v>
      </c>
      <c r="CL1022" s="38">
        <f t="shared" si="1176"/>
        <v>-668.30000000000018</v>
      </c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</row>
    <row r="1023" spans="1:147" customFormat="1" x14ac:dyDescent="0.25">
      <c r="A1023" s="3"/>
      <c r="B1023" s="254">
        <f t="shared" si="1181"/>
        <v>43185</v>
      </c>
      <c r="C1023" s="5">
        <f t="shared" si="1184"/>
        <v>53418</v>
      </c>
      <c r="D1023" s="5">
        <v>0</v>
      </c>
      <c r="E1023" s="66">
        <f t="shared" si="1186"/>
        <v>0</v>
      </c>
      <c r="F1023" s="66">
        <f t="shared" si="1182"/>
        <v>261</v>
      </c>
      <c r="G1023" s="4">
        <f t="shared" si="1185"/>
        <v>53679</v>
      </c>
      <c r="H1023" s="8">
        <f t="shared" si="1183"/>
        <v>4.8859934853420191E-3</v>
      </c>
      <c r="I1023" s="3"/>
      <c r="J1023" s="306">
        <v>43416</v>
      </c>
      <c r="K1023" s="176">
        <v>1210.3</v>
      </c>
      <c r="L1023" s="176">
        <v>1226</v>
      </c>
      <c r="M1023" s="176">
        <v>1196.5999999999999</v>
      </c>
      <c r="N1023" s="178">
        <v>1223</v>
      </c>
      <c r="O1023" s="5">
        <f t="shared" si="1135"/>
        <v>29.400000000000091</v>
      </c>
      <c r="P1023" s="8">
        <f t="shared" si="1136"/>
        <v>2.4291497975708579E-2</v>
      </c>
      <c r="Q1023" s="8">
        <f>(AVERAGE(P1020:P1022))*Q1239</f>
        <v>8.676723689709202E-3</v>
      </c>
      <c r="R1023" s="8">
        <f>P1022/P1239</f>
        <v>0.71673665246602714</v>
      </c>
      <c r="S1023" s="109">
        <f t="shared" si="1116"/>
        <v>1199.7985613183448</v>
      </c>
      <c r="T1023" s="5">
        <f t="shared" si="1117"/>
        <v>10.299999999999955</v>
      </c>
      <c r="U1023" s="8">
        <f t="shared" si="1133"/>
        <v>0.48500000000000226</v>
      </c>
      <c r="V1023" s="19">
        <f t="shared" si="1118"/>
        <v>0</v>
      </c>
      <c r="W1023" s="109">
        <f t="shared" si="1119"/>
        <v>1220.8014386816551</v>
      </c>
      <c r="X1023" s="5">
        <f t="shared" si="1120"/>
        <v>9.7000000000000455</v>
      </c>
      <c r="Y1023" s="8">
        <f t="shared" si="1137"/>
        <v>0.51499999999999768</v>
      </c>
      <c r="Z1023" s="5">
        <f t="shared" si="1121"/>
        <v>3</v>
      </c>
      <c r="AA1023" s="5">
        <f>K1023*AA1239</f>
        <v>15.733899999999998</v>
      </c>
      <c r="AB1023" s="5">
        <f t="shared" si="1138"/>
        <v>11.277062816235222</v>
      </c>
      <c r="AC1023" s="2">
        <f t="shared" si="1174"/>
        <v>43416</v>
      </c>
      <c r="AD1023" s="43">
        <f t="shared" si="1142"/>
        <v>1200</v>
      </c>
      <c r="AE1023" s="235">
        <v>5</v>
      </c>
      <c r="AF1023" s="131">
        <f>(AK1022&gt;AF1239)*1</f>
        <v>0</v>
      </c>
      <c r="AG1023" s="112">
        <f>MROUND((AD1023*AG1239),5)</f>
        <v>1175</v>
      </c>
      <c r="AH1023" s="113">
        <f>MROUND((AE1023*AH1239),0.1)</f>
        <v>0.9</v>
      </c>
      <c r="AI1023" s="60">
        <f t="shared" si="1143"/>
        <v>14.400000000000091</v>
      </c>
      <c r="AJ1023" s="60">
        <f t="shared" si="1122"/>
        <v>1210.3</v>
      </c>
      <c r="AK1023" s="133">
        <f t="shared" si="1123"/>
        <v>1223</v>
      </c>
      <c r="AL1023" s="41">
        <f t="shared" si="1139"/>
        <v>1220</v>
      </c>
      <c r="AM1023" s="56">
        <f t="shared" si="1140"/>
        <v>4.5</v>
      </c>
      <c r="AN1023" s="82">
        <f t="shared" si="1141"/>
        <v>1</v>
      </c>
      <c r="AO1023" s="82">
        <f t="shared" si="1144"/>
        <v>0</v>
      </c>
      <c r="AP1023" s="33">
        <f t="shared" si="1159"/>
        <v>0</v>
      </c>
      <c r="AQ1023" s="29">
        <f t="shared" si="1145"/>
        <v>0</v>
      </c>
      <c r="AR1023" s="86">
        <f t="shared" si="1146"/>
        <v>1</v>
      </c>
      <c r="AS1023" s="33">
        <f t="shared" si="1147"/>
        <v>0</v>
      </c>
      <c r="AT1023" s="19">
        <f t="shared" si="1148"/>
        <v>0</v>
      </c>
      <c r="AU1023" s="18">
        <f t="shared" si="1160"/>
        <v>1</v>
      </c>
      <c r="AV1023" s="5">
        <f t="shared" si="1161"/>
        <v>4.5</v>
      </c>
      <c r="AW1023" s="17">
        <f t="shared" si="1149"/>
        <v>0</v>
      </c>
      <c r="AX1023" s="17">
        <f t="shared" si="1150"/>
        <v>1</v>
      </c>
      <c r="AY1023" s="17">
        <f t="shared" si="1162"/>
        <v>1220</v>
      </c>
      <c r="AZ1023" s="19">
        <f t="shared" si="1163"/>
        <v>1225</v>
      </c>
      <c r="BA1023" s="19">
        <f t="shared" si="1164"/>
        <v>0</v>
      </c>
      <c r="BB1023" s="19">
        <f t="shared" si="1165"/>
        <v>0</v>
      </c>
      <c r="BC1023" s="19">
        <f t="shared" si="1166"/>
        <v>1220</v>
      </c>
      <c r="BD1023" s="17">
        <f t="shared" si="1167"/>
        <v>0</v>
      </c>
      <c r="BE1023" s="17">
        <f t="shared" si="1151"/>
        <v>0</v>
      </c>
      <c r="BF1023" s="38">
        <f t="shared" si="1152"/>
        <v>0</v>
      </c>
      <c r="BG1023" s="38">
        <f t="shared" si="1153"/>
        <v>0</v>
      </c>
      <c r="BH1023" s="38">
        <f t="shared" si="1168"/>
        <v>0</v>
      </c>
      <c r="BI1023" s="38">
        <f t="shared" si="1154"/>
        <v>-0.9</v>
      </c>
      <c r="BJ1023" s="5">
        <f t="shared" si="1155"/>
        <v>0</v>
      </c>
      <c r="BK1023" s="5">
        <f t="shared" si="1169"/>
        <v>-5</v>
      </c>
      <c r="BL1023" s="22">
        <f t="shared" si="1170"/>
        <v>-0.5</v>
      </c>
      <c r="BM1023" s="5">
        <f t="shared" si="1171"/>
        <v>-1.4</v>
      </c>
      <c r="BN1023" s="66">
        <f t="shared" si="1172"/>
        <v>-140</v>
      </c>
      <c r="BO1023" s="5">
        <f>AP1023*BO1861</f>
        <v>0</v>
      </c>
      <c r="BP1023" s="5">
        <f>AU1023*BP1239</f>
        <v>-39</v>
      </c>
      <c r="BQ1023" s="5">
        <f t="shared" si="1125"/>
        <v>-39</v>
      </c>
      <c r="BR1023" s="356">
        <f t="shared" ref="BR1023:BR1086" si="1187">BQ1023+BP1023+BO1023+BN1023</f>
        <v>-218</v>
      </c>
      <c r="BS1023" s="5">
        <f t="shared" si="1173"/>
        <v>1223</v>
      </c>
      <c r="BT1023" s="6"/>
      <c r="BU1023" s="306">
        <v>43416</v>
      </c>
      <c r="BV1023" s="38">
        <f t="shared" si="1156"/>
        <v>1223</v>
      </c>
      <c r="BW1023" s="66">
        <f>BV27*BV1023</f>
        <v>100757.9502389191</v>
      </c>
      <c r="BX1023" s="66">
        <f t="shared" si="1177"/>
        <v>1186.3568956994714</v>
      </c>
      <c r="BY1023" s="17">
        <f t="shared" si="1175"/>
        <v>1</v>
      </c>
      <c r="BZ1023" s="17">
        <f t="shared" si="1178"/>
        <v>0</v>
      </c>
      <c r="CA1023" s="66">
        <f t="shared" si="1126"/>
        <v>-218</v>
      </c>
      <c r="CB1023" s="66">
        <f>N3+CE1023</f>
        <v>218405</v>
      </c>
      <c r="CC1023" s="66">
        <f>MAX(BW404:BW1023)</f>
        <v>154630.08732904927</v>
      </c>
      <c r="CD1023" s="66">
        <f t="shared" si="1157"/>
        <v>-53872.137090130171</v>
      </c>
      <c r="CE1023" s="66">
        <f t="shared" si="1127"/>
        <v>168405</v>
      </c>
      <c r="CF1023" s="66">
        <f>MAX(CE404:CE1023)</f>
        <v>174010</v>
      </c>
      <c r="CG1023" s="66">
        <f t="shared" si="1158"/>
        <v>-5605</v>
      </c>
      <c r="CH1023" s="370">
        <f t="shared" si="1124"/>
        <v>43416</v>
      </c>
      <c r="CI1023" s="17">
        <f t="shared" si="1179"/>
        <v>0</v>
      </c>
      <c r="CJ1023" s="17">
        <f t="shared" si="1180"/>
        <v>1</v>
      </c>
      <c r="CK1023" s="38">
        <f>MAX(BV38:BV1023)</f>
        <v>1876.9</v>
      </c>
      <c r="CL1023" s="38">
        <f t="shared" si="1176"/>
        <v>-653.90000000000009</v>
      </c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</row>
    <row r="1024" spans="1:147" customFormat="1" x14ac:dyDescent="0.25">
      <c r="A1024" s="3"/>
      <c r="B1024" s="254">
        <f t="shared" si="1181"/>
        <v>43192</v>
      </c>
      <c r="C1024" s="5">
        <f t="shared" si="1184"/>
        <v>53679</v>
      </c>
      <c r="D1024" s="5">
        <v>0</v>
      </c>
      <c r="E1024" s="66">
        <f t="shared" si="1186"/>
        <v>0</v>
      </c>
      <c r="F1024" s="66">
        <f t="shared" si="1182"/>
        <v>572</v>
      </c>
      <c r="G1024" s="4">
        <f t="shared" si="1185"/>
        <v>54251</v>
      </c>
      <c r="H1024" s="8">
        <f t="shared" si="1183"/>
        <v>1.0655936213416792E-2</v>
      </c>
      <c r="I1024" s="3"/>
      <c r="J1024" s="306">
        <v>43423</v>
      </c>
      <c r="K1024" s="176">
        <v>1222.5999999999999</v>
      </c>
      <c r="L1024" s="176">
        <v>1230.9000000000001</v>
      </c>
      <c r="M1024" s="176">
        <v>1218.5</v>
      </c>
      <c r="N1024" s="178">
        <v>1223.2</v>
      </c>
      <c r="O1024" s="5">
        <f t="shared" si="1135"/>
        <v>12.400000000000091</v>
      </c>
      <c r="P1024" s="8">
        <f t="shared" si="1136"/>
        <v>1.0142319646654746E-2</v>
      </c>
      <c r="Q1024" s="8">
        <f>(AVERAGE(P1021:P1023))*Q1239</f>
        <v>9.4017068411771012E-3</v>
      </c>
      <c r="R1024" s="8">
        <f>P1023/P1239</f>
        <v>0.68889084200351292</v>
      </c>
      <c r="S1024" s="109">
        <f t="shared" si="1116"/>
        <v>1211.1054732159769</v>
      </c>
      <c r="T1024" s="5">
        <f t="shared" si="1117"/>
        <v>12.599999999999909</v>
      </c>
      <c r="U1024" s="8">
        <f t="shared" si="1133"/>
        <v>0.49600000000000366</v>
      </c>
      <c r="V1024" s="19">
        <f t="shared" si="1118"/>
        <v>0</v>
      </c>
      <c r="W1024" s="109">
        <f t="shared" si="1119"/>
        <v>1234.0945267840229</v>
      </c>
      <c r="X1024" s="5">
        <f t="shared" si="1120"/>
        <v>12.400000000000091</v>
      </c>
      <c r="Y1024" s="8">
        <f t="shared" si="1137"/>
        <v>0.50399999999999634</v>
      </c>
      <c r="Z1024" s="5">
        <f t="shared" si="1121"/>
        <v>0</v>
      </c>
      <c r="AA1024" s="5">
        <f>K1024*AA1239</f>
        <v>15.893799999999999</v>
      </c>
      <c r="AB1024" s="5">
        <f t="shared" si="1138"/>
        <v>10.949093264635433</v>
      </c>
      <c r="AC1024" s="2">
        <f t="shared" si="1174"/>
        <v>43423</v>
      </c>
      <c r="AD1024" s="43">
        <f t="shared" si="1142"/>
        <v>1210</v>
      </c>
      <c r="AE1024" s="235">
        <v>5.4</v>
      </c>
      <c r="AF1024" s="131">
        <f>(AK1023&gt;AF1239)*1</f>
        <v>0</v>
      </c>
      <c r="AG1024" s="112">
        <f>MROUND((AD1024*AG1239),5)</f>
        <v>1185</v>
      </c>
      <c r="AH1024" s="113">
        <f>MROUND((AE1024*AH1239),0.1)</f>
        <v>1</v>
      </c>
      <c r="AI1024" s="60">
        <f t="shared" si="1143"/>
        <v>0.20000000000004547</v>
      </c>
      <c r="AJ1024" s="60">
        <f t="shared" si="1122"/>
        <v>1222.5999999999999</v>
      </c>
      <c r="AK1024" s="133">
        <f t="shared" si="1123"/>
        <v>1223.2</v>
      </c>
      <c r="AL1024" s="41">
        <f t="shared" si="1139"/>
        <v>1235</v>
      </c>
      <c r="AM1024" s="56">
        <f t="shared" si="1140"/>
        <v>5.8000000000000007</v>
      </c>
      <c r="AN1024" s="82">
        <f t="shared" si="1141"/>
        <v>1</v>
      </c>
      <c r="AO1024" s="82">
        <f t="shared" si="1144"/>
        <v>0</v>
      </c>
      <c r="AP1024" s="33">
        <f t="shared" si="1159"/>
        <v>1</v>
      </c>
      <c r="AQ1024" s="29">
        <f t="shared" si="1145"/>
        <v>5.4</v>
      </c>
      <c r="AR1024" s="86">
        <f t="shared" si="1146"/>
        <v>1</v>
      </c>
      <c r="AS1024" s="33">
        <f t="shared" si="1147"/>
        <v>0</v>
      </c>
      <c r="AT1024" s="19">
        <f t="shared" si="1148"/>
        <v>0</v>
      </c>
      <c r="AU1024" s="18">
        <f t="shared" si="1160"/>
        <v>0</v>
      </c>
      <c r="AV1024" s="5">
        <f t="shared" si="1161"/>
        <v>0</v>
      </c>
      <c r="AW1024" s="17">
        <f t="shared" si="1149"/>
        <v>0</v>
      </c>
      <c r="AX1024" s="17">
        <f t="shared" si="1150"/>
        <v>0</v>
      </c>
      <c r="AY1024" s="17">
        <f t="shared" si="1162"/>
        <v>0</v>
      </c>
      <c r="AZ1024" s="19">
        <f t="shared" si="1163"/>
        <v>0</v>
      </c>
      <c r="BA1024" s="19">
        <f t="shared" si="1164"/>
        <v>0</v>
      </c>
      <c r="BB1024" s="19">
        <f t="shared" si="1165"/>
        <v>0</v>
      </c>
      <c r="BC1024" s="19">
        <f t="shared" si="1166"/>
        <v>0</v>
      </c>
      <c r="BD1024" s="17">
        <f t="shared" si="1167"/>
        <v>0</v>
      </c>
      <c r="BE1024" s="17">
        <f t="shared" si="1151"/>
        <v>0</v>
      </c>
      <c r="BF1024" s="38">
        <f t="shared" si="1152"/>
        <v>0</v>
      </c>
      <c r="BG1024" s="38">
        <f t="shared" si="1153"/>
        <v>0</v>
      </c>
      <c r="BH1024" s="38">
        <f t="shared" si="1168"/>
        <v>0</v>
      </c>
      <c r="BI1024" s="38">
        <f t="shared" si="1154"/>
        <v>-1</v>
      </c>
      <c r="BJ1024" s="5">
        <f t="shared" si="1155"/>
        <v>5.4</v>
      </c>
      <c r="BK1024" s="5">
        <f t="shared" si="1169"/>
        <v>0</v>
      </c>
      <c r="BL1024" s="22">
        <f t="shared" si="1170"/>
        <v>0</v>
      </c>
      <c r="BM1024" s="5">
        <f t="shared" si="1171"/>
        <v>4.4000000000000004</v>
      </c>
      <c r="BN1024" s="66">
        <f t="shared" si="1172"/>
        <v>440.00000000000006</v>
      </c>
      <c r="BO1024" s="5">
        <f>AP1024*BO1862</f>
        <v>0</v>
      </c>
      <c r="BP1024" s="5">
        <f>AU1024*BP1239</f>
        <v>0</v>
      </c>
      <c r="BQ1024" s="5">
        <f t="shared" si="1125"/>
        <v>-39</v>
      </c>
      <c r="BR1024" s="356">
        <f t="shared" si="1187"/>
        <v>401.00000000000006</v>
      </c>
      <c r="BS1024" s="5">
        <f t="shared" si="1173"/>
        <v>1223.2</v>
      </c>
      <c r="BT1024" s="6"/>
      <c r="BU1024" s="306">
        <v>43423</v>
      </c>
      <c r="BV1024" s="38">
        <f t="shared" si="1156"/>
        <v>1223.2</v>
      </c>
      <c r="BW1024" s="66">
        <f>BV27*BV1024</f>
        <v>100774.42741802604</v>
      </c>
      <c r="BX1024" s="66">
        <f t="shared" si="1177"/>
        <v>16.477179106936092</v>
      </c>
      <c r="BY1024" s="17">
        <f t="shared" si="1175"/>
        <v>1</v>
      </c>
      <c r="BZ1024" s="17">
        <f t="shared" si="1178"/>
        <v>0</v>
      </c>
      <c r="CA1024" s="66">
        <f t="shared" si="1126"/>
        <v>401</v>
      </c>
      <c r="CB1024" s="66">
        <f>N3+CE1024</f>
        <v>218806</v>
      </c>
      <c r="CC1024" s="66">
        <f>MAX(BW404:BW1024)</f>
        <v>154630.08732904927</v>
      </c>
      <c r="CD1024" s="66">
        <f t="shared" si="1157"/>
        <v>-53855.659911023235</v>
      </c>
      <c r="CE1024" s="66">
        <f t="shared" si="1127"/>
        <v>168806</v>
      </c>
      <c r="CF1024" s="66">
        <f>MAX(CE404:CE1024)</f>
        <v>174010</v>
      </c>
      <c r="CG1024" s="66">
        <f t="shared" si="1158"/>
        <v>-5204</v>
      </c>
      <c r="CH1024" s="370">
        <f t="shared" si="1124"/>
        <v>43423</v>
      </c>
      <c r="CI1024" s="17">
        <f t="shared" si="1179"/>
        <v>1</v>
      </c>
      <c r="CJ1024" s="17">
        <f t="shared" si="1180"/>
        <v>0</v>
      </c>
      <c r="CK1024" s="38">
        <f>MAX(BV38:BV1024)</f>
        <v>1876.9</v>
      </c>
      <c r="CL1024" s="38">
        <f t="shared" si="1176"/>
        <v>-653.70000000000005</v>
      </c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</row>
    <row r="1025" spans="1:147" customFormat="1" x14ac:dyDescent="0.25">
      <c r="A1025" s="3"/>
      <c r="B1025" s="254">
        <f t="shared" si="1181"/>
        <v>43199</v>
      </c>
      <c r="C1025" s="5">
        <f t="shared" si="1184"/>
        <v>54251</v>
      </c>
      <c r="D1025" s="5">
        <v>0</v>
      </c>
      <c r="E1025" s="66">
        <f t="shared" si="1186"/>
        <v>0</v>
      </c>
      <c r="F1025" s="66">
        <f t="shared" si="1182"/>
        <v>512</v>
      </c>
      <c r="G1025" s="4">
        <f t="shared" si="1185"/>
        <v>54763</v>
      </c>
      <c r="H1025" s="8">
        <f t="shared" si="1183"/>
        <v>9.4376140531971763E-3</v>
      </c>
      <c r="I1025" s="3"/>
      <c r="J1025" s="306">
        <v>43430</v>
      </c>
      <c r="K1025" s="176">
        <v>1223.9000000000001</v>
      </c>
      <c r="L1025" s="176">
        <v>1234.9000000000001</v>
      </c>
      <c r="M1025" s="176">
        <v>1211.4000000000001</v>
      </c>
      <c r="N1025" s="178">
        <v>1226</v>
      </c>
      <c r="O1025" s="5">
        <f t="shared" si="1135"/>
        <v>23.5</v>
      </c>
      <c r="P1025" s="8">
        <f t="shared" si="1136"/>
        <v>1.9200915107443418E-2</v>
      </c>
      <c r="Q1025" s="8">
        <f>(AVERAGE(P1022:P1024))*Q1239</f>
        <v>7.9609610211753817E-3</v>
      </c>
      <c r="R1025" s="8">
        <f>P1024/P1239</f>
        <v>0.28762948782490433</v>
      </c>
      <c r="S1025" s="109">
        <f t="shared" si="1116"/>
        <v>1214.1565798061836</v>
      </c>
      <c r="T1025" s="5">
        <f t="shared" si="1117"/>
        <v>8.9000000000000909</v>
      </c>
      <c r="U1025" s="8">
        <f t="shared" si="1133"/>
        <v>0.5549999999999955</v>
      </c>
      <c r="V1025" s="19">
        <f t="shared" si="1118"/>
        <v>0</v>
      </c>
      <c r="W1025" s="109">
        <f t="shared" si="1119"/>
        <v>1233.6434201938166</v>
      </c>
      <c r="X1025" s="5">
        <f t="shared" si="1120"/>
        <v>11.099999999999909</v>
      </c>
      <c r="Y1025" s="8">
        <f t="shared" si="1137"/>
        <v>0.4450000000000045</v>
      </c>
      <c r="Z1025" s="5">
        <f t="shared" si="1121"/>
        <v>0</v>
      </c>
      <c r="AA1025" s="5">
        <f>K1025*AA1239</f>
        <v>15.9107</v>
      </c>
      <c r="AB1025" s="5">
        <f t="shared" si="1138"/>
        <v>4.5763864919357058</v>
      </c>
      <c r="AC1025" s="2">
        <f t="shared" si="1174"/>
        <v>43430</v>
      </c>
      <c r="AD1025" s="43">
        <f t="shared" si="1142"/>
        <v>1215</v>
      </c>
      <c r="AE1025" s="235">
        <v>5.4</v>
      </c>
      <c r="AF1025" s="131">
        <f>(AK1024&gt;AF1239)*1</f>
        <v>0</v>
      </c>
      <c r="AG1025" s="112">
        <f>MROUND((AD1025*AG1239),5)</f>
        <v>1190</v>
      </c>
      <c r="AH1025" s="113">
        <f>MROUND((AE1025*AH1239),0.1)</f>
        <v>1</v>
      </c>
      <c r="AI1025" s="60">
        <f t="shared" si="1143"/>
        <v>2.7999999999999545</v>
      </c>
      <c r="AJ1025" s="60">
        <f t="shared" si="1122"/>
        <v>1223.9000000000001</v>
      </c>
      <c r="AK1025" s="133">
        <f t="shared" si="1123"/>
        <v>1226</v>
      </c>
      <c r="AL1025" s="41">
        <f t="shared" si="1139"/>
        <v>1235</v>
      </c>
      <c r="AM1025" s="56">
        <f t="shared" si="1140"/>
        <v>5.5</v>
      </c>
      <c r="AN1025" s="82">
        <f t="shared" si="1141"/>
        <v>1</v>
      </c>
      <c r="AO1025" s="82">
        <f t="shared" si="1144"/>
        <v>0</v>
      </c>
      <c r="AP1025" s="33">
        <f t="shared" si="1159"/>
        <v>1</v>
      </c>
      <c r="AQ1025" s="29">
        <f t="shared" si="1145"/>
        <v>5.4</v>
      </c>
      <c r="AR1025" s="86">
        <f t="shared" si="1146"/>
        <v>1</v>
      </c>
      <c r="AS1025" s="33">
        <f t="shared" si="1147"/>
        <v>0</v>
      </c>
      <c r="AT1025" s="19">
        <f t="shared" si="1148"/>
        <v>0</v>
      </c>
      <c r="AU1025" s="18">
        <f t="shared" si="1160"/>
        <v>0</v>
      </c>
      <c r="AV1025" s="5">
        <f t="shared" si="1161"/>
        <v>0</v>
      </c>
      <c r="AW1025" s="17">
        <f t="shared" si="1149"/>
        <v>0</v>
      </c>
      <c r="AX1025" s="17">
        <f t="shared" si="1150"/>
        <v>0</v>
      </c>
      <c r="AY1025" s="17">
        <f t="shared" si="1162"/>
        <v>0</v>
      </c>
      <c r="AZ1025" s="19">
        <f t="shared" si="1163"/>
        <v>0</v>
      </c>
      <c r="BA1025" s="19">
        <f t="shared" si="1164"/>
        <v>0</v>
      </c>
      <c r="BB1025" s="19">
        <f t="shared" si="1165"/>
        <v>0</v>
      </c>
      <c r="BC1025" s="19">
        <f t="shared" si="1166"/>
        <v>0</v>
      </c>
      <c r="BD1025" s="17">
        <f t="shared" si="1167"/>
        <v>0</v>
      </c>
      <c r="BE1025" s="17">
        <f t="shared" si="1151"/>
        <v>0</v>
      </c>
      <c r="BF1025" s="38">
        <f t="shared" si="1152"/>
        <v>0</v>
      </c>
      <c r="BG1025" s="38">
        <f t="shared" si="1153"/>
        <v>0</v>
      </c>
      <c r="BH1025" s="38">
        <f t="shared" si="1168"/>
        <v>0</v>
      </c>
      <c r="BI1025" s="38">
        <f t="shared" si="1154"/>
        <v>-1</v>
      </c>
      <c r="BJ1025" s="5">
        <f t="shared" si="1155"/>
        <v>5.4</v>
      </c>
      <c r="BK1025" s="5">
        <f t="shared" si="1169"/>
        <v>0</v>
      </c>
      <c r="BL1025" s="22">
        <f t="shared" si="1170"/>
        <v>0</v>
      </c>
      <c r="BM1025" s="5">
        <f t="shared" si="1171"/>
        <v>4.4000000000000004</v>
      </c>
      <c r="BN1025" s="66">
        <f t="shared" si="1172"/>
        <v>440.00000000000006</v>
      </c>
      <c r="BO1025" s="5">
        <f>AP1025*BO1863</f>
        <v>0</v>
      </c>
      <c r="BP1025" s="5">
        <f>AU1025*BP1239</f>
        <v>0</v>
      </c>
      <c r="BQ1025" s="5">
        <f t="shared" si="1125"/>
        <v>-39</v>
      </c>
      <c r="BR1025" s="356">
        <f t="shared" si="1187"/>
        <v>401.00000000000006</v>
      </c>
      <c r="BS1025" s="5">
        <f t="shared" si="1173"/>
        <v>1226</v>
      </c>
      <c r="BT1025" s="6"/>
      <c r="BU1025" s="306">
        <v>43430</v>
      </c>
      <c r="BV1025" s="38">
        <f t="shared" si="1156"/>
        <v>1226</v>
      </c>
      <c r="BW1025" s="66">
        <f>BV27*BV1025</f>
        <v>101005.10792552316</v>
      </c>
      <c r="BX1025" s="66">
        <f t="shared" si="1177"/>
        <v>230.68050749711983</v>
      </c>
      <c r="BY1025" s="17">
        <f t="shared" si="1175"/>
        <v>1</v>
      </c>
      <c r="BZ1025" s="17">
        <f t="shared" si="1178"/>
        <v>0</v>
      </c>
      <c r="CA1025" s="66">
        <f t="shared" si="1126"/>
        <v>401</v>
      </c>
      <c r="CB1025" s="66">
        <f>N3+CE1025</f>
        <v>219207</v>
      </c>
      <c r="CC1025" s="66">
        <f>MAX(BW404:BW1025)</f>
        <v>154630.08732904927</v>
      </c>
      <c r="CD1025" s="66">
        <f t="shared" si="1157"/>
        <v>-53624.979403526115</v>
      </c>
      <c r="CE1025" s="66">
        <f t="shared" si="1127"/>
        <v>169207</v>
      </c>
      <c r="CF1025" s="66">
        <f>MAX(CE404:CE1025)</f>
        <v>174010</v>
      </c>
      <c r="CG1025" s="66">
        <f t="shared" si="1158"/>
        <v>-4803</v>
      </c>
      <c r="CH1025" s="370">
        <f t="shared" si="1124"/>
        <v>43430</v>
      </c>
      <c r="CI1025" s="17">
        <f t="shared" si="1179"/>
        <v>1</v>
      </c>
      <c r="CJ1025" s="17">
        <f t="shared" si="1180"/>
        <v>0</v>
      </c>
      <c r="CK1025" s="38">
        <f>MAX(BV38:BV1025)</f>
        <v>1876.9</v>
      </c>
      <c r="CL1025" s="38">
        <f t="shared" si="1176"/>
        <v>-650.90000000000009</v>
      </c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</row>
    <row r="1026" spans="1:147" customFormat="1" x14ac:dyDescent="0.25">
      <c r="A1026" s="3"/>
      <c r="B1026" s="254">
        <f t="shared" si="1181"/>
        <v>43206</v>
      </c>
      <c r="C1026" s="5">
        <f t="shared" si="1184"/>
        <v>54763</v>
      </c>
      <c r="D1026" s="5">
        <v>0</v>
      </c>
      <c r="E1026" s="66">
        <f t="shared" si="1186"/>
        <v>0</v>
      </c>
      <c r="F1026" s="66">
        <f t="shared" si="1182"/>
        <v>292.00000000000006</v>
      </c>
      <c r="G1026" s="4">
        <f t="shared" si="1185"/>
        <v>55055</v>
      </c>
      <c r="H1026" s="8">
        <f t="shared" si="1183"/>
        <v>5.3320672716980454E-3</v>
      </c>
      <c r="I1026" s="3"/>
      <c r="J1026" s="306">
        <v>43437</v>
      </c>
      <c r="K1026" s="176">
        <v>1227.8</v>
      </c>
      <c r="L1026" s="176">
        <v>1255.8</v>
      </c>
      <c r="M1026" s="176">
        <v>1226.5999999999999</v>
      </c>
      <c r="N1026" s="178">
        <v>1252.5999999999999</v>
      </c>
      <c r="O1026" s="5">
        <f t="shared" si="1135"/>
        <v>29.200000000000045</v>
      </c>
      <c r="P1026" s="8">
        <f t="shared" si="1136"/>
        <v>2.3782374979638414E-2</v>
      </c>
      <c r="Q1026" s="8">
        <f>(AVERAGE(P1023:P1025))*Q1239</f>
        <v>7.1512976973075668E-3</v>
      </c>
      <c r="R1026" s="8">
        <f>P1025/P1239</f>
        <v>0.54452527336239043</v>
      </c>
      <c r="S1026" s="109">
        <f t="shared" si="1116"/>
        <v>1219.0196366872458</v>
      </c>
      <c r="T1026" s="5">
        <f t="shared" si="1117"/>
        <v>7.7999999999999545</v>
      </c>
      <c r="U1026" s="8">
        <f t="shared" si="1133"/>
        <v>0.48000000000000304</v>
      </c>
      <c r="V1026" s="19">
        <f t="shared" si="1118"/>
        <v>0</v>
      </c>
      <c r="W1026" s="109">
        <f t="shared" si="1119"/>
        <v>1236.5803633127541</v>
      </c>
      <c r="X1026" s="5">
        <f t="shared" si="1120"/>
        <v>7.2000000000000455</v>
      </c>
      <c r="Y1026" s="8">
        <f t="shared" si="1137"/>
        <v>0.51999999999999691</v>
      </c>
      <c r="Z1026" s="5">
        <f t="shared" si="1121"/>
        <v>17.599999999999909</v>
      </c>
      <c r="AA1026" s="5">
        <f>K1026*AA1239</f>
        <v>15.961399999999999</v>
      </c>
      <c r="AB1026" s="5">
        <f t="shared" si="1138"/>
        <v>8.6913856982464583</v>
      </c>
      <c r="AC1026" s="2">
        <f t="shared" si="1174"/>
        <v>43437</v>
      </c>
      <c r="AD1026" s="43">
        <f t="shared" si="1142"/>
        <v>1220</v>
      </c>
      <c r="AE1026" s="235">
        <v>2.5</v>
      </c>
      <c r="AF1026" s="131">
        <f>(AK1025&gt;AF1239)*1</f>
        <v>0</v>
      </c>
      <c r="AG1026" s="112">
        <f>MROUND((AD1026*AG1239),5)</f>
        <v>1195</v>
      </c>
      <c r="AH1026" s="113">
        <f>MROUND((AE1026*AH1239),0.1)</f>
        <v>0.5</v>
      </c>
      <c r="AI1026" s="60">
        <f t="shared" si="1143"/>
        <v>26.599999999999909</v>
      </c>
      <c r="AJ1026" s="60">
        <f t="shared" si="1122"/>
        <v>1227.8</v>
      </c>
      <c r="AK1026" s="133">
        <f t="shared" si="1123"/>
        <v>1252.5999999999999</v>
      </c>
      <c r="AL1026" s="41">
        <f t="shared" si="1139"/>
        <v>1235</v>
      </c>
      <c r="AM1026" s="56">
        <f t="shared" si="1140"/>
        <v>2</v>
      </c>
      <c r="AN1026" s="82">
        <f t="shared" si="1141"/>
        <v>1</v>
      </c>
      <c r="AO1026" s="82">
        <f t="shared" si="1144"/>
        <v>0</v>
      </c>
      <c r="AP1026" s="33">
        <f t="shared" si="1159"/>
        <v>1</v>
      </c>
      <c r="AQ1026" s="29">
        <f t="shared" si="1145"/>
        <v>2.5</v>
      </c>
      <c r="AR1026" s="86">
        <f t="shared" si="1146"/>
        <v>1</v>
      </c>
      <c r="AS1026" s="33">
        <f t="shared" si="1147"/>
        <v>0</v>
      </c>
      <c r="AT1026" s="19">
        <f t="shared" si="1148"/>
        <v>0</v>
      </c>
      <c r="AU1026" s="18">
        <f t="shared" si="1160"/>
        <v>0</v>
      </c>
      <c r="AV1026" s="5">
        <f t="shared" si="1161"/>
        <v>0</v>
      </c>
      <c r="AW1026" s="17">
        <f t="shared" si="1149"/>
        <v>0</v>
      </c>
      <c r="AX1026" s="17">
        <f t="shared" si="1150"/>
        <v>0</v>
      </c>
      <c r="AY1026" s="17">
        <f t="shared" si="1162"/>
        <v>0</v>
      </c>
      <c r="AZ1026" s="19">
        <f t="shared" si="1163"/>
        <v>0</v>
      </c>
      <c r="BA1026" s="19">
        <f t="shared" si="1164"/>
        <v>0</v>
      </c>
      <c r="BB1026" s="19">
        <f t="shared" si="1165"/>
        <v>0</v>
      </c>
      <c r="BC1026" s="19">
        <f t="shared" si="1166"/>
        <v>0</v>
      </c>
      <c r="BD1026" s="17">
        <f t="shared" si="1167"/>
        <v>0</v>
      </c>
      <c r="BE1026" s="17">
        <f t="shared" si="1151"/>
        <v>0</v>
      </c>
      <c r="BF1026" s="38">
        <f t="shared" si="1152"/>
        <v>0</v>
      </c>
      <c r="BG1026" s="38">
        <f t="shared" si="1153"/>
        <v>0</v>
      </c>
      <c r="BH1026" s="38">
        <f t="shared" si="1168"/>
        <v>0</v>
      </c>
      <c r="BI1026" s="38">
        <f t="shared" si="1154"/>
        <v>-0.5</v>
      </c>
      <c r="BJ1026" s="5">
        <f t="shared" si="1155"/>
        <v>2.5</v>
      </c>
      <c r="BK1026" s="5">
        <f t="shared" si="1169"/>
        <v>0</v>
      </c>
      <c r="BL1026" s="22">
        <f t="shared" si="1170"/>
        <v>0</v>
      </c>
      <c r="BM1026" s="5">
        <f t="shared" si="1171"/>
        <v>2</v>
      </c>
      <c r="BN1026" s="66">
        <f t="shared" si="1172"/>
        <v>200</v>
      </c>
      <c r="BO1026" s="5">
        <f>AP1026*BO1864</f>
        <v>0</v>
      </c>
      <c r="BP1026" s="5">
        <f>AU1026*BP1239</f>
        <v>0</v>
      </c>
      <c r="BQ1026" s="5">
        <f t="shared" si="1125"/>
        <v>-39</v>
      </c>
      <c r="BR1026" s="356">
        <f t="shared" si="1187"/>
        <v>161</v>
      </c>
      <c r="BS1026" s="5">
        <f t="shared" si="1173"/>
        <v>1252.5999999999999</v>
      </c>
      <c r="BT1026" s="6"/>
      <c r="BU1026" s="306">
        <v>43437</v>
      </c>
      <c r="BV1026" s="38">
        <f t="shared" si="1156"/>
        <v>1252.5999999999999</v>
      </c>
      <c r="BW1026" s="66">
        <f>BV27*BV1026</f>
        <v>103196.57274674575</v>
      </c>
      <c r="BX1026" s="66">
        <f t="shared" si="1177"/>
        <v>2191.4648212225875</v>
      </c>
      <c r="BY1026" s="17">
        <f t="shared" si="1175"/>
        <v>1</v>
      </c>
      <c r="BZ1026" s="17">
        <f t="shared" si="1178"/>
        <v>0</v>
      </c>
      <c r="CA1026" s="66">
        <f t="shared" si="1126"/>
        <v>161</v>
      </c>
      <c r="CB1026" s="66">
        <f>N3+CE1026</f>
        <v>219368</v>
      </c>
      <c r="CC1026" s="66">
        <f>MAX(BW404:BW1026)</f>
        <v>154630.08732904927</v>
      </c>
      <c r="CD1026" s="66">
        <f t="shared" si="1157"/>
        <v>-51433.514582303527</v>
      </c>
      <c r="CE1026" s="66">
        <f t="shared" si="1127"/>
        <v>169368</v>
      </c>
      <c r="CF1026" s="66">
        <f>MAX(CE404:CE1026)</f>
        <v>174010</v>
      </c>
      <c r="CG1026" s="66">
        <f t="shared" si="1158"/>
        <v>-4642</v>
      </c>
      <c r="CH1026" s="370">
        <f t="shared" si="1124"/>
        <v>43437</v>
      </c>
      <c r="CI1026" s="17">
        <f t="shared" si="1179"/>
        <v>1</v>
      </c>
      <c r="CJ1026" s="17">
        <f t="shared" si="1180"/>
        <v>0</v>
      </c>
      <c r="CK1026" s="38">
        <f>MAX(BV38:BV1026)</f>
        <v>1876.9</v>
      </c>
      <c r="CL1026" s="38">
        <f t="shared" si="1176"/>
        <v>-624.30000000000018</v>
      </c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</row>
    <row r="1027" spans="1:147" customFormat="1" x14ac:dyDescent="0.25">
      <c r="A1027" s="3"/>
      <c r="B1027" s="254">
        <f t="shared" si="1181"/>
        <v>43213</v>
      </c>
      <c r="C1027" s="5">
        <f t="shared" si="1184"/>
        <v>55055</v>
      </c>
      <c r="D1027" s="5">
        <v>0</v>
      </c>
      <c r="E1027" s="66">
        <f t="shared" si="1186"/>
        <v>0</v>
      </c>
      <c r="F1027" s="66">
        <f t="shared" si="1182"/>
        <v>512</v>
      </c>
      <c r="G1027" s="4">
        <f t="shared" si="1185"/>
        <v>55567</v>
      </c>
      <c r="H1027" s="8">
        <f t="shared" si="1183"/>
        <v>9.2997911179729369E-3</v>
      </c>
      <c r="I1027" s="3"/>
      <c r="J1027" s="306">
        <v>43444</v>
      </c>
      <c r="K1027" s="176">
        <v>1255.5999999999999</v>
      </c>
      <c r="L1027" s="176">
        <v>1256.5999999999999</v>
      </c>
      <c r="M1027" s="176">
        <v>1236.5</v>
      </c>
      <c r="N1027" s="178">
        <v>1241.4000000000001</v>
      </c>
      <c r="O1027" s="5">
        <f t="shared" si="1135"/>
        <v>20.099999999999909</v>
      </c>
      <c r="P1027" s="8">
        <f t="shared" si="1136"/>
        <v>1.6008282892640897E-2</v>
      </c>
      <c r="Q1027" s="8">
        <f>(AVERAGE(P1024:P1026))*Q1239</f>
        <v>7.083414631164877E-3</v>
      </c>
      <c r="R1027" s="8">
        <f>P1026/P1239</f>
        <v>0.67445245002798071</v>
      </c>
      <c r="S1027" s="109">
        <f t="shared" si="1116"/>
        <v>1246.7060645891092</v>
      </c>
      <c r="T1027" s="5">
        <f t="shared" si="1117"/>
        <v>10.599999999999909</v>
      </c>
      <c r="U1027" s="8">
        <f t="shared" si="1133"/>
        <v>0.47000000000000453</v>
      </c>
      <c r="V1027" s="19">
        <f t="shared" si="1118"/>
        <v>3.5999999999999091</v>
      </c>
      <c r="W1027" s="109">
        <f t="shared" si="1119"/>
        <v>1264.4939354108906</v>
      </c>
      <c r="X1027" s="5">
        <f t="shared" si="1120"/>
        <v>9.4000000000000909</v>
      </c>
      <c r="Y1027" s="8">
        <f t="shared" si="1137"/>
        <v>0.52999999999999547</v>
      </c>
      <c r="Z1027" s="5">
        <f t="shared" si="1121"/>
        <v>0</v>
      </c>
      <c r="AA1027" s="5">
        <f>K1027*AA1239</f>
        <v>16.322799999999997</v>
      </c>
      <c r="AB1027" s="5">
        <f t="shared" si="1138"/>
        <v>11.008952451316722</v>
      </c>
      <c r="AC1027" s="2">
        <f t="shared" si="1174"/>
        <v>43444</v>
      </c>
      <c r="AD1027" s="43">
        <f t="shared" si="1142"/>
        <v>1245</v>
      </c>
      <c r="AE1027" s="235">
        <v>4.2</v>
      </c>
      <c r="AF1027" s="131">
        <f>(AK1026&gt;AF1239)*1</f>
        <v>1</v>
      </c>
      <c r="AG1027" s="112">
        <f>MROUND((AD1027*AG1239),5)</f>
        <v>1220</v>
      </c>
      <c r="AH1027" s="113">
        <f>MROUND((AE1027*AH1239),0.1)</f>
        <v>0.8</v>
      </c>
      <c r="AI1027" s="60">
        <f t="shared" si="1143"/>
        <v>-11.199999999999818</v>
      </c>
      <c r="AJ1027" s="60">
        <f t="shared" si="1122"/>
        <v>1255.5999999999999</v>
      </c>
      <c r="AK1027" s="133">
        <f t="shared" si="1123"/>
        <v>1241.4000000000001</v>
      </c>
      <c r="AL1027" s="41">
        <f t="shared" si="1139"/>
        <v>1265</v>
      </c>
      <c r="AM1027" s="56">
        <f t="shared" si="1140"/>
        <v>4.5</v>
      </c>
      <c r="AN1027" s="82">
        <f t="shared" si="1141"/>
        <v>0</v>
      </c>
      <c r="AO1027" s="82">
        <f t="shared" si="1144"/>
        <v>1</v>
      </c>
      <c r="AP1027" s="33">
        <f t="shared" si="1159"/>
        <v>1</v>
      </c>
      <c r="AQ1027" s="29">
        <f t="shared" si="1145"/>
        <v>4.2</v>
      </c>
      <c r="AR1027" s="86">
        <f t="shared" si="1146"/>
        <v>0</v>
      </c>
      <c r="AS1027" s="33">
        <f t="shared" si="1147"/>
        <v>1</v>
      </c>
      <c r="AT1027" s="19">
        <f t="shared" si="1148"/>
        <v>1245</v>
      </c>
      <c r="AU1027" s="18">
        <f t="shared" si="1160"/>
        <v>0</v>
      </c>
      <c r="AV1027" s="5">
        <f t="shared" si="1161"/>
        <v>0</v>
      </c>
      <c r="AW1027" s="17">
        <f t="shared" si="1149"/>
        <v>0</v>
      </c>
      <c r="AX1027" s="17">
        <f t="shared" si="1150"/>
        <v>0</v>
      </c>
      <c r="AY1027" s="17">
        <f t="shared" si="1162"/>
        <v>0</v>
      </c>
      <c r="AZ1027" s="19">
        <f t="shared" si="1163"/>
        <v>0</v>
      </c>
      <c r="BA1027" s="19">
        <f t="shared" si="1164"/>
        <v>1245</v>
      </c>
      <c r="BB1027" s="19">
        <f t="shared" si="1165"/>
        <v>0</v>
      </c>
      <c r="BC1027" s="19">
        <f t="shared" si="1166"/>
        <v>0</v>
      </c>
      <c r="BD1027" s="17">
        <f t="shared" si="1167"/>
        <v>1245</v>
      </c>
      <c r="BE1027" s="17">
        <f t="shared" si="1151"/>
        <v>0</v>
      </c>
      <c r="BF1027" s="38">
        <f t="shared" si="1152"/>
        <v>0</v>
      </c>
      <c r="BG1027" s="38">
        <f t="shared" si="1153"/>
        <v>0</v>
      </c>
      <c r="BH1027" s="38">
        <f t="shared" si="1168"/>
        <v>0</v>
      </c>
      <c r="BI1027" s="38">
        <f t="shared" si="1154"/>
        <v>-0.8</v>
      </c>
      <c r="BJ1027" s="5">
        <f t="shared" si="1155"/>
        <v>4.2</v>
      </c>
      <c r="BK1027" s="5">
        <f t="shared" si="1169"/>
        <v>0</v>
      </c>
      <c r="BL1027" s="22">
        <f t="shared" si="1170"/>
        <v>0</v>
      </c>
      <c r="BM1027" s="5">
        <f t="shared" si="1171"/>
        <v>3.4000000000000004</v>
      </c>
      <c r="BN1027" s="66">
        <f t="shared" si="1172"/>
        <v>340.00000000000006</v>
      </c>
      <c r="BO1027" s="5">
        <f>AP1027*BO1865</f>
        <v>0</v>
      </c>
      <c r="BP1027" s="5">
        <f>AU1027*BP1239</f>
        <v>0</v>
      </c>
      <c r="BQ1027" s="5">
        <f t="shared" si="1125"/>
        <v>-39</v>
      </c>
      <c r="BR1027" s="356">
        <f t="shared" si="1187"/>
        <v>301.00000000000006</v>
      </c>
      <c r="BS1027" s="5">
        <f t="shared" si="1173"/>
        <v>1241.4000000000001</v>
      </c>
      <c r="BT1027" s="6"/>
      <c r="BU1027" s="306">
        <v>43444</v>
      </c>
      <c r="BV1027" s="38">
        <f t="shared" si="1156"/>
        <v>1241.4000000000001</v>
      </c>
      <c r="BW1027" s="66">
        <f>BV27*BV1027</f>
        <v>102273.8507167573</v>
      </c>
      <c r="BX1027" s="66">
        <f t="shared" si="1177"/>
        <v>-922.72202998845023</v>
      </c>
      <c r="BY1027" s="17">
        <f t="shared" si="1175"/>
        <v>0</v>
      </c>
      <c r="BZ1027" s="17">
        <f t="shared" si="1178"/>
        <v>1</v>
      </c>
      <c r="CA1027" s="66">
        <f t="shared" si="1126"/>
        <v>301</v>
      </c>
      <c r="CB1027" s="66">
        <f>N3+CE1027</f>
        <v>219669</v>
      </c>
      <c r="CC1027" s="66">
        <f>MAX(BW404:BW1027)</f>
        <v>154630.08732904927</v>
      </c>
      <c r="CD1027" s="66">
        <f t="shared" si="1157"/>
        <v>-52356.236612291978</v>
      </c>
      <c r="CE1027" s="66">
        <f t="shared" si="1127"/>
        <v>169669</v>
      </c>
      <c r="CF1027" s="66">
        <f>MAX(CE404:CE1027)</f>
        <v>174010</v>
      </c>
      <c r="CG1027" s="66">
        <f t="shared" si="1158"/>
        <v>-4341</v>
      </c>
      <c r="CH1027" s="370">
        <f t="shared" si="1124"/>
        <v>43444</v>
      </c>
      <c r="CI1027" s="17">
        <f t="shared" si="1179"/>
        <v>1</v>
      </c>
      <c r="CJ1027" s="17">
        <f t="shared" si="1180"/>
        <v>0</v>
      </c>
      <c r="CK1027" s="38">
        <f>MAX(BV38:BV1027)</f>
        <v>1876.9</v>
      </c>
      <c r="CL1027" s="38">
        <f t="shared" si="1176"/>
        <v>-635.5</v>
      </c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</row>
    <row r="1028" spans="1:147" customFormat="1" x14ac:dyDescent="0.25">
      <c r="A1028" s="3"/>
      <c r="B1028" s="254">
        <f t="shared" si="1181"/>
        <v>43220</v>
      </c>
      <c r="C1028" s="5">
        <f t="shared" si="1184"/>
        <v>55567</v>
      </c>
      <c r="D1028" s="5">
        <v>0</v>
      </c>
      <c r="E1028" s="66">
        <f t="shared" si="1186"/>
        <v>0</v>
      </c>
      <c r="F1028" s="66">
        <f t="shared" si="1182"/>
        <v>202</v>
      </c>
      <c r="G1028" s="4">
        <f t="shared" si="1185"/>
        <v>55769</v>
      </c>
      <c r="H1028" s="8">
        <f t="shared" si="1183"/>
        <v>3.6352511382655175E-3</v>
      </c>
      <c r="I1028" s="3"/>
      <c r="J1028" s="306">
        <v>43451</v>
      </c>
      <c r="K1028" s="176">
        <v>1242.8</v>
      </c>
      <c r="L1028" s="176">
        <v>1270.3</v>
      </c>
      <c r="M1028" s="176">
        <v>1239.4000000000001</v>
      </c>
      <c r="N1028" s="178">
        <v>1258.0999999999999</v>
      </c>
      <c r="O1028" s="5">
        <f t="shared" si="1135"/>
        <v>30.899999999999864</v>
      </c>
      <c r="P1028" s="8">
        <f t="shared" si="1136"/>
        <v>2.4863212101705716E-2</v>
      </c>
      <c r="Q1028" s="8">
        <f>(AVERAGE(P1025:P1027))*Q1239</f>
        <v>7.8655430639630302E-3</v>
      </c>
      <c r="R1028" s="8">
        <f>P1027/P1239</f>
        <v>0.45398433196543675</v>
      </c>
      <c r="S1028" s="109">
        <f t="shared" si="1116"/>
        <v>1233.0247030801067</v>
      </c>
      <c r="T1028" s="5">
        <f t="shared" si="1117"/>
        <v>7.7999999999999545</v>
      </c>
      <c r="U1028" s="8">
        <f t="shared" si="1133"/>
        <v>0.61000000000000232</v>
      </c>
      <c r="V1028" s="19">
        <f t="shared" si="1118"/>
        <v>0</v>
      </c>
      <c r="W1028" s="109">
        <f t="shared" si="1119"/>
        <v>1252.5752969198932</v>
      </c>
      <c r="X1028" s="5">
        <f t="shared" si="1120"/>
        <v>12.200000000000045</v>
      </c>
      <c r="Y1028" s="8">
        <f t="shared" si="1137"/>
        <v>0.38999999999999768</v>
      </c>
      <c r="Z1028" s="5">
        <f t="shared" si="1121"/>
        <v>3.0999999999999091</v>
      </c>
      <c r="AA1028" s="5">
        <f>K1028*AA1239</f>
        <v>16.156399999999998</v>
      </c>
      <c r="AB1028" s="5">
        <f t="shared" si="1138"/>
        <v>7.3347524609663814</v>
      </c>
      <c r="AC1028" s="2">
        <f t="shared" si="1174"/>
        <v>43451</v>
      </c>
      <c r="AD1028" s="43">
        <f t="shared" si="1142"/>
        <v>1235</v>
      </c>
      <c r="AE1028" s="235">
        <v>5.2</v>
      </c>
      <c r="AF1028" s="131">
        <f>(AK1027&gt;AF1239)*1</f>
        <v>0</v>
      </c>
      <c r="AG1028" s="112">
        <f>MROUND((AD1028*AG1239),5)</f>
        <v>1210</v>
      </c>
      <c r="AH1028" s="113">
        <f>MROUND((AE1028*AH1239),0.1)</f>
        <v>0.9</v>
      </c>
      <c r="AI1028" s="60">
        <f t="shared" si="1143"/>
        <v>16.699999999999818</v>
      </c>
      <c r="AJ1028" s="60">
        <f t="shared" si="1122"/>
        <v>1242.8</v>
      </c>
      <c r="AK1028" s="133">
        <f t="shared" si="1123"/>
        <v>1258.0999999999999</v>
      </c>
      <c r="AL1028" s="41">
        <f t="shared" si="1139"/>
        <v>1255</v>
      </c>
      <c r="AM1028" s="56">
        <f t="shared" si="1140"/>
        <v>5.8000000000000007</v>
      </c>
      <c r="AN1028" s="82">
        <f t="shared" si="1141"/>
        <v>1</v>
      </c>
      <c r="AO1028" s="82">
        <f t="shared" si="1144"/>
        <v>0</v>
      </c>
      <c r="AP1028" s="33">
        <f t="shared" si="1159"/>
        <v>0</v>
      </c>
      <c r="AQ1028" s="29">
        <f t="shared" si="1145"/>
        <v>0</v>
      </c>
      <c r="AR1028" s="86">
        <f t="shared" si="1146"/>
        <v>1</v>
      </c>
      <c r="AS1028" s="33">
        <f t="shared" si="1147"/>
        <v>0</v>
      </c>
      <c r="AT1028" s="19">
        <f t="shared" si="1148"/>
        <v>0</v>
      </c>
      <c r="AU1028" s="18">
        <f t="shared" si="1160"/>
        <v>1</v>
      </c>
      <c r="AV1028" s="5">
        <f t="shared" si="1161"/>
        <v>5.8000000000000007</v>
      </c>
      <c r="AW1028" s="17">
        <f t="shared" si="1149"/>
        <v>0</v>
      </c>
      <c r="AX1028" s="17">
        <f t="shared" si="1150"/>
        <v>1</v>
      </c>
      <c r="AY1028" s="17">
        <f t="shared" si="1162"/>
        <v>1255</v>
      </c>
      <c r="AZ1028" s="19">
        <f t="shared" si="1163"/>
        <v>1245</v>
      </c>
      <c r="BA1028" s="19">
        <f t="shared" si="1164"/>
        <v>0</v>
      </c>
      <c r="BB1028" s="19">
        <f t="shared" si="1165"/>
        <v>0</v>
      </c>
      <c r="BC1028" s="19">
        <f t="shared" si="1166"/>
        <v>1255</v>
      </c>
      <c r="BD1028" s="17">
        <f t="shared" si="1167"/>
        <v>0</v>
      </c>
      <c r="BE1028" s="17">
        <f t="shared" si="1151"/>
        <v>0</v>
      </c>
      <c r="BF1028" s="38">
        <f t="shared" si="1152"/>
        <v>0</v>
      </c>
      <c r="BG1028" s="38">
        <f t="shared" si="1153"/>
        <v>0</v>
      </c>
      <c r="BH1028" s="38">
        <f t="shared" si="1168"/>
        <v>0</v>
      </c>
      <c r="BI1028" s="38">
        <f t="shared" si="1154"/>
        <v>-0.9</v>
      </c>
      <c r="BJ1028" s="5">
        <f t="shared" si="1155"/>
        <v>0</v>
      </c>
      <c r="BK1028" s="5">
        <f t="shared" si="1169"/>
        <v>10</v>
      </c>
      <c r="BL1028" s="22">
        <f t="shared" si="1170"/>
        <v>15.8</v>
      </c>
      <c r="BM1028" s="5">
        <f t="shared" si="1171"/>
        <v>14.9</v>
      </c>
      <c r="BN1028" s="66">
        <f t="shared" si="1172"/>
        <v>1490</v>
      </c>
      <c r="BO1028" s="5">
        <f>AP1028*BO1866</f>
        <v>0</v>
      </c>
      <c r="BP1028" s="5">
        <f>AU1028*BP1239</f>
        <v>-39</v>
      </c>
      <c r="BQ1028" s="5">
        <f t="shared" si="1125"/>
        <v>-39</v>
      </c>
      <c r="BR1028" s="356">
        <f t="shared" si="1187"/>
        <v>1412</v>
      </c>
      <c r="BS1028" s="5">
        <f t="shared" si="1173"/>
        <v>1258.0999999999999</v>
      </c>
      <c r="BT1028" s="6"/>
      <c r="BU1028" s="306">
        <v>43451</v>
      </c>
      <c r="BV1028" s="38">
        <f t="shared" si="1156"/>
        <v>1258.0999999999999</v>
      </c>
      <c r="BW1028" s="66">
        <f>BV27*BV1028</f>
        <v>103649.69517218652</v>
      </c>
      <c r="BX1028" s="66">
        <f t="shared" si="1177"/>
        <v>1375.8444554292219</v>
      </c>
      <c r="BY1028" s="17">
        <f t="shared" si="1175"/>
        <v>1</v>
      </c>
      <c r="BZ1028" s="17">
        <f t="shared" si="1178"/>
        <v>0</v>
      </c>
      <c r="CA1028" s="66">
        <f t="shared" si="1126"/>
        <v>1412</v>
      </c>
      <c r="CB1028" s="66">
        <f>N3+CE1028</f>
        <v>221081</v>
      </c>
      <c r="CC1028" s="66">
        <f>MAX(BW404:BW1028)</f>
        <v>154630.08732904927</v>
      </c>
      <c r="CD1028" s="66">
        <f t="shared" si="1157"/>
        <v>-50980.392156862756</v>
      </c>
      <c r="CE1028" s="66">
        <f t="shared" si="1127"/>
        <v>171081</v>
      </c>
      <c r="CF1028" s="66">
        <f>MAX(CE404:CE1028)</f>
        <v>174010</v>
      </c>
      <c r="CG1028" s="66">
        <f t="shared" si="1158"/>
        <v>-2929</v>
      </c>
      <c r="CH1028" s="370">
        <f t="shared" si="1124"/>
        <v>43451</v>
      </c>
      <c r="CI1028" s="17">
        <f t="shared" si="1179"/>
        <v>1</v>
      </c>
      <c r="CJ1028" s="17">
        <f t="shared" si="1180"/>
        <v>0</v>
      </c>
      <c r="CK1028" s="38">
        <f>MAX(BV38:BV1028)</f>
        <v>1876.9</v>
      </c>
      <c r="CL1028" s="38">
        <f t="shared" si="1176"/>
        <v>-618.80000000000018</v>
      </c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</row>
    <row r="1029" spans="1:147" customFormat="1" x14ac:dyDescent="0.25">
      <c r="A1029" s="3"/>
      <c r="B1029" s="254">
        <f t="shared" si="1181"/>
        <v>43227</v>
      </c>
      <c r="C1029" s="5">
        <f t="shared" si="1184"/>
        <v>55769</v>
      </c>
      <c r="D1029" s="5">
        <v>0</v>
      </c>
      <c r="E1029" s="66">
        <f t="shared" si="1186"/>
        <v>0</v>
      </c>
      <c r="F1029" s="66">
        <f t="shared" si="1182"/>
        <v>202</v>
      </c>
      <c r="G1029" s="4">
        <f t="shared" si="1185"/>
        <v>55971</v>
      </c>
      <c r="H1029" s="8">
        <f t="shared" si="1183"/>
        <v>3.622083953450842E-3</v>
      </c>
      <c r="I1029" s="3"/>
      <c r="J1029" s="306">
        <v>43458</v>
      </c>
      <c r="K1029" s="176">
        <v>1260.7</v>
      </c>
      <c r="L1029" s="176">
        <v>1284.7</v>
      </c>
      <c r="M1029" s="176">
        <v>1260</v>
      </c>
      <c r="N1029" s="178">
        <v>1283</v>
      </c>
      <c r="O1029" s="5">
        <f t="shared" si="1135"/>
        <v>24.700000000000045</v>
      </c>
      <c r="P1029" s="8">
        <f t="shared" si="1136"/>
        <v>1.9592289997620405E-2</v>
      </c>
      <c r="Q1029" s="8">
        <f>(AVERAGE(P1026:P1028))*Q1239</f>
        <v>8.6205159965313371E-3</v>
      </c>
      <c r="R1029" s="8">
        <f>P1028/P1239</f>
        <v>0.70510427709250234</v>
      </c>
      <c r="S1029" s="109">
        <f t="shared" si="1116"/>
        <v>1249.8321154831731</v>
      </c>
      <c r="T1029" s="5">
        <f t="shared" si="1117"/>
        <v>10.700000000000045</v>
      </c>
      <c r="U1029" s="8">
        <f t="shared" si="1133"/>
        <v>0.46499999999999775</v>
      </c>
      <c r="V1029" s="19">
        <f t="shared" si="1118"/>
        <v>0</v>
      </c>
      <c r="W1029" s="109">
        <f t="shared" si="1119"/>
        <v>1271.567884516827</v>
      </c>
      <c r="X1029" s="5">
        <f t="shared" si="1120"/>
        <v>9.2999999999999545</v>
      </c>
      <c r="Y1029" s="8">
        <f t="shared" si="1137"/>
        <v>0.53500000000000225</v>
      </c>
      <c r="Z1029" s="5">
        <f t="shared" si="1121"/>
        <v>13</v>
      </c>
      <c r="AA1029" s="5">
        <f>K1029*AA1239</f>
        <v>16.389099999999999</v>
      </c>
      <c r="AB1029" s="5">
        <f t="shared" si="1138"/>
        <v>11.55602450769673</v>
      </c>
      <c r="AC1029" s="2">
        <f t="shared" si="1174"/>
        <v>43458</v>
      </c>
      <c r="AD1029" s="43">
        <f t="shared" si="1142"/>
        <v>1250</v>
      </c>
      <c r="AE1029" s="235">
        <v>4.5</v>
      </c>
      <c r="AF1029" s="131">
        <f>(AK1028&gt;AF1239)*1</f>
        <v>1</v>
      </c>
      <c r="AG1029" s="112">
        <f>MROUND((AD1029*AG1239),5)</f>
        <v>1225</v>
      </c>
      <c r="AH1029" s="113">
        <f>MROUND((AE1029*AH1239),0.1)</f>
        <v>0.8</v>
      </c>
      <c r="AI1029" s="60">
        <f t="shared" si="1143"/>
        <v>24.900000000000091</v>
      </c>
      <c r="AJ1029" s="60">
        <f t="shared" si="1122"/>
        <v>1260.7</v>
      </c>
      <c r="AK1029" s="133">
        <f t="shared" si="1123"/>
        <v>1283</v>
      </c>
      <c r="AL1029" s="41">
        <f t="shared" si="1139"/>
        <v>1270</v>
      </c>
      <c r="AM1029" s="56">
        <f t="shared" si="1140"/>
        <v>2.9000000000000004</v>
      </c>
      <c r="AN1029" s="82">
        <f t="shared" si="1141"/>
        <v>1</v>
      </c>
      <c r="AO1029" s="82">
        <f t="shared" si="1144"/>
        <v>0</v>
      </c>
      <c r="AP1029" s="33">
        <f t="shared" si="1159"/>
        <v>1</v>
      </c>
      <c r="AQ1029" s="29">
        <f t="shared" si="1145"/>
        <v>4.5</v>
      </c>
      <c r="AR1029" s="86">
        <f t="shared" si="1146"/>
        <v>1</v>
      </c>
      <c r="AS1029" s="33">
        <f t="shared" si="1147"/>
        <v>0</v>
      </c>
      <c r="AT1029" s="19">
        <f t="shared" si="1148"/>
        <v>0</v>
      </c>
      <c r="AU1029" s="18">
        <f t="shared" si="1160"/>
        <v>0</v>
      </c>
      <c r="AV1029" s="5">
        <f t="shared" si="1161"/>
        <v>0</v>
      </c>
      <c r="AW1029" s="17">
        <f t="shared" si="1149"/>
        <v>0</v>
      </c>
      <c r="AX1029" s="17">
        <f t="shared" si="1150"/>
        <v>0</v>
      </c>
      <c r="AY1029" s="17">
        <f t="shared" si="1162"/>
        <v>0</v>
      </c>
      <c r="AZ1029" s="19">
        <f t="shared" si="1163"/>
        <v>0</v>
      </c>
      <c r="BA1029" s="19">
        <f t="shared" si="1164"/>
        <v>0</v>
      </c>
      <c r="BB1029" s="19">
        <f t="shared" si="1165"/>
        <v>0</v>
      </c>
      <c r="BC1029" s="19">
        <f t="shared" si="1166"/>
        <v>0</v>
      </c>
      <c r="BD1029" s="17">
        <f t="shared" si="1167"/>
        <v>0</v>
      </c>
      <c r="BE1029" s="17">
        <f t="shared" si="1151"/>
        <v>0</v>
      </c>
      <c r="BF1029" s="38">
        <f t="shared" si="1152"/>
        <v>0</v>
      </c>
      <c r="BG1029" s="38">
        <f t="shared" si="1153"/>
        <v>0</v>
      </c>
      <c r="BH1029" s="38">
        <f t="shared" si="1168"/>
        <v>0</v>
      </c>
      <c r="BI1029" s="38">
        <f t="shared" si="1154"/>
        <v>-0.8</v>
      </c>
      <c r="BJ1029" s="5">
        <f t="shared" si="1155"/>
        <v>4.5</v>
      </c>
      <c r="BK1029" s="5">
        <f t="shared" si="1169"/>
        <v>0</v>
      </c>
      <c r="BL1029" s="22">
        <f t="shared" si="1170"/>
        <v>0</v>
      </c>
      <c r="BM1029" s="5">
        <f t="shared" si="1171"/>
        <v>3.7</v>
      </c>
      <c r="BN1029" s="66">
        <f t="shared" si="1172"/>
        <v>370</v>
      </c>
      <c r="BO1029" s="5">
        <f>AP1029*BO1867</f>
        <v>0</v>
      </c>
      <c r="BP1029" s="5">
        <f>AU1029*BP1239</f>
        <v>0</v>
      </c>
      <c r="BQ1029" s="5">
        <f t="shared" si="1125"/>
        <v>-39</v>
      </c>
      <c r="BR1029" s="356">
        <f t="shared" si="1187"/>
        <v>331</v>
      </c>
      <c r="BS1029" s="5">
        <f t="shared" si="1173"/>
        <v>1283</v>
      </c>
      <c r="BT1029" s="6"/>
      <c r="BU1029" s="306">
        <v>43458</v>
      </c>
      <c r="BV1029" s="38">
        <f t="shared" si="1156"/>
        <v>1283</v>
      </c>
      <c r="BW1029" s="66">
        <f>BV27*BV1029</f>
        <v>105701.10397100016</v>
      </c>
      <c r="BX1029" s="66">
        <f t="shared" si="1177"/>
        <v>2051.4087988136453</v>
      </c>
      <c r="BY1029" s="17">
        <f t="shared" si="1175"/>
        <v>1</v>
      </c>
      <c r="BZ1029" s="17">
        <f t="shared" si="1178"/>
        <v>0</v>
      </c>
      <c r="CA1029" s="66">
        <f t="shared" si="1126"/>
        <v>331</v>
      </c>
      <c r="CB1029" s="66">
        <f>N3+CE1029</f>
        <v>221412</v>
      </c>
      <c r="CC1029" s="66">
        <f>MAX(BW404:BW1029)</f>
        <v>154630.08732904927</v>
      </c>
      <c r="CD1029" s="66">
        <f t="shared" si="1157"/>
        <v>-48928.98335804911</v>
      </c>
      <c r="CE1029" s="66">
        <f t="shared" si="1127"/>
        <v>171412</v>
      </c>
      <c r="CF1029" s="66">
        <f>MAX(CE404:CE1029)</f>
        <v>174010</v>
      </c>
      <c r="CG1029" s="66">
        <f t="shared" si="1158"/>
        <v>-2598</v>
      </c>
      <c r="CH1029" s="370">
        <f t="shared" si="1124"/>
        <v>43458</v>
      </c>
      <c r="CI1029" s="17">
        <f t="shared" si="1179"/>
        <v>1</v>
      </c>
      <c r="CJ1029" s="17">
        <f t="shared" si="1180"/>
        <v>0</v>
      </c>
      <c r="CK1029" s="38">
        <f>MAX(BV38:BV1029)</f>
        <v>1876.9</v>
      </c>
      <c r="CL1029" s="38">
        <f t="shared" si="1176"/>
        <v>-593.90000000000009</v>
      </c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</row>
    <row r="1030" spans="1:147" customFormat="1" x14ac:dyDescent="0.25">
      <c r="A1030" s="3"/>
      <c r="B1030" s="254">
        <f t="shared" si="1181"/>
        <v>43234</v>
      </c>
      <c r="C1030" s="5">
        <f t="shared" si="1184"/>
        <v>55971</v>
      </c>
      <c r="D1030" s="5">
        <v>0</v>
      </c>
      <c r="E1030" s="66">
        <f t="shared" si="1186"/>
        <v>0</v>
      </c>
      <c r="F1030" s="66">
        <f t="shared" si="1182"/>
        <v>342</v>
      </c>
      <c r="G1030" s="4">
        <f t="shared" si="1185"/>
        <v>56313</v>
      </c>
      <c r="H1030" s="8">
        <f t="shared" si="1183"/>
        <v>6.1103071233317256E-3</v>
      </c>
      <c r="I1030" s="3"/>
      <c r="J1030" s="306">
        <v>43465</v>
      </c>
      <c r="K1030" s="176">
        <v>1283</v>
      </c>
      <c r="L1030" s="176">
        <v>1300.4000000000001</v>
      </c>
      <c r="M1030" s="176">
        <v>1278.0999999999999</v>
      </c>
      <c r="N1030" s="178">
        <v>1285.8</v>
      </c>
      <c r="O1030" s="5">
        <f t="shared" si="1135"/>
        <v>22.300000000000182</v>
      </c>
      <c r="P1030" s="8">
        <f t="shared" si="1136"/>
        <v>1.7381137957911286E-2</v>
      </c>
      <c r="Q1030" s="8">
        <f>(AVERAGE(P1027:P1029))*Q1239</f>
        <v>8.0618379989289349E-3</v>
      </c>
      <c r="R1030" s="8">
        <f>P1029/P1239</f>
        <v>0.55562440680828451</v>
      </c>
      <c r="S1030" s="109">
        <f t="shared" si="1116"/>
        <v>1272.6566618473742</v>
      </c>
      <c r="T1030" s="5">
        <f t="shared" si="1117"/>
        <v>8</v>
      </c>
      <c r="U1030" s="8">
        <f t="shared" si="1133"/>
        <v>0.6</v>
      </c>
      <c r="V1030" s="19">
        <f t="shared" si="1118"/>
        <v>0</v>
      </c>
      <c r="W1030" s="109">
        <f t="shared" si="1119"/>
        <v>1293.3433381526258</v>
      </c>
      <c r="X1030" s="5">
        <f t="shared" si="1120"/>
        <v>12</v>
      </c>
      <c r="Y1030" s="8">
        <f t="shared" si="1137"/>
        <v>0.4</v>
      </c>
      <c r="Z1030" s="5">
        <f t="shared" si="1121"/>
        <v>0</v>
      </c>
      <c r="AA1030" s="5">
        <f>K1030*AA1239</f>
        <v>16.678999999999998</v>
      </c>
      <c r="AB1030" s="5">
        <f t="shared" si="1138"/>
        <v>9.2672594811553761</v>
      </c>
      <c r="AC1030" s="2">
        <f t="shared" si="1174"/>
        <v>43465</v>
      </c>
      <c r="AD1030" s="43">
        <f t="shared" si="1142"/>
        <v>1275</v>
      </c>
      <c r="AE1030" s="235">
        <v>5.3</v>
      </c>
      <c r="AF1030" s="131">
        <f>(AK1029&gt;AF1239)*1</f>
        <v>1</v>
      </c>
      <c r="AG1030" s="112">
        <f>MROUND((AD1030*AG1239),5)</f>
        <v>1250</v>
      </c>
      <c r="AH1030" s="113">
        <f>MROUND((AE1030*AH1239),0.1)</f>
        <v>1</v>
      </c>
      <c r="AI1030" s="60">
        <f t="shared" si="1143"/>
        <v>2.7999999999999545</v>
      </c>
      <c r="AJ1030" s="60">
        <f t="shared" si="1122"/>
        <v>1283</v>
      </c>
      <c r="AK1030" s="133">
        <f t="shared" si="1123"/>
        <v>1285.8</v>
      </c>
      <c r="AL1030" s="41">
        <f t="shared" si="1139"/>
        <v>1295</v>
      </c>
      <c r="AM1030" s="56">
        <f t="shared" si="1140"/>
        <v>6.2</v>
      </c>
      <c r="AN1030" s="82">
        <f t="shared" si="1141"/>
        <v>1</v>
      </c>
      <c r="AO1030" s="82">
        <f t="shared" si="1144"/>
        <v>0</v>
      </c>
      <c r="AP1030" s="33">
        <f t="shared" si="1159"/>
        <v>1</v>
      </c>
      <c r="AQ1030" s="29">
        <f t="shared" si="1145"/>
        <v>5.3</v>
      </c>
      <c r="AR1030" s="86">
        <f t="shared" si="1146"/>
        <v>1</v>
      </c>
      <c r="AS1030" s="33">
        <f t="shared" si="1147"/>
        <v>0</v>
      </c>
      <c r="AT1030" s="19">
        <f t="shared" si="1148"/>
        <v>0</v>
      </c>
      <c r="AU1030" s="18">
        <f t="shared" si="1160"/>
        <v>0</v>
      </c>
      <c r="AV1030" s="5">
        <f t="shared" si="1161"/>
        <v>0</v>
      </c>
      <c r="AW1030" s="17">
        <f t="shared" si="1149"/>
        <v>0</v>
      </c>
      <c r="AX1030" s="17">
        <f t="shared" si="1150"/>
        <v>0</v>
      </c>
      <c r="AY1030" s="17">
        <f t="shared" si="1162"/>
        <v>0</v>
      </c>
      <c r="AZ1030" s="19">
        <f t="shared" si="1163"/>
        <v>0</v>
      </c>
      <c r="BA1030" s="19">
        <f t="shared" si="1164"/>
        <v>0</v>
      </c>
      <c r="BB1030" s="19">
        <f t="shared" si="1165"/>
        <v>0</v>
      </c>
      <c r="BC1030" s="19">
        <f t="shared" si="1166"/>
        <v>0</v>
      </c>
      <c r="BD1030" s="17">
        <f t="shared" si="1167"/>
        <v>0</v>
      </c>
      <c r="BE1030" s="17">
        <f t="shared" si="1151"/>
        <v>0</v>
      </c>
      <c r="BF1030" s="38">
        <f t="shared" si="1152"/>
        <v>0</v>
      </c>
      <c r="BG1030" s="38">
        <f t="shared" si="1153"/>
        <v>0</v>
      </c>
      <c r="BH1030" s="38">
        <f t="shared" si="1168"/>
        <v>0</v>
      </c>
      <c r="BI1030" s="38">
        <f t="shared" si="1154"/>
        <v>-1</v>
      </c>
      <c r="BJ1030" s="5">
        <f t="shared" si="1155"/>
        <v>5.3</v>
      </c>
      <c r="BK1030" s="5">
        <f t="shared" si="1169"/>
        <v>0</v>
      </c>
      <c r="BL1030" s="22">
        <f t="shared" si="1170"/>
        <v>0</v>
      </c>
      <c r="BM1030" s="5">
        <f t="shared" si="1171"/>
        <v>4.3</v>
      </c>
      <c r="BN1030" s="66">
        <f t="shared" si="1172"/>
        <v>430</v>
      </c>
      <c r="BO1030" s="5">
        <f>AP1030*BO1868</f>
        <v>0</v>
      </c>
      <c r="BP1030" s="5">
        <f>AU1030*BP1239</f>
        <v>0</v>
      </c>
      <c r="BQ1030" s="5">
        <f t="shared" si="1125"/>
        <v>-39</v>
      </c>
      <c r="BR1030" s="356">
        <f t="shared" si="1187"/>
        <v>391</v>
      </c>
      <c r="BS1030" s="5">
        <f t="shared" si="1173"/>
        <v>1285.8</v>
      </c>
      <c r="BT1030" s="6"/>
      <c r="BU1030" s="306">
        <v>43465</v>
      </c>
      <c r="BV1030" s="38">
        <f t="shared" si="1156"/>
        <v>1285.8</v>
      </c>
      <c r="BW1030" s="66">
        <f>BV27*BV1030</f>
        <v>105931.78447849728</v>
      </c>
      <c r="BX1030" s="66">
        <f t="shared" si="1177"/>
        <v>230.68050749711983</v>
      </c>
      <c r="BY1030" s="17">
        <f t="shared" si="1175"/>
        <v>1</v>
      </c>
      <c r="BZ1030" s="17">
        <f t="shared" si="1178"/>
        <v>0</v>
      </c>
      <c r="CA1030" s="66">
        <f t="shared" si="1126"/>
        <v>391</v>
      </c>
      <c r="CB1030" s="66">
        <f>N3+CE1030</f>
        <v>221803</v>
      </c>
      <c r="CC1030" s="66">
        <f>MAX(BW404:BW1030)</f>
        <v>154630.08732904927</v>
      </c>
      <c r="CD1030" s="66">
        <f t="shared" si="1157"/>
        <v>-48698.302850551991</v>
      </c>
      <c r="CE1030" s="66">
        <f t="shared" si="1127"/>
        <v>171803</v>
      </c>
      <c r="CF1030" s="66">
        <f>MAX(CE404:CE1030)</f>
        <v>174010</v>
      </c>
      <c r="CG1030" s="66">
        <f t="shared" si="1158"/>
        <v>-2207</v>
      </c>
      <c r="CH1030" s="370">
        <f t="shared" si="1124"/>
        <v>43465</v>
      </c>
      <c r="CI1030" s="17">
        <f t="shared" si="1179"/>
        <v>1</v>
      </c>
      <c r="CJ1030" s="17">
        <f t="shared" si="1180"/>
        <v>0</v>
      </c>
      <c r="CK1030" s="38">
        <f>MAX(BV38:BV1030)</f>
        <v>1876.9</v>
      </c>
      <c r="CL1030" s="38">
        <f t="shared" si="1176"/>
        <v>-591.10000000000014</v>
      </c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</row>
    <row r="1031" spans="1:147" customFormat="1" x14ac:dyDescent="0.25">
      <c r="A1031" s="3"/>
      <c r="B1031" s="254">
        <f t="shared" si="1181"/>
        <v>43241</v>
      </c>
      <c r="C1031" s="5">
        <f t="shared" si="1184"/>
        <v>56313</v>
      </c>
      <c r="D1031" s="5">
        <v>0</v>
      </c>
      <c r="E1031" s="66">
        <f t="shared" si="1186"/>
        <v>0</v>
      </c>
      <c r="F1031" s="66">
        <f t="shared" si="1182"/>
        <v>-3188</v>
      </c>
      <c r="G1031" s="4">
        <f t="shared" si="1185"/>
        <v>53125</v>
      </c>
      <c r="H1031" s="8">
        <f t="shared" si="1183"/>
        <v>-5.6612149947614231E-2</v>
      </c>
      <c r="I1031" s="3"/>
      <c r="J1031" s="306">
        <v>43472</v>
      </c>
      <c r="K1031" s="176">
        <v>1287</v>
      </c>
      <c r="L1031" s="176">
        <v>1298</v>
      </c>
      <c r="M1031" s="176">
        <v>1280.2</v>
      </c>
      <c r="N1031" s="178">
        <v>1289.5</v>
      </c>
      <c r="O1031" s="5">
        <f t="shared" si="1135"/>
        <v>17.799999999999955</v>
      </c>
      <c r="P1031" s="8">
        <f t="shared" si="1136"/>
        <v>1.3830613830613795E-2</v>
      </c>
      <c r="Q1031" s="8">
        <f>(AVERAGE(P1028:P1030))*Q1239</f>
        <v>8.2448853409649876E-3</v>
      </c>
      <c r="R1031" s="8">
        <f>P1030/P1239</f>
        <v>0.4929175950687929</v>
      </c>
      <c r="S1031" s="109">
        <f t="shared" si="1116"/>
        <v>1276.3888325661781</v>
      </c>
      <c r="T1031" s="5">
        <f t="shared" si="1117"/>
        <v>12</v>
      </c>
      <c r="U1031" s="8">
        <f t="shared" si="1133"/>
        <v>0.52</v>
      </c>
      <c r="V1031" s="19">
        <f t="shared" si="1118"/>
        <v>0</v>
      </c>
      <c r="W1031" s="109">
        <f t="shared" si="1119"/>
        <v>1297.6111674338219</v>
      </c>
      <c r="X1031" s="5">
        <f t="shared" si="1120"/>
        <v>13</v>
      </c>
      <c r="Y1031" s="8">
        <f t="shared" si="1137"/>
        <v>0.48</v>
      </c>
      <c r="Z1031" s="5">
        <f t="shared" si="1121"/>
        <v>0</v>
      </c>
      <c r="AA1031" s="5">
        <f>K1031*AA1239</f>
        <v>16.730999999999998</v>
      </c>
      <c r="AB1031" s="5">
        <f t="shared" si="1138"/>
        <v>8.2470042830959738</v>
      </c>
      <c r="AC1031" s="2">
        <f t="shared" si="1174"/>
        <v>43472</v>
      </c>
      <c r="AD1031" s="43">
        <f t="shared" si="1142"/>
        <v>1275</v>
      </c>
      <c r="AE1031" s="235">
        <v>5.5</v>
      </c>
      <c r="AF1031" s="131">
        <f>(AK1030&gt;AF1239)*1</f>
        <v>1</v>
      </c>
      <c r="AG1031" s="112">
        <f>MROUND((AD1031*AG1239),5)</f>
        <v>1250</v>
      </c>
      <c r="AH1031" s="113">
        <f>MROUND((AE1031*AH1239),0.1)</f>
        <v>1</v>
      </c>
      <c r="AI1031" s="60">
        <f t="shared" si="1143"/>
        <v>3.7000000000000455</v>
      </c>
      <c r="AJ1031" s="60">
        <f t="shared" si="1122"/>
        <v>1287</v>
      </c>
      <c r="AK1031" s="133">
        <f t="shared" si="1123"/>
        <v>1289.5</v>
      </c>
      <c r="AL1031" s="41">
        <f t="shared" si="1139"/>
        <v>1300</v>
      </c>
      <c r="AM1031" s="56">
        <f t="shared" si="1140"/>
        <v>3.7</v>
      </c>
      <c r="AN1031" s="82">
        <f t="shared" si="1141"/>
        <v>1</v>
      </c>
      <c r="AO1031" s="82">
        <f t="shared" si="1144"/>
        <v>0</v>
      </c>
      <c r="AP1031" s="33">
        <f t="shared" si="1159"/>
        <v>1</v>
      </c>
      <c r="AQ1031" s="29">
        <f t="shared" si="1145"/>
        <v>5.5</v>
      </c>
      <c r="AR1031" s="86">
        <f t="shared" si="1146"/>
        <v>1</v>
      </c>
      <c r="AS1031" s="33">
        <f t="shared" si="1147"/>
        <v>0</v>
      </c>
      <c r="AT1031" s="19">
        <f t="shared" si="1148"/>
        <v>0</v>
      </c>
      <c r="AU1031" s="18">
        <f t="shared" si="1160"/>
        <v>0</v>
      </c>
      <c r="AV1031" s="5">
        <f t="shared" si="1161"/>
        <v>0</v>
      </c>
      <c r="AW1031" s="17">
        <f t="shared" si="1149"/>
        <v>0</v>
      </c>
      <c r="AX1031" s="17">
        <f t="shared" si="1150"/>
        <v>0</v>
      </c>
      <c r="AY1031" s="17">
        <f t="shared" si="1162"/>
        <v>0</v>
      </c>
      <c r="AZ1031" s="19">
        <f t="shared" si="1163"/>
        <v>0</v>
      </c>
      <c r="BA1031" s="19">
        <f t="shared" si="1164"/>
        <v>0</v>
      </c>
      <c r="BB1031" s="19">
        <f t="shared" si="1165"/>
        <v>0</v>
      </c>
      <c r="BC1031" s="19">
        <f t="shared" si="1166"/>
        <v>0</v>
      </c>
      <c r="BD1031" s="17">
        <f t="shared" si="1167"/>
        <v>0</v>
      </c>
      <c r="BE1031" s="17">
        <f t="shared" si="1151"/>
        <v>0</v>
      </c>
      <c r="BF1031" s="38">
        <f t="shared" si="1152"/>
        <v>0</v>
      </c>
      <c r="BG1031" s="38">
        <f t="shared" si="1153"/>
        <v>0</v>
      </c>
      <c r="BH1031" s="38">
        <f t="shared" si="1168"/>
        <v>0</v>
      </c>
      <c r="BI1031" s="38">
        <f t="shared" si="1154"/>
        <v>-1</v>
      </c>
      <c r="BJ1031" s="5">
        <f t="shared" si="1155"/>
        <v>5.5</v>
      </c>
      <c r="BK1031" s="5">
        <f t="shared" si="1169"/>
        <v>0</v>
      </c>
      <c r="BL1031" s="22">
        <f t="shared" si="1170"/>
        <v>0</v>
      </c>
      <c r="BM1031" s="5">
        <f t="shared" si="1171"/>
        <v>4.5</v>
      </c>
      <c r="BN1031" s="66">
        <f t="shared" si="1172"/>
        <v>450</v>
      </c>
      <c r="BO1031" s="5">
        <f>AP1031*BO1869</f>
        <v>0</v>
      </c>
      <c r="BP1031" s="5">
        <f>AU1031*BP1239</f>
        <v>0</v>
      </c>
      <c r="BQ1031" s="5">
        <f t="shared" si="1125"/>
        <v>-39</v>
      </c>
      <c r="BR1031" s="356">
        <f t="shared" si="1187"/>
        <v>411</v>
      </c>
      <c r="BS1031" s="5">
        <f t="shared" si="1173"/>
        <v>1289.5</v>
      </c>
      <c r="BT1031" s="6"/>
      <c r="BU1031" s="306">
        <v>43472</v>
      </c>
      <c r="BV1031" s="38">
        <f t="shared" si="1156"/>
        <v>1289.5</v>
      </c>
      <c r="BW1031" s="66">
        <f>BV27*BV1031</f>
        <v>106236.61229197562</v>
      </c>
      <c r="BX1031" s="66">
        <f t="shared" si="1177"/>
        <v>304.82781347833225</v>
      </c>
      <c r="BY1031" s="17">
        <f t="shared" si="1175"/>
        <v>1</v>
      </c>
      <c r="BZ1031" s="17">
        <f t="shared" si="1178"/>
        <v>0</v>
      </c>
      <c r="CA1031" s="66">
        <f t="shared" si="1126"/>
        <v>411</v>
      </c>
      <c r="CB1031" s="66">
        <f>N3+CE1031</f>
        <v>222214</v>
      </c>
      <c r="CC1031" s="66">
        <f>MAX(BW404:BW1031)</f>
        <v>154630.08732904927</v>
      </c>
      <c r="CD1031" s="66">
        <f t="shared" si="1157"/>
        <v>-48393.475037073658</v>
      </c>
      <c r="CE1031" s="66">
        <f t="shared" si="1127"/>
        <v>172214</v>
      </c>
      <c r="CF1031" s="66">
        <f>MAX(CE404:CE1031)</f>
        <v>174010</v>
      </c>
      <c r="CG1031" s="66">
        <f t="shared" si="1158"/>
        <v>-1796</v>
      </c>
      <c r="CH1031" s="370">
        <f t="shared" si="1124"/>
        <v>43472</v>
      </c>
      <c r="CI1031" s="17">
        <f t="shared" ref="CI1031:CI1062" si="1188">(F1067&gt;0)*1</f>
        <v>1</v>
      </c>
      <c r="CJ1031" s="17">
        <f t="shared" ref="CJ1031:CJ1062" si="1189">(F1067&lt;1)*1</f>
        <v>0</v>
      </c>
      <c r="CK1031" s="38">
        <f>MAX(BV38:BV1031)</f>
        <v>1876.9</v>
      </c>
      <c r="CL1031" s="38">
        <f t="shared" si="1176"/>
        <v>-587.40000000000009</v>
      </c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</row>
    <row r="1032" spans="1:147" customFormat="1" x14ac:dyDescent="0.25">
      <c r="A1032" s="3"/>
      <c r="B1032" s="254">
        <f t="shared" si="1181"/>
        <v>43248</v>
      </c>
      <c r="C1032" s="5">
        <f t="shared" si="1184"/>
        <v>53125</v>
      </c>
      <c r="D1032" s="5">
        <v>0</v>
      </c>
      <c r="E1032" s="66">
        <f t="shared" si="1186"/>
        <v>0</v>
      </c>
      <c r="F1032" s="66">
        <f t="shared" si="1182"/>
        <v>511</v>
      </c>
      <c r="G1032" s="4">
        <f t="shared" si="1185"/>
        <v>53636</v>
      </c>
      <c r="H1032" s="8">
        <f t="shared" si="1183"/>
        <v>9.6188235294117647E-3</v>
      </c>
      <c r="I1032" s="3"/>
      <c r="J1032" s="306">
        <v>43479</v>
      </c>
      <c r="K1032" s="176">
        <v>1288</v>
      </c>
      <c r="L1032" s="176">
        <v>1296.5999999999999</v>
      </c>
      <c r="M1032" s="176">
        <v>1280.0999999999999</v>
      </c>
      <c r="N1032" s="178">
        <v>1282.5999999999999</v>
      </c>
      <c r="O1032" s="5">
        <f t="shared" si="1135"/>
        <v>16.5</v>
      </c>
      <c r="P1032" s="8">
        <f t="shared" si="1136"/>
        <v>1.281055900621118E-2</v>
      </c>
      <c r="Q1032" s="8">
        <f>(AVERAGE(P1029:P1031))*Q1239</f>
        <v>6.773872238152733E-3</v>
      </c>
      <c r="R1032" s="8">
        <f>P1031/P1239</f>
        <v>0.3922270753629406</v>
      </c>
      <c r="S1032" s="109">
        <f t="shared" si="1116"/>
        <v>1279.2752525572594</v>
      </c>
      <c r="T1032" s="5">
        <f t="shared" si="1117"/>
        <v>8</v>
      </c>
      <c r="U1032" s="8">
        <f t="shared" si="1133"/>
        <v>0.46666666666666667</v>
      </c>
      <c r="V1032" s="19">
        <f t="shared" si="1118"/>
        <v>0</v>
      </c>
      <c r="W1032" s="109">
        <f t="shared" si="1119"/>
        <v>1296.7247474427406</v>
      </c>
      <c r="X1032" s="5">
        <f t="shared" si="1120"/>
        <v>7</v>
      </c>
      <c r="Y1032" s="8">
        <f t="shared" si="1137"/>
        <v>0.53333333333333333</v>
      </c>
      <c r="Z1032" s="5">
        <f t="shared" si="1121"/>
        <v>0</v>
      </c>
      <c r="AA1032" s="5">
        <f>K1032*AA1239</f>
        <v>16.744</v>
      </c>
      <c r="AB1032" s="5">
        <f t="shared" si="1138"/>
        <v>6.567450149877077</v>
      </c>
      <c r="AC1032" s="2">
        <f t="shared" si="1174"/>
        <v>43479</v>
      </c>
      <c r="AD1032" s="43">
        <f t="shared" si="1142"/>
        <v>1280</v>
      </c>
      <c r="AE1032" s="235">
        <v>4.3</v>
      </c>
      <c r="AF1032" s="131">
        <f>(AK1031&gt;AF1239)*1</f>
        <v>1</v>
      </c>
      <c r="AG1032" s="112">
        <f>MROUND((AD1032*AG1239),5)</f>
        <v>1255</v>
      </c>
      <c r="AH1032" s="113">
        <f>MROUND((AE1032*AH1239),0.1)</f>
        <v>0.8</v>
      </c>
      <c r="AI1032" s="60">
        <f t="shared" si="1143"/>
        <v>-6.9000000000000909</v>
      </c>
      <c r="AJ1032" s="60">
        <f t="shared" si="1122"/>
        <v>1288</v>
      </c>
      <c r="AK1032" s="133">
        <f t="shared" si="1123"/>
        <v>1282.5999999999999</v>
      </c>
      <c r="AL1032" s="41">
        <f t="shared" si="1139"/>
        <v>1295</v>
      </c>
      <c r="AM1032" s="56">
        <f t="shared" si="1140"/>
        <v>4</v>
      </c>
      <c r="AN1032" s="82">
        <f t="shared" si="1141"/>
        <v>0</v>
      </c>
      <c r="AO1032" s="82">
        <f t="shared" si="1144"/>
        <v>1</v>
      </c>
      <c r="AP1032" s="33">
        <f t="shared" si="1159"/>
        <v>1</v>
      </c>
      <c r="AQ1032" s="29">
        <f t="shared" si="1145"/>
        <v>4.3</v>
      </c>
      <c r="AR1032" s="86">
        <f t="shared" si="1146"/>
        <v>1</v>
      </c>
      <c r="AS1032" s="33">
        <f t="shared" si="1147"/>
        <v>0</v>
      </c>
      <c r="AT1032" s="19">
        <f t="shared" si="1148"/>
        <v>0</v>
      </c>
      <c r="AU1032" s="18">
        <f t="shared" si="1160"/>
        <v>0</v>
      </c>
      <c r="AV1032" s="5">
        <f t="shared" si="1161"/>
        <v>0</v>
      </c>
      <c r="AW1032" s="17">
        <f t="shared" si="1149"/>
        <v>0</v>
      </c>
      <c r="AX1032" s="17">
        <f t="shared" si="1150"/>
        <v>0</v>
      </c>
      <c r="AY1032" s="17">
        <f t="shared" si="1162"/>
        <v>0</v>
      </c>
      <c r="AZ1032" s="19">
        <f t="shared" si="1163"/>
        <v>0</v>
      </c>
      <c r="BA1032" s="19">
        <f t="shared" si="1164"/>
        <v>0</v>
      </c>
      <c r="BB1032" s="19">
        <f t="shared" si="1165"/>
        <v>0</v>
      </c>
      <c r="BC1032" s="19">
        <f t="shared" si="1166"/>
        <v>0</v>
      </c>
      <c r="BD1032" s="17">
        <f t="shared" si="1167"/>
        <v>0</v>
      </c>
      <c r="BE1032" s="17">
        <f t="shared" si="1151"/>
        <v>0</v>
      </c>
      <c r="BF1032" s="38">
        <f t="shared" si="1152"/>
        <v>0</v>
      </c>
      <c r="BG1032" s="38">
        <f t="shared" si="1153"/>
        <v>0</v>
      </c>
      <c r="BH1032" s="38">
        <f t="shared" si="1168"/>
        <v>0</v>
      </c>
      <c r="BI1032" s="38">
        <f t="shared" si="1154"/>
        <v>-0.8</v>
      </c>
      <c r="BJ1032" s="5">
        <f t="shared" si="1155"/>
        <v>4.3</v>
      </c>
      <c r="BK1032" s="5">
        <f t="shared" si="1169"/>
        <v>0</v>
      </c>
      <c r="BL1032" s="22">
        <f t="shared" si="1170"/>
        <v>0</v>
      </c>
      <c r="BM1032" s="5">
        <f t="shared" si="1171"/>
        <v>3.5</v>
      </c>
      <c r="BN1032" s="66">
        <f t="shared" si="1172"/>
        <v>350</v>
      </c>
      <c r="BO1032" s="5">
        <f>AP1032*BO1870</f>
        <v>0</v>
      </c>
      <c r="BP1032" s="5">
        <f>AU1032*BP1239</f>
        <v>0</v>
      </c>
      <c r="BQ1032" s="5">
        <f t="shared" si="1125"/>
        <v>-39</v>
      </c>
      <c r="BR1032" s="356">
        <f t="shared" si="1187"/>
        <v>311</v>
      </c>
      <c r="BS1032" s="5">
        <f t="shared" si="1173"/>
        <v>1282.5999999999999</v>
      </c>
      <c r="BT1032" s="6"/>
      <c r="BU1032" s="306">
        <v>43479</v>
      </c>
      <c r="BV1032" s="38">
        <f t="shared" si="1156"/>
        <v>1282.5999999999999</v>
      </c>
      <c r="BW1032" s="66">
        <f>BV27*BV1032</f>
        <v>105668.14961278629</v>
      </c>
      <c r="BX1032" s="66">
        <f t="shared" si="1177"/>
        <v>-568.46267918932426</v>
      </c>
      <c r="BY1032" s="17">
        <f t="shared" si="1175"/>
        <v>0</v>
      </c>
      <c r="BZ1032" s="17">
        <f t="shared" si="1178"/>
        <v>1</v>
      </c>
      <c r="CA1032" s="66">
        <f t="shared" si="1126"/>
        <v>311</v>
      </c>
      <c r="CB1032" s="66">
        <f>N3+CE1032</f>
        <v>222525</v>
      </c>
      <c r="CC1032" s="66">
        <f>MAX(BW404:BW1032)</f>
        <v>154630.08732904927</v>
      </c>
      <c r="CD1032" s="66">
        <f t="shared" si="1157"/>
        <v>-48961.937716262983</v>
      </c>
      <c r="CE1032" s="66">
        <f t="shared" si="1127"/>
        <v>172525</v>
      </c>
      <c r="CF1032" s="66">
        <f>MAX(CE404:CE1032)</f>
        <v>174010</v>
      </c>
      <c r="CG1032" s="66">
        <f t="shared" si="1158"/>
        <v>-1485</v>
      </c>
      <c r="CH1032" s="370">
        <f t="shared" si="1124"/>
        <v>43479</v>
      </c>
      <c r="CI1032" s="17">
        <f t="shared" si="1188"/>
        <v>1</v>
      </c>
      <c r="CJ1032" s="17">
        <f t="shared" si="1189"/>
        <v>0</v>
      </c>
      <c r="CK1032" s="38">
        <f>MAX(BV38:BV1032)</f>
        <v>1876.9</v>
      </c>
      <c r="CL1032" s="38">
        <f t="shared" si="1176"/>
        <v>-594.30000000000018</v>
      </c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</row>
    <row r="1033" spans="1:147" customFormat="1" x14ac:dyDescent="0.25">
      <c r="A1033" s="3"/>
      <c r="B1033" s="254">
        <f t="shared" si="1181"/>
        <v>43255</v>
      </c>
      <c r="C1033" s="5">
        <f t="shared" si="1184"/>
        <v>53636</v>
      </c>
      <c r="D1033" s="5">
        <v>0</v>
      </c>
      <c r="E1033" s="66">
        <f t="shared" si="1186"/>
        <v>0</v>
      </c>
      <c r="F1033" s="66">
        <f t="shared" si="1182"/>
        <v>331</v>
      </c>
      <c r="G1033" s="4">
        <f t="shared" si="1185"/>
        <v>53967</v>
      </c>
      <c r="H1033" s="8">
        <f t="shared" si="1183"/>
        <v>6.1712282795137593E-3</v>
      </c>
      <c r="I1033" s="3"/>
      <c r="J1033" s="306">
        <v>43486</v>
      </c>
      <c r="K1033" s="176">
        <v>1280.7</v>
      </c>
      <c r="L1033" s="176">
        <v>1303.4000000000001</v>
      </c>
      <c r="M1033" s="176">
        <v>1275.3</v>
      </c>
      <c r="N1033" s="178">
        <v>1298.0999999999999</v>
      </c>
      <c r="O1033" s="5">
        <f t="shared" si="1135"/>
        <v>28.100000000000136</v>
      </c>
      <c r="P1033" s="8">
        <f t="shared" si="1136"/>
        <v>2.1941125946747977E-2</v>
      </c>
      <c r="Q1033" s="8">
        <f>(AVERAGE(P1030:P1032))*Q1239</f>
        <v>5.8696414392981682E-3</v>
      </c>
      <c r="R1033" s="8">
        <f>P1032/P1239</f>
        <v>0.36329899412335764</v>
      </c>
      <c r="S1033" s="109">
        <f t="shared" si="1116"/>
        <v>1273.1827502086908</v>
      </c>
      <c r="T1033" s="5">
        <f t="shared" si="1117"/>
        <v>5.7000000000000455</v>
      </c>
      <c r="U1033" s="8">
        <f t="shared" si="1133"/>
        <v>0.619999999999997</v>
      </c>
      <c r="V1033" s="19">
        <f t="shared" si="1118"/>
        <v>0</v>
      </c>
      <c r="W1033" s="109">
        <f t="shared" si="1119"/>
        <v>1288.2172497913093</v>
      </c>
      <c r="X1033" s="5">
        <f t="shared" si="1120"/>
        <v>9.2999999999999545</v>
      </c>
      <c r="Y1033" s="8">
        <f t="shared" si="1137"/>
        <v>0.380000000000003</v>
      </c>
      <c r="Z1033" s="5">
        <f t="shared" si="1121"/>
        <v>8.0999999999999091</v>
      </c>
      <c r="AA1033" s="5">
        <f>K1033*AA1239</f>
        <v>16.649100000000001</v>
      </c>
      <c r="AB1033" s="5">
        <f t="shared" si="1138"/>
        <v>6.0486012830591944</v>
      </c>
      <c r="AC1033" s="2">
        <f t="shared" si="1174"/>
        <v>43486</v>
      </c>
      <c r="AD1033" s="43">
        <f t="shared" si="1142"/>
        <v>1275</v>
      </c>
      <c r="AE1033" s="235">
        <v>3.1</v>
      </c>
      <c r="AF1033" s="131">
        <f>(AK1032&gt;AF1239)*1</f>
        <v>1</v>
      </c>
      <c r="AG1033" s="112">
        <f>MROUND((AD1033*AG1239),5)</f>
        <v>1250</v>
      </c>
      <c r="AH1033" s="113">
        <f>MROUND((AE1033*AH1239),0.1)</f>
        <v>0.60000000000000009</v>
      </c>
      <c r="AI1033" s="60">
        <f t="shared" si="1143"/>
        <v>15.5</v>
      </c>
      <c r="AJ1033" s="60">
        <f t="shared" si="1122"/>
        <v>1280.7</v>
      </c>
      <c r="AK1033" s="133">
        <f t="shared" si="1123"/>
        <v>1298.0999999999999</v>
      </c>
      <c r="AL1033" s="41">
        <f t="shared" si="1139"/>
        <v>1290</v>
      </c>
      <c r="AM1033" s="56">
        <f t="shared" si="1140"/>
        <v>3.5</v>
      </c>
      <c r="AN1033" s="82">
        <f t="shared" si="1141"/>
        <v>1</v>
      </c>
      <c r="AO1033" s="82">
        <f t="shared" si="1144"/>
        <v>0</v>
      </c>
      <c r="AP1033" s="33">
        <f t="shared" si="1159"/>
        <v>1</v>
      </c>
      <c r="AQ1033" s="29">
        <f t="shared" si="1145"/>
        <v>3.1</v>
      </c>
      <c r="AR1033" s="86">
        <f t="shared" si="1146"/>
        <v>1</v>
      </c>
      <c r="AS1033" s="33">
        <f t="shared" si="1147"/>
        <v>0</v>
      </c>
      <c r="AT1033" s="19">
        <f t="shared" si="1148"/>
        <v>0</v>
      </c>
      <c r="AU1033" s="18">
        <f t="shared" si="1160"/>
        <v>0</v>
      </c>
      <c r="AV1033" s="5">
        <f t="shared" si="1161"/>
        <v>0</v>
      </c>
      <c r="AW1033" s="17">
        <f t="shared" si="1149"/>
        <v>0</v>
      </c>
      <c r="AX1033" s="17">
        <f t="shared" si="1150"/>
        <v>0</v>
      </c>
      <c r="AY1033" s="17">
        <f t="shared" si="1162"/>
        <v>0</v>
      </c>
      <c r="AZ1033" s="19">
        <f t="shared" si="1163"/>
        <v>0</v>
      </c>
      <c r="BA1033" s="19">
        <f t="shared" si="1164"/>
        <v>0</v>
      </c>
      <c r="BB1033" s="19">
        <f t="shared" si="1165"/>
        <v>0</v>
      </c>
      <c r="BC1033" s="19">
        <f t="shared" si="1166"/>
        <v>0</v>
      </c>
      <c r="BD1033" s="17">
        <f t="shared" si="1167"/>
        <v>0</v>
      </c>
      <c r="BE1033" s="17">
        <f t="shared" si="1151"/>
        <v>0</v>
      </c>
      <c r="BF1033" s="38">
        <f t="shared" si="1152"/>
        <v>0</v>
      </c>
      <c r="BG1033" s="38">
        <f t="shared" si="1153"/>
        <v>0</v>
      </c>
      <c r="BH1033" s="38">
        <f t="shared" si="1168"/>
        <v>0</v>
      </c>
      <c r="BI1033" s="38">
        <f t="shared" si="1154"/>
        <v>-0.60000000000000009</v>
      </c>
      <c r="BJ1033" s="5">
        <f t="shared" si="1155"/>
        <v>3.1</v>
      </c>
      <c r="BK1033" s="5">
        <f t="shared" si="1169"/>
        <v>0</v>
      </c>
      <c r="BL1033" s="22">
        <f t="shared" si="1170"/>
        <v>0</v>
      </c>
      <c r="BM1033" s="5">
        <f t="shared" si="1171"/>
        <v>2.5</v>
      </c>
      <c r="BN1033" s="66">
        <f t="shared" si="1172"/>
        <v>250</v>
      </c>
      <c r="BO1033" s="5">
        <f>AP1033*BO1871</f>
        <v>0</v>
      </c>
      <c r="BP1033" s="5">
        <f>AU1033*BP1239</f>
        <v>0</v>
      </c>
      <c r="BQ1033" s="5">
        <f t="shared" si="1125"/>
        <v>-39</v>
      </c>
      <c r="BR1033" s="356">
        <f t="shared" si="1187"/>
        <v>211</v>
      </c>
      <c r="BS1033" s="5">
        <f t="shared" si="1173"/>
        <v>1298.0999999999999</v>
      </c>
      <c r="BT1033" s="6"/>
      <c r="BU1033" s="306">
        <v>43486</v>
      </c>
      <c r="BV1033" s="38">
        <f t="shared" si="1156"/>
        <v>1298.0999999999999</v>
      </c>
      <c r="BW1033" s="66">
        <f>BV27*BV1033</f>
        <v>106945.1309935739</v>
      </c>
      <c r="BX1033" s="66">
        <f t="shared" si="1177"/>
        <v>1276.9813807876053</v>
      </c>
      <c r="BY1033" s="17">
        <f t="shared" si="1175"/>
        <v>1</v>
      </c>
      <c r="BZ1033" s="17">
        <f t="shared" si="1178"/>
        <v>0</v>
      </c>
      <c r="CA1033" s="66">
        <f t="shared" si="1126"/>
        <v>211</v>
      </c>
      <c r="CB1033" s="66">
        <f>N3+CE1033</f>
        <v>222736</v>
      </c>
      <c r="CC1033" s="66">
        <f>MAX(BW404:BW1033)</f>
        <v>154630.08732904927</v>
      </c>
      <c r="CD1033" s="66">
        <f t="shared" si="1157"/>
        <v>-47684.956335475377</v>
      </c>
      <c r="CE1033" s="66">
        <f t="shared" si="1127"/>
        <v>172736</v>
      </c>
      <c r="CF1033" s="66">
        <f>MAX(CE404:CE1033)</f>
        <v>174010</v>
      </c>
      <c r="CG1033" s="66">
        <f t="shared" si="1158"/>
        <v>-1274</v>
      </c>
      <c r="CH1033" s="370">
        <f t="shared" si="1124"/>
        <v>43486</v>
      </c>
      <c r="CI1033" s="17">
        <f t="shared" si="1188"/>
        <v>1</v>
      </c>
      <c r="CJ1033" s="17">
        <f t="shared" si="1189"/>
        <v>0</v>
      </c>
      <c r="CK1033" s="38">
        <f>MAX(BV38:BV1033)</f>
        <v>1876.9</v>
      </c>
      <c r="CL1033" s="38">
        <f t="shared" si="1176"/>
        <v>-578.80000000000018</v>
      </c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</row>
    <row r="1034" spans="1:147" customFormat="1" x14ac:dyDescent="0.25">
      <c r="A1034" s="3"/>
      <c r="B1034" s="254">
        <f t="shared" si="1181"/>
        <v>43262</v>
      </c>
      <c r="C1034" s="5">
        <f t="shared" si="1184"/>
        <v>53967</v>
      </c>
      <c r="D1034" s="5">
        <v>0</v>
      </c>
      <c r="E1034" s="66">
        <f t="shared" si="1186"/>
        <v>0</v>
      </c>
      <c r="F1034" s="66">
        <f t="shared" si="1182"/>
        <v>261</v>
      </c>
      <c r="G1034" s="4">
        <f t="shared" si="1185"/>
        <v>54228</v>
      </c>
      <c r="H1034" s="8">
        <f t="shared" si="1183"/>
        <v>4.8362888431819446E-3</v>
      </c>
      <c r="I1034" s="3"/>
      <c r="J1034" s="306">
        <v>43493</v>
      </c>
      <c r="K1034" s="176">
        <v>1302.3</v>
      </c>
      <c r="L1034" s="176">
        <v>1331.1</v>
      </c>
      <c r="M1034" s="176">
        <v>1296.5</v>
      </c>
      <c r="N1034" s="178">
        <v>1322.1</v>
      </c>
      <c r="O1034" s="5">
        <f t="shared" si="1135"/>
        <v>34.599999999999909</v>
      </c>
      <c r="P1034" s="8">
        <f t="shared" si="1136"/>
        <v>2.6568379021730714E-2</v>
      </c>
      <c r="Q1034" s="8">
        <f>(AVERAGE(P1031:P1033))*Q1239</f>
        <v>6.4776398378097282E-3</v>
      </c>
      <c r="R1034" s="8">
        <f>P1033/P1239</f>
        <v>0.62223584330103188</v>
      </c>
      <c r="S1034" s="109">
        <f t="shared" si="1116"/>
        <v>1293.8641696392203</v>
      </c>
      <c r="T1034" s="5">
        <f t="shared" si="1117"/>
        <v>7.2999999999999545</v>
      </c>
      <c r="U1034" s="8">
        <f t="shared" si="1133"/>
        <v>0.51333333333333642</v>
      </c>
      <c r="V1034" s="19">
        <f t="shared" si="1118"/>
        <v>0</v>
      </c>
      <c r="W1034" s="109">
        <f t="shared" si="1119"/>
        <v>1310.7358303607796</v>
      </c>
      <c r="X1034" s="5">
        <f t="shared" si="1120"/>
        <v>7.7000000000000455</v>
      </c>
      <c r="Y1034" s="8">
        <f t="shared" si="1137"/>
        <v>0.48666666666666358</v>
      </c>
      <c r="Z1034" s="5">
        <f t="shared" si="1121"/>
        <v>12.099999999999909</v>
      </c>
      <c r="AA1034" s="5">
        <f>K1034*AA1239</f>
        <v>16.9299</v>
      </c>
      <c r="AB1034" s="5">
        <f t="shared" si="1138"/>
        <v>10.534390603502139</v>
      </c>
      <c r="AC1034" s="2">
        <f t="shared" si="1174"/>
        <v>43493</v>
      </c>
      <c r="AD1034" s="43">
        <f t="shared" si="1142"/>
        <v>1295</v>
      </c>
      <c r="AE1034" s="235">
        <v>3.7</v>
      </c>
      <c r="AF1034" s="131">
        <f>(AK1033&gt;AF1239)*1</f>
        <v>1</v>
      </c>
      <c r="AG1034" s="112">
        <f>MROUND((AD1034*AG1239),5)</f>
        <v>1270</v>
      </c>
      <c r="AH1034" s="113">
        <f>MROUND((AE1034*AH1239),0.1)</f>
        <v>0.70000000000000007</v>
      </c>
      <c r="AI1034" s="60">
        <f t="shared" si="1143"/>
        <v>24</v>
      </c>
      <c r="AJ1034" s="60">
        <f t="shared" si="1122"/>
        <v>1302.3</v>
      </c>
      <c r="AK1034" s="133">
        <f t="shared" si="1123"/>
        <v>1322.1</v>
      </c>
      <c r="AL1034" s="41">
        <f t="shared" si="1139"/>
        <v>1310</v>
      </c>
      <c r="AM1034" s="56">
        <f t="shared" si="1140"/>
        <v>2.3000000000000003</v>
      </c>
      <c r="AN1034" s="82">
        <f t="shared" si="1141"/>
        <v>1</v>
      </c>
      <c r="AO1034" s="82">
        <f t="shared" si="1144"/>
        <v>0</v>
      </c>
      <c r="AP1034" s="33">
        <f t="shared" si="1159"/>
        <v>1</v>
      </c>
      <c r="AQ1034" s="29">
        <f t="shared" si="1145"/>
        <v>3.7</v>
      </c>
      <c r="AR1034" s="86">
        <f t="shared" si="1146"/>
        <v>1</v>
      </c>
      <c r="AS1034" s="33">
        <f t="shared" si="1147"/>
        <v>0</v>
      </c>
      <c r="AT1034" s="19">
        <f t="shared" si="1148"/>
        <v>0</v>
      </c>
      <c r="AU1034" s="18">
        <f t="shared" si="1160"/>
        <v>0</v>
      </c>
      <c r="AV1034" s="5">
        <f t="shared" si="1161"/>
        <v>0</v>
      </c>
      <c r="AW1034" s="17">
        <f t="shared" si="1149"/>
        <v>0</v>
      </c>
      <c r="AX1034" s="17">
        <f t="shared" si="1150"/>
        <v>0</v>
      </c>
      <c r="AY1034" s="17">
        <f t="shared" si="1162"/>
        <v>0</v>
      </c>
      <c r="AZ1034" s="19">
        <f t="shared" si="1163"/>
        <v>0</v>
      </c>
      <c r="BA1034" s="19">
        <f t="shared" si="1164"/>
        <v>0</v>
      </c>
      <c r="BB1034" s="19">
        <f t="shared" si="1165"/>
        <v>0</v>
      </c>
      <c r="BC1034" s="19">
        <f t="shared" si="1166"/>
        <v>0</v>
      </c>
      <c r="BD1034" s="17">
        <f t="shared" si="1167"/>
        <v>0</v>
      </c>
      <c r="BE1034" s="17">
        <f t="shared" si="1151"/>
        <v>0</v>
      </c>
      <c r="BF1034" s="38">
        <f t="shared" si="1152"/>
        <v>0</v>
      </c>
      <c r="BG1034" s="38">
        <f t="shared" si="1153"/>
        <v>0</v>
      </c>
      <c r="BH1034" s="38">
        <f t="shared" si="1168"/>
        <v>0</v>
      </c>
      <c r="BI1034" s="38">
        <f t="shared" si="1154"/>
        <v>-0.70000000000000007</v>
      </c>
      <c r="BJ1034" s="5">
        <f t="shared" si="1155"/>
        <v>3.7</v>
      </c>
      <c r="BK1034" s="5">
        <f t="shared" si="1169"/>
        <v>0</v>
      </c>
      <c r="BL1034" s="22">
        <f t="shared" si="1170"/>
        <v>0</v>
      </c>
      <c r="BM1034" s="5">
        <f t="shared" si="1171"/>
        <v>3</v>
      </c>
      <c r="BN1034" s="66">
        <f t="shared" si="1172"/>
        <v>300</v>
      </c>
      <c r="BO1034" s="5">
        <f>AP1034*BO1872</f>
        <v>0</v>
      </c>
      <c r="BP1034" s="5">
        <f>AU1034*BP1239</f>
        <v>0</v>
      </c>
      <c r="BQ1034" s="5">
        <f t="shared" si="1125"/>
        <v>-39</v>
      </c>
      <c r="BR1034" s="356">
        <f t="shared" si="1187"/>
        <v>261</v>
      </c>
      <c r="BS1034" s="5">
        <f t="shared" si="1173"/>
        <v>1322.1</v>
      </c>
      <c r="BT1034" s="6"/>
      <c r="BU1034" s="306">
        <v>43493</v>
      </c>
      <c r="BV1034" s="38">
        <f t="shared" si="1156"/>
        <v>1322.1</v>
      </c>
      <c r="BW1034" s="66">
        <f>BV27*BV1034</f>
        <v>108922.39248640633</v>
      </c>
      <c r="BX1034" s="66">
        <f t="shared" si="1177"/>
        <v>1977.2614928324329</v>
      </c>
      <c r="BY1034" s="17">
        <f t="shared" si="1175"/>
        <v>1</v>
      </c>
      <c r="BZ1034" s="17">
        <f t="shared" si="1178"/>
        <v>0</v>
      </c>
      <c r="CA1034" s="66">
        <f t="shared" si="1126"/>
        <v>261</v>
      </c>
      <c r="CB1034" s="66">
        <f>N3+CE1034</f>
        <v>222997</v>
      </c>
      <c r="CC1034" s="66">
        <f>MAX(BW404:BW1034)</f>
        <v>154630.08732904927</v>
      </c>
      <c r="CD1034" s="66">
        <f t="shared" si="1157"/>
        <v>-45707.694842642944</v>
      </c>
      <c r="CE1034" s="66">
        <f t="shared" si="1127"/>
        <v>172997</v>
      </c>
      <c r="CF1034" s="66">
        <f>MAX(CE404:CE1034)</f>
        <v>174010</v>
      </c>
      <c r="CG1034" s="66">
        <f t="shared" si="1158"/>
        <v>-1013</v>
      </c>
      <c r="CH1034" s="370">
        <f t="shared" si="1124"/>
        <v>43493</v>
      </c>
      <c r="CI1034" s="17">
        <f t="shared" si="1188"/>
        <v>1</v>
      </c>
      <c r="CJ1034" s="17">
        <f t="shared" si="1189"/>
        <v>0</v>
      </c>
      <c r="CK1034" s="38">
        <f>MAX(BV38:BV1034)</f>
        <v>1876.9</v>
      </c>
      <c r="CL1034" s="38">
        <f t="shared" si="1176"/>
        <v>-554.80000000000018</v>
      </c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</row>
    <row r="1035" spans="1:147" customFormat="1" x14ac:dyDescent="0.25">
      <c r="A1035" s="3"/>
      <c r="B1035" s="254">
        <f t="shared" si="1181"/>
        <v>43269</v>
      </c>
      <c r="C1035" s="5">
        <f t="shared" si="1184"/>
        <v>54228</v>
      </c>
      <c r="D1035" s="5">
        <v>0</v>
      </c>
      <c r="E1035" s="66">
        <f t="shared" si="1186"/>
        <v>0</v>
      </c>
      <c r="F1035" s="66">
        <f t="shared" si="1182"/>
        <v>182</v>
      </c>
      <c r="G1035" s="4">
        <f t="shared" si="1185"/>
        <v>54410</v>
      </c>
      <c r="H1035" s="8">
        <f t="shared" si="1183"/>
        <v>3.3561997492070517E-3</v>
      </c>
      <c r="I1035" s="3"/>
      <c r="J1035" s="306">
        <v>43500</v>
      </c>
      <c r="K1035" s="176">
        <v>1322.6</v>
      </c>
      <c r="L1035" s="176">
        <v>1323.6</v>
      </c>
      <c r="M1035" s="176">
        <v>1306.4000000000001</v>
      </c>
      <c r="N1035" s="178">
        <v>1318.5</v>
      </c>
      <c r="O1035" s="5">
        <f t="shared" si="1135"/>
        <v>17.199999999999818</v>
      </c>
      <c r="P1035" s="8">
        <f t="shared" si="1136"/>
        <v>1.3004687736276893E-2</v>
      </c>
      <c r="Q1035" s="8">
        <f>(AVERAGE(P1032:P1034))*Q1239</f>
        <v>8.1760085299586501E-3</v>
      </c>
      <c r="R1035" s="8">
        <f>P1034/P1239</f>
        <v>0.75346168495871246</v>
      </c>
      <c r="S1035" s="109">
        <f t="shared" si="1116"/>
        <v>1311.7864111182766</v>
      </c>
      <c r="T1035" s="5">
        <f t="shared" si="1117"/>
        <v>12.599999999999909</v>
      </c>
      <c r="U1035" s="8">
        <f t="shared" si="1133"/>
        <v>0.49600000000000366</v>
      </c>
      <c r="V1035" s="19">
        <f t="shared" si="1118"/>
        <v>0</v>
      </c>
      <c r="W1035" s="109">
        <f t="shared" si="1119"/>
        <v>1333.4135888817232</v>
      </c>
      <c r="X1035" s="5">
        <f t="shared" si="1120"/>
        <v>12.400000000000091</v>
      </c>
      <c r="Y1035" s="8">
        <f t="shared" si="1137"/>
        <v>0.50399999999999634</v>
      </c>
      <c r="Z1035" s="5">
        <f t="shared" si="1121"/>
        <v>0</v>
      </c>
      <c r="AA1035" s="5">
        <f>K1035*AA1239</f>
        <v>17.1938</v>
      </c>
      <c r="AB1035" s="5">
        <f t="shared" si="1138"/>
        <v>12.954869518843109</v>
      </c>
      <c r="AC1035" s="2">
        <f t="shared" si="1174"/>
        <v>43500</v>
      </c>
      <c r="AD1035" s="43">
        <f t="shared" si="1142"/>
        <v>1310</v>
      </c>
      <c r="AE1035" s="235">
        <v>5.4</v>
      </c>
      <c r="AF1035" s="131">
        <f>(AK1034&gt;AF1239)*1</f>
        <v>1</v>
      </c>
      <c r="AG1035" s="112">
        <f>MROUND((AD1035*AG1239),5)</f>
        <v>1285</v>
      </c>
      <c r="AH1035" s="113">
        <f>MROUND((AE1035*AH1239),0.1)</f>
        <v>1</v>
      </c>
      <c r="AI1035" s="60">
        <f t="shared" si="1143"/>
        <v>-3.5999999999999091</v>
      </c>
      <c r="AJ1035" s="60">
        <f t="shared" si="1122"/>
        <v>1322.6</v>
      </c>
      <c r="AK1035" s="133">
        <f t="shared" si="1123"/>
        <v>1318.5</v>
      </c>
      <c r="AL1035" s="41">
        <f t="shared" si="1139"/>
        <v>1335</v>
      </c>
      <c r="AM1035" s="56">
        <f t="shared" si="1140"/>
        <v>5.1000000000000005</v>
      </c>
      <c r="AN1035" s="82">
        <f t="shared" si="1141"/>
        <v>0</v>
      </c>
      <c r="AO1035" s="82">
        <f t="shared" si="1144"/>
        <v>1</v>
      </c>
      <c r="AP1035" s="33">
        <f t="shared" si="1159"/>
        <v>1</v>
      </c>
      <c r="AQ1035" s="29">
        <f t="shared" si="1145"/>
        <v>5.4</v>
      </c>
      <c r="AR1035" s="86">
        <f t="shared" si="1146"/>
        <v>1</v>
      </c>
      <c r="AS1035" s="33">
        <f t="shared" si="1147"/>
        <v>0</v>
      </c>
      <c r="AT1035" s="19">
        <f t="shared" si="1148"/>
        <v>0</v>
      </c>
      <c r="AU1035" s="18">
        <f t="shared" si="1160"/>
        <v>0</v>
      </c>
      <c r="AV1035" s="5">
        <f t="shared" si="1161"/>
        <v>0</v>
      </c>
      <c r="AW1035" s="17">
        <f t="shared" si="1149"/>
        <v>0</v>
      </c>
      <c r="AX1035" s="17">
        <f t="shared" si="1150"/>
        <v>0</v>
      </c>
      <c r="AY1035" s="17">
        <f t="shared" si="1162"/>
        <v>0</v>
      </c>
      <c r="AZ1035" s="19">
        <f t="shared" si="1163"/>
        <v>0</v>
      </c>
      <c r="BA1035" s="19">
        <f t="shared" si="1164"/>
        <v>0</v>
      </c>
      <c r="BB1035" s="19">
        <f t="shared" si="1165"/>
        <v>0</v>
      </c>
      <c r="BC1035" s="19">
        <f t="shared" si="1166"/>
        <v>0</v>
      </c>
      <c r="BD1035" s="17">
        <f t="shared" si="1167"/>
        <v>0</v>
      </c>
      <c r="BE1035" s="17">
        <f t="shared" si="1151"/>
        <v>0</v>
      </c>
      <c r="BF1035" s="38">
        <f t="shared" si="1152"/>
        <v>0</v>
      </c>
      <c r="BG1035" s="38">
        <f t="shared" si="1153"/>
        <v>0</v>
      </c>
      <c r="BH1035" s="38">
        <f t="shared" si="1168"/>
        <v>0</v>
      </c>
      <c r="BI1035" s="38">
        <f t="shared" si="1154"/>
        <v>-1</v>
      </c>
      <c r="BJ1035" s="5">
        <f t="shared" si="1155"/>
        <v>5.4</v>
      </c>
      <c r="BK1035" s="5">
        <f t="shared" si="1169"/>
        <v>0</v>
      </c>
      <c r="BL1035" s="22">
        <f t="shared" si="1170"/>
        <v>0</v>
      </c>
      <c r="BM1035" s="5">
        <f t="shared" si="1171"/>
        <v>4.4000000000000004</v>
      </c>
      <c r="BN1035" s="66">
        <f t="shared" si="1172"/>
        <v>440.00000000000006</v>
      </c>
      <c r="BO1035" s="5">
        <f>AP1035*BO1873</f>
        <v>0</v>
      </c>
      <c r="BP1035" s="5">
        <f>AU1035*BP1239</f>
        <v>0</v>
      </c>
      <c r="BQ1035" s="5">
        <f t="shared" si="1125"/>
        <v>-39</v>
      </c>
      <c r="BR1035" s="356">
        <f t="shared" si="1187"/>
        <v>401.00000000000006</v>
      </c>
      <c r="BS1035" s="5">
        <f t="shared" si="1173"/>
        <v>1318.5</v>
      </c>
      <c r="BT1035" s="6"/>
      <c r="BU1035" s="306">
        <v>43500</v>
      </c>
      <c r="BV1035" s="38">
        <f t="shared" si="1156"/>
        <v>1318.5</v>
      </c>
      <c r="BW1035" s="66">
        <f>BV27*BV1035</f>
        <v>108625.80326248147</v>
      </c>
      <c r="BX1035" s="66">
        <f t="shared" si="1177"/>
        <v>-296.5892239248642</v>
      </c>
      <c r="BY1035" s="17">
        <f t="shared" si="1175"/>
        <v>0</v>
      </c>
      <c r="BZ1035" s="17">
        <f t="shared" si="1178"/>
        <v>1</v>
      </c>
      <c r="CA1035" s="66">
        <f t="shared" si="1126"/>
        <v>401</v>
      </c>
      <c r="CB1035" s="66">
        <f>N3+CE1035</f>
        <v>223398</v>
      </c>
      <c r="CC1035" s="66">
        <f>MAX(BW404:BW1035)</f>
        <v>154630.08732904927</v>
      </c>
      <c r="CD1035" s="66">
        <f t="shared" si="1157"/>
        <v>-46004.284066567809</v>
      </c>
      <c r="CE1035" s="66">
        <f t="shared" si="1127"/>
        <v>173398</v>
      </c>
      <c r="CF1035" s="66">
        <f>MAX(CE404:CE1035)</f>
        <v>174010</v>
      </c>
      <c r="CG1035" s="66">
        <f t="shared" si="1158"/>
        <v>-612</v>
      </c>
      <c r="CH1035" s="370">
        <f t="shared" si="1124"/>
        <v>43500</v>
      </c>
      <c r="CI1035" s="17">
        <f t="shared" si="1188"/>
        <v>1</v>
      </c>
      <c r="CJ1035" s="17">
        <f t="shared" si="1189"/>
        <v>0</v>
      </c>
      <c r="CK1035" s="38">
        <f>MAX(BV38:BV1035)</f>
        <v>1876.9</v>
      </c>
      <c r="CL1035" s="38">
        <f t="shared" si="1176"/>
        <v>-558.40000000000009</v>
      </c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</row>
    <row r="1036" spans="1:147" customFormat="1" x14ac:dyDescent="0.25">
      <c r="A1036" s="3"/>
      <c r="B1036" s="254">
        <f t="shared" si="1181"/>
        <v>43276</v>
      </c>
      <c r="C1036" s="5">
        <f t="shared" si="1184"/>
        <v>54410</v>
      </c>
      <c r="D1036" s="5">
        <v>0</v>
      </c>
      <c r="E1036" s="66">
        <f t="shared" si="1186"/>
        <v>0</v>
      </c>
      <c r="F1036" s="66">
        <f t="shared" si="1182"/>
        <v>532</v>
      </c>
      <c r="G1036" s="4">
        <f t="shared" si="1185"/>
        <v>54942</v>
      </c>
      <c r="H1036" s="8">
        <f t="shared" si="1183"/>
        <v>9.7776144091159707E-3</v>
      </c>
      <c r="I1036" s="3"/>
      <c r="J1036" s="306">
        <v>43507</v>
      </c>
      <c r="K1036" s="176">
        <v>1318.1</v>
      </c>
      <c r="L1036" s="176">
        <v>1325.8</v>
      </c>
      <c r="M1036" s="176">
        <v>1304.7</v>
      </c>
      <c r="N1036" s="178">
        <v>1322.1</v>
      </c>
      <c r="O1036" s="5">
        <f t="shared" si="1135"/>
        <v>21.099999999999909</v>
      </c>
      <c r="P1036" s="8">
        <f t="shared" si="1136"/>
        <v>1.6007890144905477E-2</v>
      </c>
      <c r="Q1036" s="8">
        <f>(AVERAGE(P1033:P1035))*Q1239</f>
        <v>8.2018923606340787E-3</v>
      </c>
      <c r="R1036" s="8">
        <f>P1035/P1239</f>
        <v>0.36880435671753664</v>
      </c>
      <c r="S1036" s="109">
        <f t="shared" si="1116"/>
        <v>1307.2890856794481</v>
      </c>
      <c r="T1036" s="5">
        <f t="shared" si="1117"/>
        <v>13.099999999999909</v>
      </c>
      <c r="U1036" s="8">
        <f t="shared" si="1133"/>
        <v>0.47600000000000364</v>
      </c>
      <c r="V1036" s="19">
        <f t="shared" si="1118"/>
        <v>0</v>
      </c>
      <c r="W1036" s="109">
        <f t="shared" si="1119"/>
        <v>1328.9109143205517</v>
      </c>
      <c r="X1036" s="5">
        <f t="shared" si="1120"/>
        <v>11.900000000000091</v>
      </c>
      <c r="Y1036" s="8">
        <f t="shared" si="1137"/>
        <v>0.52399999999999636</v>
      </c>
      <c r="Z1036" s="5">
        <f t="shared" si="1121"/>
        <v>0</v>
      </c>
      <c r="AA1036" s="5">
        <f>K1036*AA1239</f>
        <v>17.135299999999997</v>
      </c>
      <c r="AB1036" s="5">
        <f t="shared" si="1138"/>
        <v>6.319573293662005</v>
      </c>
      <c r="AC1036" s="2">
        <f t="shared" si="1174"/>
        <v>43507</v>
      </c>
      <c r="AD1036" s="43">
        <f t="shared" si="1142"/>
        <v>1305</v>
      </c>
      <c r="AE1036" s="235">
        <v>6.4</v>
      </c>
      <c r="AF1036" s="131">
        <f>(AK1035&gt;AF1239)*1</f>
        <v>1</v>
      </c>
      <c r="AG1036" s="112">
        <f>MROUND((AD1036*AG1239),5)</f>
        <v>1280</v>
      </c>
      <c r="AH1036" s="113">
        <f>MROUND((AE1036*AH1239),0.1)</f>
        <v>1.2000000000000002</v>
      </c>
      <c r="AI1036" s="60">
        <f t="shared" si="1143"/>
        <v>3.5999999999999091</v>
      </c>
      <c r="AJ1036" s="60">
        <f t="shared" si="1122"/>
        <v>1318.1</v>
      </c>
      <c r="AK1036" s="133">
        <f t="shared" si="1123"/>
        <v>1322.1</v>
      </c>
      <c r="AL1036" s="41">
        <f t="shared" si="1139"/>
        <v>1330</v>
      </c>
      <c r="AM1036" s="56">
        <f t="shared" si="1140"/>
        <v>6.5</v>
      </c>
      <c r="AN1036" s="82">
        <f t="shared" si="1141"/>
        <v>1</v>
      </c>
      <c r="AO1036" s="82">
        <f t="shared" si="1144"/>
        <v>0</v>
      </c>
      <c r="AP1036" s="33">
        <f t="shared" si="1159"/>
        <v>1</v>
      </c>
      <c r="AQ1036" s="29">
        <f t="shared" si="1145"/>
        <v>6.4</v>
      </c>
      <c r="AR1036" s="86">
        <f t="shared" si="1146"/>
        <v>1</v>
      </c>
      <c r="AS1036" s="33">
        <f t="shared" si="1147"/>
        <v>0</v>
      </c>
      <c r="AT1036" s="19">
        <f t="shared" si="1148"/>
        <v>0</v>
      </c>
      <c r="AU1036" s="18">
        <f t="shared" si="1160"/>
        <v>0</v>
      </c>
      <c r="AV1036" s="5">
        <f t="shared" si="1161"/>
        <v>0</v>
      </c>
      <c r="AW1036" s="17">
        <f t="shared" si="1149"/>
        <v>0</v>
      </c>
      <c r="AX1036" s="17">
        <f t="shared" si="1150"/>
        <v>0</v>
      </c>
      <c r="AY1036" s="17">
        <f t="shared" si="1162"/>
        <v>0</v>
      </c>
      <c r="AZ1036" s="19">
        <f t="shared" si="1163"/>
        <v>0</v>
      </c>
      <c r="BA1036" s="19">
        <f t="shared" si="1164"/>
        <v>0</v>
      </c>
      <c r="BB1036" s="19">
        <f t="shared" si="1165"/>
        <v>0</v>
      </c>
      <c r="BC1036" s="19">
        <f t="shared" si="1166"/>
        <v>0</v>
      </c>
      <c r="BD1036" s="17">
        <f t="shared" si="1167"/>
        <v>0</v>
      </c>
      <c r="BE1036" s="17">
        <f t="shared" si="1151"/>
        <v>0</v>
      </c>
      <c r="BF1036" s="38">
        <f t="shared" si="1152"/>
        <v>0</v>
      </c>
      <c r="BG1036" s="38">
        <f t="shared" si="1153"/>
        <v>0</v>
      </c>
      <c r="BH1036" s="38">
        <f t="shared" si="1168"/>
        <v>0</v>
      </c>
      <c r="BI1036" s="38">
        <f t="shared" si="1154"/>
        <v>-1.2000000000000002</v>
      </c>
      <c r="BJ1036" s="5">
        <f t="shared" si="1155"/>
        <v>6.4</v>
      </c>
      <c r="BK1036" s="5">
        <f t="shared" si="1169"/>
        <v>0</v>
      </c>
      <c r="BL1036" s="22">
        <f t="shared" si="1170"/>
        <v>0</v>
      </c>
      <c r="BM1036" s="5">
        <f t="shared" si="1171"/>
        <v>5.2</v>
      </c>
      <c r="BN1036" s="66">
        <f t="shared" si="1172"/>
        <v>520</v>
      </c>
      <c r="BO1036" s="5">
        <f>AP1036*BO1874</f>
        <v>0</v>
      </c>
      <c r="BP1036" s="5">
        <f>AU1036*BP1239</f>
        <v>0</v>
      </c>
      <c r="BQ1036" s="5">
        <f t="shared" si="1125"/>
        <v>-39</v>
      </c>
      <c r="BR1036" s="356">
        <f t="shared" si="1187"/>
        <v>481</v>
      </c>
      <c r="BS1036" s="5">
        <f t="shared" si="1173"/>
        <v>1322.1</v>
      </c>
      <c r="BT1036" s="6"/>
      <c r="BU1036" s="306">
        <v>43507</v>
      </c>
      <c r="BV1036" s="38">
        <f t="shared" si="1156"/>
        <v>1322.1</v>
      </c>
      <c r="BW1036" s="66">
        <f>BV27*BV1036</f>
        <v>108922.39248640633</v>
      </c>
      <c r="BX1036" s="66">
        <f t="shared" si="1177"/>
        <v>296.5892239248642</v>
      </c>
      <c r="BY1036" s="17">
        <f t="shared" si="1175"/>
        <v>1</v>
      </c>
      <c r="BZ1036" s="17">
        <f t="shared" si="1178"/>
        <v>0</v>
      </c>
      <c r="CA1036" s="66">
        <f t="shared" si="1126"/>
        <v>481</v>
      </c>
      <c r="CB1036" s="66">
        <f>N3+CE1036</f>
        <v>223879</v>
      </c>
      <c r="CC1036" s="66">
        <f>MAX(BW404:BW1036)</f>
        <v>154630.08732904927</v>
      </c>
      <c r="CD1036" s="66">
        <f t="shared" si="1157"/>
        <v>-45707.694842642944</v>
      </c>
      <c r="CE1036" s="66">
        <f t="shared" si="1127"/>
        <v>173879</v>
      </c>
      <c r="CF1036" s="66">
        <f>MAX(CE404:CE1036)</f>
        <v>174010</v>
      </c>
      <c r="CG1036" s="66">
        <f t="shared" si="1158"/>
        <v>-131</v>
      </c>
      <c r="CH1036" s="370">
        <f t="shared" si="1124"/>
        <v>43507</v>
      </c>
      <c r="CI1036" s="17">
        <f t="shared" si="1188"/>
        <v>1</v>
      </c>
      <c r="CJ1036" s="17">
        <f t="shared" si="1189"/>
        <v>0</v>
      </c>
      <c r="CK1036" s="38">
        <f>MAX(BV38:BV1036)</f>
        <v>1876.9</v>
      </c>
      <c r="CL1036" s="38">
        <f t="shared" si="1176"/>
        <v>-554.80000000000018</v>
      </c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</row>
    <row r="1037" spans="1:147" customFormat="1" x14ac:dyDescent="0.25">
      <c r="A1037" s="3"/>
      <c r="B1037" s="254">
        <f t="shared" si="1181"/>
        <v>43283</v>
      </c>
      <c r="C1037" s="5">
        <f t="shared" si="1184"/>
        <v>54942</v>
      </c>
      <c r="D1037" s="5">
        <v>0</v>
      </c>
      <c r="E1037" s="66">
        <f t="shared" si="1186"/>
        <v>0</v>
      </c>
      <c r="F1037" s="66">
        <f t="shared" si="1182"/>
        <v>272</v>
      </c>
      <c r="G1037" s="4">
        <f t="shared" si="1185"/>
        <v>55214</v>
      </c>
      <c r="H1037" s="8">
        <f t="shared" si="1183"/>
        <v>4.9506752575443191E-3</v>
      </c>
      <c r="I1037" s="3"/>
      <c r="J1037" s="306">
        <v>43514</v>
      </c>
      <c r="K1037" s="176">
        <v>1325</v>
      </c>
      <c r="L1037" s="176">
        <v>1349.8</v>
      </c>
      <c r="M1037" s="176">
        <v>1323.3</v>
      </c>
      <c r="N1037" s="178">
        <v>1332.8</v>
      </c>
      <c r="O1037" s="5">
        <f t="shared" si="1135"/>
        <v>26.5</v>
      </c>
      <c r="P1037" s="8">
        <f t="shared" si="1136"/>
        <v>0.02</v>
      </c>
      <c r="Q1037" s="8">
        <f>(AVERAGE(P1034:P1036))*Q1239</f>
        <v>7.4107942537217433E-3</v>
      </c>
      <c r="R1037" s="8">
        <f>P1036/P1239</f>
        <v>0.45397319389900631</v>
      </c>
      <c r="S1037" s="109">
        <f t="shared" si="1116"/>
        <v>1315.1806976138187</v>
      </c>
      <c r="T1037" s="5">
        <f t="shared" si="1117"/>
        <v>10</v>
      </c>
      <c r="U1037" s="8">
        <f t="shared" si="1133"/>
        <v>0.5</v>
      </c>
      <c r="V1037" s="19">
        <f t="shared" si="1118"/>
        <v>0</v>
      </c>
      <c r="W1037" s="109">
        <f t="shared" si="1119"/>
        <v>1334.8193023861813</v>
      </c>
      <c r="X1037" s="5">
        <f t="shared" si="1120"/>
        <v>10</v>
      </c>
      <c r="Y1037" s="8">
        <f t="shared" si="1137"/>
        <v>0.5</v>
      </c>
      <c r="Z1037" s="5">
        <f t="shared" si="1121"/>
        <v>0</v>
      </c>
      <c r="AA1037" s="5">
        <f>K1037*AA1239</f>
        <v>17.224999999999998</v>
      </c>
      <c r="AB1037" s="5">
        <f t="shared" si="1138"/>
        <v>7.8196882649103827</v>
      </c>
      <c r="AC1037" s="2">
        <f t="shared" si="1174"/>
        <v>43514</v>
      </c>
      <c r="AD1037" s="43">
        <f t="shared" si="1142"/>
        <v>1315</v>
      </c>
      <c r="AE1037" s="235">
        <v>3</v>
      </c>
      <c r="AF1037" s="131">
        <f>(AK1036&gt;AF1239)*1</f>
        <v>1</v>
      </c>
      <c r="AG1037" s="112">
        <f>MROUND((AD1037*AG1239),5)</f>
        <v>1290</v>
      </c>
      <c r="AH1037" s="113">
        <f>MROUND((AE1037*AH1239),0.1)</f>
        <v>0.5</v>
      </c>
      <c r="AI1037" s="60">
        <f t="shared" si="1143"/>
        <v>10.700000000000045</v>
      </c>
      <c r="AJ1037" s="60">
        <f t="shared" si="1122"/>
        <v>1325</v>
      </c>
      <c r="AK1037" s="133">
        <f t="shared" si="1123"/>
        <v>1332.8</v>
      </c>
      <c r="AL1037" s="41">
        <f t="shared" si="1139"/>
        <v>1335</v>
      </c>
      <c r="AM1037" s="56">
        <f t="shared" si="1140"/>
        <v>3.3000000000000003</v>
      </c>
      <c r="AN1037" s="82">
        <f t="shared" si="1141"/>
        <v>1</v>
      </c>
      <c r="AO1037" s="82">
        <f t="shared" si="1144"/>
        <v>0</v>
      </c>
      <c r="AP1037" s="33">
        <f t="shared" si="1159"/>
        <v>1</v>
      </c>
      <c r="AQ1037" s="29">
        <f t="shared" si="1145"/>
        <v>3</v>
      </c>
      <c r="AR1037" s="86">
        <f t="shared" si="1146"/>
        <v>1</v>
      </c>
      <c r="AS1037" s="33">
        <f t="shared" si="1147"/>
        <v>0</v>
      </c>
      <c r="AT1037" s="19">
        <f t="shared" si="1148"/>
        <v>0</v>
      </c>
      <c r="AU1037" s="18">
        <f t="shared" si="1160"/>
        <v>0</v>
      </c>
      <c r="AV1037" s="5">
        <f t="shared" si="1161"/>
        <v>0</v>
      </c>
      <c r="AW1037" s="17">
        <f t="shared" si="1149"/>
        <v>0</v>
      </c>
      <c r="AX1037" s="17">
        <f t="shared" si="1150"/>
        <v>0</v>
      </c>
      <c r="AY1037" s="17">
        <f t="shared" si="1162"/>
        <v>0</v>
      </c>
      <c r="AZ1037" s="19">
        <f t="shared" si="1163"/>
        <v>0</v>
      </c>
      <c r="BA1037" s="19">
        <f t="shared" si="1164"/>
        <v>0</v>
      </c>
      <c r="BB1037" s="19">
        <f t="shared" si="1165"/>
        <v>0</v>
      </c>
      <c r="BC1037" s="19">
        <f t="shared" si="1166"/>
        <v>0</v>
      </c>
      <c r="BD1037" s="17">
        <f t="shared" si="1167"/>
        <v>0</v>
      </c>
      <c r="BE1037" s="17">
        <f t="shared" si="1151"/>
        <v>0</v>
      </c>
      <c r="BF1037" s="38">
        <f t="shared" si="1152"/>
        <v>0</v>
      </c>
      <c r="BG1037" s="38">
        <f t="shared" si="1153"/>
        <v>0</v>
      </c>
      <c r="BH1037" s="38">
        <f t="shared" si="1168"/>
        <v>0</v>
      </c>
      <c r="BI1037" s="38">
        <f t="shared" si="1154"/>
        <v>-0.5</v>
      </c>
      <c r="BJ1037" s="5">
        <f t="shared" si="1155"/>
        <v>3</v>
      </c>
      <c r="BK1037" s="5">
        <f t="shared" si="1169"/>
        <v>0</v>
      </c>
      <c r="BL1037" s="22">
        <f t="shared" si="1170"/>
        <v>0</v>
      </c>
      <c r="BM1037" s="5">
        <f t="shared" si="1171"/>
        <v>2.5</v>
      </c>
      <c r="BN1037" s="66">
        <f t="shared" si="1172"/>
        <v>250</v>
      </c>
      <c r="BO1037" s="5">
        <f>AP1037*BO1875</f>
        <v>0</v>
      </c>
      <c r="BP1037" s="5">
        <f>AU1037*BP1239</f>
        <v>0</v>
      </c>
      <c r="BQ1037" s="5">
        <f t="shared" si="1125"/>
        <v>-39</v>
      </c>
      <c r="BR1037" s="356">
        <f t="shared" si="1187"/>
        <v>211</v>
      </c>
      <c r="BS1037" s="5">
        <f t="shared" si="1173"/>
        <v>1332.8</v>
      </c>
      <c r="BT1037" s="6"/>
      <c r="BU1037" s="306">
        <v>43514</v>
      </c>
      <c r="BV1037" s="38">
        <f t="shared" si="1156"/>
        <v>1332.8</v>
      </c>
      <c r="BW1037" s="66">
        <f>BV27*BV1037</f>
        <v>109803.92156862745</v>
      </c>
      <c r="BX1037" s="66">
        <f t="shared" si="1177"/>
        <v>881.52908222112455</v>
      </c>
      <c r="BY1037" s="17">
        <f t="shared" si="1175"/>
        <v>1</v>
      </c>
      <c r="BZ1037" s="17">
        <f t="shared" si="1178"/>
        <v>0</v>
      </c>
      <c r="CA1037" s="66">
        <f t="shared" si="1126"/>
        <v>211</v>
      </c>
      <c r="CB1037" s="66">
        <f>N3+CE1037</f>
        <v>224090</v>
      </c>
      <c r="CC1037" s="66">
        <f>MAX(BW404:BW1037)</f>
        <v>154630.08732904927</v>
      </c>
      <c r="CD1037" s="66">
        <f t="shared" si="1157"/>
        <v>-44826.16576042182</v>
      </c>
      <c r="CE1037" s="66">
        <f t="shared" si="1127"/>
        <v>174090</v>
      </c>
      <c r="CF1037" s="66">
        <f>MAX(CE404:CE1037)</f>
        <v>174090</v>
      </c>
      <c r="CG1037" s="66">
        <f t="shared" si="1158"/>
        <v>0</v>
      </c>
      <c r="CH1037" s="370">
        <f t="shared" si="1124"/>
        <v>43514</v>
      </c>
      <c r="CI1037" s="17">
        <f t="shared" si="1188"/>
        <v>1</v>
      </c>
      <c r="CJ1037" s="17">
        <f t="shared" si="1189"/>
        <v>0</v>
      </c>
      <c r="CK1037" s="38">
        <f>MAX(BV38:BV1037)</f>
        <v>1876.9</v>
      </c>
      <c r="CL1037" s="38">
        <f t="shared" si="1176"/>
        <v>-544.10000000000014</v>
      </c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</row>
    <row r="1038" spans="1:147" customFormat="1" x14ac:dyDescent="0.25">
      <c r="A1038" s="3"/>
      <c r="B1038" s="254">
        <f t="shared" si="1181"/>
        <v>43290</v>
      </c>
      <c r="C1038" s="5">
        <f t="shared" si="1184"/>
        <v>55214</v>
      </c>
      <c r="D1038" s="5">
        <v>0</v>
      </c>
      <c r="E1038" s="66">
        <f t="shared" si="1186"/>
        <v>0</v>
      </c>
      <c r="F1038" s="66">
        <f t="shared" si="1182"/>
        <v>382.00000000000006</v>
      </c>
      <c r="G1038" s="4">
        <f t="shared" si="1185"/>
        <v>55596</v>
      </c>
      <c r="H1038" s="8">
        <f t="shared" si="1183"/>
        <v>6.918535154127577E-3</v>
      </c>
      <c r="I1038" s="3"/>
      <c r="J1038" s="306">
        <v>43521</v>
      </c>
      <c r="K1038" s="176">
        <v>1331.9</v>
      </c>
      <c r="L1038" s="176">
        <v>1334.9</v>
      </c>
      <c r="M1038" s="176">
        <v>1291.3</v>
      </c>
      <c r="N1038" s="178">
        <v>1299.2</v>
      </c>
      <c r="O1038" s="5">
        <f t="shared" si="1135"/>
        <v>43.600000000000136</v>
      </c>
      <c r="P1038" s="8">
        <f t="shared" si="1136"/>
        <v>3.2735190329604424E-2</v>
      </c>
      <c r="Q1038" s="8">
        <f>(AVERAGE(P1035:P1037))*Q1239</f>
        <v>6.5350103841576484E-3</v>
      </c>
      <c r="R1038" s="8">
        <f>P1037/P1239</f>
        <v>0.56718679324955712</v>
      </c>
      <c r="S1038" s="109">
        <f t="shared" si="1116"/>
        <v>1323.1960196693406</v>
      </c>
      <c r="T1038" s="5">
        <f t="shared" si="1117"/>
        <v>6.9000000000000909</v>
      </c>
      <c r="U1038" s="8">
        <f t="shared" si="1133"/>
        <v>0.53999999999999393</v>
      </c>
      <c r="V1038" s="19">
        <f t="shared" si="1118"/>
        <v>25.799999999999955</v>
      </c>
      <c r="W1038" s="109">
        <f t="shared" si="1119"/>
        <v>1340.6039803306596</v>
      </c>
      <c r="X1038" s="5">
        <f t="shared" si="1120"/>
        <v>8.0999999999999091</v>
      </c>
      <c r="Y1038" s="8">
        <f t="shared" si="1137"/>
        <v>0.46000000000000607</v>
      </c>
      <c r="Z1038" s="5">
        <f t="shared" si="1121"/>
        <v>0</v>
      </c>
      <c r="AA1038" s="5">
        <f>K1038*AA1239</f>
        <v>17.314700000000002</v>
      </c>
      <c r="AB1038" s="5">
        <f t="shared" si="1138"/>
        <v>9.8206691690781085</v>
      </c>
      <c r="AC1038" s="2">
        <f t="shared" si="1174"/>
        <v>43521</v>
      </c>
      <c r="AD1038" s="43">
        <f t="shared" si="1142"/>
        <v>1325</v>
      </c>
      <c r="AE1038" s="235">
        <v>3.9</v>
      </c>
      <c r="AF1038" s="131">
        <f>(AK1037&gt;AF1239)*1</f>
        <v>1</v>
      </c>
      <c r="AG1038" s="112">
        <f>MROUND((AD1038*AG1239),5)</f>
        <v>1300</v>
      </c>
      <c r="AH1038" s="113">
        <f>MROUND((AE1038*AH1239),0.1)</f>
        <v>0.70000000000000007</v>
      </c>
      <c r="AI1038" s="60">
        <f t="shared" si="1143"/>
        <v>-33.599999999999909</v>
      </c>
      <c r="AJ1038" s="60">
        <f t="shared" si="1122"/>
        <v>1331.9</v>
      </c>
      <c r="AK1038" s="133">
        <f t="shared" si="1123"/>
        <v>1299.2</v>
      </c>
      <c r="AL1038" s="41">
        <f t="shared" si="1139"/>
        <v>1340</v>
      </c>
      <c r="AM1038" s="56">
        <f t="shared" si="1140"/>
        <v>3.9000000000000004</v>
      </c>
      <c r="AN1038" s="82">
        <f t="shared" si="1141"/>
        <v>0</v>
      </c>
      <c r="AO1038" s="82">
        <f t="shared" si="1144"/>
        <v>1</v>
      </c>
      <c r="AP1038" s="33">
        <f t="shared" si="1159"/>
        <v>1</v>
      </c>
      <c r="AQ1038" s="29">
        <f t="shared" si="1145"/>
        <v>3.9</v>
      </c>
      <c r="AR1038" s="86">
        <f t="shared" si="1146"/>
        <v>0</v>
      </c>
      <c r="AS1038" s="33">
        <f t="shared" si="1147"/>
        <v>1</v>
      </c>
      <c r="AT1038" s="19">
        <f t="shared" si="1148"/>
        <v>1325</v>
      </c>
      <c r="AU1038" s="18">
        <f t="shared" si="1160"/>
        <v>0</v>
      </c>
      <c r="AV1038" s="5">
        <f t="shared" si="1161"/>
        <v>0</v>
      </c>
      <c r="AW1038" s="17">
        <f t="shared" si="1149"/>
        <v>0</v>
      </c>
      <c r="AX1038" s="17">
        <f t="shared" si="1150"/>
        <v>0</v>
      </c>
      <c r="AY1038" s="17">
        <f t="shared" si="1162"/>
        <v>0</v>
      </c>
      <c r="AZ1038" s="19">
        <f t="shared" si="1163"/>
        <v>0</v>
      </c>
      <c r="BA1038" s="19">
        <f t="shared" si="1164"/>
        <v>1325</v>
      </c>
      <c r="BB1038" s="19">
        <f t="shared" si="1165"/>
        <v>1300</v>
      </c>
      <c r="BC1038" s="19">
        <f t="shared" si="1166"/>
        <v>0</v>
      </c>
      <c r="BD1038" s="17">
        <f t="shared" si="1167"/>
        <v>0</v>
      </c>
      <c r="BE1038" s="17">
        <f t="shared" si="1151"/>
        <v>1</v>
      </c>
      <c r="BF1038" s="38">
        <f t="shared" si="1152"/>
        <v>1300</v>
      </c>
      <c r="BG1038" s="38">
        <f t="shared" si="1153"/>
        <v>0</v>
      </c>
      <c r="BH1038" s="38">
        <f t="shared" si="1168"/>
        <v>-25</v>
      </c>
      <c r="BI1038" s="38">
        <f t="shared" si="1154"/>
        <v>-25.7</v>
      </c>
      <c r="BJ1038" s="5">
        <f t="shared" si="1155"/>
        <v>3.9</v>
      </c>
      <c r="BK1038" s="5">
        <f t="shared" si="1169"/>
        <v>0</v>
      </c>
      <c r="BL1038" s="22">
        <f t="shared" si="1170"/>
        <v>0</v>
      </c>
      <c r="BM1038" s="5">
        <f t="shared" si="1171"/>
        <v>-21.8</v>
      </c>
      <c r="BN1038" s="66">
        <f t="shared" si="1172"/>
        <v>-2180</v>
      </c>
      <c r="BO1038" s="5">
        <f>AP1038*BO1876</f>
        <v>0</v>
      </c>
      <c r="BP1038" s="5">
        <f>AU1038*BP1239</f>
        <v>0</v>
      </c>
      <c r="BQ1038" s="5">
        <f t="shared" si="1125"/>
        <v>-39</v>
      </c>
      <c r="BR1038" s="356">
        <f t="shared" si="1187"/>
        <v>-2219</v>
      </c>
      <c r="BS1038" s="5">
        <f t="shared" si="1173"/>
        <v>1299.2</v>
      </c>
      <c r="BT1038" s="6"/>
      <c r="BU1038" s="306">
        <v>43521</v>
      </c>
      <c r="BV1038" s="38">
        <f t="shared" si="1156"/>
        <v>1299.2</v>
      </c>
      <c r="BW1038" s="66">
        <f>BV27*BV1038</f>
        <v>107035.75547866206</v>
      </c>
      <c r="BX1038" s="66">
        <f t="shared" si="1177"/>
        <v>-2768.1660899653943</v>
      </c>
      <c r="BY1038" s="17">
        <f t="shared" si="1175"/>
        <v>0</v>
      </c>
      <c r="BZ1038" s="17">
        <f t="shared" si="1178"/>
        <v>1</v>
      </c>
      <c r="CA1038" s="66">
        <f t="shared" si="1126"/>
        <v>-2219</v>
      </c>
      <c r="CB1038" s="66">
        <f>N3+CE1038</f>
        <v>221871</v>
      </c>
      <c r="CC1038" s="66">
        <f>MAX(BW404:BW1038)</f>
        <v>154630.08732904927</v>
      </c>
      <c r="CD1038" s="66">
        <f t="shared" si="1157"/>
        <v>-47594.331850387214</v>
      </c>
      <c r="CE1038" s="66">
        <f t="shared" si="1127"/>
        <v>171871</v>
      </c>
      <c r="CF1038" s="66">
        <f>MAX(CE404:CE1038)</f>
        <v>174090</v>
      </c>
      <c r="CG1038" s="66">
        <f t="shared" si="1158"/>
        <v>-2219</v>
      </c>
      <c r="CH1038" s="370">
        <f t="shared" si="1124"/>
        <v>43521</v>
      </c>
      <c r="CI1038" s="17">
        <f t="shared" si="1188"/>
        <v>0</v>
      </c>
      <c r="CJ1038" s="17">
        <f t="shared" si="1189"/>
        <v>1</v>
      </c>
      <c r="CK1038" s="38">
        <f>MAX(BV38:BV1038)</f>
        <v>1876.9</v>
      </c>
      <c r="CL1038" s="38">
        <f t="shared" si="1176"/>
        <v>-577.70000000000005</v>
      </c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</row>
    <row r="1039" spans="1:147" customFormat="1" x14ac:dyDescent="0.25">
      <c r="A1039" s="3"/>
      <c r="B1039" s="254">
        <f t="shared" si="1181"/>
        <v>43297</v>
      </c>
      <c r="C1039" s="5">
        <f t="shared" si="1184"/>
        <v>55596</v>
      </c>
      <c r="D1039" s="5">
        <v>0</v>
      </c>
      <c r="E1039" s="66">
        <f t="shared" si="1186"/>
        <v>0</v>
      </c>
      <c r="F1039" s="66">
        <f t="shared" si="1182"/>
        <v>322</v>
      </c>
      <c r="G1039" s="4">
        <f t="shared" si="1185"/>
        <v>55918</v>
      </c>
      <c r="H1039" s="8">
        <f t="shared" si="1183"/>
        <v>5.7917835815526298E-3</v>
      </c>
      <c r="I1039" s="3"/>
      <c r="J1039" s="306">
        <v>43528</v>
      </c>
      <c r="K1039" s="176">
        <v>1294.4000000000001</v>
      </c>
      <c r="L1039" s="176">
        <v>1301.3</v>
      </c>
      <c r="M1039" s="176">
        <v>1280.8</v>
      </c>
      <c r="N1039" s="178">
        <v>1299.3</v>
      </c>
      <c r="O1039" s="5">
        <f t="shared" si="1135"/>
        <v>20.5</v>
      </c>
      <c r="P1039" s="8">
        <f t="shared" si="1136"/>
        <v>1.583745364647713E-2</v>
      </c>
      <c r="Q1039" s="8">
        <f>(AVERAGE(P1036:P1038))*Q1239</f>
        <v>9.165744063267988E-3</v>
      </c>
      <c r="R1039" s="8">
        <f>P1038/P1239</f>
        <v>0.92834838147311238</v>
      </c>
      <c r="S1039" s="109">
        <f t="shared" si="1116"/>
        <v>1282.5358608845061</v>
      </c>
      <c r="T1039" s="5">
        <f t="shared" si="1117"/>
        <v>9.4000000000000909</v>
      </c>
      <c r="U1039" s="8">
        <f t="shared" si="1133"/>
        <v>0.52999999999999547</v>
      </c>
      <c r="V1039" s="19">
        <f t="shared" si="1118"/>
        <v>0</v>
      </c>
      <c r="W1039" s="109">
        <f t="shared" si="1119"/>
        <v>1306.2641391154941</v>
      </c>
      <c r="X1039" s="5">
        <f t="shared" si="1120"/>
        <v>10.599999999999909</v>
      </c>
      <c r="Y1039" s="8">
        <f t="shared" si="1137"/>
        <v>0.47000000000000453</v>
      </c>
      <c r="Z1039" s="5">
        <f t="shared" si="1121"/>
        <v>0</v>
      </c>
      <c r="AA1039" s="5">
        <f>K1039*AA1239</f>
        <v>16.827200000000001</v>
      </c>
      <c r="AB1039" s="5">
        <f t="shared" si="1138"/>
        <v>15.621503884724358</v>
      </c>
      <c r="AC1039" s="2">
        <f t="shared" si="1174"/>
        <v>43528</v>
      </c>
      <c r="AD1039" s="43">
        <f t="shared" si="1142"/>
        <v>1285</v>
      </c>
      <c r="AE1039" s="235">
        <v>5.3</v>
      </c>
      <c r="AF1039" s="131">
        <f>(AK1038&gt;AF1239)*1</f>
        <v>1</v>
      </c>
      <c r="AG1039" s="112">
        <f>MROUND((AD1039*AG1239),5)</f>
        <v>1260</v>
      </c>
      <c r="AH1039" s="113">
        <f>MROUND((AE1039*AH1239),0.1)</f>
        <v>1</v>
      </c>
      <c r="AI1039" s="60">
        <f t="shared" si="1143"/>
        <v>9.9999999999909051E-2</v>
      </c>
      <c r="AJ1039" s="60">
        <f t="shared" si="1122"/>
        <v>1294.4000000000001</v>
      </c>
      <c r="AK1039" s="133">
        <f t="shared" si="1123"/>
        <v>1299.3</v>
      </c>
      <c r="AL1039" s="41">
        <f t="shared" si="1139"/>
        <v>1305</v>
      </c>
      <c r="AM1039" s="56">
        <f t="shared" si="1140"/>
        <v>4.5</v>
      </c>
      <c r="AN1039" s="82">
        <f t="shared" si="1141"/>
        <v>1</v>
      </c>
      <c r="AO1039" s="82">
        <f t="shared" si="1144"/>
        <v>0</v>
      </c>
      <c r="AP1039" s="33">
        <f t="shared" si="1159"/>
        <v>1</v>
      </c>
      <c r="AQ1039" s="29">
        <f t="shared" si="1145"/>
        <v>5.3</v>
      </c>
      <c r="AR1039" s="86">
        <f t="shared" si="1146"/>
        <v>1</v>
      </c>
      <c r="AS1039" s="33">
        <f t="shared" si="1147"/>
        <v>0</v>
      </c>
      <c r="AT1039" s="19">
        <f t="shared" si="1148"/>
        <v>0</v>
      </c>
      <c r="AU1039" s="18">
        <f t="shared" si="1160"/>
        <v>0</v>
      </c>
      <c r="AV1039" s="5">
        <f t="shared" si="1161"/>
        <v>0</v>
      </c>
      <c r="AW1039" s="17">
        <f t="shared" si="1149"/>
        <v>0</v>
      </c>
      <c r="AX1039" s="17">
        <f t="shared" si="1150"/>
        <v>0</v>
      </c>
      <c r="AY1039" s="17">
        <f t="shared" si="1162"/>
        <v>0</v>
      </c>
      <c r="AZ1039" s="19">
        <f t="shared" si="1163"/>
        <v>0</v>
      </c>
      <c r="BA1039" s="19">
        <f t="shared" si="1164"/>
        <v>0</v>
      </c>
      <c r="BB1039" s="19">
        <f t="shared" si="1165"/>
        <v>0</v>
      </c>
      <c r="BC1039" s="19">
        <f t="shared" si="1166"/>
        <v>0</v>
      </c>
      <c r="BD1039" s="17">
        <f t="shared" si="1167"/>
        <v>0</v>
      </c>
      <c r="BE1039" s="17">
        <f t="shared" si="1151"/>
        <v>0</v>
      </c>
      <c r="BF1039" s="38">
        <f t="shared" si="1152"/>
        <v>0</v>
      </c>
      <c r="BG1039" s="38">
        <f t="shared" si="1153"/>
        <v>0</v>
      </c>
      <c r="BH1039" s="38">
        <f t="shared" si="1168"/>
        <v>0</v>
      </c>
      <c r="BI1039" s="38">
        <f t="shared" si="1154"/>
        <v>-1</v>
      </c>
      <c r="BJ1039" s="5">
        <f t="shared" si="1155"/>
        <v>5.3</v>
      </c>
      <c r="BK1039" s="5">
        <f t="shared" si="1169"/>
        <v>0</v>
      </c>
      <c r="BL1039" s="22">
        <f t="shared" si="1170"/>
        <v>0</v>
      </c>
      <c r="BM1039" s="5">
        <f t="shared" si="1171"/>
        <v>4.3</v>
      </c>
      <c r="BN1039" s="66">
        <f t="shared" si="1172"/>
        <v>430</v>
      </c>
      <c r="BO1039" s="5">
        <f>AP1039*BO1877</f>
        <v>0</v>
      </c>
      <c r="BP1039" s="5">
        <f>AU1039*BP1239</f>
        <v>0</v>
      </c>
      <c r="BQ1039" s="5">
        <f t="shared" si="1125"/>
        <v>-39</v>
      </c>
      <c r="BR1039" s="356">
        <f t="shared" si="1187"/>
        <v>391</v>
      </c>
      <c r="BS1039" s="5">
        <f t="shared" si="1173"/>
        <v>1299.3</v>
      </c>
      <c r="BT1039" s="6"/>
      <c r="BU1039" s="306">
        <v>43528</v>
      </c>
      <c r="BV1039" s="38">
        <f t="shared" si="1156"/>
        <v>1299.3</v>
      </c>
      <c r="BW1039" s="66">
        <f>BV27*BV1039</f>
        <v>107043.99406821553</v>
      </c>
      <c r="BX1039" s="66">
        <f t="shared" si="1177"/>
        <v>8.2385895534680458</v>
      </c>
      <c r="BY1039" s="17">
        <f t="shared" si="1175"/>
        <v>1</v>
      </c>
      <c r="BZ1039" s="17">
        <f t="shared" si="1178"/>
        <v>0</v>
      </c>
      <c r="CA1039" s="66">
        <f t="shared" si="1126"/>
        <v>391</v>
      </c>
      <c r="CB1039" s="66">
        <f>N3+CE1039</f>
        <v>222262</v>
      </c>
      <c r="CC1039" s="66">
        <f>MAX(BW404:BW1039)</f>
        <v>154630.08732904927</v>
      </c>
      <c r="CD1039" s="66">
        <f t="shared" si="1157"/>
        <v>-47586.093260833746</v>
      </c>
      <c r="CE1039" s="66">
        <f t="shared" si="1127"/>
        <v>172262</v>
      </c>
      <c r="CF1039" s="66">
        <f>MAX(CE404:CE1039)</f>
        <v>174090</v>
      </c>
      <c r="CG1039" s="66">
        <f t="shared" si="1158"/>
        <v>-1828</v>
      </c>
      <c r="CH1039" s="370">
        <f t="shared" si="1124"/>
        <v>43528</v>
      </c>
      <c r="CI1039" s="17">
        <f t="shared" si="1188"/>
        <v>1</v>
      </c>
      <c r="CJ1039" s="17">
        <f t="shared" si="1189"/>
        <v>0</v>
      </c>
      <c r="CK1039" s="38">
        <f>MAX(BV38:BV1039)</f>
        <v>1876.9</v>
      </c>
      <c r="CL1039" s="38">
        <f t="shared" si="1176"/>
        <v>-577.60000000000014</v>
      </c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</row>
    <row r="1040" spans="1:147" customFormat="1" x14ac:dyDescent="0.25">
      <c r="A1040" s="3"/>
      <c r="B1040" s="254">
        <f t="shared" si="1181"/>
        <v>43304</v>
      </c>
      <c r="C1040" s="5">
        <f t="shared" si="1184"/>
        <v>55918</v>
      </c>
      <c r="D1040" s="5">
        <v>0</v>
      </c>
      <c r="E1040" s="66">
        <f t="shared" si="1186"/>
        <v>0</v>
      </c>
      <c r="F1040" s="66">
        <f t="shared" si="1182"/>
        <v>452</v>
      </c>
      <c r="G1040" s="4">
        <f t="shared" si="1185"/>
        <v>56370</v>
      </c>
      <c r="H1040" s="8">
        <f t="shared" si="1183"/>
        <v>8.0832647805715516E-3</v>
      </c>
      <c r="I1040" s="3"/>
      <c r="J1040" s="306">
        <v>43535</v>
      </c>
      <c r="K1040" s="176">
        <v>1298.2</v>
      </c>
      <c r="L1040" s="176">
        <v>1311.6</v>
      </c>
      <c r="M1040" s="176">
        <v>1290.5999999999999</v>
      </c>
      <c r="N1040" s="178">
        <v>1302.9000000000001</v>
      </c>
      <c r="O1040" s="5">
        <f t="shared" si="1135"/>
        <v>21</v>
      </c>
      <c r="P1040" s="8">
        <f t="shared" si="1136"/>
        <v>1.6176244030195654E-2</v>
      </c>
      <c r="Q1040" s="8">
        <f>(AVERAGE(P1037:P1039))*Q1239</f>
        <v>9.1430191968108754E-3</v>
      </c>
      <c r="R1040" s="8">
        <f>P1039/P1239</f>
        <v>0.44913972734919344</v>
      </c>
      <c r="S1040" s="109">
        <f t="shared" si="1116"/>
        <v>1286.3305324787002</v>
      </c>
      <c r="T1040" s="5">
        <f t="shared" si="1117"/>
        <v>13.200000000000045</v>
      </c>
      <c r="U1040" s="8">
        <f t="shared" si="1133"/>
        <v>0.4719999999999982</v>
      </c>
      <c r="V1040" s="19">
        <f t="shared" si="1118"/>
        <v>0</v>
      </c>
      <c r="W1040" s="109">
        <f t="shared" si="1119"/>
        <v>1310.0694675212999</v>
      </c>
      <c r="X1040" s="5">
        <f t="shared" si="1120"/>
        <v>11.799999999999955</v>
      </c>
      <c r="Y1040" s="8">
        <f t="shared" si="1137"/>
        <v>0.5280000000000018</v>
      </c>
      <c r="Z1040" s="5">
        <f t="shared" si="1121"/>
        <v>0</v>
      </c>
      <c r="AA1040" s="5">
        <f>K1040*AA1239</f>
        <v>16.8766</v>
      </c>
      <c r="AB1040" s="5">
        <f t="shared" si="1138"/>
        <v>7.579951522581398</v>
      </c>
      <c r="AC1040" s="2">
        <f t="shared" si="1174"/>
        <v>43535</v>
      </c>
      <c r="AD1040" s="43">
        <f t="shared" si="1142"/>
        <v>1285</v>
      </c>
      <c r="AE1040" s="235">
        <v>8.1999999999999993</v>
      </c>
      <c r="AF1040" s="131">
        <f>(AK1039&gt;AF1239)*1</f>
        <v>1</v>
      </c>
      <c r="AG1040" s="112">
        <f>MROUND((AD1040*AG1239),5)</f>
        <v>1260</v>
      </c>
      <c r="AH1040" s="113">
        <f>MROUND((AE1040*AH1239),0.1)</f>
        <v>1.5</v>
      </c>
      <c r="AI1040" s="60">
        <f t="shared" si="1143"/>
        <v>3.6000000000001364</v>
      </c>
      <c r="AJ1040" s="60">
        <f t="shared" si="1122"/>
        <v>1298.2</v>
      </c>
      <c r="AK1040" s="133">
        <f t="shared" si="1123"/>
        <v>1302.9000000000001</v>
      </c>
      <c r="AL1040" s="41">
        <f t="shared" si="1139"/>
        <v>1310</v>
      </c>
      <c r="AM1040" s="56">
        <f t="shared" si="1140"/>
        <v>7.3000000000000007</v>
      </c>
      <c r="AN1040" s="82">
        <f t="shared" si="1141"/>
        <v>1</v>
      </c>
      <c r="AO1040" s="82">
        <f t="shared" si="1144"/>
        <v>0</v>
      </c>
      <c r="AP1040" s="33">
        <f t="shared" si="1159"/>
        <v>1</v>
      </c>
      <c r="AQ1040" s="29">
        <f t="shared" si="1145"/>
        <v>8.1999999999999993</v>
      </c>
      <c r="AR1040" s="86">
        <f t="shared" si="1146"/>
        <v>1</v>
      </c>
      <c r="AS1040" s="33">
        <f t="shared" si="1147"/>
        <v>0</v>
      </c>
      <c r="AT1040" s="19">
        <f t="shared" si="1148"/>
        <v>0</v>
      </c>
      <c r="AU1040" s="18">
        <f t="shared" si="1160"/>
        <v>0</v>
      </c>
      <c r="AV1040" s="5">
        <f t="shared" si="1161"/>
        <v>0</v>
      </c>
      <c r="AW1040" s="17">
        <f t="shared" si="1149"/>
        <v>0</v>
      </c>
      <c r="AX1040" s="17">
        <f t="shared" si="1150"/>
        <v>0</v>
      </c>
      <c r="AY1040" s="17">
        <f t="shared" si="1162"/>
        <v>0</v>
      </c>
      <c r="AZ1040" s="19">
        <f t="shared" si="1163"/>
        <v>0</v>
      </c>
      <c r="BA1040" s="19">
        <f t="shared" si="1164"/>
        <v>0</v>
      </c>
      <c r="BB1040" s="19">
        <f t="shared" si="1165"/>
        <v>0</v>
      </c>
      <c r="BC1040" s="19">
        <f t="shared" si="1166"/>
        <v>0</v>
      </c>
      <c r="BD1040" s="17">
        <f t="shared" si="1167"/>
        <v>0</v>
      </c>
      <c r="BE1040" s="17">
        <f t="shared" si="1151"/>
        <v>0</v>
      </c>
      <c r="BF1040" s="38">
        <f t="shared" si="1152"/>
        <v>0</v>
      </c>
      <c r="BG1040" s="38">
        <f t="shared" si="1153"/>
        <v>0</v>
      </c>
      <c r="BH1040" s="38">
        <f t="shared" si="1168"/>
        <v>0</v>
      </c>
      <c r="BI1040" s="38">
        <f t="shared" si="1154"/>
        <v>-1.5</v>
      </c>
      <c r="BJ1040" s="5">
        <f t="shared" si="1155"/>
        <v>8.1999999999999993</v>
      </c>
      <c r="BK1040" s="5">
        <f t="shared" si="1169"/>
        <v>0</v>
      </c>
      <c r="BL1040" s="22">
        <f t="shared" si="1170"/>
        <v>0</v>
      </c>
      <c r="BM1040" s="5">
        <f t="shared" si="1171"/>
        <v>6.6999999999999993</v>
      </c>
      <c r="BN1040" s="66">
        <f t="shared" si="1172"/>
        <v>669.99999999999989</v>
      </c>
      <c r="BO1040" s="5">
        <f>AP1040*BO1878</f>
        <v>0</v>
      </c>
      <c r="BP1040" s="5">
        <f>AU1040*BP1239</f>
        <v>0</v>
      </c>
      <c r="BQ1040" s="5">
        <f t="shared" si="1125"/>
        <v>-39</v>
      </c>
      <c r="BR1040" s="356">
        <f t="shared" si="1187"/>
        <v>630.99999999999989</v>
      </c>
      <c r="BS1040" s="5">
        <f t="shared" si="1173"/>
        <v>1302.9000000000001</v>
      </c>
      <c r="BT1040" s="6"/>
      <c r="BU1040" s="306">
        <v>43535</v>
      </c>
      <c r="BV1040" s="38">
        <f t="shared" si="1156"/>
        <v>1302.9000000000001</v>
      </c>
      <c r="BW1040" s="66">
        <f>BV27*BV1040</f>
        <v>107340.58329214039</v>
      </c>
      <c r="BX1040" s="66">
        <f t="shared" si="1177"/>
        <v>296.5892239248642</v>
      </c>
      <c r="BY1040" s="17">
        <f t="shared" si="1175"/>
        <v>1</v>
      </c>
      <c r="BZ1040" s="17">
        <f t="shared" si="1178"/>
        <v>0</v>
      </c>
      <c r="CA1040" s="66">
        <f t="shared" si="1126"/>
        <v>631</v>
      </c>
      <c r="CB1040" s="66">
        <f>N3+CE1040</f>
        <v>222893</v>
      </c>
      <c r="CC1040" s="66">
        <f>MAX(BW404:BW1040)</f>
        <v>154630.08732904927</v>
      </c>
      <c r="CD1040" s="66">
        <f t="shared" si="1157"/>
        <v>-47289.504036908882</v>
      </c>
      <c r="CE1040" s="66">
        <f t="shared" si="1127"/>
        <v>172893</v>
      </c>
      <c r="CF1040" s="66">
        <f>MAX(CE404:CE1040)</f>
        <v>174090</v>
      </c>
      <c r="CG1040" s="66">
        <f t="shared" si="1158"/>
        <v>-1197</v>
      </c>
      <c r="CH1040" s="370">
        <f t="shared" si="1124"/>
        <v>43535</v>
      </c>
      <c r="CI1040" s="17">
        <f t="shared" si="1188"/>
        <v>1</v>
      </c>
      <c r="CJ1040" s="17">
        <f t="shared" si="1189"/>
        <v>0</v>
      </c>
      <c r="CK1040" s="38">
        <f>MAX(BV38:BV1040)</f>
        <v>1876.9</v>
      </c>
      <c r="CL1040" s="38">
        <f t="shared" si="1176"/>
        <v>-574</v>
      </c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</row>
    <row r="1041" spans="1:147" customFormat="1" x14ac:dyDescent="0.25">
      <c r="A1041" s="3"/>
      <c r="B1041" s="254">
        <f t="shared" si="1181"/>
        <v>43311</v>
      </c>
      <c r="C1041" s="5">
        <f t="shared" si="1184"/>
        <v>56370</v>
      </c>
      <c r="D1041" s="5">
        <v>0</v>
      </c>
      <c r="E1041" s="66">
        <f t="shared" si="1186"/>
        <v>0</v>
      </c>
      <c r="F1041" s="66">
        <f t="shared" si="1182"/>
        <v>402</v>
      </c>
      <c r="G1041" s="4">
        <f t="shared" si="1185"/>
        <v>56772</v>
      </c>
      <c r="H1041" s="8">
        <f t="shared" si="1183"/>
        <v>7.1314529004789778E-3</v>
      </c>
      <c r="I1041" s="3"/>
      <c r="J1041" s="306">
        <v>43542</v>
      </c>
      <c r="K1041" s="176">
        <v>1302</v>
      </c>
      <c r="L1041" s="176">
        <v>1320.2</v>
      </c>
      <c r="M1041" s="176">
        <v>1298</v>
      </c>
      <c r="N1041" s="178">
        <v>1312.3</v>
      </c>
      <c r="O1041" s="5">
        <f t="shared" si="1135"/>
        <v>22.200000000000045</v>
      </c>
      <c r="P1041" s="8">
        <f t="shared" si="1136"/>
        <v>1.7050691244239666E-2</v>
      </c>
      <c r="Q1041" s="8">
        <f>(AVERAGE(P1038:P1040))*Q1239</f>
        <v>8.6331850675036275E-3</v>
      </c>
      <c r="R1041" s="8">
        <f>P1040/P1239</f>
        <v>0.45874759891544825</v>
      </c>
      <c r="S1041" s="109">
        <f t="shared" si="1116"/>
        <v>1290.7595930421103</v>
      </c>
      <c r="T1041" s="5">
        <f t="shared" si="1117"/>
        <v>12</v>
      </c>
      <c r="U1041" s="8">
        <f t="shared" si="1133"/>
        <v>0.52</v>
      </c>
      <c r="V1041" s="19">
        <f t="shared" si="1118"/>
        <v>0</v>
      </c>
      <c r="W1041" s="109">
        <f t="shared" si="1119"/>
        <v>1313.2404069578897</v>
      </c>
      <c r="X1041" s="5">
        <f t="shared" si="1120"/>
        <v>13</v>
      </c>
      <c r="Y1041" s="8">
        <f t="shared" si="1137"/>
        <v>0.48</v>
      </c>
      <c r="Z1041" s="5">
        <f t="shared" si="1121"/>
        <v>0</v>
      </c>
      <c r="AA1041" s="5">
        <f>K1041*AA1239</f>
        <v>16.925999999999998</v>
      </c>
      <c r="AB1041" s="5">
        <f t="shared" si="1138"/>
        <v>7.764761859242876</v>
      </c>
      <c r="AC1041" s="2">
        <f t="shared" si="1174"/>
        <v>43542</v>
      </c>
      <c r="AD1041" s="43">
        <f t="shared" si="1142"/>
        <v>1290</v>
      </c>
      <c r="AE1041" s="235">
        <v>3.6</v>
      </c>
      <c r="AF1041" s="131">
        <f>(AK1040&gt;AF1239)*1</f>
        <v>1</v>
      </c>
      <c r="AG1041" s="112">
        <f>MROUND((AD1041*AG1239),5)</f>
        <v>1265</v>
      </c>
      <c r="AH1041" s="113">
        <f>MROUND((AE1041*AH1239),0.1)</f>
        <v>0.60000000000000009</v>
      </c>
      <c r="AI1041" s="60">
        <f t="shared" si="1143"/>
        <v>9.3999999999998636</v>
      </c>
      <c r="AJ1041" s="60">
        <f t="shared" si="1122"/>
        <v>1302</v>
      </c>
      <c r="AK1041" s="133">
        <f t="shared" si="1123"/>
        <v>1312.3</v>
      </c>
      <c r="AL1041" s="41">
        <f t="shared" si="1139"/>
        <v>1315</v>
      </c>
      <c r="AM1041" s="56">
        <f t="shared" si="1140"/>
        <v>4</v>
      </c>
      <c r="AN1041" s="82">
        <f t="shared" si="1141"/>
        <v>1</v>
      </c>
      <c r="AO1041" s="82">
        <f t="shared" si="1144"/>
        <v>0</v>
      </c>
      <c r="AP1041" s="33">
        <f t="shared" si="1159"/>
        <v>1</v>
      </c>
      <c r="AQ1041" s="29">
        <f t="shared" si="1145"/>
        <v>3.6</v>
      </c>
      <c r="AR1041" s="86">
        <f t="shared" si="1146"/>
        <v>1</v>
      </c>
      <c r="AS1041" s="33">
        <f t="shared" si="1147"/>
        <v>0</v>
      </c>
      <c r="AT1041" s="19">
        <f t="shared" si="1148"/>
        <v>0</v>
      </c>
      <c r="AU1041" s="18">
        <f t="shared" si="1160"/>
        <v>0</v>
      </c>
      <c r="AV1041" s="5">
        <f t="shared" si="1161"/>
        <v>0</v>
      </c>
      <c r="AW1041" s="17">
        <f t="shared" si="1149"/>
        <v>0</v>
      </c>
      <c r="AX1041" s="17">
        <f t="shared" si="1150"/>
        <v>0</v>
      </c>
      <c r="AY1041" s="17">
        <f t="shared" si="1162"/>
        <v>0</v>
      </c>
      <c r="AZ1041" s="19">
        <f t="shared" si="1163"/>
        <v>0</v>
      </c>
      <c r="BA1041" s="19">
        <f t="shared" si="1164"/>
        <v>0</v>
      </c>
      <c r="BB1041" s="19">
        <f t="shared" si="1165"/>
        <v>0</v>
      </c>
      <c r="BC1041" s="19">
        <f t="shared" si="1166"/>
        <v>0</v>
      </c>
      <c r="BD1041" s="17">
        <f t="shared" si="1167"/>
        <v>0</v>
      </c>
      <c r="BE1041" s="17">
        <f t="shared" si="1151"/>
        <v>0</v>
      </c>
      <c r="BF1041" s="38">
        <f t="shared" si="1152"/>
        <v>0</v>
      </c>
      <c r="BG1041" s="38">
        <f t="shared" si="1153"/>
        <v>0</v>
      </c>
      <c r="BH1041" s="38">
        <f t="shared" si="1168"/>
        <v>0</v>
      </c>
      <c r="BI1041" s="38">
        <f t="shared" si="1154"/>
        <v>-0.60000000000000009</v>
      </c>
      <c r="BJ1041" s="5">
        <f t="shared" si="1155"/>
        <v>3.6</v>
      </c>
      <c r="BK1041" s="5">
        <f t="shared" si="1169"/>
        <v>0</v>
      </c>
      <c r="BL1041" s="22">
        <f t="shared" si="1170"/>
        <v>0</v>
      </c>
      <c r="BM1041" s="5">
        <f t="shared" si="1171"/>
        <v>3</v>
      </c>
      <c r="BN1041" s="66">
        <f t="shared" si="1172"/>
        <v>300</v>
      </c>
      <c r="BO1041" s="5">
        <f>AP1041*BO1879</f>
        <v>0</v>
      </c>
      <c r="BP1041" s="5">
        <f>AU1041*BP1239</f>
        <v>0</v>
      </c>
      <c r="BQ1041" s="5">
        <f t="shared" si="1125"/>
        <v>-39</v>
      </c>
      <c r="BR1041" s="356">
        <f t="shared" si="1187"/>
        <v>261</v>
      </c>
      <c r="BS1041" s="5">
        <f t="shared" si="1173"/>
        <v>1312.3</v>
      </c>
      <c r="BT1041" s="6"/>
      <c r="BU1041" s="306">
        <v>43542</v>
      </c>
      <c r="BV1041" s="38">
        <f t="shared" si="1156"/>
        <v>1312.3</v>
      </c>
      <c r="BW1041" s="66">
        <f>BV27*BV1041</f>
        <v>108115.01071016642</v>
      </c>
      <c r="BX1041" s="66">
        <f t="shared" si="1177"/>
        <v>774.42741802602541</v>
      </c>
      <c r="BY1041" s="17">
        <f t="shared" si="1175"/>
        <v>1</v>
      </c>
      <c r="BZ1041" s="17">
        <f t="shared" si="1178"/>
        <v>0</v>
      </c>
      <c r="CA1041" s="66">
        <f t="shared" si="1126"/>
        <v>261</v>
      </c>
      <c r="CB1041" s="66">
        <f>N3+CE1041</f>
        <v>223154</v>
      </c>
      <c r="CC1041" s="66">
        <f>MAX(BW404:BW1041)</f>
        <v>154630.08732904927</v>
      </c>
      <c r="CD1041" s="66">
        <f t="shared" si="1157"/>
        <v>-46515.076618882857</v>
      </c>
      <c r="CE1041" s="66">
        <f t="shared" si="1127"/>
        <v>173154</v>
      </c>
      <c r="CF1041" s="66">
        <f>MAX(CE404:CE1041)</f>
        <v>174090</v>
      </c>
      <c r="CG1041" s="66">
        <f t="shared" si="1158"/>
        <v>-936</v>
      </c>
      <c r="CH1041" s="370">
        <f t="shared" si="1124"/>
        <v>43542</v>
      </c>
      <c r="CI1041" s="17">
        <f t="shared" si="1188"/>
        <v>1</v>
      </c>
      <c r="CJ1041" s="17">
        <f t="shared" si="1189"/>
        <v>0</v>
      </c>
      <c r="CK1041" s="38">
        <f>MAX(BV38:BV1041)</f>
        <v>1876.9</v>
      </c>
      <c r="CL1041" s="38">
        <f t="shared" si="1176"/>
        <v>-564.60000000000014</v>
      </c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</row>
    <row r="1042" spans="1:147" customFormat="1" x14ac:dyDescent="0.25">
      <c r="A1042" s="3"/>
      <c r="B1042" s="254">
        <f t="shared" si="1181"/>
        <v>43318</v>
      </c>
      <c r="C1042" s="5">
        <f t="shared" si="1184"/>
        <v>56772</v>
      </c>
      <c r="D1042" s="5">
        <v>0</v>
      </c>
      <c r="E1042" s="66">
        <f t="shared" si="1186"/>
        <v>0</v>
      </c>
      <c r="F1042" s="66">
        <f t="shared" si="1182"/>
        <v>252</v>
      </c>
      <c r="G1042" s="4">
        <f t="shared" si="1185"/>
        <v>57024</v>
      </c>
      <c r="H1042" s="8">
        <f t="shared" si="1183"/>
        <v>4.4388078630310714E-3</v>
      </c>
      <c r="I1042" s="3"/>
      <c r="J1042" s="306">
        <v>43549</v>
      </c>
      <c r="K1042" s="176">
        <v>1313.3</v>
      </c>
      <c r="L1042" s="176">
        <v>1325.2</v>
      </c>
      <c r="M1042" s="176">
        <v>1291.3</v>
      </c>
      <c r="N1042" s="178">
        <v>1298.5</v>
      </c>
      <c r="O1042" s="5">
        <f t="shared" si="1135"/>
        <v>33.900000000000091</v>
      </c>
      <c r="P1042" s="8">
        <f t="shared" si="1136"/>
        <v>2.5812837889286601E-2</v>
      </c>
      <c r="Q1042" s="8">
        <f>(AVERAGE(P1039:P1041))*Q1239</f>
        <v>6.5419185227883264E-3</v>
      </c>
      <c r="R1042" s="8">
        <f>P1041/P1239</f>
        <v>0.48354634447542988</v>
      </c>
      <c r="S1042" s="109">
        <f t="shared" si="1116"/>
        <v>1304.7084984040221</v>
      </c>
      <c r="T1042" s="5">
        <f t="shared" si="1117"/>
        <v>8.2999999999999545</v>
      </c>
      <c r="U1042" s="8">
        <f t="shared" si="1133"/>
        <v>0.44666666666666971</v>
      </c>
      <c r="V1042" s="19">
        <f t="shared" si="1118"/>
        <v>6.5</v>
      </c>
      <c r="W1042" s="109">
        <f t="shared" si="1119"/>
        <v>1321.8915015959778</v>
      </c>
      <c r="X1042" s="5">
        <f t="shared" si="1120"/>
        <v>6.7000000000000455</v>
      </c>
      <c r="Y1042" s="8">
        <f t="shared" si="1137"/>
        <v>0.55333333333333035</v>
      </c>
      <c r="Z1042" s="5">
        <f t="shared" si="1121"/>
        <v>0</v>
      </c>
      <c r="AA1042" s="5">
        <f>K1042*AA1239</f>
        <v>17.072899999999997</v>
      </c>
      <c r="AB1042" s="5">
        <f t="shared" si="1138"/>
        <v>8.2555383845945656</v>
      </c>
      <c r="AC1042" s="2">
        <f t="shared" si="1174"/>
        <v>43549</v>
      </c>
      <c r="AD1042" s="43">
        <f t="shared" si="1142"/>
        <v>1305</v>
      </c>
      <c r="AE1042" s="235">
        <v>4</v>
      </c>
      <c r="AF1042" s="131">
        <f>(AK1041&gt;AF1239)*1</f>
        <v>1</v>
      </c>
      <c r="AG1042" s="112">
        <f>MROUND((AD1042*AG1239),5)</f>
        <v>1280</v>
      </c>
      <c r="AH1042" s="113">
        <f>MROUND((AE1042*AH1239),0.1)</f>
        <v>0.70000000000000007</v>
      </c>
      <c r="AI1042" s="60">
        <f t="shared" si="1143"/>
        <v>-13.799999999999955</v>
      </c>
      <c r="AJ1042" s="60">
        <f t="shared" si="1122"/>
        <v>1313.3</v>
      </c>
      <c r="AK1042" s="133">
        <f t="shared" si="1123"/>
        <v>1298.5</v>
      </c>
      <c r="AL1042" s="41">
        <f t="shared" si="1139"/>
        <v>1320</v>
      </c>
      <c r="AM1042" s="56">
        <f t="shared" si="1140"/>
        <v>3.7</v>
      </c>
      <c r="AN1042" s="82">
        <f t="shared" si="1141"/>
        <v>0</v>
      </c>
      <c r="AO1042" s="82">
        <f t="shared" si="1144"/>
        <v>1</v>
      </c>
      <c r="AP1042" s="33">
        <f t="shared" si="1159"/>
        <v>1</v>
      </c>
      <c r="AQ1042" s="29">
        <f t="shared" si="1145"/>
        <v>4</v>
      </c>
      <c r="AR1042" s="86">
        <f t="shared" si="1146"/>
        <v>0</v>
      </c>
      <c r="AS1042" s="33">
        <f t="shared" si="1147"/>
        <v>1</v>
      </c>
      <c r="AT1042" s="19">
        <f t="shared" si="1148"/>
        <v>1305</v>
      </c>
      <c r="AU1042" s="18">
        <f t="shared" si="1160"/>
        <v>0</v>
      </c>
      <c r="AV1042" s="5">
        <f t="shared" si="1161"/>
        <v>0</v>
      </c>
      <c r="AW1042" s="17">
        <f t="shared" si="1149"/>
        <v>0</v>
      </c>
      <c r="AX1042" s="17">
        <f t="shared" si="1150"/>
        <v>0</v>
      </c>
      <c r="AY1042" s="17">
        <f t="shared" si="1162"/>
        <v>0</v>
      </c>
      <c r="AZ1042" s="19">
        <f t="shared" si="1163"/>
        <v>0</v>
      </c>
      <c r="BA1042" s="19">
        <f t="shared" si="1164"/>
        <v>1305</v>
      </c>
      <c r="BB1042" s="19">
        <f t="shared" si="1165"/>
        <v>0</v>
      </c>
      <c r="BC1042" s="19">
        <f t="shared" si="1166"/>
        <v>0</v>
      </c>
      <c r="BD1042" s="17">
        <f t="shared" si="1167"/>
        <v>1305</v>
      </c>
      <c r="BE1042" s="17">
        <f t="shared" si="1151"/>
        <v>0</v>
      </c>
      <c r="BF1042" s="38">
        <f t="shared" si="1152"/>
        <v>0</v>
      </c>
      <c r="BG1042" s="38">
        <f t="shared" si="1153"/>
        <v>0</v>
      </c>
      <c r="BH1042" s="38">
        <f t="shared" si="1168"/>
        <v>0</v>
      </c>
      <c r="BI1042" s="38">
        <f t="shared" si="1154"/>
        <v>-0.70000000000000007</v>
      </c>
      <c r="BJ1042" s="5">
        <f t="shared" si="1155"/>
        <v>4</v>
      </c>
      <c r="BK1042" s="5">
        <f t="shared" si="1169"/>
        <v>0</v>
      </c>
      <c r="BL1042" s="22">
        <f t="shared" si="1170"/>
        <v>0</v>
      </c>
      <c r="BM1042" s="5">
        <f t="shared" si="1171"/>
        <v>3.3</v>
      </c>
      <c r="BN1042" s="66">
        <f t="shared" si="1172"/>
        <v>330</v>
      </c>
      <c r="BO1042" s="5">
        <f>AP1042*BO1880</f>
        <v>0</v>
      </c>
      <c r="BP1042" s="5">
        <f>AU1042*BP1239</f>
        <v>0</v>
      </c>
      <c r="BQ1042" s="5">
        <f t="shared" si="1125"/>
        <v>-39</v>
      </c>
      <c r="BR1042" s="356">
        <f t="shared" si="1187"/>
        <v>291</v>
      </c>
      <c r="BS1042" s="5">
        <f t="shared" si="1173"/>
        <v>1298.5</v>
      </c>
      <c r="BT1042" s="6"/>
      <c r="BU1042" s="306">
        <v>43549</v>
      </c>
      <c r="BV1042" s="38">
        <f t="shared" si="1156"/>
        <v>1298.5</v>
      </c>
      <c r="BW1042" s="66">
        <f>BV27*BV1042</f>
        <v>106978.08535178778</v>
      </c>
      <c r="BX1042" s="66">
        <f t="shared" si="1177"/>
        <v>-1136.925358378634</v>
      </c>
      <c r="BY1042" s="17">
        <f t="shared" si="1175"/>
        <v>0</v>
      </c>
      <c r="BZ1042" s="17">
        <f t="shared" si="1178"/>
        <v>1</v>
      </c>
      <c r="CA1042" s="66">
        <f t="shared" si="1126"/>
        <v>291</v>
      </c>
      <c r="CB1042" s="66">
        <f>N3+CE1042</f>
        <v>223445</v>
      </c>
      <c r="CC1042" s="66">
        <f>MAX(BW404:BW1042)</f>
        <v>154630.08732904927</v>
      </c>
      <c r="CD1042" s="66">
        <f t="shared" si="1157"/>
        <v>-47652.001977261491</v>
      </c>
      <c r="CE1042" s="66">
        <f t="shared" si="1127"/>
        <v>173445</v>
      </c>
      <c r="CF1042" s="66">
        <f>MAX(CE404:CE1042)</f>
        <v>174090</v>
      </c>
      <c r="CG1042" s="66">
        <f t="shared" si="1158"/>
        <v>-645</v>
      </c>
      <c r="CH1042" s="370">
        <f t="shared" si="1124"/>
        <v>43549</v>
      </c>
      <c r="CI1042" s="17">
        <f t="shared" si="1188"/>
        <v>1</v>
      </c>
      <c r="CJ1042" s="17">
        <f t="shared" si="1189"/>
        <v>0</v>
      </c>
      <c r="CK1042" s="38">
        <f>MAX(BV38:BV1042)</f>
        <v>1876.9</v>
      </c>
      <c r="CL1042" s="38">
        <f t="shared" si="1176"/>
        <v>-578.40000000000009</v>
      </c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</row>
    <row r="1043" spans="1:147" customFormat="1" x14ac:dyDescent="0.25">
      <c r="A1043" s="3"/>
      <c r="B1043" s="254">
        <f t="shared" ref="B1043:B1063" si="1190">J1010</f>
        <v>43325</v>
      </c>
      <c r="C1043" s="5">
        <f t="shared" si="1184"/>
        <v>57024</v>
      </c>
      <c r="D1043" s="5">
        <v>0</v>
      </c>
      <c r="E1043" s="66">
        <f t="shared" si="1186"/>
        <v>0</v>
      </c>
      <c r="F1043" s="66">
        <f t="shared" ref="F1043:F1063" si="1191">BR1010</f>
        <v>412.00000000000006</v>
      </c>
      <c r="G1043" s="4">
        <f t="shared" si="1185"/>
        <v>57436</v>
      </c>
      <c r="H1043" s="8">
        <f t="shared" ref="H1043:H1063" si="1192">F1043/C1043</f>
        <v>7.2250280583613926E-3</v>
      </c>
      <c r="I1043" s="3"/>
      <c r="J1043" s="306">
        <v>43556</v>
      </c>
      <c r="K1043" s="176">
        <v>1297.2</v>
      </c>
      <c r="L1043" s="176">
        <v>1301.7</v>
      </c>
      <c r="M1043" s="176">
        <v>1284.9000000000001</v>
      </c>
      <c r="N1043" s="178">
        <v>1295.5999999999999</v>
      </c>
      <c r="O1043" s="5">
        <f t="shared" si="1135"/>
        <v>16.799999999999955</v>
      </c>
      <c r="P1043" s="8">
        <f t="shared" si="1136"/>
        <v>1.2950971322849178E-2</v>
      </c>
      <c r="Q1043" s="8">
        <f>(AVERAGE(P1040:P1042))*Q1239</f>
        <v>7.871969755162923E-3</v>
      </c>
      <c r="R1043" s="8">
        <f>P1042/P1239</f>
        <v>0.73203503735475672</v>
      </c>
      <c r="S1043" s="109">
        <f t="shared" si="1116"/>
        <v>1286.9884808336028</v>
      </c>
      <c r="T1043" s="5">
        <f t="shared" si="1117"/>
        <v>12.200000000000045</v>
      </c>
      <c r="U1043" s="8">
        <f t="shared" si="1133"/>
        <v>0.38999999999999774</v>
      </c>
      <c r="V1043" s="19">
        <f t="shared" si="1118"/>
        <v>0</v>
      </c>
      <c r="W1043" s="109">
        <f t="shared" si="1119"/>
        <v>1307.4115191663973</v>
      </c>
      <c r="X1043" s="5">
        <f t="shared" si="1120"/>
        <v>7.7999999999999545</v>
      </c>
      <c r="Y1043" s="8">
        <f t="shared" si="1137"/>
        <v>0.61000000000000232</v>
      </c>
      <c r="Z1043" s="5">
        <f t="shared" si="1121"/>
        <v>0</v>
      </c>
      <c r="AA1043" s="5">
        <f>K1043*AA1239</f>
        <v>16.863599999999998</v>
      </c>
      <c r="AB1043" s="5">
        <f t="shared" si="1138"/>
        <v>12.344746055935675</v>
      </c>
      <c r="AC1043" s="2">
        <f t="shared" si="1174"/>
        <v>43556</v>
      </c>
      <c r="AD1043" s="43">
        <f t="shared" si="1142"/>
        <v>1285</v>
      </c>
      <c r="AE1043" s="235">
        <v>3.7</v>
      </c>
      <c r="AF1043" s="131">
        <f>(AK1042&gt;AF1239)*1</f>
        <v>1</v>
      </c>
      <c r="AG1043" s="112">
        <f>MROUND((AD1043*AG1239),5)</f>
        <v>1260</v>
      </c>
      <c r="AH1043" s="113">
        <f>MROUND((AE1043*AH1239),0.1)</f>
        <v>0.70000000000000007</v>
      </c>
      <c r="AI1043" s="60">
        <f t="shared" si="1143"/>
        <v>-2.9000000000000909</v>
      </c>
      <c r="AJ1043" s="60">
        <f t="shared" si="1122"/>
        <v>1297.2</v>
      </c>
      <c r="AK1043" s="133">
        <f t="shared" si="1123"/>
        <v>1295.5999999999999</v>
      </c>
      <c r="AL1043" s="41">
        <f t="shared" si="1139"/>
        <v>1305</v>
      </c>
      <c r="AM1043" s="56">
        <f t="shared" si="1140"/>
        <v>4.6000000000000005</v>
      </c>
      <c r="AN1043" s="82">
        <f t="shared" si="1141"/>
        <v>0</v>
      </c>
      <c r="AO1043" s="82">
        <f t="shared" si="1144"/>
        <v>1</v>
      </c>
      <c r="AP1043" s="33">
        <f t="shared" si="1159"/>
        <v>0</v>
      </c>
      <c r="AQ1043" s="29">
        <f t="shared" si="1145"/>
        <v>0</v>
      </c>
      <c r="AR1043" s="86">
        <f t="shared" si="1146"/>
        <v>1</v>
      </c>
      <c r="AS1043" s="33">
        <f t="shared" si="1147"/>
        <v>0</v>
      </c>
      <c r="AT1043" s="19">
        <f t="shared" si="1148"/>
        <v>0</v>
      </c>
      <c r="AU1043" s="18">
        <f t="shared" si="1160"/>
        <v>1</v>
      </c>
      <c r="AV1043" s="5">
        <f t="shared" si="1161"/>
        <v>4.6000000000000005</v>
      </c>
      <c r="AW1043" s="17">
        <f t="shared" si="1149"/>
        <v>1</v>
      </c>
      <c r="AX1043" s="17">
        <f t="shared" si="1150"/>
        <v>0</v>
      </c>
      <c r="AY1043" s="17">
        <f t="shared" si="1162"/>
        <v>0</v>
      </c>
      <c r="AZ1043" s="19">
        <f t="shared" si="1163"/>
        <v>1305</v>
      </c>
      <c r="BA1043" s="19">
        <f t="shared" si="1164"/>
        <v>0</v>
      </c>
      <c r="BB1043" s="19">
        <f t="shared" si="1165"/>
        <v>0</v>
      </c>
      <c r="BC1043" s="19">
        <f t="shared" si="1166"/>
        <v>0</v>
      </c>
      <c r="BD1043" s="17">
        <f t="shared" si="1167"/>
        <v>1305</v>
      </c>
      <c r="BE1043" s="17">
        <f t="shared" si="1151"/>
        <v>0</v>
      </c>
      <c r="BF1043" s="38">
        <f t="shared" si="1152"/>
        <v>0</v>
      </c>
      <c r="BG1043" s="38">
        <f t="shared" si="1153"/>
        <v>0</v>
      </c>
      <c r="BH1043" s="38">
        <f t="shared" si="1168"/>
        <v>0</v>
      </c>
      <c r="BI1043" s="38">
        <f t="shared" si="1154"/>
        <v>-0.70000000000000007</v>
      </c>
      <c r="BJ1043" s="5">
        <f t="shared" si="1155"/>
        <v>0</v>
      </c>
      <c r="BK1043" s="5">
        <f t="shared" si="1169"/>
        <v>0</v>
      </c>
      <c r="BL1043" s="22">
        <f t="shared" si="1170"/>
        <v>4.6000000000000005</v>
      </c>
      <c r="BM1043" s="5">
        <f t="shared" si="1171"/>
        <v>3.9000000000000004</v>
      </c>
      <c r="BN1043" s="66">
        <f t="shared" si="1172"/>
        <v>390.00000000000006</v>
      </c>
      <c r="BO1043" s="5">
        <f>AP1043*BO1881</f>
        <v>0</v>
      </c>
      <c r="BP1043" s="5">
        <f>AU1043*BP1239</f>
        <v>-39</v>
      </c>
      <c r="BQ1043" s="5">
        <f t="shared" si="1125"/>
        <v>-39</v>
      </c>
      <c r="BR1043" s="356">
        <f t="shared" si="1187"/>
        <v>312.00000000000006</v>
      </c>
      <c r="BS1043" s="5">
        <f t="shared" si="1173"/>
        <v>1295.5999999999999</v>
      </c>
      <c r="BT1043" s="6"/>
      <c r="BU1043" s="306">
        <v>43556</v>
      </c>
      <c r="BV1043" s="38">
        <f t="shared" si="1156"/>
        <v>1295.5999999999999</v>
      </c>
      <c r="BW1043" s="66">
        <f>BV27*BV1043</f>
        <v>106739.16625473718</v>
      </c>
      <c r="BX1043" s="66">
        <f t="shared" si="1177"/>
        <v>-238.91909705060243</v>
      </c>
      <c r="BY1043" s="17">
        <f t="shared" si="1175"/>
        <v>0</v>
      </c>
      <c r="BZ1043" s="17">
        <f t="shared" si="1178"/>
        <v>1</v>
      </c>
      <c r="CA1043" s="66">
        <f t="shared" si="1126"/>
        <v>312</v>
      </c>
      <c r="CB1043" s="66">
        <f>N3+CE1043</f>
        <v>223757</v>
      </c>
      <c r="CC1043" s="66">
        <f>MAX(BW404:BW1043)</f>
        <v>154630.08732904927</v>
      </c>
      <c r="CD1043" s="66">
        <f t="shared" si="1157"/>
        <v>-47890.921074312093</v>
      </c>
      <c r="CE1043" s="66">
        <f t="shared" si="1127"/>
        <v>173757</v>
      </c>
      <c r="CF1043" s="66">
        <f>MAX(CE404:CE1043)</f>
        <v>174090</v>
      </c>
      <c r="CG1043" s="66">
        <f t="shared" si="1158"/>
        <v>-333</v>
      </c>
      <c r="CH1043" s="370">
        <f t="shared" si="1124"/>
        <v>43556</v>
      </c>
      <c r="CI1043" s="17">
        <f t="shared" si="1188"/>
        <v>1</v>
      </c>
      <c r="CJ1043" s="17">
        <f t="shared" si="1189"/>
        <v>0</v>
      </c>
      <c r="CK1043" s="38">
        <f>MAX(BV38:BV1043)</f>
        <v>1876.9</v>
      </c>
      <c r="CL1043" s="38">
        <f t="shared" si="1176"/>
        <v>-581.30000000000018</v>
      </c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</row>
    <row r="1044" spans="1:147" customFormat="1" x14ac:dyDescent="0.25">
      <c r="A1044" s="3"/>
      <c r="B1044" s="254">
        <f t="shared" si="1190"/>
        <v>43332</v>
      </c>
      <c r="C1044" s="5">
        <f t="shared" ref="C1044:C1063" si="1193">G1043</f>
        <v>57436</v>
      </c>
      <c r="D1044" s="5">
        <v>0</v>
      </c>
      <c r="E1044" s="66">
        <f t="shared" si="1186"/>
        <v>0</v>
      </c>
      <c r="F1044" s="66">
        <f t="shared" si="1191"/>
        <v>-9348</v>
      </c>
      <c r="G1044" s="4">
        <f t="shared" ref="G1044:G1063" si="1194">G1043+F1044</f>
        <v>48088</v>
      </c>
      <c r="H1044" s="8">
        <f t="shared" si="1192"/>
        <v>-0.1627550665088098</v>
      </c>
      <c r="I1044" s="3"/>
      <c r="J1044" s="306">
        <v>43563</v>
      </c>
      <c r="K1044" s="176">
        <v>1295.8</v>
      </c>
      <c r="L1044" s="176">
        <v>1314.7</v>
      </c>
      <c r="M1044" s="176">
        <v>1292.9000000000001</v>
      </c>
      <c r="N1044" s="178">
        <v>1295.2</v>
      </c>
      <c r="O1044" s="5">
        <f t="shared" si="1135"/>
        <v>21.799999999999955</v>
      </c>
      <c r="P1044" s="8">
        <f t="shared" si="1136"/>
        <v>1.6823583886402187E-2</v>
      </c>
      <c r="Q1044" s="8">
        <f>(AVERAGE(P1041:P1043))*Q1239</f>
        <v>7.4419333941833938E-3</v>
      </c>
      <c r="R1044" s="8">
        <f>P1043/P1239</f>
        <v>0.36728099470369002</v>
      </c>
      <c r="S1044" s="109">
        <f t="shared" ref="S1044:S1107" si="1195">(-Q1044*K1044)+K1044</f>
        <v>1286.1567427078171</v>
      </c>
      <c r="T1044" s="5">
        <f t="shared" ref="T1044:T1107" si="1196">MAX(1,(K1044-AD1044))</f>
        <v>10.799999999999955</v>
      </c>
      <c r="U1044" s="8">
        <f t="shared" si="1133"/>
        <v>0.4600000000000023</v>
      </c>
      <c r="V1044" s="19">
        <f t="shared" ref="V1044:V1107" si="1197">MAX(0,(AD1044-N1044))</f>
        <v>0</v>
      </c>
      <c r="W1044" s="109">
        <f t="shared" ref="W1044:W1107" si="1198">(Q1044*K1044)+K1044</f>
        <v>1305.4432572921828</v>
      </c>
      <c r="X1044" s="5">
        <f t="shared" ref="X1044:X1107" si="1199">MAX(1,(AL1044-K1044))</f>
        <v>9.2000000000000455</v>
      </c>
      <c r="Y1044" s="8">
        <f t="shared" si="1137"/>
        <v>0.5399999999999977</v>
      </c>
      <c r="Z1044" s="5">
        <f t="shared" ref="Z1044:Z1107" si="1200">MAX(0,(N1044-AL1044))</f>
        <v>0</v>
      </c>
      <c r="AA1044" s="5">
        <f>K1044*AA1239</f>
        <v>16.845399999999998</v>
      </c>
      <c r="AB1044" s="5">
        <f t="shared" si="1138"/>
        <v>6.1869952681815388</v>
      </c>
      <c r="AC1044" s="2">
        <f t="shared" si="1174"/>
        <v>43563</v>
      </c>
      <c r="AD1044" s="43">
        <f t="shared" si="1142"/>
        <v>1285</v>
      </c>
      <c r="AE1044" s="235">
        <v>4.8</v>
      </c>
      <c r="AF1044" s="131">
        <f>(AK1043&gt;AF1239)*1</f>
        <v>1</v>
      </c>
      <c r="AG1044" s="112">
        <f>MROUND((AD1044*AG1239),5)</f>
        <v>1260</v>
      </c>
      <c r="AH1044" s="113">
        <f>MROUND((AE1044*AH1239),0.1)</f>
        <v>0.9</v>
      </c>
      <c r="AI1044" s="60">
        <f t="shared" si="1143"/>
        <v>-0.39999999999986358</v>
      </c>
      <c r="AJ1044" s="60">
        <f t="shared" ref="AJ1044:AJ1107" si="1201">K1044</f>
        <v>1295.8</v>
      </c>
      <c r="AK1044" s="133">
        <f t="shared" ref="AK1044:AK1107" si="1202">N1044</f>
        <v>1295.2</v>
      </c>
      <c r="AL1044" s="41">
        <f t="shared" si="1139"/>
        <v>1305</v>
      </c>
      <c r="AM1044" s="56">
        <f t="shared" si="1140"/>
        <v>7.5</v>
      </c>
      <c r="AN1044" s="82">
        <f t="shared" si="1141"/>
        <v>0</v>
      </c>
      <c r="AO1044" s="82">
        <f t="shared" si="1144"/>
        <v>1</v>
      </c>
      <c r="AP1044" s="33">
        <f t="shared" si="1159"/>
        <v>0</v>
      </c>
      <c r="AQ1044" s="29">
        <f t="shared" si="1145"/>
        <v>0</v>
      </c>
      <c r="AR1044" s="86">
        <f t="shared" si="1146"/>
        <v>1</v>
      </c>
      <c r="AS1044" s="33">
        <f t="shared" si="1147"/>
        <v>0</v>
      </c>
      <c r="AT1044" s="19">
        <f t="shared" si="1148"/>
        <v>0</v>
      </c>
      <c r="AU1044" s="18">
        <f t="shared" si="1160"/>
        <v>1</v>
      </c>
      <c r="AV1044" s="5">
        <f t="shared" si="1161"/>
        <v>7.5</v>
      </c>
      <c r="AW1044" s="17">
        <f t="shared" si="1149"/>
        <v>1</v>
      </c>
      <c r="AX1044" s="17">
        <f t="shared" si="1150"/>
        <v>0</v>
      </c>
      <c r="AY1044" s="17">
        <f t="shared" si="1162"/>
        <v>0</v>
      </c>
      <c r="AZ1044" s="19">
        <f t="shared" si="1163"/>
        <v>1305</v>
      </c>
      <c r="BA1044" s="19">
        <f t="shared" si="1164"/>
        <v>0</v>
      </c>
      <c r="BB1044" s="19">
        <f t="shared" si="1165"/>
        <v>0</v>
      </c>
      <c r="BC1044" s="19">
        <f t="shared" si="1166"/>
        <v>0</v>
      </c>
      <c r="BD1044" s="17">
        <f t="shared" si="1167"/>
        <v>1305</v>
      </c>
      <c r="BE1044" s="17">
        <f t="shared" si="1151"/>
        <v>0</v>
      </c>
      <c r="BF1044" s="38">
        <f t="shared" si="1152"/>
        <v>0</v>
      </c>
      <c r="BG1044" s="38">
        <f t="shared" si="1153"/>
        <v>0</v>
      </c>
      <c r="BH1044" s="38">
        <f t="shared" si="1168"/>
        <v>0</v>
      </c>
      <c r="BI1044" s="38">
        <f t="shared" si="1154"/>
        <v>-0.9</v>
      </c>
      <c r="BJ1044" s="5">
        <f t="shared" si="1155"/>
        <v>0</v>
      </c>
      <c r="BK1044" s="5">
        <f t="shared" si="1169"/>
        <v>0</v>
      </c>
      <c r="BL1044" s="22">
        <f t="shared" si="1170"/>
        <v>7.5</v>
      </c>
      <c r="BM1044" s="5">
        <f t="shared" si="1171"/>
        <v>6.6</v>
      </c>
      <c r="BN1044" s="66">
        <f t="shared" si="1172"/>
        <v>660</v>
      </c>
      <c r="BO1044" s="5">
        <f>AP1044*BO1882</f>
        <v>0</v>
      </c>
      <c r="BP1044" s="5">
        <f>AU1044*BP1239</f>
        <v>-39</v>
      </c>
      <c r="BQ1044" s="5">
        <f t="shared" si="1125"/>
        <v>-39</v>
      </c>
      <c r="BR1044" s="356">
        <f t="shared" si="1187"/>
        <v>582</v>
      </c>
      <c r="BS1044" s="5">
        <f t="shared" si="1173"/>
        <v>1295.2</v>
      </c>
      <c r="BT1044" s="6"/>
      <c r="BU1044" s="306">
        <v>43563</v>
      </c>
      <c r="BV1044" s="38">
        <f t="shared" si="1156"/>
        <v>1295.2</v>
      </c>
      <c r="BW1044" s="66">
        <f>BV27*BV1044</f>
        <v>106706.21189652332</v>
      </c>
      <c r="BX1044" s="66">
        <f t="shared" si="1177"/>
        <v>-32.954358213857631</v>
      </c>
      <c r="BY1044" s="17">
        <f t="shared" si="1175"/>
        <v>0</v>
      </c>
      <c r="BZ1044" s="17">
        <f t="shared" si="1178"/>
        <v>1</v>
      </c>
      <c r="CA1044" s="66">
        <f t="shared" si="1126"/>
        <v>582</v>
      </c>
      <c r="CB1044" s="66">
        <f>N3+CE1044</f>
        <v>224339</v>
      </c>
      <c r="CC1044" s="66">
        <f>MAX(BW404:BW1044)</f>
        <v>154630.08732904927</v>
      </c>
      <c r="CD1044" s="66">
        <f t="shared" si="1157"/>
        <v>-47923.875432525951</v>
      </c>
      <c r="CE1044" s="66">
        <f t="shared" si="1127"/>
        <v>174339</v>
      </c>
      <c r="CF1044" s="66">
        <f>MAX(CE404:CE1044)</f>
        <v>174339</v>
      </c>
      <c r="CG1044" s="66">
        <f t="shared" si="1158"/>
        <v>0</v>
      </c>
      <c r="CH1044" s="370">
        <f t="shared" ref="CH1044:CH1107" si="1203">BU1044</f>
        <v>43563</v>
      </c>
      <c r="CI1044" s="17">
        <f t="shared" si="1188"/>
        <v>1</v>
      </c>
      <c r="CJ1044" s="17">
        <f t="shared" si="1189"/>
        <v>0</v>
      </c>
      <c r="CK1044" s="38">
        <f>MAX(BV38:BV1044)</f>
        <v>1876.9</v>
      </c>
      <c r="CL1044" s="38">
        <f t="shared" si="1176"/>
        <v>-581.70000000000005</v>
      </c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</row>
    <row r="1045" spans="1:147" customFormat="1" x14ac:dyDescent="0.25">
      <c r="A1045" s="3"/>
      <c r="B1045" s="254">
        <f t="shared" si="1190"/>
        <v>43339</v>
      </c>
      <c r="C1045" s="5">
        <f t="shared" si="1193"/>
        <v>48088</v>
      </c>
      <c r="D1045" s="5">
        <v>0</v>
      </c>
      <c r="E1045" s="66">
        <f t="shared" ref="E1045:E1063" si="1204">E1044</f>
        <v>0</v>
      </c>
      <c r="F1045" s="66">
        <f t="shared" si="1191"/>
        <v>721</v>
      </c>
      <c r="G1045" s="4">
        <f t="shared" si="1194"/>
        <v>48809</v>
      </c>
      <c r="H1045" s="8">
        <f t="shared" si="1192"/>
        <v>1.4993345533189152E-2</v>
      </c>
      <c r="I1045" s="3"/>
      <c r="J1045" s="306">
        <v>43570</v>
      </c>
      <c r="K1045" s="176">
        <v>1294</v>
      </c>
      <c r="L1045" s="176">
        <v>1295.2</v>
      </c>
      <c r="M1045" s="176">
        <v>1273</v>
      </c>
      <c r="N1045" s="178">
        <v>1276</v>
      </c>
      <c r="O1045" s="5">
        <f t="shared" si="1135"/>
        <v>22.200000000000045</v>
      </c>
      <c r="P1045" s="8">
        <f t="shared" si="1136"/>
        <v>1.7156105100463715E-2</v>
      </c>
      <c r="Q1045" s="8">
        <f>(AVERAGE(P1042:P1044))*Q1239</f>
        <v>7.4116524131383962E-3</v>
      </c>
      <c r="R1045" s="8">
        <f>P1044/P1239</f>
        <v>0.47710572977466892</v>
      </c>
      <c r="S1045" s="109">
        <f t="shared" si="1195"/>
        <v>1284.4093217773989</v>
      </c>
      <c r="T1045" s="5">
        <f t="shared" si="1196"/>
        <v>9</v>
      </c>
      <c r="U1045" s="8">
        <f t="shared" si="1133"/>
        <v>0.55000000000000004</v>
      </c>
      <c r="V1045" s="19">
        <f t="shared" si="1197"/>
        <v>9</v>
      </c>
      <c r="W1045" s="109">
        <f t="shared" si="1198"/>
        <v>1303.5906782226011</v>
      </c>
      <c r="X1045" s="5">
        <f t="shared" si="1199"/>
        <v>11</v>
      </c>
      <c r="Y1045" s="8">
        <f t="shared" si="1137"/>
        <v>0.44999999999999996</v>
      </c>
      <c r="Z1045" s="5">
        <f t="shared" si="1200"/>
        <v>0</v>
      </c>
      <c r="AA1045" s="5">
        <f>K1045*AA1239</f>
        <v>16.821999999999999</v>
      </c>
      <c r="AB1045" s="5">
        <f t="shared" si="1138"/>
        <v>8.0258725862694806</v>
      </c>
      <c r="AC1045" s="2">
        <f t="shared" si="1174"/>
        <v>43570</v>
      </c>
      <c r="AD1045" s="43">
        <f t="shared" si="1142"/>
        <v>1285</v>
      </c>
      <c r="AE1045" s="235">
        <v>2.8</v>
      </c>
      <c r="AF1045" s="131">
        <f>(AK1044&gt;AF1239)*1</f>
        <v>1</v>
      </c>
      <c r="AG1045" s="112">
        <f>MROUND((AD1045*AG1239),5)</f>
        <v>1260</v>
      </c>
      <c r="AH1045" s="113">
        <f>MROUND((AE1045*AH1239),0.1)</f>
        <v>0.5</v>
      </c>
      <c r="AI1045" s="60">
        <f t="shared" si="1143"/>
        <v>-19.200000000000045</v>
      </c>
      <c r="AJ1045" s="60">
        <f t="shared" si="1201"/>
        <v>1294</v>
      </c>
      <c r="AK1045" s="133">
        <f t="shared" si="1202"/>
        <v>1276</v>
      </c>
      <c r="AL1045" s="41">
        <f t="shared" si="1139"/>
        <v>1305</v>
      </c>
      <c r="AM1045" s="56">
        <f t="shared" si="1140"/>
        <v>3.3000000000000003</v>
      </c>
      <c r="AN1045" s="82">
        <f t="shared" si="1141"/>
        <v>0</v>
      </c>
      <c r="AO1045" s="82">
        <f t="shared" si="1144"/>
        <v>1</v>
      </c>
      <c r="AP1045" s="33">
        <f t="shared" si="1159"/>
        <v>0</v>
      </c>
      <c r="AQ1045" s="29">
        <f t="shared" si="1145"/>
        <v>0</v>
      </c>
      <c r="AR1045" s="86">
        <f t="shared" si="1146"/>
        <v>0</v>
      </c>
      <c r="AS1045" s="33">
        <f t="shared" si="1147"/>
        <v>0</v>
      </c>
      <c r="AT1045" s="19">
        <f t="shared" si="1148"/>
        <v>0</v>
      </c>
      <c r="AU1045" s="18">
        <f t="shared" si="1160"/>
        <v>1</v>
      </c>
      <c r="AV1045" s="5">
        <f t="shared" si="1161"/>
        <v>3.3000000000000003</v>
      </c>
      <c r="AW1045" s="17">
        <f t="shared" si="1149"/>
        <v>1</v>
      </c>
      <c r="AX1045" s="17">
        <f t="shared" si="1150"/>
        <v>0</v>
      </c>
      <c r="AY1045" s="17">
        <f t="shared" si="1162"/>
        <v>0</v>
      </c>
      <c r="AZ1045" s="19">
        <f t="shared" si="1163"/>
        <v>1305</v>
      </c>
      <c r="BA1045" s="19">
        <f t="shared" si="1164"/>
        <v>0</v>
      </c>
      <c r="BB1045" s="19">
        <f t="shared" si="1165"/>
        <v>0</v>
      </c>
      <c r="BC1045" s="19">
        <f t="shared" si="1166"/>
        <v>0</v>
      </c>
      <c r="BD1045" s="17">
        <f t="shared" si="1167"/>
        <v>1305</v>
      </c>
      <c r="BE1045" s="17">
        <f t="shared" si="1151"/>
        <v>0</v>
      </c>
      <c r="BF1045" s="38">
        <f t="shared" si="1152"/>
        <v>0</v>
      </c>
      <c r="BG1045" s="38">
        <f t="shared" si="1153"/>
        <v>0</v>
      </c>
      <c r="BH1045" s="38">
        <f t="shared" si="1168"/>
        <v>0</v>
      </c>
      <c r="BI1045" s="38">
        <f t="shared" si="1154"/>
        <v>-0.5</v>
      </c>
      <c r="BJ1045" s="5">
        <f t="shared" si="1155"/>
        <v>0</v>
      </c>
      <c r="BK1045" s="5">
        <f t="shared" si="1169"/>
        <v>0</v>
      </c>
      <c r="BL1045" s="22">
        <f t="shared" si="1170"/>
        <v>3.3000000000000003</v>
      </c>
      <c r="BM1045" s="5">
        <f t="shared" si="1171"/>
        <v>2.8000000000000003</v>
      </c>
      <c r="BN1045" s="66">
        <f t="shared" si="1172"/>
        <v>280</v>
      </c>
      <c r="BO1045" s="5">
        <f>AP1045*BO1883</f>
        <v>0</v>
      </c>
      <c r="BP1045" s="5">
        <f>AU1045*BP1239</f>
        <v>-39</v>
      </c>
      <c r="BQ1045" s="5">
        <f t="shared" ref="BQ1045:BQ1108" si="1205">BQ1044</f>
        <v>-39</v>
      </c>
      <c r="BR1045" s="356">
        <f t="shared" si="1187"/>
        <v>202</v>
      </c>
      <c r="BS1045" s="5">
        <f t="shared" si="1173"/>
        <v>1276</v>
      </c>
      <c r="BT1045" s="6"/>
      <c r="BU1045" s="306">
        <v>43570</v>
      </c>
      <c r="BV1045" s="38">
        <f t="shared" si="1156"/>
        <v>1276</v>
      </c>
      <c r="BW1045" s="66">
        <f>BV27*BV1045</f>
        <v>105124.40270225737</v>
      </c>
      <c r="BX1045" s="66">
        <f t="shared" si="1177"/>
        <v>-1581.8091942659521</v>
      </c>
      <c r="BY1045" s="17">
        <f t="shared" si="1175"/>
        <v>0</v>
      </c>
      <c r="BZ1045" s="17">
        <f t="shared" si="1178"/>
        <v>1</v>
      </c>
      <c r="CA1045" s="66">
        <f t="shared" ref="CA1045:CA1108" si="1206">CB1045-CB1044</f>
        <v>202</v>
      </c>
      <c r="CB1045" s="66">
        <f>N3+CE1045</f>
        <v>224541</v>
      </c>
      <c r="CC1045" s="66">
        <f>MAX(BW404:BW1045)</f>
        <v>154630.08732904927</v>
      </c>
      <c r="CD1045" s="66">
        <f t="shared" si="1157"/>
        <v>-49505.684626791903</v>
      </c>
      <c r="CE1045" s="66">
        <f t="shared" ref="CE1045:CE1108" si="1207">CE1044+BR1045</f>
        <v>174541</v>
      </c>
      <c r="CF1045" s="66">
        <f>MAX(CE404:CE1045)</f>
        <v>174541</v>
      </c>
      <c r="CG1045" s="66">
        <f t="shared" si="1158"/>
        <v>0</v>
      </c>
      <c r="CH1045" s="370">
        <f t="shared" si="1203"/>
        <v>43570</v>
      </c>
      <c r="CI1045" s="17">
        <f t="shared" si="1188"/>
        <v>1</v>
      </c>
      <c r="CJ1045" s="17">
        <f t="shared" si="1189"/>
        <v>0</v>
      </c>
      <c r="CK1045" s="38">
        <f>MAX(BV38:BV1045)</f>
        <v>1876.9</v>
      </c>
      <c r="CL1045" s="38">
        <f t="shared" si="1176"/>
        <v>-600.90000000000009</v>
      </c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</row>
    <row r="1046" spans="1:147" customFormat="1" x14ac:dyDescent="0.25">
      <c r="A1046" s="3"/>
      <c r="B1046" s="254">
        <f t="shared" si="1190"/>
        <v>43346</v>
      </c>
      <c r="C1046" s="5">
        <f t="shared" si="1193"/>
        <v>48809</v>
      </c>
      <c r="D1046" s="5">
        <v>0</v>
      </c>
      <c r="E1046" s="66">
        <f t="shared" si="1204"/>
        <v>0</v>
      </c>
      <c r="F1046" s="66">
        <f t="shared" si="1191"/>
        <v>300.99999999999994</v>
      </c>
      <c r="G1046" s="4">
        <f t="shared" si="1194"/>
        <v>49110</v>
      </c>
      <c r="H1046" s="8">
        <f t="shared" si="1192"/>
        <v>6.1668954496097023E-3</v>
      </c>
      <c r="I1046" s="3"/>
      <c r="J1046" s="306">
        <v>43577</v>
      </c>
      <c r="K1046" s="176">
        <v>1278</v>
      </c>
      <c r="L1046" s="176">
        <v>1290.9000000000001</v>
      </c>
      <c r="M1046" s="176">
        <v>1267.9000000000001</v>
      </c>
      <c r="N1046" s="178">
        <v>1288.8</v>
      </c>
      <c r="O1046" s="5">
        <f t="shared" si="1135"/>
        <v>23</v>
      </c>
      <c r="P1046" s="8">
        <f t="shared" si="1136"/>
        <v>1.7996870109546165E-2</v>
      </c>
      <c r="Q1046" s="8">
        <f>(AVERAGE(P1043:P1045))*Q1239</f>
        <v>6.2574213746286788E-3</v>
      </c>
      <c r="R1046" s="8">
        <f>P1045/P1239</f>
        <v>0.48653581182921929</v>
      </c>
      <c r="S1046" s="109">
        <f t="shared" si="1195"/>
        <v>1270.0030154832245</v>
      </c>
      <c r="T1046" s="5">
        <f t="shared" si="1196"/>
        <v>8</v>
      </c>
      <c r="U1046" s="8">
        <f t="shared" si="1133"/>
        <v>0.46666666666666667</v>
      </c>
      <c r="V1046" s="19">
        <f t="shared" si="1197"/>
        <v>0</v>
      </c>
      <c r="W1046" s="109">
        <f t="shared" si="1198"/>
        <v>1285.9969845167755</v>
      </c>
      <c r="X1046" s="5">
        <f t="shared" si="1199"/>
        <v>7</v>
      </c>
      <c r="Y1046" s="8">
        <f t="shared" si="1137"/>
        <v>0.53333333333333333</v>
      </c>
      <c r="Z1046" s="5">
        <f t="shared" si="1200"/>
        <v>3.7999999999999545</v>
      </c>
      <c r="AA1046" s="5">
        <f>K1046*AA1239</f>
        <v>16.614000000000001</v>
      </c>
      <c r="AB1046" s="5">
        <f t="shared" si="1138"/>
        <v>8.0833059777306495</v>
      </c>
      <c r="AC1046" s="2">
        <f t="shared" si="1174"/>
        <v>43577</v>
      </c>
      <c r="AD1046" s="43">
        <f t="shared" si="1142"/>
        <v>1270</v>
      </c>
      <c r="AE1046" s="235">
        <v>4.4000000000000004</v>
      </c>
      <c r="AF1046" s="131">
        <f>(AK1045&gt;AF1239)*1</f>
        <v>1</v>
      </c>
      <c r="AG1046" s="112">
        <f>MROUND((AD1046*AG1239),5)</f>
        <v>1245</v>
      </c>
      <c r="AH1046" s="113">
        <f>MROUND((AE1046*AH1239),0.1)</f>
        <v>0.8</v>
      </c>
      <c r="AI1046" s="60">
        <f t="shared" si="1143"/>
        <v>12.799999999999955</v>
      </c>
      <c r="AJ1046" s="60">
        <f t="shared" si="1201"/>
        <v>1278</v>
      </c>
      <c r="AK1046" s="133">
        <f t="shared" si="1202"/>
        <v>1288.8</v>
      </c>
      <c r="AL1046" s="41">
        <f t="shared" si="1139"/>
        <v>1285</v>
      </c>
      <c r="AM1046" s="56">
        <f t="shared" si="1140"/>
        <v>3.6</v>
      </c>
      <c r="AN1046" s="82">
        <f t="shared" si="1141"/>
        <v>1</v>
      </c>
      <c r="AO1046" s="82">
        <f t="shared" si="1144"/>
        <v>0</v>
      </c>
      <c r="AP1046" s="33">
        <f t="shared" si="1159"/>
        <v>0</v>
      </c>
      <c r="AQ1046" s="29">
        <f t="shared" si="1145"/>
        <v>0</v>
      </c>
      <c r="AR1046" s="86">
        <f t="shared" si="1146"/>
        <v>1</v>
      </c>
      <c r="AS1046" s="33">
        <f t="shared" si="1147"/>
        <v>0</v>
      </c>
      <c r="AT1046" s="19">
        <f t="shared" si="1148"/>
        <v>0</v>
      </c>
      <c r="AU1046" s="18">
        <f t="shared" si="1160"/>
        <v>1</v>
      </c>
      <c r="AV1046" s="5">
        <f t="shared" si="1161"/>
        <v>3.6</v>
      </c>
      <c r="AW1046" s="17">
        <f t="shared" si="1149"/>
        <v>0</v>
      </c>
      <c r="AX1046" s="17">
        <f t="shared" si="1150"/>
        <v>1</v>
      </c>
      <c r="AY1046" s="17">
        <f t="shared" si="1162"/>
        <v>1285</v>
      </c>
      <c r="AZ1046" s="19">
        <f t="shared" si="1163"/>
        <v>1305</v>
      </c>
      <c r="BA1046" s="19">
        <f t="shared" si="1164"/>
        <v>0</v>
      </c>
      <c r="BB1046" s="19">
        <f t="shared" si="1165"/>
        <v>0</v>
      </c>
      <c r="BC1046" s="19">
        <f t="shared" si="1166"/>
        <v>1285</v>
      </c>
      <c r="BD1046" s="17">
        <f t="shared" si="1167"/>
        <v>0</v>
      </c>
      <c r="BE1046" s="17">
        <f t="shared" si="1151"/>
        <v>0</v>
      </c>
      <c r="BF1046" s="38">
        <f t="shared" si="1152"/>
        <v>0</v>
      </c>
      <c r="BG1046" s="38">
        <f t="shared" si="1153"/>
        <v>0</v>
      </c>
      <c r="BH1046" s="38">
        <f t="shared" si="1168"/>
        <v>0</v>
      </c>
      <c r="BI1046" s="38">
        <f t="shared" si="1154"/>
        <v>-0.8</v>
      </c>
      <c r="BJ1046" s="5">
        <f t="shared" si="1155"/>
        <v>0</v>
      </c>
      <c r="BK1046" s="5">
        <f t="shared" si="1169"/>
        <v>-20</v>
      </c>
      <c r="BL1046" s="22">
        <f t="shared" si="1170"/>
        <v>-16.399999999999999</v>
      </c>
      <c r="BM1046" s="5">
        <f t="shared" si="1171"/>
        <v>-17.2</v>
      </c>
      <c r="BN1046" s="66">
        <f t="shared" si="1172"/>
        <v>-1720</v>
      </c>
      <c r="BO1046" s="5">
        <f>AP1046*BO1884</f>
        <v>0</v>
      </c>
      <c r="BP1046" s="5">
        <f>AU1046*BP1239</f>
        <v>-39</v>
      </c>
      <c r="BQ1046" s="5">
        <f t="shared" si="1205"/>
        <v>-39</v>
      </c>
      <c r="BR1046" s="356">
        <f t="shared" si="1187"/>
        <v>-1798</v>
      </c>
      <c r="BS1046" s="5">
        <f t="shared" si="1173"/>
        <v>1288.8</v>
      </c>
      <c r="BT1046" s="6"/>
      <c r="BU1046" s="306">
        <v>43577</v>
      </c>
      <c r="BV1046" s="38">
        <f t="shared" si="1156"/>
        <v>1288.8</v>
      </c>
      <c r="BW1046" s="66">
        <f>BV27*BV1046</f>
        <v>106178.94216510134</v>
      </c>
      <c r="BX1046" s="66">
        <f t="shared" si="1177"/>
        <v>1054.5394628439681</v>
      </c>
      <c r="BY1046" s="17">
        <f t="shared" si="1175"/>
        <v>1</v>
      </c>
      <c r="BZ1046" s="17">
        <f t="shared" si="1178"/>
        <v>0</v>
      </c>
      <c r="CA1046" s="66">
        <f t="shared" si="1206"/>
        <v>-1798</v>
      </c>
      <c r="CB1046" s="66">
        <f>N3+CE1046</f>
        <v>222743</v>
      </c>
      <c r="CC1046" s="66">
        <f>MAX(BW404:BW1046)</f>
        <v>154630.08732904927</v>
      </c>
      <c r="CD1046" s="66">
        <f t="shared" si="1157"/>
        <v>-48451.145163947935</v>
      </c>
      <c r="CE1046" s="66">
        <f t="shared" si="1207"/>
        <v>172743</v>
      </c>
      <c r="CF1046" s="66">
        <f>MAX(CE404:CE1046)</f>
        <v>174541</v>
      </c>
      <c r="CG1046" s="66">
        <f t="shared" si="1158"/>
        <v>-1798</v>
      </c>
      <c r="CH1046" s="370">
        <f t="shared" si="1203"/>
        <v>43577</v>
      </c>
      <c r="CI1046" s="17">
        <f t="shared" si="1188"/>
        <v>0</v>
      </c>
      <c r="CJ1046" s="17">
        <f t="shared" si="1189"/>
        <v>1</v>
      </c>
      <c r="CK1046" s="38">
        <f>MAX(BV38:BV1046)</f>
        <v>1876.9</v>
      </c>
      <c r="CL1046" s="38">
        <f t="shared" si="1176"/>
        <v>-588.10000000000014</v>
      </c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</row>
    <row r="1047" spans="1:147" customFormat="1" x14ac:dyDescent="0.25">
      <c r="A1047" s="3"/>
      <c r="B1047" s="254">
        <f t="shared" si="1190"/>
        <v>43353</v>
      </c>
      <c r="C1047" s="5">
        <f t="shared" si="1193"/>
        <v>49110</v>
      </c>
      <c r="D1047" s="5">
        <v>0</v>
      </c>
      <c r="E1047" s="66">
        <f t="shared" si="1204"/>
        <v>0</v>
      </c>
      <c r="F1047" s="66">
        <f t="shared" si="1191"/>
        <v>261</v>
      </c>
      <c r="G1047" s="4">
        <f t="shared" si="1194"/>
        <v>49371</v>
      </c>
      <c r="H1047" s="8">
        <f t="shared" si="1192"/>
        <v>5.3145998778252905E-3</v>
      </c>
      <c r="I1047" s="3"/>
      <c r="J1047" s="306">
        <v>43584</v>
      </c>
      <c r="K1047" s="176">
        <v>1289</v>
      </c>
      <c r="L1047" s="176">
        <v>1289.4000000000001</v>
      </c>
      <c r="M1047" s="176">
        <v>1267.3</v>
      </c>
      <c r="N1047" s="178">
        <v>1281.3</v>
      </c>
      <c r="O1047" s="5">
        <f t="shared" si="1135"/>
        <v>22.100000000000136</v>
      </c>
      <c r="P1047" s="8">
        <f t="shared" si="1136"/>
        <v>1.7145073700543162E-2</v>
      </c>
      <c r="Q1047" s="8">
        <f>(AVERAGE(P1044:P1046))*Q1239</f>
        <v>6.930207879521609E-3</v>
      </c>
      <c r="R1047" s="8">
        <f>P1046/P1239</f>
        <v>0.51037935229811482</v>
      </c>
      <c r="S1047" s="109">
        <f t="shared" si="1195"/>
        <v>1280.0669620432966</v>
      </c>
      <c r="T1047" s="5">
        <f t="shared" si="1196"/>
        <v>9</v>
      </c>
      <c r="U1047" s="8">
        <f t="shared" si="1133"/>
        <v>0.55000000000000004</v>
      </c>
      <c r="V1047" s="19">
        <f t="shared" si="1197"/>
        <v>0</v>
      </c>
      <c r="W1047" s="109">
        <f t="shared" si="1198"/>
        <v>1297.9330379567034</v>
      </c>
      <c r="X1047" s="5">
        <f t="shared" si="1199"/>
        <v>11</v>
      </c>
      <c r="Y1047" s="8">
        <f t="shared" si="1137"/>
        <v>0.44999999999999996</v>
      </c>
      <c r="Z1047" s="5">
        <f t="shared" si="1200"/>
        <v>0</v>
      </c>
      <c r="AA1047" s="5">
        <f>K1047*AA1239</f>
        <v>16.756999999999998</v>
      </c>
      <c r="AB1047" s="5">
        <f t="shared" si="1138"/>
        <v>8.5524268064595095</v>
      </c>
      <c r="AC1047" s="2">
        <f t="shared" si="1174"/>
        <v>43584</v>
      </c>
      <c r="AD1047" s="43">
        <f t="shared" si="1142"/>
        <v>1280</v>
      </c>
      <c r="AE1047" s="235">
        <v>3.8</v>
      </c>
      <c r="AF1047" s="131">
        <f>(AK1046&gt;AF1239)*1</f>
        <v>1</v>
      </c>
      <c r="AG1047" s="112">
        <f>MROUND((AD1047*AG1239),5)</f>
        <v>1255</v>
      </c>
      <c r="AH1047" s="113">
        <f>MROUND((AE1047*AH1239),0.1)</f>
        <v>0.70000000000000007</v>
      </c>
      <c r="AI1047" s="60">
        <f t="shared" si="1143"/>
        <v>-7.5</v>
      </c>
      <c r="AJ1047" s="60">
        <f t="shared" si="1201"/>
        <v>1289</v>
      </c>
      <c r="AK1047" s="133">
        <f t="shared" si="1202"/>
        <v>1281.3</v>
      </c>
      <c r="AL1047" s="41">
        <f t="shared" si="1139"/>
        <v>1300</v>
      </c>
      <c r="AM1047" s="56">
        <f t="shared" si="1140"/>
        <v>4.3</v>
      </c>
      <c r="AN1047" s="82">
        <f t="shared" si="1141"/>
        <v>0</v>
      </c>
      <c r="AO1047" s="82">
        <f t="shared" si="1144"/>
        <v>1</v>
      </c>
      <c r="AP1047" s="33">
        <f t="shared" si="1159"/>
        <v>1</v>
      </c>
      <c r="AQ1047" s="29">
        <f t="shared" si="1145"/>
        <v>3.8</v>
      </c>
      <c r="AR1047" s="86">
        <f t="shared" si="1146"/>
        <v>1</v>
      </c>
      <c r="AS1047" s="33">
        <f t="shared" si="1147"/>
        <v>0</v>
      </c>
      <c r="AT1047" s="19">
        <f t="shared" si="1148"/>
        <v>0</v>
      </c>
      <c r="AU1047" s="18">
        <f t="shared" si="1160"/>
        <v>0</v>
      </c>
      <c r="AV1047" s="5">
        <f t="shared" si="1161"/>
        <v>0</v>
      </c>
      <c r="AW1047" s="17">
        <f t="shared" si="1149"/>
        <v>0</v>
      </c>
      <c r="AX1047" s="17">
        <f t="shared" si="1150"/>
        <v>0</v>
      </c>
      <c r="AY1047" s="17">
        <f t="shared" si="1162"/>
        <v>0</v>
      </c>
      <c r="AZ1047" s="19">
        <f t="shared" si="1163"/>
        <v>0</v>
      </c>
      <c r="BA1047" s="19">
        <f t="shared" si="1164"/>
        <v>0</v>
      </c>
      <c r="BB1047" s="19">
        <f t="shared" si="1165"/>
        <v>0</v>
      </c>
      <c r="BC1047" s="19">
        <f t="shared" si="1166"/>
        <v>0</v>
      </c>
      <c r="BD1047" s="17">
        <f t="shared" si="1167"/>
        <v>0</v>
      </c>
      <c r="BE1047" s="17">
        <f t="shared" si="1151"/>
        <v>0</v>
      </c>
      <c r="BF1047" s="38">
        <f t="shared" si="1152"/>
        <v>0</v>
      </c>
      <c r="BG1047" s="38">
        <f t="shared" si="1153"/>
        <v>0</v>
      </c>
      <c r="BH1047" s="38">
        <f t="shared" si="1168"/>
        <v>0</v>
      </c>
      <c r="BI1047" s="38">
        <f t="shared" si="1154"/>
        <v>-0.70000000000000007</v>
      </c>
      <c r="BJ1047" s="5">
        <f t="shared" si="1155"/>
        <v>3.8</v>
      </c>
      <c r="BK1047" s="5">
        <f t="shared" si="1169"/>
        <v>0</v>
      </c>
      <c r="BL1047" s="22">
        <f t="shared" si="1170"/>
        <v>0</v>
      </c>
      <c r="BM1047" s="5">
        <f t="shared" si="1171"/>
        <v>3.0999999999999996</v>
      </c>
      <c r="BN1047" s="66">
        <f t="shared" si="1172"/>
        <v>309.99999999999994</v>
      </c>
      <c r="BO1047" s="5">
        <f>AP1047*BO1885</f>
        <v>0</v>
      </c>
      <c r="BP1047" s="5">
        <f>AU1047*BP1239</f>
        <v>0</v>
      </c>
      <c r="BQ1047" s="5">
        <f t="shared" si="1205"/>
        <v>-39</v>
      </c>
      <c r="BR1047" s="356">
        <f t="shared" si="1187"/>
        <v>270.99999999999994</v>
      </c>
      <c r="BS1047" s="5">
        <f t="shared" si="1173"/>
        <v>1281.3</v>
      </c>
      <c r="BT1047" s="6"/>
      <c r="BU1047" s="306">
        <v>43584</v>
      </c>
      <c r="BV1047" s="38">
        <f t="shared" si="1156"/>
        <v>1281.3</v>
      </c>
      <c r="BW1047" s="66">
        <f>BV27*BV1047</f>
        <v>105561.04794859121</v>
      </c>
      <c r="BX1047" s="66">
        <f t="shared" si="1177"/>
        <v>-617.89421651013254</v>
      </c>
      <c r="BY1047" s="17">
        <f t="shared" si="1175"/>
        <v>0</v>
      </c>
      <c r="BZ1047" s="17">
        <f t="shared" si="1178"/>
        <v>1</v>
      </c>
      <c r="CA1047" s="66">
        <f t="shared" si="1206"/>
        <v>271</v>
      </c>
      <c r="CB1047" s="66">
        <f>N3+CE1047</f>
        <v>223014</v>
      </c>
      <c r="CC1047" s="66">
        <f>MAX(BW404:BW1047)</f>
        <v>154630.08732904927</v>
      </c>
      <c r="CD1047" s="66">
        <f t="shared" si="1157"/>
        <v>-49069.039380458067</v>
      </c>
      <c r="CE1047" s="66">
        <f t="shared" si="1207"/>
        <v>173014</v>
      </c>
      <c r="CF1047" s="66">
        <f>MAX(CE404:CE1047)</f>
        <v>174541</v>
      </c>
      <c r="CG1047" s="66">
        <f t="shared" si="1158"/>
        <v>-1527</v>
      </c>
      <c r="CH1047" s="370">
        <f t="shared" si="1203"/>
        <v>43584</v>
      </c>
      <c r="CI1047" s="17">
        <f t="shared" si="1188"/>
        <v>1</v>
      </c>
      <c r="CJ1047" s="17">
        <f t="shared" si="1189"/>
        <v>0</v>
      </c>
      <c r="CK1047" s="38">
        <f>MAX(BV38:BV1047)</f>
        <v>1876.9</v>
      </c>
      <c r="CL1047" s="38">
        <f t="shared" si="1176"/>
        <v>-595.60000000000014</v>
      </c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</row>
    <row r="1048" spans="1:147" customFormat="1" x14ac:dyDescent="0.25">
      <c r="A1048" s="3"/>
      <c r="B1048" s="254">
        <f t="shared" si="1190"/>
        <v>43360</v>
      </c>
      <c r="C1048" s="5">
        <f t="shared" si="1193"/>
        <v>49371</v>
      </c>
      <c r="D1048" s="5">
        <v>0</v>
      </c>
      <c r="E1048" s="66">
        <f t="shared" si="1204"/>
        <v>0</v>
      </c>
      <c r="F1048" s="66">
        <f t="shared" si="1191"/>
        <v>211</v>
      </c>
      <c r="G1048" s="4">
        <f t="shared" si="1194"/>
        <v>49582</v>
      </c>
      <c r="H1048" s="8">
        <f t="shared" si="1192"/>
        <v>4.2737639504972554E-3</v>
      </c>
      <c r="I1048" s="3"/>
      <c r="J1048" s="306">
        <v>43591</v>
      </c>
      <c r="K1048" s="176">
        <v>1281.8</v>
      </c>
      <c r="L1048" s="176">
        <v>1292.8</v>
      </c>
      <c r="M1048" s="176">
        <v>1278.0999999999999</v>
      </c>
      <c r="N1048" s="178">
        <v>1287.4000000000001</v>
      </c>
      <c r="O1048" s="5">
        <f t="shared" si="1135"/>
        <v>14.700000000000045</v>
      </c>
      <c r="P1048" s="8">
        <f t="shared" si="1136"/>
        <v>1.1468247776564243E-2</v>
      </c>
      <c r="Q1048" s="8">
        <f>(AVERAGE(P1045:P1047))*Q1239</f>
        <v>6.9730731880737395E-3</v>
      </c>
      <c r="R1048" s="8">
        <f>P1047/P1239</f>
        <v>0.48622296861191971</v>
      </c>
      <c r="S1048" s="109">
        <f t="shared" si="1195"/>
        <v>1272.861914787527</v>
      </c>
      <c r="T1048" s="5">
        <f t="shared" si="1196"/>
        <v>6.7999999999999545</v>
      </c>
      <c r="U1048" s="8">
        <f t="shared" si="1133"/>
        <v>0.54666666666666974</v>
      </c>
      <c r="V1048" s="19">
        <f t="shared" si="1197"/>
        <v>0</v>
      </c>
      <c r="W1048" s="109">
        <f t="shared" si="1198"/>
        <v>1290.7380852124729</v>
      </c>
      <c r="X1048" s="5">
        <f t="shared" si="1199"/>
        <v>8.2000000000000455</v>
      </c>
      <c r="Y1048" s="8">
        <f t="shared" si="1137"/>
        <v>0.45333333333333026</v>
      </c>
      <c r="Z1048" s="5">
        <f t="shared" si="1200"/>
        <v>0</v>
      </c>
      <c r="AA1048" s="5">
        <f>K1048*AA1239</f>
        <v>16.663399999999999</v>
      </c>
      <c r="AB1048" s="5">
        <f t="shared" si="1138"/>
        <v>8.1021278151678633</v>
      </c>
      <c r="AC1048" s="2">
        <f t="shared" si="1174"/>
        <v>43591</v>
      </c>
      <c r="AD1048" s="43">
        <f t="shared" si="1142"/>
        <v>1275</v>
      </c>
      <c r="AE1048" s="235">
        <v>4.7</v>
      </c>
      <c r="AF1048" s="131">
        <f>(AK1047&gt;AF1239)*1</f>
        <v>1</v>
      </c>
      <c r="AG1048" s="112">
        <f>MROUND((AD1048*AG1239),5)</f>
        <v>1250</v>
      </c>
      <c r="AH1048" s="113">
        <f>MROUND((AE1048*AH1239),0.1)</f>
        <v>0.8</v>
      </c>
      <c r="AI1048" s="60">
        <f t="shared" si="1143"/>
        <v>6.1000000000001364</v>
      </c>
      <c r="AJ1048" s="60">
        <f t="shared" si="1201"/>
        <v>1281.8</v>
      </c>
      <c r="AK1048" s="133">
        <f t="shared" si="1202"/>
        <v>1287.4000000000001</v>
      </c>
      <c r="AL1048" s="41">
        <f t="shared" si="1139"/>
        <v>1290</v>
      </c>
      <c r="AM1048" s="56">
        <f t="shared" si="1140"/>
        <v>3.8000000000000003</v>
      </c>
      <c r="AN1048" s="82">
        <f t="shared" si="1141"/>
        <v>1</v>
      </c>
      <c r="AO1048" s="82">
        <f t="shared" si="1144"/>
        <v>0</v>
      </c>
      <c r="AP1048" s="33">
        <f t="shared" si="1159"/>
        <v>1</v>
      </c>
      <c r="AQ1048" s="29">
        <f t="shared" si="1145"/>
        <v>4.7</v>
      </c>
      <c r="AR1048" s="86">
        <f t="shared" si="1146"/>
        <v>1</v>
      </c>
      <c r="AS1048" s="33">
        <f t="shared" si="1147"/>
        <v>0</v>
      </c>
      <c r="AT1048" s="19">
        <f t="shared" si="1148"/>
        <v>0</v>
      </c>
      <c r="AU1048" s="18">
        <f t="shared" si="1160"/>
        <v>0</v>
      </c>
      <c r="AV1048" s="5">
        <f t="shared" si="1161"/>
        <v>0</v>
      </c>
      <c r="AW1048" s="17">
        <f t="shared" si="1149"/>
        <v>0</v>
      </c>
      <c r="AX1048" s="17">
        <f t="shared" si="1150"/>
        <v>0</v>
      </c>
      <c r="AY1048" s="17">
        <f t="shared" si="1162"/>
        <v>0</v>
      </c>
      <c r="AZ1048" s="19">
        <f t="shared" si="1163"/>
        <v>0</v>
      </c>
      <c r="BA1048" s="19">
        <f t="shared" si="1164"/>
        <v>0</v>
      </c>
      <c r="BB1048" s="19">
        <f t="shared" si="1165"/>
        <v>0</v>
      </c>
      <c r="BC1048" s="19">
        <f t="shared" si="1166"/>
        <v>0</v>
      </c>
      <c r="BD1048" s="17">
        <f t="shared" si="1167"/>
        <v>0</v>
      </c>
      <c r="BE1048" s="17">
        <f t="shared" si="1151"/>
        <v>0</v>
      </c>
      <c r="BF1048" s="38">
        <f t="shared" si="1152"/>
        <v>0</v>
      </c>
      <c r="BG1048" s="38">
        <f t="shared" si="1153"/>
        <v>0</v>
      </c>
      <c r="BH1048" s="38">
        <f t="shared" si="1168"/>
        <v>0</v>
      </c>
      <c r="BI1048" s="38">
        <f t="shared" si="1154"/>
        <v>-0.8</v>
      </c>
      <c r="BJ1048" s="5">
        <f t="shared" si="1155"/>
        <v>4.7</v>
      </c>
      <c r="BK1048" s="5">
        <f t="shared" si="1169"/>
        <v>0</v>
      </c>
      <c r="BL1048" s="22">
        <f t="shared" si="1170"/>
        <v>0</v>
      </c>
      <c r="BM1048" s="5">
        <f t="shared" si="1171"/>
        <v>3.9000000000000004</v>
      </c>
      <c r="BN1048" s="66">
        <f t="shared" si="1172"/>
        <v>390.00000000000006</v>
      </c>
      <c r="BO1048" s="5">
        <f>AP1048*BO1886</f>
        <v>0</v>
      </c>
      <c r="BP1048" s="5">
        <f>AU1048*BP1239</f>
        <v>0</v>
      </c>
      <c r="BQ1048" s="5">
        <f t="shared" si="1205"/>
        <v>-39</v>
      </c>
      <c r="BR1048" s="356">
        <f t="shared" si="1187"/>
        <v>351.00000000000006</v>
      </c>
      <c r="BS1048" s="5">
        <f t="shared" si="1173"/>
        <v>1287.4000000000001</v>
      </c>
      <c r="BT1048" s="6"/>
      <c r="BU1048" s="306">
        <v>43591</v>
      </c>
      <c r="BV1048" s="38">
        <f t="shared" si="1156"/>
        <v>1287.4000000000001</v>
      </c>
      <c r="BW1048" s="66">
        <f>BV27*BV1048</f>
        <v>106063.60191135279</v>
      </c>
      <c r="BX1048" s="66">
        <f t="shared" si="1177"/>
        <v>502.5539627615799</v>
      </c>
      <c r="BY1048" s="17">
        <f t="shared" si="1175"/>
        <v>1</v>
      </c>
      <c r="BZ1048" s="17">
        <f t="shared" si="1178"/>
        <v>0</v>
      </c>
      <c r="CA1048" s="66">
        <f t="shared" si="1206"/>
        <v>351</v>
      </c>
      <c r="CB1048" s="66">
        <f>N3+CE1048</f>
        <v>223365</v>
      </c>
      <c r="CC1048" s="66">
        <f>MAX(BW404:BW1048)</f>
        <v>154630.08732904927</v>
      </c>
      <c r="CD1048" s="66">
        <f t="shared" si="1157"/>
        <v>-48566.485417696487</v>
      </c>
      <c r="CE1048" s="66">
        <f t="shared" si="1207"/>
        <v>173365</v>
      </c>
      <c r="CF1048" s="66">
        <f>MAX(CE404:CE1048)</f>
        <v>174541</v>
      </c>
      <c r="CG1048" s="66">
        <f t="shared" si="1158"/>
        <v>-1176</v>
      </c>
      <c r="CH1048" s="370">
        <f t="shared" si="1203"/>
        <v>43591</v>
      </c>
      <c r="CI1048" s="17">
        <f t="shared" si="1188"/>
        <v>1</v>
      </c>
      <c r="CJ1048" s="17">
        <f t="shared" si="1189"/>
        <v>0</v>
      </c>
      <c r="CK1048" s="38">
        <f>MAX(BV38:BV1048)</f>
        <v>1876.9</v>
      </c>
      <c r="CL1048" s="38">
        <f t="shared" si="1176"/>
        <v>-589.5</v>
      </c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</row>
    <row r="1049" spans="1:147" customFormat="1" x14ac:dyDescent="0.25">
      <c r="A1049" s="3"/>
      <c r="B1049" s="254">
        <f t="shared" si="1190"/>
        <v>43367</v>
      </c>
      <c r="C1049" s="5">
        <f t="shared" si="1193"/>
        <v>49582</v>
      </c>
      <c r="D1049" s="5">
        <v>0</v>
      </c>
      <c r="E1049" s="66">
        <f t="shared" si="1204"/>
        <v>0</v>
      </c>
      <c r="F1049" s="66">
        <f t="shared" si="1191"/>
        <v>351.00000000000006</v>
      </c>
      <c r="G1049" s="4">
        <f t="shared" si="1194"/>
        <v>49933</v>
      </c>
      <c r="H1049" s="8">
        <f t="shared" si="1192"/>
        <v>7.0791819611955966E-3</v>
      </c>
      <c r="I1049" s="3"/>
      <c r="J1049" s="306">
        <v>43598</v>
      </c>
      <c r="K1049" s="176">
        <v>1288.3</v>
      </c>
      <c r="L1049" s="176">
        <v>1304.2</v>
      </c>
      <c r="M1049" s="176">
        <v>1274.5999999999999</v>
      </c>
      <c r="N1049" s="178">
        <v>1275.7</v>
      </c>
      <c r="O1049" s="5">
        <f t="shared" si="1135"/>
        <v>29.600000000000136</v>
      </c>
      <c r="P1049" s="8">
        <f t="shared" si="1136"/>
        <v>2.2976014903361125E-2</v>
      </c>
      <c r="Q1049" s="8">
        <f>(AVERAGE(P1046:P1048))*Q1239</f>
        <v>6.21469221155381E-3</v>
      </c>
      <c r="R1049" s="8">
        <f>P1048/P1239</f>
        <v>0.32523193402904182</v>
      </c>
      <c r="S1049" s="109">
        <f t="shared" si="1195"/>
        <v>1280.2936120238551</v>
      </c>
      <c r="T1049" s="5">
        <f t="shared" si="1196"/>
        <v>8.2999999999999545</v>
      </c>
      <c r="U1049" s="8">
        <f t="shared" si="1133"/>
        <v>0.44666666666666971</v>
      </c>
      <c r="V1049" s="19">
        <f t="shared" si="1197"/>
        <v>4.2999999999999545</v>
      </c>
      <c r="W1049" s="109">
        <f t="shared" si="1198"/>
        <v>1296.3063879761448</v>
      </c>
      <c r="X1049" s="5">
        <f t="shared" si="1199"/>
        <v>6.7000000000000455</v>
      </c>
      <c r="Y1049" s="8">
        <f t="shared" si="1137"/>
        <v>0.55333333333333035</v>
      </c>
      <c r="Z1049" s="5">
        <f t="shared" si="1200"/>
        <v>0</v>
      </c>
      <c r="AA1049" s="5">
        <f>K1049*AA1239</f>
        <v>16.747899999999998</v>
      </c>
      <c r="AB1049" s="5">
        <f t="shared" si="1138"/>
        <v>5.4469519079249888</v>
      </c>
      <c r="AC1049" s="2">
        <f t="shared" si="1174"/>
        <v>43598</v>
      </c>
      <c r="AD1049" s="43">
        <f t="shared" si="1142"/>
        <v>1280</v>
      </c>
      <c r="AE1049" s="235">
        <v>4.4000000000000004</v>
      </c>
      <c r="AF1049" s="131">
        <f>(AK1048&gt;AF1239)*1</f>
        <v>1</v>
      </c>
      <c r="AG1049" s="112">
        <f>MROUND((AD1049*AG1239),5)</f>
        <v>1255</v>
      </c>
      <c r="AH1049" s="113">
        <f>MROUND((AE1049*AH1239),0.1)</f>
        <v>0.8</v>
      </c>
      <c r="AI1049" s="60">
        <f t="shared" si="1143"/>
        <v>-11.700000000000045</v>
      </c>
      <c r="AJ1049" s="60">
        <f t="shared" si="1201"/>
        <v>1288.3</v>
      </c>
      <c r="AK1049" s="133">
        <f t="shared" si="1202"/>
        <v>1275.7</v>
      </c>
      <c r="AL1049" s="41">
        <f t="shared" si="1139"/>
        <v>1295</v>
      </c>
      <c r="AM1049" s="56">
        <f t="shared" si="1140"/>
        <v>3.7</v>
      </c>
      <c r="AN1049" s="82">
        <f t="shared" si="1141"/>
        <v>0</v>
      </c>
      <c r="AO1049" s="82">
        <f t="shared" si="1144"/>
        <v>1</v>
      </c>
      <c r="AP1049" s="33">
        <f t="shared" si="1159"/>
        <v>1</v>
      </c>
      <c r="AQ1049" s="29">
        <f t="shared" si="1145"/>
        <v>4.4000000000000004</v>
      </c>
      <c r="AR1049" s="86">
        <f t="shared" si="1146"/>
        <v>0</v>
      </c>
      <c r="AS1049" s="33">
        <f t="shared" si="1147"/>
        <v>1</v>
      </c>
      <c r="AT1049" s="19">
        <f t="shared" si="1148"/>
        <v>1280</v>
      </c>
      <c r="AU1049" s="18">
        <f t="shared" si="1160"/>
        <v>0</v>
      </c>
      <c r="AV1049" s="5">
        <f t="shared" si="1161"/>
        <v>0</v>
      </c>
      <c r="AW1049" s="17">
        <f t="shared" si="1149"/>
        <v>0</v>
      </c>
      <c r="AX1049" s="17">
        <f t="shared" si="1150"/>
        <v>0</v>
      </c>
      <c r="AY1049" s="17">
        <f t="shared" si="1162"/>
        <v>0</v>
      </c>
      <c r="AZ1049" s="19">
        <f t="shared" si="1163"/>
        <v>0</v>
      </c>
      <c r="BA1049" s="19">
        <f t="shared" si="1164"/>
        <v>1280</v>
      </c>
      <c r="BB1049" s="19">
        <f t="shared" si="1165"/>
        <v>0</v>
      </c>
      <c r="BC1049" s="19">
        <f t="shared" si="1166"/>
        <v>0</v>
      </c>
      <c r="BD1049" s="17">
        <f t="shared" si="1167"/>
        <v>1280</v>
      </c>
      <c r="BE1049" s="17">
        <f t="shared" si="1151"/>
        <v>0</v>
      </c>
      <c r="BF1049" s="38">
        <f t="shared" si="1152"/>
        <v>0</v>
      </c>
      <c r="BG1049" s="38">
        <f t="shared" si="1153"/>
        <v>0</v>
      </c>
      <c r="BH1049" s="38">
        <f t="shared" si="1168"/>
        <v>0</v>
      </c>
      <c r="BI1049" s="38">
        <f t="shared" si="1154"/>
        <v>-0.8</v>
      </c>
      <c r="BJ1049" s="5">
        <f t="shared" si="1155"/>
        <v>4.4000000000000004</v>
      </c>
      <c r="BK1049" s="5">
        <f t="shared" si="1169"/>
        <v>0</v>
      </c>
      <c r="BL1049" s="22">
        <f t="shared" si="1170"/>
        <v>0</v>
      </c>
      <c r="BM1049" s="5">
        <f t="shared" si="1171"/>
        <v>3.6000000000000005</v>
      </c>
      <c r="BN1049" s="66">
        <f t="shared" si="1172"/>
        <v>360.00000000000006</v>
      </c>
      <c r="BO1049" s="5">
        <f>AP1049*BO1887</f>
        <v>0</v>
      </c>
      <c r="BP1049" s="5">
        <f>AU1049*BP1239</f>
        <v>0</v>
      </c>
      <c r="BQ1049" s="5">
        <f t="shared" si="1205"/>
        <v>-39</v>
      </c>
      <c r="BR1049" s="356">
        <f t="shared" si="1187"/>
        <v>321.00000000000006</v>
      </c>
      <c r="BS1049" s="5">
        <f t="shared" si="1173"/>
        <v>1275.7</v>
      </c>
      <c r="BT1049" s="6"/>
      <c r="BU1049" s="306">
        <v>43598</v>
      </c>
      <c r="BV1049" s="38">
        <f t="shared" si="1156"/>
        <v>1275.7</v>
      </c>
      <c r="BW1049" s="66">
        <f>BV27*BV1049</f>
        <v>105099.68693359698</v>
      </c>
      <c r="BX1049" s="66">
        <f t="shared" si="1177"/>
        <v>-963.91497775580501</v>
      </c>
      <c r="BY1049" s="17">
        <f t="shared" si="1175"/>
        <v>0</v>
      </c>
      <c r="BZ1049" s="17">
        <f t="shared" si="1178"/>
        <v>1</v>
      </c>
      <c r="CA1049" s="66">
        <f t="shared" si="1206"/>
        <v>321</v>
      </c>
      <c r="CB1049" s="66">
        <f>N3+CE1049</f>
        <v>223686</v>
      </c>
      <c r="CC1049" s="66">
        <f>MAX(BW404:BW1049)</f>
        <v>154630.08732904927</v>
      </c>
      <c r="CD1049" s="66">
        <f t="shared" si="1157"/>
        <v>-49530.400395452292</v>
      </c>
      <c r="CE1049" s="66">
        <f t="shared" si="1207"/>
        <v>173686</v>
      </c>
      <c r="CF1049" s="66">
        <f>MAX(CE404:CE1049)</f>
        <v>174541</v>
      </c>
      <c r="CG1049" s="66">
        <f t="shared" si="1158"/>
        <v>-855</v>
      </c>
      <c r="CH1049" s="370">
        <f t="shared" si="1203"/>
        <v>43598</v>
      </c>
      <c r="CI1049" s="17">
        <f t="shared" si="1188"/>
        <v>1</v>
      </c>
      <c r="CJ1049" s="17">
        <f t="shared" si="1189"/>
        <v>0</v>
      </c>
      <c r="CK1049" s="38">
        <f>MAX(BV38:BV1049)</f>
        <v>1876.9</v>
      </c>
      <c r="CL1049" s="38">
        <f t="shared" si="1176"/>
        <v>-601.20000000000005</v>
      </c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</row>
    <row r="1050" spans="1:147" customFormat="1" x14ac:dyDescent="0.25">
      <c r="A1050" s="3"/>
      <c r="B1050" s="254">
        <f t="shared" si="1190"/>
        <v>43374</v>
      </c>
      <c r="C1050" s="5">
        <f t="shared" si="1193"/>
        <v>49933</v>
      </c>
      <c r="D1050" s="5">
        <v>0</v>
      </c>
      <c r="E1050" s="66">
        <f t="shared" si="1204"/>
        <v>0</v>
      </c>
      <c r="F1050" s="66">
        <f t="shared" si="1191"/>
        <v>201</v>
      </c>
      <c r="G1050" s="4">
        <f t="shared" si="1194"/>
        <v>50134</v>
      </c>
      <c r="H1050" s="8">
        <f t="shared" si="1192"/>
        <v>4.0253940279975165E-3</v>
      </c>
      <c r="I1050" s="3"/>
      <c r="J1050" s="306">
        <v>43605</v>
      </c>
      <c r="K1050" s="176">
        <v>1277.5999999999999</v>
      </c>
      <c r="L1050" s="176">
        <v>1287.0999999999999</v>
      </c>
      <c r="M1050" s="176">
        <v>1269</v>
      </c>
      <c r="N1050" s="178">
        <v>1283.5999999999999</v>
      </c>
      <c r="O1050" s="5">
        <f t="shared" si="1135"/>
        <v>18.099999999999909</v>
      </c>
      <c r="P1050" s="8">
        <f t="shared" si="1136"/>
        <v>1.4167188478396923E-2</v>
      </c>
      <c r="Q1050" s="8">
        <f>(AVERAGE(P1047:P1049))*Q1239</f>
        <v>6.8785781840624716E-3</v>
      </c>
      <c r="R1050" s="8">
        <f>P1049/P1239</f>
        <v>0.65158461073457152</v>
      </c>
      <c r="S1050" s="109">
        <f t="shared" si="1195"/>
        <v>1268.8119285120417</v>
      </c>
      <c r="T1050" s="5">
        <f t="shared" si="1196"/>
        <v>7.5999999999999091</v>
      </c>
      <c r="U1050" s="8">
        <f t="shared" si="1133"/>
        <v>0.4933333333333394</v>
      </c>
      <c r="V1050" s="19">
        <f t="shared" si="1197"/>
        <v>0</v>
      </c>
      <c r="W1050" s="109">
        <f t="shared" si="1198"/>
        <v>1286.3880714879581</v>
      </c>
      <c r="X1050" s="5">
        <f t="shared" si="1199"/>
        <v>7.4000000000000909</v>
      </c>
      <c r="Y1050" s="8">
        <f t="shared" si="1137"/>
        <v>0.5066666666666606</v>
      </c>
      <c r="Z1050" s="5">
        <f t="shared" si="1200"/>
        <v>0</v>
      </c>
      <c r="AA1050" s="5">
        <f>K1050*AA1239</f>
        <v>16.608799999999999</v>
      </c>
      <c r="AB1050" s="5">
        <f t="shared" si="1138"/>
        <v>10.822038482768351</v>
      </c>
      <c r="AC1050" s="2">
        <f t="shared" si="1174"/>
        <v>43605</v>
      </c>
      <c r="AD1050" s="43">
        <f t="shared" si="1142"/>
        <v>1270</v>
      </c>
      <c r="AE1050" s="235">
        <v>2.4</v>
      </c>
      <c r="AF1050" s="131">
        <f>(AK1049&gt;AF1239)*1</f>
        <v>1</v>
      </c>
      <c r="AG1050" s="112">
        <f>MROUND((AD1050*AG1239),5)</f>
        <v>1245</v>
      </c>
      <c r="AH1050" s="113">
        <f>MROUND((AE1050*AH1239),0.1)</f>
        <v>0.4</v>
      </c>
      <c r="AI1050" s="60">
        <f t="shared" si="1143"/>
        <v>7.8999999999998636</v>
      </c>
      <c r="AJ1050" s="60">
        <f t="shared" si="1201"/>
        <v>1277.5999999999999</v>
      </c>
      <c r="AK1050" s="133">
        <f t="shared" si="1202"/>
        <v>1283.5999999999999</v>
      </c>
      <c r="AL1050" s="41">
        <f t="shared" si="1139"/>
        <v>1285</v>
      </c>
      <c r="AM1050" s="56">
        <f t="shared" si="1140"/>
        <v>3</v>
      </c>
      <c r="AN1050" s="82">
        <f t="shared" si="1141"/>
        <v>1</v>
      </c>
      <c r="AO1050" s="82">
        <f t="shared" si="1144"/>
        <v>0</v>
      </c>
      <c r="AP1050" s="33">
        <f t="shared" si="1159"/>
        <v>0</v>
      </c>
      <c r="AQ1050" s="29">
        <f t="shared" si="1145"/>
        <v>0</v>
      </c>
      <c r="AR1050" s="86">
        <f t="shared" si="1146"/>
        <v>1</v>
      </c>
      <c r="AS1050" s="33">
        <f t="shared" si="1147"/>
        <v>0</v>
      </c>
      <c r="AT1050" s="19">
        <f t="shared" si="1148"/>
        <v>0</v>
      </c>
      <c r="AU1050" s="18">
        <f t="shared" si="1160"/>
        <v>1</v>
      </c>
      <c r="AV1050" s="5">
        <f t="shared" si="1161"/>
        <v>3</v>
      </c>
      <c r="AW1050" s="17">
        <f t="shared" si="1149"/>
        <v>1</v>
      </c>
      <c r="AX1050" s="17">
        <f t="shared" si="1150"/>
        <v>0</v>
      </c>
      <c r="AY1050" s="17">
        <f t="shared" si="1162"/>
        <v>0</v>
      </c>
      <c r="AZ1050" s="19">
        <f t="shared" si="1163"/>
        <v>1280</v>
      </c>
      <c r="BA1050" s="19">
        <f t="shared" si="1164"/>
        <v>0</v>
      </c>
      <c r="BB1050" s="19">
        <f t="shared" si="1165"/>
        <v>0</v>
      </c>
      <c r="BC1050" s="19">
        <f t="shared" si="1166"/>
        <v>0</v>
      </c>
      <c r="BD1050" s="17">
        <f t="shared" si="1167"/>
        <v>1280</v>
      </c>
      <c r="BE1050" s="17">
        <f t="shared" si="1151"/>
        <v>0</v>
      </c>
      <c r="BF1050" s="38">
        <f t="shared" si="1152"/>
        <v>0</v>
      </c>
      <c r="BG1050" s="38">
        <f t="shared" si="1153"/>
        <v>0</v>
      </c>
      <c r="BH1050" s="38">
        <f t="shared" si="1168"/>
        <v>0</v>
      </c>
      <c r="BI1050" s="38">
        <f t="shared" si="1154"/>
        <v>-0.4</v>
      </c>
      <c r="BJ1050" s="5">
        <f t="shared" si="1155"/>
        <v>0</v>
      </c>
      <c r="BK1050" s="5">
        <f t="shared" si="1169"/>
        <v>0</v>
      </c>
      <c r="BL1050" s="22">
        <f t="shared" si="1170"/>
        <v>3</v>
      </c>
      <c r="BM1050" s="5">
        <f t="shared" si="1171"/>
        <v>2.6</v>
      </c>
      <c r="BN1050" s="66">
        <f t="shared" si="1172"/>
        <v>260</v>
      </c>
      <c r="BO1050" s="5">
        <f>AP1050*BO1888</f>
        <v>0</v>
      </c>
      <c r="BP1050" s="5">
        <f>AU1050*BP1239</f>
        <v>-39</v>
      </c>
      <c r="BQ1050" s="5">
        <f t="shared" si="1205"/>
        <v>-39</v>
      </c>
      <c r="BR1050" s="356">
        <f t="shared" si="1187"/>
        <v>182</v>
      </c>
      <c r="BS1050" s="5">
        <f t="shared" si="1173"/>
        <v>1283.5999999999999</v>
      </c>
      <c r="BT1050" s="6"/>
      <c r="BU1050" s="306">
        <v>43605</v>
      </c>
      <c r="BV1050" s="38">
        <f t="shared" si="1156"/>
        <v>1283.5999999999999</v>
      </c>
      <c r="BW1050" s="66">
        <f>BV27*BV1050</f>
        <v>105750.53550832097</v>
      </c>
      <c r="BX1050" s="66">
        <f t="shared" si="1177"/>
        <v>650.84857472399017</v>
      </c>
      <c r="BY1050" s="17">
        <f t="shared" si="1175"/>
        <v>1</v>
      </c>
      <c r="BZ1050" s="17">
        <f t="shared" si="1178"/>
        <v>0</v>
      </c>
      <c r="CA1050" s="66">
        <f t="shared" si="1206"/>
        <v>182</v>
      </c>
      <c r="CB1050" s="66">
        <f>N3+CE1050</f>
        <v>223868</v>
      </c>
      <c r="CC1050" s="66">
        <f>MAX(BW404:BW1050)</f>
        <v>154630.08732904927</v>
      </c>
      <c r="CD1050" s="66">
        <f t="shared" si="1157"/>
        <v>-48879.551820728302</v>
      </c>
      <c r="CE1050" s="66">
        <f t="shared" si="1207"/>
        <v>173868</v>
      </c>
      <c r="CF1050" s="66">
        <f>MAX(CE404:CE1050)</f>
        <v>174541</v>
      </c>
      <c r="CG1050" s="66">
        <f t="shared" si="1158"/>
        <v>-673</v>
      </c>
      <c r="CH1050" s="370">
        <f t="shared" si="1203"/>
        <v>43605</v>
      </c>
      <c r="CI1050" s="17">
        <f t="shared" si="1188"/>
        <v>1</v>
      </c>
      <c r="CJ1050" s="17">
        <f t="shared" si="1189"/>
        <v>0</v>
      </c>
      <c r="CK1050" s="38">
        <f>MAX(BV38:BV1050)</f>
        <v>1876.9</v>
      </c>
      <c r="CL1050" s="38">
        <f t="shared" si="1176"/>
        <v>-593.30000000000018</v>
      </c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</row>
    <row r="1051" spans="1:147" customFormat="1" x14ac:dyDescent="0.25">
      <c r="A1051" s="3"/>
      <c r="B1051" s="254">
        <f t="shared" si="1190"/>
        <v>43381</v>
      </c>
      <c r="C1051" s="5">
        <f t="shared" si="1193"/>
        <v>50134</v>
      </c>
      <c r="D1051" s="5">
        <v>0</v>
      </c>
      <c r="E1051" s="66">
        <f t="shared" si="1204"/>
        <v>0</v>
      </c>
      <c r="F1051" s="66">
        <f t="shared" si="1191"/>
        <v>291</v>
      </c>
      <c r="G1051" s="4">
        <f t="shared" si="1194"/>
        <v>50425</v>
      </c>
      <c r="H1051" s="8">
        <f t="shared" si="1192"/>
        <v>5.8044440898392313E-3</v>
      </c>
      <c r="I1051" s="3"/>
      <c r="J1051" s="306">
        <v>43612</v>
      </c>
      <c r="K1051" s="176">
        <v>1283.5</v>
      </c>
      <c r="L1051" s="176">
        <v>1311.9</v>
      </c>
      <c r="M1051" s="176">
        <v>1275.0999999999999</v>
      </c>
      <c r="N1051" s="178">
        <v>1311.1</v>
      </c>
      <c r="O1051" s="5">
        <f t="shared" si="1135"/>
        <v>36.800000000000182</v>
      </c>
      <c r="P1051" s="8">
        <f t="shared" si="1136"/>
        <v>2.8671601090767575E-2</v>
      </c>
      <c r="Q1051" s="8">
        <f>(AVERAGE(P1048:P1050))*Q1239</f>
        <v>6.4815268211096391E-3</v>
      </c>
      <c r="R1051" s="8">
        <f>P1050/P1239</f>
        <v>0.40177211012120118</v>
      </c>
      <c r="S1051" s="109">
        <f t="shared" si="1195"/>
        <v>1275.1809603251058</v>
      </c>
      <c r="T1051" s="5">
        <f t="shared" si="1196"/>
        <v>8.5</v>
      </c>
      <c r="U1051" s="8">
        <f t="shared" si="1133"/>
        <v>0.43333333333333335</v>
      </c>
      <c r="V1051" s="19">
        <f t="shared" si="1197"/>
        <v>0</v>
      </c>
      <c r="W1051" s="109">
        <f t="shared" si="1198"/>
        <v>1291.8190396748942</v>
      </c>
      <c r="X1051" s="5">
        <f t="shared" si="1199"/>
        <v>6.5</v>
      </c>
      <c r="Y1051" s="8">
        <f t="shared" si="1137"/>
        <v>0.56666666666666665</v>
      </c>
      <c r="Z1051" s="5">
        <f t="shared" si="1200"/>
        <v>21.099999999999909</v>
      </c>
      <c r="AA1051" s="5">
        <f>K1051*AA1239</f>
        <v>16.685499999999998</v>
      </c>
      <c r="AB1051" s="5">
        <f t="shared" si="1138"/>
        <v>6.7037685434273016</v>
      </c>
      <c r="AC1051" s="2">
        <f t="shared" si="1174"/>
        <v>43612</v>
      </c>
      <c r="AD1051" s="43">
        <f t="shared" si="1142"/>
        <v>1275</v>
      </c>
      <c r="AE1051" s="235">
        <v>5.3</v>
      </c>
      <c r="AF1051" s="131">
        <f>(AK1050&gt;AF1239)*1</f>
        <v>1</v>
      </c>
      <c r="AG1051" s="112">
        <f>MROUND((AD1051*AG1239),5)</f>
        <v>1250</v>
      </c>
      <c r="AH1051" s="113">
        <f>MROUND((AE1051*AH1239),0.1)</f>
        <v>1</v>
      </c>
      <c r="AI1051" s="60">
        <f t="shared" si="1143"/>
        <v>27.5</v>
      </c>
      <c r="AJ1051" s="60">
        <f t="shared" si="1201"/>
        <v>1283.5</v>
      </c>
      <c r="AK1051" s="133">
        <f t="shared" si="1202"/>
        <v>1311.1</v>
      </c>
      <c r="AL1051" s="41">
        <f t="shared" si="1139"/>
        <v>1290</v>
      </c>
      <c r="AM1051" s="56">
        <f t="shared" si="1140"/>
        <v>5.5</v>
      </c>
      <c r="AN1051" s="82">
        <f t="shared" si="1141"/>
        <v>1</v>
      </c>
      <c r="AO1051" s="82">
        <f t="shared" si="1144"/>
        <v>0</v>
      </c>
      <c r="AP1051" s="33">
        <f t="shared" si="1159"/>
        <v>0</v>
      </c>
      <c r="AQ1051" s="29">
        <f t="shared" si="1145"/>
        <v>0</v>
      </c>
      <c r="AR1051" s="86">
        <f t="shared" si="1146"/>
        <v>1</v>
      </c>
      <c r="AS1051" s="33">
        <f t="shared" si="1147"/>
        <v>0</v>
      </c>
      <c r="AT1051" s="19">
        <f t="shared" si="1148"/>
        <v>0</v>
      </c>
      <c r="AU1051" s="18">
        <f t="shared" si="1160"/>
        <v>1</v>
      </c>
      <c r="AV1051" s="5">
        <f t="shared" si="1161"/>
        <v>5.5</v>
      </c>
      <c r="AW1051" s="17">
        <f t="shared" si="1149"/>
        <v>0</v>
      </c>
      <c r="AX1051" s="17">
        <f t="shared" si="1150"/>
        <v>1</v>
      </c>
      <c r="AY1051" s="17">
        <f t="shared" si="1162"/>
        <v>1290</v>
      </c>
      <c r="AZ1051" s="19">
        <f t="shared" si="1163"/>
        <v>1280</v>
      </c>
      <c r="BA1051" s="19">
        <f t="shared" si="1164"/>
        <v>0</v>
      </c>
      <c r="BB1051" s="19">
        <f t="shared" si="1165"/>
        <v>0</v>
      </c>
      <c r="BC1051" s="19">
        <f t="shared" si="1166"/>
        <v>1290</v>
      </c>
      <c r="BD1051" s="17">
        <f t="shared" si="1167"/>
        <v>0</v>
      </c>
      <c r="BE1051" s="17">
        <f t="shared" si="1151"/>
        <v>0</v>
      </c>
      <c r="BF1051" s="38">
        <f t="shared" si="1152"/>
        <v>0</v>
      </c>
      <c r="BG1051" s="38">
        <f t="shared" si="1153"/>
        <v>0</v>
      </c>
      <c r="BH1051" s="38">
        <f t="shared" si="1168"/>
        <v>0</v>
      </c>
      <c r="BI1051" s="38">
        <f t="shared" si="1154"/>
        <v>-1</v>
      </c>
      <c r="BJ1051" s="5">
        <f t="shared" si="1155"/>
        <v>0</v>
      </c>
      <c r="BK1051" s="5">
        <f t="shared" si="1169"/>
        <v>10</v>
      </c>
      <c r="BL1051" s="22">
        <f t="shared" si="1170"/>
        <v>15.5</v>
      </c>
      <c r="BM1051" s="5">
        <f t="shared" si="1171"/>
        <v>14.5</v>
      </c>
      <c r="BN1051" s="66">
        <f t="shared" si="1172"/>
        <v>1450</v>
      </c>
      <c r="BO1051" s="5">
        <f>AP1051*BO1889</f>
        <v>0</v>
      </c>
      <c r="BP1051" s="5">
        <f>AU1051*BP1239</f>
        <v>-39</v>
      </c>
      <c r="BQ1051" s="5">
        <f t="shared" si="1205"/>
        <v>-39</v>
      </c>
      <c r="BR1051" s="356">
        <f t="shared" si="1187"/>
        <v>1372</v>
      </c>
      <c r="BS1051" s="5">
        <f t="shared" si="1173"/>
        <v>1311.1</v>
      </c>
      <c r="BT1051" s="6"/>
      <c r="BU1051" s="306">
        <v>43612</v>
      </c>
      <c r="BV1051" s="38">
        <f t="shared" si="1156"/>
        <v>1311.1</v>
      </c>
      <c r="BW1051" s="66">
        <f>BV27*BV1051</f>
        <v>108016.1476355248</v>
      </c>
      <c r="BX1051" s="66">
        <f t="shared" si="1177"/>
        <v>2265.612127203829</v>
      </c>
      <c r="BY1051" s="17">
        <f t="shared" si="1175"/>
        <v>1</v>
      </c>
      <c r="BZ1051" s="17">
        <f t="shared" si="1178"/>
        <v>0</v>
      </c>
      <c r="CA1051" s="66">
        <f t="shared" si="1206"/>
        <v>1372</v>
      </c>
      <c r="CB1051" s="66">
        <f>N3+CE1051</f>
        <v>225240</v>
      </c>
      <c r="CC1051" s="66">
        <f>MAX(BW404:BW1051)</f>
        <v>154630.08732904927</v>
      </c>
      <c r="CD1051" s="66">
        <f t="shared" si="1157"/>
        <v>-46613.939693524473</v>
      </c>
      <c r="CE1051" s="66">
        <f t="shared" si="1207"/>
        <v>175240</v>
      </c>
      <c r="CF1051" s="66">
        <f>MAX(CE404:CE1051)</f>
        <v>175240</v>
      </c>
      <c r="CG1051" s="66">
        <f t="shared" si="1158"/>
        <v>0</v>
      </c>
      <c r="CH1051" s="370">
        <f t="shared" si="1203"/>
        <v>43612</v>
      </c>
      <c r="CI1051" s="17">
        <f t="shared" si="1188"/>
        <v>1</v>
      </c>
      <c r="CJ1051" s="17">
        <f t="shared" si="1189"/>
        <v>0</v>
      </c>
      <c r="CK1051" s="38">
        <f>MAX(BV38:BV1051)</f>
        <v>1876.9</v>
      </c>
      <c r="CL1051" s="38">
        <f t="shared" si="1176"/>
        <v>-565.80000000000018</v>
      </c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</row>
    <row r="1052" spans="1:147" customFormat="1" x14ac:dyDescent="0.25">
      <c r="A1052" s="3"/>
      <c r="B1052" s="254">
        <f t="shared" si="1190"/>
        <v>43388</v>
      </c>
      <c r="C1052" s="5">
        <f t="shared" si="1193"/>
        <v>50425</v>
      </c>
      <c r="D1052" s="5">
        <v>0</v>
      </c>
      <c r="E1052" s="66">
        <f t="shared" si="1204"/>
        <v>0</v>
      </c>
      <c r="F1052" s="66">
        <f t="shared" si="1191"/>
        <v>370.99999999999994</v>
      </c>
      <c r="G1052" s="4">
        <f t="shared" si="1194"/>
        <v>50796</v>
      </c>
      <c r="H1052" s="8">
        <f t="shared" si="1192"/>
        <v>7.3574615765989084E-3</v>
      </c>
      <c r="I1052" s="3"/>
      <c r="J1052" s="306">
        <v>43619</v>
      </c>
      <c r="K1052" s="176">
        <v>1312.5</v>
      </c>
      <c r="L1052" s="176">
        <v>1352.7</v>
      </c>
      <c r="M1052" s="176">
        <v>1310.9</v>
      </c>
      <c r="N1052" s="178">
        <v>1346.1</v>
      </c>
      <c r="O1052" s="5">
        <f t="shared" si="1135"/>
        <v>41.799999999999955</v>
      </c>
      <c r="P1052" s="8">
        <f t="shared" si="1136"/>
        <v>3.1847619047619014E-2</v>
      </c>
      <c r="Q1052" s="8">
        <f>(AVERAGE(P1049:P1051))*Q1239</f>
        <v>8.7753072630034172E-3</v>
      </c>
      <c r="R1052" s="8">
        <f>P1051/P1239</f>
        <v>0.81310767400014827</v>
      </c>
      <c r="S1052" s="109">
        <f t="shared" si="1195"/>
        <v>1300.982409217308</v>
      </c>
      <c r="T1052" s="5">
        <f t="shared" si="1196"/>
        <v>12.5</v>
      </c>
      <c r="U1052" s="8">
        <f t="shared" si="1133"/>
        <v>0.5</v>
      </c>
      <c r="V1052" s="19">
        <f t="shared" si="1197"/>
        <v>0</v>
      </c>
      <c r="W1052" s="109">
        <f t="shared" si="1198"/>
        <v>1324.017590782692</v>
      </c>
      <c r="X1052" s="5">
        <f t="shared" si="1199"/>
        <v>12.5</v>
      </c>
      <c r="Y1052" s="8">
        <f t="shared" si="1137"/>
        <v>0.5</v>
      </c>
      <c r="Z1052" s="5">
        <f t="shared" si="1200"/>
        <v>21.099999999999909</v>
      </c>
      <c r="AA1052" s="5">
        <f>K1052*AA1239</f>
        <v>17.0625</v>
      </c>
      <c r="AB1052" s="5">
        <f t="shared" si="1138"/>
        <v>13.87364968762753</v>
      </c>
      <c r="AC1052" s="2">
        <f t="shared" si="1174"/>
        <v>43619</v>
      </c>
      <c r="AD1052" s="43">
        <f t="shared" si="1142"/>
        <v>1300</v>
      </c>
      <c r="AE1052" s="235">
        <v>2.9</v>
      </c>
      <c r="AF1052" s="131">
        <f>(AK1051&gt;AF1239)*1</f>
        <v>1</v>
      </c>
      <c r="AG1052" s="112">
        <f>MROUND((AD1052*AG1239),5)</f>
        <v>1275</v>
      </c>
      <c r="AH1052" s="113">
        <f>MROUND((AE1052*AH1239),0.1)</f>
        <v>0.5</v>
      </c>
      <c r="AI1052" s="60">
        <f t="shared" si="1143"/>
        <v>35</v>
      </c>
      <c r="AJ1052" s="60">
        <f t="shared" si="1201"/>
        <v>1312.5</v>
      </c>
      <c r="AK1052" s="133">
        <f t="shared" si="1202"/>
        <v>1346.1</v>
      </c>
      <c r="AL1052" s="41">
        <f t="shared" si="1139"/>
        <v>1325</v>
      </c>
      <c r="AM1052" s="56">
        <f t="shared" si="1140"/>
        <v>3.8000000000000003</v>
      </c>
      <c r="AN1052" s="82">
        <f t="shared" si="1141"/>
        <v>1</v>
      </c>
      <c r="AO1052" s="82">
        <f t="shared" si="1144"/>
        <v>0</v>
      </c>
      <c r="AP1052" s="33">
        <f t="shared" si="1159"/>
        <v>1</v>
      </c>
      <c r="AQ1052" s="29">
        <f t="shared" si="1145"/>
        <v>2.9</v>
      </c>
      <c r="AR1052" s="86">
        <f t="shared" si="1146"/>
        <v>1</v>
      </c>
      <c r="AS1052" s="33">
        <f t="shared" si="1147"/>
        <v>0</v>
      </c>
      <c r="AT1052" s="19">
        <f t="shared" si="1148"/>
        <v>0</v>
      </c>
      <c r="AU1052" s="18">
        <f t="shared" si="1160"/>
        <v>0</v>
      </c>
      <c r="AV1052" s="5">
        <f t="shared" si="1161"/>
        <v>0</v>
      </c>
      <c r="AW1052" s="17">
        <f t="shared" si="1149"/>
        <v>0</v>
      </c>
      <c r="AX1052" s="17">
        <f t="shared" si="1150"/>
        <v>0</v>
      </c>
      <c r="AY1052" s="17">
        <f t="shared" si="1162"/>
        <v>0</v>
      </c>
      <c r="AZ1052" s="19">
        <f t="shared" si="1163"/>
        <v>0</v>
      </c>
      <c r="BA1052" s="19">
        <f t="shared" si="1164"/>
        <v>0</v>
      </c>
      <c r="BB1052" s="19">
        <f t="shared" si="1165"/>
        <v>0</v>
      </c>
      <c r="BC1052" s="19">
        <f t="shared" si="1166"/>
        <v>0</v>
      </c>
      <c r="BD1052" s="17">
        <f t="shared" si="1167"/>
        <v>0</v>
      </c>
      <c r="BE1052" s="17">
        <f t="shared" si="1151"/>
        <v>0</v>
      </c>
      <c r="BF1052" s="38">
        <f t="shared" si="1152"/>
        <v>0</v>
      </c>
      <c r="BG1052" s="38">
        <f t="shared" si="1153"/>
        <v>0</v>
      </c>
      <c r="BH1052" s="38">
        <f t="shared" si="1168"/>
        <v>0</v>
      </c>
      <c r="BI1052" s="38">
        <f t="shared" si="1154"/>
        <v>-0.5</v>
      </c>
      <c r="BJ1052" s="5">
        <f t="shared" si="1155"/>
        <v>2.9</v>
      </c>
      <c r="BK1052" s="5">
        <f t="shared" si="1169"/>
        <v>0</v>
      </c>
      <c r="BL1052" s="22">
        <f t="shared" si="1170"/>
        <v>0</v>
      </c>
      <c r="BM1052" s="5">
        <f t="shared" si="1171"/>
        <v>2.4</v>
      </c>
      <c r="BN1052" s="66">
        <f t="shared" si="1172"/>
        <v>240</v>
      </c>
      <c r="BO1052" s="5">
        <f>AP1052*BO1890</f>
        <v>0</v>
      </c>
      <c r="BP1052" s="5">
        <f>AU1052*BP1239</f>
        <v>0</v>
      </c>
      <c r="BQ1052" s="5">
        <f t="shared" si="1205"/>
        <v>-39</v>
      </c>
      <c r="BR1052" s="356">
        <f t="shared" si="1187"/>
        <v>201</v>
      </c>
      <c r="BS1052" s="5">
        <f t="shared" si="1173"/>
        <v>1346.1</v>
      </c>
      <c r="BT1052" s="6"/>
      <c r="BU1052" s="306">
        <v>43619</v>
      </c>
      <c r="BV1052" s="38">
        <f t="shared" si="1156"/>
        <v>1346.1</v>
      </c>
      <c r="BW1052" s="66">
        <f>BV27*BV1052</f>
        <v>110899.65397923875</v>
      </c>
      <c r="BX1052" s="66">
        <f t="shared" si="1177"/>
        <v>2883.506343713947</v>
      </c>
      <c r="BY1052" s="17">
        <f t="shared" si="1175"/>
        <v>1</v>
      </c>
      <c r="BZ1052" s="17">
        <f t="shared" si="1178"/>
        <v>0</v>
      </c>
      <c r="CA1052" s="66">
        <f t="shared" si="1206"/>
        <v>201</v>
      </c>
      <c r="CB1052" s="66">
        <f>N3+CE1052</f>
        <v>225441</v>
      </c>
      <c r="CC1052" s="66">
        <f>MAX(BW404:BW1052)</f>
        <v>154630.08732904927</v>
      </c>
      <c r="CD1052" s="66">
        <f t="shared" si="1157"/>
        <v>-43730.433349810526</v>
      </c>
      <c r="CE1052" s="66">
        <f t="shared" si="1207"/>
        <v>175441</v>
      </c>
      <c r="CF1052" s="66">
        <f>MAX(CE404:CE1052)</f>
        <v>175441</v>
      </c>
      <c r="CG1052" s="66">
        <f t="shared" si="1158"/>
        <v>0</v>
      </c>
      <c r="CH1052" s="370">
        <f t="shared" si="1203"/>
        <v>43619</v>
      </c>
      <c r="CI1052" s="17">
        <f t="shared" si="1188"/>
        <v>1</v>
      </c>
      <c r="CJ1052" s="17">
        <f t="shared" si="1189"/>
        <v>0</v>
      </c>
      <c r="CK1052" s="38">
        <f>MAX(BV38:BV1052)</f>
        <v>1876.9</v>
      </c>
      <c r="CL1052" s="38">
        <f t="shared" si="1176"/>
        <v>-530.80000000000018</v>
      </c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</row>
    <row r="1053" spans="1:147" customFormat="1" x14ac:dyDescent="0.25">
      <c r="A1053" s="3"/>
      <c r="B1053" s="254">
        <f t="shared" si="1190"/>
        <v>43395</v>
      </c>
      <c r="C1053" s="5">
        <f t="shared" si="1193"/>
        <v>50796</v>
      </c>
      <c r="D1053" s="5">
        <v>0</v>
      </c>
      <c r="E1053" s="66">
        <f t="shared" si="1204"/>
        <v>0</v>
      </c>
      <c r="F1053" s="66">
        <f t="shared" si="1191"/>
        <v>701</v>
      </c>
      <c r="G1053" s="4">
        <f t="shared" si="1194"/>
        <v>51497</v>
      </c>
      <c r="H1053" s="8">
        <f t="shared" si="1192"/>
        <v>1.3800299236160328E-2</v>
      </c>
      <c r="I1053" s="3"/>
      <c r="J1053" s="306">
        <v>43626</v>
      </c>
      <c r="K1053" s="176">
        <v>1341.2</v>
      </c>
      <c r="L1053" s="176">
        <v>1362.2</v>
      </c>
      <c r="M1053" s="176">
        <v>1323.6</v>
      </c>
      <c r="N1053" s="178">
        <v>1344.5</v>
      </c>
      <c r="O1053" s="5">
        <f t="shared" si="1135"/>
        <v>38.600000000000136</v>
      </c>
      <c r="P1053" s="8">
        <f t="shared" si="1136"/>
        <v>2.8780196838652055E-2</v>
      </c>
      <c r="Q1053" s="8">
        <f>(AVERAGE(P1050:P1052))*Q1239</f>
        <v>9.9581878155711352E-3</v>
      </c>
      <c r="R1053" s="8">
        <f>P1052/P1239</f>
        <v>0.90317744601262717</v>
      </c>
      <c r="S1053" s="109">
        <f t="shared" si="1195"/>
        <v>1327.844078501756</v>
      </c>
      <c r="T1053" s="5">
        <f t="shared" si="1196"/>
        <v>11.200000000000045</v>
      </c>
      <c r="U1053" s="8">
        <f t="shared" ref="U1053:U1103" si="1208">((T1053+X1053)-T1053)/(T1053+X1053)</f>
        <v>0.55199999999999816</v>
      </c>
      <c r="V1053" s="19">
        <f t="shared" si="1197"/>
        <v>0</v>
      </c>
      <c r="W1053" s="109">
        <f t="shared" si="1198"/>
        <v>1354.5559214982441</v>
      </c>
      <c r="X1053" s="5">
        <f t="shared" si="1199"/>
        <v>13.799999999999955</v>
      </c>
      <c r="Y1053" s="8">
        <f t="shared" si="1137"/>
        <v>0.44800000000000184</v>
      </c>
      <c r="Z1053" s="5">
        <f t="shared" si="1200"/>
        <v>0</v>
      </c>
      <c r="AA1053" s="5">
        <f>K1053*AA1239</f>
        <v>17.435600000000001</v>
      </c>
      <c r="AB1053" s="5">
        <f t="shared" si="1138"/>
        <v>15.747440677697764</v>
      </c>
      <c r="AC1053" s="2">
        <f t="shared" si="1174"/>
        <v>43626</v>
      </c>
      <c r="AD1053" s="43">
        <f t="shared" si="1142"/>
        <v>1330</v>
      </c>
      <c r="AE1053" s="235">
        <v>6.9</v>
      </c>
      <c r="AF1053" s="131">
        <f>(AK1052&gt;AF1239)*1</f>
        <v>1</v>
      </c>
      <c r="AG1053" s="112">
        <f>MROUND((AD1053*AG1239),5)</f>
        <v>1305</v>
      </c>
      <c r="AH1053" s="113">
        <f>MROUND((AE1053*AH1239),0.1)</f>
        <v>1.2000000000000002</v>
      </c>
      <c r="AI1053" s="60">
        <f t="shared" si="1143"/>
        <v>-1.5999999999999091</v>
      </c>
      <c r="AJ1053" s="60">
        <f t="shared" si="1201"/>
        <v>1341.2</v>
      </c>
      <c r="AK1053" s="133">
        <f t="shared" si="1202"/>
        <v>1344.5</v>
      </c>
      <c r="AL1053" s="41">
        <f t="shared" si="1139"/>
        <v>1355</v>
      </c>
      <c r="AM1053" s="56">
        <f t="shared" si="1140"/>
        <v>6.9</v>
      </c>
      <c r="AN1053" s="82">
        <f t="shared" si="1141"/>
        <v>0</v>
      </c>
      <c r="AO1053" s="82">
        <f t="shared" si="1144"/>
        <v>1</v>
      </c>
      <c r="AP1053" s="33">
        <f t="shared" si="1159"/>
        <v>1</v>
      </c>
      <c r="AQ1053" s="29">
        <f t="shared" si="1145"/>
        <v>6.9</v>
      </c>
      <c r="AR1053" s="86">
        <f t="shared" si="1146"/>
        <v>1</v>
      </c>
      <c r="AS1053" s="33">
        <f t="shared" si="1147"/>
        <v>0</v>
      </c>
      <c r="AT1053" s="19">
        <f t="shared" si="1148"/>
        <v>0</v>
      </c>
      <c r="AU1053" s="18">
        <f t="shared" si="1160"/>
        <v>0</v>
      </c>
      <c r="AV1053" s="5">
        <f t="shared" si="1161"/>
        <v>0</v>
      </c>
      <c r="AW1053" s="17">
        <f t="shared" si="1149"/>
        <v>0</v>
      </c>
      <c r="AX1053" s="17">
        <f t="shared" si="1150"/>
        <v>0</v>
      </c>
      <c r="AY1053" s="17">
        <f t="shared" si="1162"/>
        <v>0</v>
      </c>
      <c r="AZ1053" s="19">
        <f t="shared" si="1163"/>
        <v>0</v>
      </c>
      <c r="BA1053" s="19">
        <f t="shared" si="1164"/>
        <v>0</v>
      </c>
      <c r="BB1053" s="19">
        <f t="shared" si="1165"/>
        <v>0</v>
      </c>
      <c r="BC1053" s="19">
        <f t="shared" si="1166"/>
        <v>0</v>
      </c>
      <c r="BD1053" s="17">
        <f t="shared" si="1167"/>
        <v>0</v>
      </c>
      <c r="BE1053" s="17">
        <f t="shared" si="1151"/>
        <v>0</v>
      </c>
      <c r="BF1053" s="38">
        <f t="shared" si="1152"/>
        <v>0</v>
      </c>
      <c r="BG1053" s="38">
        <f t="shared" si="1153"/>
        <v>0</v>
      </c>
      <c r="BH1053" s="38">
        <f t="shared" si="1168"/>
        <v>0</v>
      </c>
      <c r="BI1053" s="38">
        <f t="shared" si="1154"/>
        <v>-1.2000000000000002</v>
      </c>
      <c r="BJ1053" s="5">
        <f t="shared" si="1155"/>
        <v>6.9</v>
      </c>
      <c r="BK1053" s="5">
        <f t="shared" si="1169"/>
        <v>0</v>
      </c>
      <c r="BL1053" s="22">
        <f t="shared" si="1170"/>
        <v>0</v>
      </c>
      <c r="BM1053" s="5">
        <f t="shared" si="1171"/>
        <v>5.7</v>
      </c>
      <c r="BN1053" s="66">
        <f t="shared" si="1172"/>
        <v>570</v>
      </c>
      <c r="BO1053" s="5">
        <f>AP1053*BO1891</f>
        <v>0</v>
      </c>
      <c r="BP1053" s="5">
        <f>AU1053*BP1239</f>
        <v>0</v>
      </c>
      <c r="BQ1053" s="5">
        <f t="shared" si="1205"/>
        <v>-39</v>
      </c>
      <c r="BR1053" s="356">
        <f t="shared" si="1187"/>
        <v>531</v>
      </c>
      <c r="BS1053" s="5">
        <f t="shared" si="1173"/>
        <v>1344.5</v>
      </c>
      <c r="BT1053" s="6"/>
      <c r="BU1053" s="306">
        <v>43626</v>
      </c>
      <c r="BV1053" s="38">
        <f t="shared" si="1156"/>
        <v>1344.5</v>
      </c>
      <c r="BW1053" s="66">
        <f>BV27*BV1053</f>
        <v>110767.83654638326</v>
      </c>
      <c r="BX1053" s="66">
        <f t="shared" si="1177"/>
        <v>-131.81743285548873</v>
      </c>
      <c r="BY1053" s="17">
        <f t="shared" si="1175"/>
        <v>0</v>
      </c>
      <c r="BZ1053" s="17">
        <f t="shared" si="1178"/>
        <v>1</v>
      </c>
      <c r="CA1053" s="66">
        <f t="shared" si="1206"/>
        <v>531</v>
      </c>
      <c r="CB1053" s="66">
        <f>N3+CE1053</f>
        <v>225972</v>
      </c>
      <c r="CC1053" s="66">
        <f>MAX(BW404:BW1053)</f>
        <v>154630.08732904927</v>
      </c>
      <c r="CD1053" s="66">
        <f t="shared" si="1157"/>
        <v>-43862.250782666015</v>
      </c>
      <c r="CE1053" s="66">
        <f t="shared" si="1207"/>
        <v>175972</v>
      </c>
      <c r="CF1053" s="66">
        <f>MAX(CE404:CE1053)</f>
        <v>175972</v>
      </c>
      <c r="CG1053" s="66">
        <f t="shared" si="1158"/>
        <v>0</v>
      </c>
      <c r="CH1053" s="370">
        <f t="shared" si="1203"/>
        <v>43626</v>
      </c>
      <c r="CI1053" s="17">
        <f t="shared" si="1188"/>
        <v>1</v>
      </c>
      <c r="CJ1053" s="17">
        <f t="shared" si="1189"/>
        <v>0</v>
      </c>
      <c r="CK1053" s="38">
        <f>MAX(BV38:BV1053)</f>
        <v>1876.9</v>
      </c>
      <c r="CL1053" s="38">
        <f t="shared" si="1176"/>
        <v>-532.40000000000009</v>
      </c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</row>
    <row r="1054" spans="1:147" customFormat="1" x14ac:dyDescent="0.25">
      <c r="A1054" s="3"/>
      <c r="B1054" s="254">
        <f t="shared" si="1190"/>
        <v>43402</v>
      </c>
      <c r="C1054" s="5">
        <f t="shared" si="1193"/>
        <v>51497</v>
      </c>
      <c r="D1054" s="5">
        <v>0</v>
      </c>
      <c r="E1054" s="66">
        <f t="shared" si="1204"/>
        <v>0</v>
      </c>
      <c r="F1054" s="66">
        <f t="shared" si="1191"/>
        <v>201</v>
      </c>
      <c r="G1054" s="4">
        <f t="shared" si="1194"/>
        <v>51698</v>
      </c>
      <c r="H1054" s="8">
        <f t="shared" si="1192"/>
        <v>3.9031399887372079E-3</v>
      </c>
      <c r="I1054" s="3"/>
      <c r="J1054" s="306">
        <v>43633</v>
      </c>
      <c r="K1054" s="176">
        <v>1345.5</v>
      </c>
      <c r="L1054" s="176">
        <v>1415.4</v>
      </c>
      <c r="M1054" s="176">
        <v>1336.6</v>
      </c>
      <c r="N1054" s="178">
        <v>1400.1</v>
      </c>
      <c r="O1054" s="5">
        <f t="shared" ref="O1054:O1117" si="1209">L1054-M1054</f>
        <v>78.800000000000182</v>
      </c>
      <c r="P1054" s="8">
        <f t="shared" ref="P1054:P1117" si="1210">O1054/K1054</f>
        <v>5.8565589000371746E-2</v>
      </c>
      <c r="Q1054" s="8">
        <f>(AVERAGE(P1051:P1053))*Q1239</f>
        <v>1.1906588930271821E-2</v>
      </c>
      <c r="R1054" s="8">
        <f>P1053/P1239</f>
        <v>0.81618737770030503</v>
      </c>
      <c r="S1054" s="109">
        <f t="shared" si="1195"/>
        <v>1329.4796845943192</v>
      </c>
      <c r="T1054" s="5">
        <f t="shared" si="1196"/>
        <v>15.5</v>
      </c>
      <c r="U1054" s="8">
        <f t="shared" si="1208"/>
        <v>0.48333333333333334</v>
      </c>
      <c r="V1054" s="19">
        <f t="shared" si="1197"/>
        <v>0</v>
      </c>
      <c r="W1054" s="109">
        <f t="shared" si="1198"/>
        <v>1361.5203154056808</v>
      </c>
      <c r="X1054" s="5">
        <f t="shared" si="1199"/>
        <v>14.5</v>
      </c>
      <c r="Y1054" s="8">
        <f t="shared" si="1137"/>
        <v>0.51666666666666661</v>
      </c>
      <c r="Z1054" s="5">
        <f t="shared" si="1200"/>
        <v>40.099999999999909</v>
      </c>
      <c r="AA1054" s="5">
        <f>K1054*AA1239</f>
        <v>17.491499999999998</v>
      </c>
      <c r="AB1054" s="5">
        <f t="shared" si="1138"/>
        <v>14.276341517044884</v>
      </c>
      <c r="AC1054" s="2">
        <f t="shared" si="1174"/>
        <v>43633</v>
      </c>
      <c r="AD1054" s="43">
        <f t="shared" si="1142"/>
        <v>1330</v>
      </c>
      <c r="AE1054" s="235">
        <v>8.6999999999999993</v>
      </c>
      <c r="AF1054" s="131">
        <f>(AK1053&gt;AF1239)*1</f>
        <v>1</v>
      </c>
      <c r="AG1054" s="112">
        <f>MROUND((AD1054*AG1239),5)</f>
        <v>1305</v>
      </c>
      <c r="AH1054" s="113">
        <f>MROUND((AE1054*AH1239),0.1)</f>
        <v>1.6</v>
      </c>
      <c r="AI1054" s="60">
        <f t="shared" si="1143"/>
        <v>55.599999999999909</v>
      </c>
      <c r="AJ1054" s="60">
        <f t="shared" si="1201"/>
        <v>1345.5</v>
      </c>
      <c r="AK1054" s="133">
        <f t="shared" si="1202"/>
        <v>1400.1</v>
      </c>
      <c r="AL1054" s="41">
        <f t="shared" si="1139"/>
        <v>1360</v>
      </c>
      <c r="AM1054" s="56">
        <f t="shared" si="1140"/>
        <v>7.1000000000000005</v>
      </c>
      <c r="AN1054" s="82">
        <f t="shared" si="1141"/>
        <v>1</v>
      </c>
      <c r="AO1054" s="82">
        <f t="shared" si="1144"/>
        <v>0</v>
      </c>
      <c r="AP1054" s="33">
        <f t="shared" si="1159"/>
        <v>1</v>
      </c>
      <c r="AQ1054" s="29">
        <f t="shared" si="1145"/>
        <v>8.6999999999999993</v>
      </c>
      <c r="AR1054" s="86">
        <f t="shared" si="1146"/>
        <v>1</v>
      </c>
      <c r="AS1054" s="33">
        <f t="shared" si="1147"/>
        <v>0</v>
      </c>
      <c r="AT1054" s="19">
        <f t="shared" si="1148"/>
        <v>0</v>
      </c>
      <c r="AU1054" s="18">
        <f t="shared" si="1160"/>
        <v>0</v>
      </c>
      <c r="AV1054" s="5">
        <f t="shared" si="1161"/>
        <v>0</v>
      </c>
      <c r="AW1054" s="17">
        <f t="shared" si="1149"/>
        <v>0</v>
      </c>
      <c r="AX1054" s="17">
        <f t="shared" si="1150"/>
        <v>0</v>
      </c>
      <c r="AY1054" s="17">
        <f t="shared" si="1162"/>
        <v>0</v>
      </c>
      <c r="AZ1054" s="19">
        <f t="shared" si="1163"/>
        <v>0</v>
      </c>
      <c r="BA1054" s="19">
        <f t="shared" si="1164"/>
        <v>0</v>
      </c>
      <c r="BB1054" s="19">
        <f t="shared" si="1165"/>
        <v>0</v>
      </c>
      <c r="BC1054" s="19">
        <f t="shared" si="1166"/>
        <v>0</v>
      </c>
      <c r="BD1054" s="17">
        <f t="shared" si="1167"/>
        <v>0</v>
      </c>
      <c r="BE1054" s="17">
        <f t="shared" si="1151"/>
        <v>0</v>
      </c>
      <c r="BF1054" s="38">
        <f t="shared" si="1152"/>
        <v>0</v>
      </c>
      <c r="BG1054" s="38">
        <f t="shared" si="1153"/>
        <v>0</v>
      </c>
      <c r="BH1054" s="38">
        <f t="shared" si="1168"/>
        <v>0</v>
      </c>
      <c r="BI1054" s="38">
        <f t="shared" si="1154"/>
        <v>-1.6</v>
      </c>
      <c r="BJ1054" s="5">
        <f t="shared" si="1155"/>
        <v>8.6999999999999993</v>
      </c>
      <c r="BK1054" s="5">
        <f t="shared" si="1169"/>
        <v>0</v>
      </c>
      <c r="BL1054" s="22">
        <f t="shared" si="1170"/>
        <v>0</v>
      </c>
      <c r="BM1054" s="5">
        <f t="shared" si="1171"/>
        <v>7.1</v>
      </c>
      <c r="BN1054" s="66">
        <f t="shared" si="1172"/>
        <v>710</v>
      </c>
      <c r="BO1054" s="5">
        <f>AP1054*BO1892</f>
        <v>0</v>
      </c>
      <c r="BP1054" s="5">
        <f>AU1054*BP1239</f>
        <v>0</v>
      </c>
      <c r="BQ1054" s="5">
        <f t="shared" si="1205"/>
        <v>-39</v>
      </c>
      <c r="BR1054" s="356">
        <f t="shared" si="1187"/>
        <v>671</v>
      </c>
      <c r="BS1054" s="5">
        <f t="shared" si="1173"/>
        <v>1400.1</v>
      </c>
      <c r="BT1054" s="6"/>
      <c r="BU1054" s="306">
        <v>43633</v>
      </c>
      <c r="BV1054" s="38">
        <f t="shared" si="1156"/>
        <v>1400.1</v>
      </c>
      <c r="BW1054" s="66">
        <f>BV27*BV1054</f>
        <v>115348.49233811171</v>
      </c>
      <c r="BX1054" s="66">
        <f t="shared" si="1177"/>
        <v>4580.6557917284517</v>
      </c>
      <c r="BY1054" s="17">
        <f t="shared" si="1175"/>
        <v>1</v>
      </c>
      <c r="BZ1054" s="17">
        <f t="shared" si="1178"/>
        <v>0</v>
      </c>
      <c r="CA1054" s="66">
        <f t="shared" si="1206"/>
        <v>671</v>
      </c>
      <c r="CB1054" s="66">
        <f>N3+CE1054</f>
        <v>226643</v>
      </c>
      <c r="CC1054" s="66">
        <f>MAX(BW404:BW1054)</f>
        <v>154630.08732904927</v>
      </c>
      <c r="CD1054" s="66">
        <f t="shared" si="1157"/>
        <v>-39281.594990937563</v>
      </c>
      <c r="CE1054" s="66">
        <f t="shared" si="1207"/>
        <v>176643</v>
      </c>
      <c r="CF1054" s="66">
        <f>MAX(CE404:CE1054)</f>
        <v>176643</v>
      </c>
      <c r="CG1054" s="66">
        <f t="shared" si="1158"/>
        <v>0</v>
      </c>
      <c r="CH1054" s="370">
        <f t="shared" si="1203"/>
        <v>43633</v>
      </c>
      <c r="CI1054" s="17">
        <f t="shared" si="1188"/>
        <v>1</v>
      </c>
      <c r="CJ1054" s="17">
        <f t="shared" si="1189"/>
        <v>0</v>
      </c>
      <c r="CK1054" s="38">
        <f>MAX(BV38:BV1054)</f>
        <v>1876.9</v>
      </c>
      <c r="CL1054" s="38">
        <f t="shared" si="1176"/>
        <v>-476.80000000000018</v>
      </c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</row>
    <row r="1055" spans="1:147" customFormat="1" x14ac:dyDescent="0.25">
      <c r="A1055" s="3"/>
      <c r="B1055" s="254">
        <f t="shared" si="1190"/>
        <v>43409</v>
      </c>
      <c r="C1055" s="5">
        <f t="shared" si="1193"/>
        <v>51698</v>
      </c>
      <c r="D1055" s="5">
        <v>0</v>
      </c>
      <c r="E1055" s="66">
        <f t="shared" si="1204"/>
        <v>0</v>
      </c>
      <c r="F1055" s="66">
        <f t="shared" si="1191"/>
        <v>351.00000000000006</v>
      </c>
      <c r="G1055" s="4">
        <f t="shared" si="1194"/>
        <v>52049</v>
      </c>
      <c r="H1055" s="8">
        <f t="shared" si="1192"/>
        <v>6.7894309257611526E-3</v>
      </c>
      <c r="I1055" s="3"/>
      <c r="J1055" s="306">
        <v>43640</v>
      </c>
      <c r="K1055" s="176">
        <v>1403.9</v>
      </c>
      <c r="L1055" s="176">
        <v>1442.9</v>
      </c>
      <c r="M1055" s="176">
        <v>1401.4</v>
      </c>
      <c r="N1055" s="178">
        <v>1413.7</v>
      </c>
      <c r="O1055" s="5">
        <f t="shared" si="1209"/>
        <v>41.5</v>
      </c>
      <c r="P1055" s="8">
        <f t="shared" si="1210"/>
        <v>2.9560510007835314E-2</v>
      </c>
      <c r="Q1055" s="8">
        <f>(AVERAGE(P1052:P1054))*Q1239</f>
        <v>1.5892453984885712E-2</v>
      </c>
      <c r="R1055" s="8">
        <f>P1054/P1239</f>
        <v>1.6608814309946194</v>
      </c>
      <c r="S1055" s="109">
        <f t="shared" si="1195"/>
        <v>1381.588583850619</v>
      </c>
      <c r="T1055" s="5">
        <f t="shared" si="1196"/>
        <v>23.900000000000091</v>
      </c>
      <c r="U1055" s="8">
        <f t="shared" si="1208"/>
        <v>0.46888888888888686</v>
      </c>
      <c r="V1055" s="19">
        <f t="shared" si="1197"/>
        <v>0</v>
      </c>
      <c r="W1055" s="109">
        <f t="shared" si="1198"/>
        <v>1426.2114161493812</v>
      </c>
      <c r="X1055" s="5">
        <f t="shared" si="1199"/>
        <v>21.099999999999909</v>
      </c>
      <c r="Y1055" s="8">
        <f t="shared" ref="Y1055:Y1103" si="1211">100%-U1055</f>
        <v>0.53111111111111309</v>
      </c>
      <c r="Z1055" s="5">
        <f t="shared" si="1200"/>
        <v>0</v>
      </c>
      <c r="AA1055" s="5">
        <f>K1055*AA1239</f>
        <v>18.250700000000002</v>
      </c>
      <c r="AB1055" s="5">
        <f t="shared" ref="AB1055:AB1118" si="1212">AA1055*R1055</f>
        <v>30.312248732653504</v>
      </c>
      <c r="AC1055" s="2">
        <f t="shared" si="1174"/>
        <v>43640</v>
      </c>
      <c r="AD1055" s="43">
        <f t="shared" si="1142"/>
        <v>1380</v>
      </c>
      <c r="AE1055" s="235">
        <v>6.9</v>
      </c>
      <c r="AF1055" s="131">
        <f>(AK1054&gt;AF1239)*1</f>
        <v>1</v>
      </c>
      <c r="AG1055" s="112">
        <f>MROUND((AD1055*AG1239),5)</f>
        <v>1355</v>
      </c>
      <c r="AH1055" s="113">
        <f>MROUND((AE1055*AH1239),0.1)</f>
        <v>1.2000000000000002</v>
      </c>
      <c r="AI1055" s="60">
        <f t="shared" si="1143"/>
        <v>13.600000000000136</v>
      </c>
      <c r="AJ1055" s="60">
        <f t="shared" si="1201"/>
        <v>1403.9</v>
      </c>
      <c r="AK1055" s="133">
        <f t="shared" si="1202"/>
        <v>1413.7</v>
      </c>
      <c r="AL1055" s="41">
        <f t="shared" ref="AL1055:AL1118" si="1213">MROUND(W1055,5)</f>
        <v>1425</v>
      </c>
      <c r="AM1055" s="56">
        <f t="shared" si="1140"/>
        <v>7.4</v>
      </c>
      <c r="AN1055" s="82">
        <f t="shared" si="1141"/>
        <v>1</v>
      </c>
      <c r="AO1055" s="82">
        <f t="shared" si="1144"/>
        <v>0</v>
      </c>
      <c r="AP1055" s="33">
        <f t="shared" si="1159"/>
        <v>1</v>
      </c>
      <c r="AQ1055" s="29">
        <f t="shared" si="1145"/>
        <v>6.9</v>
      </c>
      <c r="AR1055" s="86">
        <f t="shared" si="1146"/>
        <v>1</v>
      </c>
      <c r="AS1055" s="33">
        <f t="shared" si="1147"/>
        <v>0</v>
      </c>
      <c r="AT1055" s="19">
        <f t="shared" si="1148"/>
        <v>0</v>
      </c>
      <c r="AU1055" s="18">
        <f t="shared" si="1160"/>
        <v>0</v>
      </c>
      <c r="AV1055" s="5">
        <f t="shared" si="1161"/>
        <v>0</v>
      </c>
      <c r="AW1055" s="17">
        <f t="shared" si="1149"/>
        <v>0</v>
      </c>
      <c r="AX1055" s="17">
        <f t="shared" si="1150"/>
        <v>0</v>
      </c>
      <c r="AY1055" s="17">
        <f t="shared" si="1162"/>
        <v>0</v>
      </c>
      <c r="AZ1055" s="19">
        <f t="shared" si="1163"/>
        <v>0</v>
      </c>
      <c r="BA1055" s="19">
        <f t="shared" si="1164"/>
        <v>0</v>
      </c>
      <c r="BB1055" s="19">
        <f t="shared" si="1165"/>
        <v>0</v>
      </c>
      <c r="BC1055" s="19">
        <f t="shared" si="1166"/>
        <v>0</v>
      </c>
      <c r="BD1055" s="17">
        <f t="shared" si="1167"/>
        <v>0</v>
      </c>
      <c r="BE1055" s="17">
        <f t="shared" si="1151"/>
        <v>0</v>
      </c>
      <c r="BF1055" s="38">
        <f t="shared" si="1152"/>
        <v>0</v>
      </c>
      <c r="BG1055" s="38">
        <f t="shared" si="1153"/>
        <v>0</v>
      </c>
      <c r="BH1055" s="38">
        <f t="shared" si="1168"/>
        <v>0</v>
      </c>
      <c r="BI1055" s="38">
        <f t="shared" si="1154"/>
        <v>-1.2000000000000002</v>
      </c>
      <c r="BJ1055" s="5">
        <f t="shared" si="1155"/>
        <v>6.9</v>
      </c>
      <c r="BK1055" s="5">
        <f t="shared" si="1169"/>
        <v>0</v>
      </c>
      <c r="BL1055" s="22">
        <f t="shared" si="1170"/>
        <v>0</v>
      </c>
      <c r="BM1055" s="5">
        <f t="shared" si="1171"/>
        <v>5.7</v>
      </c>
      <c r="BN1055" s="66">
        <f t="shared" si="1172"/>
        <v>570</v>
      </c>
      <c r="BO1055" s="5">
        <f>AP1055*BO1893</f>
        <v>0</v>
      </c>
      <c r="BP1055" s="5">
        <f>AU1055*BP1239</f>
        <v>0</v>
      </c>
      <c r="BQ1055" s="5">
        <f t="shared" si="1205"/>
        <v>-39</v>
      </c>
      <c r="BR1055" s="356">
        <f t="shared" si="1187"/>
        <v>531</v>
      </c>
      <c r="BS1055" s="5">
        <f t="shared" si="1173"/>
        <v>1413.7</v>
      </c>
      <c r="BT1055" s="6"/>
      <c r="BU1055" s="306">
        <v>43640</v>
      </c>
      <c r="BV1055" s="38">
        <f t="shared" si="1156"/>
        <v>1413.7</v>
      </c>
      <c r="BW1055" s="66">
        <f>BV27*BV1055</f>
        <v>116468.94051738344</v>
      </c>
      <c r="BX1055" s="66">
        <f t="shared" si="1177"/>
        <v>1120.448179271727</v>
      </c>
      <c r="BY1055" s="17">
        <f t="shared" si="1175"/>
        <v>1</v>
      </c>
      <c r="BZ1055" s="17">
        <f t="shared" si="1178"/>
        <v>0</v>
      </c>
      <c r="CA1055" s="66">
        <f t="shared" si="1206"/>
        <v>531</v>
      </c>
      <c r="CB1055" s="66">
        <f>N3+CE1055</f>
        <v>227174</v>
      </c>
      <c r="CC1055" s="66">
        <f>MAX(BW404:BW1055)</f>
        <v>154630.08732904927</v>
      </c>
      <c r="CD1055" s="66">
        <f t="shared" si="1157"/>
        <v>-38161.146811665836</v>
      </c>
      <c r="CE1055" s="66">
        <f t="shared" si="1207"/>
        <v>177174</v>
      </c>
      <c r="CF1055" s="66">
        <f>MAX(CE404:CE1055)</f>
        <v>177174</v>
      </c>
      <c r="CG1055" s="66">
        <f t="shared" si="1158"/>
        <v>0</v>
      </c>
      <c r="CH1055" s="370">
        <f t="shared" si="1203"/>
        <v>43640</v>
      </c>
      <c r="CI1055" s="17">
        <f t="shared" si="1188"/>
        <v>1</v>
      </c>
      <c r="CJ1055" s="17">
        <f t="shared" si="1189"/>
        <v>0</v>
      </c>
      <c r="CK1055" s="38">
        <f>MAX(BV38:BV1055)</f>
        <v>1876.9</v>
      </c>
      <c r="CL1055" s="38">
        <f t="shared" si="1176"/>
        <v>-463.20000000000005</v>
      </c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</row>
    <row r="1056" spans="1:147" customFormat="1" x14ac:dyDescent="0.25">
      <c r="A1056" s="3"/>
      <c r="B1056" s="254">
        <f t="shared" si="1190"/>
        <v>43416</v>
      </c>
      <c r="C1056" s="5">
        <f t="shared" si="1193"/>
        <v>52049</v>
      </c>
      <c r="D1056" s="5">
        <v>0</v>
      </c>
      <c r="E1056" s="66">
        <f t="shared" si="1204"/>
        <v>0</v>
      </c>
      <c r="F1056" s="66">
        <f t="shared" si="1191"/>
        <v>-218</v>
      </c>
      <c r="G1056" s="4">
        <f t="shared" si="1194"/>
        <v>51831</v>
      </c>
      <c r="H1056" s="8">
        <f t="shared" si="1192"/>
        <v>-4.1883609675498088E-3</v>
      </c>
      <c r="I1056" s="3"/>
      <c r="J1056" s="306">
        <v>43647</v>
      </c>
      <c r="K1056" s="176">
        <v>1401.8</v>
      </c>
      <c r="L1056" s="176">
        <v>1441</v>
      </c>
      <c r="M1056" s="176">
        <v>1384.7</v>
      </c>
      <c r="N1056" s="178">
        <v>1400.1</v>
      </c>
      <c r="O1056" s="5">
        <f t="shared" si="1209"/>
        <v>56.299999999999955</v>
      </c>
      <c r="P1056" s="8">
        <f t="shared" si="1210"/>
        <v>4.0162648023969148E-2</v>
      </c>
      <c r="Q1056" s="8">
        <f>(AVERAGE(P1053:P1055))*Q1239</f>
        <v>1.5587506112914548E-2</v>
      </c>
      <c r="R1056" s="8">
        <f>P1055/P1239</f>
        <v>0.83831654390827759</v>
      </c>
      <c r="S1056" s="109">
        <f t="shared" si="1195"/>
        <v>1379.9494339309163</v>
      </c>
      <c r="T1056" s="5">
        <f t="shared" si="1196"/>
        <v>21.799999999999955</v>
      </c>
      <c r="U1056" s="8">
        <f t="shared" si="1208"/>
        <v>0.51555555555555654</v>
      </c>
      <c r="V1056" s="19">
        <f t="shared" si="1197"/>
        <v>0</v>
      </c>
      <c r="W1056" s="109">
        <f t="shared" si="1198"/>
        <v>1423.6505660690837</v>
      </c>
      <c r="X1056" s="5">
        <f t="shared" si="1199"/>
        <v>23.200000000000045</v>
      </c>
      <c r="Y1056" s="8">
        <f t="shared" si="1211"/>
        <v>0.48444444444444346</v>
      </c>
      <c r="Z1056" s="5">
        <f t="shared" si="1200"/>
        <v>0</v>
      </c>
      <c r="AA1056" s="5">
        <f>K1056*AA1239</f>
        <v>18.223399999999998</v>
      </c>
      <c r="AB1056" s="5">
        <f t="shared" si="1212"/>
        <v>15.276977706258105</v>
      </c>
      <c r="AC1056" s="2">
        <f t="shared" si="1174"/>
        <v>43647</v>
      </c>
      <c r="AD1056" s="43">
        <f t="shared" si="1142"/>
        <v>1380</v>
      </c>
      <c r="AE1056" s="235">
        <v>14.2</v>
      </c>
      <c r="AF1056" s="131">
        <f>(AK1055&gt;AF1239)*1</f>
        <v>1</v>
      </c>
      <c r="AG1056" s="112">
        <f>MROUND((AD1056*AG1239),5)</f>
        <v>1355</v>
      </c>
      <c r="AH1056" s="113">
        <f>MROUND((AE1056*AH1239),0.1)</f>
        <v>2.6</v>
      </c>
      <c r="AI1056" s="60">
        <f t="shared" si="1143"/>
        <v>-13.600000000000136</v>
      </c>
      <c r="AJ1056" s="60">
        <f t="shared" si="1201"/>
        <v>1401.8</v>
      </c>
      <c r="AK1056" s="133">
        <f t="shared" si="1202"/>
        <v>1400.1</v>
      </c>
      <c r="AL1056" s="41">
        <f t="shared" si="1213"/>
        <v>1425</v>
      </c>
      <c r="AM1056" s="56">
        <f t="shared" si="1140"/>
        <v>16.100000000000001</v>
      </c>
      <c r="AN1056" s="82">
        <f t="shared" si="1141"/>
        <v>0</v>
      </c>
      <c r="AO1056" s="82">
        <f t="shared" si="1144"/>
        <v>1</v>
      </c>
      <c r="AP1056" s="33">
        <f t="shared" si="1159"/>
        <v>1</v>
      </c>
      <c r="AQ1056" s="29">
        <f t="shared" si="1145"/>
        <v>14.2</v>
      </c>
      <c r="AR1056" s="86">
        <f t="shared" si="1146"/>
        <v>1</v>
      </c>
      <c r="AS1056" s="33">
        <f t="shared" si="1147"/>
        <v>0</v>
      </c>
      <c r="AT1056" s="19">
        <f t="shared" si="1148"/>
        <v>0</v>
      </c>
      <c r="AU1056" s="18">
        <f t="shared" si="1160"/>
        <v>0</v>
      </c>
      <c r="AV1056" s="5">
        <f t="shared" si="1161"/>
        <v>0</v>
      </c>
      <c r="AW1056" s="17">
        <f t="shared" si="1149"/>
        <v>0</v>
      </c>
      <c r="AX1056" s="17">
        <f t="shared" si="1150"/>
        <v>0</v>
      </c>
      <c r="AY1056" s="17">
        <f t="shared" si="1162"/>
        <v>0</v>
      </c>
      <c r="AZ1056" s="19">
        <f t="shared" si="1163"/>
        <v>0</v>
      </c>
      <c r="BA1056" s="19">
        <f t="shared" si="1164"/>
        <v>0</v>
      </c>
      <c r="BB1056" s="19">
        <f t="shared" si="1165"/>
        <v>0</v>
      </c>
      <c r="BC1056" s="19">
        <f t="shared" si="1166"/>
        <v>0</v>
      </c>
      <c r="BD1056" s="17">
        <f t="shared" si="1167"/>
        <v>0</v>
      </c>
      <c r="BE1056" s="17">
        <f t="shared" si="1151"/>
        <v>0</v>
      </c>
      <c r="BF1056" s="38">
        <f t="shared" si="1152"/>
        <v>0</v>
      </c>
      <c r="BG1056" s="38">
        <f t="shared" si="1153"/>
        <v>0</v>
      </c>
      <c r="BH1056" s="38">
        <f t="shared" si="1168"/>
        <v>0</v>
      </c>
      <c r="BI1056" s="38">
        <f t="shared" si="1154"/>
        <v>-2.6</v>
      </c>
      <c r="BJ1056" s="5">
        <f t="shared" si="1155"/>
        <v>14.2</v>
      </c>
      <c r="BK1056" s="5">
        <f t="shared" si="1169"/>
        <v>0</v>
      </c>
      <c r="BL1056" s="22">
        <f t="shared" si="1170"/>
        <v>0</v>
      </c>
      <c r="BM1056" s="5">
        <f t="shared" si="1171"/>
        <v>11.6</v>
      </c>
      <c r="BN1056" s="66">
        <f t="shared" si="1172"/>
        <v>1160</v>
      </c>
      <c r="BO1056" s="5">
        <f>AP1056*BO1894</f>
        <v>0</v>
      </c>
      <c r="BP1056" s="5">
        <f>AU1056*BP1239</f>
        <v>0</v>
      </c>
      <c r="BQ1056" s="5">
        <f t="shared" si="1205"/>
        <v>-39</v>
      </c>
      <c r="BR1056" s="356">
        <f t="shared" si="1187"/>
        <v>1121</v>
      </c>
      <c r="BS1056" s="5">
        <f t="shared" si="1173"/>
        <v>1400.1</v>
      </c>
      <c r="BT1056" s="6"/>
      <c r="BU1056" s="306">
        <v>43647</v>
      </c>
      <c r="BV1056" s="38">
        <f t="shared" si="1156"/>
        <v>1400.1</v>
      </c>
      <c r="BW1056" s="66">
        <f>BV27*BV1056</f>
        <v>115348.49233811171</v>
      </c>
      <c r="BX1056" s="66">
        <f t="shared" si="1177"/>
        <v>-1120.448179271727</v>
      </c>
      <c r="BY1056" s="17">
        <f t="shared" si="1175"/>
        <v>0</v>
      </c>
      <c r="BZ1056" s="17">
        <f t="shared" si="1178"/>
        <v>1</v>
      </c>
      <c r="CA1056" s="66">
        <f t="shared" si="1206"/>
        <v>1121</v>
      </c>
      <c r="CB1056" s="66">
        <f>N3+CE1056</f>
        <v>228295</v>
      </c>
      <c r="CC1056" s="66">
        <f>MAX(BW404:BW1056)</f>
        <v>154630.08732904927</v>
      </c>
      <c r="CD1056" s="66">
        <f t="shared" si="1157"/>
        <v>-39281.594990937563</v>
      </c>
      <c r="CE1056" s="66">
        <f t="shared" si="1207"/>
        <v>178295</v>
      </c>
      <c r="CF1056" s="66">
        <f>MAX(CE404:CE1056)</f>
        <v>178295</v>
      </c>
      <c r="CG1056" s="66">
        <f t="shared" si="1158"/>
        <v>0</v>
      </c>
      <c r="CH1056" s="370">
        <f t="shared" si="1203"/>
        <v>43647</v>
      </c>
      <c r="CI1056" s="17">
        <f t="shared" si="1188"/>
        <v>1</v>
      </c>
      <c r="CJ1056" s="17">
        <f t="shared" si="1189"/>
        <v>0</v>
      </c>
      <c r="CK1056" s="38">
        <f>MAX(BV38:BV1056)</f>
        <v>1876.9</v>
      </c>
      <c r="CL1056" s="38">
        <f t="shared" si="1176"/>
        <v>-476.80000000000018</v>
      </c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</row>
    <row r="1057" spans="1:147" customFormat="1" x14ac:dyDescent="0.25">
      <c r="A1057" s="3"/>
      <c r="B1057" s="254">
        <f t="shared" si="1190"/>
        <v>43423</v>
      </c>
      <c r="C1057" s="5">
        <f t="shared" si="1193"/>
        <v>51831</v>
      </c>
      <c r="D1057" s="5">
        <v>0</v>
      </c>
      <c r="E1057" s="66">
        <f t="shared" si="1204"/>
        <v>0</v>
      </c>
      <c r="F1057" s="66">
        <f t="shared" si="1191"/>
        <v>401.00000000000006</v>
      </c>
      <c r="G1057" s="4">
        <f t="shared" si="1194"/>
        <v>52232</v>
      </c>
      <c r="H1057" s="8">
        <f t="shared" si="1192"/>
        <v>7.7366826802492726E-3</v>
      </c>
      <c r="I1057" s="3"/>
      <c r="J1057" s="306">
        <v>43654</v>
      </c>
      <c r="K1057" s="176">
        <v>1401</v>
      </c>
      <c r="L1057" s="176">
        <v>1429.4</v>
      </c>
      <c r="M1057" s="176">
        <v>1387.5</v>
      </c>
      <c r="N1057" s="178">
        <v>1412.2</v>
      </c>
      <c r="O1057" s="5">
        <f t="shared" si="1209"/>
        <v>41.900000000000091</v>
      </c>
      <c r="P1057" s="8">
        <f t="shared" si="1210"/>
        <v>2.9907209136331256E-2</v>
      </c>
      <c r="Q1057" s="8">
        <f>(AVERAGE(P1054:P1056))*Q1239</f>
        <v>1.7105166270956828E-2</v>
      </c>
      <c r="R1057" s="8">
        <f>P1056/P1239</f>
        <v>1.1389861770562861</v>
      </c>
      <c r="S1057" s="109">
        <f t="shared" si="1195"/>
        <v>1377.0356620543894</v>
      </c>
      <c r="T1057" s="5">
        <f t="shared" si="1196"/>
        <v>26</v>
      </c>
      <c r="U1057" s="8">
        <f t="shared" si="1208"/>
        <v>0.48</v>
      </c>
      <c r="V1057" s="19">
        <f t="shared" si="1197"/>
        <v>0</v>
      </c>
      <c r="W1057" s="109">
        <f t="shared" si="1198"/>
        <v>1424.9643379456106</v>
      </c>
      <c r="X1057" s="5">
        <f t="shared" si="1199"/>
        <v>24</v>
      </c>
      <c r="Y1057" s="8">
        <f t="shared" si="1211"/>
        <v>0.52</v>
      </c>
      <c r="Z1057" s="5">
        <f t="shared" si="1200"/>
        <v>0</v>
      </c>
      <c r="AA1057" s="5">
        <f>K1057*AA1239</f>
        <v>18.212999999999997</v>
      </c>
      <c r="AB1057" s="5">
        <f t="shared" si="1212"/>
        <v>20.744355242726137</v>
      </c>
      <c r="AC1057" s="2">
        <f t="shared" si="1174"/>
        <v>43654</v>
      </c>
      <c r="AD1057" s="43">
        <f t="shared" si="1142"/>
        <v>1375</v>
      </c>
      <c r="AE1057" s="235">
        <v>7.8</v>
      </c>
      <c r="AF1057" s="131">
        <f>(AK1056&gt;AF1239)*1</f>
        <v>1</v>
      </c>
      <c r="AG1057" s="112">
        <f>MROUND((AD1057*AG1239),5)</f>
        <v>1350</v>
      </c>
      <c r="AH1057" s="113">
        <f>MROUND((AE1057*AH1239),0.1)</f>
        <v>1.4000000000000001</v>
      </c>
      <c r="AI1057" s="60">
        <f t="shared" si="1143"/>
        <v>12.100000000000136</v>
      </c>
      <c r="AJ1057" s="60">
        <f t="shared" si="1201"/>
        <v>1401</v>
      </c>
      <c r="AK1057" s="133">
        <f t="shared" si="1202"/>
        <v>1412.2</v>
      </c>
      <c r="AL1057" s="41">
        <f t="shared" si="1213"/>
        <v>1425</v>
      </c>
      <c r="AM1057" s="56">
        <f t="shared" si="1140"/>
        <v>7.4</v>
      </c>
      <c r="AN1057" s="82">
        <f t="shared" si="1141"/>
        <v>1</v>
      </c>
      <c r="AO1057" s="82">
        <f t="shared" si="1144"/>
        <v>0</v>
      </c>
      <c r="AP1057" s="33">
        <f t="shared" si="1159"/>
        <v>1</v>
      </c>
      <c r="AQ1057" s="29">
        <f t="shared" si="1145"/>
        <v>7.8</v>
      </c>
      <c r="AR1057" s="86">
        <f t="shared" si="1146"/>
        <v>1</v>
      </c>
      <c r="AS1057" s="33">
        <f t="shared" si="1147"/>
        <v>0</v>
      </c>
      <c r="AT1057" s="19">
        <f t="shared" si="1148"/>
        <v>0</v>
      </c>
      <c r="AU1057" s="18">
        <f t="shared" si="1160"/>
        <v>0</v>
      </c>
      <c r="AV1057" s="5">
        <f t="shared" si="1161"/>
        <v>0</v>
      </c>
      <c r="AW1057" s="17">
        <f t="shared" si="1149"/>
        <v>0</v>
      </c>
      <c r="AX1057" s="17">
        <f t="shared" si="1150"/>
        <v>0</v>
      </c>
      <c r="AY1057" s="17">
        <f t="shared" si="1162"/>
        <v>0</v>
      </c>
      <c r="AZ1057" s="19">
        <f t="shared" si="1163"/>
        <v>0</v>
      </c>
      <c r="BA1057" s="19">
        <f t="shared" si="1164"/>
        <v>0</v>
      </c>
      <c r="BB1057" s="19">
        <f t="shared" si="1165"/>
        <v>0</v>
      </c>
      <c r="BC1057" s="19">
        <f t="shared" si="1166"/>
        <v>0</v>
      </c>
      <c r="BD1057" s="17">
        <f t="shared" si="1167"/>
        <v>0</v>
      </c>
      <c r="BE1057" s="17">
        <f t="shared" si="1151"/>
        <v>0</v>
      </c>
      <c r="BF1057" s="38">
        <f t="shared" si="1152"/>
        <v>0</v>
      </c>
      <c r="BG1057" s="38">
        <f t="shared" si="1153"/>
        <v>0</v>
      </c>
      <c r="BH1057" s="38">
        <f t="shared" si="1168"/>
        <v>0</v>
      </c>
      <c r="BI1057" s="38">
        <f t="shared" si="1154"/>
        <v>-1.4000000000000001</v>
      </c>
      <c r="BJ1057" s="5">
        <f t="shared" si="1155"/>
        <v>7.8</v>
      </c>
      <c r="BK1057" s="5">
        <f t="shared" si="1169"/>
        <v>0</v>
      </c>
      <c r="BL1057" s="22">
        <f t="shared" si="1170"/>
        <v>0</v>
      </c>
      <c r="BM1057" s="5">
        <f t="shared" si="1171"/>
        <v>6.3999999999999995</v>
      </c>
      <c r="BN1057" s="66">
        <f t="shared" si="1172"/>
        <v>640</v>
      </c>
      <c r="BO1057" s="5">
        <f>AP1057*BO1895</f>
        <v>0</v>
      </c>
      <c r="BP1057" s="5">
        <f>AU1057*BP1239</f>
        <v>0</v>
      </c>
      <c r="BQ1057" s="5">
        <f t="shared" si="1205"/>
        <v>-39</v>
      </c>
      <c r="BR1057" s="356">
        <f t="shared" si="1187"/>
        <v>601</v>
      </c>
      <c r="BS1057" s="5">
        <f t="shared" si="1173"/>
        <v>1412.2</v>
      </c>
      <c r="BT1057" s="6"/>
      <c r="BU1057" s="306">
        <v>43654</v>
      </c>
      <c r="BV1057" s="38">
        <f t="shared" si="1156"/>
        <v>1412.2</v>
      </c>
      <c r="BW1057" s="66">
        <f>BV27*BV1057</f>
        <v>116345.3616740814</v>
      </c>
      <c r="BX1057" s="66">
        <f t="shared" si="1177"/>
        <v>996.86933596969175</v>
      </c>
      <c r="BY1057" s="17">
        <f t="shared" si="1175"/>
        <v>1</v>
      </c>
      <c r="BZ1057" s="17">
        <f t="shared" si="1178"/>
        <v>0</v>
      </c>
      <c r="CA1057" s="66">
        <f t="shared" si="1206"/>
        <v>601</v>
      </c>
      <c r="CB1057" s="66">
        <f>N3+CE1057</f>
        <v>228896</v>
      </c>
      <c r="CC1057" s="66">
        <f>MAX(BW404:BW1057)</f>
        <v>154630.08732904927</v>
      </c>
      <c r="CD1057" s="66">
        <f t="shared" si="1157"/>
        <v>-38284.725654967871</v>
      </c>
      <c r="CE1057" s="66">
        <f t="shared" si="1207"/>
        <v>178896</v>
      </c>
      <c r="CF1057" s="66">
        <f>MAX(CE404:CE1057)</f>
        <v>178896</v>
      </c>
      <c r="CG1057" s="66">
        <f t="shared" si="1158"/>
        <v>0</v>
      </c>
      <c r="CH1057" s="370">
        <f t="shared" si="1203"/>
        <v>43654</v>
      </c>
      <c r="CI1057" s="17">
        <f t="shared" si="1188"/>
        <v>1</v>
      </c>
      <c r="CJ1057" s="17">
        <f t="shared" si="1189"/>
        <v>0</v>
      </c>
      <c r="CK1057" s="38">
        <f>MAX(BV38:BV1057)</f>
        <v>1876.9</v>
      </c>
      <c r="CL1057" s="38">
        <f t="shared" si="1176"/>
        <v>-464.70000000000005</v>
      </c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</row>
    <row r="1058" spans="1:147" customFormat="1" x14ac:dyDescent="0.25">
      <c r="A1058" s="3"/>
      <c r="B1058" s="254">
        <f t="shared" si="1190"/>
        <v>43430</v>
      </c>
      <c r="C1058" s="5">
        <f t="shared" si="1193"/>
        <v>52232</v>
      </c>
      <c r="D1058" s="5">
        <v>0</v>
      </c>
      <c r="E1058" s="66">
        <f t="shared" si="1204"/>
        <v>0</v>
      </c>
      <c r="F1058" s="66">
        <f t="shared" si="1191"/>
        <v>401.00000000000006</v>
      </c>
      <c r="G1058" s="4">
        <f t="shared" si="1194"/>
        <v>52633</v>
      </c>
      <c r="H1058" s="8">
        <f t="shared" si="1192"/>
        <v>7.6772859549701341E-3</v>
      </c>
      <c r="I1058" s="3"/>
      <c r="J1058" s="306">
        <v>43661</v>
      </c>
      <c r="K1058" s="176">
        <v>1417.7</v>
      </c>
      <c r="L1058" s="176">
        <v>1454.4</v>
      </c>
      <c r="M1058" s="176">
        <v>1401.3</v>
      </c>
      <c r="N1058" s="178">
        <v>1426.7</v>
      </c>
      <c r="O1058" s="5">
        <f t="shared" si="1209"/>
        <v>53.100000000000136</v>
      </c>
      <c r="P1058" s="8">
        <f t="shared" si="1210"/>
        <v>3.745503279960509E-2</v>
      </c>
      <c r="Q1058" s="8">
        <f>(AVERAGE(P1055:P1057))*Q1239</f>
        <v>1.3284048955751429E-2</v>
      </c>
      <c r="R1058" s="8">
        <f>P1057/P1239</f>
        <v>0.84814870225397909</v>
      </c>
      <c r="S1058" s="109">
        <f t="shared" si="1195"/>
        <v>1398.8672037954314</v>
      </c>
      <c r="T1058" s="5">
        <f t="shared" si="1196"/>
        <v>17.700000000000045</v>
      </c>
      <c r="U1058" s="8">
        <f t="shared" si="1208"/>
        <v>0.494285714285713</v>
      </c>
      <c r="V1058" s="19">
        <f t="shared" si="1197"/>
        <v>0</v>
      </c>
      <c r="W1058" s="109">
        <f t="shared" si="1198"/>
        <v>1436.5327962045687</v>
      </c>
      <c r="X1058" s="5">
        <f t="shared" si="1199"/>
        <v>17.299999999999955</v>
      </c>
      <c r="Y1058" s="8">
        <f t="shared" si="1211"/>
        <v>0.505714285714287</v>
      </c>
      <c r="Z1058" s="5">
        <f t="shared" si="1200"/>
        <v>0</v>
      </c>
      <c r="AA1058" s="5">
        <f>K1058*AA1239</f>
        <v>18.430099999999999</v>
      </c>
      <c r="AB1058" s="5">
        <f t="shared" si="1212"/>
        <v>15.631465397411059</v>
      </c>
      <c r="AC1058" s="2">
        <f t="shared" si="1174"/>
        <v>43661</v>
      </c>
      <c r="AD1058" s="43">
        <f t="shared" si="1142"/>
        <v>1400</v>
      </c>
      <c r="AE1058" s="235">
        <v>9.9</v>
      </c>
      <c r="AF1058" s="131">
        <f>(AK1057&gt;AF1239)*1</f>
        <v>1</v>
      </c>
      <c r="AG1058" s="112">
        <f>MROUND((AD1058*AG1239),5)</f>
        <v>1375</v>
      </c>
      <c r="AH1058" s="113">
        <f>MROUND((AE1058*AH1239),0.1)</f>
        <v>1.8</v>
      </c>
      <c r="AI1058" s="60">
        <f t="shared" si="1143"/>
        <v>14.5</v>
      </c>
      <c r="AJ1058" s="60">
        <f t="shared" si="1201"/>
        <v>1417.7</v>
      </c>
      <c r="AK1058" s="133">
        <f t="shared" si="1202"/>
        <v>1426.7</v>
      </c>
      <c r="AL1058" s="41">
        <f t="shared" si="1213"/>
        <v>1435</v>
      </c>
      <c r="AM1058" s="56">
        <f t="shared" si="1140"/>
        <v>10.8</v>
      </c>
      <c r="AN1058" s="82">
        <f t="shared" si="1141"/>
        <v>1</v>
      </c>
      <c r="AO1058" s="82">
        <f t="shared" si="1144"/>
        <v>0</v>
      </c>
      <c r="AP1058" s="33">
        <f t="shared" si="1159"/>
        <v>1</v>
      </c>
      <c r="AQ1058" s="29">
        <f t="shared" si="1145"/>
        <v>9.9</v>
      </c>
      <c r="AR1058" s="86">
        <f t="shared" si="1146"/>
        <v>1</v>
      </c>
      <c r="AS1058" s="33">
        <f t="shared" si="1147"/>
        <v>0</v>
      </c>
      <c r="AT1058" s="19">
        <f t="shared" si="1148"/>
        <v>0</v>
      </c>
      <c r="AU1058" s="18">
        <f t="shared" si="1160"/>
        <v>0</v>
      </c>
      <c r="AV1058" s="5">
        <f t="shared" si="1161"/>
        <v>0</v>
      </c>
      <c r="AW1058" s="17">
        <f t="shared" si="1149"/>
        <v>0</v>
      </c>
      <c r="AX1058" s="17">
        <f t="shared" si="1150"/>
        <v>0</v>
      </c>
      <c r="AY1058" s="17">
        <f t="shared" si="1162"/>
        <v>0</v>
      </c>
      <c r="AZ1058" s="19">
        <f t="shared" si="1163"/>
        <v>0</v>
      </c>
      <c r="BA1058" s="19">
        <f t="shared" si="1164"/>
        <v>0</v>
      </c>
      <c r="BB1058" s="19">
        <f t="shared" si="1165"/>
        <v>0</v>
      </c>
      <c r="BC1058" s="19">
        <f t="shared" si="1166"/>
        <v>0</v>
      </c>
      <c r="BD1058" s="17">
        <f t="shared" si="1167"/>
        <v>0</v>
      </c>
      <c r="BE1058" s="17">
        <f t="shared" si="1151"/>
        <v>0</v>
      </c>
      <c r="BF1058" s="38">
        <f t="shared" si="1152"/>
        <v>0</v>
      </c>
      <c r="BG1058" s="38">
        <f t="shared" si="1153"/>
        <v>0</v>
      </c>
      <c r="BH1058" s="38">
        <f t="shared" si="1168"/>
        <v>0</v>
      </c>
      <c r="BI1058" s="38">
        <f t="shared" si="1154"/>
        <v>-1.8</v>
      </c>
      <c r="BJ1058" s="5">
        <f t="shared" si="1155"/>
        <v>9.9</v>
      </c>
      <c r="BK1058" s="5">
        <f t="shared" si="1169"/>
        <v>0</v>
      </c>
      <c r="BL1058" s="22">
        <f t="shared" si="1170"/>
        <v>0</v>
      </c>
      <c r="BM1058" s="5">
        <f t="shared" si="1171"/>
        <v>8.1</v>
      </c>
      <c r="BN1058" s="66">
        <f t="shared" si="1172"/>
        <v>810</v>
      </c>
      <c r="BO1058" s="5">
        <f>AP1058*BO1896</f>
        <v>0</v>
      </c>
      <c r="BP1058" s="5">
        <f>AU1058*BP1239</f>
        <v>0</v>
      </c>
      <c r="BQ1058" s="5">
        <f t="shared" si="1205"/>
        <v>-39</v>
      </c>
      <c r="BR1058" s="356">
        <f t="shared" si="1187"/>
        <v>771</v>
      </c>
      <c r="BS1058" s="5">
        <f t="shared" si="1173"/>
        <v>1426.7</v>
      </c>
      <c r="BT1058" s="6"/>
      <c r="BU1058" s="306">
        <v>43661</v>
      </c>
      <c r="BV1058" s="38">
        <f t="shared" si="1156"/>
        <v>1426.7</v>
      </c>
      <c r="BW1058" s="66">
        <f>BV27*BV1058</f>
        <v>117539.95715933433</v>
      </c>
      <c r="BX1058" s="66">
        <f t="shared" si="1177"/>
        <v>1194.5954852529248</v>
      </c>
      <c r="BY1058" s="17">
        <f t="shared" si="1175"/>
        <v>1</v>
      </c>
      <c r="BZ1058" s="17">
        <f t="shared" si="1178"/>
        <v>0</v>
      </c>
      <c r="CA1058" s="66">
        <f t="shared" si="1206"/>
        <v>771</v>
      </c>
      <c r="CB1058" s="66">
        <f>N3+CE1058</f>
        <v>229667</v>
      </c>
      <c r="CC1058" s="66">
        <f>MAX(BW404:BW1058)</f>
        <v>154630.08732904927</v>
      </c>
      <c r="CD1058" s="66">
        <f t="shared" si="1157"/>
        <v>-37090.130169714947</v>
      </c>
      <c r="CE1058" s="66">
        <f t="shared" si="1207"/>
        <v>179667</v>
      </c>
      <c r="CF1058" s="66">
        <f>MAX(CE404:CE1058)</f>
        <v>179667</v>
      </c>
      <c r="CG1058" s="66">
        <f t="shared" si="1158"/>
        <v>0</v>
      </c>
      <c r="CH1058" s="370">
        <f t="shared" si="1203"/>
        <v>43661</v>
      </c>
      <c r="CI1058" s="17">
        <f t="shared" si="1188"/>
        <v>1</v>
      </c>
      <c r="CJ1058" s="17">
        <f t="shared" si="1189"/>
        <v>0</v>
      </c>
      <c r="CK1058" s="38">
        <f>MAX(BV38:BV1058)</f>
        <v>1876.9</v>
      </c>
      <c r="CL1058" s="38">
        <f t="shared" si="1176"/>
        <v>-450.20000000000005</v>
      </c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</row>
    <row r="1059" spans="1:147" customFormat="1" x14ac:dyDescent="0.25">
      <c r="A1059" s="3"/>
      <c r="B1059" s="254">
        <f t="shared" si="1190"/>
        <v>43437</v>
      </c>
      <c r="C1059" s="5">
        <f t="shared" si="1193"/>
        <v>52633</v>
      </c>
      <c r="D1059" s="5">
        <v>0</v>
      </c>
      <c r="E1059" s="66">
        <f t="shared" si="1204"/>
        <v>0</v>
      </c>
      <c r="F1059" s="66">
        <f t="shared" si="1191"/>
        <v>161</v>
      </c>
      <c r="G1059" s="4">
        <f t="shared" si="1194"/>
        <v>52794</v>
      </c>
      <c r="H1059" s="8">
        <f t="shared" si="1192"/>
        <v>3.0589174092299507E-3</v>
      </c>
      <c r="I1059" s="3"/>
      <c r="J1059" s="306">
        <v>43668</v>
      </c>
      <c r="K1059" s="176">
        <v>1428.5</v>
      </c>
      <c r="L1059" s="176">
        <v>1434.1</v>
      </c>
      <c r="M1059" s="176">
        <v>1411.1</v>
      </c>
      <c r="N1059" s="178">
        <v>1419.3</v>
      </c>
      <c r="O1059" s="5">
        <f t="shared" si="1209"/>
        <v>23</v>
      </c>
      <c r="P1059" s="8">
        <f t="shared" si="1210"/>
        <v>1.6100805040252013E-2</v>
      </c>
      <c r="Q1059" s="8">
        <f>(AVERAGE(P1056:P1058))*Q1239</f>
        <v>1.4336651994654066E-2</v>
      </c>
      <c r="R1059" s="8">
        <f>P1058/P1239</f>
        <v>1.0621999972332496</v>
      </c>
      <c r="S1059" s="109">
        <f t="shared" si="1195"/>
        <v>1408.0200926256366</v>
      </c>
      <c r="T1059" s="5">
        <f t="shared" si="1196"/>
        <v>18.5</v>
      </c>
      <c r="U1059" s="8">
        <f t="shared" si="1208"/>
        <v>0.53749999999999998</v>
      </c>
      <c r="V1059" s="19">
        <f t="shared" si="1197"/>
        <v>0</v>
      </c>
      <c r="W1059" s="109">
        <f t="shared" si="1198"/>
        <v>1448.9799073743634</v>
      </c>
      <c r="X1059" s="5">
        <f t="shared" si="1199"/>
        <v>21.5</v>
      </c>
      <c r="Y1059" s="8">
        <f t="shared" si="1211"/>
        <v>0.46250000000000002</v>
      </c>
      <c r="Z1059" s="5">
        <f t="shared" si="1200"/>
        <v>0</v>
      </c>
      <c r="AA1059" s="5">
        <f>K1059*AA1239</f>
        <v>18.570499999999999</v>
      </c>
      <c r="AB1059" s="5">
        <f t="shared" si="1212"/>
        <v>19.725585048620061</v>
      </c>
      <c r="AC1059" s="2">
        <f t="shared" si="1174"/>
        <v>43668</v>
      </c>
      <c r="AD1059" s="43">
        <f t="shared" si="1142"/>
        <v>1410</v>
      </c>
      <c r="AE1059" s="235">
        <v>7.7</v>
      </c>
      <c r="AF1059" s="131">
        <f>(AK1058&gt;AF1239)*1</f>
        <v>1</v>
      </c>
      <c r="AG1059" s="112">
        <f>MROUND((AD1059*AG1239),5)</f>
        <v>1385</v>
      </c>
      <c r="AH1059" s="113">
        <f>MROUND((AE1059*AH1239),0.1)</f>
        <v>1.4000000000000001</v>
      </c>
      <c r="AI1059" s="60">
        <f t="shared" si="1143"/>
        <v>-7.4000000000000909</v>
      </c>
      <c r="AJ1059" s="60">
        <f t="shared" si="1201"/>
        <v>1428.5</v>
      </c>
      <c r="AK1059" s="133">
        <f t="shared" si="1202"/>
        <v>1419.3</v>
      </c>
      <c r="AL1059" s="41">
        <f t="shared" si="1213"/>
        <v>1450</v>
      </c>
      <c r="AM1059" s="56">
        <f t="shared" si="1140"/>
        <v>7.9</v>
      </c>
      <c r="AN1059" s="82">
        <f t="shared" si="1141"/>
        <v>0</v>
      </c>
      <c r="AO1059" s="82">
        <f t="shared" si="1144"/>
        <v>1</v>
      </c>
      <c r="AP1059" s="33">
        <f t="shared" si="1159"/>
        <v>1</v>
      </c>
      <c r="AQ1059" s="29">
        <f t="shared" si="1145"/>
        <v>7.7</v>
      </c>
      <c r="AR1059" s="86">
        <f t="shared" si="1146"/>
        <v>1</v>
      </c>
      <c r="AS1059" s="33">
        <f t="shared" si="1147"/>
        <v>0</v>
      </c>
      <c r="AT1059" s="19">
        <f t="shared" si="1148"/>
        <v>0</v>
      </c>
      <c r="AU1059" s="18">
        <f t="shared" si="1160"/>
        <v>0</v>
      </c>
      <c r="AV1059" s="5">
        <f t="shared" si="1161"/>
        <v>0</v>
      </c>
      <c r="AW1059" s="17">
        <f t="shared" si="1149"/>
        <v>0</v>
      </c>
      <c r="AX1059" s="17">
        <f t="shared" si="1150"/>
        <v>0</v>
      </c>
      <c r="AY1059" s="17">
        <f t="shared" si="1162"/>
        <v>0</v>
      </c>
      <c r="AZ1059" s="19">
        <f t="shared" si="1163"/>
        <v>0</v>
      </c>
      <c r="BA1059" s="19">
        <f t="shared" si="1164"/>
        <v>0</v>
      </c>
      <c r="BB1059" s="19">
        <f t="shared" si="1165"/>
        <v>0</v>
      </c>
      <c r="BC1059" s="19">
        <f t="shared" si="1166"/>
        <v>0</v>
      </c>
      <c r="BD1059" s="17">
        <f t="shared" si="1167"/>
        <v>0</v>
      </c>
      <c r="BE1059" s="17">
        <f t="shared" si="1151"/>
        <v>0</v>
      </c>
      <c r="BF1059" s="38">
        <f t="shared" si="1152"/>
        <v>0</v>
      </c>
      <c r="BG1059" s="38">
        <f t="shared" si="1153"/>
        <v>0</v>
      </c>
      <c r="BH1059" s="38">
        <f t="shared" si="1168"/>
        <v>0</v>
      </c>
      <c r="BI1059" s="38">
        <f t="shared" si="1154"/>
        <v>-1.4000000000000001</v>
      </c>
      <c r="BJ1059" s="5">
        <f t="shared" si="1155"/>
        <v>7.7</v>
      </c>
      <c r="BK1059" s="5">
        <f t="shared" si="1169"/>
        <v>0</v>
      </c>
      <c r="BL1059" s="22">
        <f t="shared" si="1170"/>
        <v>0</v>
      </c>
      <c r="BM1059" s="5">
        <f t="shared" si="1171"/>
        <v>6.3</v>
      </c>
      <c r="BN1059" s="66">
        <f t="shared" si="1172"/>
        <v>630</v>
      </c>
      <c r="BO1059" s="5">
        <f>AP1059*BO1897</f>
        <v>0</v>
      </c>
      <c r="BP1059" s="5">
        <f>AU1059*BP1239</f>
        <v>0</v>
      </c>
      <c r="BQ1059" s="5">
        <f t="shared" si="1205"/>
        <v>-39</v>
      </c>
      <c r="BR1059" s="356">
        <f t="shared" si="1187"/>
        <v>591</v>
      </c>
      <c r="BS1059" s="5">
        <f t="shared" si="1173"/>
        <v>1419.3</v>
      </c>
      <c r="BT1059" s="6"/>
      <c r="BU1059" s="306">
        <v>43668</v>
      </c>
      <c r="BV1059" s="38">
        <f t="shared" si="1156"/>
        <v>1419.3</v>
      </c>
      <c r="BW1059" s="66">
        <f>BV27*BV1059</f>
        <v>116930.30153237766</v>
      </c>
      <c r="BX1059" s="66">
        <f t="shared" si="1177"/>
        <v>-609.65562695666449</v>
      </c>
      <c r="BY1059" s="17">
        <f t="shared" si="1175"/>
        <v>0</v>
      </c>
      <c r="BZ1059" s="17">
        <f t="shared" si="1178"/>
        <v>1</v>
      </c>
      <c r="CA1059" s="66">
        <f t="shared" si="1206"/>
        <v>591</v>
      </c>
      <c r="CB1059" s="66">
        <f>N3+CE1059</f>
        <v>230258</v>
      </c>
      <c r="CC1059" s="66">
        <f>MAX(BW404:BW1059)</f>
        <v>154630.08732904927</v>
      </c>
      <c r="CD1059" s="66">
        <f t="shared" si="1157"/>
        <v>-37699.785796671611</v>
      </c>
      <c r="CE1059" s="66">
        <f t="shared" si="1207"/>
        <v>180258</v>
      </c>
      <c r="CF1059" s="66">
        <f>MAX(CE404:CE1059)</f>
        <v>180258</v>
      </c>
      <c r="CG1059" s="66">
        <f t="shared" si="1158"/>
        <v>0</v>
      </c>
      <c r="CH1059" s="370">
        <f t="shared" si="1203"/>
        <v>43668</v>
      </c>
      <c r="CI1059" s="17">
        <f t="shared" si="1188"/>
        <v>1</v>
      </c>
      <c r="CJ1059" s="17">
        <f t="shared" si="1189"/>
        <v>0</v>
      </c>
      <c r="CK1059" s="38">
        <f>MAX(BV38:BV1059)</f>
        <v>1876.9</v>
      </c>
      <c r="CL1059" s="38">
        <f t="shared" si="1176"/>
        <v>-457.60000000000014</v>
      </c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</row>
    <row r="1060" spans="1:147" customFormat="1" x14ac:dyDescent="0.25">
      <c r="A1060" s="3"/>
      <c r="B1060" s="254">
        <f t="shared" si="1190"/>
        <v>43444</v>
      </c>
      <c r="C1060" s="5">
        <f t="shared" si="1193"/>
        <v>52794</v>
      </c>
      <c r="D1060" s="5">
        <v>0</v>
      </c>
      <c r="E1060" s="66">
        <f t="shared" si="1204"/>
        <v>0</v>
      </c>
      <c r="F1060" s="66">
        <f t="shared" si="1191"/>
        <v>301.00000000000006</v>
      </c>
      <c r="G1060" s="4">
        <f t="shared" si="1194"/>
        <v>53095</v>
      </c>
      <c r="H1060" s="8">
        <f t="shared" si="1192"/>
        <v>5.701405462741979E-3</v>
      </c>
      <c r="I1060" s="3"/>
      <c r="J1060" s="306">
        <v>43675</v>
      </c>
      <c r="K1060" s="176">
        <v>1431.9</v>
      </c>
      <c r="L1060" s="176">
        <v>1461.9</v>
      </c>
      <c r="M1060" s="176">
        <v>1412.1</v>
      </c>
      <c r="N1060" s="178">
        <v>1457.5</v>
      </c>
      <c r="O1060" s="5">
        <f t="shared" si="1209"/>
        <v>49.800000000000182</v>
      </c>
      <c r="P1060" s="8">
        <f t="shared" si="1210"/>
        <v>3.4778965011523277E-2</v>
      </c>
      <c r="Q1060" s="8">
        <f>(AVERAGE(P1057:P1059))*Q1239</f>
        <v>1.1128406263491783E-2</v>
      </c>
      <c r="R1060" s="8">
        <f>P1059/P1239</f>
        <v>0.45660819897584232</v>
      </c>
      <c r="S1060" s="109">
        <f t="shared" si="1195"/>
        <v>1415.9652350713061</v>
      </c>
      <c r="T1060" s="5">
        <f t="shared" si="1196"/>
        <v>16.900000000000091</v>
      </c>
      <c r="U1060" s="8">
        <f t="shared" si="1208"/>
        <v>0.51714285714285457</v>
      </c>
      <c r="V1060" s="19">
        <f t="shared" si="1197"/>
        <v>0</v>
      </c>
      <c r="W1060" s="109">
        <f t="shared" si="1198"/>
        <v>1447.8347649286941</v>
      </c>
      <c r="X1060" s="5">
        <f t="shared" si="1199"/>
        <v>18.099999999999909</v>
      </c>
      <c r="Y1060" s="8">
        <f t="shared" si="1211"/>
        <v>0.48285714285714543</v>
      </c>
      <c r="Z1060" s="5">
        <f t="shared" si="1200"/>
        <v>7.5</v>
      </c>
      <c r="AA1060" s="5">
        <f>K1060*AA1239</f>
        <v>18.614699999999999</v>
      </c>
      <c r="AB1060" s="5">
        <f t="shared" si="1212"/>
        <v>8.4996246414756111</v>
      </c>
      <c r="AC1060" s="2">
        <f t="shared" si="1174"/>
        <v>43675</v>
      </c>
      <c r="AD1060" s="43">
        <f t="shared" si="1142"/>
        <v>1415</v>
      </c>
      <c r="AE1060" s="235">
        <v>10.6</v>
      </c>
      <c r="AF1060" s="131">
        <f>(AK1059&gt;AF1239)*1</f>
        <v>1</v>
      </c>
      <c r="AG1060" s="112">
        <f>MROUND((AD1060*AG1239),5)</f>
        <v>1390</v>
      </c>
      <c r="AH1060" s="113">
        <f>MROUND((AE1060*AH1239),0.1)</f>
        <v>1.9000000000000001</v>
      </c>
      <c r="AI1060" s="60">
        <f t="shared" si="1143"/>
        <v>38.200000000000045</v>
      </c>
      <c r="AJ1060" s="60">
        <f t="shared" si="1201"/>
        <v>1431.9</v>
      </c>
      <c r="AK1060" s="133">
        <f t="shared" si="1202"/>
        <v>1457.5</v>
      </c>
      <c r="AL1060" s="41">
        <f t="shared" si="1213"/>
        <v>1450</v>
      </c>
      <c r="AM1060" s="56">
        <f t="shared" si="1140"/>
        <v>9.1</v>
      </c>
      <c r="AN1060" s="82">
        <f t="shared" si="1141"/>
        <v>1</v>
      </c>
      <c r="AO1060" s="82">
        <f t="shared" si="1144"/>
        <v>0</v>
      </c>
      <c r="AP1060" s="33">
        <f t="shared" si="1159"/>
        <v>1</v>
      </c>
      <c r="AQ1060" s="29">
        <f t="shared" si="1145"/>
        <v>10.6</v>
      </c>
      <c r="AR1060" s="86">
        <f t="shared" si="1146"/>
        <v>1</v>
      </c>
      <c r="AS1060" s="33">
        <f t="shared" si="1147"/>
        <v>0</v>
      </c>
      <c r="AT1060" s="19">
        <f t="shared" si="1148"/>
        <v>0</v>
      </c>
      <c r="AU1060" s="18">
        <f t="shared" si="1160"/>
        <v>0</v>
      </c>
      <c r="AV1060" s="5">
        <f t="shared" si="1161"/>
        <v>0</v>
      </c>
      <c r="AW1060" s="17">
        <f t="shared" si="1149"/>
        <v>0</v>
      </c>
      <c r="AX1060" s="17">
        <f t="shared" si="1150"/>
        <v>0</v>
      </c>
      <c r="AY1060" s="17">
        <f t="shared" si="1162"/>
        <v>0</v>
      </c>
      <c r="AZ1060" s="19">
        <f t="shared" si="1163"/>
        <v>0</v>
      </c>
      <c r="BA1060" s="19">
        <f t="shared" si="1164"/>
        <v>0</v>
      </c>
      <c r="BB1060" s="19">
        <f t="shared" si="1165"/>
        <v>0</v>
      </c>
      <c r="BC1060" s="19">
        <f t="shared" si="1166"/>
        <v>0</v>
      </c>
      <c r="BD1060" s="17">
        <f t="shared" si="1167"/>
        <v>0</v>
      </c>
      <c r="BE1060" s="17">
        <f t="shared" si="1151"/>
        <v>0</v>
      </c>
      <c r="BF1060" s="38">
        <f t="shared" si="1152"/>
        <v>0</v>
      </c>
      <c r="BG1060" s="38">
        <f t="shared" si="1153"/>
        <v>0</v>
      </c>
      <c r="BH1060" s="38">
        <f t="shared" si="1168"/>
        <v>0</v>
      </c>
      <c r="BI1060" s="38">
        <f t="shared" si="1154"/>
        <v>-1.9000000000000001</v>
      </c>
      <c r="BJ1060" s="5">
        <f t="shared" si="1155"/>
        <v>10.6</v>
      </c>
      <c r="BK1060" s="5">
        <f t="shared" si="1169"/>
        <v>0</v>
      </c>
      <c r="BL1060" s="22">
        <f t="shared" si="1170"/>
        <v>0</v>
      </c>
      <c r="BM1060" s="5">
        <f t="shared" si="1171"/>
        <v>8.6999999999999993</v>
      </c>
      <c r="BN1060" s="66">
        <f t="shared" si="1172"/>
        <v>869.99999999999989</v>
      </c>
      <c r="BO1060" s="5">
        <f>AP1060*BO1898</f>
        <v>0</v>
      </c>
      <c r="BP1060" s="5">
        <f>AU1060*BP1239</f>
        <v>0</v>
      </c>
      <c r="BQ1060" s="5">
        <f t="shared" si="1205"/>
        <v>-39</v>
      </c>
      <c r="BR1060" s="356">
        <f t="shared" si="1187"/>
        <v>830.99999999999989</v>
      </c>
      <c r="BS1060" s="5">
        <f t="shared" si="1173"/>
        <v>1457.5</v>
      </c>
      <c r="BT1060" s="6"/>
      <c r="BU1060" s="306">
        <v>43675</v>
      </c>
      <c r="BV1060" s="38">
        <f t="shared" si="1156"/>
        <v>1457.5</v>
      </c>
      <c r="BW1060" s="66">
        <f>BV27*BV1060</f>
        <v>120077.4427418026</v>
      </c>
      <c r="BX1060" s="66">
        <f t="shared" si="1177"/>
        <v>3147.141209424939</v>
      </c>
      <c r="BY1060" s="17">
        <f t="shared" si="1175"/>
        <v>1</v>
      </c>
      <c r="BZ1060" s="17">
        <f t="shared" si="1178"/>
        <v>0</v>
      </c>
      <c r="CA1060" s="66">
        <f t="shared" si="1206"/>
        <v>831</v>
      </c>
      <c r="CB1060" s="66">
        <f>N3+CE1060</f>
        <v>231089</v>
      </c>
      <c r="CC1060" s="66">
        <f>MAX(BW404:BW1060)</f>
        <v>154630.08732904927</v>
      </c>
      <c r="CD1060" s="66">
        <f t="shared" si="1157"/>
        <v>-34552.644587246672</v>
      </c>
      <c r="CE1060" s="66">
        <f t="shared" si="1207"/>
        <v>181089</v>
      </c>
      <c r="CF1060" s="66">
        <f>MAX(CE404:CE1060)</f>
        <v>181089</v>
      </c>
      <c r="CG1060" s="66">
        <f t="shared" si="1158"/>
        <v>0</v>
      </c>
      <c r="CH1060" s="370">
        <f t="shared" si="1203"/>
        <v>43675</v>
      </c>
      <c r="CI1060" s="17">
        <f t="shared" si="1188"/>
        <v>1</v>
      </c>
      <c r="CJ1060" s="17">
        <f t="shared" si="1189"/>
        <v>0</v>
      </c>
      <c r="CK1060" s="38">
        <f>MAX(BV38:BV1060)</f>
        <v>1876.9</v>
      </c>
      <c r="CL1060" s="38">
        <f t="shared" si="1176"/>
        <v>-419.40000000000009</v>
      </c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</row>
    <row r="1061" spans="1:147" customFormat="1" x14ac:dyDescent="0.25">
      <c r="A1061" s="3"/>
      <c r="B1061" s="254">
        <f t="shared" si="1190"/>
        <v>43451</v>
      </c>
      <c r="C1061" s="5">
        <f t="shared" si="1193"/>
        <v>53095</v>
      </c>
      <c r="D1061" s="5">
        <v>0</v>
      </c>
      <c r="E1061" s="66">
        <f t="shared" si="1204"/>
        <v>0</v>
      </c>
      <c r="F1061" s="66">
        <f t="shared" si="1191"/>
        <v>1412</v>
      </c>
      <c r="G1061" s="4">
        <f t="shared" si="1194"/>
        <v>54507</v>
      </c>
      <c r="H1061" s="8">
        <f t="shared" si="1192"/>
        <v>2.659384122798757E-2</v>
      </c>
      <c r="I1061" s="3"/>
      <c r="J1061" s="306">
        <v>43682</v>
      </c>
      <c r="K1061" s="176">
        <v>1451.2</v>
      </c>
      <c r="L1061" s="176">
        <v>1522.7</v>
      </c>
      <c r="M1061" s="176">
        <v>1448.8</v>
      </c>
      <c r="N1061" s="178">
        <v>1508.5</v>
      </c>
      <c r="O1061" s="5">
        <f t="shared" si="1209"/>
        <v>73.900000000000091</v>
      </c>
      <c r="P1061" s="8">
        <f t="shared" si="1210"/>
        <v>5.0923373759647249E-2</v>
      </c>
      <c r="Q1061" s="8">
        <f>(AVERAGE(P1058:P1060))*Q1239</f>
        <v>1.1777973713517383E-2</v>
      </c>
      <c r="R1061" s="8">
        <f>P1060/P1239</f>
        <v>0.98630848187122178</v>
      </c>
      <c r="S1061" s="109">
        <f t="shared" si="1195"/>
        <v>1434.1078045469437</v>
      </c>
      <c r="T1061" s="5">
        <f t="shared" si="1196"/>
        <v>16.200000000000045</v>
      </c>
      <c r="U1061" s="8">
        <f t="shared" si="1208"/>
        <v>0.53714285714285581</v>
      </c>
      <c r="V1061" s="19">
        <f t="shared" si="1197"/>
        <v>0</v>
      </c>
      <c r="W1061" s="109">
        <f t="shared" si="1198"/>
        <v>1468.2921954530564</v>
      </c>
      <c r="X1061" s="5">
        <f t="shared" si="1199"/>
        <v>18.799999999999955</v>
      </c>
      <c r="Y1061" s="8">
        <f t="shared" si="1211"/>
        <v>0.46285714285714419</v>
      </c>
      <c r="Z1061" s="5">
        <f t="shared" si="1200"/>
        <v>38.5</v>
      </c>
      <c r="AA1061" s="5">
        <f>K1061*AA1239</f>
        <v>18.865600000000001</v>
      </c>
      <c r="AB1061" s="5">
        <f t="shared" si="1212"/>
        <v>18.607301295589721</v>
      </c>
      <c r="AC1061" s="2">
        <f t="shared" si="1174"/>
        <v>43682</v>
      </c>
      <c r="AD1061" s="43">
        <f t="shared" si="1142"/>
        <v>1435</v>
      </c>
      <c r="AE1061" s="235">
        <v>4.4000000000000004</v>
      </c>
      <c r="AF1061" s="131">
        <f>(AK1060&gt;AF1239)*1</f>
        <v>1</v>
      </c>
      <c r="AG1061" s="112">
        <f>MROUND((AD1061*AG1239),5)</f>
        <v>1405</v>
      </c>
      <c r="AH1061" s="113">
        <f>MROUND((AE1061*AH1239),0.1)</f>
        <v>0.8</v>
      </c>
      <c r="AI1061" s="60">
        <f t="shared" si="1143"/>
        <v>51</v>
      </c>
      <c r="AJ1061" s="60">
        <f t="shared" si="1201"/>
        <v>1451.2</v>
      </c>
      <c r="AK1061" s="133">
        <f t="shared" si="1202"/>
        <v>1508.5</v>
      </c>
      <c r="AL1061" s="41">
        <f t="shared" si="1213"/>
        <v>1470</v>
      </c>
      <c r="AM1061" s="56">
        <f t="shared" si="1140"/>
        <v>4.1000000000000005</v>
      </c>
      <c r="AN1061" s="82">
        <f t="shared" si="1141"/>
        <v>1</v>
      </c>
      <c r="AO1061" s="82">
        <f t="shared" si="1144"/>
        <v>0</v>
      </c>
      <c r="AP1061" s="33">
        <f t="shared" si="1159"/>
        <v>1</v>
      </c>
      <c r="AQ1061" s="29">
        <f t="shared" si="1145"/>
        <v>4.4000000000000004</v>
      </c>
      <c r="AR1061" s="86">
        <f t="shared" si="1146"/>
        <v>1</v>
      </c>
      <c r="AS1061" s="33">
        <f t="shared" si="1147"/>
        <v>0</v>
      </c>
      <c r="AT1061" s="19">
        <f t="shared" si="1148"/>
        <v>0</v>
      </c>
      <c r="AU1061" s="18">
        <f t="shared" si="1160"/>
        <v>0</v>
      </c>
      <c r="AV1061" s="5">
        <f t="shared" si="1161"/>
        <v>0</v>
      </c>
      <c r="AW1061" s="17">
        <f t="shared" si="1149"/>
        <v>0</v>
      </c>
      <c r="AX1061" s="17">
        <f t="shared" si="1150"/>
        <v>0</v>
      </c>
      <c r="AY1061" s="17">
        <f t="shared" si="1162"/>
        <v>0</v>
      </c>
      <c r="AZ1061" s="19">
        <f t="shared" si="1163"/>
        <v>0</v>
      </c>
      <c r="BA1061" s="19">
        <f t="shared" si="1164"/>
        <v>0</v>
      </c>
      <c r="BB1061" s="19">
        <f t="shared" si="1165"/>
        <v>0</v>
      </c>
      <c r="BC1061" s="19">
        <f t="shared" si="1166"/>
        <v>0</v>
      </c>
      <c r="BD1061" s="17">
        <f t="shared" si="1167"/>
        <v>0</v>
      </c>
      <c r="BE1061" s="17">
        <f t="shared" si="1151"/>
        <v>0</v>
      </c>
      <c r="BF1061" s="38">
        <f t="shared" si="1152"/>
        <v>0</v>
      </c>
      <c r="BG1061" s="38">
        <f t="shared" si="1153"/>
        <v>0</v>
      </c>
      <c r="BH1061" s="38">
        <f t="shared" si="1168"/>
        <v>0</v>
      </c>
      <c r="BI1061" s="38">
        <f t="shared" si="1154"/>
        <v>-0.8</v>
      </c>
      <c r="BJ1061" s="5">
        <f t="shared" si="1155"/>
        <v>4.4000000000000004</v>
      </c>
      <c r="BK1061" s="5">
        <f t="shared" si="1169"/>
        <v>0</v>
      </c>
      <c r="BL1061" s="22">
        <f t="shared" si="1170"/>
        <v>0</v>
      </c>
      <c r="BM1061" s="5">
        <f t="shared" si="1171"/>
        <v>3.6000000000000005</v>
      </c>
      <c r="BN1061" s="66">
        <f t="shared" si="1172"/>
        <v>360.00000000000006</v>
      </c>
      <c r="BO1061" s="5">
        <f>AP1061*BO1899</f>
        <v>0</v>
      </c>
      <c r="BP1061" s="5">
        <f>AU1061*BP1239</f>
        <v>0</v>
      </c>
      <c r="BQ1061" s="5">
        <f t="shared" si="1205"/>
        <v>-39</v>
      </c>
      <c r="BR1061" s="356">
        <f t="shared" si="1187"/>
        <v>321.00000000000006</v>
      </c>
      <c r="BS1061" s="5">
        <f t="shared" si="1173"/>
        <v>1508.5</v>
      </c>
      <c r="BT1061" s="6"/>
      <c r="BU1061" s="306">
        <v>43682</v>
      </c>
      <c r="BV1061" s="38">
        <f t="shared" si="1156"/>
        <v>1508.5</v>
      </c>
      <c r="BW1061" s="66">
        <f>BV27*BV1061</f>
        <v>124279.12341407151</v>
      </c>
      <c r="BX1061" s="66">
        <f t="shared" si="1177"/>
        <v>4201.6806722689071</v>
      </c>
      <c r="BY1061" s="17">
        <f t="shared" si="1175"/>
        <v>1</v>
      </c>
      <c r="BZ1061" s="17">
        <f t="shared" si="1178"/>
        <v>0</v>
      </c>
      <c r="CA1061" s="66">
        <f t="shared" si="1206"/>
        <v>321</v>
      </c>
      <c r="CB1061" s="66">
        <f>N3+CE1061</f>
        <v>231410</v>
      </c>
      <c r="CC1061" s="66">
        <f>MAX(BW404:BW1061)</f>
        <v>154630.08732904927</v>
      </c>
      <c r="CD1061" s="66">
        <f t="shared" si="1157"/>
        <v>-30350.963914977765</v>
      </c>
      <c r="CE1061" s="66">
        <f t="shared" si="1207"/>
        <v>181410</v>
      </c>
      <c r="CF1061" s="66">
        <f>MAX(CE404:CE1061)</f>
        <v>181410</v>
      </c>
      <c r="CG1061" s="66">
        <f t="shared" si="1158"/>
        <v>0</v>
      </c>
      <c r="CH1061" s="370">
        <f t="shared" si="1203"/>
        <v>43682</v>
      </c>
      <c r="CI1061" s="17">
        <f t="shared" si="1188"/>
        <v>1</v>
      </c>
      <c r="CJ1061" s="17">
        <f t="shared" si="1189"/>
        <v>0</v>
      </c>
      <c r="CK1061" s="38">
        <f>MAX(BV38:BV1061)</f>
        <v>1876.9</v>
      </c>
      <c r="CL1061" s="38">
        <f t="shared" si="1176"/>
        <v>-368.40000000000009</v>
      </c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</row>
    <row r="1062" spans="1:147" customFormat="1" x14ac:dyDescent="0.25">
      <c r="A1062" s="3"/>
      <c r="B1062" s="254">
        <f t="shared" si="1190"/>
        <v>43458</v>
      </c>
      <c r="C1062" s="5">
        <f t="shared" si="1193"/>
        <v>54507</v>
      </c>
      <c r="D1062" s="5">
        <v>0</v>
      </c>
      <c r="E1062" s="66">
        <f t="shared" si="1204"/>
        <v>0</v>
      </c>
      <c r="F1062" s="66">
        <f t="shared" si="1191"/>
        <v>331</v>
      </c>
      <c r="G1062" s="4">
        <f t="shared" si="1194"/>
        <v>54838</v>
      </c>
      <c r="H1062" s="8">
        <f t="shared" si="1192"/>
        <v>6.0726145265745683E-3</v>
      </c>
      <c r="I1062" s="3"/>
      <c r="J1062" s="306">
        <v>43689</v>
      </c>
      <c r="K1062" s="176">
        <v>1509.2</v>
      </c>
      <c r="L1062" s="176">
        <v>1546.1</v>
      </c>
      <c r="M1062" s="176">
        <v>1488.9</v>
      </c>
      <c r="N1062" s="178">
        <v>1523.6</v>
      </c>
      <c r="O1062" s="5">
        <f t="shared" si="1209"/>
        <v>57.199999999999818</v>
      </c>
      <c r="P1062" s="8">
        <f t="shared" si="1210"/>
        <v>3.7900874635568391E-2</v>
      </c>
      <c r="Q1062" s="8">
        <f>(AVERAGE(P1059:P1061))*Q1239</f>
        <v>1.3573752508189672E-2</v>
      </c>
      <c r="R1062" s="8">
        <f>P1061/P1239</f>
        <v>1.4441532532091483</v>
      </c>
      <c r="S1062" s="109">
        <f t="shared" si="1195"/>
        <v>1488.7144927146403</v>
      </c>
      <c r="T1062" s="5">
        <f t="shared" si="1196"/>
        <v>19.200000000000045</v>
      </c>
      <c r="U1062" s="8">
        <f t="shared" si="1208"/>
        <v>0.51999999999999891</v>
      </c>
      <c r="V1062" s="19">
        <f t="shared" si="1197"/>
        <v>0</v>
      </c>
      <c r="W1062" s="109">
        <f t="shared" si="1198"/>
        <v>1529.6855072853598</v>
      </c>
      <c r="X1062" s="5">
        <f t="shared" si="1199"/>
        <v>20.799999999999955</v>
      </c>
      <c r="Y1062" s="8">
        <f t="shared" si="1211"/>
        <v>0.48000000000000109</v>
      </c>
      <c r="Z1062" s="5">
        <f t="shared" si="1200"/>
        <v>0</v>
      </c>
      <c r="AA1062" s="5">
        <f>K1062*AA1239</f>
        <v>19.619599999999998</v>
      </c>
      <c r="AB1062" s="5">
        <f t="shared" si="1212"/>
        <v>28.333709166662203</v>
      </c>
      <c r="AC1062" s="2">
        <f t="shared" si="1174"/>
        <v>43689</v>
      </c>
      <c r="AD1062" s="43">
        <f t="shared" si="1142"/>
        <v>1490</v>
      </c>
      <c r="AE1062" s="235">
        <v>10</v>
      </c>
      <c r="AF1062" s="131">
        <f>(AK1061&gt;AF1239)*1</f>
        <v>1</v>
      </c>
      <c r="AG1062" s="112">
        <f>MROUND((AD1062*AG1239),5)</f>
        <v>1460</v>
      </c>
      <c r="AH1062" s="113">
        <f>MROUND((AE1062*AH1239),0.1)</f>
        <v>1.8</v>
      </c>
      <c r="AI1062" s="60">
        <f t="shared" si="1143"/>
        <v>15.099999999999909</v>
      </c>
      <c r="AJ1062" s="60">
        <f t="shared" si="1201"/>
        <v>1509.2</v>
      </c>
      <c r="AK1062" s="133">
        <f t="shared" si="1202"/>
        <v>1523.6</v>
      </c>
      <c r="AL1062" s="41">
        <f t="shared" si="1213"/>
        <v>1530</v>
      </c>
      <c r="AM1062" s="56">
        <f t="shared" ref="AM1062:AM1125" si="1214">MROUND((AB1061*Y1061),0.1)</f>
        <v>8.6</v>
      </c>
      <c r="AN1062" s="82">
        <f t="shared" ref="AN1062:AN1125" si="1215">(AI1062&gt;0)*1</f>
        <v>1</v>
      </c>
      <c r="AO1062" s="82">
        <f t="shared" si="1144"/>
        <v>0</v>
      </c>
      <c r="AP1062" s="33">
        <f t="shared" si="1159"/>
        <v>1</v>
      </c>
      <c r="AQ1062" s="29">
        <f t="shared" si="1145"/>
        <v>10</v>
      </c>
      <c r="AR1062" s="86">
        <f t="shared" si="1146"/>
        <v>1</v>
      </c>
      <c r="AS1062" s="33">
        <f t="shared" si="1147"/>
        <v>0</v>
      </c>
      <c r="AT1062" s="19">
        <f t="shared" si="1148"/>
        <v>0</v>
      </c>
      <c r="AU1062" s="18">
        <f t="shared" si="1160"/>
        <v>0</v>
      </c>
      <c r="AV1062" s="5">
        <f t="shared" si="1161"/>
        <v>0</v>
      </c>
      <c r="AW1062" s="17">
        <f t="shared" si="1149"/>
        <v>0</v>
      </c>
      <c r="AX1062" s="17">
        <f t="shared" si="1150"/>
        <v>0</v>
      </c>
      <c r="AY1062" s="17">
        <f t="shared" si="1162"/>
        <v>0</v>
      </c>
      <c r="AZ1062" s="19">
        <f t="shared" si="1163"/>
        <v>0</v>
      </c>
      <c r="BA1062" s="19">
        <f t="shared" si="1164"/>
        <v>0</v>
      </c>
      <c r="BB1062" s="19">
        <f t="shared" si="1165"/>
        <v>0</v>
      </c>
      <c r="BC1062" s="19">
        <f t="shared" si="1166"/>
        <v>0</v>
      </c>
      <c r="BD1062" s="17">
        <f t="shared" si="1167"/>
        <v>0</v>
      </c>
      <c r="BE1062" s="17">
        <f t="shared" si="1151"/>
        <v>0</v>
      </c>
      <c r="BF1062" s="38">
        <f t="shared" si="1152"/>
        <v>0</v>
      </c>
      <c r="BG1062" s="38">
        <f t="shared" si="1153"/>
        <v>0</v>
      </c>
      <c r="BH1062" s="38">
        <f t="shared" si="1168"/>
        <v>0</v>
      </c>
      <c r="BI1062" s="38">
        <f t="shared" si="1154"/>
        <v>-1.8</v>
      </c>
      <c r="BJ1062" s="5">
        <f t="shared" si="1155"/>
        <v>10</v>
      </c>
      <c r="BK1062" s="5">
        <f t="shared" si="1169"/>
        <v>0</v>
      </c>
      <c r="BL1062" s="22">
        <f t="shared" si="1170"/>
        <v>0</v>
      </c>
      <c r="BM1062" s="5">
        <f t="shared" si="1171"/>
        <v>8.1999999999999993</v>
      </c>
      <c r="BN1062" s="66">
        <f t="shared" si="1172"/>
        <v>819.99999999999989</v>
      </c>
      <c r="BO1062" s="5">
        <f>AP1062*BO1900</f>
        <v>0</v>
      </c>
      <c r="BP1062" s="5">
        <f>AU1062*BP1239</f>
        <v>0</v>
      </c>
      <c r="BQ1062" s="5">
        <f t="shared" si="1205"/>
        <v>-39</v>
      </c>
      <c r="BR1062" s="356">
        <f t="shared" si="1187"/>
        <v>780.99999999999989</v>
      </c>
      <c r="BS1062" s="5">
        <f t="shared" si="1173"/>
        <v>1523.6</v>
      </c>
      <c r="BT1062" s="6"/>
      <c r="BU1062" s="306">
        <v>43689</v>
      </c>
      <c r="BV1062" s="38">
        <f t="shared" si="1156"/>
        <v>1523.6</v>
      </c>
      <c r="BW1062" s="66">
        <f>BV27*BV1062</f>
        <v>125523.15043664524</v>
      </c>
      <c r="BX1062" s="66">
        <f t="shared" si="1177"/>
        <v>1244.0270225737331</v>
      </c>
      <c r="BY1062" s="17">
        <f t="shared" si="1175"/>
        <v>1</v>
      </c>
      <c r="BZ1062" s="17">
        <f t="shared" si="1178"/>
        <v>0</v>
      </c>
      <c r="CA1062" s="66">
        <f t="shared" si="1206"/>
        <v>781</v>
      </c>
      <c r="CB1062" s="66">
        <f>N3+CE1062</f>
        <v>232191</v>
      </c>
      <c r="CC1062" s="66">
        <f>MAX(BW404:BW1062)</f>
        <v>154630.08732904927</v>
      </c>
      <c r="CD1062" s="66">
        <f t="shared" si="1157"/>
        <v>-29106.936892404032</v>
      </c>
      <c r="CE1062" s="66">
        <f t="shared" si="1207"/>
        <v>182191</v>
      </c>
      <c r="CF1062" s="66">
        <f>MAX(CE404:CE1062)</f>
        <v>182191</v>
      </c>
      <c r="CG1062" s="66">
        <f t="shared" si="1158"/>
        <v>0</v>
      </c>
      <c r="CH1062" s="370">
        <f t="shared" si="1203"/>
        <v>43689</v>
      </c>
      <c r="CI1062" s="17">
        <f t="shared" si="1188"/>
        <v>1</v>
      </c>
      <c r="CJ1062" s="17">
        <f t="shared" si="1189"/>
        <v>0</v>
      </c>
      <c r="CK1062" s="38">
        <f>MAX(BV38:BV1062)</f>
        <v>1876.9</v>
      </c>
      <c r="CL1062" s="38">
        <f t="shared" si="1176"/>
        <v>-353.30000000000018</v>
      </c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</row>
    <row r="1063" spans="1:147" customFormat="1" x14ac:dyDescent="0.25">
      <c r="A1063" s="3"/>
      <c r="B1063" s="254">
        <f t="shared" si="1190"/>
        <v>43465</v>
      </c>
      <c r="C1063" s="5">
        <f t="shared" si="1193"/>
        <v>54838</v>
      </c>
      <c r="D1063" s="5">
        <v>0</v>
      </c>
      <c r="E1063" s="66">
        <f t="shared" si="1204"/>
        <v>0</v>
      </c>
      <c r="F1063" s="66">
        <f t="shared" si="1191"/>
        <v>391</v>
      </c>
      <c r="G1063" s="4">
        <f t="shared" si="1194"/>
        <v>55229</v>
      </c>
      <c r="H1063" s="8">
        <f t="shared" si="1192"/>
        <v>7.1300922717823408E-3</v>
      </c>
      <c r="I1063" s="3"/>
      <c r="J1063" s="306">
        <v>43696</v>
      </c>
      <c r="K1063" s="176">
        <v>1523</v>
      </c>
      <c r="L1063" s="176">
        <v>1540.3</v>
      </c>
      <c r="M1063" s="176">
        <v>1502.1</v>
      </c>
      <c r="N1063" s="178">
        <v>1537.6</v>
      </c>
      <c r="O1063" s="5">
        <f t="shared" si="1209"/>
        <v>38.200000000000045</v>
      </c>
      <c r="P1063" s="8">
        <f t="shared" si="1210"/>
        <v>2.5082074852265296E-2</v>
      </c>
      <c r="Q1063" s="8">
        <f>(AVERAGE(P1060:P1062))*Q1239</f>
        <v>1.6480428454231859E-2</v>
      </c>
      <c r="R1063" s="8">
        <f>P1062/P1239</f>
        <v>1.0748437772950756</v>
      </c>
      <c r="S1063" s="109">
        <f t="shared" si="1195"/>
        <v>1497.9003074642048</v>
      </c>
      <c r="T1063" s="5">
        <f t="shared" si="1196"/>
        <v>23</v>
      </c>
      <c r="U1063" s="8">
        <f t="shared" si="1208"/>
        <v>0.54</v>
      </c>
      <c r="V1063" s="19">
        <f t="shared" si="1197"/>
        <v>0</v>
      </c>
      <c r="W1063" s="109">
        <f t="shared" si="1198"/>
        <v>1548.0996925357952</v>
      </c>
      <c r="X1063" s="5">
        <f t="shared" si="1199"/>
        <v>27</v>
      </c>
      <c r="Y1063" s="8">
        <f t="shared" si="1211"/>
        <v>0.45999999999999996</v>
      </c>
      <c r="Z1063" s="5">
        <f t="shared" si="1200"/>
        <v>0</v>
      </c>
      <c r="AA1063" s="5">
        <f>K1063*AA1239</f>
        <v>19.798999999999999</v>
      </c>
      <c r="AB1063" s="5">
        <f t="shared" si="1212"/>
        <v>21.280831946665202</v>
      </c>
      <c r="AC1063" s="2">
        <f t="shared" si="1174"/>
        <v>43696</v>
      </c>
      <c r="AD1063" s="43">
        <f t="shared" ref="AD1063:AD1126" si="1216">MROUND(S1063,5)</f>
        <v>1500</v>
      </c>
      <c r="AE1063" s="235">
        <v>14.7</v>
      </c>
      <c r="AF1063" s="131">
        <f>(AK1062&gt;AF1239)*1</f>
        <v>1</v>
      </c>
      <c r="AG1063" s="112">
        <f>MROUND((AD1063*AG1239),5)</f>
        <v>1470</v>
      </c>
      <c r="AH1063" s="113">
        <f>MROUND((AE1063*AH1239),0.1)</f>
        <v>2.6</v>
      </c>
      <c r="AI1063" s="60">
        <f t="shared" ref="AI1063:AI1126" si="1217">AK1063-AK1062</f>
        <v>14</v>
      </c>
      <c r="AJ1063" s="60">
        <f t="shared" si="1201"/>
        <v>1523</v>
      </c>
      <c r="AK1063" s="133">
        <f t="shared" si="1202"/>
        <v>1537.6</v>
      </c>
      <c r="AL1063" s="41">
        <f t="shared" si="1213"/>
        <v>1550</v>
      </c>
      <c r="AM1063" s="56">
        <f t="shared" si="1214"/>
        <v>13.600000000000001</v>
      </c>
      <c r="AN1063" s="82">
        <f t="shared" si="1215"/>
        <v>1</v>
      </c>
      <c r="AO1063" s="82">
        <f t="shared" ref="AO1063:AO1126" si="1218">(AI1063&lt;0)*1</f>
        <v>0</v>
      </c>
      <c r="AP1063" s="33">
        <f t="shared" si="1159"/>
        <v>1</v>
      </c>
      <c r="AQ1063" s="29">
        <f t="shared" ref="AQ1063:AQ1126" si="1219">AP1063*AE1063</f>
        <v>14.7</v>
      </c>
      <c r="AR1063" s="86">
        <f t="shared" ref="AR1063:AR1126" si="1220">(AK1063&gt;AD1063)*1</f>
        <v>1</v>
      </c>
      <c r="AS1063" s="33">
        <f t="shared" ref="AS1063:AS1126" si="1221">(AD1063&gt;AK1063)*AP1063</f>
        <v>0</v>
      </c>
      <c r="AT1063" s="19">
        <f t="shared" ref="AT1063:AT1126" si="1222">AS1063*AD1063</f>
        <v>0</v>
      </c>
      <c r="AU1063" s="18">
        <f t="shared" si="1160"/>
        <v>0</v>
      </c>
      <c r="AV1063" s="5">
        <f t="shared" si="1161"/>
        <v>0</v>
      </c>
      <c r="AW1063" s="17">
        <f t="shared" ref="AW1063:AW1126" si="1223">(AK1063&lt;AL1063)*AU1063</f>
        <v>0</v>
      </c>
      <c r="AX1063" s="17">
        <f t="shared" ref="AX1063:AX1126" si="1224">(AK1063&gt;AL1063)*AU1063</f>
        <v>0</v>
      </c>
      <c r="AY1063" s="17">
        <f t="shared" si="1162"/>
        <v>0</v>
      </c>
      <c r="AZ1063" s="19">
        <f t="shared" si="1163"/>
        <v>0</v>
      </c>
      <c r="BA1063" s="19">
        <f t="shared" si="1164"/>
        <v>0</v>
      </c>
      <c r="BB1063" s="19">
        <f t="shared" si="1165"/>
        <v>0</v>
      </c>
      <c r="BC1063" s="19">
        <f t="shared" si="1166"/>
        <v>0</v>
      </c>
      <c r="BD1063" s="17">
        <f t="shared" si="1167"/>
        <v>0</v>
      </c>
      <c r="BE1063" s="17">
        <f t="shared" ref="BE1063:BE1126" si="1225">(AG1063&gt;AK1063)*AF1063</f>
        <v>0</v>
      </c>
      <c r="BF1063" s="38">
        <f t="shared" ref="BF1063:BF1126" si="1226">(AG1063&gt;AK1063)*AG1063</f>
        <v>0</v>
      </c>
      <c r="BG1063" s="38">
        <f t="shared" ref="BG1063:BG1126" si="1227">((AG1063-BD1063)*(BD1063&gt;0)*BE1063)</f>
        <v>0</v>
      </c>
      <c r="BH1063" s="38">
        <f t="shared" si="1168"/>
        <v>0</v>
      </c>
      <c r="BI1063" s="38">
        <f t="shared" ref="BI1063:BI1126" si="1228">((BG1063+BH1063)*BE1063)-AH1063</f>
        <v>-2.6</v>
      </c>
      <c r="BJ1063" s="5">
        <f t="shared" ref="BJ1063:BJ1126" si="1229">AP1063*AE1063</f>
        <v>14.7</v>
      </c>
      <c r="BK1063" s="5">
        <f t="shared" si="1169"/>
        <v>0</v>
      </c>
      <c r="BL1063" s="22">
        <f t="shared" si="1170"/>
        <v>0</v>
      </c>
      <c r="BM1063" s="5">
        <f t="shared" si="1171"/>
        <v>12.1</v>
      </c>
      <c r="BN1063" s="66">
        <f t="shared" si="1172"/>
        <v>1210</v>
      </c>
      <c r="BO1063" s="5">
        <f>AP1063*BO1901</f>
        <v>0</v>
      </c>
      <c r="BP1063" s="5">
        <f>AU1063*BP1239</f>
        <v>0</v>
      </c>
      <c r="BQ1063" s="5">
        <f t="shared" si="1205"/>
        <v>-39</v>
      </c>
      <c r="BR1063" s="356">
        <f t="shared" si="1187"/>
        <v>1171</v>
      </c>
      <c r="BS1063" s="5">
        <f t="shared" si="1173"/>
        <v>1537.6</v>
      </c>
      <c r="BT1063" s="6"/>
      <c r="BU1063" s="306">
        <v>43696</v>
      </c>
      <c r="BV1063" s="38">
        <f t="shared" ref="BV1063:BV1126" si="1230">AK1063</f>
        <v>1537.6</v>
      </c>
      <c r="BW1063" s="66">
        <f>BV27*BV1063</f>
        <v>126676.55297413083</v>
      </c>
      <c r="BX1063" s="66">
        <f t="shared" si="1177"/>
        <v>1153.4025374855846</v>
      </c>
      <c r="BY1063" s="17">
        <f t="shared" si="1175"/>
        <v>1</v>
      </c>
      <c r="BZ1063" s="17">
        <f t="shared" si="1178"/>
        <v>0</v>
      </c>
      <c r="CA1063" s="66">
        <f t="shared" si="1206"/>
        <v>1171</v>
      </c>
      <c r="CB1063" s="66">
        <f>N3+CE1063</f>
        <v>233362</v>
      </c>
      <c r="CC1063" s="66">
        <f>MAX(BW404:BW1063)</f>
        <v>154630.08732904927</v>
      </c>
      <c r="CD1063" s="66">
        <f t="shared" si="1157"/>
        <v>-27953.534354918447</v>
      </c>
      <c r="CE1063" s="66">
        <f t="shared" si="1207"/>
        <v>183362</v>
      </c>
      <c r="CF1063" s="66">
        <f>MAX(CE404:CE1063)</f>
        <v>183362</v>
      </c>
      <c r="CG1063" s="66">
        <f t="shared" si="1158"/>
        <v>0</v>
      </c>
      <c r="CH1063" s="370">
        <f t="shared" si="1203"/>
        <v>43696</v>
      </c>
      <c r="CI1063" s="17">
        <f t="shared" ref="CI1063:CI1082" si="1231">(F1099&gt;0)*1</f>
        <v>1</v>
      </c>
      <c r="CJ1063" s="17">
        <f t="shared" ref="CJ1063:CJ1082" si="1232">(F1099&lt;1)*1</f>
        <v>0</v>
      </c>
      <c r="CK1063" s="38">
        <f>MAX(BV38:BV1063)</f>
        <v>1876.9</v>
      </c>
      <c r="CL1063" s="38">
        <f t="shared" si="1176"/>
        <v>-339.30000000000018</v>
      </c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</row>
    <row r="1064" spans="1:147" customFormat="1" x14ac:dyDescent="0.25">
      <c r="A1064" s="3"/>
      <c r="B1064" s="254"/>
      <c r="C1064" s="5"/>
      <c r="D1064" s="5"/>
      <c r="E1064" s="66"/>
      <c r="F1064" s="151" t="s">
        <v>94</v>
      </c>
      <c r="G1064" s="29"/>
      <c r="H1064" s="151" t="s">
        <v>94</v>
      </c>
      <c r="I1064" s="3"/>
      <c r="J1064" s="306">
        <v>43703</v>
      </c>
      <c r="K1064" s="176">
        <v>1545.4</v>
      </c>
      <c r="L1064" s="176">
        <v>1565</v>
      </c>
      <c r="M1064" s="176">
        <v>1525.6</v>
      </c>
      <c r="N1064" s="178">
        <v>1529.4</v>
      </c>
      <c r="O1064" s="5">
        <f t="shared" si="1209"/>
        <v>39.400000000000091</v>
      </c>
      <c r="P1064" s="8">
        <f t="shared" si="1210"/>
        <v>2.5495017471204924E-2</v>
      </c>
      <c r="Q1064" s="8">
        <f>(AVERAGE(P1061:P1063))*Q1239</f>
        <v>1.5187509766330791E-2</v>
      </c>
      <c r="R1064" s="8">
        <f>P1063/P1239</f>
        <v>0.7113110801750856</v>
      </c>
      <c r="S1064" s="109">
        <f t="shared" si="1195"/>
        <v>1521.9292224071125</v>
      </c>
      <c r="T1064" s="5">
        <f t="shared" si="1196"/>
        <v>25.400000000000091</v>
      </c>
      <c r="U1064" s="8">
        <f t="shared" si="1208"/>
        <v>0.49199999999999816</v>
      </c>
      <c r="V1064" s="19">
        <f t="shared" si="1197"/>
        <v>0</v>
      </c>
      <c r="W1064" s="109">
        <f t="shared" si="1198"/>
        <v>1568.8707775928876</v>
      </c>
      <c r="X1064" s="5">
        <f t="shared" si="1199"/>
        <v>24.599999999999909</v>
      </c>
      <c r="Y1064" s="8">
        <f t="shared" si="1211"/>
        <v>0.50800000000000178</v>
      </c>
      <c r="Z1064" s="5">
        <f t="shared" si="1200"/>
        <v>0</v>
      </c>
      <c r="AA1064" s="5">
        <f>K1064*AA1239</f>
        <v>20.090199999999999</v>
      </c>
      <c r="AB1064" s="5">
        <f t="shared" si="1212"/>
        <v>14.290381862933504</v>
      </c>
      <c r="AC1064" s="2">
        <f t="shared" si="1174"/>
        <v>43703</v>
      </c>
      <c r="AD1064" s="43">
        <f t="shared" si="1216"/>
        <v>1520</v>
      </c>
      <c r="AE1064" s="235">
        <v>11.4</v>
      </c>
      <c r="AF1064" s="131">
        <f>(AK1063&gt;AF1239)*1</f>
        <v>1</v>
      </c>
      <c r="AG1064" s="112">
        <f>MROUND((AD1064*AG1239),5)</f>
        <v>1490</v>
      </c>
      <c r="AH1064" s="113">
        <f>MROUND((AE1064*AH1239),0.1)</f>
        <v>2.1</v>
      </c>
      <c r="AI1064" s="60">
        <f t="shared" si="1217"/>
        <v>-8.1999999999998181</v>
      </c>
      <c r="AJ1064" s="60">
        <f t="shared" si="1201"/>
        <v>1545.4</v>
      </c>
      <c r="AK1064" s="133">
        <f t="shared" si="1202"/>
        <v>1529.4</v>
      </c>
      <c r="AL1064" s="41">
        <f t="shared" si="1213"/>
        <v>1570</v>
      </c>
      <c r="AM1064" s="56">
        <f t="shared" si="1214"/>
        <v>9.8000000000000007</v>
      </c>
      <c r="AN1064" s="82">
        <f t="shared" si="1215"/>
        <v>0</v>
      </c>
      <c r="AO1064" s="82">
        <f t="shared" si="1218"/>
        <v>1</v>
      </c>
      <c r="AP1064" s="33">
        <f t="shared" si="1159"/>
        <v>1</v>
      </c>
      <c r="AQ1064" s="29">
        <f t="shared" si="1219"/>
        <v>11.4</v>
      </c>
      <c r="AR1064" s="86">
        <f t="shared" si="1220"/>
        <v>1</v>
      </c>
      <c r="AS1064" s="33">
        <f t="shared" si="1221"/>
        <v>0</v>
      </c>
      <c r="AT1064" s="19">
        <f t="shared" si="1222"/>
        <v>0</v>
      </c>
      <c r="AU1064" s="18">
        <f t="shared" si="1160"/>
        <v>0</v>
      </c>
      <c r="AV1064" s="5">
        <f t="shared" si="1161"/>
        <v>0</v>
      </c>
      <c r="AW1064" s="17">
        <f t="shared" si="1223"/>
        <v>0</v>
      </c>
      <c r="AX1064" s="17">
        <f t="shared" si="1224"/>
        <v>0</v>
      </c>
      <c r="AY1064" s="17">
        <f t="shared" si="1162"/>
        <v>0</v>
      </c>
      <c r="AZ1064" s="19">
        <f t="shared" si="1163"/>
        <v>0</v>
      </c>
      <c r="BA1064" s="19">
        <f t="shared" si="1164"/>
        <v>0</v>
      </c>
      <c r="BB1064" s="19">
        <f t="shared" si="1165"/>
        <v>0</v>
      </c>
      <c r="BC1064" s="19">
        <f t="shared" si="1166"/>
        <v>0</v>
      </c>
      <c r="BD1064" s="17">
        <f t="shared" si="1167"/>
        <v>0</v>
      </c>
      <c r="BE1064" s="17">
        <f t="shared" si="1225"/>
        <v>0</v>
      </c>
      <c r="BF1064" s="38">
        <f t="shared" si="1226"/>
        <v>0</v>
      </c>
      <c r="BG1064" s="38">
        <f t="shared" si="1227"/>
        <v>0</v>
      </c>
      <c r="BH1064" s="38">
        <f t="shared" si="1168"/>
        <v>0</v>
      </c>
      <c r="BI1064" s="38">
        <f t="shared" si="1228"/>
        <v>-2.1</v>
      </c>
      <c r="BJ1064" s="5">
        <f t="shared" si="1229"/>
        <v>11.4</v>
      </c>
      <c r="BK1064" s="5">
        <f t="shared" si="1169"/>
        <v>0</v>
      </c>
      <c r="BL1064" s="22">
        <f t="shared" si="1170"/>
        <v>0</v>
      </c>
      <c r="BM1064" s="5">
        <f t="shared" si="1171"/>
        <v>9.3000000000000007</v>
      </c>
      <c r="BN1064" s="66">
        <f t="shared" si="1172"/>
        <v>930.00000000000011</v>
      </c>
      <c r="BO1064" s="5">
        <f>AP1064*BO1902</f>
        <v>0</v>
      </c>
      <c r="BP1064" s="5">
        <f>AU1064*BP1239</f>
        <v>0</v>
      </c>
      <c r="BQ1064" s="5">
        <f t="shared" si="1205"/>
        <v>-39</v>
      </c>
      <c r="BR1064" s="356">
        <f t="shared" si="1187"/>
        <v>891.00000000000011</v>
      </c>
      <c r="BS1064" s="5">
        <f t="shared" si="1173"/>
        <v>1529.4</v>
      </c>
      <c r="BT1064" s="6"/>
      <c r="BU1064" s="306">
        <v>43703</v>
      </c>
      <c r="BV1064" s="38">
        <f t="shared" si="1230"/>
        <v>1529.4</v>
      </c>
      <c r="BW1064" s="66">
        <f>BV27*BV1064</f>
        <v>126000.98863074643</v>
      </c>
      <c r="BX1064" s="66">
        <f t="shared" si="1177"/>
        <v>-675.56434338439431</v>
      </c>
      <c r="BY1064" s="17">
        <f t="shared" si="1175"/>
        <v>0</v>
      </c>
      <c r="BZ1064" s="17">
        <f t="shared" si="1178"/>
        <v>1</v>
      </c>
      <c r="CA1064" s="66">
        <f t="shared" si="1206"/>
        <v>891</v>
      </c>
      <c r="CB1064" s="66">
        <f>N3+CE1064</f>
        <v>234253</v>
      </c>
      <c r="CC1064" s="66">
        <f>MAX(BW404:BW1064)</f>
        <v>154630.08732904927</v>
      </c>
      <c r="CD1064" s="66">
        <f t="shared" ref="CD1064:CD1127" si="1233">BW1064-CC1064</f>
        <v>-28629.098698302842</v>
      </c>
      <c r="CE1064" s="66">
        <f t="shared" si="1207"/>
        <v>184253</v>
      </c>
      <c r="CF1064" s="66">
        <f>MAX(CE404:CE1064)</f>
        <v>184253</v>
      </c>
      <c r="CG1064" s="66">
        <f t="shared" ref="CG1064:CG1127" si="1234">CE1064-CF1064</f>
        <v>0</v>
      </c>
      <c r="CH1064" s="370">
        <f t="shared" si="1203"/>
        <v>43703</v>
      </c>
      <c r="CI1064" s="17">
        <f t="shared" si="1231"/>
        <v>1</v>
      </c>
      <c r="CJ1064" s="17">
        <f t="shared" si="1232"/>
        <v>0</v>
      </c>
      <c r="CK1064" s="38">
        <f>MAX(BV38:BV1064)</f>
        <v>1876.9</v>
      </c>
      <c r="CL1064" s="38">
        <f t="shared" si="1176"/>
        <v>-347.5</v>
      </c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</row>
    <row r="1065" spans="1:147" customFormat="1" x14ac:dyDescent="0.25">
      <c r="A1065" s="3"/>
      <c r="B1065" s="254"/>
      <c r="C1065" s="5"/>
      <c r="D1065" s="5"/>
      <c r="E1065" s="66"/>
      <c r="F1065" s="72">
        <v>5029</v>
      </c>
      <c r="G1065" s="29"/>
      <c r="H1065" s="152">
        <f>F1065/C1011</f>
        <v>0.10033918595371109</v>
      </c>
      <c r="I1065" s="3"/>
      <c r="J1065" s="306">
        <v>43710</v>
      </c>
      <c r="K1065" s="176">
        <v>1535.2</v>
      </c>
      <c r="L1065" s="176">
        <v>1566.2</v>
      </c>
      <c r="M1065" s="176">
        <v>1510.7</v>
      </c>
      <c r="N1065" s="178">
        <v>1515.5</v>
      </c>
      <c r="O1065" s="5">
        <f t="shared" si="1209"/>
        <v>55.5</v>
      </c>
      <c r="P1065" s="8">
        <f t="shared" si="1210"/>
        <v>3.6151641479937463E-2</v>
      </c>
      <c r="Q1065" s="8">
        <f>(AVERAGE(P1062:P1064))*Q1239</f>
        <v>1.179706226120515E-2</v>
      </c>
      <c r="R1065" s="8">
        <f>P1064/P1239</f>
        <v>0.72302186016670766</v>
      </c>
      <c r="S1065" s="109">
        <f t="shared" si="1195"/>
        <v>1517.0891500165978</v>
      </c>
      <c r="T1065" s="5">
        <f t="shared" si="1196"/>
        <v>20.200000000000045</v>
      </c>
      <c r="U1065" s="8">
        <f t="shared" si="1208"/>
        <v>0.49499999999999889</v>
      </c>
      <c r="V1065" s="19">
        <f t="shared" si="1197"/>
        <v>0</v>
      </c>
      <c r="W1065" s="109">
        <f t="shared" si="1198"/>
        <v>1553.3108499834022</v>
      </c>
      <c r="X1065" s="5">
        <f t="shared" si="1199"/>
        <v>19.799999999999955</v>
      </c>
      <c r="Y1065" s="8">
        <f t="shared" si="1211"/>
        <v>0.50500000000000111</v>
      </c>
      <c r="Z1065" s="5">
        <f t="shared" si="1200"/>
        <v>0</v>
      </c>
      <c r="AA1065" s="5">
        <f>K1065*AA1239</f>
        <v>19.957599999999999</v>
      </c>
      <c r="AB1065" s="5">
        <f t="shared" si="1212"/>
        <v>14.429781076463085</v>
      </c>
      <c r="AC1065" s="2">
        <f t="shared" si="1174"/>
        <v>43710</v>
      </c>
      <c r="AD1065" s="43">
        <f t="shared" si="1216"/>
        <v>1515</v>
      </c>
      <c r="AE1065" s="235">
        <v>7</v>
      </c>
      <c r="AF1065" s="131">
        <f>(AK1064&gt;AF1239)*1</f>
        <v>1</v>
      </c>
      <c r="AG1065" s="112">
        <f>MROUND((AD1065*AG1239),5)</f>
        <v>1485</v>
      </c>
      <c r="AH1065" s="113">
        <f>MROUND((AE1065*AH1239),0.1)</f>
        <v>1.3</v>
      </c>
      <c r="AI1065" s="60">
        <f t="shared" si="1217"/>
        <v>-13.900000000000091</v>
      </c>
      <c r="AJ1065" s="60">
        <f t="shared" si="1201"/>
        <v>1535.2</v>
      </c>
      <c r="AK1065" s="133">
        <f t="shared" si="1202"/>
        <v>1515.5</v>
      </c>
      <c r="AL1065" s="41">
        <f t="shared" si="1213"/>
        <v>1555</v>
      </c>
      <c r="AM1065" s="56">
        <f t="shared" si="1214"/>
        <v>7.3000000000000007</v>
      </c>
      <c r="AN1065" s="82">
        <f t="shared" si="1215"/>
        <v>0</v>
      </c>
      <c r="AO1065" s="82">
        <f t="shared" si="1218"/>
        <v>1</v>
      </c>
      <c r="AP1065" s="33">
        <f t="shared" si="1159"/>
        <v>1</v>
      </c>
      <c r="AQ1065" s="29">
        <f t="shared" si="1219"/>
        <v>7</v>
      </c>
      <c r="AR1065" s="86">
        <f t="shared" si="1220"/>
        <v>1</v>
      </c>
      <c r="AS1065" s="33">
        <f t="shared" si="1221"/>
        <v>0</v>
      </c>
      <c r="AT1065" s="19">
        <f t="shared" si="1222"/>
        <v>0</v>
      </c>
      <c r="AU1065" s="18">
        <f t="shared" si="1160"/>
        <v>0</v>
      </c>
      <c r="AV1065" s="5">
        <f t="shared" si="1161"/>
        <v>0</v>
      </c>
      <c r="AW1065" s="17">
        <f t="shared" si="1223"/>
        <v>0</v>
      </c>
      <c r="AX1065" s="17">
        <f t="shared" si="1224"/>
        <v>0</v>
      </c>
      <c r="AY1065" s="17">
        <f t="shared" si="1162"/>
        <v>0</v>
      </c>
      <c r="AZ1065" s="19">
        <f t="shared" si="1163"/>
        <v>0</v>
      </c>
      <c r="BA1065" s="19">
        <f t="shared" si="1164"/>
        <v>0</v>
      </c>
      <c r="BB1065" s="19">
        <f t="shared" si="1165"/>
        <v>0</v>
      </c>
      <c r="BC1065" s="19">
        <f t="shared" si="1166"/>
        <v>0</v>
      </c>
      <c r="BD1065" s="17">
        <f t="shared" si="1167"/>
        <v>0</v>
      </c>
      <c r="BE1065" s="17">
        <f t="shared" si="1225"/>
        <v>0</v>
      </c>
      <c r="BF1065" s="38">
        <f t="shared" si="1226"/>
        <v>0</v>
      </c>
      <c r="BG1065" s="38">
        <f t="shared" si="1227"/>
        <v>0</v>
      </c>
      <c r="BH1065" s="38">
        <f t="shared" si="1168"/>
        <v>0</v>
      </c>
      <c r="BI1065" s="38">
        <f t="shared" si="1228"/>
        <v>-1.3</v>
      </c>
      <c r="BJ1065" s="5">
        <f t="shared" si="1229"/>
        <v>7</v>
      </c>
      <c r="BK1065" s="5">
        <f t="shared" si="1169"/>
        <v>0</v>
      </c>
      <c r="BL1065" s="22">
        <f t="shared" si="1170"/>
        <v>0</v>
      </c>
      <c r="BM1065" s="5">
        <f t="shared" si="1171"/>
        <v>5.7</v>
      </c>
      <c r="BN1065" s="66">
        <f t="shared" si="1172"/>
        <v>570</v>
      </c>
      <c r="BO1065" s="5">
        <f>AP1065*BO1903</f>
        <v>0</v>
      </c>
      <c r="BP1065" s="5">
        <f>AU1065*BP1239</f>
        <v>0</v>
      </c>
      <c r="BQ1065" s="5">
        <f t="shared" si="1205"/>
        <v>-39</v>
      </c>
      <c r="BR1065" s="356">
        <f t="shared" si="1187"/>
        <v>531</v>
      </c>
      <c r="BS1065" s="5">
        <f t="shared" si="1173"/>
        <v>1515.5</v>
      </c>
      <c r="BT1065" s="6"/>
      <c r="BU1065" s="306">
        <v>43710</v>
      </c>
      <c r="BV1065" s="38">
        <f t="shared" si="1230"/>
        <v>1515.5</v>
      </c>
      <c r="BW1065" s="66">
        <f>BV27*BV1065</f>
        <v>124855.8246828143</v>
      </c>
      <c r="BX1065" s="66">
        <f t="shared" si="1177"/>
        <v>-1145.1639479321311</v>
      </c>
      <c r="BY1065" s="17">
        <f t="shared" si="1175"/>
        <v>0</v>
      </c>
      <c r="BZ1065" s="17">
        <f t="shared" si="1178"/>
        <v>1</v>
      </c>
      <c r="CA1065" s="66">
        <f t="shared" si="1206"/>
        <v>531</v>
      </c>
      <c r="CB1065" s="66">
        <f>N3+CE1065</f>
        <v>234784</v>
      </c>
      <c r="CC1065" s="66">
        <f>MAX(BW404:BW1065)</f>
        <v>154630.08732904927</v>
      </c>
      <c r="CD1065" s="66">
        <f t="shared" si="1233"/>
        <v>-29774.262646234973</v>
      </c>
      <c r="CE1065" s="66">
        <f t="shared" si="1207"/>
        <v>184784</v>
      </c>
      <c r="CF1065" s="66">
        <f>MAX(CE404:CE1065)</f>
        <v>184784</v>
      </c>
      <c r="CG1065" s="66">
        <f t="shared" si="1234"/>
        <v>0</v>
      </c>
      <c r="CH1065" s="370">
        <f t="shared" si="1203"/>
        <v>43710</v>
      </c>
      <c r="CI1065" s="17">
        <f t="shared" si="1231"/>
        <v>1</v>
      </c>
      <c r="CJ1065" s="17">
        <f t="shared" si="1232"/>
        <v>0</v>
      </c>
      <c r="CK1065" s="38">
        <f>MAX(BV38:BV1065)</f>
        <v>1876.9</v>
      </c>
      <c r="CL1065" s="38">
        <f t="shared" si="1176"/>
        <v>-361.40000000000009</v>
      </c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</row>
    <row r="1066" spans="1:147" customFormat="1" x14ac:dyDescent="0.25">
      <c r="A1066" s="3"/>
      <c r="B1066" s="254"/>
      <c r="C1066" s="5"/>
      <c r="D1066" s="5"/>
      <c r="E1066" s="66"/>
      <c r="F1066" s="66"/>
      <c r="G1066" s="4"/>
      <c r="H1066" s="8"/>
      <c r="I1066" s="3"/>
      <c r="J1066" s="306">
        <v>43717</v>
      </c>
      <c r="K1066" s="176">
        <v>1516.4</v>
      </c>
      <c r="L1066" s="176">
        <v>1532.2</v>
      </c>
      <c r="M1066" s="176">
        <v>1492.1</v>
      </c>
      <c r="N1066" s="178">
        <v>1499.5</v>
      </c>
      <c r="O1066" s="5">
        <f t="shared" si="1209"/>
        <v>40.100000000000136</v>
      </c>
      <c r="P1066" s="8">
        <f t="shared" si="1210"/>
        <v>2.6444209970983998E-2</v>
      </c>
      <c r="Q1066" s="8">
        <f>(AVERAGE(P1063:P1065))*Q1239</f>
        <v>1.1563831173787691E-2</v>
      </c>
      <c r="R1066" s="8">
        <f>P1065/P1239</f>
        <v>1.0252366800856703</v>
      </c>
      <c r="S1066" s="109">
        <f t="shared" si="1195"/>
        <v>1498.8646064080685</v>
      </c>
      <c r="T1066" s="5">
        <f t="shared" si="1196"/>
        <v>16.400000000000091</v>
      </c>
      <c r="U1066" s="8">
        <f t="shared" si="1208"/>
        <v>0.53142857142856881</v>
      </c>
      <c r="V1066" s="19">
        <f t="shared" si="1197"/>
        <v>0.5</v>
      </c>
      <c r="W1066" s="109">
        <f t="shared" si="1198"/>
        <v>1533.9353935919316</v>
      </c>
      <c r="X1066" s="5">
        <f t="shared" si="1199"/>
        <v>18.599999999999909</v>
      </c>
      <c r="Y1066" s="8">
        <f t="shared" si="1211"/>
        <v>0.46857142857143119</v>
      </c>
      <c r="Z1066" s="5">
        <f t="shared" si="1200"/>
        <v>0</v>
      </c>
      <c r="AA1066" s="5">
        <f>K1066*AA1239</f>
        <v>19.713200000000001</v>
      </c>
      <c r="AB1066" s="5">
        <f t="shared" si="1212"/>
        <v>20.210695721864834</v>
      </c>
      <c r="AC1066" s="2">
        <f t="shared" si="1174"/>
        <v>43717</v>
      </c>
      <c r="AD1066" s="43">
        <f t="shared" si="1216"/>
        <v>1500</v>
      </c>
      <c r="AE1066" s="235">
        <v>7.1</v>
      </c>
      <c r="AF1066" s="131">
        <f>(AK1065&gt;AF1239)*1</f>
        <v>1</v>
      </c>
      <c r="AG1066" s="112">
        <f>MROUND((AD1066*AG1239),5)</f>
        <v>1470</v>
      </c>
      <c r="AH1066" s="113">
        <f>MROUND((AE1066*AH1239),0.1)</f>
        <v>1.3</v>
      </c>
      <c r="AI1066" s="60">
        <f t="shared" si="1217"/>
        <v>-16</v>
      </c>
      <c r="AJ1066" s="60">
        <f t="shared" si="1201"/>
        <v>1516.4</v>
      </c>
      <c r="AK1066" s="133">
        <f t="shared" si="1202"/>
        <v>1499.5</v>
      </c>
      <c r="AL1066" s="41">
        <f t="shared" si="1213"/>
        <v>1535</v>
      </c>
      <c r="AM1066" s="56">
        <f t="shared" si="1214"/>
        <v>7.3000000000000007</v>
      </c>
      <c r="AN1066" s="82">
        <f t="shared" si="1215"/>
        <v>0</v>
      </c>
      <c r="AO1066" s="82">
        <f t="shared" si="1218"/>
        <v>1</v>
      </c>
      <c r="AP1066" s="33">
        <f t="shared" ref="AP1066:AP1129" si="1235">(BD1065=0)*1</f>
        <v>1</v>
      </c>
      <c r="AQ1066" s="29">
        <f t="shared" si="1219"/>
        <v>7.1</v>
      </c>
      <c r="AR1066" s="86">
        <f t="shared" si="1220"/>
        <v>0</v>
      </c>
      <c r="AS1066" s="33">
        <f t="shared" si="1221"/>
        <v>1</v>
      </c>
      <c r="AT1066" s="19">
        <f t="shared" si="1222"/>
        <v>1500</v>
      </c>
      <c r="AU1066" s="18">
        <f t="shared" ref="AU1066:AU1129" si="1236">(BD1065&gt;0)*1</f>
        <v>0</v>
      </c>
      <c r="AV1066" s="5">
        <f t="shared" ref="AV1066:AV1129" si="1237">AU1066*AM1066</f>
        <v>0</v>
      </c>
      <c r="AW1066" s="17">
        <f t="shared" si="1223"/>
        <v>0</v>
      </c>
      <c r="AX1066" s="17">
        <f t="shared" si="1224"/>
        <v>0</v>
      </c>
      <c r="AY1066" s="17">
        <f t="shared" ref="AY1066:AY1129" si="1238">AX1066*AL1066</f>
        <v>0</v>
      </c>
      <c r="AZ1066" s="19">
        <f t="shared" ref="AZ1066:AZ1129" si="1239">BD1065-(BE1065*BD1065)</f>
        <v>0</v>
      </c>
      <c r="BA1066" s="19">
        <f t="shared" ref="BA1066:BA1129" si="1240">AT1066*AS1066</f>
        <v>1500</v>
      </c>
      <c r="BB1066" s="19">
        <f t="shared" ref="BB1066:BB1129" si="1241">BE1066*BF1066</f>
        <v>0</v>
      </c>
      <c r="BC1066" s="19">
        <f t="shared" ref="BC1066:BC1129" si="1242">AY1066*AX1066</f>
        <v>0</v>
      </c>
      <c r="BD1066" s="17">
        <f t="shared" ref="BD1066:BD1129" si="1243">((BB1066+BC1066)=0)*(MAX(BA1066,AZ1066))</f>
        <v>1500</v>
      </c>
      <c r="BE1066" s="17">
        <f t="shared" si="1225"/>
        <v>0</v>
      </c>
      <c r="BF1066" s="38">
        <f t="shared" si="1226"/>
        <v>0</v>
      </c>
      <c r="BG1066" s="38">
        <f t="shared" si="1227"/>
        <v>0</v>
      </c>
      <c r="BH1066" s="38">
        <f t="shared" ref="BH1066:BH1129" si="1244">BB1066-(MAX(BD1065,AZ1066,BB1066,AT1066))*BE1066</f>
        <v>0</v>
      </c>
      <c r="BI1066" s="38">
        <f t="shared" si="1228"/>
        <v>-1.3</v>
      </c>
      <c r="BJ1066" s="5">
        <f t="shared" si="1229"/>
        <v>7.1</v>
      </c>
      <c r="BK1066" s="5">
        <f t="shared" ref="BK1066:BK1129" si="1245">BC1066-AZ1066*AX1066</f>
        <v>0</v>
      </c>
      <c r="BL1066" s="22">
        <f t="shared" ref="BL1066:BL1129" si="1246">AU1066*AM1066+BK1066</f>
        <v>0</v>
      </c>
      <c r="BM1066" s="5">
        <f t="shared" ref="BM1066:BM1129" si="1247">BL1066+BJ1066+BI1066</f>
        <v>5.8</v>
      </c>
      <c r="BN1066" s="66">
        <f t="shared" ref="BN1066:BN1129" si="1248">BM1066*100</f>
        <v>580</v>
      </c>
      <c r="BO1066" s="5">
        <f>AP1066*BO1904</f>
        <v>0</v>
      </c>
      <c r="BP1066" s="5">
        <f>AU1066*BP1239</f>
        <v>0</v>
      </c>
      <c r="BQ1066" s="5">
        <f t="shared" si="1205"/>
        <v>-39</v>
      </c>
      <c r="BR1066" s="356">
        <f t="shared" si="1187"/>
        <v>541</v>
      </c>
      <c r="BS1066" s="5">
        <f t="shared" ref="BS1066:BS1129" si="1249">AK1066</f>
        <v>1499.5</v>
      </c>
      <c r="BT1066" s="6"/>
      <c r="BU1066" s="306">
        <v>43717</v>
      </c>
      <c r="BV1066" s="38">
        <f t="shared" si="1230"/>
        <v>1499.5</v>
      </c>
      <c r="BW1066" s="66">
        <f>BV27*BV1066</f>
        <v>123537.65035425936</v>
      </c>
      <c r="BX1066" s="66">
        <f t="shared" si="1177"/>
        <v>-1318.1743285549455</v>
      </c>
      <c r="BY1066" s="17">
        <f t="shared" si="1175"/>
        <v>0</v>
      </c>
      <c r="BZ1066" s="17">
        <f t="shared" si="1178"/>
        <v>1</v>
      </c>
      <c r="CA1066" s="66">
        <f t="shared" si="1206"/>
        <v>541</v>
      </c>
      <c r="CB1066" s="66">
        <f>N3+CE1066</f>
        <v>235325</v>
      </c>
      <c r="CC1066" s="66">
        <f>MAX(BW404:BW1066)</f>
        <v>154630.08732904927</v>
      </c>
      <c r="CD1066" s="66">
        <f t="shared" si="1233"/>
        <v>-31092.436974789918</v>
      </c>
      <c r="CE1066" s="66">
        <f t="shared" si="1207"/>
        <v>185325</v>
      </c>
      <c r="CF1066" s="66">
        <f>MAX(CE404:CE1066)</f>
        <v>185325</v>
      </c>
      <c r="CG1066" s="66">
        <f t="shared" si="1234"/>
        <v>0</v>
      </c>
      <c r="CH1066" s="370">
        <f t="shared" si="1203"/>
        <v>43717</v>
      </c>
      <c r="CI1066" s="17">
        <f t="shared" si="1231"/>
        <v>1</v>
      </c>
      <c r="CJ1066" s="17">
        <f t="shared" si="1232"/>
        <v>0</v>
      </c>
      <c r="CK1066" s="38">
        <f>MAX(BV38:BV1066)</f>
        <v>1876.9</v>
      </c>
      <c r="CL1066" s="38">
        <f t="shared" si="1176"/>
        <v>-377.40000000000009</v>
      </c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</row>
    <row r="1067" spans="1:147" customFormat="1" x14ac:dyDescent="0.25">
      <c r="A1067" s="3"/>
      <c r="B1067" s="254">
        <f t="shared" ref="B1067:B1098" si="1250">J1031</f>
        <v>43472</v>
      </c>
      <c r="C1067" s="5">
        <f>E1067+G1063</f>
        <v>50200</v>
      </c>
      <c r="D1067" s="5">
        <v>0</v>
      </c>
      <c r="E1067" s="66">
        <f>-F1065</f>
        <v>-5029</v>
      </c>
      <c r="F1067" s="66">
        <f t="shared" ref="F1067:F1098" si="1251">BR1031</f>
        <v>411</v>
      </c>
      <c r="G1067" s="4">
        <f>C1067+F1067</f>
        <v>50611</v>
      </c>
      <c r="H1067" s="8">
        <f t="shared" ref="H1067:H1098" si="1252">F1067/C1067</f>
        <v>8.1872509960159365E-3</v>
      </c>
      <c r="I1067" s="3"/>
      <c r="J1067" s="306">
        <v>43724</v>
      </c>
      <c r="K1067" s="176">
        <v>1513.1</v>
      </c>
      <c r="L1067" s="176">
        <v>1524.5</v>
      </c>
      <c r="M1067" s="176">
        <v>1490.7</v>
      </c>
      <c r="N1067" s="178">
        <v>1515.1</v>
      </c>
      <c r="O1067" s="5">
        <f t="shared" si="1209"/>
        <v>33.799999999999955</v>
      </c>
      <c r="P1067" s="8">
        <f t="shared" si="1210"/>
        <v>2.2338245985063749E-2</v>
      </c>
      <c r="Q1067" s="8">
        <f>(AVERAGE(P1064:P1066))*Q1239</f>
        <v>1.1745449189616853E-2</v>
      </c>
      <c r="R1067" s="8">
        <f>P1066/P1239</f>
        <v>0.74994033267301885</v>
      </c>
      <c r="S1067" s="109">
        <f t="shared" si="1195"/>
        <v>1495.3279608311907</v>
      </c>
      <c r="T1067" s="5">
        <f t="shared" si="1196"/>
        <v>18.099999999999909</v>
      </c>
      <c r="U1067" s="8">
        <f t="shared" si="1208"/>
        <v>0.48285714285714548</v>
      </c>
      <c r="V1067" s="19">
        <f t="shared" si="1197"/>
        <v>0</v>
      </c>
      <c r="W1067" s="109">
        <f t="shared" si="1198"/>
        <v>1530.8720391688091</v>
      </c>
      <c r="X1067" s="5">
        <f t="shared" si="1199"/>
        <v>16.900000000000091</v>
      </c>
      <c r="Y1067" s="8">
        <f t="shared" si="1211"/>
        <v>0.51714285714285446</v>
      </c>
      <c r="Z1067" s="5">
        <f t="shared" si="1200"/>
        <v>0</v>
      </c>
      <c r="AA1067" s="5">
        <f>K1067*AA1239</f>
        <v>19.670299999999997</v>
      </c>
      <c r="AB1067" s="5">
        <f t="shared" si="1212"/>
        <v>14.751551325778081</v>
      </c>
      <c r="AC1067" s="2">
        <f t="shared" si="1174"/>
        <v>43724</v>
      </c>
      <c r="AD1067" s="43">
        <f t="shared" si="1216"/>
        <v>1495</v>
      </c>
      <c r="AE1067" s="235">
        <v>10.7</v>
      </c>
      <c r="AF1067" s="131">
        <f>(AK1066&gt;AF1239)*1</f>
        <v>1</v>
      </c>
      <c r="AG1067" s="112">
        <f>MROUND((AD1067*AG1239),5)</f>
        <v>1465</v>
      </c>
      <c r="AH1067" s="113">
        <f>MROUND((AE1067*AH1239),0.1)</f>
        <v>1.9000000000000001</v>
      </c>
      <c r="AI1067" s="60">
        <f t="shared" si="1217"/>
        <v>15.599999999999909</v>
      </c>
      <c r="AJ1067" s="60">
        <f t="shared" si="1201"/>
        <v>1513.1</v>
      </c>
      <c r="AK1067" s="133">
        <f t="shared" si="1202"/>
        <v>1515.1</v>
      </c>
      <c r="AL1067" s="41">
        <f t="shared" si="1213"/>
        <v>1530</v>
      </c>
      <c r="AM1067" s="56">
        <f t="shared" si="1214"/>
        <v>9.5</v>
      </c>
      <c r="AN1067" s="82">
        <f t="shared" si="1215"/>
        <v>1</v>
      </c>
      <c r="AO1067" s="82">
        <f t="shared" si="1218"/>
        <v>0</v>
      </c>
      <c r="AP1067" s="33">
        <f t="shared" si="1235"/>
        <v>0</v>
      </c>
      <c r="AQ1067" s="29">
        <f t="shared" si="1219"/>
        <v>0</v>
      </c>
      <c r="AR1067" s="86">
        <f t="shared" si="1220"/>
        <v>1</v>
      </c>
      <c r="AS1067" s="33">
        <f t="shared" si="1221"/>
        <v>0</v>
      </c>
      <c r="AT1067" s="19">
        <f t="shared" si="1222"/>
        <v>0</v>
      </c>
      <c r="AU1067" s="18">
        <f t="shared" si="1236"/>
        <v>1</v>
      </c>
      <c r="AV1067" s="5">
        <f t="shared" si="1237"/>
        <v>9.5</v>
      </c>
      <c r="AW1067" s="17">
        <f t="shared" si="1223"/>
        <v>1</v>
      </c>
      <c r="AX1067" s="17">
        <f t="shared" si="1224"/>
        <v>0</v>
      </c>
      <c r="AY1067" s="17">
        <f t="shared" si="1238"/>
        <v>0</v>
      </c>
      <c r="AZ1067" s="19">
        <f t="shared" si="1239"/>
        <v>1500</v>
      </c>
      <c r="BA1067" s="19">
        <f t="shared" si="1240"/>
        <v>0</v>
      </c>
      <c r="BB1067" s="19">
        <f t="shared" si="1241"/>
        <v>0</v>
      </c>
      <c r="BC1067" s="19">
        <f t="shared" si="1242"/>
        <v>0</v>
      </c>
      <c r="BD1067" s="17">
        <f t="shared" si="1243"/>
        <v>1500</v>
      </c>
      <c r="BE1067" s="17">
        <f t="shared" si="1225"/>
        <v>0</v>
      </c>
      <c r="BF1067" s="38">
        <f t="shared" si="1226"/>
        <v>0</v>
      </c>
      <c r="BG1067" s="38">
        <f t="shared" si="1227"/>
        <v>0</v>
      </c>
      <c r="BH1067" s="38">
        <f t="shared" si="1244"/>
        <v>0</v>
      </c>
      <c r="BI1067" s="38">
        <f t="shared" si="1228"/>
        <v>-1.9000000000000001</v>
      </c>
      <c r="BJ1067" s="5">
        <f t="shared" si="1229"/>
        <v>0</v>
      </c>
      <c r="BK1067" s="5">
        <f t="shared" si="1245"/>
        <v>0</v>
      </c>
      <c r="BL1067" s="22">
        <f t="shared" si="1246"/>
        <v>9.5</v>
      </c>
      <c r="BM1067" s="5">
        <f t="shared" si="1247"/>
        <v>7.6</v>
      </c>
      <c r="BN1067" s="66">
        <f t="shared" si="1248"/>
        <v>760</v>
      </c>
      <c r="BO1067" s="5">
        <f>AP1067*BO1905</f>
        <v>0</v>
      </c>
      <c r="BP1067" s="5">
        <f>AU1067*BP1239</f>
        <v>-39</v>
      </c>
      <c r="BQ1067" s="5">
        <f t="shared" si="1205"/>
        <v>-39</v>
      </c>
      <c r="BR1067" s="356">
        <f t="shared" si="1187"/>
        <v>682</v>
      </c>
      <c r="BS1067" s="5">
        <f t="shared" si="1249"/>
        <v>1515.1</v>
      </c>
      <c r="BT1067" s="6"/>
      <c r="BU1067" s="306">
        <v>43724</v>
      </c>
      <c r="BV1067" s="38">
        <f t="shared" si="1230"/>
        <v>1515.1</v>
      </c>
      <c r="BW1067" s="66">
        <f>BV27*BV1067</f>
        <v>124822.87032460043</v>
      </c>
      <c r="BX1067" s="66">
        <f t="shared" si="1177"/>
        <v>1285.2199703410733</v>
      </c>
      <c r="BY1067" s="17">
        <f t="shared" si="1175"/>
        <v>1</v>
      </c>
      <c r="BZ1067" s="17">
        <f t="shared" si="1178"/>
        <v>0</v>
      </c>
      <c r="CA1067" s="66">
        <f t="shared" si="1206"/>
        <v>682</v>
      </c>
      <c r="CB1067" s="66">
        <f>N3+CE1067</f>
        <v>236007</v>
      </c>
      <c r="CC1067" s="66">
        <f>MAX(BW404:BW1067)</f>
        <v>154630.08732904927</v>
      </c>
      <c r="CD1067" s="66">
        <f t="shared" si="1233"/>
        <v>-29807.217004448845</v>
      </c>
      <c r="CE1067" s="66">
        <f t="shared" si="1207"/>
        <v>186007</v>
      </c>
      <c r="CF1067" s="66">
        <f>MAX(CE404:CE1067)</f>
        <v>186007</v>
      </c>
      <c r="CG1067" s="66">
        <f t="shared" si="1234"/>
        <v>0</v>
      </c>
      <c r="CH1067" s="370">
        <f t="shared" si="1203"/>
        <v>43724</v>
      </c>
      <c r="CI1067" s="17">
        <f t="shared" si="1231"/>
        <v>1</v>
      </c>
      <c r="CJ1067" s="17">
        <f t="shared" si="1232"/>
        <v>0</v>
      </c>
      <c r="CK1067" s="38">
        <f>MAX(BV38:BV1067)</f>
        <v>1876.9</v>
      </c>
      <c r="CL1067" s="38">
        <f t="shared" si="1176"/>
        <v>-361.80000000000018</v>
      </c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</row>
    <row r="1068" spans="1:147" customFormat="1" x14ac:dyDescent="0.25">
      <c r="A1068" s="3"/>
      <c r="B1068" s="254">
        <f t="shared" si="1250"/>
        <v>43479</v>
      </c>
      <c r="C1068" s="5">
        <f t="shared" ref="C1068:C1099" si="1253">G1067</f>
        <v>50611</v>
      </c>
      <c r="D1068" s="5">
        <v>0</v>
      </c>
      <c r="E1068" s="66">
        <v>0</v>
      </c>
      <c r="F1068" s="66">
        <f t="shared" si="1251"/>
        <v>311</v>
      </c>
      <c r="G1068" s="4">
        <f t="shared" ref="G1068:G1099" si="1254">G1067+F1068</f>
        <v>50922</v>
      </c>
      <c r="H1068" s="8">
        <f t="shared" si="1252"/>
        <v>6.144909209460394E-3</v>
      </c>
      <c r="I1068" s="3"/>
      <c r="J1068" s="306">
        <v>43731</v>
      </c>
      <c r="K1068" s="176">
        <v>1521.5</v>
      </c>
      <c r="L1068" s="176">
        <v>1543.3</v>
      </c>
      <c r="M1068" s="176">
        <v>1493.3</v>
      </c>
      <c r="N1068" s="178">
        <v>1506.4</v>
      </c>
      <c r="O1068" s="5">
        <f t="shared" si="1209"/>
        <v>50</v>
      </c>
      <c r="P1068" s="8">
        <f t="shared" si="1210"/>
        <v>3.2862306933946761E-2</v>
      </c>
      <c r="Q1068" s="8">
        <f>(AVERAGE(P1065:P1067))*Q1239</f>
        <v>1.1324546324798028E-2</v>
      </c>
      <c r="R1068" s="8">
        <f>P1067/P1239</f>
        <v>0.63349790535440509</v>
      </c>
      <c r="S1068" s="109">
        <f t="shared" si="1195"/>
        <v>1504.2697027668198</v>
      </c>
      <c r="T1068" s="5">
        <f t="shared" si="1196"/>
        <v>16.5</v>
      </c>
      <c r="U1068" s="8">
        <f t="shared" si="1208"/>
        <v>0.52857142857142858</v>
      </c>
      <c r="V1068" s="19">
        <f t="shared" si="1197"/>
        <v>0</v>
      </c>
      <c r="W1068" s="109">
        <f t="shared" si="1198"/>
        <v>1538.7302972331802</v>
      </c>
      <c r="X1068" s="5">
        <f t="shared" si="1199"/>
        <v>18.5</v>
      </c>
      <c r="Y1068" s="8">
        <f t="shared" si="1211"/>
        <v>0.47142857142857142</v>
      </c>
      <c r="Z1068" s="5">
        <f t="shared" si="1200"/>
        <v>0</v>
      </c>
      <c r="AA1068" s="5">
        <f>K1068*AA1239</f>
        <v>19.779499999999999</v>
      </c>
      <c r="AB1068" s="5">
        <f t="shared" si="1212"/>
        <v>12.530271818957454</v>
      </c>
      <c r="AC1068" s="2">
        <f t="shared" ref="AC1068:AC1131" si="1255">J1068</f>
        <v>43731</v>
      </c>
      <c r="AD1068" s="43">
        <f t="shared" si="1216"/>
        <v>1505</v>
      </c>
      <c r="AE1068" s="235">
        <v>7.1</v>
      </c>
      <c r="AF1068" s="131">
        <f>(AK1067&gt;AF1239)*1</f>
        <v>1</v>
      </c>
      <c r="AG1068" s="112">
        <f>MROUND((AD1068*AG1239),5)</f>
        <v>1475</v>
      </c>
      <c r="AH1068" s="113">
        <f>MROUND((AE1068*AH1239),0.1)</f>
        <v>1.3</v>
      </c>
      <c r="AI1068" s="60">
        <f t="shared" si="1217"/>
        <v>-8.6999999999998181</v>
      </c>
      <c r="AJ1068" s="60">
        <f t="shared" si="1201"/>
        <v>1521.5</v>
      </c>
      <c r="AK1068" s="133">
        <f t="shared" si="1202"/>
        <v>1506.4</v>
      </c>
      <c r="AL1068" s="41">
        <f t="shared" si="1213"/>
        <v>1540</v>
      </c>
      <c r="AM1068" s="56">
        <f t="shared" si="1214"/>
        <v>7.6000000000000005</v>
      </c>
      <c r="AN1068" s="82">
        <f t="shared" si="1215"/>
        <v>0</v>
      </c>
      <c r="AO1068" s="82">
        <f t="shared" si="1218"/>
        <v>1</v>
      </c>
      <c r="AP1068" s="33">
        <f t="shared" si="1235"/>
        <v>0</v>
      </c>
      <c r="AQ1068" s="29">
        <f t="shared" si="1219"/>
        <v>0</v>
      </c>
      <c r="AR1068" s="86">
        <f t="shared" si="1220"/>
        <v>1</v>
      </c>
      <c r="AS1068" s="33">
        <f t="shared" si="1221"/>
        <v>0</v>
      </c>
      <c r="AT1068" s="19">
        <f t="shared" si="1222"/>
        <v>0</v>
      </c>
      <c r="AU1068" s="18">
        <f t="shared" si="1236"/>
        <v>1</v>
      </c>
      <c r="AV1068" s="5">
        <f t="shared" si="1237"/>
        <v>7.6000000000000005</v>
      </c>
      <c r="AW1068" s="17">
        <f t="shared" si="1223"/>
        <v>1</v>
      </c>
      <c r="AX1068" s="17">
        <f t="shared" si="1224"/>
        <v>0</v>
      </c>
      <c r="AY1068" s="17">
        <f t="shared" si="1238"/>
        <v>0</v>
      </c>
      <c r="AZ1068" s="19">
        <f t="shared" si="1239"/>
        <v>1500</v>
      </c>
      <c r="BA1068" s="19">
        <f t="shared" si="1240"/>
        <v>0</v>
      </c>
      <c r="BB1068" s="19">
        <f t="shared" si="1241"/>
        <v>0</v>
      </c>
      <c r="BC1068" s="19">
        <f t="shared" si="1242"/>
        <v>0</v>
      </c>
      <c r="BD1068" s="17">
        <f t="shared" si="1243"/>
        <v>1500</v>
      </c>
      <c r="BE1068" s="17">
        <f t="shared" si="1225"/>
        <v>0</v>
      </c>
      <c r="BF1068" s="38">
        <f t="shared" si="1226"/>
        <v>0</v>
      </c>
      <c r="BG1068" s="38">
        <f t="shared" si="1227"/>
        <v>0</v>
      </c>
      <c r="BH1068" s="38">
        <f t="shared" si="1244"/>
        <v>0</v>
      </c>
      <c r="BI1068" s="38">
        <f t="shared" si="1228"/>
        <v>-1.3</v>
      </c>
      <c r="BJ1068" s="5">
        <f t="shared" si="1229"/>
        <v>0</v>
      </c>
      <c r="BK1068" s="5">
        <f t="shared" si="1245"/>
        <v>0</v>
      </c>
      <c r="BL1068" s="22">
        <f t="shared" si="1246"/>
        <v>7.6000000000000005</v>
      </c>
      <c r="BM1068" s="5">
        <f t="shared" si="1247"/>
        <v>6.3000000000000007</v>
      </c>
      <c r="BN1068" s="66">
        <f t="shared" si="1248"/>
        <v>630.00000000000011</v>
      </c>
      <c r="BO1068" s="5">
        <f>AP1068*BO1906</f>
        <v>0</v>
      </c>
      <c r="BP1068" s="5">
        <f>AU1068*BP1239</f>
        <v>-39</v>
      </c>
      <c r="BQ1068" s="5">
        <f t="shared" si="1205"/>
        <v>-39</v>
      </c>
      <c r="BR1068" s="356">
        <f t="shared" si="1187"/>
        <v>552.00000000000011</v>
      </c>
      <c r="BS1068" s="5">
        <f t="shared" si="1249"/>
        <v>1506.4</v>
      </c>
      <c r="BT1068" s="6"/>
      <c r="BU1068" s="306">
        <v>43731</v>
      </c>
      <c r="BV1068" s="38">
        <f t="shared" si="1230"/>
        <v>1506.4</v>
      </c>
      <c r="BW1068" s="66">
        <f>BV27*BV1068</f>
        <v>124106.11303344868</v>
      </c>
      <c r="BX1068" s="66">
        <f t="shared" si="1177"/>
        <v>-716.75729115174909</v>
      </c>
      <c r="BY1068" s="17">
        <f t="shared" ref="BY1068:BY1131" si="1256">((BV1068-BV1067)&gt;0)*1</f>
        <v>0</v>
      </c>
      <c r="BZ1068" s="17">
        <f t="shared" si="1178"/>
        <v>1</v>
      </c>
      <c r="CA1068" s="66">
        <f t="shared" si="1206"/>
        <v>552</v>
      </c>
      <c r="CB1068" s="66">
        <f>N3+CE1068</f>
        <v>236559</v>
      </c>
      <c r="CC1068" s="66">
        <f>MAX(BW404:BW1068)</f>
        <v>154630.08732904927</v>
      </c>
      <c r="CD1068" s="66">
        <f t="shared" si="1233"/>
        <v>-30523.974295600594</v>
      </c>
      <c r="CE1068" s="66">
        <f t="shared" si="1207"/>
        <v>186559</v>
      </c>
      <c r="CF1068" s="66">
        <f>MAX(CE404:CE1068)</f>
        <v>186559</v>
      </c>
      <c r="CG1068" s="66">
        <f t="shared" si="1234"/>
        <v>0</v>
      </c>
      <c r="CH1068" s="370">
        <f t="shared" si="1203"/>
        <v>43731</v>
      </c>
      <c r="CI1068" s="17">
        <f t="shared" si="1231"/>
        <v>1</v>
      </c>
      <c r="CJ1068" s="17">
        <f t="shared" si="1232"/>
        <v>0</v>
      </c>
      <c r="CK1068" s="38">
        <f>MAX(BV38:BV1068)</f>
        <v>1876.9</v>
      </c>
      <c r="CL1068" s="38">
        <f t="shared" ref="CL1068:CL1131" si="1257">BV1068-CK1068</f>
        <v>-370.5</v>
      </c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</row>
    <row r="1069" spans="1:147" customFormat="1" x14ac:dyDescent="0.25">
      <c r="A1069" s="3"/>
      <c r="B1069" s="254">
        <f t="shared" si="1250"/>
        <v>43486</v>
      </c>
      <c r="C1069" s="5">
        <f t="shared" si="1253"/>
        <v>50922</v>
      </c>
      <c r="D1069" s="5">
        <v>0</v>
      </c>
      <c r="E1069" s="66">
        <f t="shared" ref="E1069:E1100" si="1258">E1068</f>
        <v>0</v>
      </c>
      <c r="F1069" s="66">
        <f t="shared" si="1251"/>
        <v>211</v>
      </c>
      <c r="G1069" s="4">
        <f t="shared" si="1254"/>
        <v>51133</v>
      </c>
      <c r="H1069" s="8">
        <f t="shared" si="1252"/>
        <v>4.143592160559287E-3</v>
      </c>
      <c r="I1069" s="3"/>
      <c r="J1069" s="306">
        <v>43738</v>
      </c>
      <c r="K1069" s="176">
        <v>1501.7</v>
      </c>
      <c r="L1069" s="176">
        <v>1525.8</v>
      </c>
      <c r="M1069" s="176">
        <v>1465</v>
      </c>
      <c r="N1069" s="178">
        <v>1512.9</v>
      </c>
      <c r="O1069" s="5">
        <f t="shared" si="1209"/>
        <v>60.799999999999955</v>
      </c>
      <c r="P1069" s="8">
        <f t="shared" si="1210"/>
        <v>4.0487447559432614E-2</v>
      </c>
      <c r="Q1069" s="8">
        <f>(AVERAGE(P1066:P1068))*Q1239</f>
        <v>1.0885968385332602E-2</v>
      </c>
      <c r="R1069" s="8">
        <f>P1068/P1239</f>
        <v>0.93195332443239742</v>
      </c>
      <c r="S1069" s="109">
        <f t="shared" si="1195"/>
        <v>1485.352541275746</v>
      </c>
      <c r="T1069" s="5">
        <f t="shared" si="1196"/>
        <v>16.700000000000045</v>
      </c>
      <c r="U1069" s="8">
        <f t="shared" si="1208"/>
        <v>0.52285714285714158</v>
      </c>
      <c r="V1069" s="19">
        <f t="shared" si="1197"/>
        <v>0</v>
      </c>
      <c r="W1069" s="109">
        <f t="shared" si="1198"/>
        <v>1518.0474587242541</v>
      </c>
      <c r="X1069" s="5">
        <f t="shared" si="1199"/>
        <v>18.299999999999955</v>
      </c>
      <c r="Y1069" s="8">
        <f t="shared" si="1211"/>
        <v>0.47714285714285842</v>
      </c>
      <c r="Z1069" s="5">
        <f t="shared" si="1200"/>
        <v>0</v>
      </c>
      <c r="AA1069" s="5">
        <f>K1069*AA1239</f>
        <v>19.522099999999998</v>
      </c>
      <c r="AB1069" s="5">
        <f t="shared" si="1212"/>
        <v>18.193685994901703</v>
      </c>
      <c r="AC1069" s="2">
        <f t="shared" si="1255"/>
        <v>43738</v>
      </c>
      <c r="AD1069" s="43">
        <f t="shared" si="1216"/>
        <v>1485</v>
      </c>
      <c r="AE1069" s="235">
        <v>6.6</v>
      </c>
      <c r="AF1069" s="131">
        <f>(AK1068&gt;AF1239)*1</f>
        <v>1</v>
      </c>
      <c r="AG1069" s="112">
        <f>MROUND((AD1069*AG1239),5)</f>
        <v>1455</v>
      </c>
      <c r="AH1069" s="113">
        <f>MROUND((AE1069*AH1239),0.1)</f>
        <v>1.2000000000000002</v>
      </c>
      <c r="AI1069" s="60">
        <f t="shared" si="1217"/>
        <v>6.5</v>
      </c>
      <c r="AJ1069" s="60">
        <f t="shared" si="1201"/>
        <v>1501.7</v>
      </c>
      <c r="AK1069" s="133">
        <f t="shared" si="1202"/>
        <v>1512.9</v>
      </c>
      <c r="AL1069" s="41">
        <f t="shared" si="1213"/>
        <v>1520</v>
      </c>
      <c r="AM1069" s="56">
        <f t="shared" si="1214"/>
        <v>5.9</v>
      </c>
      <c r="AN1069" s="82">
        <f t="shared" si="1215"/>
        <v>1</v>
      </c>
      <c r="AO1069" s="82">
        <f t="shared" si="1218"/>
        <v>0</v>
      </c>
      <c r="AP1069" s="33">
        <f t="shared" si="1235"/>
        <v>0</v>
      </c>
      <c r="AQ1069" s="29">
        <f t="shared" si="1219"/>
        <v>0</v>
      </c>
      <c r="AR1069" s="86">
        <f t="shared" si="1220"/>
        <v>1</v>
      </c>
      <c r="AS1069" s="33">
        <f t="shared" si="1221"/>
        <v>0</v>
      </c>
      <c r="AT1069" s="19">
        <f t="shared" si="1222"/>
        <v>0</v>
      </c>
      <c r="AU1069" s="18">
        <f t="shared" si="1236"/>
        <v>1</v>
      </c>
      <c r="AV1069" s="5">
        <f t="shared" si="1237"/>
        <v>5.9</v>
      </c>
      <c r="AW1069" s="17">
        <f t="shared" si="1223"/>
        <v>1</v>
      </c>
      <c r="AX1069" s="17">
        <f t="shared" si="1224"/>
        <v>0</v>
      </c>
      <c r="AY1069" s="17">
        <f t="shared" si="1238"/>
        <v>0</v>
      </c>
      <c r="AZ1069" s="19">
        <f t="shared" si="1239"/>
        <v>1500</v>
      </c>
      <c r="BA1069" s="19">
        <f t="shared" si="1240"/>
        <v>0</v>
      </c>
      <c r="BB1069" s="19">
        <f t="shared" si="1241"/>
        <v>0</v>
      </c>
      <c r="BC1069" s="19">
        <f t="shared" si="1242"/>
        <v>0</v>
      </c>
      <c r="BD1069" s="17">
        <f t="shared" si="1243"/>
        <v>1500</v>
      </c>
      <c r="BE1069" s="17">
        <f t="shared" si="1225"/>
        <v>0</v>
      </c>
      <c r="BF1069" s="38">
        <f t="shared" si="1226"/>
        <v>0</v>
      </c>
      <c r="BG1069" s="38">
        <f t="shared" si="1227"/>
        <v>0</v>
      </c>
      <c r="BH1069" s="38">
        <f t="shared" si="1244"/>
        <v>0</v>
      </c>
      <c r="BI1069" s="38">
        <f t="shared" si="1228"/>
        <v>-1.2000000000000002</v>
      </c>
      <c r="BJ1069" s="5">
        <f t="shared" si="1229"/>
        <v>0</v>
      </c>
      <c r="BK1069" s="5">
        <f t="shared" si="1245"/>
        <v>0</v>
      </c>
      <c r="BL1069" s="22">
        <f t="shared" si="1246"/>
        <v>5.9</v>
      </c>
      <c r="BM1069" s="5">
        <f t="shared" si="1247"/>
        <v>4.7</v>
      </c>
      <c r="BN1069" s="66">
        <f t="shared" si="1248"/>
        <v>470</v>
      </c>
      <c r="BO1069" s="5">
        <f>AP1069*BO1907</f>
        <v>0</v>
      </c>
      <c r="BP1069" s="5">
        <f>AU1069*BP1239</f>
        <v>-39</v>
      </c>
      <c r="BQ1069" s="5">
        <f t="shared" si="1205"/>
        <v>-39</v>
      </c>
      <c r="BR1069" s="356">
        <f t="shared" si="1187"/>
        <v>392</v>
      </c>
      <c r="BS1069" s="5">
        <f t="shared" si="1249"/>
        <v>1512.9</v>
      </c>
      <c r="BT1069" s="6"/>
      <c r="BU1069" s="306">
        <v>43738</v>
      </c>
      <c r="BV1069" s="38">
        <f t="shared" si="1230"/>
        <v>1512.9</v>
      </c>
      <c r="BW1069" s="66">
        <f>BV27*BV1069</f>
        <v>124641.62135442413</v>
      </c>
      <c r="BX1069" s="66">
        <f t="shared" ref="BX1069:BX1132" si="1259">BW1069-BW1068</f>
        <v>535.50832097545208</v>
      </c>
      <c r="BY1069" s="17">
        <f t="shared" si="1256"/>
        <v>1</v>
      </c>
      <c r="BZ1069" s="17">
        <f t="shared" ref="BZ1069:BZ1132" si="1260">((BV1069-BV1068)&lt;0)*1</f>
        <v>0</v>
      </c>
      <c r="CA1069" s="66">
        <f t="shared" si="1206"/>
        <v>392</v>
      </c>
      <c r="CB1069" s="66">
        <f>N3+CE1069</f>
        <v>236951</v>
      </c>
      <c r="CC1069" s="66">
        <f>MAX(BW404:BW1069)</f>
        <v>154630.08732904927</v>
      </c>
      <c r="CD1069" s="66">
        <f t="shared" si="1233"/>
        <v>-29988.465974625142</v>
      </c>
      <c r="CE1069" s="66">
        <f t="shared" si="1207"/>
        <v>186951</v>
      </c>
      <c r="CF1069" s="66">
        <f>MAX(CE404:CE1069)</f>
        <v>186951</v>
      </c>
      <c r="CG1069" s="66">
        <f t="shared" si="1234"/>
        <v>0</v>
      </c>
      <c r="CH1069" s="370">
        <f t="shared" si="1203"/>
        <v>43738</v>
      </c>
      <c r="CI1069" s="17">
        <f t="shared" si="1231"/>
        <v>1</v>
      </c>
      <c r="CJ1069" s="17">
        <f t="shared" si="1232"/>
        <v>0</v>
      </c>
      <c r="CK1069" s="38">
        <f>MAX(BV38:BV1069)</f>
        <v>1876.9</v>
      </c>
      <c r="CL1069" s="38">
        <f t="shared" si="1257"/>
        <v>-364</v>
      </c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</row>
    <row r="1070" spans="1:147" customFormat="1" x14ac:dyDescent="0.25">
      <c r="A1070" s="3"/>
      <c r="B1070" s="254">
        <f t="shared" si="1250"/>
        <v>43493</v>
      </c>
      <c r="C1070" s="5">
        <f t="shared" si="1253"/>
        <v>51133</v>
      </c>
      <c r="D1070" s="5">
        <v>0</v>
      </c>
      <c r="E1070" s="66">
        <f t="shared" si="1258"/>
        <v>0</v>
      </c>
      <c r="F1070" s="66">
        <f t="shared" si="1251"/>
        <v>261</v>
      </c>
      <c r="G1070" s="4">
        <f t="shared" si="1254"/>
        <v>51394</v>
      </c>
      <c r="H1070" s="8">
        <f t="shared" si="1252"/>
        <v>5.1043357518627888E-3</v>
      </c>
      <c r="I1070" s="3"/>
      <c r="J1070" s="306">
        <v>43745</v>
      </c>
      <c r="K1070" s="176">
        <v>1518.6</v>
      </c>
      <c r="L1070" s="176">
        <v>1522.3</v>
      </c>
      <c r="M1070" s="176">
        <v>1478</v>
      </c>
      <c r="N1070" s="178">
        <v>1488.7</v>
      </c>
      <c r="O1070" s="5">
        <f t="shared" si="1209"/>
        <v>44.299999999999955</v>
      </c>
      <c r="P1070" s="8">
        <f t="shared" si="1210"/>
        <v>2.9171605426050282E-2</v>
      </c>
      <c r="Q1070" s="8">
        <f>(AVERAGE(P1067:P1069))*Q1239</f>
        <v>1.2758400063792417E-2</v>
      </c>
      <c r="R1070" s="8">
        <f>P1069/P1239</f>
        <v>1.1481972774047096</v>
      </c>
      <c r="S1070" s="109">
        <f t="shared" si="1195"/>
        <v>1499.2250936631247</v>
      </c>
      <c r="T1070" s="5">
        <f t="shared" si="1196"/>
        <v>18.599999999999909</v>
      </c>
      <c r="U1070" s="8">
        <f t="shared" si="1208"/>
        <v>0.53500000000000225</v>
      </c>
      <c r="V1070" s="19">
        <f t="shared" si="1197"/>
        <v>11.299999999999955</v>
      </c>
      <c r="W1070" s="109">
        <f t="shared" si="1198"/>
        <v>1537.9749063368752</v>
      </c>
      <c r="X1070" s="5">
        <f t="shared" si="1199"/>
        <v>21.400000000000091</v>
      </c>
      <c r="Y1070" s="8">
        <f t="shared" si="1211"/>
        <v>0.46499999999999775</v>
      </c>
      <c r="Z1070" s="5">
        <f t="shared" si="1200"/>
        <v>0</v>
      </c>
      <c r="AA1070" s="5">
        <f>K1070*AA1239</f>
        <v>19.741799999999998</v>
      </c>
      <c r="AB1070" s="5">
        <f t="shared" si="1212"/>
        <v>22.667481011068293</v>
      </c>
      <c r="AC1070" s="2">
        <f t="shared" si="1255"/>
        <v>43745</v>
      </c>
      <c r="AD1070" s="43">
        <f t="shared" si="1216"/>
        <v>1500</v>
      </c>
      <c r="AE1070" s="235">
        <v>9.5</v>
      </c>
      <c r="AF1070" s="131">
        <f>(AK1069&gt;AF1239)*1</f>
        <v>1</v>
      </c>
      <c r="AG1070" s="112">
        <f>MROUND((AD1070*AG1239),5)</f>
        <v>1470</v>
      </c>
      <c r="AH1070" s="113">
        <f>MROUND((AE1070*AH1239),0.1)</f>
        <v>1.7000000000000002</v>
      </c>
      <c r="AI1070" s="60">
        <f t="shared" si="1217"/>
        <v>-24.200000000000045</v>
      </c>
      <c r="AJ1070" s="60">
        <f t="shared" si="1201"/>
        <v>1518.6</v>
      </c>
      <c r="AK1070" s="133">
        <f t="shared" si="1202"/>
        <v>1488.7</v>
      </c>
      <c r="AL1070" s="41">
        <f t="shared" si="1213"/>
        <v>1540</v>
      </c>
      <c r="AM1070" s="56">
        <f t="shared" si="1214"/>
        <v>8.7000000000000011</v>
      </c>
      <c r="AN1070" s="82">
        <f t="shared" si="1215"/>
        <v>0</v>
      </c>
      <c r="AO1070" s="82">
        <f t="shared" si="1218"/>
        <v>1</v>
      </c>
      <c r="AP1070" s="33">
        <f t="shared" si="1235"/>
        <v>0</v>
      </c>
      <c r="AQ1070" s="29">
        <f t="shared" si="1219"/>
        <v>0</v>
      </c>
      <c r="AR1070" s="86">
        <f t="shared" si="1220"/>
        <v>0</v>
      </c>
      <c r="AS1070" s="33">
        <f t="shared" si="1221"/>
        <v>0</v>
      </c>
      <c r="AT1070" s="19">
        <f t="shared" si="1222"/>
        <v>0</v>
      </c>
      <c r="AU1070" s="18">
        <f t="shared" si="1236"/>
        <v>1</v>
      </c>
      <c r="AV1070" s="5">
        <f t="shared" si="1237"/>
        <v>8.7000000000000011</v>
      </c>
      <c r="AW1070" s="17">
        <f t="shared" si="1223"/>
        <v>1</v>
      </c>
      <c r="AX1070" s="17">
        <f t="shared" si="1224"/>
        <v>0</v>
      </c>
      <c r="AY1070" s="17">
        <f t="shared" si="1238"/>
        <v>0</v>
      </c>
      <c r="AZ1070" s="19">
        <f t="shared" si="1239"/>
        <v>1500</v>
      </c>
      <c r="BA1070" s="19">
        <f t="shared" si="1240"/>
        <v>0</v>
      </c>
      <c r="BB1070" s="19">
        <f t="shared" si="1241"/>
        <v>0</v>
      </c>
      <c r="BC1070" s="19">
        <f t="shared" si="1242"/>
        <v>0</v>
      </c>
      <c r="BD1070" s="17">
        <f t="shared" si="1243"/>
        <v>1500</v>
      </c>
      <c r="BE1070" s="17">
        <f t="shared" si="1225"/>
        <v>0</v>
      </c>
      <c r="BF1070" s="38">
        <f t="shared" si="1226"/>
        <v>0</v>
      </c>
      <c r="BG1070" s="38">
        <f t="shared" si="1227"/>
        <v>0</v>
      </c>
      <c r="BH1070" s="38">
        <f t="shared" si="1244"/>
        <v>0</v>
      </c>
      <c r="BI1070" s="38">
        <f t="shared" si="1228"/>
        <v>-1.7000000000000002</v>
      </c>
      <c r="BJ1070" s="5">
        <f t="shared" si="1229"/>
        <v>0</v>
      </c>
      <c r="BK1070" s="5">
        <f t="shared" si="1245"/>
        <v>0</v>
      </c>
      <c r="BL1070" s="22">
        <f t="shared" si="1246"/>
        <v>8.7000000000000011</v>
      </c>
      <c r="BM1070" s="5">
        <f t="shared" si="1247"/>
        <v>7.0000000000000009</v>
      </c>
      <c r="BN1070" s="66">
        <f t="shared" si="1248"/>
        <v>700.00000000000011</v>
      </c>
      <c r="BO1070" s="5">
        <f>AP1070*BO1908</f>
        <v>0</v>
      </c>
      <c r="BP1070" s="5">
        <f>AU1070*BP1239</f>
        <v>-39</v>
      </c>
      <c r="BQ1070" s="5">
        <f t="shared" si="1205"/>
        <v>-39</v>
      </c>
      <c r="BR1070" s="356">
        <f t="shared" si="1187"/>
        <v>622.00000000000011</v>
      </c>
      <c r="BS1070" s="5">
        <f t="shared" si="1249"/>
        <v>1488.7</v>
      </c>
      <c r="BT1070" s="6"/>
      <c r="BU1070" s="306">
        <v>43745</v>
      </c>
      <c r="BV1070" s="38">
        <f t="shared" si="1230"/>
        <v>1488.7</v>
      </c>
      <c r="BW1070" s="66">
        <f>BV27*BV1070</f>
        <v>122647.88268248476</v>
      </c>
      <c r="BX1070" s="66">
        <f t="shared" si="1259"/>
        <v>-1993.7386719393689</v>
      </c>
      <c r="BY1070" s="17">
        <f t="shared" si="1256"/>
        <v>0</v>
      </c>
      <c r="BZ1070" s="17">
        <f t="shared" si="1260"/>
        <v>1</v>
      </c>
      <c r="CA1070" s="66">
        <f t="shared" si="1206"/>
        <v>622</v>
      </c>
      <c r="CB1070" s="66">
        <f>N3+CE1070</f>
        <v>237573</v>
      </c>
      <c r="CC1070" s="66">
        <f>MAX(BW404:BW1070)</f>
        <v>154630.08732904927</v>
      </c>
      <c r="CD1070" s="66">
        <f t="shared" si="1233"/>
        <v>-31982.204646564511</v>
      </c>
      <c r="CE1070" s="66">
        <f t="shared" si="1207"/>
        <v>187573</v>
      </c>
      <c r="CF1070" s="66">
        <f>MAX(CE404:CE1070)</f>
        <v>187573</v>
      </c>
      <c r="CG1070" s="66">
        <f t="shared" si="1234"/>
        <v>0</v>
      </c>
      <c r="CH1070" s="370">
        <f t="shared" si="1203"/>
        <v>43745</v>
      </c>
      <c r="CI1070" s="17">
        <f t="shared" si="1231"/>
        <v>1</v>
      </c>
      <c r="CJ1070" s="17">
        <f t="shared" si="1232"/>
        <v>0</v>
      </c>
      <c r="CK1070" s="38">
        <f>MAX(BV38:BV1070)</f>
        <v>1876.9</v>
      </c>
      <c r="CL1070" s="38">
        <f t="shared" si="1257"/>
        <v>-388.20000000000005</v>
      </c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</row>
    <row r="1071" spans="1:147" customFormat="1" x14ac:dyDescent="0.25">
      <c r="A1071" s="3"/>
      <c r="B1071" s="254">
        <f t="shared" si="1250"/>
        <v>43500</v>
      </c>
      <c r="C1071" s="5">
        <f t="shared" si="1253"/>
        <v>51394</v>
      </c>
      <c r="D1071" s="5">
        <v>0</v>
      </c>
      <c r="E1071" s="66">
        <f t="shared" si="1258"/>
        <v>0</v>
      </c>
      <c r="F1071" s="66">
        <f t="shared" si="1251"/>
        <v>401.00000000000006</v>
      </c>
      <c r="G1071" s="4">
        <f t="shared" si="1254"/>
        <v>51795</v>
      </c>
      <c r="H1071" s="8">
        <f t="shared" si="1252"/>
        <v>7.8024672140716827E-3</v>
      </c>
      <c r="I1071" s="3"/>
      <c r="J1071" s="306">
        <v>43752</v>
      </c>
      <c r="K1071" s="176">
        <v>1492</v>
      </c>
      <c r="L1071" s="176">
        <v>1503</v>
      </c>
      <c r="M1071" s="176">
        <v>1480.6</v>
      </c>
      <c r="N1071" s="178">
        <v>1494.1</v>
      </c>
      <c r="O1071" s="5">
        <f t="shared" si="1209"/>
        <v>22.400000000000091</v>
      </c>
      <c r="P1071" s="8">
        <f t="shared" si="1210"/>
        <v>1.5013404825737327E-2</v>
      </c>
      <c r="Q1071" s="8">
        <f>(AVERAGE(P1068:P1070))*Q1239</f>
        <v>1.3669514655923956E-2</v>
      </c>
      <c r="R1071" s="8">
        <f>P1070/P1239</f>
        <v>0.82728746677714204</v>
      </c>
      <c r="S1071" s="109">
        <f t="shared" si="1195"/>
        <v>1471.6050841333615</v>
      </c>
      <c r="T1071" s="5">
        <f t="shared" si="1196"/>
        <v>22</v>
      </c>
      <c r="U1071" s="8">
        <f t="shared" si="1208"/>
        <v>0.45</v>
      </c>
      <c r="V1071" s="19">
        <f t="shared" si="1197"/>
        <v>0</v>
      </c>
      <c r="W1071" s="109">
        <f t="shared" si="1198"/>
        <v>1512.3949158666385</v>
      </c>
      <c r="X1071" s="5">
        <f t="shared" si="1199"/>
        <v>18</v>
      </c>
      <c r="Y1071" s="8">
        <f t="shared" si="1211"/>
        <v>0.55000000000000004</v>
      </c>
      <c r="Z1071" s="5">
        <f t="shared" si="1200"/>
        <v>0</v>
      </c>
      <c r="AA1071" s="5">
        <f>K1071*AA1239</f>
        <v>19.396000000000001</v>
      </c>
      <c r="AB1071" s="5">
        <f t="shared" si="1212"/>
        <v>16.046067705609449</v>
      </c>
      <c r="AC1071" s="2">
        <f t="shared" si="1255"/>
        <v>43752</v>
      </c>
      <c r="AD1071" s="43">
        <f t="shared" si="1216"/>
        <v>1470</v>
      </c>
      <c r="AE1071" s="235">
        <v>12.1</v>
      </c>
      <c r="AF1071" s="131">
        <f>(AK1070&gt;AF1239)*1</f>
        <v>1</v>
      </c>
      <c r="AG1071" s="112">
        <f>MROUND((AD1071*AG1239),5)</f>
        <v>1440</v>
      </c>
      <c r="AH1071" s="113">
        <f>MROUND((AE1071*AH1239),0.1)</f>
        <v>2.2000000000000002</v>
      </c>
      <c r="AI1071" s="60">
        <f t="shared" si="1217"/>
        <v>5.3999999999998636</v>
      </c>
      <c r="AJ1071" s="60">
        <f t="shared" si="1201"/>
        <v>1492</v>
      </c>
      <c r="AK1071" s="133">
        <f t="shared" si="1202"/>
        <v>1494.1</v>
      </c>
      <c r="AL1071" s="41">
        <f t="shared" si="1213"/>
        <v>1510</v>
      </c>
      <c r="AM1071" s="56">
        <f t="shared" si="1214"/>
        <v>10.5</v>
      </c>
      <c r="AN1071" s="82">
        <f t="shared" si="1215"/>
        <v>1</v>
      </c>
      <c r="AO1071" s="82">
        <f t="shared" si="1218"/>
        <v>0</v>
      </c>
      <c r="AP1071" s="33">
        <f t="shared" si="1235"/>
        <v>0</v>
      </c>
      <c r="AQ1071" s="29">
        <f t="shared" si="1219"/>
        <v>0</v>
      </c>
      <c r="AR1071" s="86">
        <f t="shared" si="1220"/>
        <v>1</v>
      </c>
      <c r="AS1071" s="33">
        <f t="shared" si="1221"/>
        <v>0</v>
      </c>
      <c r="AT1071" s="19">
        <f t="shared" si="1222"/>
        <v>0</v>
      </c>
      <c r="AU1071" s="18">
        <f t="shared" si="1236"/>
        <v>1</v>
      </c>
      <c r="AV1071" s="5">
        <f t="shared" si="1237"/>
        <v>10.5</v>
      </c>
      <c r="AW1071" s="17">
        <f t="shared" si="1223"/>
        <v>1</v>
      </c>
      <c r="AX1071" s="17">
        <f t="shared" si="1224"/>
        <v>0</v>
      </c>
      <c r="AY1071" s="17">
        <f t="shared" si="1238"/>
        <v>0</v>
      </c>
      <c r="AZ1071" s="19">
        <f t="shared" si="1239"/>
        <v>1500</v>
      </c>
      <c r="BA1071" s="19">
        <f t="shared" si="1240"/>
        <v>0</v>
      </c>
      <c r="BB1071" s="19">
        <f t="shared" si="1241"/>
        <v>0</v>
      </c>
      <c r="BC1071" s="19">
        <f t="shared" si="1242"/>
        <v>0</v>
      </c>
      <c r="BD1071" s="17">
        <f t="shared" si="1243"/>
        <v>1500</v>
      </c>
      <c r="BE1071" s="17">
        <f t="shared" si="1225"/>
        <v>0</v>
      </c>
      <c r="BF1071" s="38">
        <f t="shared" si="1226"/>
        <v>0</v>
      </c>
      <c r="BG1071" s="38">
        <f t="shared" si="1227"/>
        <v>0</v>
      </c>
      <c r="BH1071" s="38">
        <f t="shared" si="1244"/>
        <v>0</v>
      </c>
      <c r="BI1071" s="38">
        <f t="shared" si="1228"/>
        <v>-2.2000000000000002</v>
      </c>
      <c r="BJ1071" s="5">
        <f t="shared" si="1229"/>
        <v>0</v>
      </c>
      <c r="BK1071" s="5">
        <f t="shared" si="1245"/>
        <v>0</v>
      </c>
      <c r="BL1071" s="22">
        <f t="shared" si="1246"/>
        <v>10.5</v>
      </c>
      <c r="BM1071" s="5">
        <f t="shared" si="1247"/>
        <v>8.3000000000000007</v>
      </c>
      <c r="BN1071" s="66">
        <f t="shared" si="1248"/>
        <v>830.00000000000011</v>
      </c>
      <c r="BO1071" s="5">
        <f>AP1071*BO1909</f>
        <v>0</v>
      </c>
      <c r="BP1071" s="5">
        <f>AU1071*BP1239</f>
        <v>-39</v>
      </c>
      <c r="BQ1071" s="5">
        <f t="shared" si="1205"/>
        <v>-39</v>
      </c>
      <c r="BR1071" s="356">
        <f t="shared" si="1187"/>
        <v>752.00000000000011</v>
      </c>
      <c r="BS1071" s="5">
        <f t="shared" si="1249"/>
        <v>1494.1</v>
      </c>
      <c r="BT1071" s="6"/>
      <c r="BU1071" s="306">
        <v>43752</v>
      </c>
      <c r="BV1071" s="38">
        <f t="shared" si="1230"/>
        <v>1494.1</v>
      </c>
      <c r="BW1071" s="66">
        <f>BV27*BV1071</f>
        <v>123092.76651837205</v>
      </c>
      <c r="BX1071" s="66">
        <f t="shared" si="1259"/>
        <v>444.88383588728902</v>
      </c>
      <c r="BY1071" s="17">
        <f t="shared" si="1256"/>
        <v>1</v>
      </c>
      <c r="BZ1071" s="17">
        <f t="shared" si="1260"/>
        <v>0</v>
      </c>
      <c r="CA1071" s="66">
        <f t="shared" si="1206"/>
        <v>752</v>
      </c>
      <c r="CB1071" s="66">
        <f>N3+CE1071</f>
        <v>238325</v>
      </c>
      <c r="CC1071" s="66">
        <f>MAX(BW404:BW1071)</f>
        <v>154630.08732904927</v>
      </c>
      <c r="CD1071" s="66">
        <f t="shared" si="1233"/>
        <v>-31537.320810677222</v>
      </c>
      <c r="CE1071" s="66">
        <f t="shared" si="1207"/>
        <v>188325</v>
      </c>
      <c r="CF1071" s="66">
        <f>MAX(CE404:CE1071)</f>
        <v>188325</v>
      </c>
      <c r="CG1071" s="66">
        <f t="shared" si="1234"/>
        <v>0</v>
      </c>
      <c r="CH1071" s="370">
        <f t="shared" si="1203"/>
        <v>43752</v>
      </c>
      <c r="CI1071" s="17">
        <f t="shared" si="1231"/>
        <v>1</v>
      </c>
      <c r="CJ1071" s="17">
        <f t="shared" si="1232"/>
        <v>0</v>
      </c>
      <c r="CK1071" s="38">
        <f>MAX(BV38:BV1071)</f>
        <v>1876.9</v>
      </c>
      <c r="CL1071" s="38">
        <f t="shared" si="1257"/>
        <v>-382.80000000000018</v>
      </c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</row>
    <row r="1072" spans="1:147" customFormat="1" x14ac:dyDescent="0.25">
      <c r="A1072" s="3"/>
      <c r="B1072" s="254">
        <f t="shared" si="1250"/>
        <v>43507</v>
      </c>
      <c r="C1072" s="5">
        <f t="shared" si="1253"/>
        <v>51795</v>
      </c>
      <c r="D1072" s="5">
        <v>0</v>
      </c>
      <c r="E1072" s="66">
        <f t="shared" si="1258"/>
        <v>0</v>
      </c>
      <c r="F1072" s="66">
        <f t="shared" si="1251"/>
        <v>481</v>
      </c>
      <c r="G1072" s="4">
        <f t="shared" si="1254"/>
        <v>52276</v>
      </c>
      <c r="H1072" s="8">
        <f t="shared" si="1252"/>
        <v>9.2866106767062456E-3</v>
      </c>
      <c r="I1072" s="3"/>
      <c r="J1072" s="306">
        <v>43759</v>
      </c>
      <c r="K1072" s="176">
        <v>1495.6</v>
      </c>
      <c r="L1072" s="176">
        <v>1520.9</v>
      </c>
      <c r="M1072" s="176">
        <v>1484</v>
      </c>
      <c r="N1072" s="178">
        <v>1505.3</v>
      </c>
      <c r="O1072" s="5">
        <f t="shared" si="1209"/>
        <v>36.900000000000091</v>
      </c>
      <c r="P1072" s="8">
        <f t="shared" si="1210"/>
        <v>2.4672372292056762E-2</v>
      </c>
      <c r="Q1072" s="8">
        <f>(AVERAGE(P1069:P1071))*Q1239</f>
        <v>1.1289661041496028E-2</v>
      </c>
      <c r="R1072" s="8">
        <f>P1071/P1239</f>
        <v>0.42577024694336901</v>
      </c>
      <c r="S1072" s="109">
        <f t="shared" si="1195"/>
        <v>1478.7151829463385</v>
      </c>
      <c r="T1072" s="5">
        <f t="shared" si="1196"/>
        <v>15.599999999999909</v>
      </c>
      <c r="U1072" s="8">
        <f t="shared" si="1208"/>
        <v>0.48000000000000304</v>
      </c>
      <c r="V1072" s="19">
        <f t="shared" si="1197"/>
        <v>0</v>
      </c>
      <c r="W1072" s="109">
        <f t="shared" si="1198"/>
        <v>1512.4848170536613</v>
      </c>
      <c r="X1072" s="5">
        <f t="shared" si="1199"/>
        <v>14.400000000000091</v>
      </c>
      <c r="Y1072" s="8">
        <f t="shared" si="1211"/>
        <v>0.51999999999999691</v>
      </c>
      <c r="Z1072" s="5">
        <f t="shared" si="1200"/>
        <v>0</v>
      </c>
      <c r="AA1072" s="5">
        <f>K1072*AA1239</f>
        <v>19.442799999999998</v>
      </c>
      <c r="AB1072" s="5">
        <f t="shared" si="1212"/>
        <v>8.2781657572705338</v>
      </c>
      <c r="AC1072" s="2">
        <f t="shared" si="1255"/>
        <v>43759</v>
      </c>
      <c r="AD1072" s="43">
        <f t="shared" si="1216"/>
        <v>1480</v>
      </c>
      <c r="AE1072" s="235">
        <v>7.2</v>
      </c>
      <c r="AF1072" s="131">
        <f>(AK1071&gt;AF1239)*1</f>
        <v>1</v>
      </c>
      <c r="AG1072" s="112">
        <f>MROUND((AD1072*AG1239),5)</f>
        <v>1450</v>
      </c>
      <c r="AH1072" s="113">
        <f>MROUND((AE1072*AH1239),0.1)</f>
        <v>1.3</v>
      </c>
      <c r="AI1072" s="60">
        <f t="shared" si="1217"/>
        <v>11.200000000000045</v>
      </c>
      <c r="AJ1072" s="60">
        <f t="shared" si="1201"/>
        <v>1495.6</v>
      </c>
      <c r="AK1072" s="133">
        <f t="shared" si="1202"/>
        <v>1505.3</v>
      </c>
      <c r="AL1072" s="41">
        <f t="shared" si="1213"/>
        <v>1510</v>
      </c>
      <c r="AM1072" s="56">
        <f t="shared" si="1214"/>
        <v>8.8000000000000007</v>
      </c>
      <c r="AN1072" s="82">
        <f t="shared" si="1215"/>
        <v>1</v>
      </c>
      <c r="AO1072" s="82">
        <f t="shared" si="1218"/>
        <v>0</v>
      </c>
      <c r="AP1072" s="33">
        <f t="shared" si="1235"/>
        <v>0</v>
      </c>
      <c r="AQ1072" s="29">
        <f t="shared" si="1219"/>
        <v>0</v>
      </c>
      <c r="AR1072" s="86">
        <f t="shared" si="1220"/>
        <v>1</v>
      </c>
      <c r="AS1072" s="33">
        <f t="shared" si="1221"/>
        <v>0</v>
      </c>
      <c r="AT1072" s="19">
        <f t="shared" si="1222"/>
        <v>0</v>
      </c>
      <c r="AU1072" s="18">
        <f t="shared" si="1236"/>
        <v>1</v>
      </c>
      <c r="AV1072" s="5">
        <f t="shared" si="1237"/>
        <v>8.8000000000000007</v>
      </c>
      <c r="AW1072" s="17">
        <f t="shared" si="1223"/>
        <v>1</v>
      </c>
      <c r="AX1072" s="17">
        <f t="shared" si="1224"/>
        <v>0</v>
      </c>
      <c r="AY1072" s="17">
        <f t="shared" si="1238"/>
        <v>0</v>
      </c>
      <c r="AZ1072" s="19">
        <f t="shared" si="1239"/>
        <v>1500</v>
      </c>
      <c r="BA1072" s="19">
        <f t="shared" si="1240"/>
        <v>0</v>
      </c>
      <c r="BB1072" s="19">
        <f t="shared" si="1241"/>
        <v>0</v>
      </c>
      <c r="BC1072" s="19">
        <f t="shared" si="1242"/>
        <v>0</v>
      </c>
      <c r="BD1072" s="17">
        <f t="shared" si="1243"/>
        <v>1500</v>
      </c>
      <c r="BE1072" s="17">
        <f t="shared" si="1225"/>
        <v>0</v>
      </c>
      <c r="BF1072" s="38">
        <f t="shared" si="1226"/>
        <v>0</v>
      </c>
      <c r="BG1072" s="38">
        <f t="shared" si="1227"/>
        <v>0</v>
      </c>
      <c r="BH1072" s="38">
        <f t="shared" si="1244"/>
        <v>0</v>
      </c>
      <c r="BI1072" s="38">
        <f t="shared" si="1228"/>
        <v>-1.3</v>
      </c>
      <c r="BJ1072" s="5">
        <f t="shared" si="1229"/>
        <v>0</v>
      </c>
      <c r="BK1072" s="5">
        <f t="shared" si="1245"/>
        <v>0</v>
      </c>
      <c r="BL1072" s="22">
        <f t="shared" si="1246"/>
        <v>8.8000000000000007</v>
      </c>
      <c r="BM1072" s="5">
        <f t="shared" si="1247"/>
        <v>7.5000000000000009</v>
      </c>
      <c r="BN1072" s="66">
        <f t="shared" si="1248"/>
        <v>750.00000000000011</v>
      </c>
      <c r="BO1072" s="5">
        <f>AP1072*BO1910</f>
        <v>0</v>
      </c>
      <c r="BP1072" s="5">
        <f>AU1072*BP1239</f>
        <v>-39</v>
      </c>
      <c r="BQ1072" s="5">
        <f t="shared" si="1205"/>
        <v>-39</v>
      </c>
      <c r="BR1072" s="356">
        <f t="shared" si="1187"/>
        <v>672.00000000000011</v>
      </c>
      <c r="BS1072" s="5">
        <f t="shared" si="1249"/>
        <v>1505.3</v>
      </c>
      <c r="BT1072" s="6"/>
      <c r="BU1072" s="306">
        <v>43759</v>
      </c>
      <c r="BV1072" s="38">
        <f t="shared" si="1230"/>
        <v>1505.3</v>
      </c>
      <c r="BW1072" s="66">
        <f>BV27*BV1072</f>
        <v>124015.48854836052</v>
      </c>
      <c r="BX1072" s="66">
        <f t="shared" si="1259"/>
        <v>922.72202998846478</v>
      </c>
      <c r="BY1072" s="17">
        <f t="shared" si="1256"/>
        <v>1</v>
      </c>
      <c r="BZ1072" s="17">
        <f t="shared" si="1260"/>
        <v>0</v>
      </c>
      <c r="CA1072" s="66">
        <f t="shared" si="1206"/>
        <v>672</v>
      </c>
      <c r="CB1072" s="66">
        <f>N3+CE1072</f>
        <v>238997</v>
      </c>
      <c r="CC1072" s="66">
        <f>MAX(BW404:BW1072)</f>
        <v>154630.08732904927</v>
      </c>
      <c r="CD1072" s="66">
        <f t="shared" si="1233"/>
        <v>-30614.598780688757</v>
      </c>
      <c r="CE1072" s="66">
        <f t="shared" si="1207"/>
        <v>188997</v>
      </c>
      <c r="CF1072" s="66">
        <f>MAX(CE404:CE1072)</f>
        <v>188997</v>
      </c>
      <c r="CG1072" s="66">
        <f t="shared" si="1234"/>
        <v>0</v>
      </c>
      <c r="CH1072" s="370">
        <f t="shared" si="1203"/>
        <v>43759</v>
      </c>
      <c r="CI1072" s="17">
        <f t="shared" si="1231"/>
        <v>1</v>
      </c>
      <c r="CJ1072" s="17">
        <f t="shared" si="1232"/>
        <v>0</v>
      </c>
      <c r="CK1072" s="38">
        <f>MAX(BV38:BV1072)</f>
        <v>1876.9</v>
      </c>
      <c r="CL1072" s="38">
        <f t="shared" si="1257"/>
        <v>-371.60000000000014</v>
      </c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</row>
    <row r="1073" spans="1:147" customFormat="1" x14ac:dyDescent="0.25">
      <c r="A1073" s="3"/>
      <c r="B1073" s="254">
        <f t="shared" si="1250"/>
        <v>43514</v>
      </c>
      <c r="C1073" s="5">
        <f t="shared" si="1253"/>
        <v>52276</v>
      </c>
      <c r="D1073" s="5">
        <v>0</v>
      </c>
      <c r="E1073" s="66">
        <f t="shared" si="1258"/>
        <v>0</v>
      </c>
      <c r="F1073" s="66">
        <f t="shared" si="1251"/>
        <v>211</v>
      </c>
      <c r="G1073" s="4">
        <f t="shared" si="1254"/>
        <v>52487</v>
      </c>
      <c r="H1073" s="8">
        <f t="shared" si="1252"/>
        <v>4.0362690335909402E-3</v>
      </c>
      <c r="I1073" s="3"/>
      <c r="J1073" s="306">
        <v>43766</v>
      </c>
      <c r="K1073" s="176">
        <v>1507.4</v>
      </c>
      <c r="L1073" s="176">
        <v>1519</v>
      </c>
      <c r="M1073" s="176">
        <v>1483.1</v>
      </c>
      <c r="N1073" s="178">
        <v>1511.4</v>
      </c>
      <c r="O1073" s="5">
        <f t="shared" si="1209"/>
        <v>35.900000000000091</v>
      </c>
      <c r="P1073" s="8">
        <f t="shared" si="1210"/>
        <v>2.381584184688874E-2</v>
      </c>
      <c r="Q1073" s="8">
        <f>(AVERAGE(P1070:P1072))*Q1239</f>
        <v>9.1809843391792486E-3</v>
      </c>
      <c r="R1073" s="8">
        <f>P1072/P1239</f>
        <v>0.69969218610954509</v>
      </c>
      <c r="S1073" s="109">
        <f t="shared" si="1195"/>
        <v>1493.5605842071213</v>
      </c>
      <c r="T1073" s="5">
        <f t="shared" si="1196"/>
        <v>12.400000000000091</v>
      </c>
      <c r="U1073" s="8">
        <f t="shared" si="1208"/>
        <v>0.50399999999999634</v>
      </c>
      <c r="V1073" s="19">
        <f t="shared" si="1197"/>
        <v>0</v>
      </c>
      <c r="W1073" s="109">
        <f t="shared" si="1198"/>
        <v>1521.2394157928788</v>
      </c>
      <c r="X1073" s="5">
        <f t="shared" si="1199"/>
        <v>12.599999999999909</v>
      </c>
      <c r="Y1073" s="8">
        <f t="shared" si="1211"/>
        <v>0.49600000000000366</v>
      </c>
      <c r="Z1073" s="5">
        <f t="shared" si="1200"/>
        <v>0</v>
      </c>
      <c r="AA1073" s="5">
        <f>K1073*AA1239</f>
        <v>19.5962</v>
      </c>
      <c r="AB1073" s="5">
        <f t="shared" si="1212"/>
        <v>13.711308017439867</v>
      </c>
      <c r="AC1073" s="2">
        <f t="shared" si="1255"/>
        <v>43766</v>
      </c>
      <c r="AD1073" s="43">
        <f t="shared" si="1216"/>
        <v>1495</v>
      </c>
      <c r="AE1073" s="235">
        <v>4</v>
      </c>
      <c r="AF1073" s="131">
        <f>(AK1072&gt;AF1239)*1</f>
        <v>1</v>
      </c>
      <c r="AG1073" s="112">
        <f>MROUND((AD1073*AG1239),5)</f>
        <v>1465</v>
      </c>
      <c r="AH1073" s="113">
        <f>MROUND((AE1073*AH1239),0.1)</f>
        <v>0.70000000000000007</v>
      </c>
      <c r="AI1073" s="60">
        <f t="shared" si="1217"/>
        <v>6.1000000000001364</v>
      </c>
      <c r="AJ1073" s="60">
        <f t="shared" si="1201"/>
        <v>1507.4</v>
      </c>
      <c r="AK1073" s="133">
        <f t="shared" si="1202"/>
        <v>1511.4</v>
      </c>
      <c r="AL1073" s="41">
        <f t="shared" si="1213"/>
        <v>1520</v>
      </c>
      <c r="AM1073" s="56">
        <f t="shared" si="1214"/>
        <v>4.3</v>
      </c>
      <c r="AN1073" s="82">
        <f t="shared" si="1215"/>
        <v>1</v>
      </c>
      <c r="AO1073" s="82">
        <f t="shared" si="1218"/>
        <v>0</v>
      </c>
      <c r="AP1073" s="33">
        <f t="shared" si="1235"/>
        <v>0</v>
      </c>
      <c r="AQ1073" s="29">
        <f t="shared" si="1219"/>
        <v>0</v>
      </c>
      <c r="AR1073" s="86">
        <f t="shared" si="1220"/>
        <v>1</v>
      </c>
      <c r="AS1073" s="33">
        <f t="shared" si="1221"/>
        <v>0</v>
      </c>
      <c r="AT1073" s="19">
        <f t="shared" si="1222"/>
        <v>0</v>
      </c>
      <c r="AU1073" s="18">
        <f t="shared" si="1236"/>
        <v>1</v>
      </c>
      <c r="AV1073" s="5">
        <f t="shared" si="1237"/>
        <v>4.3</v>
      </c>
      <c r="AW1073" s="17">
        <f t="shared" si="1223"/>
        <v>1</v>
      </c>
      <c r="AX1073" s="17">
        <f t="shared" si="1224"/>
        <v>0</v>
      </c>
      <c r="AY1073" s="17">
        <f t="shared" si="1238"/>
        <v>0</v>
      </c>
      <c r="AZ1073" s="19">
        <f t="shared" si="1239"/>
        <v>1500</v>
      </c>
      <c r="BA1073" s="19">
        <f t="shared" si="1240"/>
        <v>0</v>
      </c>
      <c r="BB1073" s="19">
        <f t="shared" si="1241"/>
        <v>0</v>
      </c>
      <c r="BC1073" s="19">
        <f t="shared" si="1242"/>
        <v>0</v>
      </c>
      <c r="BD1073" s="17">
        <f t="shared" si="1243"/>
        <v>1500</v>
      </c>
      <c r="BE1073" s="17">
        <f t="shared" si="1225"/>
        <v>0</v>
      </c>
      <c r="BF1073" s="38">
        <f t="shared" si="1226"/>
        <v>0</v>
      </c>
      <c r="BG1073" s="38">
        <f t="shared" si="1227"/>
        <v>0</v>
      </c>
      <c r="BH1073" s="38">
        <f t="shared" si="1244"/>
        <v>0</v>
      </c>
      <c r="BI1073" s="38">
        <f t="shared" si="1228"/>
        <v>-0.70000000000000007</v>
      </c>
      <c r="BJ1073" s="5">
        <f t="shared" si="1229"/>
        <v>0</v>
      </c>
      <c r="BK1073" s="5">
        <f t="shared" si="1245"/>
        <v>0</v>
      </c>
      <c r="BL1073" s="22">
        <f t="shared" si="1246"/>
        <v>4.3</v>
      </c>
      <c r="BM1073" s="5">
        <f t="shared" si="1247"/>
        <v>3.5999999999999996</v>
      </c>
      <c r="BN1073" s="66">
        <f t="shared" si="1248"/>
        <v>359.99999999999994</v>
      </c>
      <c r="BO1073" s="5">
        <f>AP1073*BO1911</f>
        <v>0</v>
      </c>
      <c r="BP1073" s="5">
        <f>AU1073*BP1239</f>
        <v>-39</v>
      </c>
      <c r="BQ1073" s="5">
        <f t="shared" si="1205"/>
        <v>-39</v>
      </c>
      <c r="BR1073" s="356">
        <f t="shared" si="1187"/>
        <v>281.99999999999994</v>
      </c>
      <c r="BS1073" s="5">
        <f t="shared" si="1249"/>
        <v>1511.4</v>
      </c>
      <c r="BT1073" s="6"/>
      <c r="BU1073" s="306">
        <v>43766</v>
      </c>
      <c r="BV1073" s="38">
        <f t="shared" si="1230"/>
        <v>1511.4</v>
      </c>
      <c r="BW1073" s="66">
        <f>BV27*BV1073</f>
        <v>124518.04251112211</v>
      </c>
      <c r="BX1073" s="66">
        <f t="shared" si="1259"/>
        <v>502.55396276159445</v>
      </c>
      <c r="BY1073" s="17">
        <f t="shared" si="1256"/>
        <v>1</v>
      </c>
      <c r="BZ1073" s="17">
        <f t="shared" si="1260"/>
        <v>0</v>
      </c>
      <c r="CA1073" s="66">
        <f t="shared" si="1206"/>
        <v>282</v>
      </c>
      <c r="CB1073" s="66">
        <f>N3+CE1073</f>
        <v>239279</v>
      </c>
      <c r="CC1073" s="66">
        <f>MAX(BW404:BW1073)</f>
        <v>154630.08732904927</v>
      </c>
      <c r="CD1073" s="66">
        <f t="shared" si="1233"/>
        <v>-30112.044817927163</v>
      </c>
      <c r="CE1073" s="66">
        <f t="shared" si="1207"/>
        <v>189279</v>
      </c>
      <c r="CF1073" s="66">
        <f>MAX(CE404:CE1073)</f>
        <v>189279</v>
      </c>
      <c r="CG1073" s="66">
        <f t="shared" si="1234"/>
        <v>0</v>
      </c>
      <c r="CH1073" s="370">
        <f t="shared" si="1203"/>
        <v>43766</v>
      </c>
      <c r="CI1073" s="17">
        <f t="shared" si="1231"/>
        <v>1</v>
      </c>
      <c r="CJ1073" s="17">
        <f t="shared" si="1232"/>
        <v>0</v>
      </c>
      <c r="CK1073" s="38">
        <f>MAX(BV38:BV1073)</f>
        <v>1876.9</v>
      </c>
      <c r="CL1073" s="38">
        <f t="shared" si="1257"/>
        <v>-365.5</v>
      </c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</row>
    <row r="1074" spans="1:147" customFormat="1" x14ac:dyDescent="0.25">
      <c r="A1074" s="3"/>
      <c r="B1074" s="254">
        <f t="shared" si="1250"/>
        <v>43521</v>
      </c>
      <c r="C1074" s="5">
        <f t="shared" si="1253"/>
        <v>52487</v>
      </c>
      <c r="D1074" s="5">
        <v>0</v>
      </c>
      <c r="E1074" s="66">
        <f t="shared" si="1258"/>
        <v>0</v>
      </c>
      <c r="F1074" s="66">
        <f t="shared" si="1251"/>
        <v>-2219</v>
      </c>
      <c r="G1074" s="4">
        <f t="shared" si="1254"/>
        <v>50268</v>
      </c>
      <c r="H1074" s="8">
        <f t="shared" si="1252"/>
        <v>-4.2277135290643399E-2</v>
      </c>
      <c r="I1074" s="3"/>
      <c r="J1074" s="306">
        <v>43773</v>
      </c>
      <c r="K1074" s="176">
        <v>1516.4</v>
      </c>
      <c r="L1074" s="176">
        <v>1517.1</v>
      </c>
      <c r="M1074" s="176">
        <v>1457</v>
      </c>
      <c r="N1074" s="178">
        <v>1462.9</v>
      </c>
      <c r="O1074" s="5">
        <f t="shared" si="1209"/>
        <v>60.099999999999909</v>
      </c>
      <c r="P1074" s="8">
        <f t="shared" si="1210"/>
        <v>3.9633342126088038E-2</v>
      </c>
      <c r="Q1074" s="8">
        <f>(AVERAGE(P1071:P1073))*Q1239</f>
        <v>8.4668825286243771E-3</v>
      </c>
      <c r="R1074" s="8">
        <f>P1073/P1239</f>
        <v>0.67540154828377175</v>
      </c>
      <c r="S1074" s="109">
        <f t="shared" si="1195"/>
        <v>1503.5608193335941</v>
      </c>
      <c r="T1074" s="5">
        <f t="shared" si="1196"/>
        <v>11.400000000000091</v>
      </c>
      <c r="U1074" s="8">
        <f t="shared" si="1208"/>
        <v>0.54399999999999638</v>
      </c>
      <c r="V1074" s="19">
        <f t="shared" si="1197"/>
        <v>42.099999999999909</v>
      </c>
      <c r="W1074" s="109">
        <f t="shared" si="1198"/>
        <v>1529.2391806664061</v>
      </c>
      <c r="X1074" s="5">
        <f t="shared" si="1199"/>
        <v>13.599999999999909</v>
      </c>
      <c r="Y1074" s="8">
        <f t="shared" si="1211"/>
        <v>0.45600000000000362</v>
      </c>
      <c r="Z1074" s="5">
        <f t="shared" si="1200"/>
        <v>0</v>
      </c>
      <c r="AA1074" s="5">
        <f>K1074*AA1239</f>
        <v>19.713200000000001</v>
      </c>
      <c r="AB1074" s="5">
        <f t="shared" si="1212"/>
        <v>13.31432580162765</v>
      </c>
      <c r="AC1074" s="2">
        <f t="shared" si="1255"/>
        <v>43773</v>
      </c>
      <c r="AD1074" s="43">
        <f t="shared" si="1216"/>
        <v>1505</v>
      </c>
      <c r="AE1074" s="235">
        <v>6.9</v>
      </c>
      <c r="AF1074" s="131">
        <f>(AK1073&gt;AF1239)*1</f>
        <v>1</v>
      </c>
      <c r="AG1074" s="112">
        <f>MROUND((AD1074*AG1239),5)</f>
        <v>1475</v>
      </c>
      <c r="AH1074" s="113">
        <f>MROUND((AE1074*AH1239),0.1)</f>
        <v>1.2000000000000002</v>
      </c>
      <c r="AI1074" s="60">
        <f t="shared" si="1217"/>
        <v>-48.5</v>
      </c>
      <c r="AJ1074" s="60">
        <f t="shared" si="1201"/>
        <v>1516.4</v>
      </c>
      <c r="AK1074" s="133">
        <f t="shared" si="1202"/>
        <v>1462.9</v>
      </c>
      <c r="AL1074" s="41">
        <f t="shared" si="1213"/>
        <v>1530</v>
      </c>
      <c r="AM1074" s="56">
        <f t="shared" si="1214"/>
        <v>6.8000000000000007</v>
      </c>
      <c r="AN1074" s="82">
        <f t="shared" si="1215"/>
        <v>0</v>
      </c>
      <c r="AO1074" s="82">
        <f t="shared" si="1218"/>
        <v>1</v>
      </c>
      <c r="AP1074" s="33">
        <f t="shared" si="1235"/>
        <v>0</v>
      </c>
      <c r="AQ1074" s="29">
        <f t="shared" si="1219"/>
        <v>0</v>
      </c>
      <c r="AR1074" s="86">
        <f t="shared" si="1220"/>
        <v>0</v>
      </c>
      <c r="AS1074" s="33">
        <f t="shared" si="1221"/>
        <v>0</v>
      </c>
      <c r="AT1074" s="19">
        <f t="shared" si="1222"/>
        <v>0</v>
      </c>
      <c r="AU1074" s="18">
        <f t="shared" si="1236"/>
        <v>1</v>
      </c>
      <c r="AV1074" s="5">
        <f t="shared" si="1237"/>
        <v>6.8000000000000007</v>
      </c>
      <c r="AW1074" s="17">
        <f t="shared" si="1223"/>
        <v>1</v>
      </c>
      <c r="AX1074" s="17">
        <f t="shared" si="1224"/>
        <v>0</v>
      </c>
      <c r="AY1074" s="17">
        <f t="shared" si="1238"/>
        <v>0</v>
      </c>
      <c r="AZ1074" s="19">
        <f t="shared" si="1239"/>
        <v>1500</v>
      </c>
      <c r="BA1074" s="19">
        <f t="shared" si="1240"/>
        <v>0</v>
      </c>
      <c r="BB1074" s="19">
        <f t="shared" si="1241"/>
        <v>1475</v>
      </c>
      <c r="BC1074" s="19">
        <f t="shared" si="1242"/>
        <v>0</v>
      </c>
      <c r="BD1074" s="17">
        <f t="shared" si="1243"/>
        <v>0</v>
      </c>
      <c r="BE1074" s="17">
        <f t="shared" si="1225"/>
        <v>1</v>
      </c>
      <c r="BF1074" s="38">
        <f t="shared" si="1226"/>
        <v>1475</v>
      </c>
      <c r="BG1074" s="38">
        <f t="shared" si="1227"/>
        <v>0</v>
      </c>
      <c r="BH1074" s="38">
        <f t="shared" si="1244"/>
        <v>-25</v>
      </c>
      <c r="BI1074" s="38">
        <f t="shared" si="1228"/>
        <v>-26.2</v>
      </c>
      <c r="BJ1074" s="5">
        <f t="shared" si="1229"/>
        <v>0</v>
      </c>
      <c r="BK1074" s="5">
        <f t="shared" si="1245"/>
        <v>0</v>
      </c>
      <c r="BL1074" s="22">
        <f t="shared" si="1246"/>
        <v>6.8000000000000007</v>
      </c>
      <c r="BM1074" s="5">
        <f t="shared" si="1247"/>
        <v>-19.399999999999999</v>
      </c>
      <c r="BN1074" s="66">
        <f t="shared" si="1248"/>
        <v>-1939.9999999999998</v>
      </c>
      <c r="BO1074" s="5">
        <f>AP1074*BO1912</f>
        <v>0</v>
      </c>
      <c r="BP1074" s="5">
        <f>AU1074*BP1239</f>
        <v>-39</v>
      </c>
      <c r="BQ1074" s="5">
        <f t="shared" si="1205"/>
        <v>-39</v>
      </c>
      <c r="BR1074" s="356">
        <f t="shared" si="1187"/>
        <v>-2017.9999999999998</v>
      </c>
      <c r="BS1074" s="5">
        <f t="shared" si="1249"/>
        <v>1462.9</v>
      </c>
      <c r="BT1074" s="6"/>
      <c r="BU1074" s="306">
        <v>43773</v>
      </c>
      <c r="BV1074" s="38">
        <f t="shared" si="1230"/>
        <v>1462.9</v>
      </c>
      <c r="BW1074" s="66">
        <f>BV27*BV1074</f>
        <v>120522.32657768991</v>
      </c>
      <c r="BX1074" s="66">
        <f t="shared" si="1259"/>
        <v>-3995.7159334322059</v>
      </c>
      <c r="BY1074" s="17">
        <f t="shared" si="1256"/>
        <v>0</v>
      </c>
      <c r="BZ1074" s="17">
        <f t="shared" si="1260"/>
        <v>1</v>
      </c>
      <c r="CA1074" s="66">
        <f t="shared" si="1206"/>
        <v>-2018</v>
      </c>
      <c r="CB1074" s="66">
        <f>N3+CE1074</f>
        <v>237261</v>
      </c>
      <c r="CC1074" s="66">
        <f>MAX(BW404:BW1074)</f>
        <v>154630.08732904927</v>
      </c>
      <c r="CD1074" s="66">
        <f t="shared" si="1233"/>
        <v>-34107.760751359368</v>
      </c>
      <c r="CE1074" s="66">
        <f t="shared" si="1207"/>
        <v>187261</v>
      </c>
      <c r="CF1074" s="66">
        <f>MAX(CE404:CE1074)</f>
        <v>189279</v>
      </c>
      <c r="CG1074" s="66">
        <f t="shared" si="1234"/>
        <v>-2018</v>
      </c>
      <c r="CH1074" s="370">
        <f t="shared" si="1203"/>
        <v>43773</v>
      </c>
      <c r="CI1074" s="17">
        <f t="shared" si="1231"/>
        <v>0</v>
      </c>
      <c r="CJ1074" s="17">
        <f t="shared" si="1232"/>
        <v>1</v>
      </c>
      <c r="CK1074" s="38">
        <f>MAX(BV38:BV1074)</f>
        <v>1876.9</v>
      </c>
      <c r="CL1074" s="38">
        <f t="shared" si="1257"/>
        <v>-414</v>
      </c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</row>
    <row r="1075" spans="1:147" customFormat="1" x14ac:dyDescent="0.25">
      <c r="A1075" s="3"/>
      <c r="B1075" s="254">
        <f t="shared" si="1250"/>
        <v>43528</v>
      </c>
      <c r="C1075" s="5">
        <f t="shared" si="1253"/>
        <v>50268</v>
      </c>
      <c r="D1075" s="5">
        <v>0</v>
      </c>
      <c r="E1075" s="66">
        <f t="shared" si="1258"/>
        <v>0</v>
      </c>
      <c r="F1075" s="66">
        <f t="shared" si="1251"/>
        <v>391</v>
      </c>
      <c r="G1075" s="4">
        <f t="shared" si="1254"/>
        <v>50659</v>
      </c>
      <c r="H1075" s="8">
        <f t="shared" si="1252"/>
        <v>7.7783082676852076E-3</v>
      </c>
      <c r="I1075" s="3"/>
      <c r="J1075" s="306">
        <v>43780</v>
      </c>
      <c r="K1075" s="176">
        <v>1460</v>
      </c>
      <c r="L1075" s="176">
        <v>1475.5</v>
      </c>
      <c r="M1075" s="176">
        <v>1446.2</v>
      </c>
      <c r="N1075" s="178">
        <v>1468.5</v>
      </c>
      <c r="O1075" s="5">
        <f t="shared" si="1209"/>
        <v>29.299999999999955</v>
      </c>
      <c r="P1075" s="8">
        <f t="shared" si="1210"/>
        <v>2.0068493150684902E-2</v>
      </c>
      <c r="Q1075" s="8">
        <f>(AVERAGE(P1072:P1074))*Q1239</f>
        <v>1.1749540835337807E-2</v>
      </c>
      <c r="R1075" s="8">
        <f>P1074/P1239</f>
        <v>1.123975411312923</v>
      </c>
      <c r="S1075" s="109">
        <f t="shared" si="1195"/>
        <v>1442.8456703804068</v>
      </c>
      <c r="T1075" s="5">
        <f t="shared" si="1196"/>
        <v>15</v>
      </c>
      <c r="U1075" s="8">
        <f t="shared" si="1208"/>
        <v>0.5</v>
      </c>
      <c r="V1075" s="19">
        <f t="shared" si="1197"/>
        <v>0</v>
      </c>
      <c r="W1075" s="109">
        <f t="shared" si="1198"/>
        <v>1477.1543296195932</v>
      </c>
      <c r="X1075" s="5">
        <f t="shared" si="1199"/>
        <v>15</v>
      </c>
      <c r="Y1075" s="8">
        <f t="shared" si="1211"/>
        <v>0.5</v>
      </c>
      <c r="Z1075" s="5">
        <f t="shared" si="1200"/>
        <v>0</v>
      </c>
      <c r="AA1075" s="5">
        <f>K1075*AA1239</f>
        <v>18.98</v>
      </c>
      <c r="AB1075" s="5">
        <f t="shared" si="1212"/>
        <v>21.333053306719279</v>
      </c>
      <c r="AC1075" s="2">
        <f t="shared" si="1255"/>
        <v>43780</v>
      </c>
      <c r="AD1075" s="43">
        <f t="shared" si="1216"/>
        <v>1445</v>
      </c>
      <c r="AE1075" s="235">
        <v>7.2</v>
      </c>
      <c r="AF1075" s="131">
        <f>(AK1074&gt;AF1239)*1</f>
        <v>1</v>
      </c>
      <c r="AG1075" s="112">
        <f>MROUND((AD1075*AG1239),5)</f>
        <v>1415</v>
      </c>
      <c r="AH1075" s="113">
        <f>MROUND((AE1075*AH1239),0.1)</f>
        <v>1.3</v>
      </c>
      <c r="AI1075" s="60">
        <f t="shared" si="1217"/>
        <v>5.5999999999999091</v>
      </c>
      <c r="AJ1075" s="60">
        <f t="shared" si="1201"/>
        <v>1460</v>
      </c>
      <c r="AK1075" s="133">
        <f t="shared" si="1202"/>
        <v>1468.5</v>
      </c>
      <c r="AL1075" s="41">
        <f t="shared" si="1213"/>
        <v>1475</v>
      </c>
      <c r="AM1075" s="56">
        <f t="shared" si="1214"/>
        <v>6.1000000000000005</v>
      </c>
      <c r="AN1075" s="82">
        <f t="shared" si="1215"/>
        <v>1</v>
      </c>
      <c r="AO1075" s="82">
        <f t="shared" si="1218"/>
        <v>0</v>
      </c>
      <c r="AP1075" s="33">
        <f t="shared" si="1235"/>
        <v>1</v>
      </c>
      <c r="AQ1075" s="29">
        <f t="shared" si="1219"/>
        <v>7.2</v>
      </c>
      <c r="AR1075" s="86">
        <f t="shared" si="1220"/>
        <v>1</v>
      </c>
      <c r="AS1075" s="33">
        <f t="shared" si="1221"/>
        <v>0</v>
      </c>
      <c r="AT1075" s="19">
        <f t="shared" si="1222"/>
        <v>0</v>
      </c>
      <c r="AU1075" s="18">
        <f t="shared" si="1236"/>
        <v>0</v>
      </c>
      <c r="AV1075" s="5">
        <f t="shared" si="1237"/>
        <v>0</v>
      </c>
      <c r="AW1075" s="17">
        <f t="shared" si="1223"/>
        <v>0</v>
      </c>
      <c r="AX1075" s="17">
        <f t="shared" si="1224"/>
        <v>0</v>
      </c>
      <c r="AY1075" s="17">
        <f t="shared" si="1238"/>
        <v>0</v>
      </c>
      <c r="AZ1075" s="19">
        <f t="shared" si="1239"/>
        <v>0</v>
      </c>
      <c r="BA1075" s="19">
        <f t="shared" si="1240"/>
        <v>0</v>
      </c>
      <c r="BB1075" s="19">
        <f t="shared" si="1241"/>
        <v>0</v>
      </c>
      <c r="BC1075" s="19">
        <f t="shared" si="1242"/>
        <v>0</v>
      </c>
      <c r="BD1075" s="17">
        <f t="shared" si="1243"/>
        <v>0</v>
      </c>
      <c r="BE1075" s="17">
        <f t="shared" si="1225"/>
        <v>0</v>
      </c>
      <c r="BF1075" s="38">
        <f t="shared" si="1226"/>
        <v>0</v>
      </c>
      <c r="BG1075" s="38">
        <f t="shared" si="1227"/>
        <v>0</v>
      </c>
      <c r="BH1075" s="38">
        <f t="shared" si="1244"/>
        <v>0</v>
      </c>
      <c r="BI1075" s="38">
        <f t="shared" si="1228"/>
        <v>-1.3</v>
      </c>
      <c r="BJ1075" s="5">
        <f t="shared" si="1229"/>
        <v>7.2</v>
      </c>
      <c r="BK1075" s="5">
        <f t="shared" si="1245"/>
        <v>0</v>
      </c>
      <c r="BL1075" s="22">
        <f t="shared" si="1246"/>
        <v>0</v>
      </c>
      <c r="BM1075" s="5">
        <f t="shared" si="1247"/>
        <v>5.9</v>
      </c>
      <c r="BN1075" s="66">
        <f t="shared" si="1248"/>
        <v>590</v>
      </c>
      <c r="BO1075" s="5">
        <f>AP1075*BO1913</f>
        <v>0</v>
      </c>
      <c r="BP1075" s="5">
        <f>AU1075*BP1239</f>
        <v>0</v>
      </c>
      <c r="BQ1075" s="5">
        <f t="shared" si="1205"/>
        <v>-39</v>
      </c>
      <c r="BR1075" s="356">
        <f t="shared" si="1187"/>
        <v>551</v>
      </c>
      <c r="BS1075" s="5">
        <f t="shared" si="1249"/>
        <v>1468.5</v>
      </c>
      <c r="BT1075" s="6"/>
      <c r="BU1075" s="306">
        <v>43780</v>
      </c>
      <c r="BV1075" s="38">
        <f t="shared" si="1230"/>
        <v>1468.5</v>
      </c>
      <c r="BW1075" s="66">
        <f>BV27*BV1075</f>
        <v>120983.68759268413</v>
      </c>
      <c r="BX1075" s="66">
        <f t="shared" si="1259"/>
        <v>461.36101499422512</v>
      </c>
      <c r="BY1075" s="17">
        <f t="shared" si="1256"/>
        <v>1</v>
      </c>
      <c r="BZ1075" s="17">
        <f t="shared" si="1260"/>
        <v>0</v>
      </c>
      <c r="CA1075" s="66">
        <f t="shared" si="1206"/>
        <v>551</v>
      </c>
      <c r="CB1075" s="66">
        <f>N3+CE1075</f>
        <v>237812</v>
      </c>
      <c r="CC1075" s="66">
        <f>MAX(BW404:BW1075)</f>
        <v>154630.08732904927</v>
      </c>
      <c r="CD1075" s="66">
        <f t="shared" si="1233"/>
        <v>-33646.399736365143</v>
      </c>
      <c r="CE1075" s="66">
        <f t="shared" si="1207"/>
        <v>187812</v>
      </c>
      <c r="CF1075" s="66">
        <f>MAX(CE404:CE1075)</f>
        <v>189279</v>
      </c>
      <c r="CG1075" s="66">
        <f t="shared" si="1234"/>
        <v>-1467</v>
      </c>
      <c r="CH1075" s="370">
        <f t="shared" si="1203"/>
        <v>43780</v>
      </c>
      <c r="CI1075" s="17">
        <f t="shared" si="1231"/>
        <v>1</v>
      </c>
      <c r="CJ1075" s="17">
        <f t="shared" si="1232"/>
        <v>0</v>
      </c>
      <c r="CK1075" s="38">
        <f>MAX(BV38:BV1075)</f>
        <v>1876.9</v>
      </c>
      <c r="CL1075" s="38">
        <f t="shared" si="1257"/>
        <v>-408.40000000000009</v>
      </c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</row>
    <row r="1076" spans="1:147" customFormat="1" x14ac:dyDescent="0.25">
      <c r="A1076" s="3"/>
      <c r="B1076" s="254">
        <f t="shared" si="1250"/>
        <v>43535</v>
      </c>
      <c r="C1076" s="5">
        <f t="shared" si="1253"/>
        <v>50659</v>
      </c>
      <c r="D1076" s="5">
        <v>0</v>
      </c>
      <c r="E1076" s="66">
        <f t="shared" si="1258"/>
        <v>0</v>
      </c>
      <c r="F1076" s="66">
        <f t="shared" si="1251"/>
        <v>630.99999999999989</v>
      </c>
      <c r="G1076" s="4">
        <f t="shared" si="1254"/>
        <v>51290</v>
      </c>
      <c r="H1076" s="8">
        <f t="shared" si="1252"/>
        <v>1.245583213249373E-2</v>
      </c>
      <c r="I1076" s="3"/>
      <c r="J1076" s="306">
        <v>43787</v>
      </c>
      <c r="K1076" s="176">
        <v>1467.8</v>
      </c>
      <c r="L1076" s="176">
        <v>1479.2</v>
      </c>
      <c r="M1076" s="176">
        <v>1456.6</v>
      </c>
      <c r="N1076" s="178">
        <v>1463.6</v>
      </c>
      <c r="O1076" s="5">
        <f t="shared" si="1209"/>
        <v>22.600000000000136</v>
      </c>
      <c r="P1076" s="8">
        <f t="shared" si="1210"/>
        <v>1.5397193078076125E-2</v>
      </c>
      <c r="Q1076" s="8">
        <f>(AVERAGE(P1073:P1075))*Q1239</f>
        <v>1.1135690283154892E-2</v>
      </c>
      <c r="R1076" s="8">
        <f>P1075/P1239</f>
        <v>0.56912921377438352</v>
      </c>
      <c r="S1076" s="109">
        <f t="shared" si="1195"/>
        <v>1451.4550338023853</v>
      </c>
      <c r="T1076" s="5">
        <f t="shared" si="1196"/>
        <v>17.799999999999955</v>
      </c>
      <c r="U1076" s="8">
        <f t="shared" si="1208"/>
        <v>0.49142857142857271</v>
      </c>
      <c r="V1076" s="19">
        <f t="shared" si="1197"/>
        <v>0</v>
      </c>
      <c r="W1076" s="109">
        <f t="shared" si="1198"/>
        <v>1484.1449661976146</v>
      </c>
      <c r="X1076" s="5">
        <f t="shared" si="1199"/>
        <v>17.200000000000045</v>
      </c>
      <c r="Y1076" s="8">
        <f t="shared" si="1211"/>
        <v>0.50857142857142734</v>
      </c>
      <c r="Z1076" s="5">
        <f t="shared" si="1200"/>
        <v>0</v>
      </c>
      <c r="AA1076" s="5">
        <f>K1076*AA1239</f>
        <v>19.081399999999999</v>
      </c>
      <c r="AB1076" s="5">
        <f t="shared" si="1212"/>
        <v>10.859782179714522</v>
      </c>
      <c r="AC1076" s="2">
        <f t="shared" si="1255"/>
        <v>43787</v>
      </c>
      <c r="AD1076" s="43">
        <f t="shared" si="1216"/>
        <v>1450</v>
      </c>
      <c r="AE1076" s="235">
        <v>10.6</v>
      </c>
      <c r="AF1076" s="131">
        <f>(AK1075&gt;AF1239)*1</f>
        <v>1</v>
      </c>
      <c r="AG1076" s="112">
        <f>MROUND((AD1076*AG1239),5)</f>
        <v>1420</v>
      </c>
      <c r="AH1076" s="113">
        <f>MROUND((AE1076*AH1239),0.1)</f>
        <v>1.9000000000000001</v>
      </c>
      <c r="AI1076" s="60">
        <f t="shared" si="1217"/>
        <v>-4.9000000000000909</v>
      </c>
      <c r="AJ1076" s="60">
        <f t="shared" si="1201"/>
        <v>1467.8</v>
      </c>
      <c r="AK1076" s="133">
        <f t="shared" si="1202"/>
        <v>1463.6</v>
      </c>
      <c r="AL1076" s="41">
        <f t="shared" si="1213"/>
        <v>1485</v>
      </c>
      <c r="AM1076" s="56">
        <f t="shared" si="1214"/>
        <v>10.700000000000001</v>
      </c>
      <c r="AN1076" s="82">
        <f t="shared" si="1215"/>
        <v>0</v>
      </c>
      <c r="AO1076" s="82">
        <f t="shared" si="1218"/>
        <v>1</v>
      </c>
      <c r="AP1076" s="33">
        <f t="shared" si="1235"/>
        <v>1</v>
      </c>
      <c r="AQ1076" s="29">
        <f t="shared" si="1219"/>
        <v>10.6</v>
      </c>
      <c r="AR1076" s="86">
        <f t="shared" si="1220"/>
        <v>1</v>
      </c>
      <c r="AS1076" s="33">
        <f t="shared" si="1221"/>
        <v>0</v>
      </c>
      <c r="AT1076" s="19">
        <f t="shared" si="1222"/>
        <v>0</v>
      </c>
      <c r="AU1076" s="18">
        <f t="shared" si="1236"/>
        <v>0</v>
      </c>
      <c r="AV1076" s="5">
        <f t="shared" si="1237"/>
        <v>0</v>
      </c>
      <c r="AW1076" s="17">
        <f t="shared" si="1223"/>
        <v>0</v>
      </c>
      <c r="AX1076" s="17">
        <f t="shared" si="1224"/>
        <v>0</v>
      </c>
      <c r="AY1076" s="17">
        <f t="shared" si="1238"/>
        <v>0</v>
      </c>
      <c r="AZ1076" s="19">
        <f t="shared" si="1239"/>
        <v>0</v>
      </c>
      <c r="BA1076" s="19">
        <f t="shared" si="1240"/>
        <v>0</v>
      </c>
      <c r="BB1076" s="19">
        <f t="shared" si="1241"/>
        <v>0</v>
      </c>
      <c r="BC1076" s="19">
        <f t="shared" si="1242"/>
        <v>0</v>
      </c>
      <c r="BD1076" s="17">
        <f t="shared" si="1243"/>
        <v>0</v>
      </c>
      <c r="BE1076" s="17">
        <f t="shared" si="1225"/>
        <v>0</v>
      </c>
      <c r="BF1076" s="38">
        <f t="shared" si="1226"/>
        <v>0</v>
      </c>
      <c r="BG1076" s="38">
        <f t="shared" si="1227"/>
        <v>0</v>
      </c>
      <c r="BH1076" s="38">
        <f t="shared" si="1244"/>
        <v>0</v>
      </c>
      <c r="BI1076" s="38">
        <f t="shared" si="1228"/>
        <v>-1.9000000000000001</v>
      </c>
      <c r="BJ1076" s="5">
        <f t="shared" si="1229"/>
        <v>10.6</v>
      </c>
      <c r="BK1076" s="5">
        <f t="shared" si="1245"/>
        <v>0</v>
      </c>
      <c r="BL1076" s="22">
        <f t="shared" si="1246"/>
        <v>0</v>
      </c>
      <c r="BM1076" s="5">
        <f t="shared" si="1247"/>
        <v>8.6999999999999993</v>
      </c>
      <c r="BN1076" s="66">
        <f t="shared" si="1248"/>
        <v>869.99999999999989</v>
      </c>
      <c r="BO1076" s="5">
        <f>AP1076*BO1914</f>
        <v>0</v>
      </c>
      <c r="BP1076" s="5">
        <f>AU1076*BP1239</f>
        <v>0</v>
      </c>
      <c r="BQ1076" s="5">
        <f t="shared" si="1205"/>
        <v>-39</v>
      </c>
      <c r="BR1076" s="356">
        <f t="shared" si="1187"/>
        <v>830.99999999999989</v>
      </c>
      <c r="BS1076" s="5">
        <f t="shared" si="1249"/>
        <v>1463.6</v>
      </c>
      <c r="BT1076" s="6"/>
      <c r="BU1076" s="306">
        <v>43787</v>
      </c>
      <c r="BV1076" s="38">
        <f t="shared" si="1230"/>
        <v>1463.6</v>
      </c>
      <c r="BW1076" s="66">
        <f>BV27*BV1076</f>
        <v>120579.99670456418</v>
      </c>
      <c r="BX1076" s="66">
        <f t="shared" si="1259"/>
        <v>-403.6908881199488</v>
      </c>
      <c r="BY1076" s="17">
        <f t="shared" si="1256"/>
        <v>0</v>
      </c>
      <c r="BZ1076" s="17">
        <f t="shared" si="1260"/>
        <v>1</v>
      </c>
      <c r="CA1076" s="66">
        <f t="shared" si="1206"/>
        <v>831</v>
      </c>
      <c r="CB1076" s="66">
        <f>N3+CE1076</f>
        <v>238643</v>
      </c>
      <c r="CC1076" s="66">
        <f>MAX(BW404:BW1076)</f>
        <v>154630.08732904927</v>
      </c>
      <c r="CD1076" s="66">
        <f t="shared" si="1233"/>
        <v>-34050.090624485092</v>
      </c>
      <c r="CE1076" s="66">
        <f t="shared" si="1207"/>
        <v>188643</v>
      </c>
      <c r="CF1076" s="66">
        <f>MAX(CE404:CE1076)</f>
        <v>189279</v>
      </c>
      <c r="CG1076" s="66">
        <f t="shared" si="1234"/>
        <v>-636</v>
      </c>
      <c r="CH1076" s="370">
        <f t="shared" si="1203"/>
        <v>43787</v>
      </c>
      <c r="CI1076" s="17">
        <f t="shared" si="1231"/>
        <v>1</v>
      </c>
      <c r="CJ1076" s="17">
        <f t="shared" si="1232"/>
        <v>0</v>
      </c>
      <c r="CK1076" s="38">
        <f>MAX(BV38:BV1076)</f>
        <v>1876.9</v>
      </c>
      <c r="CL1076" s="38">
        <f t="shared" si="1257"/>
        <v>-413.30000000000018</v>
      </c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</row>
    <row r="1077" spans="1:147" customFormat="1" x14ac:dyDescent="0.25">
      <c r="A1077" s="3"/>
      <c r="B1077" s="254">
        <f t="shared" si="1250"/>
        <v>43542</v>
      </c>
      <c r="C1077" s="5">
        <f t="shared" si="1253"/>
        <v>51290</v>
      </c>
      <c r="D1077" s="5">
        <v>0</v>
      </c>
      <c r="E1077" s="66">
        <f t="shared" si="1258"/>
        <v>0</v>
      </c>
      <c r="F1077" s="66">
        <f t="shared" si="1251"/>
        <v>261</v>
      </c>
      <c r="G1077" s="4">
        <f t="shared" si="1254"/>
        <v>51551</v>
      </c>
      <c r="H1077" s="8">
        <f t="shared" si="1252"/>
        <v>5.0887112497562878E-3</v>
      </c>
      <c r="I1077" s="3"/>
      <c r="J1077" s="306">
        <v>43794</v>
      </c>
      <c r="K1077" s="176">
        <v>1461</v>
      </c>
      <c r="L1077" s="176">
        <v>1472.9</v>
      </c>
      <c r="M1077" s="176">
        <v>1453.9</v>
      </c>
      <c r="N1077" s="178">
        <v>1472.7</v>
      </c>
      <c r="O1077" s="5">
        <f t="shared" si="1209"/>
        <v>19</v>
      </c>
      <c r="P1077" s="8">
        <f t="shared" si="1210"/>
        <v>1.3004791238877482E-2</v>
      </c>
      <c r="Q1077" s="8">
        <f>(AVERAGE(P1074:P1076))*Q1239</f>
        <v>1.0013203780646542E-2</v>
      </c>
      <c r="R1077" s="8">
        <f>P1076/P1239</f>
        <v>0.4366542283499138</v>
      </c>
      <c r="S1077" s="109">
        <f t="shared" si="1195"/>
        <v>1446.3707092764755</v>
      </c>
      <c r="T1077" s="5">
        <f t="shared" si="1196"/>
        <v>16</v>
      </c>
      <c r="U1077" s="8">
        <f t="shared" si="1208"/>
        <v>0.46666666666666667</v>
      </c>
      <c r="V1077" s="19">
        <f t="shared" si="1197"/>
        <v>0</v>
      </c>
      <c r="W1077" s="109">
        <f t="shared" si="1198"/>
        <v>1475.6292907235245</v>
      </c>
      <c r="X1077" s="5">
        <f t="shared" si="1199"/>
        <v>14</v>
      </c>
      <c r="Y1077" s="8">
        <f t="shared" si="1211"/>
        <v>0.53333333333333333</v>
      </c>
      <c r="Z1077" s="5">
        <f t="shared" si="1200"/>
        <v>0</v>
      </c>
      <c r="AA1077" s="5">
        <f>K1077*AA1239</f>
        <v>18.992999999999999</v>
      </c>
      <c r="AB1077" s="5">
        <f t="shared" si="1212"/>
        <v>8.2933737590499117</v>
      </c>
      <c r="AC1077" s="2">
        <f t="shared" si="1255"/>
        <v>43794</v>
      </c>
      <c r="AD1077" s="43">
        <f t="shared" si="1216"/>
        <v>1445</v>
      </c>
      <c r="AE1077" s="235">
        <v>5.3</v>
      </c>
      <c r="AF1077" s="131">
        <f>(AK1076&gt;AF1239)*1</f>
        <v>1</v>
      </c>
      <c r="AG1077" s="112">
        <f>MROUND((AD1077*AG1239),5)</f>
        <v>1415</v>
      </c>
      <c r="AH1077" s="113">
        <f>MROUND((AE1077*AH1239),0.1)</f>
        <v>1</v>
      </c>
      <c r="AI1077" s="60">
        <f t="shared" si="1217"/>
        <v>9.1000000000001364</v>
      </c>
      <c r="AJ1077" s="60">
        <f t="shared" si="1201"/>
        <v>1461</v>
      </c>
      <c r="AK1077" s="133">
        <f t="shared" si="1202"/>
        <v>1472.7</v>
      </c>
      <c r="AL1077" s="41">
        <f t="shared" si="1213"/>
        <v>1475</v>
      </c>
      <c r="AM1077" s="56">
        <f t="shared" si="1214"/>
        <v>5.5</v>
      </c>
      <c r="AN1077" s="82">
        <f t="shared" si="1215"/>
        <v>1</v>
      </c>
      <c r="AO1077" s="82">
        <f t="shared" si="1218"/>
        <v>0</v>
      </c>
      <c r="AP1077" s="33">
        <f t="shared" si="1235"/>
        <v>1</v>
      </c>
      <c r="AQ1077" s="29">
        <f t="shared" si="1219"/>
        <v>5.3</v>
      </c>
      <c r="AR1077" s="86">
        <f t="shared" si="1220"/>
        <v>1</v>
      </c>
      <c r="AS1077" s="33">
        <f t="shared" si="1221"/>
        <v>0</v>
      </c>
      <c r="AT1077" s="19">
        <f t="shared" si="1222"/>
        <v>0</v>
      </c>
      <c r="AU1077" s="18">
        <f t="shared" si="1236"/>
        <v>0</v>
      </c>
      <c r="AV1077" s="5">
        <f t="shared" si="1237"/>
        <v>0</v>
      </c>
      <c r="AW1077" s="17">
        <f t="shared" si="1223"/>
        <v>0</v>
      </c>
      <c r="AX1077" s="17">
        <f t="shared" si="1224"/>
        <v>0</v>
      </c>
      <c r="AY1077" s="17">
        <f t="shared" si="1238"/>
        <v>0</v>
      </c>
      <c r="AZ1077" s="19">
        <f t="shared" si="1239"/>
        <v>0</v>
      </c>
      <c r="BA1077" s="19">
        <f t="shared" si="1240"/>
        <v>0</v>
      </c>
      <c r="BB1077" s="19">
        <f t="shared" si="1241"/>
        <v>0</v>
      </c>
      <c r="BC1077" s="19">
        <f t="shared" si="1242"/>
        <v>0</v>
      </c>
      <c r="BD1077" s="17">
        <f t="shared" si="1243"/>
        <v>0</v>
      </c>
      <c r="BE1077" s="17">
        <f t="shared" si="1225"/>
        <v>0</v>
      </c>
      <c r="BF1077" s="38">
        <f t="shared" si="1226"/>
        <v>0</v>
      </c>
      <c r="BG1077" s="38">
        <f t="shared" si="1227"/>
        <v>0</v>
      </c>
      <c r="BH1077" s="38">
        <f t="shared" si="1244"/>
        <v>0</v>
      </c>
      <c r="BI1077" s="38">
        <f t="shared" si="1228"/>
        <v>-1</v>
      </c>
      <c r="BJ1077" s="5">
        <f t="shared" si="1229"/>
        <v>5.3</v>
      </c>
      <c r="BK1077" s="5">
        <f t="shared" si="1245"/>
        <v>0</v>
      </c>
      <c r="BL1077" s="22">
        <f t="shared" si="1246"/>
        <v>0</v>
      </c>
      <c r="BM1077" s="5">
        <f t="shared" si="1247"/>
        <v>4.3</v>
      </c>
      <c r="BN1077" s="66">
        <f t="shared" si="1248"/>
        <v>430</v>
      </c>
      <c r="BO1077" s="5">
        <f>AP1077*BO1915</f>
        <v>0</v>
      </c>
      <c r="BP1077" s="5">
        <f>AU1077*BP1239</f>
        <v>0</v>
      </c>
      <c r="BQ1077" s="5">
        <f t="shared" si="1205"/>
        <v>-39</v>
      </c>
      <c r="BR1077" s="356">
        <f t="shared" si="1187"/>
        <v>391</v>
      </c>
      <c r="BS1077" s="5">
        <f t="shared" si="1249"/>
        <v>1472.7</v>
      </c>
      <c r="BT1077" s="6"/>
      <c r="BU1077" s="306">
        <v>43794</v>
      </c>
      <c r="BV1077" s="38">
        <f t="shared" si="1230"/>
        <v>1472.7</v>
      </c>
      <c r="BW1077" s="66">
        <f>BV27*BV1077</f>
        <v>121329.70835392982</v>
      </c>
      <c r="BX1077" s="66">
        <f t="shared" si="1259"/>
        <v>749.71164936563582</v>
      </c>
      <c r="BY1077" s="17">
        <f t="shared" si="1256"/>
        <v>1</v>
      </c>
      <c r="BZ1077" s="17">
        <f t="shared" si="1260"/>
        <v>0</v>
      </c>
      <c r="CA1077" s="66">
        <f t="shared" si="1206"/>
        <v>391</v>
      </c>
      <c r="CB1077" s="66">
        <f>N3+CE1077</f>
        <v>239034</v>
      </c>
      <c r="CC1077" s="66">
        <f>MAX(BW404:BW1077)</f>
        <v>154630.08732904927</v>
      </c>
      <c r="CD1077" s="66">
        <f t="shared" si="1233"/>
        <v>-33300.378975119456</v>
      </c>
      <c r="CE1077" s="66">
        <f t="shared" si="1207"/>
        <v>189034</v>
      </c>
      <c r="CF1077" s="66">
        <f>MAX(CE404:CE1077)</f>
        <v>189279</v>
      </c>
      <c r="CG1077" s="66">
        <f t="shared" si="1234"/>
        <v>-245</v>
      </c>
      <c r="CH1077" s="370">
        <f t="shared" si="1203"/>
        <v>43794</v>
      </c>
      <c r="CI1077" s="17">
        <f t="shared" si="1231"/>
        <v>1</v>
      </c>
      <c r="CJ1077" s="17">
        <f t="shared" si="1232"/>
        <v>0</v>
      </c>
      <c r="CK1077" s="38">
        <f>MAX(BV38:BV1077)</f>
        <v>1876.9</v>
      </c>
      <c r="CL1077" s="38">
        <f t="shared" si="1257"/>
        <v>-404.20000000000005</v>
      </c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</row>
    <row r="1078" spans="1:147" customFormat="1" x14ac:dyDescent="0.25">
      <c r="A1078" s="3"/>
      <c r="B1078" s="254">
        <f t="shared" si="1250"/>
        <v>43549</v>
      </c>
      <c r="C1078" s="5">
        <f t="shared" si="1253"/>
        <v>51551</v>
      </c>
      <c r="D1078" s="5">
        <v>0</v>
      </c>
      <c r="E1078" s="66">
        <f t="shared" si="1258"/>
        <v>0</v>
      </c>
      <c r="F1078" s="66">
        <f t="shared" si="1251"/>
        <v>291</v>
      </c>
      <c r="G1078" s="4">
        <f t="shared" si="1254"/>
        <v>51842</v>
      </c>
      <c r="H1078" s="8">
        <f t="shared" si="1252"/>
        <v>5.6448953463560355E-3</v>
      </c>
      <c r="I1078" s="3"/>
      <c r="J1078" s="306">
        <v>43801</v>
      </c>
      <c r="K1078" s="176">
        <v>1470.3</v>
      </c>
      <c r="L1078" s="176">
        <v>1489.9</v>
      </c>
      <c r="M1078" s="176">
        <v>1459.8</v>
      </c>
      <c r="N1078" s="178">
        <v>1465.1</v>
      </c>
      <c r="O1078" s="5">
        <f t="shared" si="1209"/>
        <v>30.100000000000136</v>
      </c>
      <c r="P1078" s="8">
        <f t="shared" si="1210"/>
        <v>2.0472012514452926E-2</v>
      </c>
      <c r="Q1078" s="8">
        <f>(AVERAGE(P1075:P1077))*Q1239</f>
        <v>6.4627303290184686E-3</v>
      </c>
      <c r="R1078" s="8">
        <f>P1077/P1239</f>
        <v>0.36880729198294271</v>
      </c>
      <c r="S1078" s="109">
        <f t="shared" si="1195"/>
        <v>1460.7978475972441</v>
      </c>
      <c r="T1078" s="5">
        <f t="shared" si="1196"/>
        <v>10.299999999999955</v>
      </c>
      <c r="U1078" s="8">
        <f t="shared" si="1208"/>
        <v>0.48500000000000226</v>
      </c>
      <c r="V1078" s="19">
        <f t="shared" si="1197"/>
        <v>0</v>
      </c>
      <c r="W1078" s="109">
        <f t="shared" si="1198"/>
        <v>1479.8021524027558</v>
      </c>
      <c r="X1078" s="5">
        <f t="shared" si="1199"/>
        <v>9.7000000000000455</v>
      </c>
      <c r="Y1078" s="8">
        <f t="shared" si="1211"/>
        <v>0.51499999999999768</v>
      </c>
      <c r="Z1078" s="5">
        <f t="shared" si="1200"/>
        <v>0</v>
      </c>
      <c r="AA1078" s="5">
        <f>K1078*AA1239</f>
        <v>19.113899999999997</v>
      </c>
      <c r="AB1078" s="5">
        <f t="shared" si="1212"/>
        <v>7.0493456982327674</v>
      </c>
      <c r="AC1078" s="2">
        <f t="shared" si="1255"/>
        <v>43801</v>
      </c>
      <c r="AD1078" s="43">
        <f t="shared" si="1216"/>
        <v>1460</v>
      </c>
      <c r="AE1078" s="235">
        <v>3.9</v>
      </c>
      <c r="AF1078" s="131">
        <f>(AK1077&gt;AF1239)*1</f>
        <v>1</v>
      </c>
      <c r="AG1078" s="112">
        <f>MROUND((AD1078*AG1239),5)</f>
        <v>1430</v>
      </c>
      <c r="AH1078" s="113">
        <f>MROUND((AE1078*AH1239),0.1)</f>
        <v>0.70000000000000007</v>
      </c>
      <c r="AI1078" s="60">
        <f t="shared" si="1217"/>
        <v>-7.6000000000001364</v>
      </c>
      <c r="AJ1078" s="60">
        <f t="shared" si="1201"/>
        <v>1470.3</v>
      </c>
      <c r="AK1078" s="133">
        <f t="shared" si="1202"/>
        <v>1465.1</v>
      </c>
      <c r="AL1078" s="41">
        <f t="shared" si="1213"/>
        <v>1480</v>
      </c>
      <c r="AM1078" s="56">
        <f t="shared" si="1214"/>
        <v>4.4000000000000004</v>
      </c>
      <c r="AN1078" s="82">
        <f t="shared" si="1215"/>
        <v>0</v>
      </c>
      <c r="AO1078" s="82">
        <f t="shared" si="1218"/>
        <v>1</v>
      </c>
      <c r="AP1078" s="33">
        <f t="shared" si="1235"/>
        <v>1</v>
      </c>
      <c r="AQ1078" s="29">
        <f t="shared" si="1219"/>
        <v>3.9</v>
      </c>
      <c r="AR1078" s="86">
        <f t="shared" si="1220"/>
        <v>1</v>
      </c>
      <c r="AS1078" s="33">
        <f t="shared" si="1221"/>
        <v>0</v>
      </c>
      <c r="AT1078" s="19">
        <f t="shared" si="1222"/>
        <v>0</v>
      </c>
      <c r="AU1078" s="18">
        <f t="shared" si="1236"/>
        <v>0</v>
      </c>
      <c r="AV1078" s="5">
        <f t="shared" si="1237"/>
        <v>0</v>
      </c>
      <c r="AW1078" s="17">
        <f t="shared" si="1223"/>
        <v>0</v>
      </c>
      <c r="AX1078" s="17">
        <f t="shared" si="1224"/>
        <v>0</v>
      </c>
      <c r="AY1078" s="17">
        <f t="shared" si="1238"/>
        <v>0</v>
      </c>
      <c r="AZ1078" s="19">
        <f t="shared" si="1239"/>
        <v>0</v>
      </c>
      <c r="BA1078" s="19">
        <f t="shared" si="1240"/>
        <v>0</v>
      </c>
      <c r="BB1078" s="19">
        <f t="shared" si="1241"/>
        <v>0</v>
      </c>
      <c r="BC1078" s="19">
        <f t="shared" si="1242"/>
        <v>0</v>
      </c>
      <c r="BD1078" s="17">
        <f t="shared" si="1243"/>
        <v>0</v>
      </c>
      <c r="BE1078" s="17">
        <f t="shared" si="1225"/>
        <v>0</v>
      </c>
      <c r="BF1078" s="38">
        <f t="shared" si="1226"/>
        <v>0</v>
      </c>
      <c r="BG1078" s="38">
        <f t="shared" si="1227"/>
        <v>0</v>
      </c>
      <c r="BH1078" s="38">
        <f t="shared" si="1244"/>
        <v>0</v>
      </c>
      <c r="BI1078" s="38">
        <f t="shared" si="1228"/>
        <v>-0.70000000000000007</v>
      </c>
      <c r="BJ1078" s="5">
        <f t="shared" si="1229"/>
        <v>3.9</v>
      </c>
      <c r="BK1078" s="5">
        <f t="shared" si="1245"/>
        <v>0</v>
      </c>
      <c r="BL1078" s="22">
        <f t="shared" si="1246"/>
        <v>0</v>
      </c>
      <c r="BM1078" s="5">
        <f t="shared" si="1247"/>
        <v>3.1999999999999997</v>
      </c>
      <c r="BN1078" s="66">
        <f t="shared" si="1248"/>
        <v>320</v>
      </c>
      <c r="BO1078" s="5">
        <f>AP1078*BO1916</f>
        <v>0</v>
      </c>
      <c r="BP1078" s="5">
        <f>AU1078*BP1239</f>
        <v>0</v>
      </c>
      <c r="BQ1078" s="5">
        <f t="shared" si="1205"/>
        <v>-39</v>
      </c>
      <c r="BR1078" s="356">
        <f t="shared" si="1187"/>
        <v>281</v>
      </c>
      <c r="BS1078" s="5">
        <f t="shared" si="1249"/>
        <v>1465.1</v>
      </c>
      <c r="BT1078" s="6"/>
      <c r="BU1078" s="306">
        <v>43801</v>
      </c>
      <c r="BV1078" s="38">
        <f t="shared" si="1230"/>
        <v>1465.1</v>
      </c>
      <c r="BW1078" s="66">
        <f>BV27*BV1078</f>
        <v>120703.5755478662</v>
      </c>
      <c r="BX1078" s="66">
        <f t="shared" si="1259"/>
        <v>-626.13280606361513</v>
      </c>
      <c r="BY1078" s="17">
        <f t="shared" si="1256"/>
        <v>0</v>
      </c>
      <c r="BZ1078" s="17">
        <f t="shared" si="1260"/>
        <v>1</v>
      </c>
      <c r="CA1078" s="66">
        <f t="shared" si="1206"/>
        <v>281</v>
      </c>
      <c r="CB1078" s="66">
        <f>N3+CE1078</f>
        <v>239315</v>
      </c>
      <c r="CC1078" s="66">
        <f>MAX(BW404:BW1078)</f>
        <v>154630.08732904927</v>
      </c>
      <c r="CD1078" s="66">
        <f t="shared" si="1233"/>
        <v>-33926.511781183071</v>
      </c>
      <c r="CE1078" s="66">
        <f t="shared" si="1207"/>
        <v>189315</v>
      </c>
      <c r="CF1078" s="66">
        <f>MAX(CE404:CE1078)</f>
        <v>189315</v>
      </c>
      <c r="CG1078" s="66">
        <f t="shared" si="1234"/>
        <v>0</v>
      </c>
      <c r="CH1078" s="370">
        <f t="shared" si="1203"/>
        <v>43801</v>
      </c>
      <c r="CI1078" s="17">
        <f t="shared" si="1231"/>
        <v>1</v>
      </c>
      <c r="CJ1078" s="17">
        <f t="shared" si="1232"/>
        <v>0</v>
      </c>
      <c r="CK1078" s="38">
        <f>MAX(BV38:BV1078)</f>
        <v>1876.9</v>
      </c>
      <c r="CL1078" s="38">
        <f t="shared" si="1257"/>
        <v>-411.80000000000018</v>
      </c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</row>
    <row r="1079" spans="1:147" customFormat="1" x14ac:dyDescent="0.25">
      <c r="A1079" s="3"/>
      <c r="B1079" s="254">
        <f t="shared" si="1250"/>
        <v>43556</v>
      </c>
      <c r="C1079" s="5">
        <f t="shared" si="1253"/>
        <v>51842</v>
      </c>
      <c r="D1079" s="5">
        <v>0</v>
      </c>
      <c r="E1079" s="66">
        <f t="shared" si="1258"/>
        <v>0</v>
      </c>
      <c r="F1079" s="66">
        <f t="shared" si="1251"/>
        <v>312.00000000000006</v>
      </c>
      <c r="G1079" s="4">
        <f t="shared" si="1254"/>
        <v>52154</v>
      </c>
      <c r="H1079" s="8">
        <f t="shared" si="1252"/>
        <v>6.0182863315458518E-3</v>
      </c>
      <c r="I1079" s="3"/>
      <c r="J1079" s="306">
        <v>43808</v>
      </c>
      <c r="K1079" s="176">
        <v>1464.1</v>
      </c>
      <c r="L1079" s="176">
        <v>1491.6</v>
      </c>
      <c r="M1079" s="176">
        <v>1463</v>
      </c>
      <c r="N1079" s="178">
        <v>1481.2</v>
      </c>
      <c r="O1079" s="5">
        <f t="shared" si="1209"/>
        <v>28.599999999999909</v>
      </c>
      <c r="P1079" s="8">
        <f t="shared" si="1210"/>
        <v>1.9534184823440961E-2</v>
      </c>
      <c r="Q1079" s="8">
        <f>(AVERAGE(P1076:P1078))*Q1239</f>
        <v>6.5165329108542048E-3</v>
      </c>
      <c r="R1079" s="8">
        <f>P1078/P1239</f>
        <v>0.5805727564718679</v>
      </c>
      <c r="S1079" s="109">
        <f t="shared" si="1195"/>
        <v>1454.5591441652182</v>
      </c>
      <c r="T1079" s="5">
        <f t="shared" si="1196"/>
        <v>9.0999999999999091</v>
      </c>
      <c r="U1079" s="8">
        <f t="shared" si="1208"/>
        <v>0.54500000000000459</v>
      </c>
      <c r="V1079" s="19">
        <f t="shared" si="1197"/>
        <v>0</v>
      </c>
      <c r="W1079" s="109">
        <f t="shared" si="1198"/>
        <v>1473.6408558347816</v>
      </c>
      <c r="X1079" s="5">
        <f t="shared" si="1199"/>
        <v>10.900000000000091</v>
      </c>
      <c r="Y1079" s="8">
        <f t="shared" si="1211"/>
        <v>0.45499999999999541</v>
      </c>
      <c r="Z1079" s="5">
        <f t="shared" si="1200"/>
        <v>6.2000000000000455</v>
      </c>
      <c r="AA1079" s="5">
        <f>K1079*AA1239</f>
        <v>19.033299999999997</v>
      </c>
      <c r="AB1079" s="5">
        <f t="shared" si="1212"/>
        <v>11.050215445756002</v>
      </c>
      <c r="AC1079" s="2">
        <f t="shared" si="1255"/>
        <v>43808</v>
      </c>
      <c r="AD1079" s="43">
        <f t="shared" si="1216"/>
        <v>1455</v>
      </c>
      <c r="AE1079" s="235">
        <v>3.4</v>
      </c>
      <c r="AF1079" s="131">
        <f>(AK1078&gt;AF1239)*1</f>
        <v>1</v>
      </c>
      <c r="AG1079" s="112">
        <f>MROUND((AD1079*AG1239),5)</f>
        <v>1425</v>
      </c>
      <c r="AH1079" s="113">
        <f>MROUND((AE1079*AH1239),0.1)</f>
        <v>0.60000000000000009</v>
      </c>
      <c r="AI1079" s="60">
        <f t="shared" si="1217"/>
        <v>16.100000000000136</v>
      </c>
      <c r="AJ1079" s="60">
        <f t="shared" si="1201"/>
        <v>1464.1</v>
      </c>
      <c r="AK1079" s="133">
        <f t="shared" si="1202"/>
        <v>1481.2</v>
      </c>
      <c r="AL1079" s="41">
        <f t="shared" si="1213"/>
        <v>1475</v>
      </c>
      <c r="AM1079" s="56">
        <f t="shared" si="1214"/>
        <v>3.6</v>
      </c>
      <c r="AN1079" s="82">
        <f t="shared" si="1215"/>
        <v>1</v>
      </c>
      <c r="AO1079" s="82">
        <f t="shared" si="1218"/>
        <v>0</v>
      </c>
      <c r="AP1079" s="33">
        <f t="shared" si="1235"/>
        <v>1</v>
      </c>
      <c r="AQ1079" s="29">
        <f t="shared" si="1219"/>
        <v>3.4</v>
      </c>
      <c r="AR1079" s="86">
        <f t="shared" si="1220"/>
        <v>1</v>
      </c>
      <c r="AS1079" s="33">
        <f t="shared" si="1221"/>
        <v>0</v>
      </c>
      <c r="AT1079" s="19">
        <f t="shared" si="1222"/>
        <v>0</v>
      </c>
      <c r="AU1079" s="18">
        <f t="shared" si="1236"/>
        <v>0</v>
      </c>
      <c r="AV1079" s="5">
        <f t="shared" si="1237"/>
        <v>0</v>
      </c>
      <c r="AW1079" s="17">
        <f t="shared" si="1223"/>
        <v>0</v>
      </c>
      <c r="AX1079" s="17">
        <f t="shared" si="1224"/>
        <v>0</v>
      </c>
      <c r="AY1079" s="17">
        <f t="shared" si="1238"/>
        <v>0</v>
      </c>
      <c r="AZ1079" s="19">
        <f t="shared" si="1239"/>
        <v>0</v>
      </c>
      <c r="BA1079" s="19">
        <f t="shared" si="1240"/>
        <v>0</v>
      </c>
      <c r="BB1079" s="19">
        <f t="shared" si="1241"/>
        <v>0</v>
      </c>
      <c r="BC1079" s="19">
        <f t="shared" si="1242"/>
        <v>0</v>
      </c>
      <c r="BD1079" s="17">
        <f t="shared" si="1243"/>
        <v>0</v>
      </c>
      <c r="BE1079" s="17">
        <f t="shared" si="1225"/>
        <v>0</v>
      </c>
      <c r="BF1079" s="38">
        <f t="shared" si="1226"/>
        <v>0</v>
      </c>
      <c r="BG1079" s="38">
        <f t="shared" si="1227"/>
        <v>0</v>
      </c>
      <c r="BH1079" s="38">
        <f t="shared" si="1244"/>
        <v>0</v>
      </c>
      <c r="BI1079" s="38">
        <f t="shared" si="1228"/>
        <v>-0.60000000000000009</v>
      </c>
      <c r="BJ1079" s="5">
        <f t="shared" si="1229"/>
        <v>3.4</v>
      </c>
      <c r="BK1079" s="5">
        <f t="shared" si="1245"/>
        <v>0</v>
      </c>
      <c r="BL1079" s="22">
        <f t="shared" si="1246"/>
        <v>0</v>
      </c>
      <c r="BM1079" s="5">
        <f t="shared" si="1247"/>
        <v>2.8</v>
      </c>
      <c r="BN1079" s="66">
        <f t="shared" si="1248"/>
        <v>280</v>
      </c>
      <c r="BO1079" s="5">
        <f>AP1079*BO1917</f>
        <v>0</v>
      </c>
      <c r="BP1079" s="5">
        <f>AU1079*BP1239</f>
        <v>0</v>
      </c>
      <c r="BQ1079" s="5">
        <f t="shared" si="1205"/>
        <v>-39</v>
      </c>
      <c r="BR1079" s="356">
        <f t="shared" si="1187"/>
        <v>241</v>
      </c>
      <c r="BS1079" s="5">
        <f t="shared" si="1249"/>
        <v>1481.2</v>
      </c>
      <c r="BT1079" s="6"/>
      <c r="BU1079" s="306">
        <v>43808</v>
      </c>
      <c r="BV1079" s="38">
        <f t="shared" si="1230"/>
        <v>1481.2</v>
      </c>
      <c r="BW1079" s="66">
        <f>BV27*BV1079</f>
        <v>122029.98846597463</v>
      </c>
      <c r="BX1079" s="66">
        <f t="shared" si="1259"/>
        <v>1326.4129181084281</v>
      </c>
      <c r="BY1079" s="17">
        <f t="shared" si="1256"/>
        <v>1</v>
      </c>
      <c r="BZ1079" s="17">
        <f t="shared" si="1260"/>
        <v>0</v>
      </c>
      <c r="CA1079" s="66">
        <f t="shared" si="1206"/>
        <v>241</v>
      </c>
      <c r="CB1079" s="66">
        <f>N3+CE1079</f>
        <v>239556</v>
      </c>
      <c r="CC1079" s="66">
        <f>MAX(BW404:BW1079)</f>
        <v>154630.08732904927</v>
      </c>
      <c r="CD1079" s="66">
        <f t="shared" si="1233"/>
        <v>-32600.098863074643</v>
      </c>
      <c r="CE1079" s="66">
        <f t="shared" si="1207"/>
        <v>189556</v>
      </c>
      <c r="CF1079" s="66">
        <f>MAX(CE404:CE1079)</f>
        <v>189556</v>
      </c>
      <c r="CG1079" s="66">
        <f t="shared" si="1234"/>
        <v>0</v>
      </c>
      <c r="CH1079" s="370">
        <f t="shared" si="1203"/>
        <v>43808</v>
      </c>
      <c r="CI1079" s="17">
        <f t="shared" si="1231"/>
        <v>1</v>
      </c>
      <c r="CJ1079" s="17">
        <f t="shared" si="1232"/>
        <v>0</v>
      </c>
      <c r="CK1079" s="38">
        <f>MAX(BV38:BV1079)</f>
        <v>1876.9</v>
      </c>
      <c r="CL1079" s="38">
        <f t="shared" si="1257"/>
        <v>-395.70000000000005</v>
      </c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</row>
    <row r="1080" spans="1:147" customFormat="1" x14ac:dyDescent="0.25">
      <c r="A1080" s="3"/>
      <c r="B1080" s="254">
        <f t="shared" si="1250"/>
        <v>43563</v>
      </c>
      <c r="C1080" s="5">
        <f t="shared" si="1253"/>
        <v>52154</v>
      </c>
      <c r="D1080" s="5">
        <v>0</v>
      </c>
      <c r="E1080" s="66">
        <f t="shared" si="1258"/>
        <v>0</v>
      </c>
      <c r="F1080" s="66">
        <f t="shared" si="1251"/>
        <v>582</v>
      </c>
      <c r="G1080" s="4">
        <f t="shared" si="1254"/>
        <v>52736</v>
      </c>
      <c r="H1080" s="8">
        <f t="shared" si="1252"/>
        <v>1.1159259117229743E-2</v>
      </c>
      <c r="I1080" s="3"/>
      <c r="J1080" s="306">
        <v>43815</v>
      </c>
      <c r="K1080" s="176">
        <v>1480</v>
      </c>
      <c r="L1080" s="176">
        <v>1485.8</v>
      </c>
      <c r="M1080" s="176">
        <v>1474.3</v>
      </c>
      <c r="N1080" s="178">
        <v>1480.9</v>
      </c>
      <c r="O1080" s="5">
        <f t="shared" si="1209"/>
        <v>11.5</v>
      </c>
      <c r="P1080" s="8">
        <f t="shared" si="1210"/>
        <v>7.7702702702702707E-3</v>
      </c>
      <c r="Q1080" s="8">
        <f>(AVERAGE(P1077:P1079))*Q1239</f>
        <v>7.0681318102361838E-3</v>
      </c>
      <c r="R1080" s="8">
        <f>P1079/P1239</f>
        <v>0.5539765824375823</v>
      </c>
      <c r="S1080" s="109">
        <f t="shared" si="1195"/>
        <v>1469.5391649208505</v>
      </c>
      <c r="T1080" s="5">
        <f t="shared" si="1196"/>
        <v>10</v>
      </c>
      <c r="U1080" s="8">
        <f t="shared" si="1208"/>
        <v>0.5</v>
      </c>
      <c r="V1080" s="19">
        <f t="shared" si="1197"/>
        <v>0</v>
      </c>
      <c r="W1080" s="109">
        <f t="shared" si="1198"/>
        <v>1490.4608350791495</v>
      </c>
      <c r="X1080" s="5">
        <f t="shared" si="1199"/>
        <v>10</v>
      </c>
      <c r="Y1080" s="8">
        <f t="shared" si="1211"/>
        <v>0.5</v>
      </c>
      <c r="Z1080" s="5">
        <f t="shared" si="1200"/>
        <v>0</v>
      </c>
      <c r="AA1080" s="5">
        <f>K1080*AA1239</f>
        <v>19.239999999999998</v>
      </c>
      <c r="AB1080" s="5">
        <f t="shared" si="1212"/>
        <v>10.658509446099082</v>
      </c>
      <c r="AC1080" s="2">
        <f t="shared" si="1255"/>
        <v>43815</v>
      </c>
      <c r="AD1080" s="43">
        <f t="shared" si="1216"/>
        <v>1470</v>
      </c>
      <c r="AE1080" s="235">
        <v>6</v>
      </c>
      <c r="AF1080" s="131">
        <f>(AK1079&gt;AF1239)*1</f>
        <v>1</v>
      </c>
      <c r="AG1080" s="112">
        <f>MROUND((AD1080*AG1239),5)</f>
        <v>1440</v>
      </c>
      <c r="AH1080" s="113">
        <f>MROUND((AE1080*AH1239),0.1)</f>
        <v>1.1000000000000001</v>
      </c>
      <c r="AI1080" s="60">
        <f t="shared" si="1217"/>
        <v>-0.29999999999995453</v>
      </c>
      <c r="AJ1080" s="60">
        <f t="shared" si="1201"/>
        <v>1480</v>
      </c>
      <c r="AK1080" s="133">
        <f t="shared" si="1202"/>
        <v>1480.9</v>
      </c>
      <c r="AL1080" s="41">
        <f t="shared" si="1213"/>
        <v>1490</v>
      </c>
      <c r="AM1080" s="56">
        <f t="shared" si="1214"/>
        <v>5</v>
      </c>
      <c r="AN1080" s="82">
        <f t="shared" si="1215"/>
        <v>0</v>
      </c>
      <c r="AO1080" s="82">
        <f t="shared" si="1218"/>
        <v>1</v>
      </c>
      <c r="AP1080" s="33">
        <f t="shared" si="1235"/>
        <v>1</v>
      </c>
      <c r="AQ1080" s="29">
        <f t="shared" si="1219"/>
        <v>6</v>
      </c>
      <c r="AR1080" s="86">
        <f t="shared" si="1220"/>
        <v>1</v>
      </c>
      <c r="AS1080" s="33">
        <f t="shared" si="1221"/>
        <v>0</v>
      </c>
      <c r="AT1080" s="19">
        <f t="shared" si="1222"/>
        <v>0</v>
      </c>
      <c r="AU1080" s="18">
        <f t="shared" si="1236"/>
        <v>0</v>
      </c>
      <c r="AV1080" s="5">
        <f t="shared" si="1237"/>
        <v>0</v>
      </c>
      <c r="AW1080" s="17">
        <f t="shared" si="1223"/>
        <v>0</v>
      </c>
      <c r="AX1080" s="17">
        <f t="shared" si="1224"/>
        <v>0</v>
      </c>
      <c r="AY1080" s="17">
        <f t="shared" si="1238"/>
        <v>0</v>
      </c>
      <c r="AZ1080" s="19">
        <f t="shared" si="1239"/>
        <v>0</v>
      </c>
      <c r="BA1080" s="19">
        <f t="shared" si="1240"/>
        <v>0</v>
      </c>
      <c r="BB1080" s="19">
        <f t="shared" si="1241"/>
        <v>0</v>
      </c>
      <c r="BC1080" s="19">
        <f t="shared" si="1242"/>
        <v>0</v>
      </c>
      <c r="BD1080" s="17">
        <f t="shared" si="1243"/>
        <v>0</v>
      </c>
      <c r="BE1080" s="17">
        <f t="shared" si="1225"/>
        <v>0</v>
      </c>
      <c r="BF1080" s="38">
        <f t="shared" si="1226"/>
        <v>0</v>
      </c>
      <c r="BG1080" s="38">
        <f t="shared" si="1227"/>
        <v>0</v>
      </c>
      <c r="BH1080" s="38">
        <f t="shared" si="1244"/>
        <v>0</v>
      </c>
      <c r="BI1080" s="38">
        <f t="shared" si="1228"/>
        <v>-1.1000000000000001</v>
      </c>
      <c r="BJ1080" s="5">
        <f t="shared" si="1229"/>
        <v>6</v>
      </c>
      <c r="BK1080" s="5">
        <f t="shared" si="1245"/>
        <v>0</v>
      </c>
      <c r="BL1080" s="22">
        <f t="shared" si="1246"/>
        <v>0</v>
      </c>
      <c r="BM1080" s="5">
        <f t="shared" si="1247"/>
        <v>4.9000000000000004</v>
      </c>
      <c r="BN1080" s="66">
        <f t="shared" si="1248"/>
        <v>490.00000000000006</v>
      </c>
      <c r="BO1080" s="5">
        <f>AP1080*BO1918</f>
        <v>0</v>
      </c>
      <c r="BP1080" s="5">
        <f>AU1080*BP1239</f>
        <v>0</v>
      </c>
      <c r="BQ1080" s="5">
        <f t="shared" si="1205"/>
        <v>-39</v>
      </c>
      <c r="BR1080" s="356">
        <f t="shared" si="1187"/>
        <v>451.00000000000006</v>
      </c>
      <c r="BS1080" s="5">
        <f t="shared" si="1249"/>
        <v>1480.9</v>
      </c>
      <c r="BT1080" s="6"/>
      <c r="BU1080" s="306">
        <v>43815</v>
      </c>
      <c r="BV1080" s="38">
        <f t="shared" si="1230"/>
        <v>1480.9</v>
      </c>
      <c r="BW1080" s="66">
        <f>BV27*BV1080</f>
        <v>122005.27269731423</v>
      </c>
      <c r="BX1080" s="66">
        <f t="shared" si="1259"/>
        <v>-24.715768660404137</v>
      </c>
      <c r="BY1080" s="17">
        <f t="shared" si="1256"/>
        <v>0</v>
      </c>
      <c r="BZ1080" s="17">
        <f t="shared" si="1260"/>
        <v>1</v>
      </c>
      <c r="CA1080" s="66">
        <f t="shared" si="1206"/>
        <v>451</v>
      </c>
      <c r="CB1080" s="66">
        <f>N3+CE1080</f>
        <v>240007</v>
      </c>
      <c r="CC1080" s="66">
        <f>MAX(BW404:BW1080)</f>
        <v>154630.08732904927</v>
      </c>
      <c r="CD1080" s="66">
        <f t="shared" si="1233"/>
        <v>-32624.814631735047</v>
      </c>
      <c r="CE1080" s="66">
        <f t="shared" si="1207"/>
        <v>190007</v>
      </c>
      <c r="CF1080" s="66">
        <f>MAX(CE404:CE1080)</f>
        <v>190007</v>
      </c>
      <c r="CG1080" s="66">
        <f t="shared" si="1234"/>
        <v>0</v>
      </c>
      <c r="CH1080" s="370">
        <f t="shared" si="1203"/>
        <v>43815</v>
      </c>
      <c r="CI1080" s="17">
        <f t="shared" si="1231"/>
        <v>1</v>
      </c>
      <c r="CJ1080" s="17">
        <f t="shared" si="1232"/>
        <v>0</v>
      </c>
      <c r="CK1080" s="38">
        <f>MAX(BV38:BV1080)</f>
        <v>1876.9</v>
      </c>
      <c r="CL1080" s="38">
        <f t="shared" si="1257"/>
        <v>-396</v>
      </c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</row>
    <row r="1081" spans="1:147" customFormat="1" x14ac:dyDescent="0.25">
      <c r="A1081" s="3"/>
      <c r="B1081" s="254">
        <f t="shared" si="1250"/>
        <v>43570</v>
      </c>
      <c r="C1081" s="5">
        <f t="shared" si="1253"/>
        <v>52736</v>
      </c>
      <c r="D1081" s="5">
        <v>0</v>
      </c>
      <c r="E1081" s="66">
        <f t="shared" si="1258"/>
        <v>0</v>
      </c>
      <c r="F1081" s="66">
        <f t="shared" si="1251"/>
        <v>202</v>
      </c>
      <c r="G1081" s="4">
        <f t="shared" si="1254"/>
        <v>52938</v>
      </c>
      <c r="H1081" s="8">
        <f t="shared" si="1252"/>
        <v>3.8304004854368932E-3</v>
      </c>
      <c r="I1081" s="3"/>
      <c r="J1081" s="306">
        <v>43822</v>
      </c>
      <c r="K1081" s="176">
        <v>1482.4</v>
      </c>
      <c r="L1081" s="176">
        <v>1519.9</v>
      </c>
      <c r="M1081" s="176">
        <v>1481.2</v>
      </c>
      <c r="N1081" s="178">
        <v>1518.1</v>
      </c>
      <c r="O1081" s="5">
        <f t="shared" si="1209"/>
        <v>38.700000000000045</v>
      </c>
      <c r="P1081" s="8">
        <f t="shared" si="1210"/>
        <v>2.6106314085267163E-2</v>
      </c>
      <c r="Q1081" s="8">
        <f>(AVERAGE(P1078:P1080))*Q1239</f>
        <v>6.3701956810885548E-3</v>
      </c>
      <c r="R1081" s="8">
        <f>P1080/P1239</f>
        <v>0.22035973386384822</v>
      </c>
      <c r="S1081" s="109">
        <f t="shared" si="1195"/>
        <v>1472.9568219223545</v>
      </c>
      <c r="T1081" s="5">
        <f t="shared" si="1196"/>
        <v>7.4000000000000909</v>
      </c>
      <c r="U1081" s="8">
        <f t="shared" si="1208"/>
        <v>0.5066666666666606</v>
      </c>
      <c r="V1081" s="19">
        <f t="shared" si="1197"/>
        <v>0</v>
      </c>
      <c r="W1081" s="109">
        <f t="shared" si="1198"/>
        <v>1491.8431780776457</v>
      </c>
      <c r="X1081" s="5">
        <f t="shared" si="1199"/>
        <v>7.5999999999999091</v>
      </c>
      <c r="Y1081" s="8">
        <f t="shared" si="1211"/>
        <v>0.4933333333333394</v>
      </c>
      <c r="Z1081" s="5">
        <f t="shared" si="1200"/>
        <v>28.099999999999909</v>
      </c>
      <c r="AA1081" s="5">
        <f>K1081*AA1239</f>
        <v>19.2712</v>
      </c>
      <c r="AB1081" s="5">
        <f t="shared" si="1212"/>
        <v>4.2465965032369919</v>
      </c>
      <c r="AC1081" s="2">
        <f t="shared" si="1255"/>
        <v>43822</v>
      </c>
      <c r="AD1081" s="43">
        <f t="shared" si="1216"/>
        <v>1475</v>
      </c>
      <c r="AE1081" s="235">
        <v>5.3</v>
      </c>
      <c r="AF1081" s="131">
        <f>(AK1080&gt;AF1239)*1</f>
        <v>1</v>
      </c>
      <c r="AG1081" s="112">
        <f>MROUND((AD1081*AG1239),5)</f>
        <v>1445</v>
      </c>
      <c r="AH1081" s="113">
        <f>MROUND((AE1081*AH1239),0.1)</f>
        <v>1</v>
      </c>
      <c r="AI1081" s="60">
        <f t="shared" si="1217"/>
        <v>37.199999999999818</v>
      </c>
      <c r="AJ1081" s="60">
        <f t="shared" si="1201"/>
        <v>1482.4</v>
      </c>
      <c r="AK1081" s="133">
        <f t="shared" si="1202"/>
        <v>1518.1</v>
      </c>
      <c r="AL1081" s="41">
        <f t="shared" si="1213"/>
        <v>1490</v>
      </c>
      <c r="AM1081" s="56">
        <f t="shared" si="1214"/>
        <v>5.3000000000000007</v>
      </c>
      <c r="AN1081" s="82">
        <f t="shared" si="1215"/>
        <v>1</v>
      </c>
      <c r="AO1081" s="82">
        <f t="shared" si="1218"/>
        <v>0</v>
      </c>
      <c r="AP1081" s="33">
        <f t="shared" si="1235"/>
        <v>1</v>
      </c>
      <c r="AQ1081" s="29">
        <f t="shared" si="1219"/>
        <v>5.3</v>
      </c>
      <c r="AR1081" s="86">
        <f t="shared" si="1220"/>
        <v>1</v>
      </c>
      <c r="AS1081" s="33">
        <f t="shared" si="1221"/>
        <v>0</v>
      </c>
      <c r="AT1081" s="19">
        <f t="shared" si="1222"/>
        <v>0</v>
      </c>
      <c r="AU1081" s="18">
        <f t="shared" si="1236"/>
        <v>0</v>
      </c>
      <c r="AV1081" s="5">
        <f t="shared" si="1237"/>
        <v>0</v>
      </c>
      <c r="AW1081" s="17">
        <f t="shared" si="1223"/>
        <v>0</v>
      </c>
      <c r="AX1081" s="17">
        <f t="shared" si="1224"/>
        <v>0</v>
      </c>
      <c r="AY1081" s="17">
        <f t="shared" si="1238"/>
        <v>0</v>
      </c>
      <c r="AZ1081" s="19">
        <f t="shared" si="1239"/>
        <v>0</v>
      </c>
      <c r="BA1081" s="19">
        <f t="shared" si="1240"/>
        <v>0</v>
      </c>
      <c r="BB1081" s="19">
        <f t="shared" si="1241"/>
        <v>0</v>
      </c>
      <c r="BC1081" s="19">
        <f t="shared" si="1242"/>
        <v>0</v>
      </c>
      <c r="BD1081" s="17">
        <f t="shared" si="1243"/>
        <v>0</v>
      </c>
      <c r="BE1081" s="17">
        <f t="shared" si="1225"/>
        <v>0</v>
      </c>
      <c r="BF1081" s="38">
        <f t="shared" si="1226"/>
        <v>0</v>
      </c>
      <c r="BG1081" s="38">
        <f t="shared" si="1227"/>
        <v>0</v>
      </c>
      <c r="BH1081" s="38">
        <f t="shared" si="1244"/>
        <v>0</v>
      </c>
      <c r="BI1081" s="38">
        <f t="shared" si="1228"/>
        <v>-1</v>
      </c>
      <c r="BJ1081" s="5">
        <f t="shared" si="1229"/>
        <v>5.3</v>
      </c>
      <c r="BK1081" s="5">
        <f t="shared" si="1245"/>
        <v>0</v>
      </c>
      <c r="BL1081" s="22">
        <f t="shared" si="1246"/>
        <v>0</v>
      </c>
      <c r="BM1081" s="5">
        <f t="shared" si="1247"/>
        <v>4.3</v>
      </c>
      <c r="BN1081" s="66">
        <f t="shared" si="1248"/>
        <v>430</v>
      </c>
      <c r="BO1081" s="5">
        <f>AP1081*BO1919</f>
        <v>0</v>
      </c>
      <c r="BP1081" s="5">
        <f>AU1081*BP1239</f>
        <v>0</v>
      </c>
      <c r="BQ1081" s="5">
        <f t="shared" si="1205"/>
        <v>-39</v>
      </c>
      <c r="BR1081" s="356">
        <f t="shared" si="1187"/>
        <v>391</v>
      </c>
      <c r="BS1081" s="5">
        <f t="shared" si="1249"/>
        <v>1518.1</v>
      </c>
      <c r="BT1081" s="6"/>
      <c r="BU1081" s="306">
        <v>43822</v>
      </c>
      <c r="BV1081" s="38">
        <f t="shared" si="1230"/>
        <v>1518.1</v>
      </c>
      <c r="BW1081" s="66">
        <f>BV27*BV1081</f>
        <v>125070.02801120449</v>
      </c>
      <c r="BX1081" s="66">
        <f t="shared" si="1259"/>
        <v>3064.7553138902585</v>
      </c>
      <c r="BY1081" s="17">
        <f t="shared" si="1256"/>
        <v>1</v>
      </c>
      <c r="BZ1081" s="17">
        <f t="shared" si="1260"/>
        <v>0</v>
      </c>
      <c r="CA1081" s="66">
        <f t="shared" si="1206"/>
        <v>391</v>
      </c>
      <c r="CB1081" s="66">
        <f>N3+CE1081</f>
        <v>240398</v>
      </c>
      <c r="CC1081" s="66">
        <f>MAX(BW404:BW1081)</f>
        <v>154630.08732904927</v>
      </c>
      <c r="CD1081" s="66">
        <f t="shared" si="1233"/>
        <v>-29560.059317844789</v>
      </c>
      <c r="CE1081" s="66">
        <f t="shared" si="1207"/>
        <v>190398</v>
      </c>
      <c r="CF1081" s="66">
        <f>MAX(CE404:CE1081)</f>
        <v>190398</v>
      </c>
      <c r="CG1081" s="66">
        <f t="shared" si="1234"/>
        <v>0</v>
      </c>
      <c r="CH1081" s="370">
        <f t="shared" si="1203"/>
        <v>43822</v>
      </c>
      <c r="CI1081" s="17">
        <f t="shared" si="1231"/>
        <v>1</v>
      </c>
      <c r="CJ1081" s="17">
        <f t="shared" si="1232"/>
        <v>0</v>
      </c>
      <c r="CK1081" s="38">
        <f>MAX(BV38:BV1081)</f>
        <v>1876.9</v>
      </c>
      <c r="CL1081" s="38">
        <f t="shared" si="1257"/>
        <v>-358.80000000000018</v>
      </c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</row>
    <row r="1082" spans="1:147" customFormat="1" x14ac:dyDescent="0.25">
      <c r="A1082" s="3"/>
      <c r="B1082" s="254">
        <f t="shared" si="1250"/>
        <v>43577</v>
      </c>
      <c r="C1082" s="5">
        <f t="shared" si="1253"/>
        <v>52938</v>
      </c>
      <c r="D1082" s="5">
        <v>0</v>
      </c>
      <c r="E1082" s="66">
        <f t="shared" si="1258"/>
        <v>0</v>
      </c>
      <c r="F1082" s="66">
        <f t="shared" si="1251"/>
        <v>-1798</v>
      </c>
      <c r="G1082" s="4">
        <f t="shared" si="1254"/>
        <v>51140</v>
      </c>
      <c r="H1082" s="8">
        <f t="shared" si="1252"/>
        <v>-3.3964260077826894E-2</v>
      </c>
      <c r="I1082" s="3"/>
      <c r="J1082" s="306">
        <v>43829</v>
      </c>
      <c r="K1082" s="176">
        <v>1515.9</v>
      </c>
      <c r="L1082" s="176">
        <v>1556.6</v>
      </c>
      <c r="M1082" s="176">
        <v>1513.5</v>
      </c>
      <c r="N1082" s="178">
        <v>1552.4</v>
      </c>
      <c r="O1082" s="5">
        <f t="shared" si="1209"/>
        <v>43.099999999999909</v>
      </c>
      <c r="P1082" s="8">
        <f t="shared" si="1210"/>
        <v>2.8431954614420416E-2</v>
      </c>
      <c r="Q1082" s="8">
        <f>(AVERAGE(P1079:P1081))*Q1239</f>
        <v>7.1214358905304538E-3</v>
      </c>
      <c r="R1082" s="8">
        <f>P1081/P1239</f>
        <v>0.74035782847942144</v>
      </c>
      <c r="S1082" s="109">
        <f t="shared" si="1195"/>
        <v>1505.1046153335449</v>
      </c>
      <c r="T1082" s="5">
        <f t="shared" si="1196"/>
        <v>10.900000000000091</v>
      </c>
      <c r="U1082" s="8">
        <f t="shared" si="1208"/>
        <v>0.45499999999999546</v>
      </c>
      <c r="V1082" s="19">
        <f t="shared" si="1197"/>
        <v>0</v>
      </c>
      <c r="W1082" s="109">
        <f t="shared" si="1198"/>
        <v>1526.6953846664553</v>
      </c>
      <c r="X1082" s="5">
        <f t="shared" si="1199"/>
        <v>9.0999999999999091</v>
      </c>
      <c r="Y1082" s="8">
        <f t="shared" si="1211"/>
        <v>0.54500000000000459</v>
      </c>
      <c r="Z1082" s="5">
        <f t="shared" si="1200"/>
        <v>27.400000000000091</v>
      </c>
      <c r="AA1082" s="5">
        <f>K1082*AA1239</f>
        <v>19.706700000000001</v>
      </c>
      <c r="AB1082" s="5">
        <f t="shared" si="1212"/>
        <v>14.590009618495415</v>
      </c>
      <c r="AC1082" s="2">
        <f t="shared" si="1255"/>
        <v>43829</v>
      </c>
      <c r="AD1082" s="43">
        <f t="shared" si="1216"/>
        <v>1505</v>
      </c>
      <c r="AE1082" s="235">
        <v>2.1</v>
      </c>
      <c r="AF1082" s="131">
        <f>(AK1081&gt;AF1239)*1</f>
        <v>1</v>
      </c>
      <c r="AG1082" s="112">
        <f>MROUND((AD1082*AG1239),5)</f>
        <v>1475</v>
      </c>
      <c r="AH1082" s="113">
        <f>MROUND((AE1082*AH1239),0.1)</f>
        <v>0.4</v>
      </c>
      <c r="AI1082" s="60">
        <f t="shared" si="1217"/>
        <v>34.300000000000182</v>
      </c>
      <c r="AJ1082" s="60">
        <f t="shared" si="1201"/>
        <v>1515.9</v>
      </c>
      <c r="AK1082" s="133">
        <f t="shared" si="1202"/>
        <v>1552.4</v>
      </c>
      <c r="AL1082" s="41">
        <f t="shared" si="1213"/>
        <v>1525</v>
      </c>
      <c r="AM1082" s="56">
        <f t="shared" si="1214"/>
        <v>2.1</v>
      </c>
      <c r="AN1082" s="82">
        <f t="shared" si="1215"/>
        <v>1</v>
      </c>
      <c r="AO1082" s="82">
        <f t="shared" si="1218"/>
        <v>0</v>
      </c>
      <c r="AP1082" s="33">
        <f t="shared" si="1235"/>
        <v>1</v>
      </c>
      <c r="AQ1082" s="29">
        <f t="shared" si="1219"/>
        <v>2.1</v>
      </c>
      <c r="AR1082" s="86">
        <f t="shared" si="1220"/>
        <v>1</v>
      </c>
      <c r="AS1082" s="33">
        <f t="shared" si="1221"/>
        <v>0</v>
      </c>
      <c r="AT1082" s="19">
        <f t="shared" si="1222"/>
        <v>0</v>
      </c>
      <c r="AU1082" s="18">
        <f t="shared" si="1236"/>
        <v>0</v>
      </c>
      <c r="AV1082" s="5">
        <f t="shared" si="1237"/>
        <v>0</v>
      </c>
      <c r="AW1082" s="17">
        <f t="shared" si="1223"/>
        <v>0</v>
      </c>
      <c r="AX1082" s="17">
        <f t="shared" si="1224"/>
        <v>0</v>
      </c>
      <c r="AY1082" s="17">
        <f t="shared" si="1238"/>
        <v>0</v>
      </c>
      <c r="AZ1082" s="19">
        <f t="shared" si="1239"/>
        <v>0</v>
      </c>
      <c r="BA1082" s="19">
        <f t="shared" si="1240"/>
        <v>0</v>
      </c>
      <c r="BB1082" s="19">
        <f t="shared" si="1241"/>
        <v>0</v>
      </c>
      <c r="BC1082" s="19">
        <f t="shared" si="1242"/>
        <v>0</v>
      </c>
      <c r="BD1082" s="17">
        <f t="shared" si="1243"/>
        <v>0</v>
      </c>
      <c r="BE1082" s="17">
        <f t="shared" si="1225"/>
        <v>0</v>
      </c>
      <c r="BF1082" s="38">
        <f t="shared" si="1226"/>
        <v>0</v>
      </c>
      <c r="BG1082" s="38">
        <f t="shared" si="1227"/>
        <v>0</v>
      </c>
      <c r="BH1082" s="38">
        <f t="shared" si="1244"/>
        <v>0</v>
      </c>
      <c r="BI1082" s="38">
        <f t="shared" si="1228"/>
        <v>-0.4</v>
      </c>
      <c r="BJ1082" s="5">
        <f t="shared" si="1229"/>
        <v>2.1</v>
      </c>
      <c r="BK1082" s="5">
        <f t="shared" si="1245"/>
        <v>0</v>
      </c>
      <c r="BL1082" s="22">
        <f t="shared" si="1246"/>
        <v>0</v>
      </c>
      <c r="BM1082" s="5">
        <f t="shared" si="1247"/>
        <v>1.7000000000000002</v>
      </c>
      <c r="BN1082" s="66">
        <f t="shared" si="1248"/>
        <v>170.00000000000003</v>
      </c>
      <c r="BO1082" s="5">
        <f>AP1082*BO1920</f>
        <v>0</v>
      </c>
      <c r="BP1082" s="5">
        <f>AU1082*BP1239</f>
        <v>0</v>
      </c>
      <c r="BQ1082" s="5">
        <f t="shared" si="1205"/>
        <v>-39</v>
      </c>
      <c r="BR1082" s="356">
        <f t="shared" si="1187"/>
        <v>131.00000000000003</v>
      </c>
      <c r="BS1082" s="5">
        <f t="shared" si="1249"/>
        <v>1552.4</v>
      </c>
      <c r="BT1082" s="6"/>
      <c r="BU1082" s="306">
        <v>43829</v>
      </c>
      <c r="BV1082" s="38">
        <f t="shared" si="1230"/>
        <v>1552.4</v>
      </c>
      <c r="BW1082" s="66">
        <f>BV27*BV1082</f>
        <v>127895.86422804417</v>
      </c>
      <c r="BX1082" s="66">
        <f t="shared" si="1259"/>
        <v>2825.8362168396852</v>
      </c>
      <c r="BY1082" s="17">
        <f t="shared" si="1256"/>
        <v>1</v>
      </c>
      <c r="BZ1082" s="17">
        <f t="shared" si="1260"/>
        <v>0</v>
      </c>
      <c r="CA1082" s="66">
        <f t="shared" si="1206"/>
        <v>131</v>
      </c>
      <c r="CB1082" s="66">
        <f>N3+CE1082</f>
        <v>240529</v>
      </c>
      <c r="CC1082" s="66">
        <f>MAX(BW404:BW1082)</f>
        <v>154630.08732904927</v>
      </c>
      <c r="CD1082" s="66">
        <f t="shared" si="1233"/>
        <v>-26734.223101005104</v>
      </c>
      <c r="CE1082" s="66">
        <f t="shared" si="1207"/>
        <v>190529</v>
      </c>
      <c r="CF1082" s="66">
        <f>MAX(CE404:CE1082)</f>
        <v>190529</v>
      </c>
      <c r="CG1082" s="66">
        <f t="shared" si="1234"/>
        <v>0</v>
      </c>
      <c r="CH1082" s="370">
        <f t="shared" si="1203"/>
        <v>43829</v>
      </c>
      <c r="CI1082" s="17">
        <f t="shared" si="1231"/>
        <v>1</v>
      </c>
      <c r="CJ1082" s="17">
        <f t="shared" si="1232"/>
        <v>0</v>
      </c>
      <c r="CK1082" s="38">
        <f>MAX(BV38:BV1082)</f>
        <v>1876.9</v>
      </c>
      <c r="CL1082" s="38">
        <f t="shared" si="1257"/>
        <v>-324.5</v>
      </c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</row>
    <row r="1083" spans="1:147" customFormat="1" x14ac:dyDescent="0.25">
      <c r="A1083" s="3"/>
      <c r="B1083" s="254">
        <f t="shared" si="1250"/>
        <v>43584</v>
      </c>
      <c r="C1083" s="5">
        <f t="shared" si="1253"/>
        <v>51140</v>
      </c>
      <c r="D1083" s="5">
        <v>0</v>
      </c>
      <c r="E1083" s="66">
        <f t="shared" si="1258"/>
        <v>0</v>
      </c>
      <c r="F1083" s="66">
        <f t="shared" si="1251"/>
        <v>270.99999999999994</v>
      </c>
      <c r="G1083" s="4">
        <f t="shared" si="1254"/>
        <v>51411</v>
      </c>
      <c r="H1083" s="8">
        <f t="shared" si="1252"/>
        <v>5.2991787250684383E-3</v>
      </c>
      <c r="I1083" s="3"/>
      <c r="J1083" s="306">
        <v>43836</v>
      </c>
      <c r="K1083" s="176">
        <v>1562.7</v>
      </c>
      <c r="L1083" s="176">
        <v>1613.3</v>
      </c>
      <c r="M1083" s="176">
        <v>1541</v>
      </c>
      <c r="N1083" s="178">
        <v>1560.1</v>
      </c>
      <c r="O1083" s="5">
        <f t="shared" si="1209"/>
        <v>72.299999999999955</v>
      </c>
      <c r="P1083" s="8">
        <f t="shared" si="1210"/>
        <v>4.6266077942023393E-2</v>
      </c>
      <c r="Q1083" s="8">
        <f>(AVERAGE(P1080:P1082))*Q1239</f>
        <v>8.3078051959943802E-3</v>
      </c>
      <c r="R1083" s="8">
        <f>P1082/P1239</f>
        <v>0.80631145817850325</v>
      </c>
      <c r="S1083" s="109">
        <f t="shared" si="1195"/>
        <v>1549.7173928202196</v>
      </c>
      <c r="T1083" s="5">
        <f t="shared" si="1196"/>
        <v>12.700000000000045</v>
      </c>
      <c r="U1083" s="8">
        <f t="shared" si="1208"/>
        <v>0.49199999999999816</v>
      </c>
      <c r="V1083" s="19">
        <f t="shared" si="1197"/>
        <v>0</v>
      </c>
      <c r="W1083" s="109">
        <f t="shared" si="1198"/>
        <v>1575.6826071797805</v>
      </c>
      <c r="X1083" s="5">
        <f t="shared" si="1199"/>
        <v>12.299999999999955</v>
      </c>
      <c r="Y1083" s="8">
        <f t="shared" si="1211"/>
        <v>0.50800000000000178</v>
      </c>
      <c r="Z1083" s="5">
        <f t="shared" si="1200"/>
        <v>0</v>
      </c>
      <c r="AA1083" s="5">
        <f>K1083*AA1239</f>
        <v>20.315100000000001</v>
      </c>
      <c r="AB1083" s="5">
        <f t="shared" si="1212"/>
        <v>16.380297904042113</v>
      </c>
      <c r="AC1083" s="2">
        <f t="shared" si="1255"/>
        <v>43836</v>
      </c>
      <c r="AD1083" s="43">
        <f t="shared" si="1216"/>
        <v>1550</v>
      </c>
      <c r="AE1083" s="235">
        <v>6.6</v>
      </c>
      <c r="AF1083" s="131">
        <f>(AK1082&gt;AF1239)*1</f>
        <v>1</v>
      </c>
      <c r="AG1083" s="112">
        <f>MROUND((AD1083*AG1239),5)</f>
        <v>1520</v>
      </c>
      <c r="AH1083" s="113">
        <f>MROUND((AE1083*AH1239),0.1)</f>
        <v>1.2000000000000002</v>
      </c>
      <c r="AI1083" s="60">
        <f t="shared" si="1217"/>
        <v>7.6999999999998181</v>
      </c>
      <c r="AJ1083" s="60">
        <f t="shared" si="1201"/>
        <v>1562.7</v>
      </c>
      <c r="AK1083" s="133">
        <f t="shared" si="1202"/>
        <v>1560.1</v>
      </c>
      <c r="AL1083" s="41">
        <f t="shared" si="1213"/>
        <v>1575</v>
      </c>
      <c r="AM1083" s="56">
        <f t="shared" si="1214"/>
        <v>8</v>
      </c>
      <c r="AN1083" s="82">
        <f t="shared" si="1215"/>
        <v>1</v>
      </c>
      <c r="AO1083" s="82">
        <f t="shared" si="1218"/>
        <v>0</v>
      </c>
      <c r="AP1083" s="33">
        <f t="shared" si="1235"/>
        <v>1</v>
      </c>
      <c r="AQ1083" s="29">
        <f t="shared" si="1219"/>
        <v>6.6</v>
      </c>
      <c r="AR1083" s="86">
        <f t="shared" si="1220"/>
        <v>1</v>
      </c>
      <c r="AS1083" s="33">
        <f t="shared" si="1221"/>
        <v>0</v>
      </c>
      <c r="AT1083" s="19">
        <f t="shared" si="1222"/>
        <v>0</v>
      </c>
      <c r="AU1083" s="18">
        <f t="shared" si="1236"/>
        <v>0</v>
      </c>
      <c r="AV1083" s="5">
        <f t="shared" si="1237"/>
        <v>0</v>
      </c>
      <c r="AW1083" s="17">
        <f t="shared" si="1223"/>
        <v>0</v>
      </c>
      <c r="AX1083" s="17">
        <f t="shared" si="1224"/>
        <v>0</v>
      </c>
      <c r="AY1083" s="17">
        <f t="shared" si="1238"/>
        <v>0</v>
      </c>
      <c r="AZ1083" s="19">
        <f t="shared" si="1239"/>
        <v>0</v>
      </c>
      <c r="BA1083" s="19">
        <f t="shared" si="1240"/>
        <v>0</v>
      </c>
      <c r="BB1083" s="19">
        <f t="shared" si="1241"/>
        <v>0</v>
      </c>
      <c r="BC1083" s="19">
        <f t="shared" si="1242"/>
        <v>0</v>
      </c>
      <c r="BD1083" s="17">
        <f t="shared" si="1243"/>
        <v>0</v>
      </c>
      <c r="BE1083" s="17">
        <f t="shared" si="1225"/>
        <v>0</v>
      </c>
      <c r="BF1083" s="38">
        <f t="shared" si="1226"/>
        <v>0</v>
      </c>
      <c r="BG1083" s="38">
        <f t="shared" si="1227"/>
        <v>0</v>
      </c>
      <c r="BH1083" s="38">
        <f t="shared" si="1244"/>
        <v>0</v>
      </c>
      <c r="BI1083" s="38">
        <f t="shared" si="1228"/>
        <v>-1.2000000000000002</v>
      </c>
      <c r="BJ1083" s="5">
        <f t="shared" si="1229"/>
        <v>6.6</v>
      </c>
      <c r="BK1083" s="5">
        <f t="shared" si="1245"/>
        <v>0</v>
      </c>
      <c r="BL1083" s="22">
        <f t="shared" si="1246"/>
        <v>0</v>
      </c>
      <c r="BM1083" s="5">
        <f t="shared" si="1247"/>
        <v>5.3999999999999995</v>
      </c>
      <c r="BN1083" s="66">
        <f t="shared" si="1248"/>
        <v>540</v>
      </c>
      <c r="BO1083" s="5">
        <f>AP1083*BO1921</f>
        <v>0</v>
      </c>
      <c r="BP1083" s="5">
        <f>AU1083*BP1239</f>
        <v>0</v>
      </c>
      <c r="BQ1083" s="5">
        <f t="shared" si="1205"/>
        <v>-39</v>
      </c>
      <c r="BR1083" s="356">
        <f t="shared" si="1187"/>
        <v>501</v>
      </c>
      <c r="BS1083" s="5">
        <f t="shared" si="1249"/>
        <v>1560.1</v>
      </c>
      <c r="BT1083" s="6"/>
      <c r="BU1083" s="306">
        <v>43836</v>
      </c>
      <c r="BV1083" s="38">
        <f t="shared" si="1230"/>
        <v>1560.1</v>
      </c>
      <c r="BW1083" s="66">
        <f>BV27*BV1083</f>
        <v>128530.23562366122</v>
      </c>
      <c r="BX1083" s="66">
        <f t="shared" si="1259"/>
        <v>634.37139561705408</v>
      </c>
      <c r="BY1083" s="17">
        <f t="shared" si="1256"/>
        <v>1</v>
      </c>
      <c r="BZ1083" s="17">
        <f t="shared" si="1260"/>
        <v>0</v>
      </c>
      <c r="CA1083" s="66">
        <f t="shared" si="1206"/>
        <v>501</v>
      </c>
      <c r="CB1083" s="66">
        <f>N3+CE1083</f>
        <v>241030</v>
      </c>
      <c r="CC1083" s="66">
        <f>MAX(BW404:BW1083)</f>
        <v>154630.08732904927</v>
      </c>
      <c r="CD1083" s="66">
        <f t="shared" si="1233"/>
        <v>-26099.85170538805</v>
      </c>
      <c r="CE1083" s="66">
        <f t="shared" si="1207"/>
        <v>191030</v>
      </c>
      <c r="CF1083" s="66">
        <f>MAX(CE404:CE1083)</f>
        <v>191030</v>
      </c>
      <c r="CG1083" s="66">
        <f t="shared" si="1234"/>
        <v>0</v>
      </c>
      <c r="CH1083" s="370">
        <f t="shared" si="1203"/>
        <v>43836</v>
      </c>
      <c r="CI1083" s="17">
        <f t="shared" ref="CI1083:CI1114" si="1261">(F1122&gt;0)*1</f>
        <v>1</v>
      </c>
      <c r="CJ1083" s="17">
        <f t="shared" ref="CJ1083:CJ1114" si="1262">(F1122&lt;1)*1</f>
        <v>0</v>
      </c>
      <c r="CK1083" s="38">
        <f>MAX(BV38:BV1083)</f>
        <v>1876.9</v>
      </c>
      <c r="CL1083" s="38">
        <f t="shared" si="1257"/>
        <v>-316.80000000000018</v>
      </c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</row>
    <row r="1084" spans="1:147" customFormat="1" x14ac:dyDescent="0.25">
      <c r="A1084" s="3"/>
      <c r="B1084" s="254">
        <f t="shared" si="1250"/>
        <v>43591</v>
      </c>
      <c r="C1084" s="5">
        <f t="shared" si="1253"/>
        <v>51411</v>
      </c>
      <c r="D1084" s="5">
        <v>0</v>
      </c>
      <c r="E1084" s="66">
        <f t="shared" si="1258"/>
        <v>0</v>
      </c>
      <c r="F1084" s="66">
        <f t="shared" si="1251"/>
        <v>351.00000000000006</v>
      </c>
      <c r="G1084" s="4">
        <f t="shared" si="1254"/>
        <v>51762</v>
      </c>
      <c r="H1084" s="8">
        <f t="shared" si="1252"/>
        <v>6.8273326719962661E-3</v>
      </c>
      <c r="I1084" s="3"/>
      <c r="J1084" s="306">
        <v>43843</v>
      </c>
      <c r="K1084" s="176">
        <v>1563</v>
      </c>
      <c r="L1084" s="176">
        <v>1563.1</v>
      </c>
      <c r="M1084" s="176">
        <v>1536.4</v>
      </c>
      <c r="N1084" s="178">
        <v>1560.3</v>
      </c>
      <c r="O1084" s="5">
        <f t="shared" si="1209"/>
        <v>26.699999999999818</v>
      </c>
      <c r="P1084" s="8">
        <f t="shared" si="1210"/>
        <v>1.7082533589251322E-2</v>
      </c>
      <c r="Q1084" s="8">
        <f>(AVERAGE(P1081:P1083))*Q1239</f>
        <v>1.3440579552228131E-2</v>
      </c>
      <c r="R1084" s="8">
        <f>P1083/P1239</f>
        <v>1.3120754192085158</v>
      </c>
      <c r="S1084" s="109">
        <f t="shared" si="1195"/>
        <v>1541.9923741598675</v>
      </c>
      <c r="T1084" s="5">
        <f t="shared" si="1196"/>
        <v>23</v>
      </c>
      <c r="U1084" s="8">
        <f t="shared" si="1208"/>
        <v>0.48888888888888887</v>
      </c>
      <c r="V1084" s="19">
        <f t="shared" si="1197"/>
        <v>0</v>
      </c>
      <c r="W1084" s="109">
        <f t="shared" si="1198"/>
        <v>1584.0076258401325</v>
      </c>
      <c r="X1084" s="5">
        <f t="shared" si="1199"/>
        <v>22</v>
      </c>
      <c r="Y1084" s="8">
        <f t="shared" si="1211"/>
        <v>0.51111111111111107</v>
      </c>
      <c r="Z1084" s="5">
        <f t="shared" si="1200"/>
        <v>0</v>
      </c>
      <c r="AA1084" s="5">
        <f>K1084*AA1239</f>
        <v>20.318999999999999</v>
      </c>
      <c r="AB1084" s="5">
        <f t="shared" si="1212"/>
        <v>26.66006044289783</v>
      </c>
      <c r="AC1084" s="2">
        <f t="shared" si="1255"/>
        <v>43843</v>
      </c>
      <c r="AD1084" s="43">
        <f t="shared" si="1216"/>
        <v>1540</v>
      </c>
      <c r="AE1084" s="235">
        <v>8</v>
      </c>
      <c r="AF1084" s="131">
        <f>(AK1083&gt;AF1239)*1</f>
        <v>1</v>
      </c>
      <c r="AG1084" s="112">
        <f>MROUND((AD1084*AG1239),5)</f>
        <v>1510</v>
      </c>
      <c r="AH1084" s="113">
        <f>MROUND((AE1084*AH1239),0.1)</f>
        <v>1.4000000000000001</v>
      </c>
      <c r="AI1084" s="60">
        <f t="shared" si="1217"/>
        <v>0.20000000000004547</v>
      </c>
      <c r="AJ1084" s="60">
        <f t="shared" si="1201"/>
        <v>1563</v>
      </c>
      <c r="AK1084" s="133">
        <f t="shared" si="1202"/>
        <v>1560.3</v>
      </c>
      <c r="AL1084" s="41">
        <f t="shared" si="1213"/>
        <v>1585</v>
      </c>
      <c r="AM1084" s="56">
        <f t="shared" si="1214"/>
        <v>8.3000000000000007</v>
      </c>
      <c r="AN1084" s="82">
        <f t="shared" si="1215"/>
        <v>1</v>
      </c>
      <c r="AO1084" s="82">
        <f t="shared" si="1218"/>
        <v>0</v>
      </c>
      <c r="AP1084" s="33">
        <f t="shared" si="1235"/>
        <v>1</v>
      </c>
      <c r="AQ1084" s="29">
        <f t="shared" si="1219"/>
        <v>8</v>
      </c>
      <c r="AR1084" s="86">
        <f t="shared" si="1220"/>
        <v>1</v>
      </c>
      <c r="AS1084" s="33">
        <f t="shared" si="1221"/>
        <v>0</v>
      </c>
      <c r="AT1084" s="19">
        <f t="shared" si="1222"/>
        <v>0</v>
      </c>
      <c r="AU1084" s="18">
        <f t="shared" si="1236"/>
        <v>0</v>
      </c>
      <c r="AV1084" s="5">
        <f t="shared" si="1237"/>
        <v>0</v>
      </c>
      <c r="AW1084" s="17">
        <f t="shared" si="1223"/>
        <v>0</v>
      </c>
      <c r="AX1084" s="17">
        <f t="shared" si="1224"/>
        <v>0</v>
      </c>
      <c r="AY1084" s="17">
        <f t="shared" si="1238"/>
        <v>0</v>
      </c>
      <c r="AZ1084" s="19">
        <f t="shared" si="1239"/>
        <v>0</v>
      </c>
      <c r="BA1084" s="19">
        <f t="shared" si="1240"/>
        <v>0</v>
      </c>
      <c r="BB1084" s="19">
        <f t="shared" si="1241"/>
        <v>0</v>
      </c>
      <c r="BC1084" s="19">
        <f t="shared" si="1242"/>
        <v>0</v>
      </c>
      <c r="BD1084" s="17">
        <f t="shared" si="1243"/>
        <v>0</v>
      </c>
      <c r="BE1084" s="17">
        <f t="shared" si="1225"/>
        <v>0</v>
      </c>
      <c r="BF1084" s="38">
        <f t="shared" si="1226"/>
        <v>0</v>
      </c>
      <c r="BG1084" s="38">
        <f t="shared" si="1227"/>
        <v>0</v>
      </c>
      <c r="BH1084" s="38">
        <f t="shared" si="1244"/>
        <v>0</v>
      </c>
      <c r="BI1084" s="38">
        <f t="shared" si="1228"/>
        <v>-1.4000000000000001</v>
      </c>
      <c r="BJ1084" s="5">
        <f t="shared" si="1229"/>
        <v>8</v>
      </c>
      <c r="BK1084" s="5">
        <f t="shared" si="1245"/>
        <v>0</v>
      </c>
      <c r="BL1084" s="22">
        <f t="shared" si="1246"/>
        <v>0</v>
      </c>
      <c r="BM1084" s="5">
        <f t="shared" si="1247"/>
        <v>6.6</v>
      </c>
      <c r="BN1084" s="66">
        <f t="shared" si="1248"/>
        <v>660</v>
      </c>
      <c r="BO1084" s="5">
        <f>AP1084*BO1922</f>
        <v>0</v>
      </c>
      <c r="BP1084" s="5">
        <f>AU1084*BP1239</f>
        <v>0</v>
      </c>
      <c r="BQ1084" s="5">
        <f t="shared" si="1205"/>
        <v>-39</v>
      </c>
      <c r="BR1084" s="356">
        <f t="shared" si="1187"/>
        <v>621</v>
      </c>
      <c r="BS1084" s="5">
        <f t="shared" si="1249"/>
        <v>1560.3</v>
      </c>
      <c r="BT1084" s="6"/>
      <c r="BU1084" s="306">
        <v>43843</v>
      </c>
      <c r="BV1084" s="38">
        <f t="shared" si="1230"/>
        <v>1560.3</v>
      </c>
      <c r="BW1084" s="66">
        <f>BV27*BV1084</f>
        <v>128546.71280276816</v>
      </c>
      <c r="BX1084" s="66">
        <f t="shared" si="1259"/>
        <v>16.477179106936092</v>
      </c>
      <c r="BY1084" s="17">
        <f t="shared" si="1256"/>
        <v>1</v>
      </c>
      <c r="BZ1084" s="17">
        <f t="shared" si="1260"/>
        <v>0</v>
      </c>
      <c r="CA1084" s="66">
        <f t="shared" si="1206"/>
        <v>621</v>
      </c>
      <c r="CB1084" s="66">
        <f>N3+CE1084</f>
        <v>241651</v>
      </c>
      <c r="CC1084" s="66">
        <f>MAX(BW404:BW1084)</f>
        <v>154630.08732904927</v>
      </c>
      <c r="CD1084" s="66">
        <f t="shared" si="1233"/>
        <v>-26083.374526281114</v>
      </c>
      <c r="CE1084" s="66">
        <f t="shared" si="1207"/>
        <v>191651</v>
      </c>
      <c r="CF1084" s="66">
        <f>MAX(CE404:CE1084)</f>
        <v>191651</v>
      </c>
      <c r="CG1084" s="66">
        <f t="shared" si="1234"/>
        <v>0</v>
      </c>
      <c r="CH1084" s="370">
        <f t="shared" si="1203"/>
        <v>43843</v>
      </c>
      <c r="CI1084" s="17">
        <f t="shared" si="1261"/>
        <v>1</v>
      </c>
      <c r="CJ1084" s="17">
        <f t="shared" si="1262"/>
        <v>0</v>
      </c>
      <c r="CK1084" s="38">
        <f>MAX(BV38:BV1084)</f>
        <v>1876.9</v>
      </c>
      <c r="CL1084" s="38">
        <f t="shared" si="1257"/>
        <v>-316.60000000000014</v>
      </c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</row>
    <row r="1085" spans="1:147" customFormat="1" x14ac:dyDescent="0.25">
      <c r="A1085" s="3"/>
      <c r="B1085" s="254">
        <f t="shared" si="1250"/>
        <v>43598</v>
      </c>
      <c r="C1085" s="5">
        <f t="shared" si="1253"/>
        <v>51762</v>
      </c>
      <c r="D1085" s="5">
        <v>0</v>
      </c>
      <c r="E1085" s="66">
        <f t="shared" si="1258"/>
        <v>0</v>
      </c>
      <c r="F1085" s="66">
        <f t="shared" si="1251"/>
        <v>321.00000000000006</v>
      </c>
      <c r="G1085" s="4">
        <f t="shared" si="1254"/>
        <v>52083</v>
      </c>
      <c r="H1085" s="8">
        <f t="shared" si="1252"/>
        <v>6.2014605308913888E-3</v>
      </c>
      <c r="I1085" s="3"/>
      <c r="J1085" s="306">
        <v>43850</v>
      </c>
      <c r="K1085" s="176">
        <v>1557.3</v>
      </c>
      <c r="L1085" s="176">
        <v>1575.5</v>
      </c>
      <c r="M1085" s="176">
        <v>1546</v>
      </c>
      <c r="N1085" s="178">
        <v>1571.9</v>
      </c>
      <c r="O1085" s="5">
        <f t="shared" si="1209"/>
        <v>29.5</v>
      </c>
      <c r="P1085" s="8">
        <f t="shared" si="1210"/>
        <v>1.8943042445257817E-2</v>
      </c>
      <c r="Q1085" s="8">
        <f>(AVERAGE(P1082:P1084))*Q1239</f>
        <v>1.2237408819426018E-2</v>
      </c>
      <c r="R1085" s="8">
        <f>P1084/P1239</f>
        <v>0.48444937235326524</v>
      </c>
      <c r="S1085" s="109">
        <f t="shared" si="1195"/>
        <v>1538.2426832455078</v>
      </c>
      <c r="T1085" s="5">
        <f t="shared" si="1196"/>
        <v>17.299999999999955</v>
      </c>
      <c r="U1085" s="8">
        <f t="shared" si="1208"/>
        <v>0.505714285714287</v>
      </c>
      <c r="V1085" s="19">
        <f t="shared" si="1197"/>
        <v>0</v>
      </c>
      <c r="W1085" s="109">
        <f t="shared" si="1198"/>
        <v>1576.3573167544921</v>
      </c>
      <c r="X1085" s="5">
        <f t="shared" si="1199"/>
        <v>17.700000000000045</v>
      </c>
      <c r="Y1085" s="8">
        <f t="shared" si="1211"/>
        <v>0.494285714285713</v>
      </c>
      <c r="Z1085" s="5">
        <f t="shared" si="1200"/>
        <v>0</v>
      </c>
      <c r="AA1085" s="5">
        <f>K1085*AA1239</f>
        <v>20.244899999999998</v>
      </c>
      <c r="AB1085" s="5">
        <f t="shared" si="1212"/>
        <v>9.807629098354619</v>
      </c>
      <c r="AC1085" s="2">
        <f t="shared" si="1255"/>
        <v>43850</v>
      </c>
      <c r="AD1085" s="43">
        <f t="shared" si="1216"/>
        <v>1540</v>
      </c>
      <c r="AE1085" s="235">
        <v>13</v>
      </c>
      <c r="AF1085" s="131">
        <f>(AK1084&gt;AF1239)*1</f>
        <v>1</v>
      </c>
      <c r="AG1085" s="112">
        <f>MROUND((AD1085*AG1239),5)</f>
        <v>1510</v>
      </c>
      <c r="AH1085" s="113">
        <f>MROUND((AE1085*AH1239),0.1)</f>
        <v>2.3000000000000003</v>
      </c>
      <c r="AI1085" s="60">
        <f t="shared" si="1217"/>
        <v>11.600000000000136</v>
      </c>
      <c r="AJ1085" s="60">
        <f t="shared" si="1201"/>
        <v>1557.3</v>
      </c>
      <c r="AK1085" s="133">
        <f t="shared" si="1202"/>
        <v>1571.9</v>
      </c>
      <c r="AL1085" s="41">
        <f t="shared" si="1213"/>
        <v>1575</v>
      </c>
      <c r="AM1085" s="56">
        <f t="shared" si="1214"/>
        <v>13.600000000000001</v>
      </c>
      <c r="AN1085" s="82">
        <f t="shared" si="1215"/>
        <v>1</v>
      </c>
      <c r="AO1085" s="82">
        <f t="shared" si="1218"/>
        <v>0</v>
      </c>
      <c r="AP1085" s="33">
        <f t="shared" si="1235"/>
        <v>1</v>
      </c>
      <c r="AQ1085" s="29">
        <f t="shared" si="1219"/>
        <v>13</v>
      </c>
      <c r="AR1085" s="86">
        <f t="shared" si="1220"/>
        <v>1</v>
      </c>
      <c r="AS1085" s="33">
        <f t="shared" si="1221"/>
        <v>0</v>
      </c>
      <c r="AT1085" s="19">
        <f t="shared" si="1222"/>
        <v>0</v>
      </c>
      <c r="AU1085" s="18">
        <f t="shared" si="1236"/>
        <v>0</v>
      </c>
      <c r="AV1085" s="5">
        <f t="shared" si="1237"/>
        <v>0</v>
      </c>
      <c r="AW1085" s="17">
        <f t="shared" si="1223"/>
        <v>0</v>
      </c>
      <c r="AX1085" s="17">
        <f t="shared" si="1224"/>
        <v>0</v>
      </c>
      <c r="AY1085" s="17">
        <f t="shared" si="1238"/>
        <v>0</v>
      </c>
      <c r="AZ1085" s="19">
        <f t="shared" si="1239"/>
        <v>0</v>
      </c>
      <c r="BA1085" s="19">
        <f t="shared" si="1240"/>
        <v>0</v>
      </c>
      <c r="BB1085" s="19">
        <f t="shared" si="1241"/>
        <v>0</v>
      </c>
      <c r="BC1085" s="19">
        <f t="shared" si="1242"/>
        <v>0</v>
      </c>
      <c r="BD1085" s="17">
        <f t="shared" si="1243"/>
        <v>0</v>
      </c>
      <c r="BE1085" s="17">
        <f t="shared" si="1225"/>
        <v>0</v>
      </c>
      <c r="BF1085" s="38">
        <f t="shared" si="1226"/>
        <v>0</v>
      </c>
      <c r="BG1085" s="38">
        <f t="shared" si="1227"/>
        <v>0</v>
      </c>
      <c r="BH1085" s="38">
        <f t="shared" si="1244"/>
        <v>0</v>
      </c>
      <c r="BI1085" s="38">
        <f t="shared" si="1228"/>
        <v>-2.3000000000000003</v>
      </c>
      <c r="BJ1085" s="5">
        <f t="shared" si="1229"/>
        <v>13</v>
      </c>
      <c r="BK1085" s="5">
        <f t="shared" si="1245"/>
        <v>0</v>
      </c>
      <c r="BL1085" s="22">
        <f t="shared" si="1246"/>
        <v>0</v>
      </c>
      <c r="BM1085" s="5">
        <f t="shared" si="1247"/>
        <v>10.7</v>
      </c>
      <c r="BN1085" s="66">
        <f t="shared" si="1248"/>
        <v>1070</v>
      </c>
      <c r="BO1085" s="5">
        <f>AP1085*BO1923</f>
        <v>0</v>
      </c>
      <c r="BP1085" s="5">
        <f>AU1085*BP1239</f>
        <v>0</v>
      </c>
      <c r="BQ1085" s="5">
        <f t="shared" si="1205"/>
        <v>-39</v>
      </c>
      <c r="BR1085" s="356">
        <f t="shared" si="1187"/>
        <v>1031</v>
      </c>
      <c r="BS1085" s="5">
        <f t="shared" si="1249"/>
        <v>1571.9</v>
      </c>
      <c r="BT1085" s="6"/>
      <c r="BU1085" s="306">
        <v>43850</v>
      </c>
      <c r="BV1085" s="38">
        <f t="shared" si="1230"/>
        <v>1571.9</v>
      </c>
      <c r="BW1085" s="66">
        <f>BV27*BV1085</f>
        <v>129502.38919097051</v>
      </c>
      <c r="BX1085" s="66">
        <f t="shared" si="1259"/>
        <v>955.67638820235152</v>
      </c>
      <c r="BY1085" s="17">
        <f t="shared" si="1256"/>
        <v>1</v>
      </c>
      <c r="BZ1085" s="17">
        <f t="shared" si="1260"/>
        <v>0</v>
      </c>
      <c r="CA1085" s="66">
        <f t="shared" si="1206"/>
        <v>1031</v>
      </c>
      <c r="CB1085" s="66">
        <f>N3+CE1085</f>
        <v>242682</v>
      </c>
      <c r="CC1085" s="66">
        <f>MAX(BW404:BW1085)</f>
        <v>154630.08732904927</v>
      </c>
      <c r="CD1085" s="66">
        <f t="shared" si="1233"/>
        <v>-25127.698138078762</v>
      </c>
      <c r="CE1085" s="66">
        <f t="shared" si="1207"/>
        <v>192682</v>
      </c>
      <c r="CF1085" s="66">
        <f>MAX(CE404:CE1085)</f>
        <v>192682</v>
      </c>
      <c r="CG1085" s="66">
        <f t="shared" si="1234"/>
        <v>0</v>
      </c>
      <c r="CH1085" s="370">
        <f t="shared" si="1203"/>
        <v>43850</v>
      </c>
      <c r="CI1085" s="17">
        <f t="shared" si="1261"/>
        <v>1</v>
      </c>
      <c r="CJ1085" s="17">
        <f t="shared" si="1262"/>
        <v>0</v>
      </c>
      <c r="CK1085" s="38">
        <f>MAX(BV38:BV1085)</f>
        <v>1876.9</v>
      </c>
      <c r="CL1085" s="38">
        <f t="shared" si="1257"/>
        <v>-305</v>
      </c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</row>
    <row r="1086" spans="1:147" customFormat="1" x14ac:dyDescent="0.25">
      <c r="A1086" s="3"/>
      <c r="B1086" s="254">
        <f t="shared" si="1250"/>
        <v>43605</v>
      </c>
      <c r="C1086" s="5">
        <f t="shared" si="1253"/>
        <v>52083</v>
      </c>
      <c r="D1086" s="5">
        <v>0</v>
      </c>
      <c r="E1086" s="66">
        <f t="shared" si="1258"/>
        <v>0</v>
      </c>
      <c r="F1086" s="66">
        <f t="shared" si="1251"/>
        <v>182</v>
      </c>
      <c r="G1086" s="4">
        <f t="shared" si="1254"/>
        <v>52265</v>
      </c>
      <c r="H1086" s="8">
        <f t="shared" si="1252"/>
        <v>3.4944223643031316E-3</v>
      </c>
      <c r="I1086" s="3"/>
      <c r="J1086" s="306">
        <v>43857</v>
      </c>
      <c r="K1086" s="176">
        <v>1580.5</v>
      </c>
      <c r="L1086" s="176">
        <v>1595.5</v>
      </c>
      <c r="M1086" s="176">
        <v>1564.6</v>
      </c>
      <c r="N1086" s="178">
        <v>1587.9</v>
      </c>
      <c r="O1086" s="5">
        <f t="shared" si="1209"/>
        <v>30.900000000000091</v>
      </c>
      <c r="P1086" s="8">
        <f t="shared" si="1210"/>
        <v>1.9550775071180065E-2</v>
      </c>
      <c r="Q1086" s="8">
        <f>(AVERAGE(P1083:P1085))*Q1239</f>
        <v>1.097222053020434E-2</v>
      </c>
      <c r="R1086" s="8">
        <f>P1085/P1239</f>
        <v>0.53721217494580153</v>
      </c>
      <c r="S1086" s="109">
        <f t="shared" si="1195"/>
        <v>1563.1584054520119</v>
      </c>
      <c r="T1086" s="5">
        <f t="shared" si="1196"/>
        <v>15.5</v>
      </c>
      <c r="U1086" s="8">
        <f t="shared" si="1208"/>
        <v>0.55714285714285716</v>
      </c>
      <c r="V1086" s="19">
        <f t="shared" si="1197"/>
        <v>0</v>
      </c>
      <c r="W1086" s="109">
        <f t="shared" si="1198"/>
        <v>1597.8415945479881</v>
      </c>
      <c r="X1086" s="5">
        <f t="shared" si="1199"/>
        <v>19.5</v>
      </c>
      <c r="Y1086" s="8">
        <f t="shared" si="1211"/>
        <v>0.44285714285714284</v>
      </c>
      <c r="Z1086" s="5">
        <f t="shared" si="1200"/>
        <v>0</v>
      </c>
      <c r="AA1086" s="5">
        <f>K1086*AA1239</f>
        <v>20.546499999999998</v>
      </c>
      <c r="AB1086" s="5">
        <f t="shared" si="1212"/>
        <v>11.037829952523911</v>
      </c>
      <c r="AC1086" s="2">
        <f t="shared" si="1255"/>
        <v>43857</v>
      </c>
      <c r="AD1086" s="43">
        <f t="shared" si="1216"/>
        <v>1565</v>
      </c>
      <c r="AE1086" s="235">
        <v>4.9000000000000004</v>
      </c>
      <c r="AF1086" s="131">
        <f>(AK1085&gt;AF1239)*1</f>
        <v>1</v>
      </c>
      <c r="AG1086" s="112">
        <f>MROUND((AD1086*AG1239),5)</f>
        <v>1535</v>
      </c>
      <c r="AH1086" s="113">
        <f>MROUND((AE1086*AH1239),0.1)</f>
        <v>0.9</v>
      </c>
      <c r="AI1086" s="60">
        <f t="shared" si="1217"/>
        <v>16</v>
      </c>
      <c r="AJ1086" s="60">
        <f t="shared" si="1201"/>
        <v>1580.5</v>
      </c>
      <c r="AK1086" s="133">
        <f t="shared" si="1202"/>
        <v>1587.9</v>
      </c>
      <c r="AL1086" s="41">
        <f t="shared" si="1213"/>
        <v>1600</v>
      </c>
      <c r="AM1086" s="56">
        <f t="shared" si="1214"/>
        <v>4.8000000000000007</v>
      </c>
      <c r="AN1086" s="82">
        <f t="shared" si="1215"/>
        <v>1</v>
      </c>
      <c r="AO1086" s="82">
        <f t="shared" si="1218"/>
        <v>0</v>
      </c>
      <c r="AP1086" s="33">
        <f t="shared" si="1235"/>
        <v>1</v>
      </c>
      <c r="AQ1086" s="29">
        <f t="shared" si="1219"/>
        <v>4.9000000000000004</v>
      </c>
      <c r="AR1086" s="86">
        <f t="shared" si="1220"/>
        <v>1</v>
      </c>
      <c r="AS1086" s="33">
        <f t="shared" si="1221"/>
        <v>0</v>
      </c>
      <c r="AT1086" s="19">
        <f t="shared" si="1222"/>
        <v>0</v>
      </c>
      <c r="AU1086" s="18">
        <f t="shared" si="1236"/>
        <v>0</v>
      </c>
      <c r="AV1086" s="5">
        <f t="shared" si="1237"/>
        <v>0</v>
      </c>
      <c r="AW1086" s="17">
        <f t="shared" si="1223"/>
        <v>0</v>
      </c>
      <c r="AX1086" s="17">
        <f t="shared" si="1224"/>
        <v>0</v>
      </c>
      <c r="AY1086" s="17">
        <f t="shared" si="1238"/>
        <v>0</v>
      </c>
      <c r="AZ1086" s="19">
        <f t="shared" si="1239"/>
        <v>0</v>
      </c>
      <c r="BA1086" s="19">
        <f t="shared" si="1240"/>
        <v>0</v>
      </c>
      <c r="BB1086" s="19">
        <f t="shared" si="1241"/>
        <v>0</v>
      </c>
      <c r="BC1086" s="19">
        <f t="shared" si="1242"/>
        <v>0</v>
      </c>
      <c r="BD1086" s="17">
        <f t="shared" si="1243"/>
        <v>0</v>
      </c>
      <c r="BE1086" s="17">
        <f t="shared" si="1225"/>
        <v>0</v>
      </c>
      <c r="BF1086" s="38">
        <f t="shared" si="1226"/>
        <v>0</v>
      </c>
      <c r="BG1086" s="38">
        <f t="shared" si="1227"/>
        <v>0</v>
      </c>
      <c r="BH1086" s="38">
        <f t="shared" si="1244"/>
        <v>0</v>
      </c>
      <c r="BI1086" s="38">
        <f t="shared" si="1228"/>
        <v>-0.9</v>
      </c>
      <c r="BJ1086" s="5">
        <f t="shared" si="1229"/>
        <v>4.9000000000000004</v>
      </c>
      <c r="BK1086" s="5">
        <f t="shared" si="1245"/>
        <v>0</v>
      </c>
      <c r="BL1086" s="22">
        <f t="shared" si="1246"/>
        <v>0</v>
      </c>
      <c r="BM1086" s="5">
        <f t="shared" si="1247"/>
        <v>4</v>
      </c>
      <c r="BN1086" s="66">
        <f t="shared" si="1248"/>
        <v>400</v>
      </c>
      <c r="BO1086" s="5">
        <f>AP1086*BO1924</f>
        <v>0</v>
      </c>
      <c r="BP1086" s="5">
        <f>AU1086*BP1239</f>
        <v>0</v>
      </c>
      <c r="BQ1086" s="5">
        <f t="shared" si="1205"/>
        <v>-39</v>
      </c>
      <c r="BR1086" s="356">
        <f t="shared" si="1187"/>
        <v>361</v>
      </c>
      <c r="BS1086" s="5">
        <f t="shared" si="1249"/>
        <v>1587.9</v>
      </c>
      <c r="BT1086" s="6"/>
      <c r="BU1086" s="306">
        <v>43857</v>
      </c>
      <c r="BV1086" s="38">
        <f t="shared" si="1230"/>
        <v>1587.9</v>
      </c>
      <c r="BW1086" s="66">
        <f>BV27*BV1086</f>
        <v>130820.56351952547</v>
      </c>
      <c r="BX1086" s="66">
        <f t="shared" si="1259"/>
        <v>1318.1743285549601</v>
      </c>
      <c r="BY1086" s="17">
        <f t="shared" si="1256"/>
        <v>1</v>
      </c>
      <c r="BZ1086" s="17">
        <f t="shared" si="1260"/>
        <v>0</v>
      </c>
      <c r="CA1086" s="66">
        <f t="shared" si="1206"/>
        <v>361</v>
      </c>
      <c r="CB1086" s="66">
        <f>N3+CE1086</f>
        <v>243043</v>
      </c>
      <c r="CC1086" s="66">
        <f>MAX(BW404:BW1086)</f>
        <v>154630.08732904927</v>
      </c>
      <c r="CD1086" s="66">
        <f t="shared" si="1233"/>
        <v>-23809.523809523802</v>
      </c>
      <c r="CE1086" s="66">
        <f t="shared" si="1207"/>
        <v>193043</v>
      </c>
      <c r="CF1086" s="66">
        <f>MAX(CE404:CE1086)</f>
        <v>193043</v>
      </c>
      <c r="CG1086" s="66">
        <f t="shared" si="1234"/>
        <v>0</v>
      </c>
      <c r="CH1086" s="370">
        <f t="shared" si="1203"/>
        <v>43857</v>
      </c>
      <c r="CI1086" s="17">
        <f t="shared" si="1261"/>
        <v>1</v>
      </c>
      <c r="CJ1086" s="17">
        <f t="shared" si="1262"/>
        <v>0</v>
      </c>
      <c r="CK1086" s="38">
        <f>MAX(BV38:BV1086)</f>
        <v>1876.9</v>
      </c>
      <c r="CL1086" s="38">
        <f t="shared" si="1257"/>
        <v>-289</v>
      </c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</row>
    <row r="1087" spans="1:147" customFormat="1" x14ac:dyDescent="0.25">
      <c r="A1087" s="3"/>
      <c r="B1087" s="254">
        <f t="shared" si="1250"/>
        <v>43612</v>
      </c>
      <c r="C1087" s="5">
        <f t="shared" si="1253"/>
        <v>52265</v>
      </c>
      <c r="D1087" s="5">
        <v>0</v>
      </c>
      <c r="E1087" s="66">
        <f t="shared" si="1258"/>
        <v>0</v>
      </c>
      <c r="F1087" s="66">
        <f t="shared" si="1251"/>
        <v>1372</v>
      </c>
      <c r="G1087" s="4">
        <f t="shared" si="1254"/>
        <v>53637</v>
      </c>
      <c r="H1087" s="8">
        <f t="shared" si="1252"/>
        <v>2.6250837080264038E-2</v>
      </c>
      <c r="I1087" s="3"/>
      <c r="J1087" s="306">
        <v>43864</v>
      </c>
      <c r="K1087" s="176">
        <v>1597.8</v>
      </c>
      <c r="L1087" s="176">
        <v>1598.5</v>
      </c>
      <c r="M1087" s="176">
        <v>1551.1</v>
      </c>
      <c r="N1087" s="178">
        <v>1573.4</v>
      </c>
      <c r="O1087" s="5">
        <f t="shared" si="1209"/>
        <v>47.400000000000091</v>
      </c>
      <c r="P1087" s="8">
        <f t="shared" si="1210"/>
        <v>2.9665790461885149E-2</v>
      </c>
      <c r="Q1087" s="8">
        <f>(AVERAGE(P1084:P1086))*Q1239</f>
        <v>7.4101801474252271E-3</v>
      </c>
      <c r="R1087" s="8">
        <f>P1086/P1239</f>
        <v>0.55444707090830014</v>
      </c>
      <c r="S1087" s="109">
        <f t="shared" si="1195"/>
        <v>1585.960014160444</v>
      </c>
      <c r="T1087" s="5">
        <f t="shared" si="1196"/>
        <v>12.799999999999955</v>
      </c>
      <c r="U1087" s="8">
        <f t="shared" si="1208"/>
        <v>0.48800000000000182</v>
      </c>
      <c r="V1087" s="19">
        <f t="shared" si="1197"/>
        <v>11.599999999999909</v>
      </c>
      <c r="W1087" s="109">
        <f t="shared" si="1198"/>
        <v>1609.6399858395559</v>
      </c>
      <c r="X1087" s="5">
        <f t="shared" si="1199"/>
        <v>12.200000000000045</v>
      </c>
      <c r="Y1087" s="8">
        <f t="shared" si="1211"/>
        <v>0.51199999999999823</v>
      </c>
      <c r="Z1087" s="5">
        <f t="shared" si="1200"/>
        <v>0</v>
      </c>
      <c r="AA1087" s="5">
        <f>K1087*AA1239</f>
        <v>20.7714</v>
      </c>
      <c r="AB1087" s="5">
        <f t="shared" si="1212"/>
        <v>11.516641888664665</v>
      </c>
      <c r="AC1087" s="2">
        <f t="shared" si="1255"/>
        <v>43864</v>
      </c>
      <c r="AD1087" s="43">
        <f t="shared" si="1216"/>
        <v>1585</v>
      </c>
      <c r="AE1087" s="235">
        <v>6.1</v>
      </c>
      <c r="AF1087" s="131">
        <f>(AK1086&gt;AF1239)*1</f>
        <v>1</v>
      </c>
      <c r="AG1087" s="112">
        <f>MROUND((AD1087*AG1239),5)</f>
        <v>1555</v>
      </c>
      <c r="AH1087" s="113">
        <f>MROUND((AE1087*AH1239),0.1)</f>
        <v>1.1000000000000001</v>
      </c>
      <c r="AI1087" s="60">
        <f t="shared" si="1217"/>
        <v>-14.5</v>
      </c>
      <c r="AJ1087" s="60">
        <f t="shared" si="1201"/>
        <v>1597.8</v>
      </c>
      <c r="AK1087" s="133">
        <f t="shared" si="1202"/>
        <v>1573.4</v>
      </c>
      <c r="AL1087" s="41">
        <f t="shared" si="1213"/>
        <v>1610</v>
      </c>
      <c r="AM1087" s="56">
        <f t="shared" si="1214"/>
        <v>4.9000000000000004</v>
      </c>
      <c r="AN1087" s="82">
        <f t="shared" si="1215"/>
        <v>0</v>
      </c>
      <c r="AO1087" s="82">
        <f t="shared" si="1218"/>
        <v>1</v>
      </c>
      <c r="AP1087" s="33">
        <f t="shared" si="1235"/>
        <v>1</v>
      </c>
      <c r="AQ1087" s="29">
        <f t="shared" si="1219"/>
        <v>6.1</v>
      </c>
      <c r="AR1087" s="86">
        <f t="shared" si="1220"/>
        <v>0</v>
      </c>
      <c r="AS1087" s="33">
        <f t="shared" si="1221"/>
        <v>1</v>
      </c>
      <c r="AT1087" s="19">
        <f t="shared" si="1222"/>
        <v>1585</v>
      </c>
      <c r="AU1087" s="18">
        <f t="shared" si="1236"/>
        <v>0</v>
      </c>
      <c r="AV1087" s="5">
        <f t="shared" si="1237"/>
        <v>0</v>
      </c>
      <c r="AW1087" s="17">
        <f t="shared" si="1223"/>
        <v>0</v>
      </c>
      <c r="AX1087" s="17">
        <f t="shared" si="1224"/>
        <v>0</v>
      </c>
      <c r="AY1087" s="17">
        <f t="shared" si="1238"/>
        <v>0</v>
      </c>
      <c r="AZ1087" s="19">
        <f t="shared" si="1239"/>
        <v>0</v>
      </c>
      <c r="BA1087" s="19">
        <f t="shared" si="1240"/>
        <v>1585</v>
      </c>
      <c r="BB1087" s="19">
        <f t="shared" si="1241"/>
        <v>0</v>
      </c>
      <c r="BC1087" s="19">
        <f t="shared" si="1242"/>
        <v>0</v>
      </c>
      <c r="BD1087" s="17">
        <f t="shared" si="1243"/>
        <v>1585</v>
      </c>
      <c r="BE1087" s="17">
        <f t="shared" si="1225"/>
        <v>0</v>
      </c>
      <c r="BF1087" s="38">
        <f t="shared" si="1226"/>
        <v>0</v>
      </c>
      <c r="BG1087" s="38">
        <f t="shared" si="1227"/>
        <v>0</v>
      </c>
      <c r="BH1087" s="38">
        <f t="shared" si="1244"/>
        <v>0</v>
      </c>
      <c r="BI1087" s="38">
        <f t="shared" si="1228"/>
        <v>-1.1000000000000001</v>
      </c>
      <c r="BJ1087" s="5">
        <f t="shared" si="1229"/>
        <v>6.1</v>
      </c>
      <c r="BK1087" s="5">
        <f t="shared" si="1245"/>
        <v>0</v>
      </c>
      <c r="BL1087" s="22">
        <f t="shared" si="1246"/>
        <v>0</v>
      </c>
      <c r="BM1087" s="5">
        <f t="shared" si="1247"/>
        <v>5</v>
      </c>
      <c r="BN1087" s="66">
        <f t="shared" si="1248"/>
        <v>500</v>
      </c>
      <c r="BO1087" s="5">
        <f>AP1087*BO1925</f>
        <v>0</v>
      </c>
      <c r="BP1087" s="5">
        <f>AU1087*BP1239</f>
        <v>0</v>
      </c>
      <c r="BQ1087" s="5">
        <f t="shared" si="1205"/>
        <v>-39</v>
      </c>
      <c r="BR1087" s="356">
        <f t="shared" ref="BR1087:BR1150" si="1263">BQ1087+BP1087+BO1087+BN1087</f>
        <v>461</v>
      </c>
      <c r="BS1087" s="5">
        <f t="shared" si="1249"/>
        <v>1573.4</v>
      </c>
      <c r="BT1087" s="6"/>
      <c r="BU1087" s="306">
        <v>43864</v>
      </c>
      <c r="BV1087" s="38">
        <f t="shared" si="1230"/>
        <v>1573.4</v>
      </c>
      <c r="BW1087" s="66">
        <f>BV27*BV1087</f>
        <v>129625.96803427255</v>
      </c>
      <c r="BX1087" s="66">
        <f t="shared" si="1259"/>
        <v>-1194.5954852529248</v>
      </c>
      <c r="BY1087" s="17">
        <f t="shared" si="1256"/>
        <v>0</v>
      </c>
      <c r="BZ1087" s="17">
        <f t="shared" si="1260"/>
        <v>1</v>
      </c>
      <c r="CA1087" s="66">
        <f t="shared" si="1206"/>
        <v>461</v>
      </c>
      <c r="CB1087" s="66">
        <f>N3+CE1087</f>
        <v>243504</v>
      </c>
      <c r="CC1087" s="66">
        <f>MAX(BW404:BW1087)</f>
        <v>154630.08732904927</v>
      </c>
      <c r="CD1087" s="66">
        <f t="shared" si="1233"/>
        <v>-25004.119294776727</v>
      </c>
      <c r="CE1087" s="66">
        <f t="shared" si="1207"/>
        <v>193504</v>
      </c>
      <c r="CF1087" s="66">
        <f>MAX(CE404:CE1087)</f>
        <v>193504</v>
      </c>
      <c r="CG1087" s="66">
        <f t="shared" si="1234"/>
        <v>0</v>
      </c>
      <c r="CH1087" s="370">
        <f t="shared" si="1203"/>
        <v>43864</v>
      </c>
      <c r="CI1087" s="17">
        <f t="shared" si="1261"/>
        <v>1</v>
      </c>
      <c r="CJ1087" s="17">
        <f t="shared" si="1262"/>
        <v>0</v>
      </c>
      <c r="CK1087" s="38">
        <f>MAX(BV38:BV1087)</f>
        <v>1876.9</v>
      </c>
      <c r="CL1087" s="38">
        <f t="shared" si="1257"/>
        <v>-303.5</v>
      </c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</row>
    <row r="1088" spans="1:147" customFormat="1" x14ac:dyDescent="0.25">
      <c r="A1088" s="3"/>
      <c r="B1088" s="254">
        <f t="shared" si="1250"/>
        <v>43619</v>
      </c>
      <c r="C1088" s="5">
        <f t="shared" si="1253"/>
        <v>53637</v>
      </c>
      <c r="D1088" s="5">
        <v>0</v>
      </c>
      <c r="E1088" s="66">
        <f t="shared" si="1258"/>
        <v>0</v>
      </c>
      <c r="F1088" s="66">
        <f t="shared" si="1251"/>
        <v>201</v>
      </c>
      <c r="G1088" s="4">
        <f t="shared" si="1254"/>
        <v>53838</v>
      </c>
      <c r="H1088" s="8">
        <f t="shared" si="1252"/>
        <v>3.7474131662844678E-3</v>
      </c>
      <c r="I1088" s="3"/>
      <c r="J1088" s="306">
        <v>43871</v>
      </c>
      <c r="K1088" s="176">
        <v>1575.8</v>
      </c>
      <c r="L1088" s="176">
        <v>1588.2</v>
      </c>
      <c r="M1088" s="176">
        <v>1564.4</v>
      </c>
      <c r="N1088" s="178">
        <v>1586.4</v>
      </c>
      <c r="O1088" s="5">
        <f t="shared" si="1209"/>
        <v>23.799999999999955</v>
      </c>
      <c r="P1088" s="8">
        <f t="shared" si="1210"/>
        <v>1.510343952278205E-2</v>
      </c>
      <c r="Q1088" s="8">
        <f>(AVERAGE(P1085:P1087))*Q1239</f>
        <v>9.0879477304430713E-3</v>
      </c>
      <c r="R1088" s="8">
        <f>P1087/P1239</f>
        <v>0.84130222806449684</v>
      </c>
      <c r="S1088" s="109">
        <f t="shared" si="1195"/>
        <v>1561.4792119663678</v>
      </c>
      <c r="T1088" s="5">
        <f t="shared" si="1196"/>
        <v>15.799999999999955</v>
      </c>
      <c r="U1088" s="8">
        <f t="shared" si="1208"/>
        <v>0.47333333333333483</v>
      </c>
      <c r="V1088" s="19">
        <f t="shared" si="1197"/>
        <v>0</v>
      </c>
      <c r="W1088" s="109">
        <f t="shared" si="1198"/>
        <v>1590.1207880336322</v>
      </c>
      <c r="X1088" s="5">
        <f t="shared" si="1199"/>
        <v>14.200000000000045</v>
      </c>
      <c r="Y1088" s="8">
        <f t="shared" si="1211"/>
        <v>0.52666666666666517</v>
      </c>
      <c r="Z1088" s="5">
        <f t="shared" si="1200"/>
        <v>0</v>
      </c>
      <c r="AA1088" s="5">
        <f>K1088*AA1239</f>
        <v>20.485399999999998</v>
      </c>
      <c r="AB1088" s="5">
        <f t="shared" si="1212"/>
        <v>17.234412662792444</v>
      </c>
      <c r="AC1088" s="2">
        <f t="shared" si="1255"/>
        <v>43871</v>
      </c>
      <c r="AD1088" s="43">
        <f t="shared" si="1216"/>
        <v>1560</v>
      </c>
      <c r="AE1088" s="235">
        <v>5.6</v>
      </c>
      <c r="AF1088" s="131">
        <f>(AK1087&gt;AF1239)*1</f>
        <v>1</v>
      </c>
      <c r="AG1088" s="112">
        <f>MROUND((AD1088*AG1239),5)</f>
        <v>1530</v>
      </c>
      <c r="AH1088" s="113">
        <f>MROUND((AE1088*AH1239),0.1)</f>
        <v>1</v>
      </c>
      <c r="AI1088" s="60">
        <f t="shared" si="1217"/>
        <v>13</v>
      </c>
      <c r="AJ1088" s="60">
        <f t="shared" si="1201"/>
        <v>1575.8</v>
      </c>
      <c r="AK1088" s="133">
        <f t="shared" si="1202"/>
        <v>1586.4</v>
      </c>
      <c r="AL1088" s="41">
        <f t="shared" si="1213"/>
        <v>1590</v>
      </c>
      <c r="AM1088" s="56">
        <f t="shared" si="1214"/>
        <v>5.9</v>
      </c>
      <c r="AN1088" s="82">
        <f t="shared" si="1215"/>
        <v>1</v>
      </c>
      <c r="AO1088" s="82">
        <f t="shared" si="1218"/>
        <v>0</v>
      </c>
      <c r="AP1088" s="33">
        <f t="shared" si="1235"/>
        <v>0</v>
      </c>
      <c r="AQ1088" s="29">
        <f t="shared" si="1219"/>
        <v>0</v>
      </c>
      <c r="AR1088" s="86">
        <f t="shared" si="1220"/>
        <v>1</v>
      </c>
      <c r="AS1088" s="33">
        <f t="shared" si="1221"/>
        <v>0</v>
      </c>
      <c r="AT1088" s="19">
        <f t="shared" si="1222"/>
        <v>0</v>
      </c>
      <c r="AU1088" s="18">
        <f t="shared" si="1236"/>
        <v>1</v>
      </c>
      <c r="AV1088" s="5">
        <f t="shared" si="1237"/>
        <v>5.9</v>
      </c>
      <c r="AW1088" s="17">
        <f t="shared" si="1223"/>
        <v>1</v>
      </c>
      <c r="AX1088" s="17">
        <f t="shared" si="1224"/>
        <v>0</v>
      </c>
      <c r="AY1088" s="17">
        <f t="shared" si="1238"/>
        <v>0</v>
      </c>
      <c r="AZ1088" s="19">
        <f t="shared" si="1239"/>
        <v>1585</v>
      </c>
      <c r="BA1088" s="19">
        <f t="shared" si="1240"/>
        <v>0</v>
      </c>
      <c r="BB1088" s="19">
        <f t="shared" si="1241"/>
        <v>0</v>
      </c>
      <c r="BC1088" s="19">
        <f t="shared" si="1242"/>
        <v>0</v>
      </c>
      <c r="BD1088" s="17">
        <f t="shared" si="1243"/>
        <v>1585</v>
      </c>
      <c r="BE1088" s="17">
        <f t="shared" si="1225"/>
        <v>0</v>
      </c>
      <c r="BF1088" s="38">
        <f t="shared" si="1226"/>
        <v>0</v>
      </c>
      <c r="BG1088" s="38">
        <f t="shared" si="1227"/>
        <v>0</v>
      </c>
      <c r="BH1088" s="38">
        <f t="shared" si="1244"/>
        <v>0</v>
      </c>
      <c r="BI1088" s="38">
        <f t="shared" si="1228"/>
        <v>-1</v>
      </c>
      <c r="BJ1088" s="5">
        <f t="shared" si="1229"/>
        <v>0</v>
      </c>
      <c r="BK1088" s="5">
        <f t="shared" si="1245"/>
        <v>0</v>
      </c>
      <c r="BL1088" s="22">
        <f t="shared" si="1246"/>
        <v>5.9</v>
      </c>
      <c r="BM1088" s="5">
        <f t="shared" si="1247"/>
        <v>4.9000000000000004</v>
      </c>
      <c r="BN1088" s="66">
        <f t="shared" si="1248"/>
        <v>490.00000000000006</v>
      </c>
      <c r="BO1088" s="5">
        <f>AP1088*BO1926</f>
        <v>0</v>
      </c>
      <c r="BP1088" s="5">
        <f>AU1088*BP1239</f>
        <v>-39</v>
      </c>
      <c r="BQ1088" s="5">
        <f t="shared" si="1205"/>
        <v>-39</v>
      </c>
      <c r="BR1088" s="356">
        <f t="shared" si="1263"/>
        <v>412.00000000000006</v>
      </c>
      <c r="BS1088" s="5">
        <f t="shared" si="1249"/>
        <v>1586.4</v>
      </c>
      <c r="BT1088" s="6"/>
      <c r="BU1088" s="306">
        <v>43871</v>
      </c>
      <c r="BV1088" s="38">
        <f t="shared" si="1230"/>
        <v>1586.4</v>
      </c>
      <c r="BW1088" s="66">
        <f>BV27*BV1088</f>
        <v>130696.98467622344</v>
      </c>
      <c r="BX1088" s="66">
        <f t="shared" si="1259"/>
        <v>1071.0166419508896</v>
      </c>
      <c r="BY1088" s="17">
        <f t="shared" si="1256"/>
        <v>1</v>
      </c>
      <c r="BZ1088" s="17">
        <f t="shared" si="1260"/>
        <v>0</v>
      </c>
      <c r="CA1088" s="66">
        <f t="shared" si="1206"/>
        <v>412</v>
      </c>
      <c r="CB1088" s="66">
        <f>N3+CE1088</f>
        <v>243916</v>
      </c>
      <c r="CC1088" s="66">
        <f>MAX(BW404:BW1088)</f>
        <v>154630.08732904927</v>
      </c>
      <c r="CD1088" s="66">
        <f t="shared" si="1233"/>
        <v>-23933.102652825837</v>
      </c>
      <c r="CE1088" s="66">
        <f t="shared" si="1207"/>
        <v>193916</v>
      </c>
      <c r="CF1088" s="66">
        <f>MAX(CE404:CE1088)</f>
        <v>193916</v>
      </c>
      <c r="CG1088" s="66">
        <f t="shared" si="1234"/>
        <v>0</v>
      </c>
      <c r="CH1088" s="370">
        <f t="shared" si="1203"/>
        <v>43871</v>
      </c>
      <c r="CI1088" s="17">
        <f t="shared" si="1261"/>
        <v>1</v>
      </c>
      <c r="CJ1088" s="17">
        <f t="shared" si="1262"/>
        <v>0</v>
      </c>
      <c r="CK1088" s="38">
        <f>MAX(BV38:BV1088)</f>
        <v>1876.9</v>
      </c>
      <c r="CL1088" s="38">
        <f t="shared" si="1257"/>
        <v>-290.5</v>
      </c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</row>
    <row r="1089" spans="1:147" customFormat="1" x14ac:dyDescent="0.25">
      <c r="A1089" s="3"/>
      <c r="B1089" s="254">
        <f t="shared" si="1250"/>
        <v>43626</v>
      </c>
      <c r="C1089" s="5">
        <f t="shared" si="1253"/>
        <v>53838</v>
      </c>
      <c r="D1089" s="5">
        <v>0</v>
      </c>
      <c r="E1089" s="66">
        <f t="shared" si="1258"/>
        <v>0</v>
      </c>
      <c r="F1089" s="66">
        <f t="shared" si="1251"/>
        <v>531</v>
      </c>
      <c r="G1089" s="4">
        <f t="shared" si="1254"/>
        <v>54369</v>
      </c>
      <c r="H1089" s="8">
        <f t="shared" si="1252"/>
        <v>9.8629220996322292E-3</v>
      </c>
      <c r="I1089" s="3"/>
      <c r="J1089" s="306">
        <v>43878</v>
      </c>
      <c r="K1089" s="176">
        <v>1585.1</v>
      </c>
      <c r="L1089" s="176">
        <v>1652.1</v>
      </c>
      <c r="M1089" s="176">
        <v>1581.8</v>
      </c>
      <c r="N1089" s="178">
        <v>1648.8</v>
      </c>
      <c r="O1089" s="5">
        <f t="shared" si="1209"/>
        <v>70.299999999999955</v>
      </c>
      <c r="P1089" s="8">
        <f t="shared" si="1210"/>
        <v>4.4350514163144256E-2</v>
      </c>
      <c r="Q1089" s="8">
        <f>(AVERAGE(P1086:P1088))*Q1239</f>
        <v>8.5760006741129671E-3</v>
      </c>
      <c r="R1089" s="8">
        <f>P1088/P1239</f>
        <v>0.42832357149826861</v>
      </c>
      <c r="S1089" s="109">
        <f t="shared" si="1195"/>
        <v>1571.5061813314635</v>
      </c>
      <c r="T1089" s="5">
        <f t="shared" si="1196"/>
        <v>15.099999999999909</v>
      </c>
      <c r="U1089" s="8">
        <f t="shared" si="1208"/>
        <v>0.4966666666666697</v>
      </c>
      <c r="V1089" s="19">
        <f t="shared" si="1197"/>
        <v>0</v>
      </c>
      <c r="W1089" s="109">
        <f t="shared" si="1198"/>
        <v>1598.6938186685363</v>
      </c>
      <c r="X1089" s="5">
        <f t="shared" si="1199"/>
        <v>14.900000000000091</v>
      </c>
      <c r="Y1089" s="8">
        <f t="shared" si="1211"/>
        <v>0.5033333333333303</v>
      </c>
      <c r="Z1089" s="5">
        <f t="shared" si="1200"/>
        <v>48.799999999999955</v>
      </c>
      <c r="AA1089" s="5">
        <f>K1089*AA1239</f>
        <v>20.606299999999997</v>
      </c>
      <c r="AB1089" s="5">
        <f t="shared" si="1212"/>
        <v>8.8261640113647708</v>
      </c>
      <c r="AC1089" s="2">
        <f t="shared" si="1255"/>
        <v>43878</v>
      </c>
      <c r="AD1089" s="43">
        <f t="shared" si="1216"/>
        <v>1570</v>
      </c>
      <c r="AE1089" s="235">
        <v>8.1</v>
      </c>
      <c r="AF1089" s="131">
        <f>(AK1088&gt;AF1239)*1</f>
        <v>1</v>
      </c>
      <c r="AG1089" s="112">
        <f>MROUND((AD1089*AG1239),5)</f>
        <v>1540</v>
      </c>
      <c r="AH1089" s="113">
        <f>MROUND((AE1089*AH1239),0.1)</f>
        <v>1.5</v>
      </c>
      <c r="AI1089" s="60">
        <f t="shared" si="1217"/>
        <v>62.399999999999864</v>
      </c>
      <c r="AJ1089" s="60">
        <f t="shared" si="1201"/>
        <v>1585.1</v>
      </c>
      <c r="AK1089" s="133">
        <f t="shared" si="1202"/>
        <v>1648.8</v>
      </c>
      <c r="AL1089" s="41">
        <f t="shared" si="1213"/>
        <v>1600</v>
      </c>
      <c r="AM1089" s="56">
        <f t="shared" si="1214"/>
        <v>9.1</v>
      </c>
      <c r="AN1089" s="82">
        <f t="shared" si="1215"/>
        <v>1</v>
      </c>
      <c r="AO1089" s="82">
        <f t="shared" si="1218"/>
        <v>0</v>
      </c>
      <c r="AP1089" s="33">
        <f t="shared" si="1235"/>
        <v>0</v>
      </c>
      <c r="AQ1089" s="29">
        <f t="shared" si="1219"/>
        <v>0</v>
      </c>
      <c r="AR1089" s="86">
        <f t="shared" si="1220"/>
        <v>1</v>
      </c>
      <c r="AS1089" s="33">
        <f t="shared" si="1221"/>
        <v>0</v>
      </c>
      <c r="AT1089" s="19">
        <f t="shared" si="1222"/>
        <v>0</v>
      </c>
      <c r="AU1089" s="18">
        <f t="shared" si="1236"/>
        <v>1</v>
      </c>
      <c r="AV1089" s="5">
        <f t="shared" si="1237"/>
        <v>9.1</v>
      </c>
      <c r="AW1089" s="17">
        <f t="shared" si="1223"/>
        <v>0</v>
      </c>
      <c r="AX1089" s="17">
        <f t="shared" si="1224"/>
        <v>1</v>
      </c>
      <c r="AY1089" s="17">
        <f t="shared" si="1238"/>
        <v>1600</v>
      </c>
      <c r="AZ1089" s="19">
        <f t="shared" si="1239"/>
        <v>1585</v>
      </c>
      <c r="BA1089" s="19">
        <f t="shared" si="1240"/>
        <v>0</v>
      </c>
      <c r="BB1089" s="19">
        <f t="shared" si="1241"/>
        <v>0</v>
      </c>
      <c r="BC1089" s="19">
        <f t="shared" si="1242"/>
        <v>1600</v>
      </c>
      <c r="BD1089" s="17">
        <f t="shared" si="1243"/>
        <v>0</v>
      </c>
      <c r="BE1089" s="17">
        <f t="shared" si="1225"/>
        <v>0</v>
      </c>
      <c r="BF1089" s="38">
        <f t="shared" si="1226"/>
        <v>0</v>
      </c>
      <c r="BG1089" s="38">
        <f t="shared" si="1227"/>
        <v>0</v>
      </c>
      <c r="BH1089" s="38">
        <f t="shared" si="1244"/>
        <v>0</v>
      </c>
      <c r="BI1089" s="38">
        <f t="shared" si="1228"/>
        <v>-1.5</v>
      </c>
      <c r="BJ1089" s="5">
        <f t="shared" si="1229"/>
        <v>0</v>
      </c>
      <c r="BK1089" s="5">
        <f t="shared" si="1245"/>
        <v>15</v>
      </c>
      <c r="BL1089" s="22">
        <f t="shared" si="1246"/>
        <v>24.1</v>
      </c>
      <c r="BM1089" s="5">
        <f t="shared" si="1247"/>
        <v>22.6</v>
      </c>
      <c r="BN1089" s="66">
        <f t="shared" si="1248"/>
        <v>2260</v>
      </c>
      <c r="BO1089" s="5">
        <f>AP1089*BO1927</f>
        <v>0</v>
      </c>
      <c r="BP1089" s="5">
        <f>AU1089*BP1239</f>
        <v>-39</v>
      </c>
      <c r="BQ1089" s="5">
        <f t="shared" si="1205"/>
        <v>-39</v>
      </c>
      <c r="BR1089" s="356">
        <f t="shared" si="1263"/>
        <v>2182</v>
      </c>
      <c r="BS1089" s="5">
        <f t="shared" si="1249"/>
        <v>1648.8</v>
      </c>
      <c r="BT1089" s="6"/>
      <c r="BU1089" s="306">
        <v>43878</v>
      </c>
      <c r="BV1089" s="38">
        <f t="shared" si="1230"/>
        <v>1648.8</v>
      </c>
      <c r="BW1089" s="66">
        <f>BV27*BV1089</f>
        <v>135837.86455758775</v>
      </c>
      <c r="BX1089" s="66">
        <f t="shared" si="1259"/>
        <v>5140.8798813643079</v>
      </c>
      <c r="BY1089" s="17">
        <f t="shared" si="1256"/>
        <v>1</v>
      </c>
      <c r="BZ1089" s="17">
        <f t="shared" si="1260"/>
        <v>0</v>
      </c>
      <c r="CA1089" s="66">
        <f t="shared" si="1206"/>
        <v>2182</v>
      </c>
      <c r="CB1089" s="66">
        <f>N3+CE1089</f>
        <v>246098</v>
      </c>
      <c r="CC1089" s="66">
        <f>MAX(BW404:BW1089)</f>
        <v>154630.08732904927</v>
      </c>
      <c r="CD1089" s="66">
        <f t="shared" si="1233"/>
        <v>-18792.222771461529</v>
      </c>
      <c r="CE1089" s="66">
        <f t="shared" si="1207"/>
        <v>196098</v>
      </c>
      <c r="CF1089" s="66">
        <f>MAX(CE404:CE1089)</f>
        <v>196098</v>
      </c>
      <c r="CG1089" s="66">
        <f t="shared" si="1234"/>
        <v>0</v>
      </c>
      <c r="CH1089" s="370">
        <f t="shared" si="1203"/>
        <v>43878</v>
      </c>
      <c r="CI1089" s="17">
        <f t="shared" si="1261"/>
        <v>1</v>
      </c>
      <c r="CJ1089" s="17">
        <f t="shared" si="1262"/>
        <v>0</v>
      </c>
      <c r="CK1089" s="38">
        <f>MAX(BV38:BV1089)</f>
        <v>1876.9</v>
      </c>
      <c r="CL1089" s="38">
        <f t="shared" si="1257"/>
        <v>-228.10000000000014</v>
      </c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</row>
    <row r="1090" spans="1:147" customFormat="1" x14ac:dyDescent="0.25">
      <c r="A1090" s="3"/>
      <c r="B1090" s="254">
        <f t="shared" si="1250"/>
        <v>43633</v>
      </c>
      <c r="C1090" s="5">
        <f t="shared" si="1253"/>
        <v>54369</v>
      </c>
      <c r="D1090" s="5">
        <v>0</v>
      </c>
      <c r="E1090" s="66">
        <f t="shared" si="1258"/>
        <v>0</v>
      </c>
      <c r="F1090" s="66">
        <f t="shared" si="1251"/>
        <v>671</v>
      </c>
      <c r="G1090" s="4">
        <f t="shared" si="1254"/>
        <v>55040</v>
      </c>
      <c r="H1090" s="8">
        <f t="shared" si="1252"/>
        <v>1.2341591715867498E-2</v>
      </c>
      <c r="I1090" s="3"/>
      <c r="J1090" s="306">
        <v>43885</v>
      </c>
      <c r="K1090" s="176">
        <v>1656</v>
      </c>
      <c r="L1090" s="176">
        <v>1691.7</v>
      </c>
      <c r="M1090" s="176">
        <v>1564</v>
      </c>
      <c r="N1090" s="178">
        <v>1566.7</v>
      </c>
      <c r="O1090" s="5">
        <f t="shared" si="1209"/>
        <v>127.70000000000005</v>
      </c>
      <c r="P1090" s="8">
        <f t="shared" si="1210"/>
        <v>7.7113526570048344E-2</v>
      </c>
      <c r="Q1090" s="8">
        <f>(AVERAGE(P1087:P1089))*Q1239</f>
        <v>1.1882632553041528E-2</v>
      </c>
      <c r="R1090" s="8">
        <f>P1089/P1239</f>
        <v>1.2577512953581429</v>
      </c>
      <c r="S1090" s="109">
        <f t="shared" si="1195"/>
        <v>1636.3223604921632</v>
      </c>
      <c r="T1090" s="5">
        <f t="shared" si="1196"/>
        <v>21</v>
      </c>
      <c r="U1090" s="8">
        <f t="shared" si="1208"/>
        <v>0.47499999999999998</v>
      </c>
      <c r="V1090" s="19">
        <f t="shared" si="1197"/>
        <v>68.299999999999955</v>
      </c>
      <c r="W1090" s="109">
        <f t="shared" si="1198"/>
        <v>1675.6776395078368</v>
      </c>
      <c r="X1090" s="5">
        <f t="shared" si="1199"/>
        <v>19</v>
      </c>
      <c r="Y1090" s="8">
        <f t="shared" si="1211"/>
        <v>0.52500000000000002</v>
      </c>
      <c r="Z1090" s="5">
        <f t="shared" si="1200"/>
        <v>0</v>
      </c>
      <c r="AA1090" s="5">
        <f>K1090*AA1239</f>
        <v>21.527999999999999</v>
      </c>
      <c r="AB1090" s="5">
        <f t="shared" si="1212"/>
        <v>27.076869886470099</v>
      </c>
      <c r="AC1090" s="2">
        <f t="shared" si="1255"/>
        <v>43885</v>
      </c>
      <c r="AD1090" s="43">
        <f t="shared" si="1216"/>
        <v>1635</v>
      </c>
      <c r="AE1090" s="235">
        <v>4.4000000000000004</v>
      </c>
      <c r="AF1090" s="131">
        <f>(AK1089&gt;AF1239)*1</f>
        <v>1</v>
      </c>
      <c r="AG1090" s="112">
        <f>MROUND((AD1090*AG1239),5)</f>
        <v>1605</v>
      </c>
      <c r="AH1090" s="113">
        <f>MROUND((AE1090*AH1239),0.1)</f>
        <v>0.8</v>
      </c>
      <c r="AI1090" s="60">
        <f t="shared" si="1217"/>
        <v>-82.099999999999909</v>
      </c>
      <c r="AJ1090" s="60">
        <f t="shared" si="1201"/>
        <v>1656</v>
      </c>
      <c r="AK1090" s="133">
        <f t="shared" si="1202"/>
        <v>1566.7</v>
      </c>
      <c r="AL1090" s="41">
        <f t="shared" si="1213"/>
        <v>1675</v>
      </c>
      <c r="AM1090" s="56">
        <f t="shared" si="1214"/>
        <v>4.4000000000000004</v>
      </c>
      <c r="AN1090" s="82">
        <f t="shared" si="1215"/>
        <v>0</v>
      </c>
      <c r="AO1090" s="82">
        <f t="shared" si="1218"/>
        <v>1</v>
      </c>
      <c r="AP1090" s="33">
        <f t="shared" si="1235"/>
        <v>1</v>
      </c>
      <c r="AQ1090" s="29">
        <f t="shared" si="1219"/>
        <v>4.4000000000000004</v>
      </c>
      <c r="AR1090" s="86">
        <f t="shared" si="1220"/>
        <v>0</v>
      </c>
      <c r="AS1090" s="33">
        <f t="shared" si="1221"/>
        <v>1</v>
      </c>
      <c r="AT1090" s="19">
        <f t="shared" si="1222"/>
        <v>1635</v>
      </c>
      <c r="AU1090" s="18">
        <f t="shared" si="1236"/>
        <v>0</v>
      </c>
      <c r="AV1090" s="5">
        <f t="shared" si="1237"/>
        <v>0</v>
      </c>
      <c r="AW1090" s="17">
        <f t="shared" si="1223"/>
        <v>0</v>
      </c>
      <c r="AX1090" s="17">
        <f t="shared" si="1224"/>
        <v>0</v>
      </c>
      <c r="AY1090" s="17">
        <f t="shared" si="1238"/>
        <v>0</v>
      </c>
      <c r="AZ1090" s="19">
        <f t="shared" si="1239"/>
        <v>0</v>
      </c>
      <c r="BA1090" s="19">
        <f t="shared" si="1240"/>
        <v>1635</v>
      </c>
      <c r="BB1090" s="19">
        <f t="shared" si="1241"/>
        <v>1605</v>
      </c>
      <c r="BC1090" s="19">
        <f t="shared" si="1242"/>
        <v>0</v>
      </c>
      <c r="BD1090" s="17">
        <f t="shared" si="1243"/>
        <v>0</v>
      </c>
      <c r="BE1090" s="17">
        <f t="shared" si="1225"/>
        <v>1</v>
      </c>
      <c r="BF1090" s="38">
        <f t="shared" si="1226"/>
        <v>1605</v>
      </c>
      <c r="BG1090" s="38">
        <f t="shared" si="1227"/>
        <v>0</v>
      </c>
      <c r="BH1090" s="38">
        <f t="shared" si="1244"/>
        <v>-30</v>
      </c>
      <c r="BI1090" s="38">
        <f t="shared" si="1228"/>
        <v>-30.8</v>
      </c>
      <c r="BJ1090" s="5">
        <f t="shared" si="1229"/>
        <v>4.4000000000000004</v>
      </c>
      <c r="BK1090" s="5">
        <f t="shared" si="1245"/>
        <v>0</v>
      </c>
      <c r="BL1090" s="22">
        <f t="shared" si="1246"/>
        <v>0</v>
      </c>
      <c r="BM1090" s="5">
        <f t="shared" si="1247"/>
        <v>-26.4</v>
      </c>
      <c r="BN1090" s="66">
        <f t="shared" si="1248"/>
        <v>-2640</v>
      </c>
      <c r="BO1090" s="5">
        <f>AP1090*BO1928</f>
        <v>0</v>
      </c>
      <c r="BP1090" s="5">
        <f>AU1090*BP1239</f>
        <v>0</v>
      </c>
      <c r="BQ1090" s="5">
        <f t="shared" si="1205"/>
        <v>-39</v>
      </c>
      <c r="BR1090" s="356">
        <f t="shared" si="1263"/>
        <v>-2679</v>
      </c>
      <c r="BS1090" s="5">
        <f t="shared" si="1249"/>
        <v>1566.7</v>
      </c>
      <c r="BT1090" s="6"/>
      <c r="BU1090" s="306">
        <v>43885</v>
      </c>
      <c r="BV1090" s="38">
        <f t="shared" si="1230"/>
        <v>1566.7</v>
      </c>
      <c r="BW1090" s="66">
        <f>BV27*BV1090</f>
        <v>129073.98253419016</v>
      </c>
      <c r="BX1090" s="66">
        <f t="shared" si="1259"/>
        <v>-6763.8820233975857</v>
      </c>
      <c r="BY1090" s="17">
        <f t="shared" si="1256"/>
        <v>0</v>
      </c>
      <c r="BZ1090" s="17">
        <f t="shared" si="1260"/>
        <v>1</v>
      </c>
      <c r="CA1090" s="66">
        <f t="shared" si="1206"/>
        <v>-2679</v>
      </c>
      <c r="CB1090" s="66">
        <f>N3+CE1090</f>
        <v>243419</v>
      </c>
      <c r="CC1090" s="66">
        <f>MAX(BW404:BW1090)</f>
        <v>154630.08732904927</v>
      </c>
      <c r="CD1090" s="66">
        <f t="shared" si="1233"/>
        <v>-25556.104794859115</v>
      </c>
      <c r="CE1090" s="66">
        <f t="shared" si="1207"/>
        <v>193419</v>
      </c>
      <c r="CF1090" s="66">
        <f>MAX(CE404:CE1090)</f>
        <v>196098</v>
      </c>
      <c r="CG1090" s="66">
        <f t="shared" si="1234"/>
        <v>-2679</v>
      </c>
      <c r="CH1090" s="370">
        <f t="shared" si="1203"/>
        <v>43885</v>
      </c>
      <c r="CI1090" s="17">
        <f t="shared" si="1261"/>
        <v>0</v>
      </c>
      <c r="CJ1090" s="17">
        <f t="shared" si="1262"/>
        <v>1</v>
      </c>
      <c r="CK1090" s="38">
        <f>MAX(BV38:BV1090)</f>
        <v>1876.9</v>
      </c>
      <c r="CL1090" s="38">
        <f t="shared" si="1257"/>
        <v>-310.20000000000005</v>
      </c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</row>
    <row r="1091" spans="1:147" customFormat="1" x14ac:dyDescent="0.25">
      <c r="A1091" s="3"/>
      <c r="B1091" s="254">
        <f t="shared" si="1250"/>
        <v>43640</v>
      </c>
      <c r="C1091" s="5">
        <f t="shared" si="1253"/>
        <v>55040</v>
      </c>
      <c r="D1091" s="5">
        <v>0</v>
      </c>
      <c r="E1091" s="66">
        <f t="shared" si="1258"/>
        <v>0</v>
      </c>
      <c r="F1091" s="66">
        <f t="shared" si="1251"/>
        <v>531</v>
      </c>
      <c r="G1091" s="4">
        <f t="shared" si="1254"/>
        <v>55571</v>
      </c>
      <c r="H1091" s="8">
        <f t="shared" si="1252"/>
        <v>9.647529069767442E-3</v>
      </c>
      <c r="I1091" s="3"/>
      <c r="J1091" s="306">
        <v>43892</v>
      </c>
      <c r="K1091" s="176">
        <v>1592.8</v>
      </c>
      <c r="L1091" s="176">
        <v>1692.8</v>
      </c>
      <c r="M1091" s="176">
        <v>1576.3</v>
      </c>
      <c r="N1091" s="178">
        <v>1672.4</v>
      </c>
      <c r="O1091" s="5">
        <f t="shared" si="1209"/>
        <v>116.5</v>
      </c>
      <c r="P1091" s="8">
        <f t="shared" si="1210"/>
        <v>7.3141637368156709E-2</v>
      </c>
      <c r="Q1091" s="8">
        <f>(AVERAGE(P1088:P1090))*Q1239</f>
        <v>1.8208997367463287E-2</v>
      </c>
      <c r="R1091" s="8">
        <f>P1090/P1239</f>
        <v>2.1868886925715119</v>
      </c>
      <c r="S1091" s="109">
        <f t="shared" si="1195"/>
        <v>1563.7967089931044</v>
      </c>
      <c r="T1091" s="5">
        <f t="shared" si="1196"/>
        <v>27.799999999999955</v>
      </c>
      <c r="U1091" s="8">
        <f t="shared" si="1208"/>
        <v>0.4945454545454554</v>
      </c>
      <c r="V1091" s="19">
        <f t="shared" si="1197"/>
        <v>0</v>
      </c>
      <c r="W1091" s="109">
        <f t="shared" si="1198"/>
        <v>1621.8032910068955</v>
      </c>
      <c r="X1091" s="5">
        <f t="shared" si="1199"/>
        <v>27.200000000000045</v>
      </c>
      <c r="Y1091" s="8">
        <f t="shared" si="1211"/>
        <v>0.5054545454545446</v>
      </c>
      <c r="Z1091" s="5">
        <f t="shared" si="1200"/>
        <v>52.400000000000091</v>
      </c>
      <c r="AA1091" s="5">
        <f>K1091*AA1239</f>
        <v>20.706399999999999</v>
      </c>
      <c r="AB1091" s="5">
        <f t="shared" si="1212"/>
        <v>45.282592023862748</v>
      </c>
      <c r="AC1091" s="2">
        <f t="shared" si="1255"/>
        <v>43892</v>
      </c>
      <c r="AD1091" s="43">
        <f t="shared" si="1216"/>
        <v>1565</v>
      </c>
      <c r="AE1091" s="235">
        <v>12.8</v>
      </c>
      <c r="AF1091" s="131">
        <f>(AK1090&gt;AF1239)*1</f>
        <v>1</v>
      </c>
      <c r="AG1091" s="112">
        <f>MROUND((AD1091*AG1239),5)</f>
        <v>1535</v>
      </c>
      <c r="AH1091" s="113">
        <f>MROUND((AE1091*AH1239),0.1)</f>
        <v>2.3000000000000003</v>
      </c>
      <c r="AI1091" s="60">
        <f t="shared" si="1217"/>
        <v>105.70000000000005</v>
      </c>
      <c r="AJ1091" s="60">
        <f t="shared" si="1201"/>
        <v>1592.8</v>
      </c>
      <c r="AK1091" s="133">
        <f t="shared" si="1202"/>
        <v>1672.4</v>
      </c>
      <c r="AL1091" s="41">
        <f t="shared" si="1213"/>
        <v>1620</v>
      </c>
      <c r="AM1091" s="56">
        <f t="shared" si="1214"/>
        <v>14.200000000000001</v>
      </c>
      <c r="AN1091" s="82">
        <f t="shared" si="1215"/>
        <v>1</v>
      </c>
      <c r="AO1091" s="82">
        <f t="shared" si="1218"/>
        <v>0</v>
      </c>
      <c r="AP1091" s="33">
        <f t="shared" si="1235"/>
        <v>1</v>
      </c>
      <c r="AQ1091" s="29">
        <f t="shared" si="1219"/>
        <v>12.8</v>
      </c>
      <c r="AR1091" s="86">
        <f t="shared" si="1220"/>
        <v>1</v>
      </c>
      <c r="AS1091" s="33">
        <f t="shared" si="1221"/>
        <v>0</v>
      </c>
      <c r="AT1091" s="19">
        <f t="shared" si="1222"/>
        <v>0</v>
      </c>
      <c r="AU1091" s="18">
        <f t="shared" si="1236"/>
        <v>0</v>
      </c>
      <c r="AV1091" s="5">
        <f t="shared" si="1237"/>
        <v>0</v>
      </c>
      <c r="AW1091" s="17">
        <f t="shared" si="1223"/>
        <v>0</v>
      </c>
      <c r="AX1091" s="17">
        <f t="shared" si="1224"/>
        <v>0</v>
      </c>
      <c r="AY1091" s="17">
        <f t="shared" si="1238"/>
        <v>0</v>
      </c>
      <c r="AZ1091" s="19">
        <f t="shared" si="1239"/>
        <v>0</v>
      </c>
      <c r="BA1091" s="19">
        <f t="shared" si="1240"/>
        <v>0</v>
      </c>
      <c r="BB1091" s="19">
        <f t="shared" si="1241"/>
        <v>0</v>
      </c>
      <c r="BC1091" s="19">
        <f t="shared" si="1242"/>
        <v>0</v>
      </c>
      <c r="BD1091" s="17">
        <f t="shared" si="1243"/>
        <v>0</v>
      </c>
      <c r="BE1091" s="17">
        <f t="shared" si="1225"/>
        <v>0</v>
      </c>
      <c r="BF1091" s="38">
        <f t="shared" si="1226"/>
        <v>0</v>
      </c>
      <c r="BG1091" s="38">
        <f t="shared" si="1227"/>
        <v>0</v>
      </c>
      <c r="BH1091" s="38">
        <f t="shared" si="1244"/>
        <v>0</v>
      </c>
      <c r="BI1091" s="38">
        <f t="shared" si="1228"/>
        <v>-2.3000000000000003</v>
      </c>
      <c r="BJ1091" s="5">
        <f t="shared" si="1229"/>
        <v>12.8</v>
      </c>
      <c r="BK1091" s="5">
        <f t="shared" si="1245"/>
        <v>0</v>
      </c>
      <c r="BL1091" s="22">
        <f t="shared" si="1246"/>
        <v>0</v>
      </c>
      <c r="BM1091" s="5">
        <f t="shared" si="1247"/>
        <v>10.5</v>
      </c>
      <c r="BN1091" s="66">
        <f t="shared" si="1248"/>
        <v>1050</v>
      </c>
      <c r="BO1091" s="5">
        <f>AP1091*BO1929</f>
        <v>0</v>
      </c>
      <c r="BP1091" s="5">
        <f>AU1091*BP1239</f>
        <v>0</v>
      </c>
      <c r="BQ1091" s="5">
        <f t="shared" si="1205"/>
        <v>-39</v>
      </c>
      <c r="BR1091" s="356">
        <f t="shared" si="1263"/>
        <v>1011</v>
      </c>
      <c r="BS1091" s="5">
        <f t="shared" si="1249"/>
        <v>1672.4</v>
      </c>
      <c r="BT1091" s="6"/>
      <c r="BU1091" s="306">
        <v>43892</v>
      </c>
      <c r="BV1091" s="38">
        <f t="shared" si="1230"/>
        <v>1672.4</v>
      </c>
      <c r="BW1091" s="66">
        <f>BV27*BV1091</f>
        <v>137782.17169220632</v>
      </c>
      <c r="BX1091" s="66">
        <f t="shared" si="1259"/>
        <v>8708.1891580161609</v>
      </c>
      <c r="BY1091" s="17">
        <f t="shared" si="1256"/>
        <v>1</v>
      </c>
      <c r="BZ1091" s="17">
        <f t="shared" si="1260"/>
        <v>0</v>
      </c>
      <c r="CA1091" s="66">
        <f t="shared" si="1206"/>
        <v>1011</v>
      </c>
      <c r="CB1091" s="66">
        <f>N3+CE1091</f>
        <v>244430</v>
      </c>
      <c r="CC1091" s="66">
        <f>MAX(BW404:BW1091)</f>
        <v>154630.08732904927</v>
      </c>
      <c r="CD1091" s="66">
        <f t="shared" si="1233"/>
        <v>-16847.915636842954</v>
      </c>
      <c r="CE1091" s="66">
        <f t="shared" si="1207"/>
        <v>194430</v>
      </c>
      <c r="CF1091" s="66">
        <f>MAX(CE404:CE1091)</f>
        <v>196098</v>
      </c>
      <c r="CG1091" s="66">
        <f t="shared" si="1234"/>
        <v>-1668</v>
      </c>
      <c r="CH1091" s="370">
        <f t="shared" si="1203"/>
        <v>43892</v>
      </c>
      <c r="CI1091" s="17">
        <f t="shared" si="1261"/>
        <v>1</v>
      </c>
      <c r="CJ1091" s="17">
        <f t="shared" si="1262"/>
        <v>0</v>
      </c>
      <c r="CK1091" s="38">
        <f>MAX(BV38:BV1091)</f>
        <v>1876.9</v>
      </c>
      <c r="CL1091" s="38">
        <f t="shared" si="1257"/>
        <v>-204.5</v>
      </c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</row>
    <row r="1092" spans="1:147" customFormat="1" x14ac:dyDescent="0.25">
      <c r="A1092" s="3"/>
      <c r="B1092" s="254">
        <f t="shared" si="1250"/>
        <v>43647</v>
      </c>
      <c r="C1092" s="5">
        <f t="shared" si="1253"/>
        <v>55571</v>
      </c>
      <c r="D1092" s="5">
        <v>0</v>
      </c>
      <c r="E1092" s="66">
        <f t="shared" si="1258"/>
        <v>0</v>
      </c>
      <c r="F1092" s="66">
        <f t="shared" si="1251"/>
        <v>1121</v>
      </c>
      <c r="G1092" s="4">
        <f t="shared" si="1254"/>
        <v>56692</v>
      </c>
      <c r="H1092" s="8">
        <f t="shared" si="1252"/>
        <v>2.017239207500315E-2</v>
      </c>
      <c r="I1092" s="3"/>
      <c r="J1092" s="306">
        <v>43899</v>
      </c>
      <c r="K1092" s="176">
        <v>1692.6</v>
      </c>
      <c r="L1092" s="176">
        <v>1704.3</v>
      </c>
      <c r="M1092" s="176">
        <v>1504</v>
      </c>
      <c r="N1092" s="178">
        <v>1516.7</v>
      </c>
      <c r="O1092" s="5">
        <f t="shared" si="1209"/>
        <v>200.29999999999995</v>
      </c>
      <c r="P1092" s="8">
        <f t="shared" si="1210"/>
        <v>0.1183386505967151</v>
      </c>
      <c r="Q1092" s="8">
        <f>(AVERAGE(P1089:P1091))*Q1239</f>
        <v>2.5947423746846578E-2</v>
      </c>
      <c r="R1092" s="8">
        <f>P1091/P1239</f>
        <v>2.074248537593339</v>
      </c>
      <c r="S1092" s="109">
        <f t="shared" si="1195"/>
        <v>1648.6813905660874</v>
      </c>
      <c r="T1092" s="5">
        <f t="shared" si="1196"/>
        <v>42.599999999999909</v>
      </c>
      <c r="U1092" s="8">
        <f t="shared" si="1208"/>
        <v>0.49882352941176578</v>
      </c>
      <c r="V1092" s="19">
        <f t="shared" si="1197"/>
        <v>133.29999999999995</v>
      </c>
      <c r="W1092" s="109">
        <f t="shared" si="1198"/>
        <v>1736.5186094339124</v>
      </c>
      <c r="X1092" s="5">
        <f t="shared" si="1199"/>
        <v>42.400000000000091</v>
      </c>
      <c r="Y1092" s="8">
        <f t="shared" si="1211"/>
        <v>0.50117647058823422</v>
      </c>
      <c r="Z1092" s="5">
        <f t="shared" si="1200"/>
        <v>0</v>
      </c>
      <c r="AA1092" s="5">
        <f>K1092*AA1239</f>
        <v>22.003799999999998</v>
      </c>
      <c r="AB1092" s="5">
        <f t="shared" si="1212"/>
        <v>45.641349971496311</v>
      </c>
      <c r="AC1092" s="2">
        <f t="shared" si="1255"/>
        <v>43899</v>
      </c>
      <c r="AD1092" s="43">
        <f t="shared" si="1216"/>
        <v>1650</v>
      </c>
      <c r="AE1092" s="235">
        <v>22.3</v>
      </c>
      <c r="AF1092" s="131">
        <f>(AK1091&gt;AF1239)*1</f>
        <v>1</v>
      </c>
      <c r="AG1092" s="112">
        <f>MROUND((AD1092*AG1239),5)</f>
        <v>1620</v>
      </c>
      <c r="AH1092" s="113">
        <f>MROUND((AE1092*AH1239),0.1)</f>
        <v>4</v>
      </c>
      <c r="AI1092" s="60">
        <f t="shared" si="1217"/>
        <v>-155.70000000000005</v>
      </c>
      <c r="AJ1092" s="60">
        <f t="shared" si="1201"/>
        <v>1692.6</v>
      </c>
      <c r="AK1092" s="133">
        <f t="shared" si="1202"/>
        <v>1516.7</v>
      </c>
      <c r="AL1092" s="41">
        <f t="shared" si="1213"/>
        <v>1735</v>
      </c>
      <c r="AM1092" s="56">
        <f t="shared" si="1214"/>
        <v>22.900000000000002</v>
      </c>
      <c r="AN1092" s="82">
        <f t="shared" si="1215"/>
        <v>0</v>
      </c>
      <c r="AO1092" s="82">
        <f t="shared" si="1218"/>
        <v>1</v>
      </c>
      <c r="AP1092" s="33">
        <f t="shared" si="1235"/>
        <v>1</v>
      </c>
      <c r="AQ1092" s="29">
        <f t="shared" si="1219"/>
        <v>22.3</v>
      </c>
      <c r="AR1092" s="86">
        <f t="shared" si="1220"/>
        <v>0</v>
      </c>
      <c r="AS1092" s="33">
        <f t="shared" si="1221"/>
        <v>1</v>
      </c>
      <c r="AT1092" s="19">
        <f t="shared" si="1222"/>
        <v>1650</v>
      </c>
      <c r="AU1092" s="18">
        <f t="shared" si="1236"/>
        <v>0</v>
      </c>
      <c r="AV1092" s="5">
        <f t="shared" si="1237"/>
        <v>0</v>
      </c>
      <c r="AW1092" s="17">
        <f t="shared" si="1223"/>
        <v>0</v>
      </c>
      <c r="AX1092" s="17">
        <f t="shared" si="1224"/>
        <v>0</v>
      </c>
      <c r="AY1092" s="17">
        <f t="shared" si="1238"/>
        <v>0</v>
      </c>
      <c r="AZ1092" s="19">
        <f t="shared" si="1239"/>
        <v>0</v>
      </c>
      <c r="BA1092" s="19">
        <f t="shared" si="1240"/>
        <v>1650</v>
      </c>
      <c r="BB1092" s="19">
        <f t="shared" si="1241"/>
        <v>1620</v>
      </c>
      <c r="BC1092" s="19">
        <f t="shared" si="1242"/>
        <v>0</v>
      </c>
      <c r="BD1092" s="17">
        <f t="shared" si="1243"/>
        <v>0</v>
      </c>
      <c r="BE1092" s="17">
        <f t="shared" si="1225"/>
        <v>1</v>
      </c>
      <c r="BF1092" s="38">
        <f t="shared" si="1226"/>
        <v>1620</v>
      </c>
      <c r="BG1092" s="38">
        <f t="shared" si="1227"/>
        <v>0</v>
      </c>
      <c r="BH1092" s="38">
        <f t="shared" si="1244"/>
        <v>-30</v>
      </c>
      <c r="BI1092" s="38">
        <f t="shared" si="1228"/>
        <v>-34</v>
      </c>
      <c r="BJ1092" s="5">
        <f t="shared" si="1229"/>
        <v>22.3</v>
      </c>
      <c r="BK1092" s="5">
        <f t="shared" si="1245"/>
        <v>0</v>
      </c>
      <c r="BL1092" s="22">
        <f t="shared" si="1246"/>
        <v>0</v>
      </c>
      <c r="BM1092" s="5">
        <f t="shared" si="1247"/>
        <v>-11.7</v>
      </c>
      <c r="BN1092" s="66">
        <f t="shared" si="1248"/>
        <v>-1170</v>
      </c>
      <c r="BO1092" s="5">
        <f>AP1092*BO1930</f>
        <v>0</v>
      </c>
      <c r="BP1092" s="5">
        <f>AU1092*BP1239</f>
        <v>0</v>
      </c>
      <c r="BQ1092" s="5">
        <f t="shared" si="1205"/>
        <v>-39</v>
      </c>
      <c r="BR1092" s="356">
        <f t="shared" si="1263"/>
        <v>-1209</v>
      </c>
      <c r="BS1092" s="5">
        <f t="shared" si="1249"/>
        <v>1516.7</v>
      </c>
      <c r="BT1092" s="6"/>
      <c r="BU1092" s="306">
        <v>43899</v>
      </c>
      <c r="BV1092" s="38">
        <f t="shared" si="1230"/>
        <v>1516.7</v>
      </c>
      <c r="BW1092" s="66">
        <f>BV27*BV1092</f>
        <v>124954.68775745593</v>
      </c>
      <c r="BX1092" s="66">
        <f t="shared" si="1259"/>
        <v>-12827.483934750388</v>
      </c>
      <c r="BY1092" s="17">
        <f t="shared" si="1256"/>
        <v>0</v>
      </c>
      <c r="BZ1092" s="17">
        <f t="shared" si="1260"/>
        <v>1</v>
      </c>
      <c r="CA1092" s="66">
        <f t="shared" si="1206"/>
        <v>-1209</v>
      </c>
      <c r="CB1092" s="66">
        <f>N3+CE1092</f>
        <v>243221</v>
      </c>
      <c r="CC1092" s="66">
        <f>MAX(BW404:BW1092)</f>
        <v>154630.08732904927</v>
      </c>
      <c r="CD1092" s="66">
        <f t="shared" si="1233"/>
        <v>-29675.399571593342</v>
      </c>
      <c r="CE1092" s="66">
        <f t="shared" si="1207"/>
        <v>193221</v>
      </c>
      <c r="CF1092" s="66">
        <f>MAX(CE404:CE1092)</f>
        <v>196098</v>
      </c>
      <c r="CG1092" s="66">
        <f t="shared" si="1234"/>
        <v>-2877</v>
      </c>
      <c r="CH1092" s="370">
        <f t="shared" si="1203"/>
        <v>43899</v>
      </c>
      <c r="CI1092" s="17">
        <f t="shared" si="1261"/>
        <v>0</v>
      </c>
      <c r="CJ1092" s="17">
        <f t="shared" si="1262"/>
        <v>1</v>
      </c>
      <c r="CK1092" s="38">
        <f>MAX(BV38:BV1092)</f>
        <v>1876.9</v>
      </c>
      <c r="CL1092" s="38">
        <f t="shared" si="1257"/>
        <v>-360.20000000000005</v>
      </c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</row>
    <row r="1093" spans="1:147" customFormat="1" x14ac:dyDescent="0.25">
      <c r="A1093" s="3"/>
      <c r="B1093" s="254">
        <f t="shared" si="1250"/>
        <v>43654</v>
      </c>
      <c r="C1093" s="5">
        <f t="shared" si="1253"/>
        <v>56692</v>
      </c>
      <c r="D1093" s="5">
        <v>0</v>
      </c>
      <c r="E1093" s="66">
        <f t="shared" si="1258"/>
        <v>0</v>
      </c>
      <c r="F1093" s="66">
        <f t="shared" si="1251"/>
        <v>601</v>
      </c>
      <c r="G1093" s="4">
        <f t="shared" si="1254"/>
        <v>57293</v>
      </c>
      <c r="H1093" s="8">
        <f t="shared" si="1252"/>
        <v>1.0601143018415297E-2</v>
      </c>
      <c r="I1093" s="3"/>
      <c r="J1093" s="306">
        <v>43906</v>
      </c>
      <c r="K1093" s="176">
        <v>1563.8</v>
      </c>
      <c r="L1093" s="176">
        <v>1574.8</v>
      </c>
      <c r="M1093" s="176">
        <v>1450.9</v>
      </c>
      <c r="N1093" s="178">
        <v>1484.6</v>
      </c>
      <c r="O1093" s="5">
        <f t="shared" si="1209"/>
        <v>123.89999999999986</v>
      </c>
      <c r="P1093" s="8">
        <f t="shared" si="1210"/>
        <v>7.9230080572963213E-2</v>
      </c>
      <c r="Q1093" s="8">
        <f>(AVERAGE(P1090:P1092))*Q1239</f>
        <v>3.581250860465602E-2</v>
      </c>
      <c r="R1093" s="8">
        <f>P1092/P1239</f>
        <v>3.3560059874715313</v>
      </c>
      <c r="S1093" s="109">
        <f t="shared" si="1195"/>
        <v>1507.7963990440389</v>
      </c>
      <c r="T1093" s="5">
        <f t="shared" si="1196"/>
        <v>53.799999999999955</v>
      </c>
      <c r="U1093" s="8">
        <f t="shared" si="1208"/>
        <v>0.51090909090909131</v>
      </c>
      <c r="V1093" s="19">
        <f t="shared" si="1197"/>
        <v>25.400000000000091</v>
      </c>
      <c r="W1093" s="109">
        <f t="shared" si="1198"/>
        <v>1619.803600955961</v>
      </c>
      <c r="X1093" s="5">
        <f t="shared" si="1199"/>
        <v>56.200000000000045</v>
      </c>
      <c r="Y1093" s="8">
        <f t="shared" si="1211"/>
        <v>0.48909090909090869</v>
      </c>
      <c r="Z1093" s="5">
        <f t="shared" si="1200"/>
        <v>0</v>
      </c>
      <c r="AA1093" s="5">
        <f>K1093*AA1239</f>
        <v>20.3294</v>
      </c>
      <c r="AB1093" s="5">
        <f t="shared" si="1212"/>
        <v>68.225588121703751</v>
      </c>
      <c r="AC1093" s="2">
        <f t="shared" si="1255"/>
        <v>43906</v>
      </c>
      <c r="AD1093" s="43">
        <f t="shared" si="1216"/>
        <v>1510</v>
      </c>
      <c r="AE1093" s="235">
        <v>22.7</v>
      </c>
      <c r="AF1093" s="131">
        <f>(AK1092&gt;AF1239)*1</f>
        <v>1</v>
      </c>
      <c r="AG1093" s="112">
        <f>MROUND((AD1093*AG1239),5)</f>
        <v>1480</v>
      </c>
      <c r="AH1093" s="113">
        <f>MROUND((AE1093*AH1239),0.1)</f>
        <v>4.1000000000000005</v>
      </c>
      <c r="AI1093" s="60">
        <f t="shared" si="1217"/>
        <v>-32.100000000000136</v>
      </c>
      <c r="AJ1093" s="60">
        <f t="shared" si="1201"/>
        <v>1563.8</v>
      </c>
      <c r="AK1093" s="133">
        <f t="shared" si="1202"/>
        <v>1484.6</v>
      </c>
      <c r="AL1093" s="41">
        <f t="shared" si="1213"/>
        <v>1620</v>
      </c>
      <c r="AM1093" s="56">
        <f t="shared" si="1214"/>
        <v>22.900000000000002</v>
      </c>
      <c r="AN1093" s="82">
        <f t="shared" si="1215"/>
        <v>0</v>
      </c>
      <c r="AO1093" s="82">
        <f t="shared" si="1218"/>
        <v>1</v>
      </c>
      <c r="AP1093" s="33">
        <f t="shared" si="1235"/>
        <v>1</v>
      </c>
      <c r="AQ1093" s="29">
        <f t="shared" si="1219"/>
        <v>22.7</v>
      </c>
      <c r="AR1093" s="86">
        <f t="shared" si="1220"/>
        <v>0</v>
      </c>
      <c r="AS1093" s="33">
        <f t="shared" si="1221"/>
        <v>1</v>
      </c>
      <c r="AT1093" s="19">
        <f t="shared" si="1222"/>
        <v>1510</v>
      </c>
      <c r="AU1093" s="18">
        <f t="shared" si="1236"/>
        <v>0</v>
      </c>
      <c r="AV1093" s="5">
        <f t="shared" si="1237"/>
        <v>0</v>
      </c>
      <c r="AW1093" s="17">
        <f t="shared" si="1223"/>
        <v>0</v>
      </c>
      <c r="AX1093" s="17">
        <f t="shared" si="1224"/>
        <v>0</v>
      </c>
      <c r="AY1093" s="17">
        <f t="shared" si="1238"/>
        <v>0</v>
      </c>
      <c r="AZ1093" s="19">
        <f t="shared" si="1239"/>
        <v>0</v>
      </c>
      <c r="BA1093" s="19">
        <f t="shared" si="1240"/>
        <v>1510</v>
      </c>
      <c r="BB1093" s="19">
        <f t="shared" si="1241"/>
        <v>0</v>
      </c>
      <c r="BC1093" s="19">
        <f t="shared" si="1242"/>
        <v>0</v>
      </c>
      <c r="BD1093" s="17">
        <f t="shared" si="1243"/>
        <v>1510</v>
      </c>
      <c r="BE1093" s="17">
        <f t="shared" si="1225"/>
        <v>0</v>
      </c>
      <c r="BF1093" s="38">
        <f t="shared" si="1226"/>
        <v>0</v>
      </c>
      <c r="BG1093" s="38">
        <f t="shared" si="1227"/>
        <v>0</v>
      </c>
      <c r="BH1093" s="38">
        <f t="shared" si="1244"/>
        <v>0</v>
      </c>
      <c r="BI1093" s="38">
        <f t="shared" si="1228"/>
        <v>-4.1000000000000005</v>
      </c>
      <c r="BJ1093" s="5">
        <f t="shared" si="1229"/>
        <v>22.7</v>
      </c>
      <c r="BK1093" s="5">
        <f t="shared" si="1245"/>
        <v>0</v>
      </c>
      <c r="BL1093" s="22">
        <f t="shared" si="1246"/>
        <v>0</v>
      </c>
      <c r="BM1093" s="5">
        <f t="shared" si="1247"/>
        <v>18.599999999999998</v>
      </c>
      <c r="BN1093" s="66">
        <f t="shared" si="1248"/>
        <v>1859.9999999999998</v>
      </c>
      <c r="BO1093" s="5">
        <f>AP1093*BO1931</f>
        <v>0</v>
      </c>
      <c r="BP1093" s="5">
        <f>AU1093*BP1239</f>
        <v>0</v>
      </c>
      <c r="BQ1093" s="5">
        <f t="shared" si="1205"/>
        <v>-39</v>
      </c>
      <c r="BR1093" s="356">
        <f t="shared" si="1263"/>
        <v>1820.9999999999998</v>
      </c>
      <c r="BS1093" s="5">
        <f t="shared" si="1249"/>
        <v>1484.6</v>
      </c>
      <c r="BT1093" s="6"/>
      <c r="BU1093" s="306">
        <v>43906</v>
      </c>
      <c r="BV1093" s="38">
        <f t="shared" si="1230"/>
        <v>1484.6</v>
      </c>
      <c r="BW1093" s="66">
        <f>BV27*BV1093</f>
        <v>122310.10051079254</v>
      </c>
      <c r="BX1093" s="66">
        <f t="shared" si="1259"/>
        <v>-2644.5872466633882</v>
      </c>
      <c r="BY1093" s="17">
        <f t="shared" si="1256"/>
        <v>0</v>
      </c>
      <c r="BZ1093" s="17">
        <f t="shared" si="1260"/>
        <v>1</v>
      </c>
      <c r="CA1093" s="66">
        <f t="shared" si="1206"/>
        <v>1821</v>
      </c>
      <c r="CB1093" s="66">
        <f>N3+CE1093</f>
        <v>245042</v>
      </c>
      <c r="CC1093" s="66">
        <f>MAX(BW404:BW1093)</f>
        <v>154630.08732904927</v>
      </c>
      <c r="CD1093" s="66">
        <f t="shared" si="1233"/>
        <v>-32319.98681825673</v>
      </c>
      <c r="CE1093" s="66">
        <f t="shared" si="1207"/>
        <v>195042</v>
      </c>
      <c r="CF1093" s="66">
        <f>MAX(CE404:CE1093)</f>
        <v>196098</v>
      </c>
      <c r="CG1093" s="66">
        <f t="shared" si="1234"/>
        <v>-1056</v>
      </c>
      <c r="CH1093" s="370">
        <f t="shared" si="1203"/>
        <v>43906</v>
      </c>
      <c r="CI1093" s="17">
        <f t="shared" si="1261"/>
        <v>1</v>
      </c>
      <c r="CJ1093" s="17">
        <f t="shared" si="1262"/>
        <v>0</v>
      </c>
      <c r="CK1093" s="38">
        <f>MAX(BV38:BV1093)</f>
        <v>1876.9</v>
      </c>
      <c r="CL1093" s="38">
        <f t="shared" si="1257"/>
        <v>-392.30000000000018</v>
      </c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</row>
    <row r="1094" spans="1:147" customFormat="1" x14ac:dyDescent="0.25">
      <c r="A1094" s="3"/>
      <c r="B1094" s="254">
        <f t="shared" si="1250"/>
        <v>43661</v>
      </c>
      <c r="C1094" s="5">
        <f t="shared" si="1253"/>
        <v>57293</v>
      </c>
      <c r="D1094" s="5">
        <v>0</v>
      </c>
      <c r="E1094" s="66">
        <f t="shared" si="1258"/>
        <v>0</v>
      </c>
      <c r="F1094" s="66">
        <f t="shared" si="1251"/>
        <v>771</v>
      </c>
      <c r="G1094" s="4">
        <f t="shared" si="1254"/>
        <v>58064</v>
      </c>
      <c r="H1094" s="8">
        <f t="shared" si="1252"/>
        <v>1.3457141361073779E-2</v>
      </c>
      <c r="I1094" s="3"/>
      <c r="J1094" s="306">
        <v>43913</v>
      </c>
      <c r="K1094" s="176">
        <v>1505</v>
      </c>
      <c r="L1094" s="176">
        <v>1699.3</v>
      </c>
      <c r="M1094" s="176">
        <v>1484.6</v>
      </c>
      <c r="N1094" s="178">
        <v>1654.1</v>
      </c>
      <c r="O1094" s="5">
        <f t="shared" si="1209"/>
        <v>214.70000000000005</v>
      </c>
      <c r="P1094" s="8">
        <f t="shared" si="1210"/>
        <v>0.14265780730897012</v>
      </c>
      <c r="Q1094" s="8">
        <f>(AVERAGE(P1091:P1093))*Q1239</f>
        <v>3.6094715805044669E-2</v>
      </c>
      <c r="R1094" s="8">
        <f>P1093/P1239</f>
        <v>2.2469127664541522</v>
      </c>
      <c r="S1094" s="109">
        <f t="shared" si="1195"/>
        <v>1450.6774527134078</v>
      </c>
      <c r="T1094" s="5">
        <f t="shared" si="1196"/>
        <v>55</v>
      </c>
      <c r="U1094" s="8">
        <f t="shared" si="1208"/>
        <v>0.5</v>
      </c>
      <c r="V1094" s="19">
        <f t="shared" si="1197"/>
        <v>0</v>
      </c>
      <c r="W1094" s="109">
        <f t="shared" si="1198"/>
        <v>1559.3225472865922</v>
      </c>
      <c r="X1094" s="5">
        <f t="shared" si="1199"/>
        <v>55</v>
      </c>
      <c r="Y1094" s="8">
        <f t="shared" si="1211"/>
        <v>0.5</v>
      </c>
      <c r="Z1094" s="5">
        <f t="shared" si="1200"/>
        <v>94.099999999999909</v>
      </c>
      <c r="AA1094" s="5">
        <f>K1094*AA1239</f>
        <v>19.564999999999998</v>
      </c>
      <c r="AB1094" s="5">
        <f t="shared" si="1212"/>
        <v>43.960848275675481</v>
      </c>
      <c r="AC1094" s="2">
        <f t="shared" si="1255"/>
        <v>43913</v>
      </c>
      <c r="AD1094" s="43">
        <f t="shared" si="1216"/>
        <v>1450</v>
      </c>
      <c r="AE1094" s="235">
        <v>34.700000000000003</v>
      </c>
      <c r="AF1094" s="131">
        <f>(AK1093&gt;AF1239)*1</f>
        <v>1</v>
      </c>
      <c r="AG1094" s="112">
        <f>MROUND((AD1094*AG1239),5)</f>
        <v>1420</v>
      </c>
      <c r="AH1094" s="113">
        <f>MROUND((AE1094*AH1239),0.1)</f>
        <v>6.2</v>
      </c>
      <c r="AI1094" s="60">
        <f t="shared" si="1217"/>
        <v>169.5</v>
      </c>
      <c r="AJ1094" s="60">
        <f t="shared" si="1201"/>
        <v>1505</v>
      </c>
      <c r="AK1094" s="133">
        <f t="shared" si="1202"/>
        <v>1654.1</v>
      </c>
      <c r="AL1094" s="41">
        <f t="shared" si="1213"/>
        <v>1560</v>
      </c>
      <c r="AM1094" s="56">
        <f t="shared" si="1214"/>
        <v>33.4</v>
      </c>
      <c r="AN1094" s="82">
        <f t="shared" si="1215"/>
        <v>1</v>
      </c>
      <c r="AO1094" s="82">
        <f t="shared" si="1218"/>
        <v>0</v>
      </c>
      <c r="AP1094" s="33">
        <f t="shared" si="1235"/>
        <v>0</v>
      </c>
      <c r="AQ1094" s="29">
        <f t="shared" si="1219"/>
        <v>0</v>
      </c>
      <c r="AR1094" s="86">
        <f t="shared" si="1220"/>
        <v>1</v>
      </c>
      <c r="AS1094" s="33">
        <f t="shared" si="1221"/>
        <v>0</v>
      </c>
      <c r="AT1094" s="19">
        <f t="shared" si="1222"/>
        <v>0</v>
      </c>
      <c r="AU1094" s="18">
        <f t="shared" si="1236"/>
        <v>1</v>
      </c>
      <c r="AV1094" s="5">
        <f t="shared" si="1237"/>
        <v>33.4</v>
      </c>
      <c r="AW1094" s="17">
        <f t="shared" si="1223"/>
        <v>0</v>
      </c>
      <c r="AX1094" s="17">
        <f t="shared" si="1224"/>
        <v>1</v>
      </c>
      <c r="AY1094" s="17">
        <f t="shared" si="1238"/>
        <v>1560</v>
      </c>
      <c r="AZ1094" s="19">
        <f t="shared" si="1239"/>
        <v>1510</v>
      </c>
      <c r="BA1094" s="19">
        <f t="shared" si="1240"/>
        <v>0</v>
      </c>
      <c r="BB1094" s="19">
        <f t="shared" si="1241"/>
        <v>0</v>
      </c>
      <c r="BC1094" s="19">
        <f t="shared" si="1242"/>
        <v>1560</v>
      </c>
      <c r="BD1094" s="17">
        <f t="shared" si="1243"/>
        <v>0</v>
      </c>
      <c r="BE1094" s="17">
        <f t="shared" si="1225"/>
        <v>0</v>
      </c>
      <c r="BF1094" s="38">
        <f t="shared" si="1226"/>
        <v>0</v>
      </c>
      <c r="BG1094" s="38">
        <f t="shared" si="1227"/>
        <v>0</v>
      </c>
      <c r="BH1094" s="38">
        <f t="shared" si="1244"/>
        <v>0</v>
      </c>
      <c r="BI1094" s="38">
        <f t="shared" si="1228"/>
        <v>-6.2</v>
      </c>
      <c r="BJ1094" s="5">
        <f t="shared" si="1229"/>
        <v>0</v>
      </c>
      <c r="BK1094" s="5">
        <f t="shared" si="1245"/>
        <v>50</v>
      </c>
      <c r="BL1094" s="22">
        <f t="shared" si="1246"/>
        <v>83.4</v>
      </c>
      <c r="BM1094" s="5">
        <f t="shared" si="1247"/>
        <v>77.2</v>
      </c>
      <c r="BN1094" s="66">
        <f t="shared" si="1248"/>
        <v>7720</v>
      </c>
      <c r="BO1094" s="5">
        <f>AP1094*BO1932</f>
        <v>0</v>
      </c>
      <c r="BP1094" s="5">
        <f>AU1094*BP1239</f>
        <v>-39</v>
      </c>
      <c r="BQ1094" s="5">
        <f t="shared" si="1205"/>
        <v>-39</v>
      </c>
      <c r="BR1094" s="356">
        <f t="shared" si="1263"/>
        <v>7642</v>
      </c>
      <c r="BS1094" s="5">
        <f t="shared" si="1249"/>
        <v>1654.1</v>
      </c>
      <c r="BT1094" s="6"/>
      <c r="BU1094" s="306">
        <v>43913</v>
      </c>
      <c r="BV1094" s="38">
        <f t="shared" si="1230"/>
        <v>1654.1</v>
      </c>
      <c r="BW1094" s="66">
        <f>BV27*BV1094</f>
        <v>136274.50980392157</v>
      </c>
      <c r="BX1094" s="66">
        <f t="shared" si="1259"/>
        <v>13964.409293129022</v>
      </c>
      <c r="BY1094" s="17">
        <f t="shared" si="1256"/>
        <v>1</v>
      </c>
      <c r="BZ1094" s="17">
        <f t="shared" si="1260"/>
        <v>0</v>
      </c>
      <c r="CA1094" s="66">
        <f t="shared" si="1206"/>
        <v>7642</v>
      </c>
      <c r="CB1094" s="66">
        <f>N3+CE1094</f>
        <v>252684</v>
      </c>
      <c r="CC1094" s="66">
        <f>MAX(BW404:BW1094)</f>
        <v>154630.08732904927</v>
      </c>
      <c r="CD1094" s="66">
        <f t="shared" si="1233"/>
        <v>-18355.577525127708</v>
      </c>
      <c r="CE1094" s="66">
        <f t="shared" si="1207"/>
        <v>202684</v>
      </c>
      <c r="CF1094" s="66">
        <f>MAX(CE404:CE1094)</f>
        <v>202684</v>
      </c>
      <c r="CG1094" s="66">
        <f t="shared" si="1234"/>
        <v>0</v>
      </c>
      <c r="CH1094" s="370">
        <f t="shared" si="1203"/>
        <v>43913</v>
      </c>
      <c r="CI1094" s="17">
        <f t="shared" si="1261"/>
        <v>1</v>
      </c>
      <c r="CJ1094" s="17">
        <f t="shared" si="1262"/>
        <v>0</v>
      </c>
      <c r="CK1094" s="38">
        <f>MAX(BV38:BV1094)</f>
        <v>1876.9</v>
      </c>
      <c r="CL1094" s="38">
        <f t="shared" si="1257"/>
        <v>-222.80000000000018</v>
      </c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</row>
    <row r="1095" spans="1:147" customFormat="1" x14ac:dyDescent="0.25">
      <c r="A1095" s="3"/>
      <c r="B1095" s="254">
        <f t="shared" si="1250"/>
        <v>43668</v>
      </c>
      <c r="C1095" s="5">
        <f t="shared" si="1253"/>
        <v>58064</v>
      </c>
      <c r="D1095" s="5">
        <v>0</v>
      </c>
      <c r="E1095" s="66">
        <f t="shared" si="1258"/>
        <v>0</v>
      </c>
      <c r="F1095" s="66">
        <f t="shared" si="1251"/>
        <v>591</v>
      </c>
      <c r="G1095" s="4">
        <f t="shared" si="1254"/>
        <v>58655</v>
      </c>
      <c r="H1095" s="8">
        <f t="shared" si="1252"/>
        <v>1.0178423808211629E-2</v>
      </c>
      <c r="I1095" s="3"/>
      <c r="J1095" s="306">
        <v>43920</v>
      </c>
      <c r="K1095" s="176">
        <v>1663.4</v>
      </c>
      <c r="L1095" s="176">
        <v>1673.6</v>
      </c>
      <c r="M1095" s="176">
        <v>1576</v>
      </c>
      <c r="N1095" s="178">
        <v>1645.7</v>
      </c>
      <c r="O1095" s="5">
        <f t="shared" si="1209"/>
        <v>97.599999999999909</v>
      </c>
      <c r="P1095" s="8">
        <f t="shared" si="1210"/>
        <v>5.8675003005891492E-2</v>
      </c>
      <c r="Q1095" s="8">
        <f>(AVERAGE(P1092:P1094))*Q1239</f>
        <v>4.5363538463819797E-2</v>
      </c>
      <c r="R1095" s="8">
        <f>P1094/P1239</f>
        <v>4.0456812129793995</v>
      </c>
      <c r="S1095" s="109">
        <f t="shared" si="1195"/>
        <v>1587.9422901192822</v>
      </c>
      <c r="T1095" s="5">
        <f t="shared" si="1196"/>
        <v>73.400000000000091</v>
      </c>
      <c r="U1095" s="8">
        <f t="shared" si="1208"/>
        <v>0.51066666666666605</v>
      </c>
      <c r="V1095" s="19">
        <f t="shared" si="1197"/>
        <v>0</v>
      </c>
      <c r="W1095" s="109">
        <f t="shared" si="1198"/>
        <v>1738.8577098807179</v>
      </c>
      <c r="X1095" s="5">
        <f t="shared" si="1199"/>
        <v>76.599999999999909</v>
      </c>
      <c r="Y1095" s="8">
        <f t="shared" si="1211"/>
        <v>0.48933333333333395</v>
      </c>
      <c r="Z1095" s="5">
        <f t="shared" si="1200"/>
        <v>0</v>
      </c>
      <c r="AA1095" s="5">
        <f>K1095*AA1239</f>
        <v>21.624200000000002</v>
      </c>
      <c r="AB1095" s="5">
        <f t="shared" si="1212"/>
        <v>87.484619685709134</v>
      </c>
      <c r="AC1095" s="2">
        <f t="shared" si="1255"/>
        <v>43920</v>
      </c>
      <c r="AD1095" s="43">
        <f t="shared" si="1216"/>
        <v>1590</v>
      </c>
      <c r="AE1095" s="235">
        <v>21.9</v>
      </c>
      <c r="AF1095" s="131">
        <f>(AK1094&gt;AF1239)*1</f>
        <v>1</v>
      </c>
      <c r="AG1095" s="112">
        <f>MROUND((AD1095*AG1239),5)</f>
        <v>1560</v>
      </c>
      <c r="AH1095" s="113">
        <f>MROUND((AE1095*AH1239),0.1)</f>
        <v>3.9000000000000004</v>
      </c>
      <c r="AI1095" s="60">
        <f t="shared" si="1217"/>
        <v>-8.3999999999998636</v>
      </c>
      <c r="AJ1095" s="60">
        <f t="shared" si="1201"/>
        <v>1663.4</v>
      </c>
      <c r="AK1095" s="133">
        <f t="shared" si="1202"/>
        <v>1645.7</v>
      </c>
      <c r="AL1095" s="41">
        <f t="shared" si="1213"/>
        <v>1740</v>
      </c>
      <c r="AM1095" s="56">
        <f t="shared" si="1214"/>
        <v>22</v>
      </c>
      <c r="AN1095" s="82">
        <f t="shared" si="1215"/>
        <v>0</v>
      </c>
      <c r="AO1095" s="82">
        <f t="shared" si="1218"/>
        <v>1</v>
      </c>
      <c r="AP1095" s="33">
        <f t="shared" si="1235"/>
        <v>1</v>
      </c>
      <c r="AQ1095" s="29">
        <f t="shared" si="1219"/>
        <v>21.9</v>
      </c>
      <c r="AR1095" s="86">
        <f t="shared" si="1220"/>
        <v>1</v>
      </c>
      <c r="AS1095" s="33">
        <f t="shared" si="1221"/>
        <v>0</v>
      </c>
      <c r="AT1095" s="19">
        <f t="shared" si="1222"/>
        <v>0</v>
      </c>
      <c r="AU1095" s="18">
        <f t="shared" si="1236"/>
        <v>0</v>
      </c>
      <c r="AV1095" s="5">
        <f t="shared" si="1237"/>
        <v>0</v>
      </c>
      <c r="AW1095" s="17">
        <f t="shared" si="1223"/>
        <v>0</v>
      </c>
      <c r="AX1095" s="17">
        <f t="shared" si="1224"/>
        <v>0</v>
      </c>
      <c r="AY1095" s="17">
        <f t="shared" si="1238"/>
        <v>0</v>
      </c>
      <c r="AZ1095" s="19">
        <f t="shared" si="1239"/>
        <v>0</v>
      </c>
      <c r="BA1095" s="19">
        <f t="shared" si="1240"/>
        <v>0</v>
      </c>
      <c r="BB1095" s="19">
        <f t="shared" si="1241"/>
        <v>0</v>
      </c>
      <c r="BC1095" s="19">
        <f t="shared" si="1242"/>
        <v>0</v>
      </c>
      <c r="BD1095" s="17">
        <f t="shared" si="1243"/>
        <v>0</v>
      </c>
      <c r="BE1095" s="17">
        <f t="shared" si="1225"/>
        <v>0</v>
      </c>
      <c r="BF1095" s="38">
        <f t="shared" si="1226"/>
        <v>0</v>
      </c>
      <c r="BG1095" s="38">
        <f t="shared" si="1227"/>
        <v>0</v>
      </c>
      <c r="BH1095" s="38">
        <f t="shared" si="1244"/>
        <v>0</v>
      </c>
      <c r="BI1095" s="38">
        <f t="shared" si="1228"/>
        <v>-3.9000000000000004</v>
      </c>
      <c r="BJ1095" s="5">
        <f t="shared" si="1229"/>
        <v>21.9</v>
      </c>
      <c r="BK1095" s="5">
        <f t="shared" si="1245"/>
        <v>0</v>
      </c>
      <c r="BL1095" s="22">
        <f t="shared" si="1246"/>
        <v>0</v>
      </c>
      <c r="BM1095" s="5">
        <f t="shared" si="1247"/>
        <v>18</v>
      </c>
      <c r="BN1095" s="66">
        <f t="shared" si="1248"/>
        <v>1800</v>
      </c>
      <c r="BO1095" s="5">
        <f>AP1095*BO1933</f>
        <v>0</v>
      </c>
      <c r="BP1095" s="5">
        <f>AU1095*BP1239</f>
        <v>0</v>
      </c>
      <c r="BQ1095" s="5">
        <f t="shared" si="1205"/>
        <v>-39</v>
      </c>
      <c r="BR1095" s="356">
        <f t="shared" si="1263"/>
        <v>1761</v>
      </c>
      <c r="BS1095" s="5">
        <f t="shared" si="1249"/>
        <v>1645.7</v>
      </c>
      <c r="BT1095" s="6"/>
      <c r="BU1095" s="306">
        <v>43920</v>
      </c>
      <c r="BV1095" s="38">
        <f t="shared" si="1230"/>
        <v>1645.7</v>
      </c>
      <c r="BW1095" s="66">
        <f>BV27*BV1095</f>
        <v>135582.46828143022</v>
      </c>
      <c r="BX1095" s="66">
        <f t="shared" si="1259"/>
        <v>-692.04152249134495</v>
      </c>
      <c r="BY1095" s="17">
        <f t="shared" si="1256"/>
        <v>0</v>
      </c>
      <c r="BZ1095" s="17">
        <f t="shared" si="1260"/>
        <v>1</v>
      </c>
      <c r="CA1095" s="66">
        <f t="shared" si="1206"/>
        <v>1761</v>
      </c>
      <c r="CB1095" s="66">
        <f>N3+CE1095</f>
        <v>254445</v>
      </c>
      <c r="CC1095" s="66">
        <f>MAX(BW404:BW1095)</f>
        <v>154630.08732904927</v>
      </c>
      <c r="CD1095" s="66">
        <f t="shared" si="1233"/>
        <v>-19047.619047619053</v>
      </c>
      <c r="CE1095" s="66">
        <f t="shared" si="1207"/>
        <v>204445</v>
      </c>
      <c r="CF1095" s="66">
        <f>MAX(CE404:CE1095)</f>
        <v>204445</v>
      </c>
      <c r="CG1095" s="66">
        <f t="shared" si="1234"/>
        <v>0</v>
      </c>
      <c r="CH1095" s="370">
        <f t="shared" si="1203"/>
        <v>43920</v>
      </c>
      <c r="CI1095" s="17">
        <f t="shared" si="1261"/>
        <v>1</v>
      </c>
      <c r="CJ1095" s="17">
        <f t="shared" si="1262"/>
        <v>0</v>
      </c>
      <c r="CK1095" s="38">
        <f>MAX(BV38:BV1095)</f>
        <v>1876.9</v>
      </c>
      <c r="CL1095" s="38">
        <f t="shared" si="1257"/>
        <v>-231.20000000000005</v>
      </c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</row>
    <row r="1096" spans="1:147" customFormat="1" x14ac:dyDescent="0.25">
      <c r="A1096" s="3"/>
      <c r="B1096" s="254">
        <f t="shared" si="1250"/>
        <v>43675</v>
      </c>
      <c r="C1096" s="5">
        <f t="shared" si="1253"/>
        <v>58655</v>
      </c>
      <c r="D1096" s="5">
        <v>0</v>
      </c>
      <c r="E1096" s="66">
        <f t="shared" si="1258"/>
        <v>0</v>
      </c>
      <c r="F1096" s="66">
        <f t="shared" si="1251"/>
        <v>830.99999999999989</v>
      </c>
      <c r="G1096" s="4">
        <f t="shared" si="1254"/>
        <v>59486</v>
      </c>
      <c r="H1096" s="8">
        <f t="shared" si="1252"/>
        <v>1.4167590145767623E-2</v>
      </c>
      <c r="I1096" s="3"/>
      <c r="J1096" s="306">
        <v>43927</v>
      </c>
      <c r="K1096" s="176">
        <v>1647.7</v>
      </c>
      <c r="L1096" s="176">
        <v>1754.5</v>
      </c>
      <c r="M1096" s="176">
        <v>1638.2</v>
      </c>
      <c r="N1096" s="178">
        <v>1752.8</v>
      </c>
      <c r="O1096" s="5">
        <f t="shared" si="1209"/>
        <v>116.29999999999995</v>
      </c>
      <c r="P1096" s="8">
        <f t="shared" si="1210"/>
        <v>7.0583237239788765E-2</v>
      </c>
      <c r="Q1096" s="8">
        <f>(AVERAGE(P1093:P1095))*Q1239</f>
        <v>3.7408385451709977E-2</v>
      </c>
      <c r="R1096" s="8">
        <f>P1095/P1239</f>
        <v>1.6639843399409862</v>
      </c>
      <c r="S1096" s="109">
        <f t="shared" si="1195"/>
        <v>1586.0622032912174</v>
      </c>
      <c r="T1096" s="5">
        <f t="shared" si="1196"/>
        <v>62.700000000000045</v>
      </c>
      <c r="U1096" s="8">
        <f t="shared" si="1208"/>
        <v>0.49839999999999962</v>
      </c>
      <c r="V1096" s="19">
        <f t="shared" si="1197"/>
        <v>0</v>
      </c>
      <c r="W1096" s="109">
        <f t="shared" si="1198"/>
        <v>1709.3377967087827</v>
      </c>
      <c r="X1096" s="5">
        <f t="shared" si="1199"/>
        <v>62.299999999999955</v>
      </c>
      <c r="Y1096" s="8">
        <f t="shared" si="1211"/>
        <v>0.50160000000000038</v>
      </c>
      <c r="Z1096" s="5">
        <f t="shared" si="1200"/>
        <v>42.799999999999955</v>
      </c>
      <c r="AA1096" s="5">
        <f>K1096*AA1239</f>
        <v>21.420099999999998</v>
      </c>
      <c r="AB1096" s="5">
        <f t="shared" si="1212"/>
        <v>35.642710959969911</v>
      </c>
      <c r="AC1096" s="2">
        <f t="shared" si="1255"/>
        <v>43927</v>
      </c>
      <c r="AD1096" s="43">
        <f t="shared" si="1216"/>
        <v>1585</v>
      </c>
      <c r="AE1096" s="235">
        <v>44.5</v>
      </c>
      <c r="AF1096" s="131">
        <f>(AK1095&gt;AF1239)*1</f>
        <v>1</v>
      </c>
      <c r="AG1096" s="112">
        <f>MROUND((AD1096*AG1239),5)</f>
        <v>1555</v>
      </c>
      <c r="AH1096" s="113">
        <f>MROUND((AE1096*AH1239),0.1)</f>
        <v>8</v>
      </c>
      <c r="AI1096" s="60">
        <f t="shared" si="1217"/>
        <v>107.09999999999991</v>
      </c>
      <c r="AJ1096" s="60">
        <f t="shared" si="1201"/>
        <v>1647.7</v>
      </c>
      <c r="AK1096" s="133">
        <f t="shared" si="1202"/>
        <v>1752.8</v>
      </c>
      <c r="AL1096" s="41">
        <f t="shared" si="1213"/>
        <v>1710</v>
      </c>
      <c r="AM1096" s="56">
        <f t="shared" si="1214"/>
        <v>42.800000000000004</v>
      </c>
      <c r="AN1096" s="82">
        <f t="shared" si="1215"/>
        <v>1</v>
      </c>
      <c r="AO1096" s="82">
        <f t="shared" si="1218"/>
        <v>0</v>
      </c>
      <c r="AP1096" s="33">
        <f t="shared" si="1235"/>
        <v>1</v>
      </c>
      <c r="AQ1096" s="29">
        <f t="shared" si="1219"/>
        <v>44.5</v>
      </c>
      <c r="AR1096" s="86">
        <f t="shared" si="1220"/>
        <v>1</v>
      </c>
      <c r="AS1096" s="33">
        <f t="shared" si="1221"/>
        <v>0</v>
      </c>
      <c r="AT1096" s="19">
        <f t="shared" si="1222"/>
        <v>0</v>
      </c>
      <c r="AU1096" s="18">
        <f t="shared" si="1236"/>
        <v>0</v>
      </c>
      <c r="AV1096" s="5">
        <f t="shared" si="1237"/>
        <v>0</v>
      </c>
      <c r="AW1096" s="17">
        <f t="shared" si="1223"/>
        <v>0</v>
      </c>
      <c r="AX1096" s="17">
        <f t="shared" si="1224"/>
        <v>0</v>
      </c>
      <c r="AY1096" s="17">
        <f t="shared" si="1238"/>
        <v>0</v>
      </c>
      <c r="AZ1096" s="19">
        <f t="shared" si="1239"/>
        <v>0</v>
      </c>
      <c r="BA1096" s="19">
        <f t="shared" si="1240"/>
        <v>0</v>
      </c>
      <c r="BB1096" s="19">
        <f t="shared" si="1241"/>
        <v>0</v>
      </c>
      <c r="BC1096" s="19">
        <f t="shared" si="1242"/>
        <v>0</v>
      </c>
      <c r="BD1096" s="17">
        <f t="shared" si="1243"/>
        <v>0</v>
      </c>
      <c r="BE1096" s="17">
        <f t="shared" si="1225"/>
        <v>0</v>
      </c>
      <c r="BF1096" s="38">
        <f t="shared" si="1226"/>
        <v>0</v>
      </c>
      <c r="BG1096" s="38">
        <f t="shared" si="1227"/>
        <v>0</v>
      </c>
      <c r="BH1096" s="38">
        <f t="shared" si="1244"/>
        <v>0</v>
      </c>
      <c r="BI1096" s="38">
        <f t="shared" si="1228"/>
        <v>-8</v>
      </c>
      <c r="BJ1096" s="5">
        <f t="shared" si="1229"/>
        <v>44.5</v>
      </c>
      <c r="BK1096" s="5">
        <f t="shared" si="1245"/>
        <v>0</v>
      </c>
      <c r="BL1096" s="22">
        <f t="shared" si="1246"/>
        <v>0</v>
      </c>
      <c r="BM1096" s="5">
        <f t="shared" si="1247"/>
        <v>36.5</v>
      </c>
      <c r="BN1096" s="66">
        <f t="shared" si="1248"/>
        <v>3650</v>
      </c>
      <c r="BO1096" s="5">
        <f>AP1096*BO1934</f>
        <v>0</v>
      </c>
      <c r="BP1096" s="5">
        <f>AU1096*BP1239</f>
        <v>0</v>
      </c>
      <c r="BQ1096" s="5">
        <f t="shared" si="1205"/>
        <v>-39</v>
      </c>
      <c r="BR1096" s="356">
        <f t="shared" si="1263"/>
        <v>3611</v>
      </c>
      <c r="BS1096" s="5">
        <f t="shared" si="1249"/>
        <v>1752.8</v>
      </c>
      <c r="BT1096" s="6"/>
      <c r="BU1096" s="306">
        <v>43927</v>
      </c>
      <c r="BV1096" s="38">
        <f t="shared" si="1230"/>
        <v>1752.8</v>
      </c>
      <c r="BW1096" s="66">
        <f>BV27*BV1096</f>
        <v>144405.99769319492</v>
      </c>
      <c r="BX1096" s="66">
        <f t="shared" si="1259"/>
        <v>8823.529411764699</v>
      </c>
      <c r="BY1096" s="17">
        <f t="shared" si="1256"/>
        <v>1</v>
      </c>
      <c r="BZ1096" s="17">
        <f t="shared" si="1260"/>
        <v>0</v>
      </c>
      <c r="CA1096" s="66">
        <f t="shared" si="1206"/>
        <v>3611</v>
      </c>
      <c r="CB1096" s="66">
        <f>N3+CE1096</f>
        <v>258056</v>
      </c>
      <c r="CC1096" s="66">
        <f>MAX(BW404:BW1096)</f>
        <v>154630.08732904927</v>
      </c>
      <c r="CD1096" s="66">
        <f t="shared" si="1233"/>
        <v>-10224.089635854354</v>
      </c>
      <c r="CE1096" s="66">
        <f t="shared" si="1207"/>
        <v>208056</v>
      </c>
      <c r="CF1096" s="66">
        <f>MAX(CE404:CE1096)</f>
        <v>208056</v>
      </c>
      <c r="CG1096" s="66">
        <f t="shared" si="1234"/>
        <v>0</v>
      </c>
      <c r="CH1096" s="370">
        <f t="shared" si="1203"/>
        <v>43927</v>
      </c>
      <c r="CI1096" s="17">
        <f t="shared" si="1261"/>
        <v>1</v>
      </c>
      <c r="CJ1096" s="17">
        <f t="shared" si="1262"/>
        <v>0</v>
      </c>
      <c r="CK1096" s="38">
        <f>MAX(BV38:BV1096)</f>
        <v>1876.9</v>
      </c>
      <c r="CL1096" s="38">
        <f t="shared" si="1257"/>
        <v>-124.10000000000014</v>
      </c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</row>
    <row r="1097" spans="1:147" customFormat="1" x14ac:dyDescent="0.25">
      <c r="A1097" s="3"/>
      <c r="B1097" s="254">
        <f t="shared" si="1250"/>
        <v>43682</v>
      </c>
      <c r="C1097" s="5">
        <f t="shared" si="1253"/>
        <v>59486</v>
      </c>
      <c r="D1097" s="5">
        <v>0</v>
      </c>
      <c r="E1097" s="66">
        <f t="shared" si="1258"/>
        <v>0</v>
      </c>
      <c r="F1097" s="66">
        <f t="shared" si="1251"/>
        <v>321.00000000000006</v>
      </c>
      <c r="G1097" s="4">
        <f t="shared" si="1254"/>
        <v>59807</v>
      </c>
      <c r="H1097" s="8">
        <f t="shared" si="1252"/>
        <v>5.3962276838247667E-3</v>
      </c>
      <c r="I1097" s="3"/>
      <c r="J1097" s="306">
        <v>43934</v>
      </c>
      <c r="K1097" s="176">
        <v>1742.3</v>
      </c>
      <c r="L1097" s="176">
        <v>1788.8</v>
      </c>
      <c r="M1097" s="176">
        <v>1691.2</v>
      </c>
      <c r="N1097" s="178">
        <v>1698.8</v>
      </c>
      <c r="O1097" s="5">
        <f t="shared" si="1209"/>
        <v>97.599999999999909</v>
      </c>
      <c r="P1097" s="8">
        <f t="shared" si="1210"/>
        <v>5.6017907363829368E-2</v>
      </c>
      <c r="Q1097" s="8">
        <f>(AVERAGE(P1094:P1096))*Q1239</f>
        <v>3.6255473007286716E-2</v>
      </c>
      <c r="R1097" s="8">
        <f>P1096/P1239</f>
        <v>2.0016939993604255</v>
      </c>
      <c r="S1097" s="109">
        <f t="shared" si="1195"/>
        <v>1679.1320893794043</v>
      </c>
      <c r="T1097" s="5">
        <f t="shared" si="1196"/>
        <v>62.299999999999955</v>
      </c>
      <c r="U1097" s="8">
        <f t="shared" si="1208"/>
        <v>0.50160000000000038</v>
      </c>
      <c r="V1097" s="19">
        <f t="shared" si="1197"/>
        <v>0</v>
      </c>
      <c r="W1097" s="109">
        <f t="shared" si="1198"/>
        <v>1805.4679106205956</v>
      </c>
      <c r="X1097" s="5">
        <f t="shared" si="1199"/>
        <v>62.700000000000045</v>
      </c>
      <c r="Y1097" s="8">
        <f t="shared" si="1211"/>
        <v>0.49839999999999962</v>
      </c>
      <c r="Z1097" s="5">
        <f t="shared" si="1200"/>
        <v>0</v>
      </c>
      <c r="AA1097" s="5">
        <f>K1097*AA1239</f>
        <v>22.649899999999999</v>
      </c>
      <c r="AB1097" s="5">
        <f t="shared" si="1212"/>
        <v>45.338168916113702</v>
      </c>
      <c r="AC1097" s="2">
        <f t="shared" si="1255"/>
        <v>43934</v>
      </c>
      <c r="AD1097" s="43">
        <f t="shared" si="1216"/>
        <v>1680</v>
      </c>
      <c r="AE1097" s="235">
        <v>17.7</v>
      </c>
      <c r="AF1097" s="131">
        <f>(AK1096&gt;AF1239)*1</f>
        <v>1</v>
      </c>
      <c r="AG1097" s="112">
        <f>MROUND((AD1097*AG1239),5)</f>
        <v>1650</v>
      </c>
      <c r="AH1097" s="113">
        <f>MROUND((AE1097*AH1239),0.1)</f>
        <v>3.2</v>
      </c>
      <c r="AI1097" s="60">
        <f t="shared" si="1217"/>
        <v>-54</v>
      </c>
      <c r="AJ1097" s="60">
        <f t="shared" si="1201"/>
        <v>1742.3</v>
      </c>
      <c r="AK1097" s="133">
        <f t="shared" si="1202"/>
        <v>1698.8</v>
      </c>
      <c r="AL1097" s="41">
        <f t="shared" si="1213"/>
        <v>1805</v>
      </c>
      <c r="AM1097" s="56">
        <f t="shared" si="1214"/>
        <v>17.900000000000002</v>
      </c>
      <c r="AN1097" s="82">
        <f t="shared" si="1215"/>
        <v>0</v>
      </c>
      <c r="AO1097" s="82">
        <f t="shared" si="1218"/>
        <v>1</v>
      </c>
      <c r="AP1097" s="33">
        <f t="shared" si="1235"/>
        <v>1</v>
      </c>
      <c r="AQ1097" s="29">
        <f t="shared" si="1219"/>
        <v>17.7</v>
      </c>
      <c r="AR1097" s="86">
        <f t="shared" si="1220"/>
        <v>1</v>
      </c>
      <c r="AS1097" s="33">
        <f t="shared" si="1221"/>
        <v>0</v>
      </c>
      <c r="AT1097" s="19">
        <f t="shared" si="1222"/>
        <v>0</v>
      </c>
      <c r="AU1097" s="18">
        <f t="shared" si="1236"/>
        <v>0</v>
      </c>
      <c r="AV1097" s="5">
        <f t="shared" si="1237"/>
        <v>0</v>
      </c>
      <c r="AW1097" s="17">
        <f t="shared" si="1223"/>
        <v>0</v>
      </c>
      <c r="AX1097" s="17">
        <f t="shared" si="1224"/>
        <v>0</v>
      </c>
      <c r="AY1097" s="17">
        <f t="shared" si="1238"/>
        <v>0</v>
      </c>
      <c r="AZ1097" s="19">
        <f t="shared" si="1239"/>
        <v>0</v>
      </c>
      <c r="BA1097" s="19">
        <f t="shared" si="1240"/>
        <v>0</v>
      </c>
      <c r="BB1097" s="19">
        <f t="shared" si="1241"/>
        <v>0</v>
      </c>
      <c r="BC1097" s="19">
        <f t="shared" si="1242"/>
        <v>0</v>
      </c>
      <c r="BD1097" s="17">
        <f t="shared" si="1243"/>
        <v>0</v>
      </c>
      <c r="BE1097" s="17">
        <f t="shared" si="1225"/>
        <v>0</v>
      </c>
      <c r="BF1097" s="38">
        <f t="shared" si="1226"/>
        <v>0</v>
      </c>
      <c r="BG1097" s="38">
        <f t="shared" si="1227"/>
        <v>0</v>
      </c>
      <c r="BH1097" s="38">
        <f t="shared" si="1244"/>
        <v>0</v>
      </c>
      <c r="BI1097" s="38">
        <f t="shared" si="1228"/>
        <v>-3.2</v>
      </c>
      <c r="BJ1097" s="5">
        <f t="shared" si="1229"/>
        <v>17.7</v>
      </c>
      <c r="BK1097" s="5">
        <f t="shared" si="1245"/>
        <v>0</v>
      </c>
      <c r="BL1097" s="22">
        <f t="shared" si="1246"/>
        <v>0</v>
      </c>
      <c r="BM1097" s="5">
        <f t="shared" si="1247"/>
        <v>14.5</v>
      </c>
      <c r="BN1097" s="66">
        <f t="shared" si="1248"/>
        <v>1450</v>
      </c>
      <c r="BO1097" s="5">
        <f>AP1097*BO1935</f>
        <v>0</v>
      </c>
      <c r="BP1097" s="5">
        <f>AU1097*BP1239</f>
        <v>0</v>
      </c>
      <c r="BQ1097" s="5">
        <f t="shared" si="1205"/>
        <v>-39</v>
      </c>
      <c r="BR1097" s="356">
        <f t="shared" si="1263"/>
        <v>1411</v>
      </c>
      <c r="BS1097" s="5">
        <f t="shared" si="1249"/>
        <v>1698.8</v>
      </c>
      <c r="BT1097" s="6"/>
      <c r="BU1097" s="306">
        <v>43934</v>
      </c>
      <c r="BV1097" s="38">
        <f t="shared" si="1230"/>
        <v>1698.8</v>
      </c>
      <c r="BW1097" s="66">
        <f>BV27*BV1097</f>
        <v>139957.15933432197</v>
      </c>
      <c r="BX1097" s="66">
        <f t="shared" si="1259"/>
        <v>-4448.8383588729484</v>
      </c>
      <c r="BY1097" s="17">
        <f t="shared" si="1256"/>
        <v>0</v>
      </c>
      <c r="BZ1097" s="17">
        <f t="shared" si="1260"/>
        <v>1</v>
      </c>
      <c r="CA1097" s="66">
        <f t="shared" si="1206"/>
        <v>1411</v>
      </c>
      <c r="CB1097" s="66">
        <f>N3+CE1097</f>
        <v>259467</v>
      </c>
      <c r="CC1097" s="66">
        <f>MAX(BW404:BW1097)</f>
        <v>154630.08732904927</v>
      </c>
      <c r="CD1097" s="66">
        <f t="shared" si="1233"/>
        <v>-14672.927994727303</v>
      </c>
      <c r="CE1097" s="66">
        <f t="shared" si="1207"/>
        <v>209467</v>
      </c>
      <c r="CF1097" s="66">
        <f>MAX(CE404:CE1097)</f>
        <v>209467</v>
      </c>
      <c r="CG1097" s="66">
        <f t="shared" si="1234"/>
        <v>0</v>
      </c>
      <c r="CH1097" s="370">
        <f t="shared" si="1203"/>
        <v>43934</v>
      </c>
      <c r="CI1097" s="17">
        <f t="shared" si="1261"/>
        <v>1</v>
      </c>
      <c r="CJ1097" s="17">
        <f t="shared" si="1262"/>
        <v>0</v>
      </c>
      <c r="CK1097" s="38">
        <f>MAX(BV38:BV1097)</f>
        <v>1876.9</v>
      </c>
      <c r="CL1097" s="38">
        <f t="shared" si="1257"/>
        <v>-178.10000000000014</v>
      </c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59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</row>
    <row r="1098" spans="1:147" customFormat="1" x14ac:dyDescent="0.25">
      <c r="A1098" s="3"/>
      <c r="B1098" s="254">
        <f t="shared" si="1250"/>
        <v>43689</v>
      </c>
      <c r="C1098" s="5">
        <f t="shared" si="1253"/>
        <v>59807</v>
      </c>
      <c r="D1098" s="5">
        <v>0</v>
      </c>
      <c r="E1098" s="66">
        <f t="shared" si="1258"/>
        <v>0</v>
      </c>
      <c r="F1098" s="66">
        <f t="shared" si="1251"/>
        <v>780.99999999999989</v>
      </c>
      <c r="G1098" s="4">
        <f t="shared" si="1254"/>
        <v>60588</v>
      </c>
      <c r="H1098" s="8">
        <f t="shared" si="1252"/>
        <v>1.3058672061798783E-2</v>
      </c>
      <c r="I1098" s="3"/>
      <c r="J1098" s="306">
        <v>43941</v>
      </c>
      <c r="K1098" s="176">
        <v>1693</v>
      </c>
      <c r="L1098" s="176">
        <v>1764.2</v>
      </c>
      <c r="M1098" s="176">
        <v>1666.2</v>
      </c>
      <c r="N1098" s="178">
        <v>1735.6</v>
      </c>
      <c r="O1098" s="5">
        <f t="shared" si="1209"/>
        <v>98</v>
      </c>
      <c r="P1098" s="8">
        <f t="shared" si="1210"/>
        <v>5.7885410513880686E-2</v>
      </c>
      <c r="Q1098" s="8">
        <f>(AVERAGE(P1095:P1097))*Q1239</f>
        <v>2.4703486347934615E-2</v>
      </c>
      <c r="R1098" s="8">
        <f>P1097/P1239</f>
        <v>1.5886308621120566</v>
      </c>
      <c r="S1098" s="109">
        <f t="shared" si="1195"/>
        <v>1651.1769976129467</v>
      </c>
      <c r="T1098" s="5">
        <f t="shared" si="1196"/>
        <v>43</v>
      </c>
      <c r="U1098" s="8">
        <f t="shared" si="1208"/>
        <v>0.49411764705882355</v>
      </c>
      <c r="V1098" s="19">
        <f t="shared" si="1197"/>
        <v>0</v>
      </c>
      <c r="W1098" s="109">
        <f t="shared" si="1198"/>
        <v>1734.8230023870533</v>
      </c>
      <c r="X1098" s="5">
        <f t="shared" si="1199"/>
        <v>42</v>
      </c>
      <c r="Y1098" s="8">
        <f t="shared" si="1211"/>
        <v>0.50588235294117645</v>
      </c>
      <c r="Z1098" s="5">
        <f t="shared" si="1200"/>
        <v>0.59999999999990905</v>
      </c>
      <c r="AA1098" s="5">
        <f>K1098*AA1239</f>
        <v>22.009</v>
      </c>
      <c r="AB1098" s="5">
        <f t="shared" si="1212"/>
        <v>34.964176644224253</v>
      </c>
      <c r="AC1098" s="2">
        <f t="shared" si="1255"/>
        <v>43941</v>
      </c>
      <c r="AD1098" s="43">
        <f t="shared" si="1216"/>
        <v>1650</v>
      </c>
      <c r="AE1098" s="235">
        <v>22.6</v>
      </c>
      <c r="AF1098" s="131">
        <f>(AK1097&gt;AF1239)*1</f>
        <v>1</v>
      </c>
      <c r="AG1098" s="112">
        <f>MROUND((AD1098*AG1239),5)</f>
        <v>1620</v>
      </c>
      <c r="AH1098" s="113">
        <f>MROUND((AE1098*AH1239),0.1)</f>
        <v>4.1000000000000005</v>
      </c>
      <c r="AI1098" s="60">
        <f t="shared" si="1217"/>
        <v>36.799999999999955</v>
      </c>
      <c r="AJ1098" s="60">
        <f t="shared" si="1201"/>
        <v>1693</v>
      </c>
      <c r="AK1098" s="133">
        <f t="shared" si="1202"/>
        <v>1735.6</v>
      </c>
      <c r="AL1098" s="41">
        <f t="shared" si="1213"/>
        <v>1735</v>
      </c>
      <c r="AM1098" s="56">
        <f t="shared" si="1214"/>
        <v>22.6</v>
      </c>
      <c r="AN1098" s="82">
        <f t="shared" si="1215"/>
        <v>1</v>
      </c>
      <c r="AO1098" s="82">
        <f t="shared" si="1218"/>
        <v>0</v>
      </c>
      <c r="AP1098" s="33">
        <f t="shared" si="1235"/>
        <v>1</v>
      </c>
      <c r="AQ1098" s="29">
        <f t="shared" si="1219"/>
        <v>22.6</v>
      </c>
      <c r="AR1098" s="86">
        <f t="shared" si="1220"/>
        <v>1</v>
      </c>
      <c r="AS1098" s="33">
        <f t="shared" si="1221"/>
        <v>0</v>
      </c>
      <c r="AT1098" s="19">
        <f t="shared" si="1222"/>
        <v>0</v>
      </c>
      <c r="AU1098" s="18">
        <f t="shared" si="1236"/>
        <v>0</v>
      </c>
      <c r="AV1098" s="5">
        <f t="shared" si="1237"/>
        <v>0</v>
      </c>
      <c r="AW1098" s="17">
        <f t="shared" si="1223"/>
        <v>0</v>
      </c>
      <c r="AX1098" s="17">
        <f t="shared" si="1224"/>
        <v>0</v>
      </c>
      <c r="AY1098" s="17">
        <f t="shared" si="1238"/>
        <v>0</v>
      </c>
      <c r="AZ1098" s="19">
        <f t="shared" si="1239"/>
        <v>0</v>
      </c>
      <c r="BA1098" s="19">
        <f t="shared" si="1240"/>
        <v>0</v>
      </c>
      <c r="BB1098" s="19">
        <f t="shared" si="1241"/>
        <v>0</v>
      </c>
      <c r="BC1098" s="19">
        <f t="shared" si="1242"/>
        <v>0</v>
      </c>
      <c r="BD1098" s="17">
        <f t="shared" si="1243"/>
        <v>0</v>
      </c>
      <c r="BE1098" s="17">
        <f t="shared" si="1225"/>
        <v>0</v>
      </c>
      <c r="BF1098" s="38">
        <f t="shared" si="1226"/>
        <v>0</v>
      </c>
      <c r="BG1098" s="38">
        <f t="shared" si="1227"/>
        <v>0</v>
      </c>
      <c r="BH1098" s="38">
        <f t="shared" si="1244"/>
        <v>0</v>
      </c>
      <c r="BI1098" s="38">
        <f t="shared" si="1228"/>
        <v>-4.1000000000000005</v>
      </c>
      <c r="BJ1098" s="5">
        <f t="shared" si="1229"/>
        <v>22.6</v>
      </c>
      <c r="BK1098" s="5">
        <f t="shared" si="1245"/>
        <v>0</v>
      </c>
      <c r="BL1098" s="22">
        <f t="shared" si="1246"/>
        <v>0</v>
      </c>
      <c r="BM1098" s="5">
        <f t="shared" si="1247"/>
        <v>18.5</v>
      </c>
      <c r="BN1098" s="66">
        <f t="shared" si="1248"/>
        <v>1850</v>
      </c>
      <c r="BO1098" s="5">
        <f>AP1098*BO1936</f>
        <v>0</v>
      </c>
      <c r="BP1098" s="5">
        <f>AU1098*BP1239</f>
        <v>0</v>
      </c>
      <c r="BQ1098" s="5">
        <f t="shared" si="1205"/>
        <v>-39</v>
      </c>
      <c r="BR1098" s="356">
        <f t="shared" si="1263"/>
        <v>1811</v>
      </c>
      <c r="BS1098" s="5">
        <f t="shared" si="1249"/>
        <v>1735.6</v>
      </c>
      <c r="BT1098" s="6"/>
      <c r="BU1098" s="306">
        <v>43941</v>
      </c>
      <c r="BV1098" s="38">
        <f t="shared" si="1230"/>
        <v>1735.6</v>
      </c>
      <c r="BW1098" s="66">
        <f>BV27*BV1098</f>
        <v>142988.96028999836</v>
      </c>
      <c r="BX1098" s="66">
        <f t="shared" si="1259"/>
        <v>3031.8009556763864</v>
      </c>
      <c r="BY1098" s="17">
        <f t="shared" si="1256"/>
        <v>1</v>
      </c>
      <c r="BZ1098" s="17">
        <f t="shared" si="1260"/>
        <v>0</v>
      </c>
      <c r="CA1098" s="66">
        <f t="shared" si="1206"/>
        <v>1811</v>
      </c>
      <c r="CB1098" s="66">
        <f>N3+CE1098</f>
        <v>261278</v>
      </c>
      <c r="CC1098" s="66">
        <f>MAX(BW404:BW1098)</f>
        <v>154630.08732904927</v>
      </c>
      <c r="CD1098" s="66">
        <f t="shared" si="1233"/>
        <v>-11641.127039050916</v>
      </c>
      <c r="CE1098" s="66">
        <f t="shared" si="1207"/>
        <v>211278</v>
      </c>
      <c r="CF1098" s="66">
        <f>MAX(CE404:CE1098)</f>
        <v>211278</v>
      </c>
      <c r="CG1098" s="66">
        <f t="shared" si="1234"/>
        <v>0</v>
      </c>
      <c r="CH1098" s="370">
        <f t="shared" si="1203"/>
        <v>43941</v>
      </c>
      <c r="CI1098" s="17">
        <f t="shared" si="1261"/>
        <v>1</v>
      </c>
      <c r="CJ1098" s="17">
        <f t="shared" si="1262"/>
        <v>0</v>
      </c>
      <c r="CK1098" s="38">
        <f>MAX(BV38:BV1098)</f>
        <v>1876.9</v>
      </c>
      <c r="CL1098" s="38">
        <f t="shared" si="1257"/>
        <v>-141.30000000000018</v>
      </c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</row>
    <row r="1099" spans="1:147" customFormat="1" x14ac:dyDescent="0.25">
      <c r="A1099" s="3"/>
      <c r="B1099" s="254">
        <f t="shared" ref="B1099:B1118" si="1264">J1063</f>
        <v>43696</v>
      </c>
      <c r="C1099" s="5">
        <f t="shared" si="1253"/>
        <v>60588</v>
      </c>
      <c r="D1099" s="5">
        <v>0</v>
      </c>
      <c r="E1099" s="66">
        <f t="shared" si="1258"/>
        <v>0</v>
      </c>
      <c r="F1099" s="66">
        <f t="shared" ref="F1099:F1118" si="1265">BR1063</f>
        <v>1171</v>
      </c>
      <c r="G1099" s="4">
        <f t="shared" si="1254"/>
        <v>61759</v>
      </c>
      <c r="H1099" s="8">
        <f t="shared" ref="H1099:H1118" si="1266">F1099/C1099</f>
        <v>1.9327259523337956E-2</v>
      </c>
      <c r="I1099" s="3"/>
      <c r="J1099" s="306">
        <v>43948</v>
      </c>
      <c r="K1099" s="176">
        <v>1745</v>
      </c>
      <c r="L1099" s="176">
        <v>1745.8</v>
      </c>
      <c r="M1099" s="176">
        <v>1676</v>
      </c>
      <c r="N1099" s="178">
        <v>1700.9</v>
      </c>
      <c r="O1099" s="5">
        <f t="shared" si="1209"/>
        <v>69.799999999999955</v>
      </c>
      <c r="P1099" s="8">
        <f t="shared" si="1210"/>
        <v>3.9999999999999973E-2</v>
      </c>
      <c r="Q1099" s="8">
        <f>(AVERAGE(P1096:P1098))*Q1239</f>
        <v>2.4598207348999843E-2</v>
      </c>
      <c r="R1099" s="8">
        <f>P1098/P1239</f>
        <v>1.6415920182651094</v>
      </c>
      <c r="S1099" s="109">
        <f t="shared" si="1195"/>
        <v>1702.0761281759953</v>
      </c>
      <c r="T1099" s="5">
        <f t="shared" si="1196"/>
        <v>45</v>
      </c>
      <c r="U1099" s="8">
        <f t="shared" si="1208"/>
        <v>0.5</v>
      </c>
      <c r="V1099" s="19">
        <f t="shared" si="1197"/>
        <v>0</v>
      </c>
      <c r="W1099" s="109">
        <f t="shared" si="1198"/>
        <v>1787.9238718240047</v>
      </c>
      <c r="X1099" s="5">
        <f t="shared" si="1199"/>
        <v>45</v>
      </c>
      <c r="Y1099" s="8">
        <f t="shared" si="1211"/>
        <v>0.5</v>
      </c>
      <c r="Z1099" s="5">
        <f t="shared" si="1200"/>
        <v>0</v>
      </c>
      <c r="AA1099" s="5">
        <f>K1099*AA1239</f>
        <v>22.684999999999999</v>
      </c>
      <c r="AB1099" s="5">
        <f t="shared" si="1212"/>
        <v>37.239514934344001</v>
      </c>
      <c r="AC1099" s="2">
        <f t="shared" si="1255"/>
        <v>43948</v>
      </c>
      <c r="AD1099" s="43">
        <f t="shared" si="1216"/>
        <v>1700</v>
      </c>
      <c r="AE1099" s="235">
        <v>17.2</v>
      </c>
      <c r="AF1099" s="131">
        <f>(AK1098&gt;AF1239)*1</f>
        <v>1</v>
      </c>
      <c r="AG1099" s="112">
        <f>MROUND((AD1099*AG1239),5)</f>
        <v>1665</v>
      </c>
      <c r="AH1099" s="113">
        <f>MROUND((AE1099*AH1239),0.1)</f>
        <v>3.1</v>
      </c>
      <c r="AI1099" s="60">
        <f t="shared" si="1217"/>
        <v>-34.699999999999818</v>
      </c>
      <c r="AJ1099" s="60">
        <f t="shared" si="1201"/>
        <v>1745</v>
      </c>
      <c r="AK1099" s="133">
        <f t="shared" si="1202"/>
        <v>1700.9</v>
      </c>
      <c r="AL1099" s="41">
        <f t="shared" si="1213"/>
        <v>1790</v>
      </c>
      <c r="AM1099" s="56">
        <f t="shared" si="1214"/>
        <v>17.7</v>
      </c>
      <c r="AN1099" s="82">
        <f t="shared" si="1215"/>
        <v>0</v>
      </c>
      <c r="AO1099" s="82">
        <f t="shared" si="1218"/>
        <v>1</v>
      </c>
      <c r="AP1099" s="33">
        <f t="shared" si="1235"/>
        <v>1</v>
      </c>
      <c r="AQ1099" s="29">
        <f t="shared" si="1219"/>
        <v>17.2</v>
      </c>
      <c r="AR1099" s="86">
        <f t="shared" si="1220"/>
        <v>1</v>
      </c>
      <c r="AS1099" s="33">
        <f t="shared" si="1221"/>
        <v>0</v>
      </c>
      <c r="AT1099" s="19">
        <f t="shared" si="1222"/>
        <v>0</v>
      </c>
      <c r="AU1099" s="18">
        <f t="shared" si="1236"/>
        <v>0</v>
      </c>
      <c r="AV1099" s="5">
        <f t="shared" si="1237"/>
        <v>0</v>
      </c>
      <c r="AW1099" s="17">
        <f t="shared" si="1223"/>
        <v>0</v>
      </c>
      <c r="AX1099" s="17">
        <f t="shared" si="1224"/>
        <v>0</v>
      </c>
      <c r="AY1099" s="17">
        <f t="shared" si="1238"/>
        <v>0</v>
      </c>
      <c r="AZ1099" s="19">
        <f t="shared" si="1239"/>
        <v>0</v>
      </c>
      <c r="BA1099" s="19">
        <f t="shared" si="1240"/>
        <v>0</v>
      </c>
      <c r="BB1099" s="19">
        <f t="shared" si="1241"/>
        <v>0</v>
      </c>
      <c r="BC1099" s="19">
        <f t="shared" si="1242"/>
        <v>0</v>
      </c>
      <c r="BD1099" s="17">
        <f t="shared" si="1243"/>
        <v>0</v>
      </c>
      <c r="BE1099" s="17">
        <f t="shared" si="1225"/>
        <v>0</v>
      </c>
      <c r="BF1099" s="38">
        <f t="shared" si="1226"/>
        <v>0</v>
      </c>
      <c r="BG1099" s="38">
        <f t="shared" si="1227"/>
        <v>0</v>
      </c>
      <c r="BH1099" s="38">
        <f t="shared" si="1244"/>
        <v>0</v>
      </c>
      <c r="BI1099" s="38">
        <f t="shared" si="1228"/>
        <v>-3.1</v>
      </c>
      <c r="BJ1099" s="5">
        <f t="shared" si="1229"/>
        <v>17.2</v>
      </c>
      <c r="BK1099" s="5">
        <f t="shared" si="1245"/>
        <v>0</v>
      </c>
      <c r="BL1099" s="22">
        <f t="shared" si="1246"/>
        <v>0</v>
      </c>
      <c r="BM1099" s="5">
        <f t="shared" si="1247"/>
        <v>14.1</v>
      </c>
      <c r="BN1099" s="66">
        <f t="shared" si="1248"/>
        <v>1410</v>
      </c>
      <c r="BO1099" s="5">
        <f>AP1099*BO1937</f>
        <v>0</v>
      </c>
      <c r="BP1099" s="5">
        <f>AU1099*BP1239</f>
        <v>0</v>
      </c>
      <c r="BQ1099" s="5">
        <f t="shared" si="1205"/>
        <v>-39</v>
      </c>
      <c r="BR1099" s="356">
        <f t="shared" si="1263"/>
        <v>1371</v>
      </c>
      <c r="BS1099" s="5">
        <f t="shared" si="1249"/>
        <v>1700.9</v>
      </c>
      <c r="BT1099" s="6"/>
      <c r="BU1099" s="306">
        <v>43948</v>
      </c>
      <c r="BV1099" s="38">
        <f t="shared" si="1230"/>
        <v>1700.9</v>
      </c>
      <c r="BW1099" s="66">
        <f>BV27*BV1099</f>
        <v>140130.16971494482</v>
      </c>
      <c r="BX1099" s="66">
        <f t="shared" si="1259"/>
        <v>-2858.7905750535429</v>
      </c>
      <c r="BY1099" s="17">
        <f t="shared" si="1256"/>
        <v>0</v>
      </c>
      <c r="BZ1099" s="17">
        <f t="shared" si="1260"/>
        <v>1</v>
      </c>
      <c r="CA1099" s="66">
        <f t="shared" si="1206"/>
        <v>1371</v>
      </c>
      <c r="CB1099" s="66">
        <f>N3+CE1099</f>
        <v>262649</v>
      </c>
      <c r="CC1099" s="66">
        <f>MAX(BW404:BW1099)</f>
        <v>154630.08732904927</v>
      </c>
      <c r="CD1099" s="66">
        <f t="shared" si="1233"/>
        <v>-14499.917614104459</v>
      </c>
      <c r="CE1099" s="66">
        <f t="shared" si="1207"/>
        <v>212649</v>
      </c>
      <c r="CF1099" s="66">
        <f>MAX(CE404:CE1099)</f>
        <v>212649</v>
      </c>
      <c r="CG1099" s="66">
        <f t="shared" si="1234"/>
        <v>0</v>
      </c>
      <c r="CH1099" s="370">
        <f t="shared" si="1203"/>
        <v>43948</v>
      </c>
      <c r="CI1099" s="17">
        <f t="shared" si="1261"/>
        <v>1</v>
      </c>
      <c r="CJ1099" s="17">
        <f t="shared" si="1262"/>
        <v>0</v>
      </c>
      <c r="CK1099" s="38">
        <f>MAX(BV38:BV1099)</f>
        <v>1876.9</v>
      </c>
      <c r="CL1099" s="38">
        <f t="shared" si="1257"/>
        <v>-176</v>
      </c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</row>
    <row r="1100" spans="1:147" customFormat="1" x14ac:dyDescent="0.25">
      <c r="A1100" s="3"/>
      <c r="B1100" s="254">
        <f t="shared" si="1264"/>
        <v>43703</v>
      </c>
      <c r="C1100" s="5">
        <f t="shared" ref="C1100:C1118" si="1267">G1099</f>
        <v>61759</v>
      </c>
      <c r="D1100" s="5">
        <v>0</v>
      </c>
      <c r="E1100" s="66">
        <f t="shared" si="1258"/>
        <v>0</v>
      </c>
      <c r="F1100" s="66">
        <f t="shared" si="1265"/>
        <v>891.00000000000011</v>
      </c>
      <c r="G1100" s="4">
        <f t="shared" ref="G1100:G1118" si="1268">G1099+F1100</f>
        <v>62650</v>
      </c>
      <c r="H1100" s="8">
        <f t="shared" si="1266"/>
        <v>1.4427047070062664E-2</v>
      </c>
      <c r="I1100" s="3"/>
      <c r="J1100" s="306">
        <v>43955</v>
      </c>
      <c r="K1100" s="176">
        <v>1711.2</v>
      </c>
      <c r="L1100" s="176">
        <v>1735.5</v>
      </c>
      <c r="M1100" s="176">
        <v>1683</v>
      </c>
      <c r="N1100" s="178">
        <v>1713.9</v>
      </c>
      <c r="O1100" s="5">
        <f t="shared" si="1209"/>
        <v>52.5</v>
      </c>
      <c r="P1100" s="8">
        <f t="shared" si="1210"/>
        <v>3.0680224403927068E-2</v>
      </c>
      <c r="Q1100" s="8">
        <f>(AVERAGE(P1097:P1099))*Q1239</f>
        <v>2.0520442383694673E-2</v>
      </c>
      <c r="R1100" s="8">
        <f>P1099/P1239</f>
        <v>1.1343735864991136</v>
      </c>
      <c r="S1100" s="109">
        <f t="shared" si="1195"/>
        <v>1676.0854189930217</v>
      </c>
      <c r="T1100" s="5">
        <f t="shared" si="1196"/>
        <v>36.200000000000045</v>
      </c>
      <c r="U1100" s="8">
        <f t="shared" si="1208"/>
        <v>0.48285714285714221</v>
      </c>
      <c r="V1100" s="19">
        <f t="shared" si="1197"/>
        <v>0</v>
      </c>
      <c r="W1100" s="109">
        <f t="shared" si="1198"/>
        <v>1746.3145810069784</v>
      </c>
      <c r="X1100" s="5">
        <f t="shared" si="1199"/>
        <v>33.799999999999955</v>
      </c>
      <c r="Y1100" s="8">
        <f t="shared" si="1211"/>
        <v>0.51714285714285779</v>
      </c>
      <c r="Z1100" s="5">
        <f t="shared" si="1200"/>
        <v>0</v>
      </c>
      <c r="AA1100" s="5">
        <f>K1100*AA1239</f>
        <v>22.2456</v>
      </c>
      <c r="AB1100" s="5">
        <f t="shared" si="1212"/>
        <v>25.234821055824682</v>
      </c>
      <c r="AC1100" s="2">
        <f t="shared" si="1255"/>
        <v>43955</v>
      </c>
      <c r="AD1100" s="43">
        <f t="shared" si="1216"/>
        <v>1675</v>
      </c>
      <c r="AE1100" s="235">
        <v>18.5</v>
      </c>
      <c r="AF1100" s="131">
        <f>(AK1099&gt;AF1239)*1</f>
        <v>1</v>
      </c>
      <c r="AG1100" s="112">
        <f>MROUND((AD1100*AG1239),5)</f>
        <v>1645</v>
      </c>
      <c r="AH1100" s="113">
        <f>MROUND((AE1100*AH1239),0.1)</f>
        <v>3.3000000000000003</v>
      </c>
      <c r="AI1100" s="60">
        <f t="shared" si="1217"/>
        <v>13</v>
      </c>
      <c r="AJ1100" s="60">
        <f t="shared" si="1201"/>
        <v>1711.2</v>
      </c>
      <c r="AK1100" s="133">
        <f t="shared" si="1202"/>
        <v>1713.9</v>
      </c>
      <c r="AL1100" s="41">
        <f t="shared" si="1213"/>
        <v>1745</v>
      </c>
      <c r="AM1100" s="56">
        <f t="shared" si="1214"/>
        <v>18.600000000000001</v>
      </c>
      <c r="AN1100" s="82">
        <f t="shared" si="1215"/>
        <v>1</v>
      </c>
      <c r="AO1100" s="82">
        <f t="shared" si="1218"/>
        <v>0</v>
      </c>
      <c r="AP1100" s="33">
        <f t="shared" si="1235"/>
        <v>1</v>
      </c>
      <c r="AQ1100" s="29">
        <f t="shared" si="1219"/>
        <v>18.5</v>
      </c>
      <c r="AR1100" s="86">
        <f t="shared" si="1220"/>
        <v>1</v>
      </c>
      <c r="AS1100" s="33">
        <f t="shared" si="1221"/>
        <v>0</v>
      </c>
      <c r="AT1100" s="19">
        <f t="shared" si="1222"/>
        <v>0</v>
      </c>
      <c r="AU1100" s="18">
        <f t="shared" si="1236"/>
        <v>0</v>
      </c>
      <c r="AV1100" s="5">
        <f t="shared" si="1237"/>
        <v>0</v>
      </c>
      <c r="AW1100" s="17">
        <f t="shared" si="1223"/>
        <v>0</v>
      </c>
      <c r="AX1100" s="17">
        <f t="shared" si="1224"/>
        <v>0</v>
      </c>
      <c r="AY1100" s="17">
        <f t="shared" si="1238"/>
        <v>0</v>
      </c>
      <c r="AZ1100" s="19">
        <f t="shared" si="1239"/>
        <v>0</v>
      </c>
      <c r="BA1100" s="19">
        <f t="shared" si="1240"/>
        <v>0</v>
      </c>
      <c r="BB1100" s="19">
        <f t="shared" si="1241"/>
        <v>0</v>
      </c>
      <c r="BC1100" s="19">
        <f t="shared" si="1242"/>
        <v>0</v>
      </c>
      <c r="BD1100" s="17">
        <f t="shared" si="1243"/>
        <v>0</v>
      </c>
      <c r="BE1100" s="17">
        <f t="shared" si="1225"/>
        <v>0</v>
      </c>
      <c r="BF1100" s="38">
        <f t="shared" si="1226"/>
        <v>0</v>
      </c>
      <c r="BG1100" s="38">
        <f t="shared" si="1227"/>
        <v>0</v>
      </c>
      <c r="BH1100" s="38">
        <f t="shared" si="1244"/>
        <v>0</v>
      </c>
      <c r="BI1100" s="38">
        <f t="shared" si="1228"/>
        <v>-3.3000000000000003</v>
      </c>
      <c r="BJ1100" s="5">
        <f t="shared" si="1229"/>
        <v>18.5</v>
      </c>
      <c r="BK1100" s="5">
        <f t="shared" si="1245"/>
        <v>0</v>
      </c>
      <c r="BL1100" s="22">
        <f t="shared" si="1246"/>
        <v>0</v>
      </c>
      <c r="BM1100" s="5">
        <f t="shared" si="1247"/>
        <v>15.2</v>
      </c>
      <c r="BN1100" s="66">
        <f t="shared" si="1248"/>
        <v>1520</v>
      </c>
      <c r="BO1100" s="5">
        <f>AP1100*BO1938</f>
        <v>0</v>
      </c>
      <c r="BP1100" s="5">
        <f>AU1100*BP1239</f>
        <v>0</v>
      </c>
      <c r="BQ1100" s="5">
        <f t="shared" si="1205"/>
        <v>-39</v>
      </c>
      <c r="BR1100" s="356">
        <f t="shared" si="1263"/>
        <v>1481</v>
      </c>
      <c r="BS1100" s="5">
        <f t="shared" si="1249"/>
        <v>1713.9</v>
      </c>
      <c r="BT1100" s="6"/>
      <c r="BU1100" s="306">
        <v>43955</v>
      </c>
      <c r="BV1100" s="38">
        <f t="shared" si="1230"/>
        <v>1713.9</v>
      </c>
      <c r="BW1100" s="66">
        <f>BV27*BV1100</f>
        <v>141201.18635689572</v>
      </c>
      <c r="BX1100" s="66">
        <f t="shared" si="1259"/>
        <v>1071.0166419509042</v>
      </c>
      <c r="BY1100" s="17">
        <f t="shared" si="1256"/>
        <v>1</v>
      </c>
      <c r="BZ1100" s="17">
        <f t="shared" si="1260"/>
        <v>0</v>
      </c>
      <c r="CA1100" s="66">
        <f t="shared" si="1206"/>
        <v>1481</v>
      </c>
      <c r="CB1100" s="66">
        <f>N3+CE1100</f>
        <v>264130</v>
      </c>
      <c r="CC1100" s="66">
        <f>MAX(BW404:BW1100)</f>
        <v>154630.08732904927</v>
      </c>
      <c r="CD1100" s="66">
        <f t="shared" si="1233"/>
        <v>-13428.900972153555</v>
      </c>
      <c r="CE1100" s="66">
        <f t="shared" si="1207"/>
        <v>214130</v>
      </c>
      <c r="CF1100" s="66">
        <f>MAX(CE404:CE1100)</f>
        <v>214130</v>
      </c>
      <c r="CG1100" s="66">
        <f t="shared" si="1234"/>
        <v>0</v>
      </c>
      <c r="CH1100" s="370">
        <f t="shared" si="1203"/>
        <v>43955</v>
      </c>
      <c r="CI1100" s="17">
        <f t="shared" si="1261"/>
        <v>1</v>
      </c>
      <c r="CJ1100" s="17">
        <f t="shared" si="1262"/>
        <v>0</v>
      </c>
      <c r="CK1100" s="38">
        <f>MAX(BV38:BV1100)</f>
        <v>1876.9</v>
      </c>
      <c r="CL1100" s="38">
        <f t="shared" si="1257"/>
        <v>-163</v>
      </c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</row>
    <row r="1101" spans="1:147" customFormat="1" x14ac:dyDescent="0.25">
      <c r="A1101" s="3"/>
      <c r="B1101" s="254">
        <f t="shared" si="1264"/>
        <v>43710</v>
      </c>
      <c r="C1101" s="5">
        <f t="shared" si="1267"/>
        <v>62650</v>
      </c>
      <c r="D1101" s="5">
        <v>0</v>
      </c>
      <c r="E1101" s="66">
        <f t="shared" ref="E1101:E1118" si="1269">E1100</f>
        <v>0</v>
      </c>
      <c r="F1101" s="66">
        <f t="shared" si="1265"/>
        <v>531</v>
      </c>
      <c r="G1101" s="4">
        <f t="shared" si="1268"/>
        <v>63181</v>
      </c>
      <c r="H1101" s="8">
        <f t="shared" si="1266"/>
        <v>8.4756584197924981E-3</v>
      </c>
      <c r="I1101" s="3"/>
      <c r="J1101" s="306">
        <v>43962</v>
      </c>
      <c r="K1101" s="176">
        <v>1706</v>
      </c>
      <c r="L1101" s="176">
        <v>1761.2</v>
      </c>
      <c r="M1101" s="176">
        <v>1692.1</v>
      </c>
      <c r="N1101" s="178">
        <v>1756.3</v>
      </c>
      <c r="O1101" s="5">
        <f t="shared" si="1209"/>
        <v>69.100000000000136</v>
      </c>
      <c r="P1101" s="8">
        <f t="shared" si="1210"/>
        <v>4.0504103165299024E-2</v>
      </c>
      <c r="Q1101" s="8">
        <f>(AVERAGE(P1098:P1100))*Q1239</f>
        <v>1.7142084655707698E-2</v>
      </c>
      <c r="R1101" s="8">
        <f>P1100/P1239</f>
        <v>0.87007090479200999</v>
      </c>
      <c r="S1101" s="109">
        <f t="shared" si="1195"/>
        <v>1676.7556035773628</v>
      </c>
      <c r="T1101" s="5">
        <f t="shared" si="1196"/>
        <v>31</v>
      </c>
      <c r="U1101" s="8">
        <f t="shared" si="1208"/>
        <v>0.48333333333333334</v>
      </c>
      <c r="V1101" s="19">
        <f t="shared" si="1197"/>
        <v>0</v>
      </c>
      <c r="W1101" s="109">
        <f t="shared" si="1198"/>
        <v>1735.2443964226372</v>
      </c>
      <c r="X1101" s="5">
        <f t="shared" si="1199"/>
        <v>29</v>
      </c>
      <c r="Y1101" s="8">
        <f t="shared" si="1211"/>
        <v>0.51666666666666661</v>
      </c>
      <c r="Z1101" s="5">
        <f t="shared" si="1200"/>
        <v>21.299999999999955</v>
      </c>
      <c r="AA1101" s="5">
        <f>K1101*AA1239</f>
        <v>22.177999999999997</v>
      </c>
      <c r="AB1101" s="5">
        <f t="shared" si="1212"/>
        <v>19.296432526477194</v>
      </c>
      <c r="AC1101" s="2">
        <f t="shared" si="1255"/>
        <v>43962</v>
      </c>
      <c r="AD1101" s="43">
        <f t="shared" si="1216"/>
        <v>1675</v>
      </c>
      <c r="AE1101" s="235">
        <v>12.1</v>
      </c>
      <c r="AF1101" s="131">
        <f>(AK1100&gt;AF1239)*1</f>
        <v>1</v>
      </c>
      <c r="AG1101" s="112">
        <f>MROUND((AD1101*AG1239),5)</f>
        <v>1645</v>
      </c>
      <c r="AH1101" s="113">
        <f>MROUND((AE1101*AH1239),0.1)</f>
        <v>2.2000000000000002</v>
      </c>
      <c r="AI1101" s="60">
        <f t="shared" si="1217"/>
        <v>42.399999999999864</v>
      </c>
      <c r="AJ1101" s="60">
        <f t="shared" si="1201"/>
        <v>1706</v>
      </c>
      <c r="AK1101" s="133">
        <f t="shared" si="1202"/>
        <v>1756.3</v>
      </c>
      <c r="AL1101" s="41">
        <f t="shared" si="1213"/>
        <v>1735</v>
      </c>
      <c r="AM1101" s="56">
        <f t="shared" si="1214"/>
        <v>13.100000000000001</v>
      </c>
      <c r="AN1101" s="82">
        <f t="shared" si="1215"/>
        <v>1</v>
      </c>
      <c r="AO1101" s="82">
        <f t="shared" si="1218"/>
        <v>0</v>
      </c>
      <c r="AP1101" s="33">
        <f t="shared" si="1235"/>
        <v>1</v>
      </c>
      <c r="AQ1101" s="29">
        <f t="shared" si="1219"/>
        <v>12.1</v>
      </c>
      <c r="AR1101" s="86">
        <f t="shared" si="1220"/>
        <v>1</v>
      </c>
      <c r="AS1101" s="33">
        <f t="shared" si="1221"/>
        <v>0</v>
      </c>
      <c r="AT1101" s="19">
        <f t="shared" si="1222"/>
        <v>0</v>
      </c>
      <c r="AU1101" s="18">
        <f t="shared" si="1236"/>
        <v>0</v>
      </c>
      <c r="AV1101" s="5">
        <f t="shared" si="1237"/>
        <v>0</v>
      </c>
      <c r="AW1101" s="17">
        <f t="shared" si="1223"/>
        <v>0</v>
      </c>
      <c r="AX1101" s="17">
        <f t="shared" si="1224"/>
        <v>0</v>
      </c>
      <c r="AY1101" s="17">
        <f t="shared" si="1238"/>
        <v>0</v>
      </c>
      <c r="AZ1101" s="19">
        <f t="shared" si="1239"/>
        <v>0</v>
      </c>
      <c r="BA1101" s="19">
        <f t="shared" si="1240"/>
        <v>0</v>
      </c>
      <c r="BB1101" s="19">
        <f t="shared" si="1241"/>
        <v>0</v>
      </c>
      <c r="BC1101" s="19">
        <f t="shared" si="1242"/>
        <v>0</v>
      </c>
      <c r="BD1101" s="17">
        <f t="shared" si="1243"/>
        <v>0</v>
      </c>
      <c r="BE1101" s="17">
        <f t="shared" si="1225"/>
        <v>0</v>
      </c>
      <c r="BF1101" s="38">
        <f t="shared" si="1226"/>
        <v>0</v>
      </c>
      <c r="BG1101" s="38">
        <f t="shared" si="1227"/>
        <v>0</v>
      </c>
      <c r="BH1101" s="38">
        <f t="shared" si="1244"/>
        <v>0</v>
      </c>
      <c r="BI1101" s="38">
        <f t="shared" si="1228"/>
        <v>-2.2000000000000002</v>
      </c>
      <c r="BJ1101" s="5">
        <f t="shared" si="1229"/>
        <v>12.1</v>
      </c>
      <c r="BK1101" s="5">
        <f t="shared" si="1245"/>
        <v>0</v>
      </c>
      <c r="BL1101" s="22">
        <f t="shared" si="1246"/>
        <v>0</v>
      </c>
      <c r="BM1101" s="5">
        <f t="shared" si="1247"/>
        <v>9.8999999999999986</v>
      </c>
      <c r="BN1101" s="66">
        <f t="shared" si="1248"/>
        <v>989.99999999999989</v>
      </c>
      <c r="BO1101" s="5">
        <f>AP1101*BO1939</f>
        <v>0</v>
      </c>
      <c r="BP1101" s="5">
        <f>AU1101*BP1239</f>
        <v>0</v>
      </c>
      <c r="BQ1101" s="5">
        <f t="shared" si="1205"/>
        <v>-39</v>
      </c>
      <c r="BR1101" s="356">
        <f t="shared" si="1263"/>
        <v>950.99999999999989</v>
      </c>
      <c r="BS1101" s="5">
        <f t="shared" si="1249"/>
        <v>1756.3</v>
      </c>
      <c r="BT1101" s="6"/>
      <c r="BU1101" s="306">
        <v>43962</v>
      </c>
      <c r="BV1101" s="38">
        <f t="shared" si="1230"/>
        <v>1756.3</v>
      </c>
      <c r="BW1101" s="66">
        <f>BV27*BV1101</f>
        <v>144694.34832756632</v>
      </c>
      <c r="BX1101" s="66">
        <f t="shared" si="1259"/>
        <v>3493.1619706705969</v>
      </c>
      <c r="BY1101" s="17">
        <f t="shared" si="1256"/>
        <v>1</v>
      </c>
      <c r="BZ1101" s="17">
        <f t="shared" si="1260"/>
        <v>0</v>
      </c>
      <c r="CA1101" s="66">
        <f t="shared" si="1206"/>
        <v>951</v>
      </c>
      <c r="CB1101" s="66">
        <f>N3+CE1101</f>
        <v>265081</v>
      </c>
      <c r="CC1101" s="66">
        <f>MAX(BW404:BW1101)</f>
        <v>154630.08732904927</v>
      </c>
      <c r="CD1101" s="66">
        <f t="shared" si="1233"/>
        <v>-9935.739001482958</v>
      </c>
      <c r="CE1101" s="66">
        <f t="shared" si="1207"/>
        <v>215081</v>
      </c>
      <c r="CF1101" s="66">
        <f>MAX(CE404:CE1101)</f>
        <v>215081</v>
      </c>
      <c r="CG1101" s="66">
        <f t="shared" si="1234"/>
        <v>0</v>
      </c>
      <c r="CH1101" s="370">
        <f t="shared" si="1203"/>
        <v>43962</v>
      </c>
      <c r="CI1101" s="17">
        <f t="shared" si="1261"/>
        <v>1</v>
      </c>
      <c r="CJ1101" s="17">
        <f t="shared" si="1262"/>
        <v>0</v>
      </c>
      <c r="CK1101" s="38">
        <f>MAX(BV38:BV1101)</f>
        <v>1876.9</v>
      </c>
      <c r="CL1101" s="38">
        <f t="shared" si="1257"/>
        <v>-120.60000000000014</v>
      </c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59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</row>
    <row r="1102" spans="1:147" customFormat="1" x14ac:dyDescent="0.25">
      <c r="A1102" s="3"/>
      <c r="B1102" s="254">
        <f t="shared" si="1264"/>
        <v>43717</v>
      </c>
      <c r="C1102" s="5">
        <f t="shared" si="1267"/>
        <v>63181</v>
      </c>
      <c r="D1102" s="5">
        <v>0</v>
      </c>
      <c r="E1102" s="66">
        <f t="shared" si="1269"/>
        <v>0</v>
      </c>
      <c r="F1102" s="66">
        <f t="shared" si="1265"/>
        <v>541</v>
      </c>
      <c r="G1102" s="4">
        <f t="shared" si="1268"/>
        <v>63722</v>
      </c>
      <c r="H1102" s="8">
        <f t="shared" si="1266"/>
        <v>8.5627008119529609E-3</v>
      </c>
      <c r="I1102" s="3"/>
      <c r="J1102" s="306">
        <v>43969</v>
      </c>
      <c r="K1102" s="176">
        <v>1757.5</v>
      </c>
      <c r="L1102" s="176">
        <v>1775.8</v>
      </c>
      <c r="M1102" s="176">
        <v>1715.3</v>
      </c>
      <c r="N1102" s="178">
        <v>1735.5</v>
      </c>
      <c r="O1102" s="5">
        <f t="shared" si="1209"/>
        <v>60.5</v>
      </c>
      <c r="P1102" s="8">
        <f t="shared" si="1210"/>
        <v>3.4423897581792318E-2</v>
      </c>
      <c r="Q1102" s="8">
        <f>(AVERAGE(P1099:P1101))*Q1239</f>
        <v>1.4824577009230143E-2</v>
      </c>
      <c r="R1102" s="8">
        <f>P1101/P1239</f>
        <v>1.1486696193887596</v>
      </c>
      <c r="S1102" s="109">
        <f t="shared" si="1195"/>
        <v>1731.4458059062781</v>
      </c>
      <c r="T1102" s="5">
        <f t="shared" si="1196"/>
        <v>27.5</v>
      </c>
      <c r="U1102" s="8">
        <f t="shared" si="1208"/>
        <v>0.5</v>
      </c>
      <c r="V1102" s="19">
        <f t="shared" si="1197"/>
        <v>0</v>
      </c>
      <c r="W1102" s="109">
        <f t="shared" si="1198"/>
        <v>1783.5541940937219</v>
      </c>
      <c r="X1102" s="5">
        <f t="shared" si="1199"/>
        <v>27.5</v>
      </c>
      <c r="Y1102" s="8">
        <f t="shared" si="1211"/>
        <v>0.5</v>
      </c>
      <c r="Z1102" s="5">
        <f t="shared" si="1200"/>
        <v>0</v>
      </c>
      <c r="AA1102" s="5">
        <f>K1102*AA1239</f>
        <v>22.8475</v>
      </c>
      <c r="AB1102" s="5">
        <f t="shared" si="1212"/>
        <v>26.244229128984685</v>
      </c>
      <c r="AC1102" s="2">
        <f t="shared" si="1255"/>
        <v>43969</v>
      </c>
      <c r="AD1102" s="43">
        <f t="shared" si="1216"/>
        <v>1730</v>
      </c>
      <c r="AE1102" s="235">
        <v>9.3000000000000007</v>
      </c>
      <c r="AF1102" s="131">
        <f>(AK1101&gt;AF1239)*1</f>
        <v>1</v>
      </c>
      <c r="AG1102" s="112">
        <f>MROUND((AD1102*AG1239),5)</f>
        <v>1695</v>
      </c>
      <c r="AH1102" s="113">
        <f>MROUND((AE1102*AH1239),0.1)</f>
        <v>1.7000000000000002</v>
      </c>
      <c r="AI1102" s="60">
        <f t="shared" si="1217"/>
        <v>-20.799999999999955</v>
      </c>
      <c r="AJ1102" s="60">
        <f t="shared" si="1201"/>
        <v>1757.5</v>
      </c>
      <c r="AK1102" s="133">
        <f t="shared" si="1202"/>
        <v>1735.5</v>
      </c>
      <c r="AL1102" s="41">
        <f t="shared" si="1213"/>
        <v>1785</v>
      </c>
      <c r="AM1102" s="56">
        <f t="shared" si="1214"/>
        <v>10</v>
      </c>
      <c r="AN1102" s="82">
        <f t="shared" si="1215"/>
        <v>0</v>
      </c>
      <c r="AO1102" s="82">
        <f t="shared" si="1218"/>
        <v>1</v>
      </c>
      <c r="AP1102" s="33">
        <f t="shared" si="1235"/>
        <v>1</v>
      </c>
      <c r="AQ1102" s="29">
        <f t="shared" si="1219"/>
        <v>9.3000000000000007</v>
      </c>
      <c r="AR1102" s="86">
        <f t="shared" si="1220"/>
        <v>1</v>
      </c>
      <c r="AS1102" s="33">
        <f t="shared" si="1221"/>
        <v>0</v>
      </c>
      <c r="AT1102" s="19">
        <f t="shared" si="1222"/>
        <v>0</v>
      </c>
      <c r="AU1102" s="18">
        <f t="shared" si="1236"/>
        <v>0</v>
      </c>
      <c r="AV1102" s="5">
        <f t="shared" si="1237"/>
        <v>0</v>
      </c>
      <c r="AW1102" s="17">
        <f t="shared" si="1223"/>
        <v>0</v>
      </c>
      <c r="AX1102" s="17">
        <f t="shared" si="1224"/>
        <v>0</v>
      </c>
      <c r="AY1102" s="17">
        <f t="shared" si="1238"/>
        <v>0</v>
      </c>
      <c r="AZ1102" s="19">
        <f t="shared" si="1239"/>
        <v>0</v>
      </c>
      <c r="BA1102" s="19">
        <f t="shared" si="1240"/>
        <v>0</v>
      </c>
      <c r="BB1102" s="19">
        <f t="shared" si="1241"/>
        <v>0</v>
      </c>
      <c r="BC1102" s="19">
        <f t="shared" si="1242"/>
        <v>0</v>
      </c>
      <c r="BD1102" s="17">
        <f t="shared" si="1243"/>
        <v>0</v>
      </c>
      <c r="BE1102" s="17">
        <f t="shared" si="1225"/>
        <v>0</v>
      </c>
      <c r="BF1102" s="38">
        <f t="shared" si="1226"/>
        <v>0</v>
      </c>
      <c r="BG1102" s="38">
        <f t="shared" si="1227"/>
        <v>0</v>
      </c>
      <c r="BH1102" s="38">
        <f t="shared" si="1244"/>
        <v>0</v>
      </c>
      <c r="BI1102" s="38">
        <f t="shared" si="1228"/>
        <v>-1.7000000000000002</v>
      </c>
      <c r="BJ1102" s="5">
        <f t="shared" si="1229"/>
        <v>9.3000000000000007</v>
      </c>
      <c r="BK1102" s="5">
        <f t="shared" si="1245"/>
        <v>0</v>
      </c>
      <c r="BL1102" s="22">
        <f t="shared" si="1246"/>
        <v>0</v>
      </c>
      <c r="BM1102" s="5">
        <f t="shared" si="1247"/>
        <v>7.6000000000000005</v>
      </c>
      <c r="BN1102" s="66">
        <f t="shared" si="1248"/>
        <v>760</v>
      </c>
      <c r="BO1102" s="5">
        <f>AP1102*BO1940</f>
        <v>0</v>
      </c>
      <c r="BP1102" s="5">
        <f>AU1102*BP1239</f>
        <v>0</v>
      </c>
      <c r="BQ1102" s="5">
        <f t="shared" si="1205"/>
        <v>-39</v>
      </c>
      <c r="BR1102" s="356">
        <f t="shared" si="1263"/>
        <v>721</v>
      </c>
      <c r="BS1102" s="5">
        <f t="shared" si="1249"/>
        <v>1735.5</v>
      </c>
      <c r="BT1102" s="6"/>
      <c r="BU1102" s="306">
        <v>43969</v>
      </c>
      <c r="BV1102" s="38">
        <f t="shared" si="1230"/>
        <v>1735.5</v>
      </c>
      <c r="BW1102" s="66">
        <f>BV27*BV1102</f>
        <v>142980.72170044488</v>
      </c>
      <c r="BX1102" s="66">
        <f t="shared" si="1259"/>
        <v>-1713.6266271214408</v>
      </c>
      <c r="BY1102" s="17">
        <f t="shared" si="1256"/>
        <v>0</v>
      </c>
      <c r="BZ1102" s="17">
        <f t="shared" si="1260"/>
        <v>1</v>
      </c>
      <c r="CA1102" s="66">
        <f t="shared" si="1206"/>
        <v>721</v>
      </c>
      <c r="CB1102" s="66">
        <f>N3+CE1102</f>
        <v>265802</v>
      </c>
      <c r="CC1102" s="66">
        <f>MAX(BW404:BW1102)</f>
        <v>154630.08732904927</v>
      </c>
      <c r="CD1102" s="66">
        <f t="shared" si="1233"/>
        <v>-11649.365628604399</v>
      </c>
      <c r="CE1102" s="66">
        <f t="shared" si="1207"/>
        <v>215802</v>
      </c>
      <c r="CF1102" s="66">
        <f>MAX(CE404:CE1102)</f>
        <v>215802</v>
      </c>
      <c r="CG1102" s="66">
        <f t="shared" si="1234"/>
        <v>0</v>
      </c>
      <c r="CH1102" s="370">
        <f t="shared" si="1203"/>
        <v>43969</v>
      </c>
      <c r="CI1102" s="17">
        <f t="shared" si="1261"/>
        <v>1</v>
      </c>
      <c r="CJ1102" s="17">
        <f t="shared" si="1262"/>
        <v>0</v>
      </c>
      <c r="CK1102" s="38">
        <f>MAX(BV38:BV1102)</f>
        <v>1876.9</v>
      </c>
      <c r="CL1102" s="38">
        <f t="shared" si="1257"/>
        <v>-141.40000000000009</v>
      </c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59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</row>
    <row r="1103" spans="1:147" customFormat="1" x14ac:dyDescent="0.25">
      <c r="A1103" s="3"/>
      <c r="B1103" s="254">
        <f t="shared" si="1264"/>
        <v>43724</v>
      </c>
      <c r="C1103" s="5">
        <f t="shared" si="1267"/>
        <v>63722</v>
      </c>
      <c r="D1103" s="5">
        <v>0</v>
      </c>
      <c r="E1103" s="66">
        <f t="shared" si="1269"/>
        <v>0</v>
      </c>
      <c r="F1103" s="66">
        <f t="shared" si="1265"/>
        <v>682</v>
      </c>
      <c r="G1103" s="4">
        <f t="shared" si="1268"/>
        <v>64404</v>
      </c>
      <c r="H1103" s="8">
        <f t="shared" si="1266"/>
        <v>1.0702740026992247E-2</v>
      </c>
      <c r="I1103" s="3"/>
      <c r="J1103" s="306">
        <v>43976</v>
      </c>
      <c r="K1103" s="176">
        <v>1734.8</v>
      </c>
      <c r="L1103" s="176">
        <v>1754.5</v>
      </c>
      <c r="M1103" s="176">
        <v>1700</v>
      </c>
      <c r="N1103" s="178">
        <v>1751.7</v>
      </c>
      <c r="O1103" s="5">
        <f t="shared" si="1209"/>
        <v>54.5</v>
      </c>
      <c r="P1103" s="8">
        <f t="shared" si="1210"/>
        <v>3.1415725155637536E-2</v>
      </c>
      <c r="Q1103" s="8">
        <f>(AVERAGE(P1100:P1102))*Q1239</f>
        <v>1.4081096686802456E-2</v>
      </c>
      <c r="R1103" s="8">
        <f>P1102/P1239</f>
        <v>0.97623900402839847</v>
      </c>
      <c r="S1103" s="109">
        <f t="shared" si="1195"/>
        <v>1710.3721134677351</v>
      </c>
      <c r="T1103" s="5">
        <f t="shared" si="1196"/>
        <v>24.799999999999955</v>
      </c>
      <c r="U1103" s="8">
        <f t="shared" si="1208"/>
        <v>0.50400000000000089</v>
      </c>
      <c r="V1103" s="19">
        <f t="shared" si="1197"/>
        <v>0</v>
      </c>
      <c r="W1103" s="109">
        <f t="shared" si="1198"/>
        <v>1759.2278865322648</v>
      </c>
      <c r="X1103" s="5">
        <f t="shared" si="1199"/>
        <v>25.200000000000045</v>
      </c>
      <c r="Y1103" s="8">
        <f t="shared" si="1211"/>
        <v>0.49599999999999911</v>
      </c>
      <c r="Z1103" s="5">
        <f t="shared" si="1200"/>
        <v>0</v>
      </c>
      <c r="AA1103" s="5">
        <f>K1103*AA1239</f>
        <v>22.552399999999999</v>
      </c>
      <c r="AB1103" s="5">
        <f t="shared" si="1212"/>
        <v>22.016532514450052</v>
      </c>
      <c r="AC1103" s="2">
        <f t="shared" si="1255"/>
        <v>43976</v>
      </c>
      <c r="AD1103" s="43">
        <f t="shared" si="1216"/>
        <v>1710</v>
      </c>
      <c r="AE1103" s="235">
        <v>13.1</v>
      </c>
      <c r="AF1103" s="131">
        <f>(AK1102&gt;AF1239)*1</f>
        <v>1</v>
      </c>
      <c r="AG1103" s="112">
        <f>MROUND((AD1103*AG1239),5)</f>
        <v>1675</v>
      </c>
      <c r="AH1103" s="113">
        <f>MROUND((AE1103*AH1239),0.1)</f>
        <v>2.4000000000000004</v>
      </c>
      <c r="AI1103" s="60">
        <f t="shared" si="1217"/>
        <v>16.200000000000045</v>
      </c>
      <c r="AJ1103" s="60">
        <f t="shared" si="1201"/>
        <v>1734.8</v>
      </c>
      <c r="AK1103" s="133">
        <f t="shared" si="1202"/>
        <v>1751.7</v>
      </c>
      <c r="AL1103" s="41">
        <f t="shared" si="1213"/>
        <v>1760</v>
      </c>
      <c r="AM1103" s="56">
        <f t="shared" si="1214"/>
        <v>13.100000000000001</v>
      </c>
      <c r="AN1103" s="82">
        <f t="shared" si="1215"/>
        <v>1</v>
      </c>
      <c r="AO1103" s="82">
        <f t="shared" si="1218"/>
        <v>0</v>
      </c>
      <c r="AP1103" s="33">
        <f t="shared" si="1235"/>
        <v>1</v>
      </c>
      <c r="AQ1103" s="29">
        <f t="shared" si="1219"/>
        <v>13.1</v>
      </c>
      <c r="AR1103" s="86">
        <f t="shared" si="1220"/>
        <v>1</v>
      </c>
      <c r="AS1103" s="33">
        <f t="shared" si="1221"/>
        <v>0</v>
      </c>
      <c r="AT1103" s="19">
        <f t="shared" si="1222"/>
        <v>0</v>
      </c>
      <c r="AU1103" s="18">
        <f t="shared" si="1236"/>
        <v>0</v>
      </c>
      <c r="AV1103" s="5">
        <f t="shared" si="1237"/>
        <v>0</v>
      </c>
      <c r="AW1103" s="17">
        <f t="shared" si="1223"/>
        <v>0</v>
      </c>
      <c r="AX1103" s="17">
        <f t="shared" si="1224"/>
        <v>0</v>
      </c>
      <c r="AY1103" s="17">
        <f t="shared" si="1238"/>
        <v>0</v>
      </c>
      <c r="AZ1103" s="19">
        <f t="shared" si="1239"/>
        <v>0</v>
      </c>
      <c r="BA1103" s="19">
        <f t="shared" si="1240"/>
        <v>0</v>
      </c>
      <c r="BB1103" s="19">
        <f t="shared" si="1241"/>
        <v>0</v>
      </c>
      <c r="BC1103" s="19">
        <f t="shared" si="1242"/>
        <v>0</v>
      </c>
      <c r="BD1103" s="17">
        <f t="shared" si="1243"/>
        <v>0</v>
      </c>
      <c r="BE1103" s="17">
        <f t="shared" si="1225"/>
        <v>0</v>
      </c>
      <c r="BF1103" s="38">
        <f t="shared" si="1226"/>
        <v>0</v>
      </c>
      <c r="BG1103" s="38">
        <f t="shared" si="1227"/>
        <v>0</v>
      </c>
      <c r="BH1103" s="38">
        <f t="shared" si="1244"/>
        <v>0</v>
      </c>
      <c r="BI1103" s="38">
        <f t="shared" si="1228"/>
        <v>-2.4000000000000004</v>
      </c>
      <c r="BJ1103" s="5">
        <f t="shared" si="1229"/>
        <v>13.1</v>
      </c>
      <c r="BK1103" s="5">
        <f t="shared" si="1245"/>
        <v>0</v>
      </c>
      <c r="BL1103" s="22">
        <f t="shared" si="1246"/>
        <v>0</v>
      </c>
      <c r="BM1103" s="5">
        <f t="shared" si="1247"/>
        <v>10.7</v>
      </c>
      <c r="BN1103" s="66">
        <f t="shared" si="1248"/>
        <v>1070</v>
      </c>
      <c r="BO1103" s="5">
        <f>AP1103*BO1941</f>
        <v>0</v>
      </c>
      <c r="BP1103" s="5">
        <f>AU1103*BP1239</f>
        <v>0</v>
      </c>
      <c r="BQ1103" s="5">
        <f t="shared" si="1205"/>
        <v>-39</v>
      </c>
      <c r="BR1103" s="356">
        <f t="shared" si="1263"/>
        <v>1031</v>
      </c>
      <c r="BS1103" s="5">
        <f t="shared" si="1249"/>
        <v>1751.7</v>
      </c>
      <c r="BT1103" s="6"/>
      <c r="BU1103" s="306">
        <v>43976</v>
      </c>
      <c r="BV1103" s="38">
        <f t="shared" si="1230"/>
        <v>1751.7</v>
      </c>
      <c r="BW1103" s="66">
        <f>BV27*BV1103</f>
        <v>144315.37320810679</v>
      </c>
      <c r="BX1103" s="66">
        <f t="shared" si="1259"/>
        <v>1334.6515076619107</v>
      </c>
      <c r="BY1103" s="17">
        <f t="shared" si="1256"/>
        <v>1</v>
      </c>
      <c r="BZ1103" s="17">
        <f t="shared" si="1260"/>
        <v>0</v>
      </c>
      <c r="CA1103" s="66">
        <f t="shared" si="1206"/>
        <v>1031</v>
      </c>
      <c r="CB1103" s="66">
        <f>N3+CE1103</f>
        <v>266833</v>
      </c>
      <c r="CC1103" s="66">
        <f>MAX(BW404:BW1103)</f>
        <v>154630.08732904927</v>
      </c>
      <c r="CD1103" s="66">
        <f t="shared" si="1233"/>
        <v>-10314.714120942488</v>
      </c>
      <c r="CE1103" s="66">
        <f t="shared" si="1207"/>
        <v>216833</v>
      </c>
      <c r="CF1103" s="66">
        <f>MAX(CE404:CE1103)</f>
        <v>216833</v>
      </c>
      <c r="CG1103" s="66">
        <f t="shared" si="1234"/>
        <v>0</v>
      </c>
      <c r="CH1103" s="370">
        <f t="shared" si="1203"/>
        <v>43976</v>
      </c>
      <c r="CI1103" s="17">
        <f t="shared" si="1261"/>
        <v>1</v>
      </c>
      <c r="CJ1103" s="17">
        <f t="shared" si="1262"/>
        <v>0</v>
      </c>
      <c r="CK1103" s="38">
        <f>MAX(BV38:BV1103)</f>
        <v>1876.9</v>
      </c>
      <c r="CL1103" s="38">
        <f t="shared" si="1257"/>
        <v>-125.20000000000005</v>
      </c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59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</row>
    <row r="1104" spans="1:147" customFormat="1" x14ac:dyDescent="0.25">
      <c r="A1104" s="3"/>
      <c r="B1104" s="254">
        <f t="shared" si="1264"/>
        <v>43731</v>
      </c>
      <c r="C1104" s="5">
        <f t="shared" si="1267"/>
        <v>64404</v>
      </c>
      <c r="D1104" s="5">
        <v>0</v>
      </c>
      <c r="E1104" s="66">
        <f t="shared" si="1269"/>
        <v>0</v>
      </c>
      <c r="F1104" s="66">
        <f t="shared" si="1265"/>
        <v>552.00000000000011</v>
      </c>
      <c r="G1104" s="4">
        <f t="shared" si="1268"/>
        <v>64956</v>
      </c>
      <c r="H1104" s="8">
        <f t="shared" si="1266"/>
        <v>8.5708962176262362E-3</v>
      </c>
      <c r="I1104" s="3"/>
      <c r="J1104" s="306">
        <v>43983</v>
      </c>
      <c r="K1104" s="176">
        <v>1749.8</v>
      </c>
      <c r="L1104" s="176">
        <v>1761</v>
      </c>
      <c r="M1104" s="176">
        <v>1671.7</v>
      </c>
      <c r="N1104" s="178">
        <v>1683</v>
      </c>
      <c r="O1104" s="5">
        <f t="shared" si="1209"/>
        <v>89.299999999999955</v>
      </c>
      <c r="P1104" s="8">
        <f t="shared" si="1210"/>
        <v>5.1034403931877907E-2</v>
      </c>
      <c r="Q1104" s="8">
        <f>(AVERAGE(P1101:P1103))*Q1239</f>
        <v>1.4179163453697184E-2</v>
      </c>
      <c r="R1104" s="8">
        <f>P1103/P1239</f>
        <v>0.89092922043177492</v>
      </c>
      <c r="S1104" s="109">
        <f t="shared" si="1195"/>
        <v>1724.9892997887207</v>
      </c>
      <c r="T1104" s="5">
        <f t="shared" si="1196"/>
        <v>24.799999999999955</v>
      </c>
      <c r="U1104" s="8">
        <f t="shared" ref="U1104:U1130" si="1270">((T1104+X1104)-T1104)/(T1104+X1104)</f>
        <v>0.50400000000000089</v>
      </c>
      <c r="V1104" s="19">
        <f t="shared" si="1197"/>
        <v>42</v>
      </c>
      <c r="W1104" s="109">
        <f t="shared" si="1198"/>
        <v>1774.6107002112792</v>
      </c>
      <c r="X1104" s="5">
        <f t="shared" si="1199"/>
        <v>25.200000000000045</v>
      </c>
      <c r="Y1104" s="8">
        <f t="shared" ref="Y1104:Y1130" si="1271">100%-U1104</f>
        <v>0.49599999999999911</v>
      </c>
      <c r="Z1104" s="5">
        <f t="shared" si="1200"/>
        <v>0</v>
      </c>
      <c r="AA1104" s="5">
        <f>K1104*AA1239</f>
        <v>22.747399999999999</v>
      </c>
      <c r="AB1104" s="5">
        <f t="shared" si="1212"/>
        <v>20.266323348849756</v>
      </c>
      <c r="AC1104" s="2">
        <f t="shared" si="1255"/>
        <v>43983</v>
      </c>
      <c r="AD1104" s="43">
        <f t="shared" si="1216"/>
        <v>1725</v>
      </c>
      <c r="AE1104" s="235">
        <v>11</v>
      </c>
      <c r="AF1104" s="131">
        <f>(AK1103&gt;AF1239)*1</f>
        <v>1</v>
      </c>
      <c r="AG1104" s="112">
        <f>MROUND((AD1104*AG1239),5)</f>
        <v>1690</v>
      </c>
      <c r="AH1104" s="113">
        <f>MROUND((AE1104*AH1239),0.1)</f>
        <v>2</v>
      </c>
      <c r="AI1104" s="60">
        <f t="shared" si="1217"/>
        <v>-68.700000000000045</v>
      </c>
      <c r="AJ1104" s="60">
        <f t="shared" si="1201"/>
        <v>1749.8</v>
      </c>
      <c r="AK1104" s="133">
        <f t="shared" si="1202"/>
        <v>1683</v>
      </c>
      <c r="AL1104" s="41">
        <f t="shared" si="1213"/>
        <v>1775</v>
      </c>
      <c r="AM1104" s="56">
        <f t="shared" si="1214"/>
        <v>10.9</v>
      </c>
      <c r="AN1104" s="82">
        <f t="shared" si="1215"/>
        <v>0</v>
      </c>
      <c r="AO1104" s="82">
        <f t="shared" si="1218"/>
        <v>1</v>
      </c>
      <c r="AP1104" s="33">
        <f t="shared" si="1235"/>
        <v>1</v>
      </c>
      <c r="AQ1104" s="29">
        <f t="shared" si="1219"/>
        <v>11</v>
      </c>
      <c r="AR1104" s="86">
        <f t="shared" si="1220"/>
        <v>0</v>
      </c>
      <c r="AS1104" s="33">
        <f t="shared" si="1221"/>
        <v>1</v>
      </c>
      <c r="AT1104" s="19">
        <f t="shared" si="1222"/>
        <v>1725</v>
      </c>
      <c r="AU1104" s="18">
        <f t="shared" si="1236"/>
        <v>0</v>
      </c>
      <c r="AV1104" s="5">
        <f t="shared" si="1237"/>
        <v>0</v>
      </c>
      <c r="AW1104" s="17">
        <f t="shared" si="1223"/>
        <v>0</v>
      </c>
      <c r="AX1104" s="17">
        <f t="shared" si="1224"/>
        <v>0</v>
      </c>
      <c r="AY1104" s="17">
        <f t="shared" si="1238"/>
        <v>0</v>
      </c>
      <c r="AZ1104" s="19">
        <f t="shared" si="1239"/>
        <v>0</v>
      </c>
      <c r="BA1104" s="19">
        <f t="shared" si="1240"/>
        <v>1725</v>
      </c>
      <c r="BB1104" s="19">
        <f t="shared" si="1241"/>
        <v>1690</v>
      </c>
      <c r="BC1104" s="19">
        <f t="shared" si="1242"/>
        <v>0</v>
      </c>
      <c r="BD1104" s="17">
        <f t="shared" si="1243"/>
        <v>0</v>
      </c>
      <c r="BE1104" s="17">
        <f t="shared" si="1225"/>
        <v>1</v>
      </c>
      <c r="BF1104" s="38">
        <f t="shared" si="1226"/>
        <v>1690</v>
      </c>
      <c r="BG1104" s="38">
        <f t="shared" si="1227"/>
        <v>0</v>
      </c>
      <c r="BH1104" s="38">
        <f t="shared" si="1244"/>
        <v>-35</v>
      </c>
      <c r="BI1104" s="38">
        <f t="shared" si="1228"/>
        <v>-37</v>
      </c>
      <c r="BJ1104" s="5">
        <f t="shared" si="1229"/>
        <v>11</v>
      </c>
      <c r="BK1104" s="5">
        <f t="shared" si="1245"/>
        <v>0</v>
      </c>
      <c r="BL1104" s="22">
        <f t="shared" si="1246"/>
        <v>0</v>
      </c>
      <c r="BM1104" s="5">
        <f t="shared" si="1247"/>
        <v>-26</v>
      </c>
      <c r="BN1104" s="66">
        <f t="shared" si="1248"/>
        <v>-2600</v>
      </c>
      <c r="BO1104" s="5">
        <f>AP1104*BO1942</f>
        <v>0</v>
      </c>
      <c r="BP1104" s="5">
        <f>AU1104*BP1239</f>
        <v>0</v>
      </c>
      <c r="BQ1104" s="5">
        <f t="shared" si="1205"/>
        <v>-39</v>
      </c>
      <c r="BR1104" s="356">
        <f t="shared" si="1263"/>
        <v>-2639</v>
      </c>
      <c r="BS1104" s="5">
        <f t="shared" si="1249"/>
        <v>1683</v>
      </c>
      <c r="BT1104" s="6"/>
      <c r="BU1104" s="306">
        <v>43983</v>
      </c>
      <c r="BV1104" s="38">
        <f t="shared" si="1230"/>
        <v>1683</v>
      </c>
      <c r="BW1104" s="66">
        <f>BV27*BV1104</f>
        <v>138655.46218487396</v>
      </c>
      <c r="BX1104" s="66">
        <f t="shared" si="1259"/>
        <v>-5659.9110232328239</v>
      </c>
      <c r="BY1104" s="17">
        <f t="shared" si="1256"/>
        <v>0</v>
      </c>
      <c r="BZ1104" s="17">
        <f t="shared" si="1260"/>
        <v>1</v>
      </c>
      <c r="CA1104" s="66">
        <f t="shared" si="1206"/>
        <v>-2639</v>
      </c>
      <c r="CB1104" s="66">
        <f>N3+CE1104</f>
        <v>264194</v>
      </c>
      <c r="CC1104" s="66">
        <f t="shared" ref="CC1104:CC1131" si="1272">MAX(BW39:BW1104)</f>
        <v>154630.08732904927</v>
      </c>
      <c r="CD1104" s="66">
        <f t="shared" si="1233"/>
        <v>-15974.625144175312</v>
      </c>
      <c r="CE1104" s="66">
        <f t="shared" si="1207"/>
        <v>214194</v>
      </c>
      <c r="CF1104" s="66">
        <f>MAX(CE404:CE1104)</f>
        <v>216833</v>
      </c>
      <c r="CG1104" s="66">
        <f t="shared" si="1234"/>
        <v>-2639</v>
      </c>
      <c r="CH1104" s="370">
        <f t="shared" si="1203"/>
        <v>43983</v>
      </c>
      <c r="CI1104" s="17">
        <f t="shared" si="1261"/>
        <v>0</v>
      </c>
      <c r="CJ1104" s="17">
        <f t="shared" si="1262"/>
        <v>1</v>
      </c>
      <c r="CK1104" s="38">
        <f>MAX(BV38:BV1104)</f>
        <v>1876.9</v>
      </c>
      <c r="CL1104" s="38">
        <f t="shared" si="1257"/>
        <v>-193.90000000000009</v>
      </c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59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</row>
    <row r="1105" spans="1:147" customFormat="1" x14ac:dyDescent="0.25">
      <c r="A1105" s="3"/>
      <c r="B1105" s="254">
        <f t="shared" si="1264"/>
        <v>43738</v>
      </c>
      <c r="C1105" s="5">
        <f t="shared" si="1267"/>
        <v>64956</v>
      </c>
      <c r="D1105" s="5">
        <v>0</v>
      </c>
      <c r="E1105" s="66">
        <f t="shared" si="1269"/>
        <v>0</v>
      </c>
      <c r="F1105" s="66">
        <f t="shared" si="1265"/>
        <v>392</v>
      </c>
      <c r="G1105" s="4">
        <f t="shared" si="1268"/>
        <v>65348</v>
      </c>
      <c r="H1105" s="8">
        <f t="shared" si="1266"/>
        <v>6.0348543629533836E-3</v>
      </c>
      <c r="I1105" s="3"/>
      <c r="J1105" s="306">
        <v>43990</v>
      </c>
      <c r="K1105" s="176">
        <v>1686.7</v>
      </c>
      <c r="L1105" s="176">
        <v>1754.9</v>
      </c>
      <c r="M1105" s="176">
        <v>1680.7</v>
      </c>
      <c r="N1105" s="178">
        <v>1737.3</v>
      </c>
      <c r="O1105" s="5">
        <f t="shared" si="1209"/>
        <v>74.200000000000045</v>
      </c>
      <c r="P1105" s="8">
        <f t="shared" si="1210"/>
        <v>4.3991225469852402E-2</v>
      </c>
      <c r="Q1105" s="8">
        <f>(AVERAGE(P1102:P1104))*Q1239</f>
        <v>1.5583203555907702E-2</v>
      </c>
      <c r="R1105" s="8">
        <f>P1104/P1239</f>
        <v>1.447301995576221</v>
      </c>
      <c r="S1105" s="109">
        <f t="shared" si="1195"/>
        <v>1660.4158105622505</v>
      </c>
      <c r="T1105" s="5">
        <f t="shared" si="1196"/>
        <v>26.700000000000045</v>
      </c>
      <c r="U1105" s="8">
        <f t="shared" si="1270"/>
        <v>0.51454545454545375</v>
      </c>
      <c r="V1105" s="19">
        <f t="shared" si="1197"/>
        <v>0</v>
      </c>
      <c r="W1105" s="109">
        <f t="shared" si="1198"/>
        <v>1712.9841894377496</v>
      </c>
      <c r="X1105" s="5">
        <f t="shared" si="1199"/>
        <v>28.299999999999955</v>
      </c>
      <c r="Y1105" s="8">
        <f t="shared" si="1271"/>
        <v>0.48545454545454625</v>
      </c>
      <c r="Z1105" s="5">
        <f t="shared" si="1200"/>
        <v>22.299999999999955</v>
      </c>
      <c r="AA1105" s="5">
        <f>K1105*AA1239</f>
        <v>21.927099999999999</v>
      </c>
      <c r="AB1105" s="5">
        <f t="shared" si="1212"/>
        <v>31.735135587199355</v>
      </c>
      <c r="AC1105" s="2">
        <f t="shared" si="1255"/>
        <v>43990</v>
      </c>
      <c r="AD1105" s="43">
        <f t="shared" si="1216"/>
        <v>1660</v>
      </c>
      <c r="AE1105" s="235">
        <v>10.199999999999999</v>
      </c>
      <c r="AF1105" s="131">
        <f>(AK1104&gt;AF1239)*1</f>
        <v>1</v>
      </c>
      <c r="AG1105" s="112">
        <f>MROUND((AD1105*AG1239),5)</f>
        <v>1630</v>
      </c>
      <c r="AH1105" s="113">
        <f>MROUND((AE1105*AH1239),0.1)</f>
        <v>1.8</v>
      </c>
      <c r="AI1105" s="60">
        <f t="shared" si="1217"/>
        <v>54.299999999999955</v>
      </c>
      <c r="AJ1105" s="60">
        <f t="shared" si="1201"/>
        <v>1686.7</v>
      </c>
      <c r="AK1105" s="133">
        <f t="shared" si="1202"/>
        <v>1737.3</v>
      </c>
      <c r="AL1105" s="41">
        <f t="shared" si="1213"/>
        <v>1715</v>
      </c>
      <c r="AM1105" s="56">
        <f t="shared" si="1214"/>
        <v>10.100000000000001</v>
      </c>
      <c r="AN1105" s="82">
        <f t="shared" si="1215"/>
        <v>1</v>
      </c>
      <c r="AO1105" s="82">
        <f t="shared" si="1218"/>
        <v>0</v>
      </c>
      <c r="AP1105" s="33">
        <f t="shared" si="1235"/>
        <v>1</v>
      </c>
      <c r="AQ1105" s="29">
        <f t="shared" si="1219"/>
        <v>10.199999999999999</v>
      </c>
      <c r="AR1105" s="86">
        <f t="shared" si="1220"/>
        <v>1</v>
      </c>
      <c r="AS1105" s="33">
        <f t="shared" si="1221"/>
        <v>0</v>
      </c>
      <c r="AT1105" s="19">
        <f t="shared" si="1222"/>
        <v>0</v>
      </c>
      <c r="AU1105" s="18">
        <f t="shared" si="1236"/>
        <v>0</v>
      </c>
      <c r="AV1105" s="5">
        <f t="shared" si="1237"/>
        <v>0</v>
      </c>
      <c r="AW1105" s="17">
        <f t="shared" si="1223"/>
        <v>0</v>
      </c>
      <c r="AX1105" s="17">
        <f t="shared" si="1224"/>
        <v>0</v>
      </c>
      <c r="AY1105" s="17">
        <f t="shared" si="1238"/>
        <v>0</v>
      </c>
      <c r="AZ1105" s="19">
        <f t="shared" si="1239"/>
        <v>0</v>
      </c>
      <c r="BA1105" s="19">
        <f t="shared" si="1240"/>
        <v>0</v>
      </c>
      <c r="BB1105" s="19">
        <f t="shared" si="1241"/>
        <v>0</v>
      </c>
      <c r="BC1105" s="19">
        <f t="shared" si="1242"/>
        <v>0</v>
      </c>
      <c r="BD1105" s="17">
        <f t="shared" si="1243"/>
        <v>0</v>
      </c>
      <c r="BE1105" s="17">
        <f t="shared" si="1225"/>
        <v>0</v>
      </c>
      <c r="BF1105" s="38">
        <f t="shared" si="1226"/>
        <v>0</v>
      </c>
      <c r="BG1105" s="38">
        <f t="shared" si="1227"/>
        <v>0</v>
      </c>
      <c r="BH1105" s="38">
        <f t="shared" si="1244"/>
        <v>0</v>
      </c>
      <c r="BI1105" s="38">
        <f t="shared" si="1228"/>
        <v>-1.8</v>
      </c>
      <c r="BJ1105" s="5">
        <f t="shared" si="1229"/>
        <v>10.199999999999999</v>
      </c>
      <c r="BK1105" s="5">
        <f t="shared" si="1245"/>
        <v>0</v>
      </c>
      <c r="BL1105" s="22">
        <f t="shared" si="1246"/>
        <v>0</v>
      </c>
      <c r="BM1105" s="5">
        <f t="shared" si="1247"/>
        <v>8.3999999999999986</v>
      </c>
      <c r="BN1105" s="66">
        <f t="shared" si="1248"/>
        <v>839.99999999999989</v>
      </c>
      <c r="BO1105" s="5">
        <f>AP1105*BO1943</f>
        <v>0</v>
      </c>
      <c r="BP1105" s="5">
        <f>AU1105*BP1239</f>
        <v>0</v>
      </c>
      <c r="BQ1105" s="5">
        <f t="shared" si="1205"/>
        <v>-39</v>
      </c>
      <c r="BR1105" s="356">
        <f t="shared" si="1263"/>
        <v>800.99999999999989</v>
      </c>
      <c r="BS1105" s="5">
        <f t="shared" si="1249"/>
        <v>1737.3</v>
      </c>
      <c r="BT1105" s="6"/>
      <c r="BU1105" s="306">
        <v>43990</v>
      </c>
      <c r="BV1105" s="38">
        <f t="shared" si="1230"/>
        <v>1737.3</v>
      </c>
      <c r="BW1105" s="66">
        <f>BV27*BV1105</f>
        <v>143129.01631240733</v>
      </c>
      <c r="BX1105" s="66">
        <f t="shared" si="1259"/>
        <v>4473.5541275333671</v>
      </c>
      <c r="BY1105" s="17">
        <f t="shared" si="1256"/>
        <v>1</v>
      </c>
      <c r="BZ1105" s="17">
        <f t="shared" si="1260"/>
        <v>0</v>
      </c>
      <c r="CA1105" s="66">
        <f t="shared" si="1206"/>
        <v>801</v>
      </c>
      <c r="CB1105" s="66">
        <f>N3+CE1105</f>
        <v>264995</v>
      </c>
      <c r="CC1105" s="66">
        <f t="shared" si="1272"/>
        <v>154630.08732904927</v>
      </c>
      <c r="CD1105" s="66">
        <f t="shared" si="1233"/>
        <v>-11501.071016641945</v>
      </c>
      <c r="CE1105" s="66">
        <f t="shared" si="1207"/>
        <v>214995</v>
      </c>
      <c r="CF1105" s="66">
        <f>MAX(CE404:CE1105)</f>
        <v>216833</v>
      </c>
      <c r="CG1105" s="66">
        <f t="shared" si="1234"/>
        <v>-1838</v>
      </c>
      <c r="CH1105" s="370">
        <f t="shared" si="1203"/>
        <v>43990</v>
      </c>
      <c r="CI1105" s="17">
        <f t="shared" si="1261"/>
        <v>1</v>
      </c>
      <c r="CJ1105" s="17">
        <f t="shared" si="1262"/>
        <v>0</v>
      </c>
      <c r="CK1105" s="38">
        <f>MAX(BV38:BV1105)</f>
        <v>1876.9</v>
      </c>
      <c r="CL1105" s="38">
        <f t="shared" si="1257"/>
        <v>-139.60000000000014</v>
      </c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59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</row>
    <row r="1106" spans="1:147" customFormat="1" x14ac:dyDescent="0.25">
      <c r="A1106" s="3"/>
      <c r="B1106" s="254">
        <f t="shared" si="1264"/>
        <v>43745</v>
      </c>
      <c r="C1106" s="5">
        <f t="shared" si="1267"/>
        <v>65348</v>
      </c>
      <c r="D1106" s="5">
        <v>0</v>
      </c>
      <c r="E1106" s="66">
        <f t="shared" si="1269"/>
        <v>0</v>
      </c>
      <c r="F1106" s="66">
        <f t="shared" si="1265"/>
        <v>622.00000000000011</v>
      </c>
      <c r="G1106" s="4">
        <f t="shared" si="1268"/>
        <v>65970</v>
      </c>
      <c r="H1106" s="8">
        <f t="shared" si="1266"/>
        <v>9.5182714084593271E-3</v>
      </c>
      <c r="I1106" s="3"/>
      <c r="J1106" s="306">
        <v>43997</v>
      </c>
      <c r="K1106" s="176">
        <v>1740.7</v>
      </c>
      <c r="L1106" s="176">
        <v>1760.9</v>
      </c>
      <c r="M1106" s="176">
        <v>1706.2</v>
      </c>
      <c r="N1106" s="178">
        <v>1753</v>
      </c>
      <c r="O1106" s="5">
        <f t="shared" si="1209"/>
        <v>54.700000000000045</v>
      </c>
      <c r="P1106" s="8">
        <f t="shared" si="1210"/>
        <v>3.1424139713908221E-2</v>
      </c>
      <c r="Q1106" s="8">
        <f>(AVERAGE(P1103:P1105))*Q1239</f>
        <v>1.6858847274315716E-2</v>
      </c>
      <c r="R1106" s="8">
        <f>P1105/P1239</f>
        <v>1.2475621052681913</v>
      </c>
      <c r="S1106" s="109">
        <f t="shared" si="1195"/>
        <v>1711.3538045495986</v>
      </c>
      <c r="T1106" s="5">
        <f t="shared" si="1196"/>
        <v>30.700000000000045</v>
      </c>
      <c r="U1106" s="8">
        <f t="shared" si="1270"/>
        <v>0.48833333333333256</v>
      </c>
      <c r="V1106" s="19">
        <f t="shared" si="1197"/>
        <v>0</v>
      </c>
      <c r="W1106" s="109">
        <f t="shared" si="1198"/>
        <v>1770.0461954504015</v>
      </c>
      <c r="X1106" s="5">
        <f t="shared" si="1199"/>
        <v>29.299999999999955</v>
      </c>
      <c r="Y1106" s="8">
        <f t="shared" si="1271"/>
        <v>0.51166666666666738</v>
      </c>
      <c r="Z1106" s="5">
        <f t="shared" si="1200"/>
        <v>0</v>
      </c>
      <c r="AA1106" s="5">
        <f>K1106*AA1239</f>
        <v>22.629100000000001</v>
      </c>
      <c r="AB1106" s="5">
        <f t="shared" si="1212"/>
        <v>28.231207636324431</v>
      </c>
      <c r="AC1106" s="2">
        <f t="shared" si="1255"/>
        <v>43997</v>
      </c>
      <c r="AD1106" s="43">
        <f t="shared" si="1216"/>
        <v>1710</v>
      </c>
      <c r="AE1106" s="235">
        <v>16.3</v>
      </c>
      <c r="AF1106" s="131">
        <f>(AK1105&gt;AF1239)*1</f>
        <v>1</v>
      </c>
      <c r="AG1106" s="112">
        <f>MROUND((AD1106*AG1239),5)</f>
        <v>1675</v>
      </c>
      <c r="AH1106" s="113">
        <f>MROUND((AE1106*AH1239),0.1)</f>
        <v>2.9000000000000004</v>
      </c>
      <c r="AI1106" s="60">
        <f t="shared" si="1217"/>
        <v>15.700000000000045</v>
      </c>
      <c r="AJ1106" s="60">
        <f t="shared" si="1201"/>
        <v>1740.7</v>
      </c>
      <c r="AK1106" s="133">
        <f t="shared" si="1202"/>
        <v>1753</v>
      </c>
      <c r="AL1106" s="41">
        <f t="shared" si="1213"/>
        <v>1770</v>
      </c>
      <c r="AM1106" s="56">
        <f t="shared" si="1214"/>
        <v>15.4</v>
      </c>
      <c r="AN1106" s="82">
        <f t="shared" si="1215"/>
        <v>1</v>
      </c>
      <c r="AO1106" s="82">
        <f t="shared" si="1218"/>
        <v>0</v>
      </c>
      <c r="AP1106" s="33">
        <f t="shared" si="1235"/>
        <v>1</v>
      </c>
      <c r="AQ1106" s="29">
        <f t="shared" si="1219"/>
        <v>16.3</v>
      </c>
      <c r="AR1106" s="86">
        <f t="shared" si="1220"/>
        <v>1</v>
      </c>
      <c r="AS1106" s="33">
        <f t="shared" si="1221"/>
        <v>0</v>
      </c>
      <c r="AT1106" s="19">
        <f t="shared" si="1222"/>
        <v>0</v>
      </c>
      <c r="AU1106" s="18">
        <f t="shared" si="1236"/>
        <v>0</v>
      </c>
      <c r="AV1106" s="5">
        <f t="shared" si="1237"/>
        <v>0</v>
      </c>
      <c r="AW1106" s="17">
        <f t="shared" si="1223"/>
        <v>0</v>
      </c>
      <c r="AX1106" s="17">
        <f t="shared" si="1224"/>
        <v>0</v>
      </c>
      <c r="AY1106" s="17">
        <f t="shared" si="1238"/>
        <v>0</v>
      </c>
      <c r="AZ1106" s="19">
        <f t="shared" si="1239"/>
        <v>0</v>
      </c>
      <c r="BA1106" s="19">
        <f t="shared" si="1240"/>
        <v>0</v>
      </c>
      <c r="BB1106" s="19">
        <f t="shared" si="1241"/>
        <v>0</v>
      </c>
      <c r="BC1106" s="19">
        <f t="shared" si="1242"/>
        <v>0</v>
      </c>
      <c r="BD1106" s="17">
        <f t="shared" si="1243"/>
        <v>0</v>
      </c>
      <c r="BE1106" s="17">
        <f t="shared" si="1225"/>
        <v>0</v>
      </c>
      <c r="BF1106" s="38">
        <f t="shared" si="1226"/>
        <v>0</v>
      </c>
      <c r="BG1106" s="38">
        <f t="shared" si="1227"/>
        <v>0</v>
      </c>
      <c r="BH1106" s="38">
        <f t="shared" si="1244"/>
        <v>0</v>
      </c>
      <c r="BI1106" s="38">
        <f t="shared" si="1228"/>
        <v>-2.9000000000000004</v>
      </c>
      <c r="BJ1106" s="5">
        <f t="shared" si="1229"/>
        <v>16.3</v>
      </c>
      <c r="BK1106" s="5">
        <f t="shared" si="1245"/>
        <v>0</v>
      </c>
      <c r="BL1106" s="22">
        <f t="shared" si="1246"/>
        <v>0</v>
      </c>
      <c r="BM1106" s="5">
        <f t="shared" si="1247"/>
        <v>13.4</v>
      </c>
      <c r="BN1106" s="66">
        <f t="shared" si="1248"/>
        <v>1340</v>
      </c>
      <c r="BO1106" s="5">
        <f>AP1106*BO1944</f>
        <v>0</v>
      </c>
      <c r="BP1106" s="5">
        <f>AU1106*BP1239</f>
        <v>0</v>
      </c>
      <c r="BQ1106" s="5">
        <f t="shared" si="1205"/>
        <v>-39</v>
      </c>
      <c r="BR1106" s="356">
        <f t="shared" si="1263"/>
        <v>1301</v>
      </c>
      <c r="BS1106" s="5">
        <f t="shared" si="1249"/>
        <v>1753</v>
      </c>
      <c r="BT1106" s="6"/>
      <c r="BU1106" s="306">
        <v>43997</v>
      </c>
      <c r="BV1106" s="38">
        <f t="shared" si="1230"/>
        <v>1753</v>
      </c>
      <c r="BW1106" s="66">
        <f>BV27*BV1106</f>
        <v>144422.47487230186</v>
      </c>
      <c r="BX1106" s="66">
        <f t="shared" si="1259"/>
        <v>1293.4585598945268</v>
      </c>
      <c r="BY1106" s="17">
        <f t="shared" si="1256"/>
        <v>1</v>
      </c>
      <c r="BZ1106" s="17">
        <f t="shared" si="1260"/>
        <v>0</v>
      </c>
      <c r="CA1106" s="66">
        <f t="shared" si="1206"/>
        <v>1301</v>
      </c>
      <c r="CB1106" s="66">
        <f>N3+CE1106</f>
        <v>266296</v>
      </c>
      <c r="CC1106" s="66">
        <f t="shared" si="1272"/>
        <v>154630.08732904927</v>
      </c>
      <c r="CD1106" s="66">
        <f t="shared" si="1233"/>
        <v>-10207.612456747418</v>
      </c>
      <c r="CE1106" s="66">
        <f t="shared" si="1207"/>
        <v>216296</v>
      </c>
      <c r="CF1106" s="66">
        <f>MAX(CE404:CE1106)</f>
        <v>216833</v>
      </c>
      <c r="CG1106" s="66">
        <f t="shared" si="1234"/>
        <v>-537</v>
      </c>
      <c r="CH1106" s="370">
        <f t="shared" si="1203"/>
        <v>43997</v>
      </c>
      <c r="CI1106" s="17">
        <f t="shared" si="1261"/>
        <v>1</v>
      </c>
      <c r="CJ1106" s="17">
        <f t="shared" si="1262"/>
        <v>0</v>
      </c>
      <c r="CK1106" s="38">
        <f>MAX(BV38:BV1106)</f>
        <v>1876.9</v>
      </c>
      <c r="CL1106" s="38">
        <f t="shared" si="1257"/>
        <v>-123.90000000000009</v>
      </c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59"/>
      <c r="DC1106" s="59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</row>
    <row r="1107" spans="1:147" customFormat="1" x14ac:dyDescent="0.25">
      <c r="A1107" s="3"/>
      <c r="B1107" s="254">
        <f t="shared" si="1264"/>
        <v>43752</v>
      </c>
      <c r="C1107" s="5">
        <f t="shared" si="1267"/>
        <v>65970</v>
      </c>
      <c r="D1107" s="5">
        <v>0</v>
      </c>
      <c r="E1107" s="66">
        <f t="shared" si="1269"/>
        <v>0</v>
      </c>
      <c r="F1107" s="66">
        <f t="shared" si="1265"/>
        <v>752.00000000000011</v>
      </c>
      <c r="G1107" s="4">
        <f t="shared" si="1268"/>
        <v>66722</v>
      </c>
      <c r="H1107" s="8">
        <f t="shared" si="1266"/>
        <v>1.1399120812490528E-2</v>
      </c>
      <c r="I1107" s="3"/>
      <c r="J1107" s="306">
        <v>44004</v>
      </c>
      <c r="K1107" s="176">
        <v>1765.8</v>
      </c>
      <c r="L1107" s="176">
        <v>1796.1</v>
      </c>
      <c r="M1107" s="176">
        <v>1753.5</v>
      </c>
      <c r="N1107" s="178">
        <v>1780.3</v>
      </c>
      <c r="O1107" s="5">
        <f t="shared" si="1209"/>
        <v>42.599999999999909</v>
      </c>
      <c r="P1107" s="8">
        <f t="shared" si="1210"/>
        <v>2.4125042473666276E-2</v>
      </c>
      <c r="Q1107" s="8">
        <f>(AVERAGE(P1104:P1106))*Q1239</f>
        <v>1.6859969215418474E-2</v>
      </c>
      <c r="R1107" s="8">
        <f>P1106/P1239</f>
        <v>0.89116785174788293</v>
      </c>
      <c r="S1107" s="109">
        <f t="shared" si="1195"/>
        <v>1736.028666359414</v>
      </c>
      <c r="T1107" s="5">
        <f t="shared" si="1196"/>
        <v>30.799999999999955</v>
      </c>
      <c r="U1107" s="8">
        <f t="shared" si="1270"/>
        <v>0.48666666666666741</v>
      </c>
      <c r="V1107" s="19">
        <f t="shared" si="1197"/>
        <v>0</v>
      </c>
      <c r="W1107" s="109">
        <f t="shared" si="1198"/>
        <v>1795.5713336405859</v>
      </c>
      <c r="X1107" s="5">
        <f t="shared" si="1199"/>
        <v>29.200000000000045</v>
      </c>
      <c r="Y1107" s="8">
        <f t="shared" si="1271"/>
        <v>0.51333333333333253</v>
      </c>
      <c r="Z1107" s="5">
        <f t="shared" si="1200"/>
        <v>0</v>
      </c>
      <c r="AA1107" s="5">
        <f>K1107*AA1239</f>
        <v>22.955399999999997</v>
      </c>
      <c r="AB1107" s="5">
        <f t="shared" si="1212"/>
        <v>20.457114504013351</v>
      </c>
      <c r="AC1107" s="2">
        <f t="shared" si="1255"/>
        <v>44004</v>
      </c>
      <c r="AD1107" s="43">
        <f t="shared" si="1216"/>
        <v>1735</v>
      </c>
      <c r="AE1107" s="235">
        <v>13.7</v>
      </c>
      <c r="AF1107" s="131">
        <f>(AK1106&gt;AF1239)*1</f>
        <v>1</v>
      </c>
      <c r="AG1107" s="112">
        <f>MROUND((AD1107*AG1239),5)</f>
        <v>1700</v>
      </c>
      <c r="AH1107" s="113">
        <f>MROUND((AE1107*AH1239),0.1)</f>
        <v>2.5</v>
      </c>
      <c r="AI1107" s="60">
        <f t="shared" si="1217"/>
        <v>27.299999999999955</v>
      </c>
      <c r="AJ1107" s="60">
        <f t="shared" si="1201"/>
        <v>1765.8</v>
      </c>
      <c r="AK1107" s="133">
        <f t="shared" si="1202"/>
        <v>1780.3</v>
      </c>
      <c r="AL1107" s="41">
        <f t="shared" si="1213"/>
        <v>1795</v>
      </c>
      <c r="AM1107" s="56">
        <f t="shared" si="1214"/>
        <v>14.4</v>
      </c>
      <c r="AN1107" s="82">
        <f t="shared" si="1215"/>
        <v>1</v>
      </c>
      <c r="AO1107" s="82">
        <f t="shared" si="1218"/>
        <v>0</v>
      </c>
      <c r="AP1107" s="33">
        <f t="shared" si="1235"/>
        <v>1</v>
      </c>
      <c r="AQ1107" s="29">
        <f t="shared" si="1219"/>
        <v>13.7</v>
      </c>
      <c r="AR1107" s="86">
        <f t="shared" si="1220"/>
        <v>1</v>
      </c>
      <c r="AS1107" s="33">
        <f t="shared" si="1221"/>
        <v>0</v>
      </c>
      <c r="AT1107" s="19">
        <f t="shared" si="1222"/>
        <v>0</v>
      </c>
      <c r="AU1107" s="18">
        <f t="shared" si="1236"/>
        <v>0</v>
      </c>
      <c r="AV1107" s="5">
        <f t="shared" si="1237"/>
        <v>0</v>
      </c>
      <c r="AW1107" s="17">
        <f t="shared" si="1223"/>
        <v>0</v>
      </c>
      <c r="AX1107" s="17">
        <f t="shared" si="1224"/>
        <v>0</v>
      </c>
      <c r="AY1107" s="17">
        <f t="shared" si="1238"/>
        <v>0</v>
      </c>
      <c r="AZ1107" s="19">
        <f t="shared" si="1239"/>
        <v>0</v>
      </c>
      <c r="BA1107" s="19">
        <f t="shared" si="1240"/>
        <v>0</v>
      </c>
      <c r="BB1107" s="19">
        <f t="shared" si="1241"/>
        <v>0</v>
      </c>
      <c r="BC1107" s="19">
        <f t="shared" si="1242"/>
        <v>0</v>
      </c>
      <c r="BD1107" s="17">
        <f t="shared" si="1243"/>
        <v>0</v>
      </c>
      <c r="BE1107" s="17">
        <f t="shared" si="1225"/>
        <v>0</v>
      </c>
      <c r="BF1107" s="38">
        <f t="shared" si="1226"/>
        <v>0</v>
      </c>
      <c r="BG1107" s="38">
        <f t="shared" si="1227"/>
        <v>0</v>
      </c>
      <c r="BH1107" s="38">
        <f t="shared" si="1244"/>
        <v>0</v>
      </c>
      <c r="BI1107" s="38">
        <f t="shared" si="1228"/>
        <v>-2.5</v>
      </c>
      <c r="BJ1107" s="5">
        <f t="shared" si="1229"/>
        <v>13.7</v>
      </c>
      <c r="BK1107" s="5">
        <f t="shared" si="1245"/>
        <v>0</v>
      </c>
      <c r="BL1107" s="22">
        <f t="shared" si="1246"/>
        <v>0</v>
      </c>
      <c r="BM1107" s="5">
        <f t="shared" si="1247"/>
        <v>11.2</v>
      </c>
      <c r="BN1107" s="66">
        <f t="shared" si="1248"/>
        <v>1120</v>
      </c>
      <c r="BO1107" s="5">
        <f>AP1107*BO1945</f>
        <v>0</v>
      </c>
      <c r="BP1107" s="5">
        <f>AU1107*BP1239</f>
        <v>0</v>
      </c>
      <c r="BQ1107" s="5">
        <f t="shared" si="1205"/>
        <v>-39</v>
      </c>
      <c r="BR1107" s="356">
        <f t="shared" si="1263"/>
        <v>1081</v>
      </c>
      <c r="BS1107" s="5">
        <f t="shared" si="1249"/>
        <v>1780.3</v>
      </c>
      <c r="BT1107" s="6"/>
      <c r="BU1107" s="306">
        <v>44004</v>
      </c>
      <c r="BV1107" s="38">
        <f t="shared" si="1230"/>
        <v>1780.3</v>
      </c>
      <c r="BW1107" s="66">
        <f>BV27*BV1107</f>
        <v>146671.60982039876</v>
      </c>
      <c r="BX1107" s="66">
        <f t="shared" si="1259"/>
        <v>2249.1349480969075</v>
      </c>
      <c r="BY1107" s="17">
        <f t="shared" si="1256"/>
        <v>1</v>
      </c>
      <c r="BZ1107" s="17">
        <f t="shared" si="1260"/>
        <v>0</v>
      </c>
      <c r="CA1107" s="66">
        <f t="shared" si="1206"/>
        <v>1081</v>
      </c>
      <c r="CB1107" s="66">
        <f>N3+CE1107</f>
        <v>267377</v>
      </c>
      <c r="CC1107" s="66">
        <f t="shared" si="1272"/>
        <v>154630.08732904927</v>
      </c>
      <c r="CD1107" s="66">
        <f t="shared" si="1233"/>
        <v>-7958.4775086505106</v>
      </c>
      <c r="CE1107" s="66">
        <f t="shared" si="1207"/>
        <v>217377</v>
      </c>
      <c r="CF1107" s="66">
        <f>MAX(CE404:CE1107)</f>
        <v>217377</v>
      </c>
      <c r="CG1107" s="66">
        <f t="shared" si="1234"/>
        <v>0</v>
      </c>
      <c r="CH1107" s="370">
        <f t="shared" si="1203"/>
        <v>44004</v>
      </c>
      <c r="CI1107" s="17">
        <f t="shared" si="1261"/>
        <v>1</v>
      </c>
      <c r="CJ1107" s="17">
        <f t="shared" si="1262"/>
        <v>0</v>
      </c>
      <c r="CK1107" s="38">
        <f>MAX(BV38:BV1107)</f>
        <v>1876.9</v>
      </c>
      <c r="CL1107" s="38">
        <f t="shared" si="1257"/>
        <v>-96.600000000000136</v>
      </c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59"/>
      <c r="DC1107" s="59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</row>
    <row r="1108" spans="1:147" customFormat="1" x14ac:dyDescent="0.25">
      <c r="A1108" s="3"/>
      <c r="B1108" s="254">
        <f t="shared" si="1264"/>
        <v>43759</v>
      </c>
      <c r="C1108" s="5">
        <f t="shared" si="1267"/>
        <v>66722</v>
      </c>
      <c r="D1108" s="5">
        <v>0</v>
      </c>
      <c r="E1108" s="66">
        <f t="shared" si="1269"/>
        <v>0</v>
      </c>
      <c r="F1108" s="66">
        <f t="shared" si="1265"/>
        <v>672.00000000000011</v>
      </c>
      <c r="G1108" s="4">
        <f t="shared" si="1268"/>
        <v>67394</v>
      </c>
      <c r="H1108" s="8">
        <f t="shared" si="1266"/>
        <v>1.0071640538353169E-2</v>
      </c>
      <c r="I1108" s="3"/>
      <c r="J1108" s="306">
        <v>44011</v>
      </c>
      <c r="K1108" s="176">
        <v>1789.2</v>
      </c>
      <c r="L1108" s="176">
        <v>1807.7</v>
      </c>
      <c r="M1108" s="176">
        <v>1766.3</v>
      </c>
      <c r="N1108" s="178">
        <v>1790</v>
      </c>
      <c r="O1108" s="5">
        <f t="shared" si="1209"/>
        <v>41.400000000000091</v>
      </c>
      <c r="P1108" s="8">
        <f t="shared" si="1210"/>
        <v>2.3138832997987979E-2</v>
      </c>
      <c r="Q1108" s="8">
        <f>(AVERAGE(P1105:P1107))*Q1239</f>
        <v>1.3272054354323588E-2</v>
      </c>
      <c r="R1108" s="8">
        <f>P1107/P1239</f>
        <v>0.68417027388240692</v>
      </c>
      <c r="S1108" s="109">
        <f t="shared" ref="S1108:S1171" si="1273">(-Q1108*K1108)+K1108</f>
        <v>1765.4536403492443</v>
      </c>
      <c r="T1108" s="5">
        <f t="shared" ref="T1108:T1171" si="1274">MAX(1,(K1108-AD1108))</f>
        <v>24.200000000000045</v>
      </c>
      <c r="U1108" s="8">
        <f t="shared" si="1270"/>
        <v>0.51599999999999913</v>
      </c>
      <c r="V1108" s="19">
        <f t="shared" ref="V1108:V1171" si="1275">MAX(0,(AD1108-N1108))</f>
        <v>0</v>
      </c>
      <c r="W1108" s="109">
        <f t="shared" ref="W1108:W1171" si="1276">(Q1108*K1108)+K1108</f>
        <v>1812.9463596507558</v>
      </c>
      <c r="X1108" s="5">
        <f t="shared" ref="X1108:X1171" si="1277">MAX(1,(AL1108-K1108))</f>
        <v>25.799999999999955</v>
      </c>
      <c r="Y1108" s="8">
        <f t="shared" si="1271"/>
        <v>0.48400000000000087</v>
      </c>
      <c r="Z1108" s="5">
        <f t="shared" ref="Z1108:Z1171" si="1278">MAX(0,(N1108-AL1108))</f>
        <v>0</v>
      </c>
      <c r="AA1108" s="5">
        <f>K1108*AA1239</f>
        <v>23.259599999999999</v>
      </c>
      <c r="AB1108" s="5">
        <f t="shared" si="1212"/>
        <v>15.913526902395231</v>
      </c>
      <c r="AC1108" s="2">
        <f t="shared" si="1255"/>
        <v>44011</v>
      </c>
      <c r="AD1108" s="43">
        <f t="shared" si="1216"/>
        <v>1765</v>
      </c>
      <c r="AE1108" s="235">
        <v>9.9</v>
      </c>
      <c r="AF1108" s="131">
        <f>(AK1107&gt;AF1239)*1</f>
        <v>1</v>
      </c>
      <c r="AG1108" s="112">
        <f>MROUND((AD1108*AG1239),5)</f>
        <v>1730</v>
      </c>
      <c r="AH1108" s="113">
        <f>MROUND((AE1108*AH1239),0.1)</f>
        <v>1.8</v>
      </c>
      <c r="AI1108" s="60">
        <f t="shared" si="1217"/>
        <v>9.7000000000000455</v>
      </c>
      <c r="AJ1108" s="60">
        <f t="shared" ref="AJ1108:AJ1171" si="1279">K1108</f>
        <v>1789.2</v>
      </c>
      <c r="AK1108" s="133">
        <f t="shared" ref="AK1108:AK1171" si="1280">N1108</f>
        <v>1790</v>
      </c>
      <c r="AL1108" s="41">
        <f t="shared" si="1213"/>
        <v>1815</v>
      </c>
      <c r="AM1108" s="56">
        <f t="shared" si="1214"/>
        <v>10.5</v>
      </c>
      <c r="AN1108" s="82">
        <f t="shared" si="1215"/>
        <v>1</v>
      </c>
      <c r="AO1108" s="82">
        <f t="shared" si="1218"/>
        <v>0</v>
      </c>
      <c r="AP1108" s="33">
        <f t="shared" si="1235"/>
        <v>1</v>
      </c>
      <c r="AQ1108" s="29">
        <f t="shared" si="1219"/>
        <v>9.9</v>
      </c>
      <c r="AR1108" s="86">
        <f t="shared" si="1220"/>
        <v>1</v>
      </c>
      <c r="AS1108" s="33">
        <f t="shared" si="1221"/>
        <v>0</v>
      </c>
      <c r="AT1108" s="19">
        <f t="shared" si="1222"/>
        <v>0</v>
      </c>
      <c r="AU1108" s="18">
        <f t="shared" si="1236"/>
        <v>0</v>
      </c>
      <c r="AV1108" s="5">
        <f t="shared" si="1237"/>
        <v>0</v>
      </c>
      <c r="AW1108" s="17">
        <f t="shared" si="1223"/>
        <v>0</v>
      </c>
      <c r="AX1108" s="17">
        <f t="shared" si="1224"/>
        <v>0</v>
      </c>
      <c r="AY1108" s="17">
        <f t="shared" si="1238"/>
        <v>0</v>
      </c>
      <c r="AZ1108" s="19">
        <f t="shared" si="1239"/>
        <v>0</v>
      </c>
      <c r="BA1108" s="19">
        <f t="shared" si="1240"/>
        <v>0</v>
      </c>
      <c r="BB1108" s="19">
        <f t="shared" si="1241"/>
        <v>0</v>
      </c>
      <c r="BC1108" s="19">
        <f t="shared" si="1242"/>
        <v>0</v>
      </c>
      <c r="BD1108" s="17">
        <f t="shared" si="1243"/>
        <v>0</v>
      </c>
      <c r="BE1108" s="17">
        <f t="shared" si="1225"/>
        <v>0</v>
      </c>
      <c r="BF1108" s="38">
        <f t="shared" si="1226"/>
        <v>0</v>
      </c>
      <c r="BG1108" s="38">
        <f t="shared" si="1227"/>
        <v>0</v>
      </c>
      <c r="BH1108" s="38">
        <f t="shared" si="1244"/>
        <v>0</v>
      </c>
      <c r="BI1108" s="38">
        <f t="shared" si="1228"/>
        <v>-1.8</v>
      </c>
      <c r="BJ1108" s="5">
        <f t="shared" si="1229"/>
        <v>9.9</v>
      </c>
      <c r="BK1108" s="5">
        <f t="shared" si="1245"/>
        <v>0</v>
      </c>
      <c r="BL1108" s="22">
        <f t="shared" si="1246"/>
        <v>0</v>
      </c>
      <c r="BM1108" s="5">
        <f t="shared" si="1247"/>
        <v>8.1</v>
      </c>
      <c r="BN1108" s="66">
        <f t="shared" si="1248"/>
        <v>810</v>
      </c>
      <c r="BO1108" s="5">
        <f>AP1108*BO1946</f>
        <v>0</v>
      </c>
      <c r="BP1108" s="5">
        <f>AU1108*BP1239</f>
        <v>0</v>
      </c>
      <c r="BQ1108" s="5">
        <f t="shared" si="1205"/>
        <v>-39</v>
      </c>
      <c r="BR1108" s="356">
        <f t="shared" si="1263"/>
        <v>771</v>
      </c>
      <c r="BS1108" s="5">
        <f t="shared" si="1249"/>
        <v>1790</v>
      </c>
      <c r="BT1108" s="6"/>
      <c r="BU1108" s="306">
        <v>44011</v>
      </c>
      <c r="BV1108" s="38">
        <f t="shared" si="1230"/>
        <v>1790</v>
      </c>
      <c r="BW1108" s="66">
        <f>BV27*BV1108</f>
        <v>147470.75300708518</v>
      </c>
      <c r="BX1108" s="66">
        <f t="shared" si="1259"/>
        <v>799.14318668641499</v>
      </c>
      <c r="BY1108" s="17">
        <f t="shared" si="1256"/>
        <v>1</v>
      </c>
      <c r="BZ1108" s="17">
        <f t="shared" si="1260"/>
        <v>0</v>
      </c>
      <c r="CA1108" s="66">
        <f t="shared" si="1206"/>
        <v>771</v>
      </c>
      <c r="CB1108" s="66">
        <f>N3+CE1108</f>
        <v>268148</v>
      </c>
      <c r="CC1108" s="66">
        <f t="shared" si="1272"/>
        <v>154630.08732904927</v>
      </c>
      <c r="CD1108" s="66">
        <f t="shared" si="1233"/>
        <v>-7159.3343219640956</v>
      </c>
      <c r="CE1108" s="66">
        <f t="shared" si="1207"/>
        <v>218148</v>
      </c>
      <c r="CF1108" s="66">
        <f>MAX(CE404:CE1108)</f>
        <v>218148</v>
      </c>
      <c r="CG1108" s="66">
        <f t="shared" si="1234"/>
        <v>0</v>
      </c>
      <c r="CH1108" s="370">
        <f t="shared" ref="CH1108:CH1171" si="1281">BU1108</f>
        <v>44011</v>
      </c>
      <c r="CI1108" s="17">
        <f t="shared" si="1261"/>
        <v>1</v>
      </c>
      <c r="CJ1108" s="17">
        <f t="shared" si="1262"/>
        <v>0</v>
      </c>
      <c r="CK1108" s="38">
        <f>MAX(BV38:BV1108)</f>
        <v>1876.9</v>
      </c>
      <c r="CL1108" s="38">
        <f t="shared" si="1257"/>
        <v>-86.900000000000091</v>
      </c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59"/>
      <c r="DC1108" s="59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</row>
    <row r="1109" spans="1:147" customFormat="1" x14ac:dyDescent="0.25">
      <c r="A1109" s="3"/>
      <c r="B1109" s="254">
        <f t="shared" si="1264"/>
        <v>43766</v>
      </c>
      <c r="C1109" s="5">
        <f t="shared" si="1267"/>
        <v>67394</v>
      </c>
      <c r="D1109" s="5">
        <v>0</v>
      </c>
      <c r="E1109" s="66">
        <f t="shared" si="1269"/>
        <v>0</v>
      </c>
      <c r="F1109" s="66">
        <f t="shared" si="1265"/>
        <v>281.99999999999994</v>
      </c>
      <c r="G1109" s="4">
        <f t="shared" si="1268"/>
        <v>67676</v>
      </c>
      <c r="H1109" s="8">
        <f t="shared" si="1266"/>
        <v>4.1843487550820542E-3</v>
      </c>
      <c r="I1109" s="3"/>
      <c r="J1109" s="306">
        <v>44018</v>
      </c>
      <c r="K1109" s="176">
        <v>1787</v>
      </c>
      <c r="L1109" s="176">
        <v>1829.8</v>
      </c>
      <c r="M1109" s="176">
        <v>1779.2</v>
      </c>
      <c r="N1109" s="178">
        <v>1801.9</v>
      </c>
      <c r="O1109" s="5">
        <f t="shared" si="1209"/>
        <v>50.599999999999909</v>
      </c>
      <c r="P1109" s="8">
        <f t="shared" si="1210"/>
        <v>2.8315612758813603E-2</v>
      </c>
      <c r="Q1109" s="8">
        <f>(AVERAGE(P1106:P1108))*Q1239</f>
        <v>1.0491735358074999E-2</v>
      </c>
      <c r="R1109" s="8">
        <f>P1108/P1239</f>
        <v>0.65620202438329189</v>
      </c>
      <c r="S1109" s="109">
        <f t="shared" si="1273"/>
        <v>1768.2512689151199</v>
      </c>
      <c r="T1109" s="5">
        <f t="shared" si="1274"/>
        <v>17</v>
      </c>
      <c r="U1109" s="8">
        <f t="shared" si="1270"/>
        <v>0.51428571428571423</v>
      </c>
      <c r="V1109" s="19">
        <f t="shared" si="1275"/>
        <v>0</v>
      </c>
      <c r="W1109" s="109">
        <f t="shared" si="1276"/>
        <v>1805.7487310848801</v>
      </c>
      <c r="X1109" s="5">
        <f t="shared" si="1277"/>
        <v>18</v>
      </c>
      <c r="Y1109" s="8">
        <f t="shared" si="1271"/>
        <v>0.48571428571428577</v>
      </c>
      <c r="Z1109" s="5">
        <f t="shared" si="1278"/>
        <v>0</v>
      </c>
      <c r="AA1109" s="5">
        <f>K1109*AA1239</f>
        <v>23.230999999999998</v>
      </c>
      <c r="AB1109" s="5">
        <f t="shared" si="1212"/>
        <v>15.244229228448253</v>
      </c>
      <c r="AC1109" s="2">
        <f t="shared" si="1255"/>
        <v>44018</v>
      </c>
      <c r="AD1109" s="43">
        <f t="shared" si="1216"/>
        <v>1770</v>
      </c>
      <c r="AE1109" s="235">
        <v>8.1999999999999993</v>
      </c>
      <c r="AF1109" s="131">
        <f>(AK1108&gt;AF1239)*1</f>
        <v>1</v>
      </c>
      <c r="AG1109" s="112">
        <f>MROUND((AD1109*AG1239),5)</f>
        <v>1735</v>
      </c>
      <c r="AH1109" s="113">
        <f>MROUND((AE1109*AH1239),0.1)</f>
        <v>1.5</v>
      </c>
      <c r="AI1109" s="60">
        <f t="shared" si="1217"/>
        <v>11.900000000000091</v>
      </c>
      <c r="AJ1109" s="60">
        <f t="shared" si="1279"/>
        <v>1787</v>
      </c>
      <c r="AK1109" s="133">
        <f t="shared" si="1280"/>
        <v>1801.9</v>
      </c>
      <c r="AL1109" s="41">
        <f t="shared" si="1213"/>
        <v>1805</v>
      </c>
      <c r="AM1109" s="56">
        <f t="shared" si="1214"/>
        <v>7.7</v>
      </c>
      <c r="AN1109" s="82">
        <f t="shared" si="1215"/>
        <v>1</v>
      </c>
      <c r="AO1109" s="82">
        <f t="shared" si="1218"/>
        <v>0</v>
      </c>
      <c r="AP1109" s="33">
        <f t="shared" si="1235"/>
        <v>1</v>
      </c>
      <c r="AQ1109" s="29">
        <f t="shared" si="1219"/>
        <v>8.1999999999999993</v>
      </c>
      <c r="AR1109" s="86">
        <f t="shared" si="1220"/>
        <v>1</v>
      </c>
      <c r="AS1109" s="33">
        <f t="shared" si="1221"/>
        <v>0</v>
      </c>
      <c r="AT1109" s="19">
        <f t="shared" si="1222"/>
        <v>0</v>
      </c>
      <c r="AU1109" s="18">
        <f t="shared" si="1236"/>
        <v>0</v>
      </c>
      <c r="AV1109" s="5">
        <f t="shared" si="1237"/>
        <v>0</v>
      </c>
      <c r="AW1109" s="17">
        <f t="shared" si="1223"/>
        <v>0</v>
      </c>
      <c r="AX1109" s="17">
        <f t="shared" si="1224"/>
        <v>0</v>
      </c>
      <c r="AY1109" s="17">
        <f t="shared" si="1238"/>
        <v>0</v>
      </c>
      <c r="AZ1109" s="19">
        <f t="shared" si="1239"/>
        <v>0</v>
      </c>
      <c r="BA1109" s="19">
        <f t="shared" si="1240"/>
        <v>0</v>
      </c>
      <c r="BB1109" s="19">
        <f t="shared" si="1241"/>
        <v>0</v>
      </c>
      <c r="BC1109" s="19">
        <f t="shared" si="1242"/>
        <v>0</v>
      </c>
      <c r="BD1109" s="17">
        <f t="shared" si="1243"/>
        <v>0</v>
      </c>
      <c r="BE1109" s="17">
        <f t="shared" si="1225"/>
        <v>0</v>
      </c>
      <c r="BF1109" s="38">
        <f t="shared" si="1226"/>
        <v>0</v>
      </c>
      <c r="BG1109" s="38">
        <f t="shared" si="1227"/>
        <v>0</v>
      </c>
      <c r="BH1109" s="38">
        <f t="shared" si="1244"/>
        <v>0</v>
      </c>
      <c r="BI1109" s="38">
        <f t="shared" si="1228"/>
        <v>-1.5</v>
      </c>
      <c r="BJ1109" s="5">
        <f t="shared" si="1229"/>
        <v>8.1999999999999993</v>
      </c>
      <c r="BK1109" s="5">
        <f t="shared" si="1245"/>
        <v>0</v>
      </c>
      <c r="BL1109" s="22">
        <f t="shared" si="1246"/>
        <v>0</v>
      </c>
      <c r="BM1109" s="5">
        <f t="shared" si="1247"/>
        <v>6.6999999999999993</v>
      </c>
      <c r="BN1109" s="66">
        <f t="shared" si="1248"/>
        <v>669.99999999999989</v>
      </c>
      <c r="BO1109" s="5">
        <f>AP1109*BO1947</f>
        <v>0</v>
      </c>
      <c r="BP1109" s="5">
        <f>AU1109*BP1239</f>
        <v>0</v>
      </c>
      <c r="BQ1109" s="5">
        <f t="shared" ref="BQ1109:BQ1172" si="1282">BQ1108</f>
        <v>-39</v>
      </c>
      <c r="BR1109" s="356">
        <f t="shared" si="1263"/>
        <v>630.99999999999989</v>
      </c>
      <c r="BS1109" s="5">
        <f t="shared" si="1249"/>
        <v>1801.9</v>
      </c>
      <c r="BT1109" s="6"/>
      <c r="BU1109" s="306">
        <v>44018</v>
      </c>
      <c r="BV1109" s="38">
        <f t="shared" si="1230"/>
        <v>1801.9</v>
      </c>
      <c r="BW1109" s="66">
        <f>BV27*BV1109</f>
        <v>148451.14516394795</v>
      </c>
      <c r="BX1109" s="66">
        <f t="shared" si="1259"/>
        <v>980.39215686277021</v>
      </c>
      <c r="BY1109" s="17">
        <f t="shared" si="1256"/>
        <v>1</v>
      </c>
      <c r="BZ1109" s="17">
        <f t="shared" si="1260"/>
        <v>0</v>
      </c>
      <c r="CA1109" s="66">
        <f t="shared" ref="CA1109:CA1172" si="1283">CB1109-CB1108</f>
        <v>631</v>
      </c>
      <c r="CB1109" s="66">
        <f>N3+CE1109</f>
        <v>268779</v>
      </c>
      <c r="CC1109" s="66">
        <f t="shared" si="1272"/>
        <v>154630.08732904927</v>
      </c>
      <c r="CD1109" s="66">
        <f t="shared" si="1233"/>
        <v>-6178.9421651013254</v>
      </c>
      <c r="CE1109" s="66">
        <f t="shared" ref="CE1109:CE1172" si="1284">CE1108+BR1109</f>
        <v>218779</v>
      </c>
      <c r="CF1109" s="66">
        <f>MAX(CE404:CE1109)</f>
        <v>218779</v>
      </c>
      <c r="CG1109" s="66">
        <f t="shared" si="1234"/>
        <v>0</v>
      </c>
      <c r="CH1109" s="370">
        <f t="shared" si="1281"/>
        <v>44018</v>
      </c>
      <c r="CI1109" s="17">
        <f t="shared" si="1261"/>
        <v>1</v>
      </c>
      <c r="CJ1109" s="17">
        <f t="shared" si="1262"/>
        <v>0</v>
      </c>
      <c r="CK1109" s="38">
        <f>MAX(BV38:BV1109)</f>
        <v>1876.9</v>
      </c>
      <c r="CL1109" s="38">
        <f t="shared" si="1257"/>
        <v>-75</v>
      </c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59"/>
      <c r="DC1109" s="59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</row>
    <row r="1110" spans="1:147" customFormat="1" x14ac:dyDescent="0.25">
      <c r="A1110" s="3"/>
      <c r="B1110" s="254">
        <f t="shared" si="1264"/>
        <v>43773</v>
      </c>
      <c r="C1110" s="5">
        <f t="shared" si="1267"/>
        <v>67676</v>
      </c>
      <c r="D1110" s="5">
        <v>0</v>
      </c>
      <c r="E1110" s="66">
        <f t="shared" si="1269"/>
        <v>0</v>
      </c>
      <c r="F1110" s="66">
        <f t="shared" si="1265"/>
        <v>-2017.9999999999998</v>
      </c>
      <c r="G1110" s="4">
        <f t="shared" si="1268"/>
        <v>65658</v>
      </c>
      <c r="H1110" s="8">
        <f t="shared" si="1266"/>
        <v>-2.9818547195460721E-2</v>
      </c>
      <c r="I1110" s="3"/>
      <c r="J1110" s="306">
        <v>44025</v>
      </c>
      <c r="K1110" s="176">
        <v>1803.4</v>
      </c>
      <c r="L1110" s="176">
        <v>1819.5</v>
      </c>
      <c r="M1110" s="176">
        <v>1791.1</v>
      </c>
      <c r="N1110" s="178">
        <v>1810</v>
      </c>
      <c r="O1110" s="5">
        <f t="shared" si="1209"/>
        <v>28.400000000000091</v>
      </c>
      <c r="P1110" s="8">
        <f t="shared" si="1210"/>
        <v>1.574803149606304E-2</v>
      </c>
      <c r="Q1110" s="8">
        <f>(AVERAGE(P1107:P1109))*Q1239</f>
        <v>1.0077265097395715E-2</v>
      </c>
      <c r="R1110" s="8">
        <f>P1109/P1239</f>
        <v>0.80301207997838664</v>
      </c>
      <c r="S1110" s="109">
        <f t="shared" si="1273"/>
        <v>1785.2266601233566</v>
      </c>
      <c r="T1110" s="5">
        <f t="shared" si="1274"/>
        <v>18.400000000000091</v>
      </c>
      <c r="U1110" s="8">
        <f t="shared" si="1270"/>
        <v>0.4742857142857117</v>
      </c>
      <c r="V1110" s="19">
        <f t="shared" si="1275"/>
        <v>0</v>
      </c>
      <c r="W1110" s="109">
        <f t="shared" si="1276"/>
        <v>1821.5733398766436</v>
      </c>
      <c r="X1110" s="5">
        <f t="shared" si="1277"/>
        <v>16.599999999999909</v>
      </c>
      <c r="Y1110" s="8">
        <f t="shared" si="1271"/>
        <v>0.52571428571428824</v>
      </c>
      <c r="Z1110" s="5">
        <f t="shared" si="1278"/>
        <v>0</v>
      </c>
      <c r="AA1110" s="5">
        <f>K1110*AA1239</f>
        <v>23.444199999999999</v>
      </c>
      <c r="AB1110" s="5">
        <f t="shared" si="1212"/>
        <v>18.825975805429291</v>
      </c>
      <c r="AC1110" s="2">
        <f t="shared" si="1255"/>
        <v>44025</v>
      </c>
      <c r="AD1110" s="43">
        <f t="shared" si="1216"/>
        <v>1785</v>
      </c>
      <c r="AE1110" s="235">
        <v>7.8</v>
      </c>
      <c r="AF1110" s="131">
        <f>(AK1109&gt;AF1239)*1</f>
        <v>1</v>
      </c>
      <c r="AG1110" s="112">
        <f>MROUND((AD1110*AG1239),5)</f>
        <v>1750</v>
      </c>
      <c r="AH1110" s="113">
        <f>MROUND((AE1110*AH1239),0.1)</f>
        <v>1.4000000000000001</v>
      </c>
      <c r="AI1110" s="60">
        <f t="shared" si="1217"/>
        <v>8.0999999999999091</v>
      </c>
      <c r="AJ1110" s="60">
        <f t="shared" si="1279"/>
        <v>1803.4</v>
      </c>
      <c r="AK1110" s="133">
        <f t="shared" si="1280"/>
        <v>1810</v>
      </c>
      <c r="AL1110" s="41">
        <f t="shared" si="1213"/>
        <v>1820</v>
      </c>
      <c r="AM1110" s="56">
        <f t="shared" si="1214"/>
        <v>7.4</v>
      </c>
      <c r="AN1110" s="82">
        <f t="shared" si="1215"/>
        <v>1</v>
      </c>
      <c r="AO1110" s="82">
        <f t="shared" si="1218"/>
        <v>0</v>
      </c>
      <c r="AP1110" s="33">
        <f t="shared" si="1235"/>
        <v>1</v>
      </c>
      <c r="AQ1110" s="29">
        <f t="shared" si="1219"/>
        <v>7.8</v>
      </c>
      <c r="AR1110" s="86">
        <f t="shared" si="1220"/>
        <v>1</v>
      </c>
      <c r="AS1110" s="33">
        <f t="shared" si="1221"/>
        <v>0</v>
      </c>
      <c r="AT1110" s="19">
        <f t="shared" si="1222"/>
        <v>0</v>
      </c>
      <c r="AU1110" s="18">
        <f t="shared" si="1236"/>
        <v>0</v>
      </c>
      <c r="AV1110" s="5">
        <f t="shared" si="1237"/>
        <v>0</v>
      </c>
      <c r="AW1110" s="17">
        <f t="shared" si="1223"/>
        <v>0</v>
      </c>
      <c r="AX1110" s="17">
        <f t="shared" si="1224"/>
        <v>0</v>
      </c>
      <c r="AY1110" s="17">
        <f t="shared" si="1238"/>
        <v>0</v>
      </c>
      <c r="AZ1110" s="19">
        <f t="shared" si="1239"/>
        <v>0</v>
      </c>
      <c r="BA1110" s="19">
        <f t="shared" si="1240"/>
        <v>0</v>
      </c>
      <c r="BB1110" s="19">
        <f t="shared" si="1241"/>
        <v>0</v>
      </c>
      <c r="BC1110" s="19">
        <f t="shared" si="1242"/>
        <v>0</v>
      </c>
      <c r="BD1110" s="17">
        <f t="shared" si="1243"/>
        <v>0</v>
      </c>
      <c r="BE1110" s="17">
        <f t="shared" si="1225"/>
        <v>0</v>
      </c>
      <c r="BF1110" s="38">
        <f t="shared" si="1226"/>
        <v>0</v>
      </c>
      <c r="BG1110" s="38">
        <f t="shared" si="1227"/>
        <v>0</v>
      </c>
      <c r="BH1110" s="38">
        <f t="shared" si="1244"/>
        <v>0</v>
      </c>
      <c r="BI1110" s="38">
        <f t="shared" si="1228"/>
        <v>-1.4000000000000001</v>
      </c>
      <c r="BJ1110" s="5">
        <f t="shared" si="1229"/>
        <v>7.8</v>
      </c>
      <c r="BK1110" s="5">
        <f t="shared" si="1245"/>
        <v>0</v>
      </c>
      <c r="BL1110" s="22">
        <f t="shared" si="1246"/>
        <v>0</v>
      </c>
      <c r="BM1110" s="5">
        <f t="shared" si="1247"/>
        <v>6.3999999999999995</v>
      </c>
      <c r="BN1110" s="66">
        <f t="shared" si="1248"/>
        <v>640</v>
      </c>
      <c r="BO1110" s="5">
        <f>AP1110*BO1948</f>
        <v>0</v>
      </c>
      <c r="BP1110" s="5">
        <f>AU1110*BP1239</f>
        <v>0</v>
      </c>
      <c r="BQ1110" s="5">
        <f t="shared" si="1282"/>
        <v>-39</v>
      </c>
      <c r="BR1110" s="356">
        <f t="shared" si="1263"/>
        <v>601</v>
      </c>
      <c r="BS1110" s="5">
        <f t="shared" si="1249"/>
        <v>1810</v>
      </c>
      <c r="BT1110" s="6"/>
      <c r="BU1110" s="306">
        <v>44025</v>
      </c>
      <c r="BV1110" s="38">
        <f t="shared" si="1230"/>
        <v>1810</v>
      </c>
      <c r="BW1110" s="66">
        <f>BV27*BV1110</f>
        <v>149118.47091777888</v>
      </c>
      <c r="BX1110" s="66">
        <f t="shared" si="1259"/>
        <v>667.32575383092626</v>
      </c>
      <c r="BY1110" s="17">
        <f t="shared" si="1256"/>
        <v>1</v>
      </c>
      <c r="BZ1110" s="17">
        <f t="shared" si="1260"/>
        <v>0</v>
      </c>
      <c r="CA1110" s="66">
        <f t="shared" si="1283"/>
        <v>601</v>
      </c>
      <c r="CB1110" s="66">
        <f>N3+CE1110</f>
        <v>269380</v>
      </c>
      <c r="CC1110" s="66">
        <f t="shared" si="1272"/>
        <v>154630.08732904927</v>
      </c>
      <c r="CD1110" s="66">
        <f t="shared" si="1233"/>
        <v>-5511.6164112703991</v>
      </c>
      <c r="CE1110" s="66">
        <f t="shared" si="1284"/>
        <v>219380</v>
      </c>
      <c r="CF1110" s="66">
        <f>MAX(CE404:CE1110)</f>
        <v>219380</v>
      </c>
      <c r="CG1110" s="66">
        <f t="shared" si="1234"/>
        <v>0</v>
      </c>
      <c r="CH1110" s="370">
        <f t="shared" si="1281"/>
        <v>44025</v>
      </c>
      <c r="CI1110" s="17">
        <f t="shared" si="1261"/>
        <v>1</v>
      </c>
      <c r="CJ1110" s="17">
        <f t="shared" si="1262"/>
        <v>0</v>
      </c>
      <c r="CK1110" s="38">
        <f>MAX(BV38:BV1110)</f>
        <v>1876.9</v>
      </c>
      <c r="CL1110" s="38">
        <f t="shared" si="1257"/>
        <v>-66.900000000000091</v>
      </c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59"/>
      <c r="DC1110" s="59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</row>
    <row r="1111" spans="1:147" customFormat="1" x14ac:dyDescent="0.25">
      <c r="A1111" s="3"/>
      <c r="B1111" s="254">
        <f t="shared" si="1264"/>
        <v>43780</v>
      </c>
      <c r="C1111" s="5">
        <f t="shared" si="1267"/>
        <v>65658</v>
      </c>
      <c r="D1111" s="5">
        <v>0</v>
      </c>
      <c r="E1111" s="66">
        <f t="shared" si="1269"/>
        <v>0</v>
      </c>
      <c r="F1111" s="66">
        <f t="shared" si="1265"/>
        <v>551</v>
      </c>
      <c r="G1111" s="4">
        <f t="shared" si="1268"/>
        <v>66209</v>
      </c>
      <c r="H1111" s="8">
        <f t="shared" si="1266"/>
        <v>8.3919705138749273E-3</v>
      </c>
      <c r="I1111" s="3"/>
      <c r="J1111" s="306">
        <v>44032</v>
      </c>
      <c r="K1111" s="176">
        <v>1812.3</v>
      </c>
      <c r="L1111" s="176">
        <v>1904.6</v>
      </c>
      <c r="M1111" s="176">
        <v>1806.6</v>
      </c>
      <c r="N1111" s="178">
        <v>1897.5</v>
      </c>
      <c r="O1111" s="5">
        <f t="shared" si="1209"/>
        <v>98</v>
      </c>
      <c r="P1111" s="8">
        <f t="shared" si="1210"/>
        <v>5.4074932406334493E-2</v>
      </c>
      <c r="Q1111" s="8">
        <f>(AVERAGE(P1108:P1110))*Q1239</f>
        <v>8.9603303003819509E-3</v>
      </c>
      <c r="R1111" s="8">
        <f>P1110/P1239</f>
        <v>0.44660377421225106</v>
      </c>
      <c r="S1111" s="109">
        <f t="shared" si="1273"/>
        <v>1796.0611933966177</v>
      </c>
      <c r="T1111" s="5">
        <f t="shared" si="1274"/>
        <v>17.299999999999955</v>
      </c>
      <c r="U1111" s="8">
        <f t="shared" si="1270"/>
        <v>0.505714285714287</v>
      </c>
      <c r="V1111" s="19">
        <f t="shared" si="1275"/>
        <v>0</v>
      </c>
      <c r="W1111" s="109">
        <f t="shared" si="1276"/>
        <v>1828.5388066033822</v>
      </c>
      <c r="X1111" s="5">
        <f t="shared" si="1277"/>
        <v>17.700000000000045</v>
      </c>
      <c r="Y1111" s="8">
        <f t="shared" si="1271"/>
        <v>0.494285714285713</v>
      </c>
      <c r="Z1111" s="5">
        <f t="shared" si="1278"/>
        <v>67.5</v>
      </c>
      <c r="AA1111" s="5">
        <f>K1111*AA1239</f>
        <v>23.559899999999999</v>
      </c>
      <c r="AB1111" s="5">
        <f t="shared" si="1212"/>
        <v>10.521940260063213</v>
      </c>
      <c r="AC1111" s="2">
        <f t="shared" si="1255"/>
        <v>44032</v>
      </c>
      <c r="AD1111" s="43">
        <f t="shared" si="1216"/>
        <v>1795</v>
      </c>
      <c r="AE1111" s="235">
        <v>8.9</v>
      </c>
      <c r="AF1111" s="131">
        <f>(AK1110&gt;AF1239)*1</f>
        <v>1</v>
      </c>
      <c r="AG1111" s="112">
        <f>MROUND((AD1111*AG1239),5)</f>
        <v>1760</v>
      </c>
      <c r="AH1111" s="113">
        <f>MROUND((AE1111*AH1239),0.1)</f>
        <v>1.6</v>
      </c>
      <c r="AI1111" s="60">
        <f t="shared" si="1217"/>
        <v>87.5</v>
      </c>
      <c r="AJ1111" s="60">
        <f t="shared" si="1279"/>
        <v>1812.3</v>
      </c>
      <c r="AK1111" s="133">
        <f t="shared" si="1280"/>
        <v>1897.5</v>
      </c>
      <c r="AL1111" s="41">
        <f t="shared" si="1213"/>
        <v>1830</v>
      </c>
      <c r="AM1111" s="56">
        <f t="shared" si="1214"/>
        <v>9.9</v>
      </c>
      <c r="AN1111" s="82">
        <f t="shared" si="1215"/>
        <v>1</v>
      </c>
      <c r="AO1111" s="82">
        <f t="shared" si="1218"/>
        <v>0</v>
      </c>
      <c r="AP1111" s="33">
        <f t="shared" si="1235"/>
        <v>1</v>
      </c>
      <c r="AQ1111" s="29">
        <f t="shared" si="1219"/>
        <v>8.9</v>
      </c>
      <c r="AR1111" s="86">
        <f t="shared" si="1220"/>
        <v>1</v>
      </c>
      <c r="AS1111" s="33">
        <f t="shared" si="1221"/>
        <v>0</v>
      </c>
      <c r="AT1111" s="19">
        <f t="shared" si="1222"/>
        <v>0</v>
      </c>
      <c r="AU1111" s="18">
        <f t="shared" si="1236"/>
        <v>0</v>
      </c>
      <c r="AV1111" s="5">
        <f t="shared" si="1237"/>
        <v>0</v>
      </c>
      <c r="AW1111" s="17">
        <f t="shared" si="1223"/>
        <v>0</v>
      </c>
      <c r="AX1111" s="17">
        <f t="shared" si="1224"/>
        <v>0</v>
      </c>
      <c r="AY1111" s="17">
        <f t="shared" si="1238"/>
        <v>0</v>
      </c>
      <c r="AZ1111" s="19">
        <f t="shared" si="1239"/>
        <v>0</v>
      </c>
      <c r="BA1111" s="19">
        <f t="shared" si="1240"/>
        <v>0</v>
      </c>
      <c r="BB1111" s="19">
        <f t="shared" si="1241"/>
        <v>0</v>
      </c>
      <c r="BC1111" s="19">
        <f t="shared" si="1242"/>
        <v>0</v>
      </c>
      <c r="BD1111" s="17">
        <f t="shared" si="1243"/>
        <v>0</v>
      </c>
      <c r="BE1111" s="17">
        <f t="shared" si="1225"/>
        <v>0</v>
      </c>
      <c r="BF1111" s="38">
        <f t="shared" si="1226"/>
        <v>0</v>
      </c>
      <c r="BG1111" s="38">
        <f t="shared" si="1227"/>
        <v>0</v>
      </c>
      <c r="BH1111" s="38">
        <f t="shared" si="1244"/>
        <v>0</v>
      </c>
      <c r="BI1111" s="38">
        <f t="shared" si="1228"/>
        <v>-1.6</v>
      </c>
      <c r="BJ1111" s="5">
        <f t="shared" si="1229"/>
        <v>8.9</v>
      </c>
      <c r="BK1111" s="5">
        <f t="shared" si="1245"/>
        <v>0</v>
      </c>
      <c r="BL1111" s="22">
        <f t="shared" si="1246"/>
        <v>0</v>
      </c>
      <c r="BM1111" s="5">
        <f t="shared" si="1247"/>
        <v>7.3000000000000007</v>
      </c>
      <c r="BN1111" s="66">
        <f t="shared" si="1248"/>
        <v>730.00000000000011</v>
      </c>
      <c r="BO1111" s="5">
        <f>AP1111*BO1949</f>
        <v>0</v>
      </c>
      <c r="BP1111" s="5">
        <f>AU1111*BP1239</f>
        <v>0</v>
      </c>
      <c r="BQ1111" s="5">
        <f t="shared" si="1282"/>
        <v>-39</v>
      </c>
      <c r="BR1111" s="356">
        <f t="shared" si="1263"/>
        <v>691.00000000000011</v>
      </c>
      <c r="BS1111" s="5">
        <f t="shared" si="1249"/>
        <v>1897.5</v>
      </c>
      <c r="BT1111" s="6"/>
      <c r="BU1111" s="306">
        <v>44032</v>
      </c>
      <c r="BV1111" s="38">
        <f t="shared" si="1230"/>
        <v>1897.5</v>
      </c>
      <c r="BW1111" s="66">
        <f>BV27*BV1111</f>
        <v>156327.23677706378</v>
      </c>
      <c r="BX1111" s="66">
        <f t="shared" si="1259"/>
        <v>7208.7658592849039</v>
      </c>
      <c r="BY1111" s="17">
        <f t="shared" si="1256"/>
        <v>1</v>
      </c>
      <c r="BZ1111" s="17">
        <f t="shared" si="1260"/>
        <v>0</v>
      </c>
      <c r="CA1111" s="66">
        <f t="shared" si="1283"/>
        <v>691</v>
      </c>
      <c r="CB1111" s="66">
        <f>N3+CE1111</f>
        <v>270071</v>
      </c>
      <c r="CC1111" s="66">
        <f t="shared" si="1272"/>
        <v>156327.23677706378</v>
      </c>
      <c r="CD1111" s="66">
        <f t="shared" si="1233"/>
        <v>0</v>
      </c>
      <c r="CE1111" s="66">
        <f t="shared" si="1284"/>
        <v>220071</v>
      </c>
      <c r="CF1111" s="66">
        <f>MAX(CE404:CE1111)</f>
        <v>220071</v>
      </c>
      <c r="CG1111" s="66">
        <f t="shared" si="1234"/>
        <v>0</v>
      </c>
      <c r="CH1111" s="370">
        <f t="shared" si="1281"/>
        <v>44032</v>
      </c>
      <c r="CI1111" s="17">
        <f t="shared" si="1261"/>
        <v>1</v>
      </c>
      <c r="CJ1111" s="17">
        <f t="shared" si="1262"/>
        <v>0</v>
      </c>
      <c r="CK1111" s="38">
        <f>MAX(BV38:BV1111)</f>
        <v>1897.5</v>
      </c>
      <c r="CL1111" s="38">
        <f t="shared" si="1257"/>
        <v>0</v>
      </c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59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</row>
    <row r="1112" spans="1:147" customFormat="1" x14ac:dyDescent="0.25">
      <c r="A1112" s="3"/>
      <c r="B1112" s="254">
        <f t="shared" si="1264"/>
        <v>43787</v>
      </c>
      <c r="C1112" s="5">
        <f t="shared" si="1267"/>
        <v>66209</v>
      </c>
      <c r="D1112" s="5">
        <v>0</v>
      </c>
      <c r="E1112" s="66">
        <f t="shared" si="1269"/>
        <v>0</v>
      </c>
      <c r="F1112" s="66">
        <f t="shared" si="1265"/>
        <v>830.99999999999989</v>
      </c>
      <c r="G1112" s="4">
        <f t="shared" si="1268"/>
        <v>67040</v>
      </c>
      <c r="H1112" s="8">
        <f t="shared" si="1266"/>
        <v>1.2551163739068704E-2</v>
      </c>
      <c r="I1112" s="3"/>
      <c r="J1112" s="306">
        <v>44039</v>
      </c>
      <c r="K1112" s="176">
        <v>1901.2</v>
      </c>
      <c r="L1112" s="176">
        <v>2005.4</v>
      </c>
      <c r="M1112" s="176">
        <v>1899</v>
      </c>
      <c r="N1112" s="178">
        <v>1985.9</v>
      </c>
      <c r="O1112" s="5">
        <f t="shared" si="1209"/>
        <v>106.40000000000009</v>
      </c>
      <c r="P1112" s="8">
        <f t="shared" si="1210"/>
        <v>5.5964653902798277E-2</v>
      </c>
      <c r="Q1112" s="8">
        <f>(AVERAGE(P1109:P1111))*Q1239</f>
        <v>1.3085143554828153E-2</v>
      </c>
      <c r="R1112" s="8">
        <f>P1111/P1239</f>
        <v>1.5335293753367709</v>
      </c>
      <c r="S1112" s="109">
        <f t="shared" si="1273"/>
        <v>1876.3225250735607</v>
      </c>
      <c r="T1112" s="5">
        <f t="shared" si="1274"/>
        <v>26.200000000000045</v>
      </c>
      <c r="U1112" s="8">
        <f t="shared" si="1270"/>
        <v>0.47599999999999909</v>
      </c>
      <c r="V1112" s="19">
        <f t="shared" si="1275"/>
        <v>0</v>
      </c>
      <c r="W1112" s="109">
        <f t="shared" si="1276"/>
        <v>1926.0774749264394</v>
      </c>
      <c r="X1112" s="5">
        <f t="shared" si="1277"/>
        <v>23.799999999999955</v>
      </c>
      <c r="Y1112" s="8">
        <f t="shared" si="1271"/>
        <v>0.52400000000000091</v>
      </c>
      <c r="Z1112" s="5">
        <f t="shared" si="1278"/>
        <v>60.900000000000091</v>
      </c>
      <c r="AA1112" s="5">
        <f>K1112*AA1239</f>
        <v>24.715599999999998</v>
      </c>
      <c r="AB1112" s="5">
        <f t="shared" si="1212"/>
        <v>37.902098629073492</v>
      </c>
      <c r="AC1112" s="2">
        <f t="shared" si="1255"/>
        <v>44039</v>
      </c>
      <c r="AD1112" s="43">
        <f t="shared" si="1216"/>
        <v>1875</v>
      </c>
      <c r="AE1112" s="235">
        <v>5.3</v>
      </c>
      <c r="AF1112" s="131">
        <f>(AK1111&gt;AF1239)*1</f>
        <v>1</v>
      </c>
      <c r="AG1112" s="112">
        <f>MROUND((AD1112*AG1239),5)</f>
        <v>1840</v>
      </c>
      <c r="AH1112" s="113">
        <f>MROUND((AE1112*AH1239),0.1)</f>
        <v>1</v>
      </c>
      <c r="AI1112" s="60">
        <f t="shared" si="1217"/>
        <v>88.400000000000091</v>
      </c>
      <c r="AJ1112" s="60">
        <f t="shared" si="1279"/>
        <v>1901.2</v>
      </c>
      <c r="AK1112" s="133">
        <f t="shared" si="1280"/>
        <v>1985.9</v>
      </c>
      <c r="AL1112" s="41">
        <f t="shared" si="1213"/>
        <v>1925</v>
      </c>
      <c r="AM1112" s="56">
        <f t="shared" si="1214"/>
        <v>5.2</v>
      </c>
      <c r="AN1112" s="82">
        <f t="shared" si="1215"/>
        <v>1</v>
      </c>
      <c r="AO1112" s="82">
        <f t="shared" si="1218"/>
        <v>0</v>
      </c>
      <c r="AP1112" s="33">
        <f t="shared" si="1235"/>
        <v>1</v>
      </c>
      <c r="AQ1112" s="29">
        <f t="shared" si="1219"/>
        <v>5.3</v>
      </c>
      <c r="AR1112" s="86">
        <f t="shared" si="1220"/>
        <v>1</v>
      </c>
      <c r="AS1112" s="33">
        <f t="shared" si="1221"/>
        <v>0</v>
      </c>
      <c r="AT1112" s="19">
        <f t="shared" si="1222"/>
        <v>0</v>
      </c>
      <c r="AU1112" s="18">
        <f t="shared" si="1236"/>
        <v>0</v>
      </c>
      <c r="AV1112" s="5">
        <f t="shared" si="1237"/>
        <v>0</v>
      </c>
      <c r="AW1112" s="17">
        <f t="shared" si="1223"/>
        <v>0</v>
      </c>
      <c r="AX1112" s="17">
        <f t="shared" si="1224"/>
        <v>0</v>
      </c>
      <c r="AY1112" s="17">
        <f t="shared" si="1238"/>
        <v>0</v>
      </c>
      <c r="AZ1112" s="19">
        <f t="shared" si="1239"/>
        <v>0</v>
      </c>
      <c r="BA1112" s="19">
        <f t="shared" si="1240"/>
        <v>0</v>
      </c>
      <c r="BB1112" s="19">
        <f t="shared" si="1241"/>
        <v>0</v>
      </c>
      <c r="BC1112" s="19">
        <f t="shared" si="1242"/>
        <v>0</v>
      </c>
      <c r="BD1112" s="17">
        <f t="shared" si="1243"/>
        <v>0</v>
      </c>
      <c r="BE1112" s="17">
        <f t="shared" si="1225"/>
        <v>0</v>
      </c>
      <c r="BF1112" s="38">
        <f t="shared" si="1226"/>
        <v>0</v>
      </c>
      <c r="BG1112" s="38">
        <f t="shared" si="1227"/>
        <v>0</v>
      </c>
      <c r="BH1112" s="38">
        <f t="shared" si="1244"/>
        <v>0</v>
      </c>
      <c r="BI1112" s="38">
        <f t="shared" si="1228"/>
        <v>-1</v>
      </c>
      <c r="BJ1112" s="5">
        <f t="shared" si="1229"/>
        <v>5.3</v>
      </c>
      <c r="BK1112" s="5">
        <f t="shared" si="1245"/>
        <v>0</v>
      </c>
      <c r="BL1112" s="22">
        <f t="shared" si="1246"/>
        <v>0</v>
      </c>
      <c r="BM1112" s="5">
        <f t="shared" si="1247"/>
        <v>4.3</v>
      </c>
      <c r="BN1112" s="66">
        <f t="shared" si="1248"/>
        <v>430</v>
      </c>
      <c r="BO1112" s="5">
        <f>AP1112*BO1950</f>
        <v>0</v>
      </c>
      <c r="BP1112" s="5">
        <f>AU1112*BP1239</f>
        <v>0</v>
      </c>
      <c r="BQ1112" s="5">
        <f t="shared" si="1282"/>
        <v>-39</v>
      </c>
      <c r="BR1112" s="356">
        <f t="shared" si="1263"/>
        <v>391</v>
      </c>
      <c r="BS1112" s="5">
        <f t="shared" si="1249"/>
        <v>1985.9</v>
      </c>
      <c r="BT1112" s="6"/>
      <c r="BU1112" s="306">
        <v>44039</v>
      </c>
      <c r="BV1112" s="38">
        <f t="shared" si="1230"/>
        <v>1985.9</v>
      </c>
      <c r="BW1112" s="66">
        <f>BV27*BV1112</f>
        <v>163610.14994232988</v>
      </c>
      <c r="BX1112" s="66">
        <f t="shared" si="1259"/>
        <v>7282.9131652661017</v>
      </c>
      <c r="BY1112" s="17">
        <f t="shared" si="1256"/>
        <v>1</v>
      </c>
      <c r="BZ1112" s="17">
        <f t="shared" si="1260"/>
        <v>0</v>
      </c>
      <c r="CA1112" s="66">
        <f t="shared" si="1283"/>
        <v>391</v>
      </c>
      <c r="CB1112" s="66">
        <f>N3+CE1112</f>
        <v>270462</v>
      </c>
      <c r="CC1112" s="66">
        <f t="shared" si="1272"/>
        <v>163610.14994232988</v>
      </c>
      <c r="CD1112" s="66">
        <f t="shared" si="1233"/>
        <v>0</v>
      </c>
      <c r="CE1112" s="66">
        <f t="shared" si="1284"/>
        <v>220462</v>
      </c>
      <c r="CF1112" s="66">
        <f>MAX(CE404:CE1112)</f>
        <v>220462</v>
      </c>
      <c r="CG1112" s="66">
        <f t="shared" si="1234"/>
        <v>0</v>
      </c>
      <c r="CH1112" s="370">
        <f t="shared" si="1281"/>
        <v>44039</v>
      </c>
      <c r="CI1112" s="17">
        <f t="shared" si="1261"/>
        <v>1</v>
      </c>
      <c r="CJ1112" s="17">
        <f t="shared" si="1262"/>
        <v>0</v>
      </c>
      <c r="CK1112" s="38">
        <f>MAX(BV38:BV1112)</f>
        <v>1985.9</v>
      </c>
      <c r="CL1112" s="38">
        <f t="shared" si="1257"/>
        <v>0</v>
      </c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59"/>
      <c r="DC1112" s="59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</row>
    <row r="1113" spans="1:147" customFormat="1" x14ac:dyDescent="0.25">
      <c r="A1113" s="3"/>
      <c r="B1113" s="254">
        <f t="shared" si="1264"/>
        <v>43794</v>
      </c>
      <c r="C1113" s="5">
        <f t="shared" si="1267"/>
        <v>67040</v>
      </c>
      <c r="D1113" s="5">
        <v>0</v>
      </c>
      <c r="E1113" s="66">
        <f t="shared" si="1269"/>
        <v>0</v>
      </c>
      <c r="F1113" s="66">
        <f t="shared" si="1265"/>
        <v>391</v>
      </c>
      <c r="G1113" s="4">
        <f t="shared" si="1268"/>
        <v>67431</v>
      </c>
      <c r="H1113" s="8">
        <f t="shared" si="1266"/>
        <v>5.8323389021479712E-3</v>
      </c>
      <c r="I1113" s="3"/>
      <c r="J1113" s="306">
        <v>44046</v>
      </c>
      <c r="K1113" s="176">
        <v>1997.4</v>
      </c>
      <c r="L1113" s="176">
        <v>2089.1999999999998</v>
      </c>
      <c r="M1113" s="176">
        <v>1975.2</v>
      </c>
      <c r="N1113" s="178">
        <v>2028</v>
      </c>
      <c r="O1113" s="5">
        <f t="shared" si="1209"/>
        <v>113.99999999999977</v>
      </c>
      <c r="P1113" s="8">
        <f t="shared" si="1210"/>
        <v>5.7074196455391892E-2</v>
      </c>
      <c r="Q1113" s="8">
        <f>(AVERAGE(P1110:P1112))*Q1239</f>
        <v>1.6771682374026108E-2</v>
      </c>
      <c r="R1113" s="8">
        <f>P1112/P1239</f>
        <v>1.5871206291224733</v>
      </c>
      <c r="S1113" s="109">
        <f t="shared" si="1273"/>
        <v>1963.9002416261203</v>
      </c>
      <c r="T1113" s="5">
        <f t="shared" si="1274"/>
        <v>32.400000000000091</v>
      </c>
      <c r="U1113" s="8">
        <f t="shared" si="1270"/>
        <v>0.50153846153846016</v>
      </c>
      <c r="V1113" s="19">
        <f t="shared" si="1275"/>
        <v>0</v>
      </c>
      <c r="W1113" s="109">
        <f t="shared" si="1276"/>
        <v>2030.8997583738799</v>
      </c>
      <c r="X1113" s="5">
        <f t="shared" si="1277"/>
        <v>32.599999999999909</v>
      </c>
      <c r="Y1113" s="8">
        <f t="shared" si="1271"/>
        <v>0.49846153846153984</v>
      </c>
      <c r="Z1113" s="5">
        <f t="shared" si="1278"/>
        <v>0</v>
      </c>
      <c r="AA1113" s="5">
        <f>K1113*AA1239</f>
        <v>25.966200000000001</v>
      </c>
      <c r="AB1113" s="5">
        <f t="shared" si="1212"/>
        <v>41.211491679919966</v>
      </c>
      <c r="AC1113" s="2">
        <f t="shared" si="1255"/>
        <v>44046</v>
      </c>
      <c r="AD1113" s="43">
        <f t="shared" si="1216"/>
        <v>1965</v>
      </c>
      <c r="AE1113" s="235">
        <v>18</v>
      </c>
      <c r="AF1113" s="131">
        <f>(AK1112&gt;AF1239)*1</f>
        <v>1</v>
      </c>
      <c r="AG1113" s="112">
        <f>MROUND((AD1113*AG1239),5)</f>
        <v>1925</v>
      </c>
      <c r="AH1113" s="113">
        <f>MROUND((AE1113*AH1239),0.1)</f>
        <v>3.2</v>
      </c>
      <c r="AI1113" s="60">
        <f t="shared" si="1217"/>
        <v>42.099999999999909</v>
      </c>
      <c r="AJ1113" s="60">
        <f t="shared" si="1279"/>
        <v>1997.4</v>
      </c>
      <c r="AK1113" s="133">
        <f t="shared" si="1280"/>
        <v>2028</v>
      </c>
      <c r="AL1113" s="41">
        <f t="shared" si="1213"/>
        <v>2030</v>
      </c>
      <c r="AM1113" s="56">
        <f t="shared" si="1214"/>
        <v>19.900000000000002</v>
      </c>
      <c r="AN1113" s="82">
        <f t="shared" si="1215"/>
        <v>1</v>
      </c>
      <c r="AO1113" s="82">
        <f t="shared" si="1218"/>
        <v>0</v>
      </c>
      <c r="AP1113" s="33">
        <f t="shared" si="1235"/>
        <v>1</v>
      </c>
      <c r="AQ1113" s="29">
        <f t="shared" si="1219"/>
        <v>18</v>
      </c>
      <c r="AR1113" s="86">
        <f t="shared" si="1220"/>
        <v>1</v>
      </c>
      <c r="AS1113" s="33">
        <f t="shared" si="1221"/>
        <v>0</v>
      </c>
      <c r="AT1113" s="19">
        <f t="shared" si="1222"/>
        <v>0</v>
      </c>
      <c r="AU1113" s="18">
        <f t="shared" si="1236"/>
        <v>0</v>
      </c>
      <c r="AV1113" s="5">
        <f t="shared" si="1237"/>
        <v>0</v>
      </c>
      <c r="AW1113" s="17">
        <f t="shared" si="1223"/>
        <v>0</v>
      </c>
      <c r="AX1113" s="17">
        <f t="shared" si="1224"/>
        <v>0</v>
      </c>
      <c r="AY1113" s="17">
        <f t="shared" si="1238"/>
        <v>0</v>
      </c>
      <c r="AZ1113" s="19">
        <f t="shared" si="1239"/>
        <v>0</v>
      </c>
      <c r="BA1113" s="19">
        <f t="shared" si="1240"/>
        <v>0</v>
      </c>
      <c r="BB1113" s="19">
        <f t="shared" si="1241"/>
        <v>0</v>
      </c>
      <c r="BC1113" s="19">
        <f t="shared" si="1242"/>
        <v>0</v>
      </c>
      <c r="BD1113" s="17">
        <f t="shared" si="1243"/>
        <v>0</v>
      </c>
      <c r="BE1113" s="17">
        <f t="shared" si="1225"/>
        <v>0</v>
      </c>
      <c r="BF1113" s="38">
        <f t="shared" si="1226"/>
        <v>0</v>
      </c>
      <c r="BG1113" s="38">
        <f t="shared" si="1227"/>
        <v>0</v>
      </c>
      <c r="BH1113" s="38">
        <f t="shared" si="1244"/>
        <v>0</v>
      </c>
      <c r="BI1113" s="38">
        <f t="shared" si="1228"/>
        <v>-3.2</v>
      </c>
      <c r="BJ1113" s="5">
        <f t="shared" si="1229"/>
        <v>18</v>
      </c>
      <c r="BK1113" s="5">
        <f t="shared" si="1245"/>
        <v>0</v>
      </c>
      <c r="BL1113" s="22">
        <f t="shared" si="1246"/>
        <v>0</v>
      </c>
      <c r="BM1113" s="5">
        <f t="shared" si="1247"/>
        <v>14.8</v>
      </c>
      <c r="BN1113" s="66">
        <f t="shared" si="1248"/>
        <v>1480</v>
      </c>
      <c r="BO1113" s="5">
        <f>AP1113*BO1951</f>
        <v>0</v>
      </c>
      <c r="BP1113" s="5">
        <f>AU1113*BP1239</f>
        <v>0</v>
      </c>
      <c r="BQ1113" s="5">
        <f t="shared" si="1282"/>
        <v>-39</v>
      </c>
      <c r="BR1113" s="356">
        <f t="shared" si="1263"/>
        <v>1441</v>
      </c>
      <c r="BS1113" s="5">
        <f t="shared" si="1249"/>
        <v>2028</v>
      </c>
      <c r="BT1113" s="6"/>
      <c r="BU1113" s="306">
        <v>44046</v>
      </c>
      <c r="BV1113" s="38">
        <f t="shared" si="1230"/>
        <v>2028</v>
      </c>
      <c r="BW1113" s="66">
        <f>BV27*BV1113</f>
        <v>167078.59614434009</v>
      </c>
      <c r="BX1113" s="66">
        <f t="shared" si="1259"/>
        <v>3468.4462020102073</v>
      </c>
      <c r="BY1113" s="17">
        <f t="shared" si="1256"/>
        <v>1</v>
      </c>
      <c r="BZ1113" s="17">
        <f t="shared" si="1260"/>
        <v>0</v>
      </c>
      <c r="CA1113" s="66">
        <f t="shared" si="1283"/>
        <v>1441</v>
      </c>
      <c r="CB1113" s="66">
        <f>N3+CE1113</f>
        <v>271903</v>
      </c>
      <c r="CC1113" s="66">
        <f t="shared" si="1272"/>
        <v>167078.59614434009</v>
      </c>
      <c r="CD1113" s="66">
        <f t="shared" si="1233"/>
        <v>0</v>
      </c>
      <c r="CE1113" s="66">
        <f t="shared" si="1284"/>
        <v>221903</v>
      </c>
      <c r="CF1113" s="66">
        <f>MAX(CE404:CE1113)</f>
        <v>221903</v>
      </c>
      <c r="CG1113" s="66">
        <f t="shared" si="1234"/>
        <v>0</v>
      </c>
      <c r="CH1113" s="370">
        <f t="shared" si="1281"/>
        <v>44046</v>
      </c>
      <c r="CI1113" s="17">
        <f t="shared" si="1261"/>
        <v>1</v>
      </c>
      <c r="CJ1113" s="17">
        <f t="shared" si="1262"/>
        <v>0</v>
      </c>
      <c r="CK1113" s="38">
        <f>MAX(BV38:BV1113)</f>
        <v>2028</v>
      </c>
      <c r="CL1113" s="38">
        <f t="shared" si="1257"/>
        <v>0</v>
      </c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59"/>
      <c r="DC1113" s="59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</row>
    <row r="1114" spans="1:147" customFormat="1" x14ac:dyDescent="0.25">
      <c r="A1114" s="3"/>
      <c r="B1114" s="254">
        <f t="shared" si="1264"/>
        <v>43801</v>
      </c>
      <c r="C1114" s="5">
        <f t="shared" si="1267"/>
        <v>67431</v>
      </c>
      <c r="D1114" s="5">
        <v>0</v>
      </c>
      <c r="E1114" s="66">
        <f t="shared" si="1269"/>
        <v>0</v>
      </c>
      <c r="F1114" s="66">
        <f t="shared" si="1265"/>
        <v>281</v>
      </c>
      <c r="G1114" s="4">
        <f t="shared" si="1268"/>
        <v>67712</v>
      </c>
      <c r="H1114" s="8">
        <f t="shared" si="1266"/>
        <v>4.1672227907045721E-3</v>
      </c>
      <c r="I1114" s="3"/>
      <c r="J1114" s="306">
        <v>44053</v>
      </c>
      <c r="K1114" s="176">
        <v>2044.8</v>
      </c>
      <c r="L1114" s="176">
        <v>2060.8000000000002</v>
      </c>
      <c r="M1114" s="176">
        <v>1874.2</v>
      </c>
      <c r="N1114" s="178">
        <v>1949.8</v>
      </c>
      <c r="O1114" s="5">
        <f t="shared" si="1209"/>
        <v>186.60000000000014</v>
      </c>
      <c r="P1114" s="8">
        <f t="shared" si="1210"/>
        <v>9.1255868544601007E-2</v>
      </c>
      <c r="Q1114" s="8">
        <f>(AVERAGE(P1111:P1113))*Q1239</f>
        <v>2.2281837701936622E-2</v>
      </c>
      <c r="R1114" s="8">
        <f>P1113/P1239</f>
        <v>1.6185865232414485</v>
      </c>
      <c r="S1114" s="109">
        <f t="shared" si="1273"/>
        <v>1999.23809826708</v>
      </c>
      <c r="T1114" s="5">
        <f t="shared" si="1274"/>
        <v>44.799999999999955</v>
      </c>
      <c r="U1114" s="8">
        <f t="shared" si="1270"/>
        <v>0.50222222222222268</v>
      </c>
      <c r="V1114" s="19">
        <f t="shared" si="1275"/>
        <v>50.200000000000045</v>
      </c>
      <c r="W1114" s="109">
        <f t="shared" si="1276"/>
        <v>2090.3619017329202</v>
      </c>
      <c r="X1114" s="5">
        <f t="shared" si="1277"/>
        <v>45.200000000000045</v>
      </c>
      <c r="Y1114" s="8">
        <f t="shared" si="1271"/>
        <v>0.49777777777777732</v>
      </c>
      <c r="Z1114" s="5">
        <f t="shared" si="1278"/>
        <v>0</v>
      </c>
      <c r="AA1114" s="5">
        <f>K1114*AA1239</f>
        <v>26.5824</v>
      </c>
      <c r="AB1114" s="5">
        <f t="shared" si="1212"/>
        <v>43.02591439541348</v>
      </c>
      <c r="AC1114" s="2">
        <f t="shared" si="1255"/>
        <v>44053</v>
      </c>
      <c r="AD1114" s="43">
        <f t="shared" si="1216"/>
        <v>2000</v>
      </c>
      <c r="AE1114" s="235">
        <v>20.6</v>
      </c>
      <c r="AF1114" s="131">
        <f>(AK1113&gt;AF1239)*1</f>
        <v>1</v>
      </c>
      <c r="AG1114" s="112">
        <f>MROUND((AD1114*AG1239),5)</f>
        <v>1960</v>
      </c>
      <c r="AH1114" s="113">
        <f>MROUND((AE1114*AH1239),0.1)</f>
        <v>3.7</v>
      </c>
      <c r="AI1114" s="60">
        <f t="shared" si="1217"/>
        <v>-78.200000000000045</v>
      </c>
      <c r="AJ1114" s="60">
        <f t="shared" si="1279"/>
        <v>2044.8</v>
      </c>
      <c r="AK1114" s="133">
        <f t="shared" si="1280"/>
        <v>1949.8</v>
      </c>
      <c r="AL1114" s="41">
        <f t="shared" si="1213"/>
        <v>2090</v>
      </c>
      <c r="AM1114" s="56">
        <f t="shared" si="1214"/>
        <v>20.5</v>
      </c>
      <c r="AN1114" s="82">
        <f t="shared" si="1215"/>
        <v>0</v>
      </c>
      <c r="AO1114" s="82">
        <f t="shared" si="1218"/>
        <v>1</v>
      </c>
      <c r="AP1114" s="33">
        <f t="shared" si="1235"/>
        <v>1</v>
      </c>
      <c r="AQ1114" s="29">
        <f t="shared" si="1219"/>
        <v>20.6</v>
      </c>
      <c r="AR1114" s="86">
        <f t="shared" si="1220"/>
        <v>0</v>
      </c>
      <c r="AS1114" s="33">
        <f t="shared" si="1221"/>
        <v>1</v>
      </c>
      <c r="AT1114" s="19">
        <f t="shared" si="1222"/>
        <v>2000</v>
      </c>
      <c r="AU1114" s="18">
        <f t="shared" si="1236"/>
        <v>0</v>
      </c>
      <c r="AV1114" s="5">
        <f t="shared" si="1237"/>
        <v>0</v>
      </c>
      <c r="AW1114" s="17">
        <f t="shared" si="1223"/>
        <v>0</v>
      </c>
      <c r="AX1114" s="17">
        <f t="shared" si="1224"/>
        <v>0</v>
      </c>
      <c r="AY1114" s="17">
        <f t="shared" si="1238"/>
        <v>0</v>
      </c>
      <c r="AZ1114" s="19">
        <f t="shared" si="1239"/>
        <v>0</v>
      </c>
      <c r="BA1114" s="19">
        <f t="shared" si="1240"/>
        <v>2000</v>
      </c>
      <c r="BB1114" s="19">
        <f t="shared" si="1241"/>
        <v>1960</v>
      </c>
      <c r="BC1114" s="19">
        <f t="shared" si="1242"/>
        <v>0</v>
      </c>
      <c r="BD1114" s="17">
        <f t="shared" si="1243"/>
        <v>0</v>
      </c>
      <c r="BE1114" s="17">
        <f t="shared" si="1225"/>
        <v>1</v>
      </c>
      <c r="BF1114" s="38">
        <f t="shared" si="1226"/>
        <v>1960</v>
      </c>
      <c r="BG1114" s="38">
        <f t="shared" si="1227"/>
        <v>0</v>
      </c>
      <c r="BH1114" s="38">
        <f t="shared" si="1244"/>
        <v>-40</v>
      </c>
      <c r="BI1114" s="38">
        <f t="shared" si="1228"/>
        <v>-43.7</v>
      </c>
      <c r="BJ1114" s="5">
        <f t="shared" si="1229"/>
        <v>20.6</v>
      </c>
      <c r="BK1114" s="5">
        <f t="shared" si="1245"/>
        <v>0</v>
      </c>
      <c r="BL1114" s="22">
        <f t="shared" si="1246"/>
        <v>0</v>
      </c>
      <c r="BM1114" s="5">
        <f t="shared" si="1247"/>
        <v>-23.1</v>
      </c>
      <c r="BN1114" s="66">
        <f t="shared" si="1248"/>
        <v>-2310</v>
      </c>
      <c r="BO1114" s="5">
        <f>AP1114*BO1952</f>
        <v>0</v>
      </c>
      <c r="BP1114" s="5">
        <f>AU1114*BP1239</f>
        <v>0</v>
      </c>
      <c r="BQ1114" s="5">
        <f t="shared" si="1282"/>
        <v>-39</v>
      </c>
      <c r="BR1114" s="356">
        <f t="shared" si="1263"/>
        <v>-2349</v>
      </c>
      <c r="BS1114" s="5">
        <f t="shared" si="1249"/>
        <v>1949.8</v>
      </c>
      <c r="BT1114" s="6"/>
      <c r="BU1114" s="306">
        <v>44053</v>
      </c>
      <c r="BV1114" s="38">
        <f t="shared" si="1230"/>
        <v>1949.8</v>
      </c>
      <c r="BW1114" s="66">
        <f>BV27*BV1114</f>
        <v>160636.01911352776</v>
      </c>
      <c r="BX1114" s="66">
        <f t="shared" si="1259"/>
        <v>-6442.5770308123319</v>
      </c>
      <c r="BY1114" s="17">
        <f t="shared" si="1256"/>
        <v>0</v>
      </c>
      <c r="BZ1114" s="17">
        <f t="shared" si="1260"/>
        <v>1</v>
      </c>
      <c r="CA1114" s="66">
        <f t="shared" si="1283"/>
        <v>-2349</v>
      </c>
      <c r="CB1114" s="66">
        <f>N3+CE1114</f>
        <v>269554</v>
      </c>
      <c r="CC1114" s="66">
        <f t="shared" si="1272"/>
        <v>167078.59614434009</v>
      </c>
      <c r="CD1114" s="66">
        <f t="shared" si="1233"/>
        <v>-6442.5770308123319</v>
      </c>
      <c r="CE1114" s="66">
        <f t="shared" si="1284"/>
        <v>219554</v>
      </c>
      <c r="CF1114" s="66">
        <f>MAX(CE404:CE1114)</f>
        <v>221903</v>
      </c>
      <c r="CG1114" s="66">
        <f t="shared" si="1234"/>
        <v>-2349</v>
      </c>
      <c r="CH1114" s="370">
        <f t="shared" si="1281"/>
        <v>44053</v>
      </c>
      <c r="CI1114" s="17">
        <f t="shared" si="1261"/>
        <v>0</v>
      </c>
      <c r="CJ1114" s="17">
        <f t="shared" si="1262"/>
        <v>1</v>
      </c>
      <c r="CK1114" s="38">
        <f>MAX(BV38:BV1114)</f>
        <v>2028</v>
      </c>
      <c r="CL1114" s="38">
        <f t="shared" si="1257"/>
        <v>-78.200000000000045</v>
      </c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59"/>
      <c r="DC1114" s="59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</row>
    <row r="1115" spans="1:147" customFormat="1" x14ac:dyDescent="0.25">
      <c r="A1115" s="3"/>
      <c r="B1115" s="254">
        <f t="shared" si="1264"/>
        <v>43808</v>
      </c>
      <c r="C1115" s="5">
        <f t="shared" si="1267"/>
        <v>67712</v>
      </c>
      <c r="D1115" s="5">
        <v>0</v>
      </c>
      <c r="E1115" s="66">
        <f t="shared" si="1269"/>
        <v>0</v>
      </c>
      <c r="F1115" s="66">
        <f t="shared" si="1265"/>
        <v>241</v>
      </c>
      <c r="G1115" s="4">
        <f t="shared" si="1268"/>
        <v>67953</v>
      </c>
      <c r="H1115" s="8">
        <f t="shared" si="1266"/>
        <v>3.5591918714555767E-3</v>
      </c>
      <c r="I1115" s="3"/>
      <c r="J1115" s="306">
        <v>44060</v>
      </c>
      <c r="K1115" s="176">
        <v>1956.4</v>
      </c>
      <c r="L1115" s="176">
        <v>2024.6</v>
      </c>
      <c r="M1115" s="176">
        <v>1916.6</v>
      </c>
      <c r="N1115" s="178">
        <v>1947</v>
      </c>
      <c r="O1115" s="5">
        <f t="shared" si="1209"/>
        <v>108</v>
      </c>
      <c r="P1115" s="8">
        <f t="shared" si="1210"/>
        <v>5.5203434880392553E-2</v>
      </c>
      <c r="Q1115" s="8">
        <f>(AVERAGE(P1112:P1114))*Q1239</f>
        <v>2.7239295853705488E-2</v>
      </c>
      <c r="R1115" s="8">
        <f>P1114/P1239</f>
        <v>2.5879561722507689</v>
      </c>
      <c r="S1115" s="109">
        <f t="shared" si="1273"/>
        <v>1903.1090415918106</v>
      </c>
      <c r="T1115" s="5">
        <f t="shared" si="1274"/>
        <v>51.400000000000091</v>
      </c>
      <c r="U1115" s="8">
        <f t="shared" si="1270"/>
        <v>0.51047619047618964</v>
      </c>
      <c r="V1115" s="19">
        <f t="shared" si="1275"/>
        <v>0</v>
      </c>
      <c r="W1115" s="109">
        <f t="shared" si="1276"/>
        <v>2009.6909584081895</v>
      </c>
      <c r="X1115" s="5">
        <f t="shared" si="1277"/>
        <v>53.599999999999909</v>
      </c>
      <c r="Y1115" s="8">
        <f t="shared" si="1271"/>
        <v>0.48952380952381036</v>
      </c>
      <c r="Z1115" s="5">
        <f t="shared" si="1278"/>
        <v>0</v>
      </c>
      <c r="AA1115" s="5">
        <f>K1115*AA1239</f>
        <v>25.433199999999999</v>
      </c>
      <c r="AB1115" s="5">
        <f t="shared" si="1212"/>
        <v>65.820006920088261</v>
      </c>
      <c r="AC1115" s="2">
        <f t="shared" si="1255"/>
        <v>44060</v>
      </c>
      <c r="AD1115" s="43">
        <f t="shared" si="1216"/>
        <v>1905</v>
      </c>
      <c r="AE1115" s="235">
        <v>21.5</v>
      </c>
      <c r="AF1115" s="131">
        <f>(AK1114&gt;AF1239)*1</f>
        <v>1</v>
      </c>
      <c r="AG1115" s="112">
        <f>MROUND((AD1115*AG1239),5)</f>
        <v>1870</v>
      </c>
      <c r="AH1115" s="113">
        <f>MROUND((AE1115*AH1239),0.1)</f>
        <v>3.9000000000000004</v>
      </c>
      <c r="AI1115" s="60">
        <f t="shared" si="1217"/>
        <v>-2.7999999999999545</v>
      </c>
      <c r="AJ1115" s="60">
        <f t="shared" si="1279"/>
        <v>1956.4</v>
      </c>
      <c r="AK1115" s="133">
        <f t="shared" si="1280"/>
        <v>1947</v>
      </c>
      <c r="AL1115" s="41">
        <f t="shared" si="1213"/>
        <v>2010</v>
      </c>
      <c r="AM1115" s="56">
        <f t="shared" si="1214"/>
        <v>21.400000000000002</v>
      </c>
      <c r="AN1115" s="82">
        <f t="shared" si="1215"/>
        <v>0</v>
      </c>
      <c r="AO1115" s="82">
        <f t="shared" si="1218"/>
        <v>1</v>
      </c>
      <c r="AP1115" s="33">
        <f t="shared" si="1235"/>
        <v>1</v>
      </c>
      <c r="AQ1115" s="29">
        <f t="shared" si="1219"/>
        <v>21.5</v>
      </c>
      <c r="AR1115" s="86">
        <f t="shared" si="1220"/>
        <v>1</v>
      </c>
      <c r="AS1115" s="33">
        <f t="shared" si="1221"/>
        <v>0</v>
      </c>
      <c r="AT1115" s="19">
        <f t="shared" si="1222"/>
        <v>0</v>
      </c>
      <c r="AU1115" s="18">
        <f t="shared" si="1236"/>
        <v>0</v>
      </c>
      <c r="AV1115" s="5">
        <f t="shared" si="1237"/>
        <v>0</v>
      </c>
      <c r="AW1115" s="17">
        <f t="shared" si="1223"/>
        <v>0</v>
      </c>
      <c r="AX1115" s="17">
        <f t="shared" si="1224"/>
        <v>0</v>
      </c>
      <c r="AY1115" s="17">
        <f t="shared" si="1238"/>
        <v>0</v>
      </c>
      <c r="AZ1115" s="19">
        <f t="shared" si="1239"/>
        <v>0</v>
      </c>
      <c r="BA1115" s="19">
        <f t="shared" si="1240"/>
        <v>0</v>
      </c>
      <c r="BB1115" s="19">
        <f t="shared" si="1241"/>
        <v>0</v>
      </c>
      <c r="BC1115" s="19">
        <f t="shared" si="1242"/>
        <v>0</v>
      </c>
      <c r="BD1115" s="17">
        <f t="shared" si="1243"/>
        <v>0</v>
      </c>
      <c r="BE1115" s="17">
        <f t="shared" si="1225"/>
        <v>0</v>
      </c>
      <c r="BF1115" s="38">
        <f t="shared" si="1226"/>
        <v>0</v>
      </c>
      <c r="BG1115" s="38">
        <f t="shared" si="1227"/>
        <v>0</v>
      </c>
      <c r="BH1115" s="38">
        <f t="shared" si="1244"/>
        <v>0</v>
      </c>
      <c r="BI1115" s="38">
        <f t="shared" si="1228"/>
        <v>-3.9000000000000004</v>
      </c>
      <c r="BJ1115" s="5">
        <f t="shared" si="1229"/>
        <v>21.5</v>
      </c>
      <c r="BK1115" s="5">
        <f t="shared" si="1245"/>
        <v>0</v>
      </c>
      <c r="BL1115" s="22">
        <f t="shared" si="1246"/>
        <v>0</v>
      </c>
      <c r="BM1115" s="5">
        <f t="shared" si="1247"/>
        <v>17.600000000000001</v>
      </c>
      <c r="BN1115" s="66">
        <f t="shared" si="1248"/>
        <v>1760.0000000000002</v>
      </c>
      <c r="BO1115" s="5">
        <f>AP1115*BO1953</f>
        <v>0</v>
      </c>
      <c r="BP1115" s="5">
        <f>AU1115*BP1239</f>
        <v>0</v>
      </c>
      <c r="BQ1115" s="5">
        <f t="shared" si="1282"/>
        <v>-39</v>
      </c>
      <c r="BR1115" s="356">
        <f t="shared" si="1263"/>
        <v>1721.0000000000002</v>
      </c>
      <c r="BS1115" s="5">
        <f t="shared" si="1249"/>
        <v>1947</v>
      </c>
      <c r="BT1115" s="6"/>
      <c r="BU1115" s="306">
        <v>44060</v>
      </c>
      <c r="BV1115" s="38">
        <f t="shared" si="1230"/>
        <v>1947</v>
      </c>
      <c r="BW1115" s="66">
        <f>BV27*BV1115</f>
        <v>160405.33860603065</v>
      </c>
      <c r="BX1115" s="66">
        <f t="shared" si="1259"/>
        <v>-230.68050749710528</v>
      </c>
      <c r="BY1115" s="17">
        <f t="shared" si="1256"/>
        <v>0</v>
      </c>
      <c r="BZ1115" s="17">
        <f t="shared" si="1260"/>
        <v>1</v>
      </c>
      <c r="CA1115" s="66">
        <f t="shared" si="1283"/>
        <v>1721</v>
      </c>
      <c r="CB1115" s="66">
        <f>N3+CE1115</f>
        <v>271275</v>
      </c>
      <c r="CC1115" s="66">
        <f t="shared" si="1272"/>
        <v>167078.59614434009</v>
      </c>
      <c r="CD1115" s="66">
        <f t="shared" si="1233"/>
        <v>-6673.2575383094372</v>
      </c>
      <c r="CE1115" s="66">
        <f t="shared" si="1284"/>
        <v>221275</v>
      </c>
      <c r="CF1115" s="66">
        <f>MAX(CE404:CE1115)</f>
        <v>221903</v>
      </c>
      <c r="CG1115" s="66">
        <f t="shared" si="1234"/>
        <v>-628</v>
      </c>
      <c r="CH1115" s="370">
        <f t="shared" si="1281"/>
        <v>44060</v>
      </c>
      <c r="CI1115" s="17">
        <f t="shared" ref="CI1115:CI1134" si="1285">(F1154&gt;0)*1</f>
        <v>1</v>
      </c>
      <c r="CJ1115" s="17">
        <f t="shared" ref="CJ1115:CJ1134" si="1286">(F1154&lt;1)*1</f>
        <v>0</v>
      </c>
      <c r="CK1115" s="38">
        <f>MAX(BV38:BV1115)</f>
        <v>2028</v>
      </c>
      <c r="CL1115" s="38">
        <f t="shared" si="1257"/>
        <v>-81</v>
      </c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59"/>
      <c r="DC1115" s="59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</row>
    <row r="1116" spans="1:147" customFormat="1" x14ac:dyDescent="0.25">
      <c r="A1116" s="3"/>
      <c r="B1116" s="254">
        <f t="shared" si="1264"/>
        <v>43815</v>
      </c>
      <c r="C1116" s="5">
        <f t="shared" si="1267"/>
        <v>67953</v>
      </c>
      <c r="D1116" s="5">
        <v>0</v>
      </c>
      <c r="E1116" s="66">
        <f t="shared" si="1269"/>
        <v>0</v>
      </c>
      <c r="F1116" s="66">
        <f t="shared" si="1265"/>
        <v>451.00000000000006</v>
      </c>
      <c r="G1116" s="4">
        <f t="shared" si="1268"/>
        <v>68404</v>
      </c>
      <c r="H1116" s="8">
        <f t="shared" si="1266"/>
        <v>6.6369402381057504E-3</v>
      </c>
      <c r="I1116" s="3"/>
      <c r="J1116" s="306">
        <v>44067</v>
      </c>
      <c r="K1116" s="176">
        <v>1947.9</v>
      </c>
      <c r="L1116" s="176">
        <v>1987</v>
      </c>
      <c r="M1116" s="176">
        <v>1908.4</v>
      </c>
      <c r="N1116" s="178">
        <v>1974.9</v>
      </c>
      <c r="O1116" s="5">
        <f t="shared" si="1209"/>
        <v>78.599999999999909</v>
      </c>
      <c r="P1116" s="8">
        <f t="shared" si="1210"/>
        <v>4.0351147389496335E-2</v>
      </c>
      <c r="Q1116" s="8">
        <f>(AVERAGE(P1113:P1115))*Q1239</f>
        <v>2.71377999840514E-2</v>
      </c>
      <c r="R1116" s="8">
        <f>P1115/P1239</f>
        <v>1.5655329603085302</v>
      </c>
      <c r="S1116" s="109">
        <f t="shared" si="1273"/>
        <v>1895.0382794110665</v>
      </c>
      <c r="T1116" s="5">
        <f t="shared" si="1274"/>
        <v>52.900000000000091</v>
      </c>
      <c r="U1116" s="8">
        <f t="shared" si="1270"/>
        <v>0.49619047619047535</v>
      </c>
      <c r="V1116" s="19">
        <f t="shared" si="1275"/>
        <v>0</v>
      </c>
      <c r="W1116" s="109">
        <f t="shared" si="1276"/>
        <v>2000.7617205889337</v>
      </c>
      <c r="X1116" s="5">
        <f t="shared" si="1277"/>
        <v>52.099999999999909</v>
      </c>
      <c r="Y1116" s="8">
        <f t="shared" si="1271"/>
        <v>0.5038095238095246</v>
      </c>
      <c r="Z1116" s="5">
        <f t="shared" si="1278"/>
        <v>0</v>
      </c>
      <c r="AA1116" s="5">
        <f>K1116*AA1239</f>
        <v>25.322700000000001</v>
      </c>
      <c r="AB1116" s="5">
        <f t="shared" si="1212"/>
        <v>39.643521494004816</v>
      </c>
      <c r="AC1116" s="2">
        <f t="shared" si="1255"/>
        <v>44067</v>
      </c>
      <c r="AD1116" s="43">
        <f t="shared" si="1216"/>
        <v>1895</v>
      </c>
      <c r="AE1116" s="235">
        <v>33.5</v>
      </c>
      <c r="AF1116" s="131">
        <f>(AK1115&gt;AF1239)*1</f>
        <v>1</v>
      </c>
      <c r="AG1116" s="112">
        <f>MROUND((AD1116*AG1239),5)</f>
        <v>1860</v>
      </c>
      <c r="AH1116" s="113">
        <f>MROUND((AE1116*AH1239),0.1)</f>
        <v>6</v>
      </c>
      <c r="AI1116" s="60">
        <f t="shared" si="1217"/>
        <v>27.900000000000091</v>
      </c>
      <c r="AJ1116" s="60">
        <f t="shared" si="1279"/>
        <v>1947.9</v>
      </c>
      <c r="AK1116" s="133">
        <f t="shared" si="1280"/>
        <v>1974.9</v>
      </c>
      <c r="AL1116" s="41">
        <f t="shared" si="1213"/>
        <v>2000</v>
      </c>
      <c r="AM1116" s="56">
        <f t="shared" si="1214"/>
        <v>32.200000000000003</v>
      </c>
      <c r="AN1116" s="82">
        <f t="shared" si="1215"/>
        <v>1</v>
      </c>
      <c r="AO1116" s="82">
        <f t="shared" si="1218"/>
        <v>0</v>
      </c>
      <c r="AP1116" s="33">
        <f t="shared" si="1235"/>
        <v>1</v>
      </c>
      <c r="AQ1116" s="29">
        <f t="shared" si="1219"/>
        <v>33.5</v>
      </c>
      <c r="AR1116" s="86">
        <f t="shared" si="1220"/>
        <v>1</v>
      </c>
      <c r="AS1116" s="33">
        <f t="shared" si="1221"/>
        <v>0</v>
      </c>
      <c r="AT1116" s="19">
        <f t="shared" si="1222"/>
        <v>0</v>
      </c>
      <c r="AU1116" s="18">
        <f t="shared" si="1236"/>
        <v>0</v>
      </c>
      <c r="AV1116" s="5">
        <f t="shared" si="1237"/>
        <v>0</v>
      </c>
      <c r="AW1116" s="17">
        <f t="shared" si="1223"/>
        <v>0</v>
      </c>
      <c r="AX1116" s="17">
        <f t="shared" si="1224"/>
        <v>0</v>
      </c>
      <c r="AY1116" s="17">
        <f t="shared" si="1238"/>
        <v>0</v>
      </c>
      <c r="AZ1116" s="19">
        <f t="shared" si="1239"/>
        <v>0</v>
      </c>
      <c r="BA1116" s="19">
        <f t="shared" si="1240"/>
        <v>0</v>
      </c>
      <c r="BB1116" s="19">
        <f t="shared" si="1241"/>
        <v>0</v>
      </c>
      <c r="BC1116" s="19">
        <f t="shared" si="1242"/>
        <v>0</v>
      </c>
      <c r="BD1116" s="17">
        <f t="shared" si="1243"/>
        <v>0</v>
      </c>
      <c r="BE1116" s="17">
        <f t="shared" si="1225"/>
        <v>0</v>
      </c>
      <c r="BF1116" s="38">
        <f t="shared" si="1226"/>
        <v>0</v>
      </c>
      <c r="BG1116" s="38">
        <f t="shared" si="1227"/>
        <v>0</v>
      </c>
      <c r="BH1116" s="38">
        <f t="shared" si="1244"/>
        <v>0</v>
      </c>
      <c r="BI1116" s="38">
        <f t="shared" si="1228"/>
        <v>-6</v>
      </c>
      <c r="BJ1116" s="5">
        <f t="shared" si="1229"/>
        <v>33.5</v>
      </c>
      <c r="BK1116" s="5">
        <f t="shared" si="1245"/>
        <v>0</v>
      </c>
      <c r="BL1116" s="22">
        <f t="shared" si="1246"/>
        <v>0</v>
      </c>
      <c r="BM1116" s="5">
        <f t="shared" si="1247"/>
        <v>27.5</v>
      </c>
      <c r="BN1116" s="66">
        <f t="shared" si="1248"/>
        <v>2750</v>
      </c>
      <c r="BO1116" s="5">
        <f>AP1116*BO1954</f>
        <v>0</v>
      </c>
      <c r="BP1116" s="5">
        <f>AU1116*BP1239</f>
        <v>0</v>
      </c>
      <c r="BQ1116" s="5">
        <f t="shared" si="1282"/>
        <v>-39</v>
      </c>
      <c r="BR1116" s="356">
        <f t="shared" si="1263"/>
        <v>2711</v>
      </c>
      <c r="BS1116" s="5">
        <f t="shared" si="1249"/>
        <v>1974.9</v>
      </c>
      <c r="BT1116" s="6"/>
      <c r="BU1116" s="306">
        <v>44067</v>
      </c>
      <c r="BV1116" s="38">
        <f t="shared" si="1230"/>
        <v>1974.9</v>
      </c>
      <c r="BW1116" s="66">
        <f>BV27*BV1116</f>
        <v>162703.90509144837</v>
      </c>
      <c r="BX1116" s="66">
        <f t="shared" si="1259"/>
        <v>2298.5664854177157</v>
      </c>
      <c r="BY1116" s="17">
        <f t="shared" si="1256"/>
        <v>1</v>
      </c>
      <c r="BZ1116" s="17">
        <f t="shared" si="1260"/>
        <v>0</v>
      </c>
      <c r="CA1116" s="66">
        <f t="shared" si="1283"/>
        <v>2711</v>
      </c>
      <c r="CB1116" s="66">
        <f>N3+CE1116</f>
        <v>273986</v>
      </c>
      <c r="CC1116" s="66">
        <f t="shared" si="1272"/>
        <v>167078.59614434009</v>
      </c>
      <c r="CD1116" s="66">
        <f t="shared" si="1233"/>
        <v>-4374.6910528917215</v>
      </c>
      <c r="CE1116" s="66">
        <f t="shared" si="1284"/>
        <v>223986</v>
      </c>
      <c r="CF1116" s="66">
        <f>MAX(CE404:CE1116)</f>
        <v>223986</v>
      </c>
      <c r="CG1116" s="66">
        <f t="shared" si="1234"/>
        <v>0</v>
      </c>
      <c r="CH1116" s="370">
        <f t="shared" si="1281"/>
        <v>44067</v>
      </c>
      <c r="CI1116" s="17">
        <f t="shared" si="1285"/>
        <v>1</v>
      </c>
      <c r="CJ1116" s="17">
        <f t="shared" si="1286"/>
        <v>0</v>
      </c>
      <c r="CK1116" s="38">
        <f>MAX(BV38:BV1116)</f>
        <v>2028</v>
      </c>
      <c r="CL1116" s="38">
        <f t="shared" si="1257"/>
        <v>-53.099999999999909</v>
      </c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59"/>
      <c r="DC1116" s="59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</row>
    <row r="1117" spans="1:147" customFormat="1" x14ac:dyDescent="0.25">
      <c r="A1117" s="3"/>
      <c r="B1117" s="254">
        <f t="shared" si="1264"/>
        <v>43822</v>
      </c>
      <c r="C1117" s="5">
        <f t="shared" si="1267"/>
        <v>68404</v>
      </c>
      <c r="D1117" s="5">
        <v>0</v>
      </c>
      <c r="E1117" s="66">
        <f t="shared" si="1269"/>
        <v>0</v>
      </c>
      <c r="F1117" s="66">
        <f t="shared" si="1265"/>
        <v>391</v>
      </c>
      <c r="G1117" s="4">
        <f t="shared" si="1268"/>
        <v>68795</v>
      </c>
      <c r="H1117" s="8">
        <f t="shared" si="1266"/>
        <v>5.7160399976609556E-3</v>
      </c>
      <c r="I1117" s="3"/>
      <c r="J1117" s="306">
        <v>44074</v>
      </c>
      <c r="K1117" s="176">
        <v>1973.9</v>
      </c>
      <c r="L1117" s="176">
        <v>2001.2</v>
      </c>
      <c r="M1117" s="176">
        <v>1921.6</v>
      </c>
      <c r="N1117" s="178">
        <v>1934.3</v>
      </c>
      <c r="O1117" s="5">
        <f t="shared" si="1209"/>
        <v>79.600000000000136</v>
      </c>
      <c r="P1117" s="8">
        <f t="shared" si="1210"/>
        <v>4.0326257662495632E-2</v>
      </c>
      <c r="Q1117" s="8">
        <f>(AVERAGE(P1114:P1116))*Q1239</f>
        <v>2.4908060108598654E-2</v>
      </c>
      <c r="R1117" s="8">
        <f>P1116/P1239</f>
        <v>1.1443318945894332</v>
      </c>
      <c r="S1117" s="109">
        <f t="shared" si="1273"/>
        <v>1924.7339801516373</v>
      </c>
      <c r="T1117" s="5">
        <f t="shared" si="1274"/>
        <v>48.900000000000091</v>
      </c>
      <c r="U1117" s="8">
        <f t="shared" si="1270"/>
        <v>0.51099999999999912</v>
      </c>
      <c r="V1117" s="19">
        <f t="shared" si="1275"/>
        <v>0</v>
      </c>
      <c r="W1117" s="109">
        <f t="shared" si="1276"/>
        <v>2023.0660198483629</v>
      </c>
      <c r="X1117" s="5">
        <f t="shared" si="1277"/>
        <v>51.099999999999909</v>
      </c>
      <c r="Y1117" s="8">
        <f t="shared" si="1271"/>
        <v>0.48900000000000088</v>
      </c>
      <c r="Z1117" s="5">
        <f t="shared" si="1278"/>
        <v>0</v>
      </c>
      <c r="AA1117" s="5">
        <f>K1117*AA1239</f>
        <v>25.660699999999999</v>
      </c>
      <c r="AB1117" s="5">
        <f t="shared" si="1212"/>
        <v>29.364357447491066</v>
      </c>
      <c r="AC1117" s="2">
        <f t="shared" si="1255"/>
        <v>44074</v>
      </c>
      <c r="AD1117" s="43">
        <f t="shared" si="1216"/>
        <v>1925</v>
      </c>
      <c r="AE1117" s="235">
        <v>19.600000000000001</v>
      </c>
      <c r="AF1117" s="131">
        <f>(AK1116&gt;AF1239)*1</f>
        <v>1</v>
      </c>
      <c r="AG1117" s="112">
        <f>MROUND((AD1117*AG1239),5)</f>
        <v>1890</v>
      </c>
      <c r="AH1117" s="113">
        <f>MROUND((AE1117*AH1239),0.1)</f>
        <v>3.5</v>
      </c>
      <c r="AI1117" s="60">
        <f t="shared" si="1217"/>
        <v>-40.600000000000136</v>
      </c>
      <c r="AJ1117" s="60">
        <f t="shared" si="1279"/>
        <v>1973.9</v>
      </c>
      <c r="AK1117" s="133">
        <f t="shared" si="1280"/>
        <v>1934.3</v>
      </c>
      <c r="AL1117" s="41">
        <f t="shared" si="1213"/>
        <v>2025</v>
      </c>
      <c r="AM1117" s="56">
        <f t="shared" si="1214"/>
        <v>20</v>
      </c>
      <c r="AN1117" s="82">
        <f t="shared" si="1215"/>
        <v>0</v>
      </c>
      <c r="AO1117" s="82">
        <f t="shared" si="1218"/>
        <v>1</v>
      </c>
      <c r="AP1117" s="33">
        <f t="shared" si="1235"/>
        <v>1</v>
      </c>
      <c r="AQ1117" s="29">
        <f t="shared" si="1219"/>
        <v>19.600000000000001</v>
      </c>
      <c r="AR1117" s="86">
        <f t="shared" si="1220"/>
        <v>1</v>
      </c>
      <c r="AS1117" s="33">
        <f t="shared" si="1221"/>
        <v>0</v>
      </c>
      <c r="AT1117" s="19">
        <f t="shared" si="1222"/>
        <v>0</v>
      </c>
      <c r="AU1117" s="18">
        <f t="shared" si="1236"/>
        <v>0</v>
      </c>
      <c r="AV1117" s="5">
        <f t="shared" si="1237"/>
        <v>0</v>
      </c>
      <c r="AW1117" s="17">
        <f t="shared" si="1223"/>
        <v>0</v>
      </c>
      <c r="AX1117" s="17">
        <f t="shared" si="1224"/>
        <v>0</v>
      </c>
      <c r="AY1117" s="17">
        <f t="shared" si="1238"/>
        <v>0</v>
      </c>
      <c r="AZ1117" s="19">
        <f t="shared" si="1239"/>
        <v>0</v>
      </c>
      <c r="BA1117" s="19">
        <f t="shared" si="1240"/>
        <v>0</v>
      </c>
      <c r="BB1117" s="19">
        <f t="shared" si="1241"/>
        <v>0</v>
      </c>
      <c r="BC1117" s="19">
        <f t="shared" si="1242"/>
        <v>0</v>
      </c>
      <c r="BD1117" s="17">
        <f t="shared" si="1243"/>
        <v>0</v>
      </c>
      <c r="BE1117" s="17">
        <f t="shared" si="1225"/>
        <v>0</v>
      </c>
      <c r="BF1117" s="38">
        <f t="shared" si="1226"/>
        <v>0</v>
      </c>
      <c r="BG1117" s="38">
        <f t="shared" si="1227"/>
        <v>0</v>
      </c>
      <c r="BH1117" s="38">
        <f t="shared" si="1244"/>
        <v>0</v>
      </c>
      <c r="BI1117" s="38">
        <f t="shared" si="1228"/>
        <v>-3.5</v>
      </c>
      <c r="BJ1117" s="5">
        <f t="shared" si="1229"/>
        <v>19.600000000000001</v>
      </c>
      <c r="BK1117" s="5">
        <f t="shared" si="1245"/>
        <v>0</v>
      </c>
      <c r="BL1117" s="22">
        <f t="shared" si="1246"/>
        <v>0</v>
      </c>
      <c r="BM1117" s="5">
        <f t="shared" si="1247"/>
        <v>16.100000000000001</v>
      </c>
      <c r="BN1117" s="66">
        <f t="shared" si="1248"/>
        <v>1610.0000000000002</v>
      </c>
      <c r="BO1117" s="5">
        <f>AP1117*BO1955</f>
        <v>0</v>
      </c>
      <c r="BP1117" s="5">
        <f>AU1117*BP1239</f>
        <v>0</v>
      </c>
      <c r="BQ1117" s="5">
        <f t="shared" si="1282"/>
        <v>-39</v>
      </c>
      <c r="BR1117" s="356">
        <f t="shared" si="1263"/>
        <v>1571.0000000000002</v>
      </c>
      <c r="BS1117" s="5">
        <f t="shared" si="1249"/>
        <v>1934.3</v>
      </c>
      <c r="BT1117" s="6"/>
      <c r="BU1117" s="306">
        <v>44074</v>
      </c>
      <c r="BV1117" s="38">
        <f t="shared" si="1230"/>
        <v>1934.3</v>
      </c>
      <c r="BW1117" s="66">
        <f>BV27*BV1117</f>
        <v>159359.03773274017</v>
      </c>
      <c r="BX1117" s="66">
        <f t="shared" si="1259"/>
        <v>-3344.8673587082012</v>
      </c>
      <c r="BY1117" s="17">
        <f t="shared" si="1256"/>
        <v>0</v>
      </c>
      <c r="BZ1117" s="17">
        <f t="shared" si="1260"/>
        <v>1</v>
      </c>
      <c r="CA1117" s="66">
        <f t="shared" si="1283"/>
        <v>1571</v>
      </c>
      <c r="CB1117" s="66">
        <f>N3+CE1117</f>
        <v>275557</v>
      </c>
      <c r="CC1117" s="66">
        <f t="shared" si="1272"/>
        <v>167078.59614434009</v>
      </c>
      <c r="CD1117" s="66">
        <f t="shared" si="1233"/>
        <v>-7719.5584115999227</v>
      </c>
      <c r="CE1117" s="66">
        <f t="shared" si="1284"/>
        <v>225557</v>
      </c>
      <c r="CF1117" s="66">
        <f>MAX(CE404:CE1117)</f>
        <v>225557</v>
      </c>
      <c r="CG1117" s="66">
        <f t="shared" si="1234"/>
        <v>0</v>
      </c>
      <c r="CH1117" s="370">
        <f t="shared" si="1281"/>
        <v>44074</v>
      </c>
      <c r="CI1117" s="17">
        <f t="shared" si="1285"/>
        <v>1</v>
      </c>
      <c r="CJ1117" s="17">
        <f t="shared" si="1286"/>
        <v>0</v>
      </c>
      <c r="CK1117" s="38">
        <f>MAX(BV38:BV1117)</f>
        <v>2028</v>
      </c>
      <c r="CL1117" s="38">
        <f t="shared" si="1257"/>
        <v>-93.700000000000045</v>
      </c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59"/>
      <c r="DC1117" s="59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</row>
    <row r="1118" spans="1:147" customFormat="1" x14ac:dyDescent="0.25">
      <c r="A1118" s="3"/>
      <c r="B1118" s="254">
        <f t="shared" si="1264"/>
        <v>43829</v>
      </c>
      <c r="C1118" s="5">
        <f t="shared" si="1267"/>
        <v>68795</v>
      </c>
      <c r="D1118" s="5">
        <v>0</v>
      </c>
      <c r="E1118" s="66">
        <f t="shared" si="1269"/>
        <v>0</v>
      </c>
      <c r="F1118" s="66">
        <f t="shared" si="1265"/>
        <v>131.00000000000003</v>
      </c>
      <c r="G1118" s="4">
        <f t="shared" si="1268"/>
        <v>68926</v>
      </c>
      <c r="H1118" s="8">
        <f t="shared" si="1266"/>
        <v>1.9042081546624032E-3</v>
      </c>
      <c r="I1118" s="3"/>
      <c r="J1118" s="306">
        <v>44081</v>
      </c>
      <c r="K1118" s="176">
        <v>1938</v>
      </c>
      <c r="L1118" s="176">
        <v>1975.2</v>
      </c>
      <c r="M1118" s="176">
        <v>1911.7</v>
      </c>
      <c r="N1118" s="178">
        <v>1947.9</v>
      </c>
      <c r="O1118" s="5">
        <f t="shared" ref="O1118:O1181" si="1287">L1118-M1118</f>
        <v>63.5</v>
      </c>
      <c r="P1118" s="8">
        <f t="shared" ref="P1118:P1181" si="1288">O1118/K1118</f>
        <v>3.2765737874097006E-2</v>
      </c>
      <c r="Q1118" s="8">
        <f>(AVERAGE(P1115:P1117))*Q1239</f>
        <v>1.811744532431794E-2</v>
      </c>
      <c r="R1118" s="8">
        <f>P1117/P1239</f>
        <v>1.143626038367314</v>
      </c>
      <c r="S1118" s="109">
        <f t="shared" si="1273"/>
        <v>1902.8883909614719</v>
      </c>
      <c r="T1118" s="5">
        <f t="shared" si="1274"/>
        <v>33</v>
      </c>
      <c r="U1118" s="8">
        <f t="shared" si="1270"/>
        <v>0.52857142857142858</v>
      </c>
      <c r="V1118" s="19">
        <f t="shared" si="1275"/>
        <v>0</v>
      </c>
      <c r="W1118" s="109">
        <f t="shared" si="1276"/>
        <v>1973.1116090385281</v>
      </c>
      <c r="X1118" s="5">
        <f t="shared" si="1277"/>
        <v>37</v>
      </c>
      <c r="Y1118" s="8">
        <f t="shared" si="1271"/>
        <v>0.47142857142857142</v>
      </c>
      <c r="Z1118" s="5">
        <f t="shared" si="1278"/>
        <v>0</v>
      </c>
      <c r="AA1118" s="5">
        <f>K1118*AA1239</f>
        <v>25.193999999999999</v>
      </c>
      <c r="AB1118" s="5">
        <f t="shared" si="1212"/>
        <v>28.812514410626108</v>
      </c>
      <c r="AC1118" s="2">
        <f t="shared" si="1255"/>
        <v>44081</v>
      </c>
      <c r="AD1118" s="43">
        <f t="shared" si="1216"/>
        <v>1905</v>
      </c>
      <c r="AE1118" s="235">
        <v>14.9</v>
      </c>
      <c r="AF1118" s="131">
        <f>(AK1117&gt;AF1239)*1</f>
        <v>1</v>
      </c>
      <c r="AG1118" s="112">
        <f>MROUND((AD1118*AG1239),5)</f>
        <v>1870</v>
      </c>
      <c r="AH1118" s="113">
        <f>MROUND((AE1118*AH1239),0.1)</f>
        <v>2.7</v>
      </c>
      <c r="AI1118" s="60">
        <f t="shared" si="1217"/>
        <v>13.600000000000136</v>
      </c>
      <c r="AJ1118" s="60">
        <f t="shared" si="1279"/>
        <v>1938</v>
      </c>
      <c r="AK1118" s="133">
        <f t="shared" si="1280"/>
        <v>1947.9</v>
      </c>
      <c r="AL1118" s="41">
        <f t="shared" si="1213"/>
        <v>1975</v>
      </c>
      <c r="AM1118" s="56">
        <f t="shared" si="1214"/>
        <v>14.4</v>
      </c>
      <c r="AN1118" s="82">
        <f t="shared" si="1215"/>
        <v>1</v>
      </c>
      <c r="AO1118" s="82">
        <f t="shared" si="1218"/>
        <v>0</v>
      </c>
      <c r="AP1118" s="33">
        <f t="shared" si="1235"/>
        <v>1</v>
      </c>
      <c r="AQ1118" s="29">
        <f t="shared" si="1219"/>
        <v>14.9</v>
      </c>
      <c r="AR1118" s="86">
        <f t="shared" si="1220"/>
        <v>1</v>
      </c>
      <c r="AS1118" s="33">
        <f t="shared" si="1221"/>
        <v>0</v>
      </c>
      <c r="AT1118" s="19">
        <f t="shared" si="1222"/>
        <v>0</v>
      </c>
      <c r="AU1118" s="18">
        <f t="shared" si="1236"/>
        <v>0</v>
      </c>
      <c r="AV1118" s="5">
        <f t="shared" si="1237"/>
        <v>0</v>
      </c>
      <c r="AW1118" s="17">
        <f t="shared" si="1223"/>
        <v>0</v>
      </c>
      <c r="AX1118" s="17">
        <f t="shared" si="1224"/>
        <v>0</v>
      </c>
      <c r="AY1118" s="17">
        <f t="shared" si="1238"/>
        <v>0</v>
      </c>
      <c r="AZ1118" s="19">
        <f t="shared" si="1239"/>
        <v>0</v>
      </c>
      <c r="BA1118" s="19">
        <f t="shared" si="1240"/>
        <v>0</v>
      </c>
      <c r="BB1118" s="19">
        <f t="shared" si="1241"/>
        <v>0</v>
      </c>
      <c r="BC1118" s="19">
        <f t="shared" si="1242"/>
        <v>0</v>
      </c>
      <c r="BD1118" s="17">
        <f t="shared" si="1243"/>
        <v>0</v>
      </c>
      <c r="BE1118" s="17">
        <f t="shared" si="1225"/>
        <v>0</v>
      </c>
      <c r="BF1118" s="38">
        <f t="shared" si="1226"/>
        <v>0</v>
      </c>
      <c r="BG1118" s="38">
        <f t="shared" si="1227"/>
        <v>0</v>
      </c>
      <c r="BH1118" s="38">
        <f t="shared" si="1244"/>
        <v>0</v>
      </c>
      <c r="BI1118" s="38">
        <f t="shared" si="1228"/>
        <v>-2.7</v>
      </c>
      <c r="BJ1118" s="5">
        <f t="shared" si="1229"/>
        <v>14.9</v>
      </c>
      <c r="BK1118" s="5">
        <f t="shared" si="1245"/>
        <v>0</v>
      </c>
      <c r="BL1118" s="22">
        <f t="shared" si="1246"/>
        <v>0</v>
      </c>
      <c r="BM1118" s="5">
        <f t="shared" si="1247"/>
        <v>12.2</v>
      </c>
      <c r="BN1118" s="66">
        <f t="shared" si="1248"/>
        <v>1220</v>
      </c>
      <c r="BO1118" s="5">
        <f>AP1118*BO1956</f>
        <v>0</v>
      </c>
      <c r="BP1118" s="5">
        <f>AU1118*BP1239</f>
        <v>0</v>
      </c>
      <c r="BQ1118" s="5">
        <f t="shared" si="1282"/>
        <v>-39</v>
      </c>
      <c r="BR1118" s="356">
        <f t="shared" si="1263"/>
        <v>1181</v>
      </c>
      <c r="BS1118" s="5">
        <f t="shared" si="1249"/>
        <v>1947.9</v>
      </c>
      <c r="BT1118" s="6"/>
      <c r="BU1118" s="306">
        <v>44081</v>
      </c>
      <c r="BV1118" s="38">
        <f t="shared" si="1230"/>
        <v>1947.9</v>
      </c>
      <c r="BW1118" s="66">
        <f>BV27*BV1118</f>
        <v>160479.48591201188</v>
      </c>
      <c r="BX1118" s="66">
        <f t="shared" si="1259"/>
        <v>1120.4481792717124</v>
      </c>
      <c r="BY1118" s="17">
        <f t="shared" si="1256"/>
        <v>1</v>
      </c>
      <c r="BZ1118" s="17">
        <f t="shared" si="1260"/>
        <v>0</v>
      </c>
      <c r="CA1118" s="66">
        <f t="shared" si="1283"/>
        <v>1181</v>
      </c>
      <c r="CB1118" s="66">
        <f>N3+CE1118</f>
        <v>276738</v>
      </c>
      <c r="CC1118" s="66">
        <f t="shared" si="1272"/>
        <v>167078.59614434009</v>
      </c>
      <c r="CD1118" s="66">
        <f t="shared" si="1233"/>
        <v>-6599.1102323282103</v>
      </c>
      <c r="CE1118" s="66">
        <f t="shared" si="1284"/>
        <v>226738</v>
      </c>
      <c r="CF1118" s="66">
        <f>MAX(CE404:CE1118)</f>
        <v>226738</v>
      </c>
      <c r="CG1118" s="66">
        <f t="shared" si="1234"/>
        <v>0</v>
      </c>
      <c r="CH1118" s="370">
        <f t="shared" si="1281"/>
        <v>44081</v>
      </c>
      <c r="CI1118" s="17">
        <f t="shared" si="1285"/>
        <v>1</v>
      </c>
      <c r="CJ1118" s="17">
        <f t="shared" si="1286"/>
        <v>0</v>
      </c>
      <c r="CK1118" s="38">
        <f>MAX(BV38:BV1118)</f>
        <v>2028</v>
      </c>
      <c r="CL1118" s="38">
        <f t="shared" si="1257"/>
        <v>-80.099999999999909</v>
      </c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59"/>
      <c r="DC1118" s="59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</row>
    <row r="1119" spans="1:147" customFormat="1" x14ac:dyDescent="0.25">
      <c r="A1119" s="3"/>
      <c r="B1119" s="254"/>
      <c r="C1119" s="5"/>
      <c r="D1119" s="5"/>
      <c r="E1119" s="66"/>
      <c r="F1119" s="151" t="s">
        <v>94</v>
      </c>
      <c r="G1119" s="29"/>
      <c r="H1119" s="151" t="s">
        <v>94</v>
      </c>
      <c r="I1119" s="3"/>
      <c r="J1119" s="306">
        <v>44088</v>
      </c>
      <c r="K1119" s="176">
        <v>1948.9</v>
      </c>
      <c r="L1119" s="176">
        <v>1983.8</v>
      </c>
      <c r="M1119" s="176">
        <v>1938.2</v>
      </c>
      <c r="N1119" s="178">
        <v>1962.1</v>
      </c>
      <c r="O1119" s="5">
        <f t="shared" si="1287"/>
        <v>45.599999999999909</v>
      </c>
      <c r="P1119" s="8">
        <f t="shared" si="1288"/>
        <v>2.3397814151572636E-2</v>
      </c>
      <c r="Q1119" s="8">
        <f>(AVERAGE(P1116:P1118))*Q1239</f>
        <v>1.5125752390145198E-2</v>
      </c>
      <c r="R1119" s="8">
        <f>P1118/P1239</f>
        <v>0.92921468966323217</v>
      </c>
      <c r="S1119" s="109">
        <f t="shared" si="1273"/>
        <v>1919.4214211668461</v>
      </c>
      <c r="T1119" s="5">
        <f t="shared" si="1274"/>
        <v>28.900000000000091</v>
      </c>
      <c r="U1119" s="8">
        <f t="shared" si="1270"/>
        <v>0.51833333333333187</v>
      </c>
      <c r="V1119" s="19">
        <f t="shared" si="1275"/>
        <v>0</v>
      </c>
      <c r="W1119" s="109">
        <f t="shared" si="1276"/>
        <v>1978.3785788331541</v>
      </c>
      <c r="X1119" s="5">
        <f t="shared" si="1277"/>
        <v>31.099999999999909</v>
      </c>
      <c r="Y1119" s="8">
        <f t="shared" si="1271"/>
        <v>0.48166666666666813</v>
      </c>
      <c r="Z1119" s="5">
        <f t="shared" si="1278"/>
        <v>0</v>
      </c>
      <c r="AA1119" s="5">
        <f>K1119*AA1239</f>
        <v>25.335699999999999</v>
      </c>
      <c r="AB1119" s="5">
        <f t="shared" ref="AB1119:AB1182" si="1289">AA1119*R1119</f>
        <v>23.54230461290075</v>
      </c>
      <c r="AC1119" s="2">
        <f t="shared" si="1255"/>
        <v>44088</v>
      </c>
      <c r="AD1119" s="43">
        <f t="shared" si="1216"/>
        <v>1920</v>
      </c>
      <c r="AE1119" s="235">
        <v>15.2</v>
      </c>
      <c r="AF1119" s="131">
        <f>(AK1118&gt;AF1239)*1</f>
        <v>1</v>
      </c>
      <c r="AG1119" s="112">
        <f>MROUND((AD1119*AG1239),5)</f>
        <v>1885</v>
      </c>
      <c r="AH1119" s="113">
        <f>MROUND((AE1119*AH1239),0.1)</f>
        <v>2.7</v>
      </c>
      <c r="AI1119" s="60">
        <f t="shared" si="1217"/>
        <v>14.199999999999818</v>
      </c>
      <c r="AJ1119" s="60">
        <f t="shared" si="1279"/>
        <v>1948.9</v>
      </c>
      <c r="AK1119" s="133">
        <f t="shared" si="1280"/>
        <v>1962.1</v>
      </c>
      <c r="AL1119" s="41">
        <f t="shared" ref="AL1119:AL1182" si="1290">MROUND(W1119,5)</f>
        <v>1980</v>
      </c>
      <c r="AM1119" s="56">
        <f t="shared" si="1214"/>
        <v>13.600000000000001</v>
      </c>
      <c r="AN1119" s="82">
        <f t="shared" si="1215"/>
        <v>1</v>
      </c>
      <c r="AO1119" s="82">
        <f t="shared" si="1218"/>
        <v>0</v>
      </c>
      <c r="AP1119" s="33">
        <f t="shared" si="1235"/>
        <v>1</v>
      </c>
      <c r="AQ1119" s="29">
        <f t="shared" si="1219"/>
        <v>15.2</v>
      </c>
      <c r="AR1119" s="86">
        <f t="shared" si="1220"/>
        <v>1</v>
      </c>
      <c r="AS1119" s="33">
        <f t="shared" si="1221"/>
        <v>0</v>
      </c>
      <c r="AT1119" s="19">
        <f t="shared" si="1222"/>
        <v>0</v>
      </c>
      <c r="AU1119" s="18">
        <f t="shared" si="1236"/>
        <v>0</v>
      </c>
      <c r="AV1119" s="5">
        <f t="shared" si="1237"/>
        <v>0</v>
      </c>
      <c r="AW1119" s="17">
        <f t="shared" si="1223"/>
        <v>0</v>
      </c>
      <c r="AX1119" s="17">
        <f t="shared" si="1224"/>
        <v>0</v>
      </c>
      <c r="AY1119" s="17">
        <f t="shared" si="1238"/>
        <v>0</v>
      </c>
      <c r="AZ1119" s="19">
        <f t="shared" si="1239"/>
        <v>0</v>
      </c>
      <c r="BA1119" s="19">
        <f t="shared" si="1240"/>
        <v>0</v>
      </c>
      <c r="BB1119" s="19">
        <f t="shared" si="1241"/>
        <v>0</v>
      </c>
      <c r="BC1119" s="19">
        <f t="shared" si="1242"/>
        <v>0</v>
      </c>
      <c r="BD1119" s="17">
        <f t="shared" si="1243"/>
        <v>0</v>
      </c>
      <c r="BE1119" s="17">
        <f t="shared" si="1225"/>
        <v>0</v>
      </c>
      <c r="BF1119" s="38">
        <f t="shared" si="1226"/>
        <v>0</v>
      </c>
      <c r="BG1119" s="38">
        <f t="shared" si="1227"/>
        <v>0</v>
      </c>
      <c r="BH1119" s="38">
        <f t="shared" si="1244"/>
        <v>0</v>
      </c>
      <c r="BI1119" s="38">
        <f t="shared" si="1228"/>
        <v>-2.7</v>
      </c>
      <c r="BJ1119" s="5">
        <f t="shared" si="1229"/>
        <v>15.2</v>
      </c>
      <c r="BK1119" s="5">
        <f t="shared" si="1245"/>
        <v>0</v>
      </c>
      <c r="BL1119" s="22">
        <f t="shared" si="1246"/>
        <v>0</v>
      </c>
      <c r="BM1119" s="5">
        <f t="shared" si="1247"/>
        <v>12.5</v>
      </c>
      <c r="BN1119" s="66">
        <f t="shared" si="1248"/>
        <v>1250</v>
      </c>
      <c r="BO1119" s="5">
        <f>AP1119*BO1957</f>
        <v>0</v>
      </c>
      <c r="BP1119" s="5">
        <f>AU1119*BP1239</f>
        <v>0</v>
      </c>
      <c r="BQ1119" s="5">
        <f t="shared" si="1282"/>
        <v>-39</v>
      </c>
      <c r="BR1119" s="356">
        <f t="shared" si="1263"/>
        <v>1211</v>
      </c>
      <c r="BS1119" s="5">
        <f t="shared" si="1249"/>
        <v>1962.1</v>
      </c>
      <c r="BT1119" s="6"/>
      <c r="BU1119" s="306">
        <v>44088</v>
      </c>
      <c r="BV1119" s="38">
        <f t="shared" si="1230"/>
        <v>1962.1</v>
      </c>
      <c r="BW1119" s="66">
        <f>BV27*BV1119</f>
        <v>161649.36562860437</v>
      </c>
      <c r="BX1119" s="66">
        <f t="shared" si="1259"/>
        <v>1169.8797165924916</v>
      </c>
      <c r="BY1119" s="17">
        <f t="shared" si="1256"/>
        <v>1</v>
      </c>
      <c r="BZ1119" s="17">
        <f t="shared" si="1260"/>
        <v>0</v>
      </c>
      <c r="CA1119" s="66">
        <f t="shared" si="1283"/>
        <v>1211</v>
      </c>
      <c r="CB1119" s="66">
        <f>N3+CE1119</f>
        <v>277949</v>
      </c>
      <c r="CC1119" s="66">
        <f t="shared" si="1272"/>
        <v>167078.59614434009</v>
      </c>
      <c r="CD1119" s="66">
        <f t="shared" si="1233"/>
        <v>-5429.2305157357187</v>
      </c>
      <c r="CE1119" s="66">
        <f t="shared" si="1284"/>
        <v>227949</v>
      </c>
      <c r="CF1119" s="66">
        <f>MAX(CE404:CE1119)</f>
        <v>227949</v>
      </c>
      <c r="CG1119" s="66">
        <f t="shared" si="1234"/>
        <v>0</v>
      </c>
      <c r="CH1119" s="370">
        <f t="shared" si="1281"/>
        <v>44088</v>
      </c>
      <c r="CI1119" s="17">
        <f t="shared" si="1285"/>
        <v>1</v>
      </c>
      <c r="CJ1119" s="17">
        <f t="shared" si="1286"/>
        <v>0</v>
      </c>
      <c r="CK1119" s="38">
        <f>MAX(BV38:BV1119)</f>
        <v>2028</v>
      </c>
      <c r="CL1119" s="38">
        <f t="shared" si="1257"/>
        <v>-65.900000000000091</v>
      </c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59"/>
      <c r="DC1119" s="59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</row>
    <row r="1120" spans="1:147" customFormat="1" x14ac:dyDescent="0.25">
      <c r="A1120" s="3"/>
      <c r="B1120" s="254"/>
      <c r="C1120" s="5"/>
      <c r="D1120" s="5"/>
      <c r="E1120" s="66"/>
      <c r="F1120" s="72">
        <v>18716</v>
      </c>
      <c r="G1120" s="29"/>
      <c r="H1120" s="152">
        <f>F1120/C1067</f>
        <v>0.37282868525896412</v>
      </c>
      <c r="I1120" s="3"/>
      <c r="J1120" s="306">
        <v>44095</v>
      </c>
      <c r="K1120" s="176">
        <v>1957.3</v>
      </c>
      <c r="L1120" s="176">
        <v>1962.9</v>
      </c>
      <c r="M1120" s="176">
        <v>1851</v>
      </c>
      <c r="N1120" s="178">
        <v>1866.3</v>
      </c>
      <c r="O1120" s="5">
        <f t="shared" si="1287"/>
        <v>111.90000000000009</v>
      </c>
      <c r="P1120" s="8">
        <f t="shared" si="1288"/>
        <v>5.7170592142236805E-2</v>
      </c>
      <c r="Q1120" s="8">
        <f>(AVERAGE(P1117:P1119))*Q1239</f>
        <v>1.2865307958422037E-2</v>
      </c>
      <c r="R1120" s="8">
        <f>P1119/P1239</f>
        <v>0.66354655888397951</v>
      </c>
      <c r="S1120" s="109">
        <f t="shared" si="1273"/>
        <v>1932.1187327329806</v>
      </c>
      <c r="T1120" s="5">
        <f t="shared" si="1274"/>
        <v>27.299999999999955</v>
      </c>
      <c r="U1120" s="8">
        <f t="shared" si="1270"/>
        <v>0.4540000000000009</v>
      </c>
      <c r="V1120" s="19">
        <f t="shared" si="1275"/>
        <v>63.700000000000045</v>
      </c>
      <c r="W1120" s="109">
        <f t="shared" si="1276"/>
        <v>1982.4812672670193</v>
      </c>
      <c r="X1120" s="5">
        <f t="shared" si="1277"/>
        <v>22.700000000000045</v>
      </c>
      <c r="Y1120" s="8">
        <f t="shared" si="1271"/>
        <v>0.54599999999999915</v>
      </c>
      <c r="Z1120" s="5">
        <f t="shared" si="1278"/>
        <v>0</v>
      </c>
      <c r="AA1120" s="5">
        <f>K1120*AA1239</f>
        <v>25.444899999999997</v>
      </c>
      <c r="AB1120" s="5">
        <f t="shared" si="1289"/>
        <v>16.883875836146967</v>
      </c>
      <c r="AC1120" s="2">
        <f t="shared" si="1255"/>
        <v>44095</v>
      </c>
      <c r="AD1120" s="43">
        <f t="shared" si="1216"/>
        <v>1930</v>
      </c>
      <c r="AE1120" s="235">
        <v>12.1</v>
      </c>
      <c r="AF1120" s="131">
        <f>(AK1119&gt;AF1239)*1</f>
        <v>1</v>
      </c>
      <c r="AG1120" s="112">
        <f>MROUND((AD1120*AG1239),5)</f>
        <v>1895</v>
      </c>
      <c r="AH1120" s="113">
        <f>MROUND((AE1120*AH1239),0.1)</f>
        <v>2.2000000000000002</v>
      </c>
      <c r="AI1120" s="60">
        <f t="shared" si="1217"/>
        <v>-95.799999999999955</v>
      </c>
      <c r="AJ1120" s="60">
        <f t="shared" si="1279"/>
        <v>1957.3</v>
      </c>
      <c r="AK1120" s="133">
        <f t="shared" si="1280"/>
        <v>1866.3</v>
      </c>
      <c r="AL1120" s="41">
        <f t="shared" si="1290"/>
        <v>1980</v>
      </c>
      <c r="AM1120" s="56">
        <f t="shared" si="1214"/>
        <v>11.3</v>
      </c>
      <c r="AN1120" s="82">
        <f t="shared" si="1215"/>
        <v>0</v>
      </c>
      <c r="AO1120" s="82">
        <f t="shared" si="1218"/>
        <v>1</v>
      </c>
      <c r="AP1120" s="33">
        <f t="shared" si="1235"/>
        <v>1</v>
      </c>
      <c r="AQ1120" s="29">
        <f t="shared" si="1219"/>
        <v>12.1</v>
      </c>
      <c r="AR1120" s="86">
        <f t="shared" si="1220"/>
        <v>0</v>
      </c>
      <c r="AS1120" s="33">
        <f t="shared" si="1221"/>
        <v>1</v>
      </c>
      <c r="AT1120" s="19">
        <f t="shared" si="1222"/>
        <v>1930</v>
      </c>
      <c r="AU1120" s="18">
        <f t="shared" si="1236"/>
        <v>0</v>
      </c>
      <c r="AV1120" s="5">
        <f t="shared" si="1237"/>
        <v>0</v>
      </c>
      <c r="AW1120" s="17">
        <f t="shared" si="1223"/>
        <v>0</v>
      </c>
      <c r="AX1120" s="17">
        <f t="shared" si="1224"/>
        <v>0</v>
      </c>
      <c r="AY1120" s="17">
        <f t="shared" si="1238"/>
        <v>0</v>
      </c>
      <c r="AZ1120" s="19">
        <f t="shared" si="1239"/>
        <v>0</v>
      </c>
      <c r="BA1120" s="19">
        <f t="shared" si="1240"/>
        <v>1930</v>
      </c>
      <c r="BB1120" s="19">
        <f t="shared" si="1241"/>
        <v>1895</v>
      </c>
      <c r="BC1120" s="19">
        <f t="shared" si="1242"/>
        <v>0</v>
      </c>
      <c r="BD1120" s="17">
        <f t="shared" si="1243"/>
        <v>0</v>
      </c>
      <c r="BE1120" s="17">
        <f t="shared" si="1225"/>
        <v>1</v>
      </c>
      <c r="BF1120" s="38">
        <f t="shared" si="1226"/>
        <v>1895</v>
      </c>
      <c r="BG1120" s="38">
        <f t="shared" si="1227"/>
        <v>0</v>
      </c>
      <c r="BH1120" s="38">
        <f t="shared" si="1244"/>
        <v>-35</v>
      </c>
      <c r="BI1120" s="38">
        <f t="shared" si="1228"/>
        <v>-37.200000000000003</v>
      </c>
      <c r="BJ1120" s="5">
        <f t="shared" si="1229"/>
        <v>12.1</v>
      </c>
      <c r="BK1120" s="5">
        <f t="shared" si="1245"/>
        <v>0</v>
      </c>
      <c r="BL1120" s="22">
        <f t="shared" si="1246"/>
        <v>0</v>
      </c>
      <c r="BM1120" s="5">
        <f t="shared" si="1247"/>
        <v>-25.1</v>
      </c>
      <c r="BN1120" s="66">
        <f t="shared" si="1248"/>
        <v>-2510</v>
      </c>
      <c r="BO1120" s="5">
        <f>AP1120*BO1958</f>
        <v>0</v>
      </c>
      <c r="BP1120" s="5">
        <f>AU1120*BP1239</f>
        <v>0</v>
      </c>
      <c r="BQ1120" s="5">
        <f t="shared" si="1282"/>
        <v>-39</v>
      </c>
      <c r="BR1120" s="356">
        <f t="shared" si="1263"/>
        <v>-2549</v>
      </c>
      <c r="BS1120" s="5">
        <f t="shared" si="1249"/>
        <v>1866.3</v>
      </c>
      <c r="BT1120" s="6"/>
      <c r="BU1120" s="306">
        <v>44095</v>
      </c>
      <c r="BV1120" s="38">
        <f t="shared" si="1230"/>
        <v>1866.3</v>
      </c>
      <c r="BW1120" s="66">
        <f>BV27*BV1120</f>
        <v>153756.7968363816</v>
      </c>
      <c r="BX1120" s="66">
        <f t="shared" si="1259"/>
        <v>-7892.5687922227662</v>
      </c>
      <c r="BY1120" s="17">
        <f t="shared" si="1256"/>
        <v>0</v>
      </c>
      <c r="BZ1120" s="17">
        <f t="shared" si="1260"/>
        <v>1</v>
      </c>
      <c r="CA1120" s="66">
        <f t="shared" si="1283"/>
        <v>-2549</v>
      </c>
      <c r="CB1120" s="66">
        <f>N3+CE1120</f>
        <v>275400</v>
      </c>
      <c r="CC1120" s="66">
        <f t="shared" si="1272"/>
        <v>167078.59614434009</v>
      </c>
      <c r="CD1120" s="66">
        <f t="shared" si="1233"/>
        <v>-13321.799307958485</v>
      </c>
      <c r="CE1120" s="66">
        <f t="shared" si="1284"/>
        <v>225400</v>
      </c>
      <c r="CF1120" s="66">
        <f>MAX(CE404:CE1120)</f>
        <v>227949</v>
      </c>
      <c r="CG1120" s="66">
        <f t="shared" si="1234"/>
        <v>-2549</v>
      </c>
      <c r="CH1120" s="370">
        <f t="shared" si="1281"/>
        <v>44095</v>
      </c>
      <c r="CI1120" s="17">
        <f t="shared" si="1285"/>
        <v>0</v>
      </c>
      <c r="CJ1120" s="17">
        <f t="shared" si="1286"/>
        <v>1</v>
      </c>
      <c r="CK1120" s="38">
        <f>MAX(BV38:BV1120)</f>
        <v>2028</v>
      </c>
      <c r="CL1120" s="38">
        <f t="shared" si="1257"/>
        <v>-161.70000000000005</v>
      </c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59"/>
      <c r="DC1120" s="59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</row>
    <row r="1121" spans="1:147" customFormat="1" x14ac:dyDescent="0.25">
      <c r="A1121" s="3"/>
      <c r="B1121" s="254"/>
      <c r="C1121" s="5"/>
      <c r="D1121" s="5"/>
      <c r="E1121" s="66"/>
      <c r="F1121" s="66"/>
      <c r="G1121" s="4"/>
      <c r="H1121" s="8"/>
      <c r="I1121" s="3"/>
      <c r="J1121" s="306">
        <v>44102</v>
      </c>
      <c r="K1121" s="176">
        <v>1862.7</v>
      </c>
      <c r="L1121" s="176">
        <v>1923.6</v>
      </c>
      <c r="M1121" s="176">
        <v>1851.1</v>
      </c>
      <c r="N1121" s="178">
        <v>1907.6</v>
      </c>
      <c r="O1121" s="5">
        <f t="shared" si="1287"/>
        <v>72.5</v>
      </c>
      <c r="P1121" s="8">
        <f t="shared" si="1288"/>
        <v>3.8921994953562029E-2</v>
      </c>
      <c r="Q1121" s="8">
        <f>(AVERAGE(P1118:P1120))*Q1239</f>
        <v>1.5111219222387527E-2</v>
      </c>
      <c r="R1121" s="8">
        <f>P1120/P1239</f>
        <v>1.6213202412666812</v>
      </c>
      <c r="S1121" s="109">
        <f t="shared" si="1273"/>
        <v>1834.5523319544589</v>
      </c>
      <c r="T1121" s="5">
        <f t="shared" si="1274"/>
        <v>27.700000000000045</v>
      </c>
      <c r="U1121" s="8">
        <f t="shared" si="1270"/>
        <v>0.49636363636363556</v>
      </c>
      <c r="V1121" s="19">
        <f t="shared" si="1275"/>
        <v>0</v>
      </c>
      <c r="W1121" s="109">
        <f t="shared" si="1276"/>
        <v>1890.8476680455412</v>
      </c>
      <c r="X1121" s="5">
        <f t="shared" si="1277"/>
        <v>27.299999999999955</v>
      </c>
      <c r="Y1121" s="8">
        <f t="shared" si="1271"/>
        <v>0.50363636363636444</v>
      </c>
      <c r="Z1121" s="5">
        <f t="shared" si="1278"/>
        <v>17.599999999999909</v>
      </c>
      <c r="AA1121" s="5">
        <f>K1121*AA1239</f>
        <v>24.2151</v>
      </c>
      <c r="AB1121" s="5">
        <f t="shared" si="1289"/>
        <v>39.260431774296812</v>
      </c>
      <c r="AC1121" s="2">
        <f t="shared" si="1255"/>
        <v>44102</v>
      </c>
      <c r="AD1121" s="43">
        <f t="shared" si="1216"/>
        <v>1835</v>
      </c>
      <c r="AE1121" s="235">
        <v>7.6</v>
      </c>
      <c r="AF1121" s="131">
        <f>(AK1120&gt;AF1239)*1</f>
        <v>1</v>
      </c>
      <c r="AG1121" s="112">
        <f>MROUND((AD1121*AG1239),5)</f>
        <v>1800</v>
      </c>
      <c r="AH1121" s="113">
        <f>MROUND((AE1121*AH1239),0.1)</f>
        <v>1.4000000000000001</v>
      </c>
      <c r="AI1121" s="60">
        <f t="shared" si="1217"/>
        <v>41.299999999999955</v>
      </c>
      <c r="AJ1121" s="60">
        <f t="shared" si="1279"/>
        <v>1862.7</v>
      </c>
      <c r="AK1121" s="133">
        <f t="shared" si="1280"/>
        <v>1907.6</v>
      </c>
      <c r="AL1121" s="41">
        <f t="shared" si="1290"/>
        <v>1890</v>
      </c>
      <c r="AM1121" s="56">
        <f t="shared" si="1214"/>
        <v>9.2000000000000011</v>
      </c>
      <c r="AN1121" s="82">
        <f t="shared" si="1215"/>
        <v>1</v>
      </c>
      <c r="AO1121" s="82">
        <f t="shared" si="1218"/>
        <v>0</v>
      </c>
      <c r="AP1121" s="33">
        <f t="shared" si="1235"/>
        <v>1</v>
      </c>
      <c r="AQ1121" s="29">
        <f t="shared" si="1219"/>
        <v>7.6</v>
      </c>
      <c r="AR1121" s="86">
        <f t="shared" si="1220"/>
        <v>1</v>
      </c>
      <c r="AS1121" s="33">
        <f t="shared" si="1221"/>
        <v>0</v>
      </c>
      <c r="AT1121" s="19">
        <f t="shared" si="1222"/>
        <v>0</v>
      </c>
      <c r="AU1121" s="18">
        <f t="shared" si="1236"/>
        <v>0</v>
      </c>
      <c r="AV1121" s="5">
        <f t="shared" si="1237"/>
        <v>0</v>
      </c>
      <c r="AW1121" s="17">
        <f t="shared" si="1223"/>
        <v>0</v>
      </c>
      <c r="AX1121" s="17">
        <f t="shared" si="1224"/>
        <v>0</v>
      </c>
      <c r="AY1121" s="17">
        <f t="shared" si="1238"/>
        <v>0</v>
      </c>
      <c r="AZ1121" s="19">
        <f t="shared" si="1239"/>
        <v>0</v>
      </c>
      <c r="BA1121" s="19">
        <f t="shared" si="1240"/>
        <v>0</v>
      </c>
      <c r="BB1121" s="19">
        <f t="shared" si="1241"/>
        <v>0</v>
      </c>
      <c r="BC1121" s="19">
        <f t="shared" si="1242"/>
        <v>0</v>
      </c>
      <c r="BD1121" s="17">
        <f t="shared" si="1243"/>
        <v>0</v>
      </c>
      <c r="BE1121" s="17">
        <f t="shared" si="1225"/>
        <v>0</v>
      </c>
      <c r="BF1121" s="38">
        <f t="shared" si="1226"/>
        <v>0</v>
      </c>
      <c r="BG1121" s="38">
        <f t="shared" si="1227"/>
        <v>0</v>
      </c>
      <c r="BH1121" s="38">
        <f t="shared" si="1244"/>
        <v>0</v>
      </c>
      <c r="BI1121" s="38">
        <f t="shared" si="1228"/>
        <v>-1.4000000000000001</v>
      </c>
      <c r="BJ1121" s="5">
        <f t="shared" si="1229"/>
        <v>7.6</v>
      </c>
      <c r="BK1121" s="5">
        <f t="shared" si="1245"/>
        <v>0</v>
      </c>
      <c r="BL1121" s="22">
        <f t="shared" si="1246"/>
        <v>0</v>
      </c>
      <c r="BM1121" s="5">
        <f t="shared" si="1247"/>
        <v>6.1999999999999993</v>
      </c>
      <c r="BN1121" s="66">
        <f t="shared" si="1248"/>
        <v>619.99999999999989</v>
      </c>
      <c r="BO1121" s="5">
        <f>AP1121*BO1959</f>
        <v>0</v>
      </c>
      <c r="BP1121" s="5">
        <f>AU1121*BP1239</f>
        <v>0</v>
      </c>
      <c r="BQ1121" s="5">
        <f t="shared" si="1282"/>
        <v>-39</v>
      </c>
      <c r="BR1121" s="356">
        <f t="shared" si="1263"/>
        <v>580.99999999999989</v>
      </c>
      <c r="BS1121" s="5">
        <f t="shared" si="1249"/>
        <v>1907.6</v>
      </c>
      <c r="BT1121" s="6"/>
      <c r="BU1121" s="306">
        <v>44102</v>
      </c>
      <c r="BV1121" s="38">
        <f t="shared" si="1230"/>
        <v>1907.6</v>
      </c>
      <c r="BW1121" s="66">
        <f>BV27*BV1121</f>
        <v>157159.33432196407</v>
      </c>
      <c r="BX1121" s="66">
        <f t="shared" si="1259"/>
        <v>3402.537485582463</v>
      </c>
      <c r="BY1121" s="17">
        <f t="shared" si="1256"/>
        <v>1</v>
      </c>
      <c r="BZ1121" s="17">
        <f t="shared" si="1260"/>
        <v>0</v>
      </c>
      <c r="CA1121" s="66">
        <f t="shared" si="1283"/>
        <v>581</v>
      </c>
      <c r="CB1121" s="66">
        <f>N3+CE1121</f>
        <v>275981</v>
      </c>
      <c r="CC1121" s="66">
        <f t="shared" si="1272"/>
        <v>167078.59614434009</v>
      </c>
      <c r="CD1121" s="66">
        <f t="shared" si="1233"/>
        <v>-9919.2618223760219</v>
      </c>
      <c r="CE1121" s="66">
        <f t="shared" si="1284"/>
        <v>225981</v>
      </c>
      <c r="CF1121" s="66">
        <f>MAX(CE404:CE1121)</f>
        <v>227949</v>
      </c>
      <c r="CG1121" s="66">
        <f t="shared" si="1234"/>
        <v>-1968</v>
      </c>
      <c r="CH1121" s="370">
        <f t="shared" si="1281"/>
        <v>44102</v>
      </c>
      <c r="CI1121" s="17">
        <f t="shared" si="1285"/>
        <v>1</v>
      </c>
      <c r="CJ1121" s="17">
        <f t="shared" si="1286"/>
        <v>0</v>
      </c>
      <c r="CK1121" s="38">
        <f>MAX(BV38:BV1121)</f>
        <v>2028</v>
      </c>
      <c r="CL1121" s="38">
        <f t="shared" si="1257"/>
        <v>-120.40000000000009</v>
      </c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59"/>
      <c r="DC1121" s="59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</row>
    <row r="1122" spans="1:147" customFormat="1" x14ac:dyDescent="0.25">
      <c r="A1122" s="3"/>
      <c r="B1122" s="254">
        <f t="shared" ref="B1122:B1153" si="1291">J1083</f>
        <v>43836</v>
      </c>
      <c r="C1122" s="5">
        <f>G1118+E1122</f>
        <v>50210</v>
      </c>
      <c r="D1122" s="5">
        <v>0</v>
      </c>
      <c r="E1122" s="66">
        <f>-F1120</f>
        <v>-18716</v>
      </c>
      <c r="F1122" s="66">
        <f t="shared" ref="F1122:F1153" si="1292">BR1083</f>
        <v>501</v>
      </c>
      <c r="G1122" s="4">
        <f>C1122+F1122</f>
        <v>50711</v>
      </c>
      <c r="H1122" s="8">
        <f t="shared" ref="H1122:H1153" si="1293">F1122/C1122</f>
        <v>9.9780920135431189E-3</v>
      </c>
      <c r="I1122" s="3"/>
      <c r="J1122" s="306">
        <v>44109</v>
      </c>
      <c r="K1122" s="176">
        <v>1910.9</v>
      </c>
      <c r="L1122" s="176">
        <v>1936.8</v>
      </c>
      <c r="M1122" s="176">
        <v>1877.2</v>
      </c>
      <c r="N1122" s="178">
        <v>1926.2</v>
      </c>
      <c r="O1122" s="5">
        <f t="shared" si="1287"/>
        <v>59.599999999999909</v>
      </c>
      <c r="P1122" s="8">
        <f t="shared" si="1288"/>
        <v>3.1189491862473131E-2</v>
      </c>
      <c r="Q1122" s="8">
        <f>(AVERAGE(P1119:P1121))*Q1239</f>
        <v>1.5932053499649532E-2</v>
      </c>
      <c r="R1122" s="8">
        <f>P1121/P1239</f>
        <v>1.1038020752293147</v>
      </c>
      <c r="S1122" s="109">
        <f t="shared" si="1273"/>
        <v>1880.4554389675197</v>
      </c>
      <c r="T1122" s="5">
        <f t="shared" si="1274"/>
        <v>30.900000000000091</v>
      </c>
      <c r="U1122" s="8">
        <f t="shared" si="1270"/>
        <v>0.48499999999999849</v>
      </c>
      <c r="V1122" s="19">
        <f t="shared" si="1275"/>
        <v>0</v>
      </c>
      <c r="W1122" s="109">
        <f t="shared" si="1276"/>
        <v>1941.3445610324804</v>
      </c>
      <c r="X1122" s="5">
        <f t="shared" si="1277"/>
        <v>29.099999999999909</v>
      </c>
      <c r="Y1122" s="8">
        <f t="shared" si="1271"/>
        <v>0.51500000000000146</v>
      </c>
      <c r="Z1122" s="5">
        <f t="shared" si="1278"/>
        <v>0</v>
      </c>
      <c r="AA1122" s="5">
        <f>K1122*AA1239</f>
        <v>24.841699999999999</v>
      </c>
      <c r="AB1122" s="5">
        <f t="shared" si="1289"/>
        <v>27.420320012224067</v>
      </c>
      <c r="AC1122" s="2">
        <f t="shared" si="1255"/>
        <v>44109</v>
      </c>
      <c r="AD1122" s="43">
        <f t="shared" si="1216"/>
        <v>1880</v>
      </c>
      <c r="AE1122" s="235">
        <v>19.399999999999999</v>
      </c>
      <c r="AF1122" s="131">
        <f>(AK1121&gt;AF1239)*1</f>
        <v>1</v>
      </c>
      <c r="AG1122" s="112">
        <f>MROUND((AD1122*AG1239),5)</f>
        <v>1845</v>
      </c>
      <c r="AH1122" s="113">
        <f>MROUND((AE1122*AH1239),0.1)</f>
        <v>3.5</v>
      </c>
      <c r="AI1122" s="60">
        <f t="shared" si="1217"/>
        <v>18.600000000000136</v>
      </c>
      <c r="AJ1122" s="60">
        <f t="shared" si="1279"/>
        <v>1910.9</v>
      </c>
      <c r="AK1122" s="133">
        <f t="shared" si="1280"/>
        <v>1926.2</v>
      </c>
      <c r="AL1122" s="41">
        <f t="shared" si="1290"/>
        <v>1940</v>
      </c>
      <c r="AM1122" s="56">
        <f t="shared" si="1214"/>
        <v>19.8</v>
      </c>
      <c r="AN1122" s="82">
        <f t="shared" si="1215"/>
        <v>1</v>
      </c>
      <c r="AO1122" s="82">
        <f t="shared" si="1218"/>
        <v>0</v>
      </c>
      <c r="AP1122" s="33">
        <f t="shared" si="1235"/>
        <v>1</v>
      </c>
      <c r="AQ1122" s="29">
        <f t="shared" si="1219"/>
        <v>19.399999999999999</v>
      </c>
      <c r="AR1122" s="86">
        <f t="shared" si="1220"/>
        <v>1</v>
      </c>
      <c r="AS1122" s="33">
        <f t="shared" si="1221"/>
        <v>0</v>
      </c>
      <c r="AT1122" s="19">
        <f t="shared" si="1222"/>
        <v>0</v>
      </c>
      <c r="AU1122" s="18">
        <f t="shared" si="1236"/>
        <v>0</v>
      </c>
      <c r="AV1122" s="5">
        <f t="shared" si="1237"/>
        <v>0</v>
      </c>
      <c r="AW1122" s="17">
        <f t="shared" si="1223"/>
        <v>0</v>
      </c>
      <c r="AX1122" s="17">
        <f t="shared" si="1224"/>
        <v>0</v>
      </c>
      <c r="AY1122" s="17">
        <f t="shared" si="1238"/>
        <v>0</v>
      </c>
      <c r="AZ1122" s="19">
        <f t="shared" si="1239"/>
        <v>0</v>
      </c>
      <c r="BA1122" s="19">
        <f t="shared" si="1240"/>
        <v>0</v>
      </c>
      <c r="BB1122" s="19">
        <f t="shared" si="1241"/>
        <v>0</v>
      </c>
      <c r="BC1122" s="19">
        <f t="shared" si="1242"/>
        <v>0</v>
      </c>
      <c r="BD1122" s="17">
        <f t="shared" si="1243"/>
        <v>0</v>
      </c>
      <c r="BE1122" s="17">
        <f t="shared" si="1225"/>
        <v>0</v>
      </c>
      <c r="BF1122" s="38">
        <f t="shared" si="1226"/>
        <v>0</v>
      </c>
      <c r="BG1122" s="38">
        <f t="shared" si="1227"/>
        <v>0</v>
      </c>
      <c r="BH1122" s="38">
        <f t="shared" si="1244"/>
        <v>0</v>
      </c>
      <c r="BI1122" s="38">
        <f t="shared" si="1228"/>
        <v>-3.5</v>
      </c>
      <c r="BJ1122" s="5">
        <f t="shared" si="1229"/>
        <v>19.399999999999999</v>
      </c>
      <c r="BK1122" s="5">
        <f t="shared" si="1245"/>
        <v>0</v>
      </c>
      <c r="BL1122" s="22">
        <f t="shared" si="1246"/>
        <v>0</v>
      </c>
      <c r="BM1122" s="5">
        <f t="shared" si="1247"/>
        <v>15.899999999999999</v>
      </c>
      <c r="BN1122" s="66">
        <f t="shared" si="1248"/>
        <v>1589.9999999999998</v>
      </c>
      <c r="BO1122" s="5">
        <f>AP1122*BO1960</f>
        <v>0</v>
      </c>
      <c r="BP1122" s="5">
        <f>AU1122*BP1239</f>
        <v>0</v>
      </c>
      <c r="BQ1122" s="5">
        <f t="shared" si="1282"/>
        <v>-39</v>
      </c>
      <c r="BR1122" s="356">
        <f t="shared" si="1263"/>
        <v>1550.9999999999998</v>
      </c>
      <c r="BS1122" s="5">
        <f t="shared" si="1249"/>
        <v>1926.2</v>
      </c>
      <c r="BT1122" s="6"/>
      <c r="BU1122" s="306">
        <v>44109</v>
      </c>
      <c r="BV1122" s="38">
        <f t="shared" si="1230"/>
        <v>1926.2</v>
      </c>
      <c r="BW1122" s="66">
        <f>BV27*BV1122</f>
        <v>158691.71197890921</v>
      </c>
      <c r="BX1122" s="66">
        <f t="shared" si="1259"/>
        <v>1532.3776569451438</v>
      </c>
      <c r="BY1122" s="17">
        <f t="shared" si="1256"/>
        <v>1</v>
      </c>
      <c r="BZ1122" s="17">
        <f t="shared" si="1260"/>
        <v>0</v>
      </c>
      <c r="CA1122" s="66">
        <f t="shared" si="1283"/>
        <v>1551</v>
      </c>
      <c r="CB1122" s="66">
        <f>N3+CE1122</f>
        <v>277532</v>
      </c>
      <c r="CC1122" s="66">
        <f t="shared" si="1272"/>
        <v>167078.59614434009</v>
      </c>
      <c r="CD1122" s="66">
        <f t="shared" si="1233"/>
        <v>-8386.8841654308781</v>
      </c>
      <c r="CE1122" s="66">
        <f t="shared" si="1284"/>
        <v>227532</v>
      </c>
      <c r="CF1122" s="66">
        <f>MAX(CE404:CE1122)</f>
        <v>227949</v>
      </c>
      <c r="CG1122" s="66">
        <f t="shared" si="1234"/>
        <v>-417</v>
      </c>
      <c r="CH1122" s="370">
        <f t="shared" si="1281"/>
        <v>44109</v>
      </c>
      <c r="CI1122" s="17">
        <f t="shared" si="1285"/>
        <v>1</v>
      </c>
      <c r="CJ1122" s="17">
        <f t="shared" si="1286"/>
        <v>0</v>
      </c>
      <c r="CK1122" s="38">
        <f>MAX(BV38:BV1122)</f>
        <v>2028</v>
      </c>
      <c r="CL1122" s="38">
        <f t="shared" si="1257"/>
        <v>-101.79999999999995</v>
      </c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59"/>
      <c r="DC1122" s="59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</row>
    <row r="1123" spans="1:147" customFormat="1" x14ac:dyDescent="0.25">
      <c r="A1123" s="3"/>
      <c r="B1123" s="254">
        <f t="shared" si="1291"/>
        <v>43843</v>
      </c>
      <c r="C1123" s="5">
        <f t="shared" ref="C1123:C1154" si="1294">G1122</f>
        <v>50711</v>
      </c>
      <c r="D1123" s="5">
        <v>0</v>
      </c>
      <c r="E1123" s="66">
        <v>0</v>
      </c>
      <c r="F1123" s="66">
        <f t="shared" si="1292"/>
        <v>621</v>
      </c>
      <c r="G1123" s="4">
        <f t="shared" ref="G1123:G1154" si="1295">G1122+F1123</f>
        <v>51332</v>
      </c>
      <c r="H1123" s="8">
        <f t="shared" si="1293"/>
        <v>1.2245863816528958E-2</v>
      </c>
      <c r="I1123" s="3"/>
      <c r="J1123" s="306">
        <v>44116</v>
      </c>
      <c r="K1123" s="176">
        <v>1935</v>
      </c>
      <c r="L1123" s="176">
        <v>1939.4</v>
      </c>
      <c r="M1123" s="176">
        <v>1885</v>
      </c>
      <c r="N1123" s="178">
        <v>1906.4</v>
      </c>
      <c r="O1123" s="5">
        <f t="shared" si="1287"/>
        <v>54.400000000000091</v>
      </c>
      <c r="P1123" s="8">
        <f t="shared" si="1288"/>
        <v>2.8113695090439324E-2</v>
      </c>
      <c r="Q1123" s="8">
        <f>(AVERAGE(P1120:P1122))*Q1239</f>
        <v>1.6970943861102927E-2</v>
      </c>
      <c r="R1123" s="8">
        <f>P1122/P1239</f>
        <v>0.88451339362796466</v>
      </c>
      <c r="S1123" s="109">
        <f t="shared" si="1273"/>
        <v>1902.1612236287658</v>
      </c>
      <c r="T1123" s="5">
        <f t="shared" si="1274"/>
        <v>35</v>
      </c>
      <c r="U1123" s="8">
        <f t="shared" si="1270"/>
        <v>0.5</v>
      </c>
      <c r="V1123" s="19">
        <f t="shared" si="1275"/>
        <v>0</v>
      </c>
      <c r="W1123" s="109">
        <f t="shared" si="1276"/>
        <v>1967.8387763712342</v>
      </c>
      <c r="X1123" s="5">
        <f t="shared" si="1277"/>
        <v>35</v>
      </c>
      <c r="Y1123" s="8">
        <f t="shared" si="1271"/>
        <v>0.5</v>
      </c>
      <c r="Z1123" s="5">
        <f t="shared" si="1278"/>
        <v>0</v>
      </c>
      <c r="AA1123" s="5">
        <f>K1123*AA1239</f>
        <v>25.154999999999998</v>
      </c>
      <c r="AB1123" s="5">
        <f t="shared" si="1289"/>
        <v>22.249934416711447</v>
      </c>
      <c r="AC1123" s="2">
        <f t="shared" si="1255"/>
        <v>44116</v>
      </c>
      <c r="AD1123" s="43">
        <f t="shared" si="1216"/>
        <v>1900</v>
      </c>
      <c r="AE1123" s="235">
        <v>13.2</v>
      </c>
      <c r="AF1123" s="131">
        <f>(AK1122&gt;AF1239)*1</f>
        <v>1</v>
      </c>
      <c r="AG1123" s="112">
        <f>MROUND((AD1123*AG1239),5)</f>
        <v>1865</v>
      </c>
      <c r="AH1123" s="113">
        <f>MROUND((AE1123*AH1239),0.1)</f>
        <v>2.4000000000000004</v>
      </c>
      <c r="AI1123" s="60">
        <f t="shared" si="1217"/>
        <v>-19.799999999999955</v>
      </c>
      <c r="AJ1123" s="60">
        <f t="shared" si="1279"/>
        <v>1935</v>
      </c>
      <c r="AK1123" s="133">
        <f t="shared" si="1280"/>
        <v>1906.4</v>
      </c>
      <c r="AL1123" s="41">
        <f t="shared" si="1290"/>
        <v>1970</v>
      </c>
      <c r="AM1123" s="56">
        <f t="shared" si="1214"/>
        <v>14.100000000000001</v>
      </c>
      <c r="AN1123" s="82">
        <f t="shared" si="1215"/>
        <v>0</v>
      </c>
      <c r="AO1123" s="82">
        <f t="shared" si="1218"/>
        <v>1</v>
      </c>
      <c r="AP1123" s="33">
        <f t="shared" si="1235"/>
        <v>1</v>
      </c>
      <c r="AQ1123" s="29">
        <f t="shared" si="1219"/>
        <v>13.2</v>
      </c>
      <c r="AR1123" s="86">
        <f t="shared" si="1220"/>
        <v>1</v>
      </c>
      <c r="AS1123" s="33">
        <f t="shared" si="1221"/>
        <v>0</v>
      </c>
      <c r="AT1123" s="19">
        <f t="shared" si="1222"/>
        <v>0</v>
      </c>
      <c r="AU1123" s="18">
        <f t="shared" si="1236"/>
        <v>0</v>
      </c>
      <c r="AV1123" s="5">
        <f t="shared" si="1237"/>
        <v>0</v>
      </c>
      <c r="AW1123" s="17">
        <f t="shared" si="1223"/>
        <v>0</v>
      </c>
      <c r="AX1123" s="17">
        <f t="shared" si="1224"/>
        <v>0</v>
      </c>
      <c r="AY1123" s="17">
        <f t="shared" si="1238"/>
        <v>0</v>
      </c>
      <c r="AZ1123" s="19">
        <f t="shared" si="1239"/>
        <v>0</v>
      </c>
      <c r="BA1123" s="19">
        <f t="shared" si="1240"/>
        <v>0</v>
      </c>
      <c r="BB1123" s="19">
        <f t="shared" si="1241"/>
        <v>0</v>
      </c>
      <c r="BC1123" s="19">
        <f t="shared" si="1242"/>
        <v>0</v>
      </c>
      <c r="BD1123" s="17">
        <f t="shared" si="1243"/>
        <v>0</v>
      </c>
      <c r="BE1123" s="17">
        <f t="shared" si="1225"/>
        <v>0</v>
      </c>
      <c r="BF1123" s="38">
        <f t="shared" si="1226"/>
        <v>0</v>
      </c>
      <c r="BG1123" s="38">
        <f t="shared" si="1227"/>
        <v>0</v>
      </c>
      <c r="BH1123" s="38">
        <f t="shared" si="1244"/>
        <v>0</v>
      </c>
      <c r="BI1123" s="38">
        <f t="shared" si="1228"/>
        <v>-2.4000000000000004</v>
      </c>
      <c r="BJ1123" s="5">
        <f t="shared" si="1229"/>
        <v>13.2</v>
      </c>
      <c r="BK1123" s="5">
        <f t="shared" si="1245"/>
        <v>0</v>
      </c>
      <c r="BL1123" s="22">
        <f t="shared" si="1246"/>
        <v>0</v>
      </c>
      <c r="BM1123" s="5">
        <f t="shared" si="1247"/>
        <v>10.799999999999999</v>
      </c>
      <c r="BN1123" s="66">
        <f t="shared" si="1248"/>
        <v>1080</v>
      </c>
      <c r="BO1123" s="5">
        <f>AP1123*BO1961</f>
        <v>0</v>
      </c>
      <c r="BP1123" s="5">
        <f>AU1123*BP1239</f>
        <v>0</v>
      </c>
      <c r="BQ1123" s="5">
        <f t="shared" si="1282"/>
        <v>-39</v>
      </c>
      <c r="BR1123" s="356">
        <f t="shared" si="1263"/>
        <v>1041</v>
      </c>
      <c r="BS1123" s="5">
        <f t="shared" si="1249"/>
        <v>1906.4</v>
      </c>
      <c r="BT1123" s="6"/>
      <c r="BU1123" s="306">
        <v>44116</v>
      </c>
      <c r="BV1123" s="38">
        <f t="shared" si="1230"/>
        <v>1906.4</v>
      </c>
      <c r="BW1123" s="66">
        <f>BV27*BV1123</f>
        <v>157060.47124732248</v>
      </c>
      <c r="BX1123" s="66">
        <f t="shared" si="1259"/>
        <v>-1631.2407315867313</v>
      </c>
      <c r="BY1123" s="17">
        <f t="shared" si="1256"/>
        <v>0</v>
      </c>
      <c r="BZ1123" s="17">
        <f t="shared" si="1260"/>
        <v>1</v>
      </c>
      <c r="CA1123" s="66">
        <f t="shared" si="1283"/>
        <v>1041</v>
      </c>
      <c r="CB1123" s="66">
        <f>N3+CE1123</f>
        <v>278573</v>
      </c>
      <c r="CC1123" s="66">
        <f t="shared" si="1272"/>
        <v>167078.59614434009</v>
      </c>
      <c r="CD1123" s="66">
        <f t="shared" si="1233"/>
        <v>-10018.124897017609</v>
      </c>
      <c r="CE1123" s="66">
        <f t="shared" si="1284"/>
        <v>228573</v>
      </c>
      <c r="CF1123" s="66">
        <f>MAX(CE404:CE1123)</f>
        <v>228573</v>
      </c>
      <c r="CG1123" s="66">
        <f t="shared" si="1234"/>
        <v>0</v>
      </c>
      <c r="CH1123" s="370">
        <f t="shared" si="1281"/>
        <v>44116</v>
      </c>
      <c r="CI1123" s="17">
        <f t="shared" si="1285"/>
        <v>1</v>
      </c>
      <c r="CJ1123" s="17">
        <f t="shared" si="1286"/>
        <v>0</v>
      </c>
      <c r="CK1123" s="38">
        <f>MAX(BV38:BV1123)</f>
        <v>2028</v>
      </c>
      <c r="CL1123" s="38">
        <f t="shared" si="1257"/>
        <v>-121.59999999999991</v>
      </c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59"/>
      <c r="DC1123" s="59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</row>
    <row r="1124" spans="1:147" customFormat="1" x14ac:dyDescent="0.25">
      <c r="A1124" s="3"/>
      <c r="B1124" s="254">
        <f t="shared" si="1291"/>
        <v>43850</v>
      </c>
      <c r="C1124" s="5">
        <f t="shared" si="1294"/>
        <v>51332</v>
      </c>
      <c r="D1124" s="5">
        <v>0</v>
      </c>
      <c r="E1124" s="66">
        <f t="shared" ref="E1124:E1142" si="1296">E1123</f>
        <v>0</v>
      </c>
      <c r="F1124" s="66">
        <f t="shared" si="1292"/>
        <v>1031</v>
      </c>
      <c r="G1124" s="4">
        <f t="shared" si="1295"/>
        <v>52363</v>
      </c>
      <c r="H1124" s="8">
        <f t="shared" si="1293"/>
        <v>2.008493727109795E-2</v>
      </c>
      <c r="I1124" s="3"/>
      <c r="J1124" s="306">
        <v>44123</v>
      </c>
      <c r="K1124" s="176">
        <v>1903.2</v>
      </c>
      <c r="L1124" s="176">
        <v>1936</v>
      </c>
      <c r="M1124" s="176">
        <v>1894.2</v>
      </c>
      <c r="N1124" s="178">
        <v>1905.2</v>
      </c>
      <c r="O1124" s="5">
        <f t="shared" si="1287"/>
        <v>41.799999999999955</v>
      </c>
      <c r="P1124" s="8">
        <f t="shared" si="1288"/>
        <v>2.1963009667927677E-2</v>
      </c>
      <c r="Q1124" s="8">
        <f>(AVERAGE(P1121:P1123))*Q1239</f>
        <v>1.3096690920863263E-2</v>
      </c>
      <c r="R1124" s="8">
        <f>P1123/P1239</f>
        <v>0.79728582823710492</v>
      </c>
      <c r="S1124" s="109">
        <f t="shared" si="1273"/>
        <v>1878.2743778394131</v>
      </c>
      <c r="T1124" s="5">
        <f t="shared" si="1274"/>
        <v>23.200000000000045</v>
      </c>
      <c r="U1124" s="8">
        <f t="shared" si="1270"/>
        <v>0.53599999999999914</v>
      </c>
      <c r="V1124" s="19">
        <f t="shared" si="1275"/>
        <v>0</v>
      </c>
      <c r="W1124" s="109">
        <f t="shared" si="1276"/>
        <v>1928.125622160587</v>
      </c>
      <c r="X1124" s="5">
        <f t="shared" si="1277"/>
        <v>26.799999999999955</v>
      </c>
      <c r="Y1124" s="8">
        <f t="shared" si="1271"/>
        <v>0.46400000000000086</v>
      </c>
      <c r="Z1124" s="5">
        <f t="shared" si="1278"/>
        <v>0</v>
      </c>
      <c r="AA1124" s="5">
        <f>K1124*AA1239</f>
        <v>24.741599999999998</v>
      </c>
      <c r="AB1124" s="5">
        <f t="shared" si="1289"/>
        <v>19.726127047911152</v>
      </c>
      <c r="AC1124" s="2">
        <f t="shared" si="1255"/>
        <v>44123</v>
      </c>
      <c r="AD1124" s="43">
        <f t="shared" si="1216"/>
        <v>1880</v>
      </c>
      <c r="AE1124" s="235">
        <v>11.1</v>
      </c>
      <c r="AF1124" s="131">
        <f>(AK1123&gt;AF1239)*1</f>
        <v>1</v>
      </c>
      <c r="AG1124" s="112">
        <f>MROUND((AD1124*AG1239),5)</f>
        <v>1845</v>
      </c>
      <c r="AH1124" s="113">
        <f>MROUND((AE1124*AH1239),0.1)</f>
        <v>2</v>
      </c>
      <c r="AI1124" s="60">
        <f t="shared" si="1217"/>
        <v>-1.2000000000000455</v>
      </c>
      <c r="AJ1124" s="60">
        <f t="shared" si="1279"/>
        <v>1903.2</v>
      </c>
      <c r="AK1124" s="133">
        <f t="shared" si="1280"/>
        <v>1905.2</v>
      </c>
      <c r="AL1124" s="41">
        <f t="shared" si="1290"/>
        <v>1930</v>
      </c>
      <c r="AM1124" s="56">
        <f t="shared" si="1214"/>
        <v>11.100000000000001</v>
      </c>
      <c r="AN1124" s="82">
        <f t="shared" si="1215"/>
        <v>0</v>
      </c>
      <c r="AO1124" s="82">
        <f t="shared" si="1218"/>
        <v>1</v>
      </c>
      <c r="AP1124" s="33">
        <f t="shared" si="1235"/>
        <v>1</v>
      </c>
      <c r="AQ1124" s="29">
        <f t="shared" si="1219"/>
        <v>11.1</v>
      </c>
      <c r="AR1124" s="86">
        <f t="shared" si="1220"/>
        <v>1</v>
      </c>
      <c r="AS1124" s="33">
        <f t="shared" si="1221"/>
        <v>0</v>
      </c>
      <c r="AT1124" s="19">
        <f t="shared" si="1222"/>
        <v>0</v>
      </c>
      <c r="AU1124" s="18">
        <f t="shared" si="1236"/>
        <v>0</v>
      </c>
      <c r="AV1124" s="5">
        <f t="shared" si="1237"/>
        <v>0</v>
      </c>
      <c r="AW1124" s="17">
        <f t="shared" si="1223"/>
        <v>0</v>
      </c>
      <c r="AX1124" s="17">
        <f t="shared" si="1224"/>
        <v>0</v>
      </c>
      <c r="AY1124" s="17">
        <f t="shared" si="1238"/>
        <v>0</v>
      </c>
      <c r="AZ1124" s="19">
        <f t="shared" si="1239"/>
        <v>0</v>
      </c>
      <c r="BA1124" s="19">
        <f t="shared" si="1240"/>
        <v>0</v>
      </c>
      <c r="BB1124" s="19">
        <f t="shared" si="1241"/>
        <v>0</v>
      </c>
      <c r="BC1124" s="19">
        <f t="shared" si="1242"/>
        <v>0</v>
      </c>
      <c r="BD1124" s="17">
        <f t="shared" si="1243"/>
        <v>0</v>
      </c>
      <c r="BE1124" s="17">
        <f t="shared" si="1225"/>
        <v>0</v>
      </c>
      <c r="BF1124" s="38">
        <f t="shared" si="1226"/>
        <v>0</v>
      </c>
      <c r="BG1124" s="38">
        <f t="shared" si="1227"/>
        <v>0</v>
      </c>
      <c r="BH1124" s="38">
        <f t="shared" si="1244"/>
        <v>0</v>
      </c>
      <c r="BI1124" s="38">
        <f t="shared" si="1228"/>
        <v>-2</v>
      </c>
      <c r="BJ1124" s="5">
        <f t="shared" si="1229"/>
        <v>11.1</v>
      </c>
      <c r="BK1124" s="5">
        <f t="shared" si="1245"/>
        <v>0</v>
      </c>
      <c r="BL1124" s="22">
        <f t="shared" si="1246"/>
        <v>0</v>
      </c>
      <c r="BM1124" s="5">
        <f t="shared" si="1247"/>
        <v>9.1</v>
      </c>
      <c r="BN1124" s="66">
        <f t="shared" si="1248"/>
        <v>910</v>
      </c>
      <c r="BO1124" s="5">
        <f>AP1124*BO1962</f>
        <v>0</v>
      </c>
      <c r="BP1124" s="5">
        <f>AU1124*BP1239</f>
        <v>0</v>
      </c>
      <c r="BQ1124" s="5">
        <f t="shared" si="1282"/>
        <v>-39</v>
      </c>
      <c r="BR1124" s="356">
        <f t="shared" si="1263"/>
        <v>871</v>
      </c>
      <c r="BS1124" s="5">
        <f t="shared" si="1249"/>
        <v>1905.2</v>
      </c>
      <c r="BT1124" s="6"/>
      <c r="BU1124" s="306">
        <v>44123</v>
      </c>
      <c r="BV1124" s="38">
        <f t="shared" si="1230"/>
        <v>1905.2</v>
      </c>
      <c r="BW1124" s="66">
        <f>BV27*BV1124</f>
        <v>156961.60817268083</v>
      </c>
      <c r="BX1124" s="66">
        <f t="shared" si="1259"/>
        <v>-98.863074641645653</v>
      </c>
      <c r="BY1124" s="17">
        <f t="shared" si="1256"/>
        <v>0</v>
      </c>
      <c r="BZ1124" s="17">
        <f t="shared" si="1260"/>
        <v>1</v>
      </c>
      <c r="CA1124" s="66">
        <f t="shared" si="1283"/>
        <v>871</v>
      </c>
      <c r="CB1124" s="66">
        <f>N3+CE1124</f>
        <v>279444</v>
      </c>
      <c r="CC1124" s="66">
        <f t="shared" si="1272"/>
        <v>167078.59614434009</v>
      </c>
      <c r="CD1124" s="66">
        <f t="shared" si="1233"/>
        <v>-10116.987971659255</v>
      </c>
      <c r="CE1124" s="66">
        <f t="shared" si="1284"/>
        <v>229444</v>
      </c>
      <c r="CF1124" s="66">
        <f>MAX(CE404:CE1124)</f>
        <v>229444</v>
      </c>
      <c r="CG1124" s="66">
        <f t="shared" si="1234"/>
        <v>0</v>
      </c>
      <c r="CH1124" s="370">
        <f t="shared" si="1281"/>
        <v>44123</v>
      </c>
      <c r="CI1124" s="17">
        <f t="shared" si="1285"/>
        <v>1</v>
      </c>
      <c r="CJ1124" s="17">
        <f t="shared" si="1286"/>
        <v>0</v>
      </c>
      <c r="CK1124" s="38">
        <f>MAX(BV38:BV1124)</f>
        <v>2028</v>
      </c>
      <c r="CL1124" s="38">
        <f t="shared" si="1257"/>
        <v>-122.79999999999995</v>
      </c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59"/>
      <c r="DC1124" s="59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</row>
    <row r="1125" spans="1:147" s="39" customFormat="1" x14ac:dyDescent="0.25">
      <c r="A1125" s="59"/>
      <c r="B1125" s="254">
        <f t="shared" si="1291"/>
        <v>43857</v>
      </c>
      <c r="C1125" s="5">
        <f t="shared" si="1294"/>
        <v>52363</v>
      </c>
      <c r="D1125" s="5">
        <v>0</v>
      </c>
      <c r="E1125" s="66">
        <f t="shared" si="1296"/>
        <v>0</v>
      </c>
      <c r="F1125" s="66">
        <f t="shared" si="1292"/>
        <v>361</v>
      </c>
      <c r="G1125" s="4">
        <f t="shared" si="1295"/>
        <v>52724</v>
      </c>
      <c r="H1125" s="8">
        <f t="shared" si="1293"/>
        <v>6.8941810056719439E-3</v>
      </c>
      <c r="I1125" s="59"/>
      <c r="J1125" s="306">
        <v>44130</v>
      </c>
      <c r="K1125" s="176">
        <v>1906</v>
      </c>
      <c r="L1125" s="176">
        <v>1913.8</v>
      </c>
      <c r="M1125" s="176">
        <v>1859.2</v>
      </c>
      <c r="N1125" s="178">
        <v>1879.9</v>
      </c>
      <c r="O1125" s="5">
        <f t="shared" si="1287"/>
        <v>54.599999999999909</v>
      </c>
      <c r="P1125" s="8">
        <f t="shared" si="1288"/>
        <v>2.8646379853095441E-2</v>
      </c>
      <c r="Q1125" s="8">
        <f>(AVERAGE(P1122:P1124))*Q1239</f>
        <v>1.0835492882778686E-2</v>
      </c>
      <c r="R1125" s="8">
        <f>P1124/P1239</f>
        <v>0.622856451183046</v>
      </c>
      <c r="S1125" s="109">
        <f t="shared" si="1273"/>
        <v>1885.3475505654237</v>
      </c>
      <c r="T1125" s="5">
        <f t="shared" si="1274"/>
        <v>21</v>
      </c>
      <c r="U1125" s="8">
        <f t="shared" si="1270"/>
        <v>0.47499999999999998</v>
      </c>
      <c r="V1125" s="19">
        <f t="shared" si="1275"/>
        <v>5.0999999999999091</v>
      </c>
      <c r="W1125" s="109">
        <f t="shared" si="1276"/>
        <v>1926.6524494345763</v>
      </c>
      <c r="X1125" s="5">
        <f t="shared" si="1277"/>
        <v>19</v>
      </c>
      <c r="Y1125" s="8">
        <f t="shared" si="1271"/>
        <v>0.52500000000000002</v>
      </c>
      <c r="Z1125" s="5">
        <f t="shared" si="1278"/>
        <v>0</v>
      </c>
      <c r="AA1125" s="5">
        <f>K1125*AA1239</f>
        <v>24.777999999999999</v>
      </c>
      <c r="AB1125" s="5">
        <f t="shared" si="1289"/>
        <v>15.433137147413513</v>
      </c>
      <c r="AC1125" s="2">
        <f t="shared" si="1255"/>
        <v>44130</v>
      </c>
      <c r="AD1125" s="43">
        <f t="shared" si="1216"/>
        <v>1885</v>
      </c>
      <c r="AE1125" s="235">
        <v>10.5</v>
      </c>
      <c r="AF1125" s="131">
        <f>(AK1124&gt;AF1239)*1</f>
        <v>1</v>
      </c>
      <c r="AG1125" s="112">
        <f>MROUND((AD1125*AG1239),5)</f>
        <v>1850</v>
      </c>
      <c r="AH1125" s="113">
        <f>MROUND((AE1125*AH1239),0.1)</f>
        <v>1.9000000000000001</v>
      </c>
      <c r="AI1125" s="60">
        <f t="shared" si="1217"/>
        <v>-25.299999999999955</v>
      </c>
      <c r="AJ1125" s="60">
        <f t="shared" si="1279"/>
        <v>1906</v>
      </c>
      <c r="AK1125" s="133">
        <f t="shared" si="1280"/>
        <v>1879.9</v>
      </c>
      <c r="AL1125" s="41">
        <f t="shared" si="1290"/>
        <v>1925</v>
      </c>
      <c r="AM1125" s="56">
        <f t="shared" si="1214"/>
        <v>9.2000000000000011</v>
      </c>
      <c r="AN1125" s="82">
        <f t="shared" si="1215"/>
        <v>0</v>
      </c>
      <c r="AO1125" s="82">
        <f t="shared" si="1218"/>
        <v>1</v>
      </c>
      <c r="AP1125" s="33">
        <f t="shared" si="1235"/>
        <v>1</v>
      </c>
      <c r="AQ1125" s="29">
        <f t="shared" si="1219"/>
        <v>10.5</v>
      </c>
      <c r="AR1125" s="86">
        <f t="shared" si="1220"/>
        <v>0</v>
      </c>
      <c r="AS1125" s="33">
        <f t="shared" si="1221"/>
        <v>1</v>
      </c>
      <c r="AT1125" s="19">
        <f t="shared" si="1222"/>
        <v>1885</v>
      </c>
      <c r="AU1125" s="18">
        <f t="shared" si="1236"/>
        <v>0</v>
      </c>
      <c r="AV1125" s="5">
        <f t="shared" si="1237"/>
        <v>0</v>
      </c>
      <c r="AW1125" s="17">
        <f t="shared" si="1223"/>
        <v>0</v>
      </c>
      <c r="AX1125" s="17">
        <f t="shared" si="1224"/>
        <v>0</v>
      </c>
      <c r="AY1125" s="17">
        <f t="shared" si="1238"/>
        <v>0</v>
      </c>
      <c r="AZ1125" s="19">
        <f t="shared" si="1239"/>
        <v>0</v>
      </c>
      <c r="BA1125" s="19">
        <f t="shared" si="1240"/>
        <v>1885</v>
      </c>
      <c r="BB1125" s="19">
        <f t="shared" si="1241"/>
        <v>0</v>
      </c>
      <c r="BC1125" s="19">
        <f t="shared" si="1242"/>
        <v>0</v>
      </c>
      <c r="BD1125" s="17">
        <f t="shared" si="1243"/>
        <v>1885</v>
      </c>
      <c r="BE1125" s="17">
        <f t="shared" si="1225"/>
        <v>0</v>
      </c>
      <c r="BF1125" s="38">
        <f t="shared" si="1226"/>
        <v>0</v>
      </c>
      <c r="BG1125" s="38">
        <f t="shared" si="1227"/>
        <v>0</v>
      </c>
      <c r="BH1125" s="38">
        <f t="shared" si="1244"/>
        <v>0</v>
      </c>
      <c r="BI1125" s="38">
        <f t="shared" si="1228"/>
        <v>-1.9000000000000001</v>
      </c>
      <c r="BJ1125" s="5">
        <f t="shared" si="1229"/>
        <v>10.5</v>
      </c>
      <c r="BK1125" s="5">
        <f t="shared" si="1245"/>
        <v>0</v>
      </c>
      <c r="BL1125" s="22">
        <f t="shared" si="1246"/>
        <v>0</v>
      </c>
      <c r="BM1125" s="5">
        <f t="shared" si="1247"/>
        <v>8.6</v>
      </c>
      <c r="BN1125" s="66">
        <f t="shared" si="1248"/>
        <v>860</v>
      </c>
      <c r="BO1125" s="5">
        <f>AP1125*BO1963</f>
        <v>0</v>
      </c>
      <c r="BP1125" s="5">
        <f>AU1125*BP1239</f>
        <v>0</v>
      </c>
      <c r="BQ1125" s="5">
        <f t="shared" si="1282"/>
        <v>-39</v>
      </c>
      <c r="BR1125" s="356">
        <f t="shared" si="1263"/>
        <v>821</v>
      </c>
      <c r="BS1125" s="5">
        <f t="shared" si="1249"/>
        <v>1879.9</v>
      </c>
      <c r="BT1125" s="87"/>
      <c r="BU1125" s="306">
        <v>44130</v>
      </c>
      <c r="BV1125" s="38">
        <f t="shared" si="1230"/>
        <v>1879.9</v>
      </c>
      <c r="BW1125" s="66">
        <f>BV27*BV1125</f>
        <v>154877.24501565335</v>
      </c>
      <c r="BX1125" s="66">
        <f t="shared" si="1259"/>
        <v>-2084.3631570274883</v>
      </c>
      <c r="BY1125" s="17">
        <f t="shared" si="1256"/>
        <v>0</v>
      </c>
      <c r="BZ1125" s="17">
        <f t="shared" si="1260"/>
        <v>1</v>
      </c>
      <c r="CA1125" s="66">
        <f t="shared" si="1283"/>
        <v>821</v>
      </c>
      <c r="CB1125" s="66">
        <f>N3+CE1125</f>
        <v>280265</v>
      </c>
      <c r="CC1125" s="66">
        <f t="shared" si="1272"/>
        <v>167078.59614434009</v>
      </c>
      <c r="CD1125" s="66">
        <f t="shared" si="1233"/>
        <v>-12201.351128686743</v>
      </c>
      <c r="CE1125" s="66">
        <f t="shared" si="1284"/>
        <v>230265</v>
      </c>
      <c r="CF1125" s="66">
        <f>MAX(CE404:CE1125)</f>
        <v>230265</v>
      </c>
      <c r="CG1125" s="66">
        <f t="shared" si="1234"/>
        <v>0</v>
      </c>
      <c r="CH1125" s="370">
        <f t="shared" si="1281"/>
        <v>44130</v>
      </c>
      <c r="CI1125" s="17">
        <f t="shared" si="1285"/>
        <v>1</v>
      </c>
      <c r="CJ1125" s="17">
        <f t="shared" si="1286"/>
        <v>0</v>
      </c>
      <c r="CK1125" s="38">
        <f>MAX(BV38:BV1125)</f>
        <v>2028</v>
      </c>
      <c r="CL1125" s="38">
        <f t="shared" si="1257"/>
        <v>-148.09999999999991</v>
      </c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59"/>
      <c r="DC1125" s="59"/>
      <c r="DD1125" s="59"/>
      <c r="DE1125" s="59"/>
      <c r="DF1125" s="59"/>
      <c r="DG1125" s="59"/>
      <c r="DH1125" s="59"/>
      <c r="DI1125" s="59"/>
      <c r="DJ1125" s="59"/>
      <c r="DK1125" s="59"/>
      <c r="DL1125" s="59"/>
      <c r="DM1125" s="59"/>
      <c r="DN1125" s="59"/>
      <c r="DO1125" s="59"/>
      <c r="DP1125" s="59"/>
      <c r="DQ1125" s="59"/>
      <c r="DR1125" s="59"/>
      <c r="DS1125" s="59"/>
      <c r="DT1125" s="59"/>
      <c r="DU1125" s="59"/>
      <c r="DV1125" s="59"/>
      <c r="DW1125" s="59"/>
      <c r="DX1125" s="59"/>
      <c r="DY1125" s="59"/>
      <c r="DZ1125" s="59"/>
      <c r="EA1125" s="59"/>
      <c r="EB1125" s="59"/>
      <c r="EC1125" s="59"/>
      <c r="ED1125" s="59"/>
      <c r="EE1125" s="59"/>
      <c r="EF1125" s="59"/>
      <c r="EG1125" s="59"/>
      <c r="EH1125" s="59"/>
      <c r="EI1125" s="59"/>
      <c r="EJ1125" s="59"/>
      <c r="EK1125" s="59"/>
      <c r="EL1125" s="59"/>
      <c r="EM1125" s="59"/>
      <c r="EN1125" s="59"/>
      <c r="EO1125" s="59"/>
      <c r="EP1125" s="59"/>
      <c r="EQ1125" s="59"/>
    </row>
    <row r="1126" spans="1:147" customFormat="1" x14ac:dyDescent="0.25">
      <c r="A1126" s="3"/>
      <c r="B1126" s="254">
        <f t="shared" si="1291"/>
        <v>43864</v>
      </c>
      <c r="C1126" s="5">
        <f t="shared" si="1294"/>
        <v>52724</v>
      </c>
      <c r="D1126" s="5">
        <v>0</v>
      </c>
      <c r="E1126" s="66">
        <f t="shared" si="1296"/>
        <v>0</v>
      </c>
      <c r="F1126" s="66">
        <f t="shared" si="1292"/>
        <v>461</v>
      </c>
      <c r="G1126" s="4">
        <f t="shared" si="1295"/>
        <v>53185</v>
      </c>
      <c r="H1126" s="8">
        <f t="shared" si="1293"/>
        <v>8.7436461573476981E-3</v>
      </c>
      <c r="I1126" s="3"/>
      <c r="J1126" s="306">
        <v>44137</v>
      </c>
      <c r="K1126" s="176">
        <v>1877</v>
      </c>
      <c r="L1126" s="176">
        <v>1961.8</v>
      </c>
      <c r="M1126" s="176">
        <v>1873.3</v>
      </c>
      <c r="N1126" s="178">
        <v>1951.7</v>
      </c>
      <c r="O1126" s="5">
        <f t="shared" si="1287"/>
        <v>88.5</v>
      </c>
      <c r="P1126" s="8">
        <f t="shared" si="1288"/>
        <v>4.7149706979222161E-2</v>
      </c>
      <c r="Q1126" s="8">
        <f>(AVERAGE(P1123:P1125))*Q1239</f>
        <v>1.0496411281528326E-2</v>
      </c>
      <c r="R1126" s="8">
        <f>P1125/P1239</f>
        <v>0.81239241635429615</v>
      </c>
      <c r="S1126" s="109">
        <f t="shared" si="1273"/>
        <v>1857.2982360245712</v>
      </c>
      <c r="T1126" s="5">
        <f t="shared" si="1274"/>
        <v>22</v>
      </c>
      <c r="U1126" s="8">
        <f t="shared" si="1270"/>
        <v>0.45</v>
      </c>
      <c r="V1126" s="19">
        <f t="shared" si="1275"/>
        <v>0</v>
      </c>
      <c r="W1126" s="109">
        <f t="shared" si="1276"/>
        <v>1896.7017639754288</v>
      </c>
      <c r="X1126" s="5">
        <f t="shared" si="1277"/>
        <v>18</v>
      </c>
      <c r="Y1126" s="8">
        <f t="shared" si="1271"/>
        <v>0.55000000000000004</v>
      </c>
      <c r="Z1126" s="5">
        <f t="shared" si="1278"/>
        <v>56.700000000000045</v>
      </c>
      <c r="AA1126" s="5">
        <f>K1126*AA1239</f>
        <v>24.401</v>
      </c>
      <c r="AB1126" s="5">
        <f t="shared" si="1289"/>
        <v>19.823187351461179</v>
      </c>
      <c r="AC1126" s="2">
        <f t="shared" si="1255"/>
        <v>44137</v>
      </c>
      <c r="AD1126" s="43">
        <f t="shared" si="1216"/>
        <v>1855</v>
      </c>
      <c r="AE1126" s="235">
        <v>7.3</v>
      </c>
      <c r="AF1126" s="131">
        <f>(AK1125&gt;AF1239)*1</f>
        <v>1</v>
      </c>
      <c r="AG1126" s="112">
        <f>MROUND((AD1126*AG1239),5)</f>
        <v>1820</v>
      </c>
      <c r="AH1126" s="113">
        <f>MROUND((AE1126*AH1239),0.1)</f>
        <v>1.3</v>
      </c>
      <c r="AI1126" s="60">
        <f t="shared" si="1217"/>
        <v>71.799999999999955</v>
      </c>
      <c r="AJ1126" s="60">
        <f t="shared" si="1279"/>
        <v>1877</v>
      </c>
      <c r="AK1126" s="133">
        <f t="shared" si="1280"/>
        <v>1951.7</v>
      </c>
      <c r="AL1126" s="41">
        <f t="shared" si="1290"/>
        <v>1895</v>
      </c>
      <c r="AM1126" s="56">
        <f t="shared" ref="AM1126:AM1208" si="1297">MROUND((AB1125*Y1125),0.1)</f>
        <v>8.1</v>
      </c>
      <c r="AN1126" s="82">
        <f t="shared" ref="AN1126:AN1189" si="1298">(AI1126&gt;0)*1</f>
        <v>1</v>
      </c>
      <c r="AO1126" s="82">
        <f t="shared" si="1218"/>
        <v>0</v>
      </c>
      <c r="AP1126" s="33">
        <f t="shared" si="1235"/>
        <v>0</v>
      </c>
      <c r="AQ1126" s="29">
        <f t="shared" si="1219"/>
        <v>0</v>
      </c>
      <c r="AR1126" s="86">
        <f t="shared" si="1220"/>
        <v>1</v>
      </c>
      <c r="AS1126" s="33">
        <f t="shared" si="1221"/>
        <v>0</v>
      </c>
      <c r="AT1126" s="19">
        <f t="shared" si="1222"/>
        <v>0</v>
      </c>
      <c r="AU1126" s="18">
        <f t="shared" si="1236"/>
        <v>1</v>
      </c>
      <c r="AV1126" s="5">
        <f t="shared" si="1237"/>
        <v>8.1</v>
      </c>
      <c r="AW1126" s="17">
        <f t="shared" si="1223"/>
        <v>0</v>
      </c>
      <c r="AX1126" s="17">
        <f t="shared" si="1224"/>
        <v>1</v>
      </c>
      <c r="AY1126" s="17">
        <f t="shared" si="1238"/>
        <v>1895</v>
      </c>
      <c r="AZ1126" s="19">
        <f t="shared" si="1239"/>
        <v>1885</v>
      </c>
      <c r="BA1126" s="19">
        <f t="shared" si="1240"/>
        <v>0</v>
      </c>
      <c r="BB1126" s="19">
        <f t="shared" si="1241"/>
        <v>0</v>
      </c>
      <c r="BC1126" s="19">
        <f t="shared" si="1242"/>
        <v>1895</v>
      </c>
      <c r="BD1126" s="17">
        <f t="shared" si="1243"/>
        <v>0</v>
      </c>
      <c r="BE1126" s="17">
        <f t="shared" si="1225"/>
        <v>0</v>
      </c>
      <c r="BF1126" s="38">
        <f t="shared" si="1226"/>
        <v>0</v>
      </c>
      <c r="BG1126" s="38">
        <f t="shared" si="1227"/>
        <v>0</v>
      </c>
      <c r="BH1126" s="38">
        <f t="shared" si="1244"/>
        <v>0</v>
      </c>
      <c r="BI1126" s="38">
        <f t="shared" si="1228"/>
        <v>-1.3</v>
      </c>
      <c r="BJ1126" s="5">
        <f t="shared" si="1229"/>
        <v>0</v>
      </c>
      <c r="BK1126" s="5">
        <f t="shared" si="1245"/>
        <v>10</v>
      </c>
      <c r="BL1126" s="22">
        <f t="shared" si="1246"/>
        <v>18.100000000000001</v>
      </c>
      <c r="BM1126" s="5">
        <f t="shared" si="1247"/>
        <v>16.8</v>
      </c>
      <c r="BN1126" s="66">
        <f t="shared" si="1248"/>
        <v>1680</v>
      </c>
      <c r="BO1126" s="5">
        <f>AP1126*BO1964</f>
        <v>0</v>
      </c>
      <c r="BP1126" s="5">
        <f>AU1126*BP1239</f>
        <v>-39</v>
      </c>
      <c r="BQ1126" s="5">
        <f t="shared" si="1282"/>
        <v>-39</v>
      </c>
      <c r="BR1126" s="356">
        <f t="shared" si="1263"/>
        <v>1602</v>
      </c>
      <c r="BS1126" s="5">
        <f t="shared" si="1249"/>
        <v>1951.7</v>
      </c>
      <c r="BT1126" s="6"/>
      <c r="BU1126" s="306">
        <v>44137</v>
      </c>
      <c r="BV1126" s="38">
        <f t="shared" si="1230"/>
        <v>1951.7</v>
      </c>
      <c r="BW1126" s="66">
        <f>BV27*BV1126</f>
        <v>160792.55231504366</v>
      </c>
      <c r="BX1126" s="66">
        <f t="shared" si="1259"/>
        <v>5915.3072993903188</v>
      </c>
      <c r="BY1126" s="17">
        <f t="shared" si="1256"/>
        <v>1</v>
      </c>
      <c r="BZ1126" s="17">
        <f t="shared" si="1260"/>
        <v>0</v>
      </c>
      <c r="CA1126" s="66">
        <f t="shared" si="1283"/>
        <v>1602</v>
      </c>
      <c r="CB1126" s="66">
        <f>N3+CE1126</f>
        <v>281867</v>
      </c>
      <c r="CC1126" s="66">
        <f t="shared" si="1272"/>
        <v>167078.59614434009</v>
      </c>
      <c r="CD1126" s="66">
        <f t="shared" si="1233"/>
        <v>-6286.0438292964245</v>
      </c>
      <c r="CE1126" s="66">
        <f t="shared" si="1284"/>
        <v>231867</v>
      </c>
      <c r="CF1126" s="66">
        <f>MAX(CE404:CE1126)</f>
        <v>231867</v>
      </c>
      <c r="CG1126" s="66">
        <f t="shared" si="1234"/>
        <v>0</v>
      </c>
      <c r="CH1126" s="370">
        <f t="shared" si="1281"/>
        <v>44137</v>
      </c>
      <c r="CI1126" s="17">
        <f t="shared" si="1285"/>
        <v>1</v>
      </c>
      <c r="CJ1126" s="17">
        <f t="shared" si="1286"/>
        <v>0</v>
      </c>
      <c r="CK1126" s="38">
        <f>MAX(BV38:BV1126)</f>
        <v>2028</v>
      </c>
      <c r="CL1126" s="38">
        <f t="shared" si="1257"/>
        <v>-76.299999999999955</v>
      </c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59"/>
      <c r="DC1126" s="59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</row>
    <row r="1127" spans="1:147" customFormat="1" x14ac:dyDescent="0.25">
      <c r="A1127" s="3"/>
      <c r="B1127" s="254">
        <f t="shared" si="1291"/>
        <v>43871</v>
      </c>
      <c r="C1127" s="5">
        <f t="shared" si="1294"/>
        <v>53185</v>
      </c>
      <c r="D1127" s="5">
        <v>0</v>
      </c>
      <c r="E1127" s="66">
        <f t="shared" si="1296"/>
        <v>0</v>
      </c>
      <c r="F1127" s="66">
        <f t="shared" si="1292"/>
        <v>412.00000000000006</v>
      </c>
      <c r="G1127" s="4">
        <f t="shared" si="1295"/>
        <v>53597</v>
      </c>
      <c r="H1127" s="8">
        <f t="shared" si="1293"/>
        <v>7.746545078499578E-3</v>
      </c>
      <c r="I1127" s="3"/>
      <c r="J1127" s="306">
        <v>44144</v>
      </c>
      <c r="K1127" s="176">
        <v>1956</v>
      </c>
      <c r="L1127" s="176">
        <v>1966.1</v>
      </c>
      <c r="M1127" s="176">
        <v>1848</v>
      </c>
      <c r="N1127" s="178">
        <v>1886.2</v>
      </c>
      <c r="O1127" s="5">
        <f t="shared" si="1287"/>
        <v>118.09999999999991</v>
      </c>
      <c r="P1127" s="8">
        <f t="shared" si="1288"/>
        <v>6.037832310838441E-2</v>
      </c>
      <c r="Q1127" s="8">
        <f>(AVERAGE(P1124:P1126))*Q1239</f>
        <v>1.3034546200032705E-2</v>
      </c>
      <c r="R1127" s="8">
        <f>P1126/P1239</f>
        <v>1.337134555210064</v>
      </c>
      <c r="S1127" s="109">
        <f t="shared" si="1273"/>
        <v>1930.504427632736</v>
      </c>
      <c r="T1127" s="5">
        <f t="shared" si="1274"/>
        <v>26</v>
      </c>
      <c r="U1127" s="8">
        <f t="shared" si="1270"/>
        <v>0.48</v>
      </c>
      <c r="V1127" s="19">
        <f t="shared" si="1275"/>
        <v>43.799999999999955</v>
      </c>
      <c r="W1127" s="109">
        <f t="shared" si="1276"/>
        <v>1981.495572367264</v>
      </c>
      <c r="X1127" s="5">
        <f t="shared" si="1277"/>
        <v>24</v>
      </c>
      <c r="Y1127" s="8">
        <f t="shared" si="1271"/>
        <v>0.52</v>
      </c>
      <c r="Z1127" s="5">
        <f t="shared" si="1278"/>
        <v>0</v>
      </c>
      <c r="AA1127" s="5">
        <f>K1127*AA1239</f>
        <v>25.427999999999997</v>
      </c>
      <c r="AB1127" s="5">
        <f t="shared" si="1289"/>
        <v>34.000657469881503</v>
      </c>
      <c r="AC1127" s="2">
        <f t="shared" si="1255"/>
        <v>44144</v>
      </c>
      <c r="AD1127" s="43">
        <f t="shared" ref="AD1127:AD1186" si="1299">MROUND(S1127,5)</f>
        <v>1930</v>
      </c>
      <c r="AE1127" s="235">
        <v>8.9</v>
      </c>
      <c r="AF1127" s="131">
        <f>(AK1126&gt;AF1239)*1</f>
        <v>1</v>
      </c>
      <c r="AG1127" s="112">
        <f>MROUND((AD1127*AG1239),5)</f>
        <v>1895</v>
      </c>
      <c r="AH1127" s="113">
        <f>MROUND((AE1127*AH1239),0.1)</f>
        <v>1.6</v>
      </c>
      <c r="AI1127" s="60">
        <f t="shared" ref="AI1127:AI1186" si="1300">AK1127-AK1126</f>
        <v>-65.5</v>
      </c>
      <c r="AJ1127" s="60">
        <f t="shared" si="1279"/>
        <v>1956</v>
      </c>
      <c r="AK1127" s="133">
        <f t="shared" si="1280"/>
        <v>1886.2</v>
      </c>
      <c r="AL1127" s="41">
        <f t="shared" si="1290"/>
        <v>1980</v>
      </c>
      <c r="AM1127" s="56">
        <f t="shared" si="1297"/>
        <v>10.9</v>
      </c>
      <c r="AN1127" s="82">
        <f t="shared" si="1298"/>
        <v>0</v>
      </c>
      <c r="AO1127" s="82">
        <f t="shared" ref="AO1127:AO1190" si="1301">(AI1127&lt;0)*1</f>
        <v>1</v>
      </c>
      <c r="AP1127" s="33">
        <f t="shared" si="1235"/>
        <v>1</v>
      </c>
      <c r="AQ1127" s="29">
        <f t="shared" ref="AQ1127:AQ1190" si="1302">AP1127*AE1127</f>
        <v>8.9</v>
      </c>
      <c r="AR1127" s="86">
        <f t="shared" ref="AR1127:AR1190" si="1303">(AK1127&gt;AD1127)*1</f>
        <v>0</v>
      </c>
      <c r="AS1127" s="33">
        <f t="shared" ref="AS1127:AS1190" si="1304">(AD1127&gt;AK1127)*AP1127</f>
        <v>1</v>
      </c>
      <c r="AT1127" s="19">
        <f t="shared" ref="AT1127:AT1190" si="1305">AS1127*AD1127</f>
        <v>1930</v>
      </c>
      <c r="AU1127" s="18">
        <f t="shared" si="1236"/>
        <v>0</v>
      </c>
      <c r="AV1127" s="5">
        <f t="shared" si="1237"/>
        <v>0</v>
      </c>
      <c r="AW1127" s="17">
        <f t="shared" ref="AW1127:AW1190" si="1306">(AK1127&lt;AL1127)*AU1127</f>
        <v>0</v>
      </c>
      <c r="AX1127" s="17">
        <f t="shared" ref="AX1127:AX1190" si="1307">(AK1127&gt;AL1127)*AU1127</f>
        <v>0</v>
      </c>
      <c r="AY1127" s="17">
        <f t="shared" si="1238"/>
        <v>0</v>
      </c>
      <c r="AZ1127" s="19">
        <f t="shared" si="1239"/>
        <v>0</v>
      </c>
      <c r="BA1127" s="19">
        <f t="shared" si="1240"/>
        <v>1930</v>
      </c>
      <c r="BB1127" s="19">
        <f t="shared" si="1241"/>
        <v>1895</v>
      </c>
      <c r="BC1127" s="19">
        <f t="shared" si="1242"/>
        <v>0</v>
      </c>
      <c r="BD1127" s="17">
        <f t="shared" si="1243"/>
        <v>0</v>
      </c>
      <c r="BE1127" s="17">
        <f t="shared" ref="BE1127:BE1190" si="1308">(AG1127&gt;AK1127)*AF1127</f>
        <v>1</v>
      </c>
      <c r="BF1127" s="38">
        <f t="shared" ref="BF1127:BF1190" si="1309">(AG1127&gt;AK1127)*AG1127</f>
        <v>1895</v>
      </c>
      <c r="BG1127" s="38">
        <f t="shared" ref="BG1127:BG1190" si="1310">((AG1127-BD1127)*(BD1127&gt;0)*BE1127)</f>
        <v>0</v>
      </c>
      <c r="BH1127" s="38">
        <f t="shared" si="1244"/>
        <v>-35</v>
      </c>
      <c r="BI1127" s="38">
        <f t="shared" ref="BI1127:BI1190" si="1311">((BG1127+BH1127)*BE1127)-AH1127</f>
        <v>-36.6</v>
      </c>
      <c r="BJ1127" s="5">
        <f t="shared" ref="BJ1127:BJ1190" si="1312">AP1127*AE1127</f>
        <v>8.9</v>
      </c>
      <c r="BK1127" s="5">
        <f t="shared" si="1245"/>
        <v>0</v>
      </c>
      <c r="BL1127" s="22">
        <f t="shared" si="1246"/>
        <v>0</v>
      </c>
      <c r="BM1127" s="5">
        <f t="shared" si="1247"/>
        <v>-27.700000000000003</v>
      </c>
      <c r="BN1127" s="66">
        <f t="shared" si="1248"/>
        <v>-2770.0000000000005</v>
      </c>
      <c r="BO1127" s="5">
        <f>AP1127*BO1965</f>
        <v>0</v>
      </c>
      <c r="BP1127" s="5">
        <f>AU1127*BP1239</f>
        <v>0</v>
      </c>
      <c r="BQ1127" s="5">
        <f t="shared" si="1282"/>
        <v>-39</v>
      </c>
      <c r="BR1127" s="356">
        <f t="shared" si="1263"/>
        <v>-2809.0000000000005</v>
      </c>
      <c r="BS1127" s="5">
        <f t="shared" si="1249"/>
        <v>1886.2</v>
      </c>
      <c r="BT1127" s="6"/>
      <c r="BU1127" s="306">
        <v>44144</v>
      </c>
      <c r="BV1127" s="38">
        <f t="shared" ref="BV1127:BV1190" si="1313">AK1127</f>
        <v>1886.2</v>
      </c>
      <c r="BW1127" s="66">
        <f>BV27*BV1127</f>
        <v>155396.27615752185</v>
      </c>
      <c r="BX1127" s="66">
        <f t="shared" si="1259"/>
        <v>-5396.2761575218174</v>
      </c>
      <c r="BY1127" s="17">
        <f t="shared" si="1256"/>
        <v>0</v>
      </c>
      <c r="BZ1127" s="17">
        <f t="shared" si="1260"/>
        <v>1</v>
      </c>
      <c r="CA1127" s="66">
        <f t="shared" si="1283"/>
        <v>-2809</v>
      </c>
      <c r="CB1127" s="66">
        <f>N3+CE1127</f>
        <v>279058</v>
      </c>
      <c r="CC1127" s="66">
        <f t="shared" si="1272"/>
        <v>167078.59614434009</v>
      </c>
      <c r="CD1127" s="66">
        <f t="shared" si="1233"/>
        <v>-11682.319986818242</v>
      </c>
      <c r="CE1127" s="66">
        <f t="shared" si="1284"/>
        <v>229058</v>
      </c>
      <c r="CF1127" s="66">
        <f>MAX(CE404:CE1127)</f>
        <v>231867</v>
      </c>
      <c r="CG1127" s="66">
        <f t="shared" si="1234"/>
        <v>-2809</v>
      </c>
      <c r="CH1127" s="370">
        <f t="shared" si="1281"/>
        <v>44144</v>
      </c>
      <c r="CI1127" s="17">
        <f t="shared" si="1285"/>
        <v>0</v>
      </c>
      <c r="CJ1127" s="17">
        <f t="shared" si="1286"/>
        <v>1</v>
      </c>
      <c r="CK1127" s="38">
        <f>MAX(BV38:BV1127)</f>
        <v>2028</v>
      </c>
      <c r="CL1127" s="38">
        <f t="shared" si="1257"/>
        <v>-141.79999999999995</v>
      </c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59"/>
      <c r="DC1127" s="59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</row>
    <row r="1128" spans="1:147" customFormat="1" x14ac:dyDescent="0.25">
      <c r="A1128" s="3"/>
      <c r="B1128" s="254">
        <f t="shared" si="1291"/>
        <v>43878</v>
      </c>
      <c r="C1128" s="5">
        <f t="shared" si="1294"/>
        <v>53597</v>
      </c>
      <c r="D1128" s="5">
        <v>0</v>
      </c>
      <c r="E1128" s="66">
        <f t="shared" si="1296"/>
        <v>0</v>
      </c>
      <c r="F1128" s="66">
        <f t="shared" si="1292"/>
        <v>2182</v>
      </c>
      <c r="G1128" s="4">
        <f t="shared" si="1295"/>
        <v>55779</v>
      </c>
      <c r="H1128" s="8">
        <f t="shared" si="1293"/>
        <v>4.07112338377148E-2</v>
      </c>
      <c r="I1128" s="3"/>
      <c r="J1128" s="306">
        <v>44151</v>
      </c>
      <c r="K1128" s="176">
        <v>1886.6</v>
      </c>
      <c r="L1128" s="176">
        <v>1898</v>
      </c>
      <c r="M1128" s="176">
        <v>1850</v>
      </c>
      <c r="N1128" s="178">
        <v>1872.4</v>
      </c>
      <c r="O1128" s="5">
        <f t="shared" si="1287"/>
        <v>48</v>
      </c>
      <c r="P1128" s="8">
        <f t="shared" si="1288"/>
        <v>2.544259514470476E-2</v>
      </c>
      <c r="Q1128" s="8">
        <f>(AVERAGE(P1125:P1127))*Q1239</f>
        <v>1.81565879920936E-2</v>
      </c>
      <c r="R1128" s="8">
        <f>P1127/P1239</f>
        <v>1.7122893732815092</v>
      </c>
      <c r="S1128" s="109">
        <f t="shared" si="1273"/>
        <v>1852.3457810941161</v>
      </c>
      <c r="T1128" s="5">
        <f t="shared" si="1274"/>
        <v>36.599999999999909</v>
      </c>
      <c r="U1128" s="8">
        <f t="shared" si="1270"/>
        <v>0.47714285714285842</v>
      </c>
      <c r="V1128" s="19">
        <f t="shared" si="1275"/>
        <v>0</v>
      </c>
      <c r="W1128" s="109">
        <f t="shared" si="1276"/>
        <v>1920.8542189058837</v>
      </c>
      <c r="X1128" s="5">
        <f t="shared" si="1277"/>
        <v>33.400000000000091</v>
      </c>
      <c r="Y1128" s="8">
        <f t="shared" si="1271"/>
        <v>0.52285714285714158</v>
      </c>
      <c r="Z1128" s="5">
        <f t="shared" si="1278"/>
        <v>0</v>
      </c>
      <c r="AA1128" s="5">
        <f>K1128*AA1239</f>
        <v>24.525799999999997</v>
      </c>
      <c r="AB1128" s="5">
        <f t="shared" si="1289"/>
        <v>41.995266711227636</v>
      </c>
      <c r="AC1128" s="2">
        <f t="shared" si="1255"/>
        <v>44151</v>
      </c>
      <c r="AD1128" s="43">
        <f t="shared" si="1299"/>
        <v>1850</v>
      </c>
      <c r="AE1128" s="235">
        <v>16.2</v>
      </c>
      <c r="AF1128" s="131">
        <f>(AK1127&gt;AF1239)*1</f>
        <v>1</v>
      </c>
      <c r="AG1128" s="112">
        <f>MROUND((AD1128*AG1239),5)</f>
        <v>1815</v>
      </c>
      <c r="AH1128" s="113">
        <f>MROUND((AE1128*AH1239),0.1)</f>
        <v>2.9000000000000004</v>
      </c>
      <c r="AI1128" s="60">
        <f t="shared" si="1300"/>
        <v>-13.799999999999955</v>
      </c>
      <c r="AJ1128" s="60">
        <f t="shared" si="1279"/>
        <v>1886.6</v>
      </c>
      <c r="AK1128" s="133">
        <f t="shared" si="1280"/>
        <v>1872.4</v>
      </c>
      <c r="AL1128" s="41">
        <f t="shared" si="1290"/>
        <v>1920</v>
      </c>
      <c r="AM1128" s="56">
        <f t="shared" si="1297"/>
        <v>17.7</v>
      </c>
      <c r="AN1128" s="82">
        <f t="shared" si="1298"/>
        <v>0</v>
      </c>
      <c r="AO1128" s="82">
        <f t="shared" si="1301"/>
        <v>1</v>
      </c>
      <c r="AP1128" s="33">
        <f t="shared" si="1235"/>
        <v>1</v>
      </c>
      <c r="AQ1128" s="29">
        <f t="shared" si="1302"/>
        <v>16.2</v>
      </c>
      <c r="AR1128" s="86">
        <f t="shared" si="1303"/>
        <v>1</v>
      </c>
      <c r="AS1128" s="33">
        <f t="shared" si="1304"/>
        <v>0</v>
      </c>
      <c r="AT1128" s="19">
        <f t="shared" si="1305"/>
        <v>0</v>
      </c>
      <c r="AU1128" s="18">
        <f t="shared" si="1236"/>
        <v>0</v>
      </c>
      <c r="AV1128" s="5">
        <f t="shared" si="1237"/>
        <v>0</v>
      </c>
      <c r="AW1128" s="17">
        <f t="shared" si="1306"/>
        <v>0</v>
      </c>
      <c r="AX1128" s="17">
        <f t="shared" si="1307"/>
        <v>0</v>
      </c>
      <c r="AY1128" s="17">
        <f t="shared" si="1238"/>
        <v>0</v>
      </c>
      <c r="AZ1128" s="19">
        <f t="shared" si="1239"/>
        <v>0</v>
      </c>
      <c r="BA1128" s="19">
        <f t="shared" si="1240"/>
        <v>0</v>
      </c>
      <c r="BB1128" s="19">
        <f t="shared" si="1241"/>
        <v>0</v>
      </c>
      <c r="BC1128" s="19">
        <f t="shared" si="1242"/>
        <v>0</v>
      </c>
      <c r="BD1128" s="17">
        <f t="shared" si="1243"/>
        <v>0</v>
      </c>
      <c r="BE1128" s="17">
        <f t="shared" si="1308"/>
        <v>0</v>
      </c>
      <c r="BF1128" s="38">
        <f t="shared" si="1309"/>
        <v>0</v>
      </c>
      <c r="BG1128" s="38">
        <f t="shared" si="1310"/>
        <v>0</v>
      </c>
      <c r="BH1128" s="38">
        <f t="shared" si="1244"/>
        <v>0</v>
      </c>
      <c r="BI1128" s="38">
        <f t="shared" si="1311"/>
        <v>-2.9000000000000004</v>
      </c>
      <c r="BJ1128" s="5">
        <f t="shared" si="1312"/>
        <v>16.2</v>
      </c>
      <c r="BK1128" s="5">
        <f t="shared" si="1245"/>
        <v>0</v>
      </c>
      <c r="BL1128" s="22">
        <f t="shared" si="1246"/>
        <v>0</v>
      </c>
      <c r="BM1128" s="5">
        <f t="shared" si="1247"/>
        <v>13.299999999999999</v>
      </c>
      <c r="BN1128" s="66">
        <f t="shared" si="1248"/>
        <v>1330</v>
      </c>
      <c r="BO1128" s="5">
        <f>AP1128*BO1966</f>
        <v>0</v>
      </c>
      <c r="BP1128" s="5">
        <f>AU1128*BP1239</f>
        <v>0</v>
      </c>
      <c r="BQ1128" s="5">
        <f t="shared" si="1282"/>
        <v>-39</v>
      </c>
      <c r="BR1128" s="356">
        <f t="shared" si="1263"/>
        <v>1291</v>
      </c>
      <c r="BS1128" s="5">
        <f t="shared" si="1249"/>
        <v>1872.4</v>
      </c>
      <c r="BT1128" s="6"/>
      <c r="BU1128" s="306">
        <v>44151</v>
      </c>
      <c r="BV1128" s="38">
        <f t="shared" si="1313"/>
        <v>1872.4</v>
      </c>
      <c r="BW1128" s="66">
        <f>BV27*BV1128</f>
        <v>154259.3507991432</v>
      </c>
      <c r="BX1128" s="66">
        <f t="shared" si="1259"/>
        <v>-1136.9253583786485</v>
      </c>
      <c r="BY1128" s="17">
        <f t="shared" si="1256"/>
        <v>0</v>
      </c>
      <c r="BZ1128" s="17">
        <f t="shared" si="1260"/>
        <v>1</v>
      </c>
      <c r="CA1128" s="66">
        <f t="shared" si="1283"/>
        <v>1291</v>
      </c>
      <c r="CB1128" s="66">
        <f>N3+CE1128</f>
        <v>280349</v>
      </c>
      <c r="CC1128" s="66">
        <f t="shared" si="1272"/>
        <v>167078.59614434009</v>
      </c>
      <c r="CD1128" s="66">
        <f t="shared" ref="CD1128:CD1186" si="1314">BW1128-CC1128</f>
        <v>-12819.24534519689</v>
      </c>
      <c r="CE1128" s="66">
        <f t="shared" si="1284"/>
        <v>230349</v>
      </c>
      <c r="CF1128" s="66">
        <f>MAX(CE404:CE1128)</f>
        <v>231867</v>
      </c>
      <c r="CG1128" s="66">
        <f t="shared" ref="CG1128:CG1186" si="1315">CE1128-CF1128</f>
        <v>-1518</v>
      </c>
      <c r="CH1128" s="370">
        <f t="shared" si="1281"/>
        <v>44151</v>
      </c>
      <c r="CI1128" s="17">
        <f t="shared" si="1285"/>
        <v>1</v>
      </c>
      <c r="CJ1128" s="17">
        <f t="shared" si="1286"/>
        <v>0</v>
      </c>
      <c r="CK1128" s="38">
        <f>MAX(BV38:BV1128)</f>
        <v>2028</v>
      </c>
      <c r="CL1128" s="38">
        <f t="shared" si="1257"/>
        <v>-155.59999999999991</v>
      </c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59"/>
      <c r="DC1128" s="59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</row>
    <row r="1129" spans="1:147" customFormat="1" x14ac:dyDescent="0.25">
      <c r="A1129" s="3"/>
      <c r="B1129" s="254">
        <f t="shared" si="1291"/>
        <v>43885</v>
      </c>
      <c r="C1129" s="5">
        <f t="shared" si="1294"/>
        <v>55779</v>
      </c>
      <c r="D1129" s="5">
        <v>0</v>
      </c>
      <c r="E1129" s="66">
        <f t="shared" si="1296"/>
        <v>0</v>
      </c>
      <c r="F1129" s="66">
        <f t="shared" si="1292"/>
        <v>-2679</v>
      </c>
      <c r="G1129" s="4">
        <f t="shared" si="1295"/>
        <v>53100</v>
      </c>
      <c r="H1129" s="8">
        <f t="shared" si="1293"/>
        <v>-4.8028828053568548E-2</v>
      </c>
      <c r="I1129" s="3"/>
      <c r="J1129" s="306">
        <v>44158</v>
      </c>
      <c r="K1129" s="176">
        <v>1869.8</v>
      </c>
      <c r="L1129" s="176">
        <v>1875</v>
      </c>
      <c r="M1129" s="176">
        <v>1776.5</v>
      </c>
      <c r="N1129" s="178">
        <v>1788.1</v>
      </c>
      <c r="O1129" s="5">
        <f t="shared" si="1287"/>
        <v>98.5</v>
      </c>
      <c r="P1129" s="8">
        <f t="shared" si="1288"/>
        <v>5.2679430955182377E-2</v>
      </c>
      <c r="Q1129" s="8">
        <f>(AVERAGE(P1126:P1128))*Q1239</f>
        <v>1.7729416697641512E-2</v>
      </c>
      <c r="R1129" s="8">
        <f>P1128/P1239</f>
        <v>0.7215351976035923</v>
      </c>
      <c r="S1129" s="109">
        <f t="shared" si="1273"/>
        <v>1836.6495366587499</v>
      </c>
      <c r="T1129" s="5">
        <f t="shared" si="1274"/>
        <v>34.799999999999955</v>
      </c>
      <c r="U1129" s="8">
        <f t="shared" si="1270"/>
        <v>0.50285714285714356</v>
      </c>
      <c r="V1129" s="19">
        <f t="shared" si="1275"/>
        <v>46.900000000000091</v>
      </c>
      <c r="W1129" s="109">
        <f t="shared" si="1276"/>
        <v>1902.95046334125</v>
      </c>
      <c r="X1129" s="5">
        <f t="shared" si="1277"/>
        <v>35.200000000000045</v>
      </c>
      <c r="Y1129" s="8">
        <f t="shared" si="1271"/>
        <v>0.49714285714285644</v>
      </c>
      <c r="Z1129" s="5">
        <f t="shared" si="1278"/>
        <v>0</v>
      </c>
      <c r="AA1129" s="5">
        <f>K1129*AA1239</f>
        <v>24.307399999999998</v>
      </c>
      <c r="AB1129" s="5">
        <f t="shared" si="1289"/>
        <v>17.538644662229558</v>
      </c>
      <c r="AC1129" s="2">
        <f t="shared" si="1255"/>
        <v>44158</v>
      </c>
      <c r="AD1129" s="43">
        <f t="shared" si="1299"/>
        <v>1835</v>
      </c>
      <c r="AE1129" s="235">
        <v>19.899999999999999</v>
      </c>
      <c r="AF1129" s="131">
        <f>(AK1128&gt;AF1239)*1</f>
        <v>1</v>
      </c>
      <c r="AG1129" s="112">
        <f>MROUND((AD1129*AG1239),5)</f>
        <v>1800</v>
      </c>
      <c r="AH1129" s="113">
        <f>MROUND((AE1129*AH1239),0.1)</f>
        <v>3.6</v>
      </c>
      <c r="AI1129" s="60">
        <f t="shared" si="1300"/>
        <v>-84.300000000000182</v>
      </c>
      <c r="AJ1129" s="60">
        <f t="shared" si="1279"/>
        <v>1869.8</v>
      </c>
      <c r="AK1129" s="133">
        <f t="shared" si="1280"/>
        <v>1788.1</v>
      </c>
      <c r="AL1129" s="41">
        <f t="shared" si="1290"/>
        <v>1905</v>
      </c>
      <c r="AM1129" s="56">
        <f t="shared" si="1297"/>
        <v>22</v>
      </c>
      <c r="AN1129" s="82">
        <f t="shared" si="1298"/>
        <v>0</v>
      </c>
      <c r="AO1129" s="82">
        <f t="shared" si="1301"/>
        <v>1</v>
      </c>
      <c r="AP1129" s="33">
        <f t="shared" si="1235"/>
        <v>1</v>
      </c>
      <c r="AQ1129" s="29">
        <f t="shared" si="1302"/>
        <v>19.899999999999999</v>
      </c>
      <c r="AR1129" s="86">
        <f t="shared" si="1303"/>
        <v>0</v>
      </c>
      <c r="AS1129" s="33">
        <f t="shared" si="1304"/>
        <v>1</v>
      </c>
      <c r="AT1129" s="19">
        <f t="shared" si="1305"/>
        <v>1835</v>
      </c>
      <c r="AU1129" s="18">
        <f t="shared" si="1236"/>
        <v>0</v>
      </c>
      <c r="AV1129" s="5">
        <f t="shared" si="1237"/>
        <v>0</v>
      </c>
      <c r="AW1129" s="17">
        <f t="shared" si="1306"/>
        <v>0</v>
      </c>
      <c r="AX1129" s="17">
        <f t="shared" si="1307"/>
        <v>0</v>
      </c>
      <c r="AY1129" s="17">
        <f t="shared" si="1238"/>
        <v>0</v>
      </c>
      <c r="AZ1129" s="19">
        <f t="shared" si="1239"/>
        <v>0</v>
      </c>
      <c r="BA1129" s="19">
        <f t="shared" si="1240"/>
        <v>1835</v>
      </c>
      <c r="BB1129" s="19">
        <f t="shared" si="1241"/>
        <v>1800</v>
      </c>
      <c r="BC1129" s="19">
        <f t="shared" si="1242"/>
        <v>0</v>
      </c>
      <c r="BD1129" s="17">
        <f t="shared" si="1243"/>
        <v>0</v>
      </c>
      <c r="BE1129" s="17">
        <f t="shared" si="1308"/>
        <v>1</v>
      </c>
      <c r="BF1129" s="38">
        <f t="shared" si="1309"/>
        <v>1800</v>
      </c>
      <c r="BG1129" s="38">
        <f t="shared" si="1310"/>
        <v>0</v>
      </c>
      <c r="BH1129" s="38">
        <f t="shared" si="1244"/>
        <v>-35</v>
      </c>
      <c r="BI1129" s="38">
        <f t="shared" si="1311"/>
        <v>-38.6</v>
      </c>
      <c r="BJ1129" s="5">
        <f t="shared" si="1312"/>
        <v>19.899999999999999</v>
      </c>
      <c r="BK1129" s="5">
        <f t="shared" si="1245"/>
        <v>0</v>
      </c>
      <c r="BL1129" s="22">
        <f t="shared" si="1246"/>
        <v>0</v>
      </c>
      <c r="BM1129" s="5">
        <f t="shared" si="1247"/>
        <v>-18.700000000000003</v>
      </c>
      <c r="BN1129" s="66">
        <f t="shared" si="1248"/>
        <v>-1870.0000000000002</v>
      </c>
      <c r="BO1129" s="5">
        <f>AP1129*BO1967</f>
        <v>0</v>
      </c>
      <c r="BP1129" s="5">
        <f>AU1129*BP1239</f>
        <v>0</v>
      </c>
      <c r="BQ1129" s="5">
        <f t="shared" si="1282"/>
        <v>-39</v>
      </c>
      <c r="BR1129" s="356">
        <f t="shared" si="1263"/>
        <v>-1909.0000000000002</v>
      </c>
      <c r="BS1129" s="5">
        <f t="shared" si="1249"/>
        <v>1788.1</v>
      </c>
      <c r="BT1129" s="6"/>
      <c r="BU1129" s="306">
        <v>44158</v>
      </c>
      <c r="BV1129" s="38">
        <f t="shared" si="1313"/>
        <v>1788.1</v>
      </c>
      <c r="BW1129" s="66">
        <f>BV27*BV1129</f>
        <v>147314.21980556927</v>
      </c>
      <c r="BX1129" s="66">
        <f t="shared" si="1259"/>
        <v>-6945.1309935739264</v>
      </c>
      <c r="BY1129" s="17">
        <f t="shared" si="1256"/>
        <v>0</v>
      </c>
      <c r="BZ1129" s="17">
        <f t="shared" si="1260"/>
        <v>1</v>
      </c>
      <c r="CA1129" s="66">
        <f t="shared" si="1283"/>
        <v>-1909</v>
      </c>
      <c r="CB1129" s="66">
        <f>N3+CE1129</f>
        <v>278440</v>
      </c>
      <c r="CC1129" s="66">
        <f t="shared" si="1272"/>
        <v>167078.59614434009</v>
      </c>
      <c r="CD1129" s="66">
        <f t="shared" si="1314"/>
        <v>-19764.376338770817</v>
      </c>
      <c r="CE1129" s="66">
        <f t="shared" si="1284"/>
        <v>228440</v>
      </c>
      <c r="CF1129" s="66">
        <f>MAX(CE404:CE1129)</f>
        <v>231867</v>
      </c>
      <c r="CG1129" s="66">
        <f t="shared" si="1315"/>
        <v>-3427</v>
      </c>
      <c r="CH1129" s="370">
        <f t="shared" si="1281"/>
        <v>44158</v>
      </c>
      <c r="CI1129" s="17">
        <f t="shared" si="1285"/>
        <v>0</v>
      </c>
      <c r="CJ1129" s="17">
        <f t="shared" si="1286"/>
        <v>1</v>
      </c>
      <c r="CK1129" s="38">
        <f>MAX(BV38:BV1129)</f>
        <v>2028</v>
      </c>
      <c r="CL1129" s="38">
        <f t="shared" si="1257"/>
        <v>-239.90000000000009</v>
      </c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59"/>
      <c r="DC1129" s="59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</row>
    <row r="1130" spans="1:147" customFormat="1" x14ac:dyDescent="0.25">
      <c r="A1130" s="3"/>
      <c r="B1130" s="254">
        <f t="shared" si="1291"/>
        <v>43892</v>
      </c>
      <c r="C1130" s="5">
        <f t="shared" si="1294"/>
        <v>53100</v>
      </c>
      <c r="D1130" s="5">
        <v>0</v>
      </c>
      <c r="E1130" s="66">
        <f t="shared" si="1296"/>
        <v>0</v>
      </c>
      <c r="F1130" s="66">
        <f t="shared" si="1292"/>
        <v>1011</v>
      </c>
      <c r="G1130" s="4">
        <f t="shared" si="1295"/>
        <v>54111</v>
      </c>
      <c r="H1130" s="8">
        <f t="shared" si="1293"/>
        <v>1.9039548022598871E-2</v>
      </c>
      <c r="I1130" s="3"/>
      <c r="J1130" s="306">
        <v>44165</v>
      </c>
      <c r="K1130" s="176">
        <v>1790.8</v>
      </c>
      <c r="L1130" s="176">
        <v>1852.7</v>
      </c>
      <c r="M1130" s="176">
        <v>1767.2</v>
      </c>
      <c r="N1130" s="178">
        <v>1840</v>
      </c>
      <c r="O1130" s="5">
        <f t="shared" si="1287"/>
        <v>85.5</v>
      </c>
      <c r="P1130" s="8">
        <f t="shared" si="1288"/>
        <v>4.7744025016752289E-2</v>
      </c>
      <c r="Q1130" s="8">
        <f>(AVERAGE(P1127:P1129))*Q1239</f>
        <v>1.8466713227769539E-2</v>
      </c>
      <c r="R1130" s="8">
        <f>P1129/P1239</f>
        <v>1.4939538756840673</v>
      </c>
      <c r="S1130" s="109">
        <f t="shared" si="1273"/>
        <v>1757.7298099517102</v>
      </c>
      <c r="T1130" s="5">
        <f t="shared" si="1274"/>
        <v>30.799999999999955</v>
      </c>
      <c r="U1130" s="8">
        <f t="shared" si="1270"/>
        <v>0.52615384615384686</v>
      </c>
      <c r="V1130" s="19">
        <f t="shared" si="1275"/>
        <v>0</v>
      </c>
      <c r="W1130" s="109">
        <f t="shared" si="1276"/>
        <v>1823.8701900482897</v>
      </c>
      <c r="X1130" s="5">
        <f t="shared" si="1277"/>
        <v>34.200000000000045</v>
      </c>
      <c r="Y1130" s="8">
        <f t="shared" si="1271"/>
        <v>0.47384615384615314</v>
      </c>
      <c r="Z1130" s="5">
        <f t="shared" si="1278"/>
        <v>15</v>
      </c>
      <c r="AA1130" s="5">
        <f>K1130*AA1239</f>
        <v>23.280399999999997</v>
      </c>
      <c r="AB1130" s="5">
        <f t="shared" si="1289"/>
        <v>34.779843807475359</v>
      </c>
      <c r="AC1130" s="2">
        <f t="shared" si="1255"/>
        <v>44165</v>
      </c>
      <c r="AD1130" s="43">
        <f t="shared" si="1299"/>
        <v>1760</v>
      </c>
      <c r="AE1130" s="235">
        <v>8.8000000000000007</v>
      </c>
      <c r="AF1130" s="131">
        <f>(AK1129&gt;AF1239)*1</f>
        <v>1</v>
      </c>
      <c r="AG1130" s="112">
        <f>MROUND((AD1130*AG1239),5)</f>
        <v>1725</v>
      </c>
      <c r="AH1130" s="113">
        <f>MROUND((AE1130*AH1239),0.1)</f>
        <v>1.6</v>
      </c>
      <c r="AI1130" s="60">
        <f t="shared" si="1300"/>
        <v>51.900000000000091</v>
      </c>
      <c r="AJ1130" s="60">
        <f t="shared" si="1279"/>
        <v>1790.8</v>
      </c>
      <c r="AK1130" s="133">
        <f t="shared" si="1280"/>
        <v>1840</v>
      </c>
      <c r="AL1130" s="41">
        <f t="shared" si="1290"/>
        <v>1825</v>
      </c>
      <c r="AM1130" s="56">
        <f t="shared" si="1297"/>
        <v>8.7000000000000011</v>
      </c>
      <c r="AN1130" s="82">
        <f t="shared" si="1298"/>
        <v>1</v>
      </c>
      <c r="AO1130" s="82">
        <f t="shared" si="1301"/>
        <v>0</v>
      </c>
      <c r="AP1130" s="33">
        <f t="shared" ref="AP1130:AP1185" si="1316">(BD1129=0)*1</f>
        <v>1</v>
      </c>
      <c r="AQ1130" s="29">
        <f t="shared" si="1302"/>
        <v>8.8000000000000007</v>
      </c>
      <c r="AR1130" s="86">
        <f t="shared" si="1303"/>
        <v>1</v>
      </c>
      <c r="AS1130" s="33">
        <f t="shared" si="1304"/>
        <v>0</v>
      </c>
      <c r="AT1130" s="19">
        <f t="shared" si="1305"/>
        <v>0</v>
      </c>
      <c r="AU1130" s="18">
        <f t="shared" ref="AU1130:AU1185" si="1317">(BD1129&gt;0)*1</f>
        <v>0</v>
      </c>
      <c r="AV1130" s="5">
        <f t="shared" ref="AV1130:AV1185" si="1318">AU1130*AM1130</f>
        <v>0</v>
      </c>
      <c r="AW1130" s="17">
        <f t="shared" si="1306"/>
        <v>0</v>
      </c>
      <c r="AX1130" s="17">
        <f t="shared" si="1307"/>
        <v>0</v>
      </c>
      <c r="AY1130" s="17">
        <f t="shared" ref="AY1130:AY1185" si="1319">AX1130*AL1130</f>
        <v>0</v>
      </c>
      <c r="AZ1130" s="19">
        <f t="shared" ref="AZ1130:AZ1185" si="1320">BD1129-(BE1129*BD1129)</f>
        <v>0</v>
      </c>
      <c r="BA1130" s="19">
        <f t="shared" ref="BA1130:BA1185" si="1321">AT1130*AS1130</f>
        <v>0</v>
      </c>
      <c r="BB1130" s="19">
        <f t="shared" ref="BB1130:BB1185" si="1322">BE1130*BF1130</f>
        <v>0</v>
      </c>
      <c r="BC1130" s="19">
        <f t="shared" ref="BC1130:BC1185" si="1323">AY1130*AX1130</f>
        <v>0</v>
      </c>
      <c r="BD1130" s="17">
        <f t="shared" ref="BD1130:BD1185" si="1324">((BB1130+BC1130)=0)*(MAX(BA1130,AZ1130))</f>
        <v>0</v>
      </c>
      <c r="BE1130" s="17">
        <f t="shared" si="1308"/>
        <v>0</v>
      </c>
      <c r="BF1130" s="38">
        <f t="shared" si="1309"/>
        <v>0</v>
      </c>
      <c r="BG1130" s="38">
        <f t="shared" si="1310"/>
        <v>0</v>
      </c>
      <c r="BH1130" s="38">
        <f t="shared" ref="BH1130:BH1185" si="1325">BB1130-(MAX(BD1129,AZ1130,BB1130,AT1130))*BE1130</f>
        <v>0</v>
      </c>
      <c r="BI1130" s="38">
        <f t="shared" si="1311"/>
        <v>-1.6</v>
      </c>
      <c r="BJ1130" s="5">
        <f t="shared" si="1312"/>
        <v>8.8000000000000007</v>
      </c>
      <c r="BK1130" s="5">
        <f t="shared" ref="BK1130:BK1185" si="1326">BC1130-AZ1130*AX1130</f>
        <v>0</v>
      </c>
      <c r="BL1130" s="22">
        <f t="shared" ref="BL1130:BL1185" si="1327">AU1130*AM1130+BK1130</f>
        <v>0</v>
      </c>
      <c r="BM1130" s="5">
        <f t="shared" ref="BM1130:BM1185" si="1328">BL1130+BJ1130+BI1130</f>
        <v>7.2000000000000011</v>
      </c>
      <c r="BN1130" s="66">
        <f t="shared" ref="BN1130:BN1185" si="1329">BM1130*100</f>
        <v>720.00000000000011</v>
      </c>
      <c r="BO1130" s="5">
        <f>AP1130*BO1968</f>
        <v>0</v>
      </c>
      <c r="BP1130" s="5">
        <f>AU1130*BP1239</f>
        <v>0</v>
      </c>
      <c r="BQ1130" s="5">
        <f t="shared" si="1282"/>
        <v>-39</v>
      </c>
      <c r="BR1130" s="356">
        <f t="shared" si="1263"/>
        <v>681.00000000000011</v>
      </c>
      <c r="BS1130" s="5">
        <f t="shared" ref="BS1130:BS1198" si="1330">AK1130</f>
        <v>1840</v>
      </c>
      <c r="BT1130" s="6"/>
      <c r="BU1130" s="306">
        <v>44165</v>
      </c>
      <c r="BV1130" s="38">
        <f t="shared" si="1313"/>
        <v>1840</v>
      </c>
      <c r="BW1130" s="66">
        <f>BV27*BV1130</f>
        <v>151590.04778381941</v>
      </c>
      <c r="BX1130" s="66">
        <f t="shared" si="1259"/>
        <v>4275.827978250134</v>
      </c>
      <c r="BY1130" s="17">
        <f t="shared" si="1256"/>
        <v>1</v>
      </c>
      <c r="BZ1130" s="17">
        <f t="shared" si="1260"/>
        <v>0</v>
      </c>
      <c r="CA1130" s="66">
        <f t="shared" si="1283"/>
        <v>681</v>
      </c>
      <c r="CB1130" s="66">
        <f>N3+CE1130</f>
        <v>279121</v>
      </c>
      <c r="CC1130" s="66">
        <f t="shared" si="1272"/>
        <v>167078.59614434009</v>
      </c>
      <c r="CD1130" s="66">
        <f t="shared" si="1314"/>
        <v>-15488.548360520683</v>
      </c>
      <c r="CE1130" s="66">
        <f t="shared" si="1284"/>
        <v>229121</v>
      </c>
      <c r="CF1130" s="66">
        <f>MAX(CE404:CE1130)</f>
        <v>231867</v>
      </c>
      <c r="CG1130" s="66">
        <f t="shared" si="1315"/>
        <v>-2746</v>
      </c>
      <c r="CH1130" s="370">
        <f t="shared" si="1281"/>
        <v>44165</v>
      </c>
      <c r="CI1130" s="17">
        <f t="shared" si="1285"/>
        <v>1</v>
      </c>
      <c r="CJ1130" s="17">
        <f t="shared" si="1286"/>
        <v>0</v>
      </c>
      <c r="CK1130" s="38">
        <f>MAX(BV38:BV1130)</f>
        <v>2028</v>
      </c>
      <c r="CL1130" s="38">
        <f t="shared" si="1257"/>
        <v>-188</v>
      </c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59"/>
      <c r="DC1130" s="59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</row>
    <row r="1131" spans="1:147" customFormat="1" x14ac:dyDescent="0.25">
      <c r="A1131" s="3"/>
      <c r="B1131" s="254">
        <f t="shared" si="1291"/>
        <v>43899</v>
      </c>
      <c r="C1131" s="5">
        <f t="shared" si="1294"/>
        <v>54111</v>
      </c>
      <c r="D1131" s="5">
        <v>0</v>
      </c>
      <c r="E1131" s="66">
        <f t="shared" si="1296"/>
        <v>0</v>
      </c>
      <c r="F1131" s="66">
        <f t="shared" si="1292"/>
        <v>-1209</v>
      </c>
      <c r="G1131" s="4">
        <f t="shared" si="1295"/>
        <v>52902</v>
      </c>
      <c r="H1131" s="8">
        <f t="shared" si="1293"/>
        <v>-2.2342961689859733E-2</v>
      </c>
      <c r="I1131" s="3"/>
      <c r="J1131" s="306">
        <v>44172</v>
      </c>
      <c r="K1131" s="176">
        <v>1841.1</v>
      </c>
      <c r="L1131" s="176">
        <v>1879.8</v>
      </c>
      <c r="M1131" s="176">
        <v>1824.8</v>
      </c>
      <c r="N1131" s="178">
        <v>1843.6</v>
      </c>
      <c r="O1131" s="5">
        <f t="shared" si="1287"/>
        <v>55</v>
      </c>
      <c r="P1131" s="8">
        <f t="shared" si="1288"/>
        <v>2.9873445222964534E-2</v>
      </c>
      <c r="Q1131" s="8">
        <f>(AVERAGE(P1128:P1130))*Q1239</f>
        <v>1.6782140148885259E-2</v>
      </c>
      <c r="R1131" s="8">
        <f>P1130/P1239</f>
        <v>1.3539890223039182</v>
      </c>
      <c r="S1131" s="109">
        <f t="shared" si="1273"/>
        <v>1810.2024017718873</v>
      </c>
      <c r="T1131" s="5">
        <f t="shared" si="1274"/>
        <v>31.099999999999909</v>
      </c>
      <c r="U1131" s="8">
        <f t="shared" ref="U1131:U1180" si="1331">((T1131+X1131)-T1131)/(T1131+X1131)</f>
        <v>0.48166666666666819</v>
      </c>
      <c r="V1131" s="19">
        <f t="shared" si="1275"/>
        <v>0</v>
      </c>
      <c r="W1131" s="109">
        <f t="shared" si="1276"/>
        <v>1871.9975982281126</v>
      </c>
      <c r="X1131" s="5">
        <f t="shared" si="1277"/>
        <v>28.900000000000091</v>
      </c>
      <c r="Y1131" s="8">
        <f t="shared" ref="Y1131:Y1186" si="1332">100%-U1131</f>
        <v>0.51833333333333176</v>
      </c>
      <c r="Z1131" s="5">
        <f t="shared" si="1278"/>
        <v>0</v>
      </c>
      <c r="AA1131" s="5">
        <f>K1131*AA1239</f>
        <v>23.934299999999997</v>
      </c>
      <c r="AB1131" s="5">
        <f t="shared" si="1289"/>
        <v>32.40677945652866</v>
      </c>
      <c r="AC1131" s="2">
        <f t="shared" si="1255"/>
        <v>44172</v>
      </c>
      <c r="AD1131" s="43">
        <f t="shared" si="1299"/>
        <v>1810</v>
      </c>
      <c r="AE1131" s="235">
        <v>18.2</v>
      </c>
      <c r="AF1131" s="131">
        <f>(AK1130&gt;AF1239)*1</f>
        <v>1</v>
      </c>
      <c r="AG1131" s="112">
        <f>MROUND((AD1131*AG1239),5)</f>
        <v>1775</v>
      </c>
      <c r="AH1131" s="113">
        <f>MROUND((AE1131*AH1239),0.1)</f>
        <v>3.3000000000000003</v>
      </c>
      <c r="AI1131" s="60">
        <f t="shared" si="1300"/>
        <v>3.5999999999999091</v>
      </c>
      <c r="AJ1131" s="60">
        <f t="shared" si="1279"/>
        <v>1841.1</v>
      </c>
      <c r="AK1131" s="133">
        <f t="shared" si="1280"/>
        <v>1843.6</v>
      </c>
      <c r="AL1131" s="41">
        <f t="shared" si="1290"/>
        <v>1870</v>
      </c>
      <c r="AM1131" s="56">
        <f t="shared" si="1297"/>
        <v>16.5</v>
      </c>
      <c r="AN1131" s="82">
        <f t="shared" si="1298"/>
        <v>1</v>
      </c>
      <c r="AO1131" s="82">
        <f t="shared" si="1301"/>
        <v>0</v>
      </c>
      <c r="AP1131" s="33">
        <f t="shared" si="1316"/>
        <v>1</v>
      </c>
      <c r="AQ1131" s="29">
        <f t="shared" si="1302"/>
        <v>18.2</v>
      </c>
      <c r="AR1131" s="86">
        <f t="shared" si="1303"/>
        <v>1</v>
      </c>
      <c r="AS1131" s="33">
        <f t="shared" si="1304"/>
        <v>0</v>
      </c>
      <c r="AT1131" s="19">
        <f t="shared" si="1305"/>
        <v>0</v>
      </c>
      <c r="AU1131" s="18">
        <f t="shared" si="1317"/>
        <v>0</v>
      </c>
      <c r="AV1131" s="5">
        <f t="shared" si="1318"/>
        <v>0</v>
      </c>
      <c r="AW1131" s="17">
        <f t="shared" si="1306"/>
        <v>0</v>
      </c>
      <c r="AX1131" s="17">
        <f t="shared" si="1307"/>
        <v>0</v>
      </c>
      <c r="AY1131" s="17">
        <f t="shared" si="1319"/>
        <v>0</v>
      </c>
      <c r="AZ1131" s="19">
        <f t="shared" si="1320"/>
        <v>0</v>
      </c>
      <c r="BA1131" s="19">
        <f t="shared" si="1321"/>
        <v>0</v>
      </c>
      <c r="BB1131" s="19">
        <f t="shared" si="1322"/>
        <v>0</v>
      </c>
      <c r="BC1131" s="19">
        <f t="shared" si="1323"/>
        <v>0</v>
      </c>
      <c r="BD1131" s="17">
        <f t="shared" si="1324"/>
        <v>0</v>
      </c>
      <c r="BE1131" s="17">
        <f t="shared" si="1308"/>
        <v>0</v>
      </c>
      <c r="BF1131" s="38">
        <f t="shared" si="1309"/>
        <v>0</v>
      </c>
      <c r="BG1131" s="38">
        <f t="shared" si="1310"/>
        <v>0</v>
      </c>
      <c r="BH1131" s="38">
        <f t="shared" si="1325"/>
        <v>0</v>
      </c>
      <c r="BI1131" s="38">
        <f t="shared" si="1311"/>
        <v>-3.3000000000000003</v>
      </c>
      <c r="BJ1131" s="5">
        <f t="shared" si="1312"/>
        <v>18.2</v>
      </c>
      <c r="BK1131" s="5">
        <f t="shared" si="1326"/>
        <v>0</v>
      </c>
      <c r="BL1131" s="22">
        <f t="shared" si="1327"/>
        <v>0</v>
      </c>
      <c r="BM1131" s="5">
        <f t="shared" si="1328"/>
        <v>14.899999999999999</v>
      </c>
      <c r="BN1131" s="66">
        <f t="shared" si="1329"/>
        <v>1489.9999999999998</v>
      </c>
      <c r="BO1131" s="5">
        <f>AP1131*BO1969</f>
        <v>0</v>
      </c>
      <c r="BP1131" s="5">
        <f>AU1131*BP1239</f>
        <v>0</v>
      </c>
      <c r="BQ1131" s="5">
        <f t="shared" si="1282"/>
        <v>-39</v>
      </c>
      <c r="BR1131" s="356">
        <f t="shared" si="1263"/>
        <v>1450.9999999999998</v>
      </c>
      <c r="BS1131" s="5">
        <f t="shared" si="1330"/>
        <v>1843.6</v>
      </c>
      <c r="BT1131" s="6"/>
      <c r="BU1131" s="306">
        <v>44172</v>
      </c>
      <c r="BV1131" s="38">
        <f t="shared" si="1313"/>
        <v>1843.6</v>
      </c>
      <c r="BW1131" s="66">
        <f>BV27*BV1131</f>
        <v>151886.63700774428</v>
      </c>
      <c r="BX1131" s="66">
        <f t="shared" si="1259"/>
        <v>296.58922392487875</v>
      </c>
      <c r="BY1131" s="17">
        <f t="shared" si="1256"/>
        <v>1</v>
      </c>
      <c r="BZ1131" s="17">
        <f t="shared" si="1260"/>
        <v>0</v>
      </c>
      <c r="CA1131" s="66">
        <f t="shared" si="1283"/>
        <v>1451</v>
      </c>
      <c r="CB1131" s="66">
        <f>N3+CE1131</f>
        <v>280572</v>
      </c>
      <c r="CC1131" s="66">
        <f t="shared" si="1272"/>
        <v>167078.59614434009</v>
      </c>
      <c r="CD1131" s="66">
        <f t="shared" si="1314"/>
        <v>-15191.959136595804</v>
      </c>
      <c r="CE1131" s="66">
        <f t="shared" si="1284"/>
        <v>230572</v>
      </c>
      <c r="CF1131" s="66">
        <f>MAX(CE404:CE1131)</f>
        <v>231867</v>
      </c>
      <c r="CG1131" s="66">
        <f t="shared" si="1315"/>
        <v>-1295</v>
      </c>
      <c r="CH1131" s="370">
        <f t="shared" si="1281"/>
        <v>44172</v>
      </c>
      <c r="CI1131" s="17">
        <f t="shared" si="1285"/>
        <v>1</v>
      </c>
      <c r="CJ1131" s="17">
        <f t="shared" si="1286"/>
        <v>0</v>
      </c>
      <c r="CK1131" s="38">
        <f>MAX(BV38:BV1131)</f>
        <v>2028</v>
      </c>
      <c r="CL1131" s="38">
        <f t="shared" si="1257"/>
        <v>-184.40000000000009</v>
      </c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59"/>
      <c r="DC1131" s="59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</row>
    <row r="1132" spans="1:147" customFormat="1" x14ac:dyDescent="0.25">
      <c r="A1132" s="3"/>
      <c r="B1132" s="254">
        <f t="shared" si="1291"/>
        <v>43906</v>
      </c>
      <c r="C1132" s="5">
        <f t="shared" si="1294"/>
        <v>52902</v>
      </c>
      <c r="D1132" s="5">
        <v>0</v>
      </c>
      <c r="E1132" s="66">
        <f t="shared" si="1296"/>
        <v>0</v>
      </c>
      <c r="F1132" s="66">
        <f t="shared" si="1292"/>
        <v>1820.9999999999998</v>
      </c>
      <c r="G1132" s="4">
        <f t="shared" si="1295"/>
        <v>54723</v>
      </c>
      <c r="H1132" s="8">
        <f t="shared" si="1293"/>
        <v>3.4422139049563337E-2</v>
      </c>
      <c r="I1132" s="3"/>
      <c r="J1132" s="306">
        <v>44179</v>
      </c>
      <c r="K1132" s="176">
        <v>1845</v>
      </c>
      <c r="L1132" s="176">
        <v>1902</v>
      </c>
      <c r="M1132" s="176">
        <v>1820</v>
      </c>
      <c r="N1132" s="178">
        <v>1888.9</v>
      </c>
      <c r="O1132" s="5">
        <f t="shared" si="1287"/>
        <v>82</v>
      </c>
      <c r="P1132" s="8">
        <f t="shared" si="1288"/>
        <v>4.4444444444444446E-2</v>
      </c>
      <c r="Q1132" s="8">
        <f>(AVERAGE(P1129:P1131))*Q1239</f>
        <v>1.7372920159319894E-2</v>
      </c>
      <c r="R1132" s="8">
        <f>P1131/P1239</f>
        <v>0.84719117996647775</v>
      </c>
      <c r="S1132" s="109">
        <f t="shared" si="1273"/>
        <v>1812.9469623060547</v>
      </c>
      <c r="T1132" s="5">
        <f t="shared" si="1274"/>
        <v>30</v>
      </c>
      <c r="U1132" s="8">
        <f t="shared" si="1331"/>
        <v>0.5</v>
      </c>
      <c r="V1132" s="19">
        <f t="shared" si="1275"/>
        <v>0</v>
      </c>
      <c r="W1132" s="109">
        <f t="shared" si="1276"/>
        <v>1877.0530376939453</v>
      </c>
      <c r="X1132" s="5">
        <f t="shared" si="1277"/>
        <v>30</v>
      </c>
      <c r="Y1132" s="8">
        <f t="shared" si="1332"/>
        <v>0.5</v>
      </c>
      <c r="Z1132" s="5">
        <f t="shared" si="1278"/>
        <v>13.900000000000091</v>
      </c>
      <c r="AA1132" s="5">
        <f>K1132*AA1239</f>
        <v>23.984999999999999</v>
      </c>
      <c r="AB1132" s="5">
        <f t="shared" si="1289"/>
        <v>20.319880451495969</v>
      </c>
      <c r="AC1132" s="2">
        <f t="shared" ref="AC1132:AC1200" si="1333">J1132</f>
        <v>44179</v>
      </c>
      <c r="AD1132" s="43">
        <f t="shared" si="1299"/>
        <v>1815</v>
      </c>
      <c r="AE1132" s="235">
        <v>15.5</v>
      </c>
      <c r="AF1132" s="131">
        <f>(AK1131&gt;AF1239)*1</f>
        <v>1</v>
      </c>
      <c r="AG1132" s="112">
        <f>MROUND((AD1132*AG1239),5)</f>
        <v>1780</v>
      </c>
      <c r="AH1132" s="113">
        <f>MROUND((AE1132*AH1239),0.1)</f>
        <v>2.8000000000000003</v>
      </c>
      <c r="AI1132" s="60">
        <f t="shared" si="1300"/>
        <v>45.300000000000182</v>
      </c>
      <c r="AJ1132" s="60">
        <f t="shared" si="1279"/>
        <v>1845</v>
      </c>
      <c r="AK1132" s="133">
        <f t="shared" si="1280"/>
        <v>1888.9</v>
      </c>
      <c r="AL1132" s="41">
        <f t="shared" si="1290"/>
        <v>1875</v>
      </c>
      <c r="AM1132" s="56">
        <f t="shared" si="1297"/>
        <v>16.8</v>
      </c>
      <c r="AN1132" s="82">
        <f t="shared" si="1298"/>
        <v>1</v>
      </c>
      <c r="AO1132" s="82">
        <f t="shared" si="1301"/>
        <v>0</v>
      </c>
      <c r="AP1132" s="33">
        <f t="shared" si="1316"/>
        <v>1</v>
      </c>
      <c r="AQ1132" s="29">
        <f t="shared" si="1302"/>
        <v>15.5</v>
      </c>
      <c r="AR1132" s="86">
        <f t="shared" si="1303"/>
        <v>1</v>
      </c>
      <c r="AS1132" s="33">
        <f t="shared" si="1304"/>
        <v>0</v>
      </c>
      <c r="AT1132" s="19">
        <f t="shared" si="1305"/>
        <v>0</v>
      </c>
      <c r="AU1132" s="18">
        <f t="shared" si="1317"/>
        <v>0</v>
      </c>
      <c r="AV1132" s="5">
        <f t="shared" si="1318"/>
        <v>0</v>
      </c>
      <c r="AW1132" s="17">
        <f t="shared" si="1306"/>
        <v>0</v>
      </c>
      <c r="AX1132" s="17">
        <f t="shared" si="1307"/>
        <v>0</v>
      </c>
      <c r="AY1132" s="17">
        <f t="shared" si="1319"/>
        <v>0</v>
      </c>
      <c r="AZ1132" s="19">
        <f t="shared" si="1320"/>
        <v>0</v>
      </c>
      <c r="BA1132" s="19">
        <f t="shared" si="1321"/>
        <v>0</v>
      </c>
      <c r="BB1132" s="19">
        <f t="shared" si="1322"/>
        <v>0</v>
      </c>
      <c r="BC1132" s="19">
        <f t="shared" si="1323"/>
        <v>0</v>
      </c>
      <c r="BD1132" s="17">
        <f t="shared" si="1324"/>
        <v>0</v>
      </c>
      <c r="BE1132" s="17">
        <f t="shared" si="1308"/>
        <v>0</v>
      </c>
      <c r="BF1132" s="38">
        <f t="shared" si="1309"/>
        <v>0</v>
      </c>
      <c r="BG1132" s="38">
        <f t="shared" si="1310"/>
        <v>0</v>
      </c>
      <c r="BH1132" s="38">
        <f t="shared" si="1325"/>
        <v>0</v>
      </c>
      <c r="BI1132" s="38">
        <f t="shared" si="1311"/>
        <v>-2.8000000000000003</v>
      </c>
      <c r="BJ1132" s="5">
        <f t="shared" si="1312"/>
        <v>15.5</v>
      </c>
      <c r="BK1132" s="5">
        <f t="shared" si="1326"/>
        <v>0</v>
      </c>
      <c r="BL1132" s="22">
        <f t="shared" si="1327"/>
        <v>0</v>
      </c>
      <c r="BM1132" s="5">
        <f t="shared" si="1328"/>
        <v>12.7</v>
      </c>
      <c r="BN1132" s="66">
        <f t="shared" si="1329"/>
        <v>1270</v>
      </c>
      <c r="BO1132" s="5">
        <f>AP1132*BO1970</f>
        <v>0</v>
      </c>
      <c r="BP1132" s="5">
        <f>AU1132*BP1239</f>
        <v>0</v>
      </c>
      <c r="BQ1132" s="5">
        <f t="shared" si="1282"/>
        <v>-39</v>
      </c>
      <c r="BR1132" s="356">
        <f t="shared" si="1263"/>
        <v>1231</v>
      </c>
      <c r="BS1132" s="5">
        <f t="shared" si="1330"/>
        <v>1888.9</v>
      </c>
      <c r="BT1132" s="6"/>
      <c r="BU1132" s="306">
        <v>44179</v>
      </c>
      <c r="BV1132" s="38">
        <f t="shared" si="1313"/>
        <v>1888.9</v>
      </c>
      <c r="BW1132" s="66">
        <f>BV27*BV1132</f>
        <v>155618.7180754655</v>
      </c>
      <c r="BX1132" s="66">
        <f t="shared" si="1259"/>
        <v>3732.0810677212139</v>
      </c>
      <c r="BY1132" s="17">
        <f t="shared" ref="BY1132:BY1186" si="1334">((BV1132-BV1131)&gt;0)*1</f>
        <v>1</v>
      </c>
      <c r="BZ1132" s="17">
        <f t="shared" si="1260"/>
        <v>0</v>
      </c>
      <c r="CA1132" s="66">
        <f t="shared" si="1283"/>
        <v>1231</v>
      </c>
      <c r="CB1132" s="66">
        <f>N3+CE1132</f>
        <v>281803</v>
      </c>
      <c r="CC1132" s="66">
        <f>MAX(BW404:BW1132)</f>
        <v>167078.59614434009</v>
      </c>
      <c r="CD1132" s="66">
        <f t="shared" si="1314"/>
        <v>-11459.87806887459</v>
      </c>
      <c r="CE1132" s="66">
        <f t="shared" si="1284"/>
        <v>231803</v>
      </c>
      <c r="CF1132" s="66">
        <f>MAX(CE404:CE1132)</f>
        <v>231867</v>
      </c>
      <c r="CG1132" s="66">
        <f t="shared" si="1315"/>
        <v>-64</v>
      </c>
      <c r="CH1132" s="370">
        <f t="shared" si="1281"/>
        <v>44179</v>
      </c>
      <c r="CI1132" s="17">
        <f t="shared" si="1285"/>
        <v>1</v>
      </c>
      <c r="CJ1132" s="17">
        <f t="shared" si="1286"/>
        <v>0</v>
      </c>
      <c r="CK1132" s="38">
        <f>MAX(BV38:BV1132)</f>
        <v>2028</v>
      </c>
      <c r="CL1132" s="38">
        <f t="shared" ref="CL1132:CL1185" si="1335">BV1132-CK1132</f>
        <v>-139.09999999999991</v>
      </c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59"/>
      <c r="DC1132" s="59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</row>
    <row r="1133" spans="1:147" customFormat="1" x14ac:dyDescent="0.25">
      <c r="A1133" s="3"/>
      <c r="B1133" s="254">
        <f t="shared" si="1291"/>
        <v>43913</v>
      </c>
      <c r="C1133" s="5">
        <f t="shared" si="1294"/>
        <v>54723</v>
      </c>
      <c r="D1133" s="5">
        <v>0</v>
      </c>
      <c r="E1133" s="66">
        <f t="shared" si="1296"/>
        <v>0</v>
      </c>
      <c r="F1133" s="66">
        <f t="shared" si="1292"/>
        <v>7642</v>
      </c>
      <c r="G1133" s="4">
        <f t="shared" si="1295"/>
        <v>62365</v>
      </c>
      <c r="H1133" s="8">
        <f t="shared" si="1293"/>
        <v>0.13964877656561225</v>
      </c>
      <c r="I1133" s="3"/>
      <c r="J1133" s="306">
        <v>44186</v>
      </c>
      <c r="K1133" s="176">
        <v>1892.9</v>
      </c>
      <c r="L1133" s="176">
        <v>1912</v>
      </c>
      <c r="M1133" s="176">
        <v>1859</v>
      </c>
      <c r="N1133" s="178">
        <v>1883.2</v>
      </c>
      <c r="O1133" s="5">
        <f t="shared" si="1287"/>
        <v>53</v>
      </c>
      <c r="P1133" s="8">
        <f t="shared" si="1288"/>
        <v>2.7999366052089386E-2</v>
      </c>
      <c r="Q1133" s="8">
        <f>(AVERAGE(P1130:P1132))*Q1239</f>
        <v>1.6274921957888169E-2</v>
      </c>
      <c r="R1133" s="8">
        <f>P1132/P1239</f>
        <v>1.260415096110127</v>
      </c>
      <c r="S1133" s="109">
        <f t="shared" si="1273"/>
        <v>1862.0932002259135</v>
      </c>
      <c r="T1133" s="5">
        <f t="shared" si="1274"/>
        <v>32.900000000000091</v>
      </c>
      <c r="U1133" s="8">
        <f t="shared" si="1331"/>
        <v>0.49384615384615244</v>
      </c>
      <c r="V1133" s="19">
        <f t="shared" si="1275"/>
        <v>0</v>
      </c>
      <c r="W1133" s="109">
        <f t="shared" si="1276"/>
        <v>1923.7067997740867</v>
      </c>
      <c r="X1133" s="5">
        <f t="shared" si="1277"/>
        <v>32.099999999999909</v>
      </c>
      <c r="Y1133" s="8">
        <f t="shared" si="1332"/>
        <v>0.50615384615384751</v>
      </c>
      <c r="Z1133" s="5">
        <f t="shared" si="1278"/>
        <v>0</v>
      </c>
      <c r="AA1133" s="5">
        <f>K1133*AA1239</f>
        <v>24.607700000000001</v>
      </c>
      <c r="AB1133" s="5">
        <f t="shared" si="1289"/>
        <v>31.015916560549176</v>
      </c>
      <c r="AC1133" s="2">
        <f t="shared" si="1333"/>
        <v>44186</v>
      </c>
      <c r="AD1133" s="43">
        <f t="shared" si="1299"/>
        <v>1860</v>
      </c>
      <c r="AE1133" s="235">
        <v>10.1</v>
      </c>
      <c r="AF1133" s="131">
        <f>(AK1132&gt;AF1239)*1</f>
        <v>1</v>
      </c>
      <c r="AG1133" s="112">
        <f>MROUND((AD1133*AG1239),5)</f>
        <v>1825</v>
      </c>
      <c r="AH1133" s="113">
        <f>MROUND((AE1133*AH1239),0.1)</f>
        <v>1.8</v>
      </c>
      <c r="AI1133" s="60">
        <f t="shared" si="1300"/>
        <v>-5.7000000000000455</v>
      </c>
      <c r="AJ1133" s="60">
        <f t="shared" si="1279"/>
        <v>1892.9</v>
      </c>
      <c r="AK1133" s="133">
        <f t="shared" si="1280"/>
        <v>1883.2</v>
      </c>
      <c r="AL1133" s="41">
        <f t="shared" si="1290"/>
        <v>1925</v>
      </c>
      <c r="AM1133" s="56">
        <f t="shared" si="1297"/>
        <v>10.200000000000001</v>
      </c>
      <c r="AN1133" s="82">
        <f t="shared" si="1298"/>
        <v>0</v>
      </c>
      <c r="AO1133" s="82">
        <f t="shared" si="1301"/>
        <v>1</v>
      </c>
      <c r="AP1133" s="33">
        <f t="shared" si="1316"/>
        <v>1</v>
      </c>
      <c r="AQ1133" s="29">
        <f t="shared" si="1302"/>
        <v>10.1</v>
      </c>
      <c r="AR1133" s="86">
        <f t="shared" si="1303"/>
        <v>1</v>
      </c>
      <c r="AS1133" s="33">
        <f t="shared" si="1304"/>
        <v>0</v>
      </c>
      <c r="AT1133" s="19">
        <f t="shared" si="1305"/>
        <v>0</v>
      </c>
      <c r="AU1133" s="18">
        <f t="shared" si="1317"/>
        <v>0</v>
      </c>
      <c r="AV1133" s="5">
        <f t="shared" si="1318"/>
        <v>0</v>
      </c>
      <c r="AW1133" s="17">
        <f t="shared" si="1306"/>
        <v>0</v>
      </c>
      <c r="AX1133" s="17">
        <f t="shared" si="1307"/>
        <v>0</v>
      </c>
      <c r="AY1133" s="17">
        <f t="shared" si="1319"/>
        <v>0</v>
      </c>
      <c r="AZ1133" s="19">
        <f t="shared" si="1320"/>
        <v>0</v>
      </c>
      <c r="BA1133" s="19">
        <f t="shared" si="1321"/>
        <v>0</v>
      </c>
      <c r="BB1133" s="19">
        <f t="shared" si="1322"/>
        <v>0</v>
      </c>
      <c r="BC1133" s="19">
        <f t="shared" si="1323"/>
        <v>0</v>
      </c>
      <c r="BD1133" s="17">
        <f t="shared" si="1324"/>
        <v>0</v>
      </c>
      <c r="BE1133" s="17">
        <f t="shared" si="1308"/>
        <v>0</v>
      </c>
      <c r="BF1133" s="38">
        <f t="shared" si="1309"/>
        <v>0</v>
      </c>
      <c r="BG1133" s="38">
        <f t="shared" si="1310"/>
        <v>0</v>
      </c>
      <c r="BH1133" s="38">
        <f t="shared" si="1325"/>
        <v>0</v>
      </c>
      <c r="BI1133" s="38">
        <f t="shared" si="1311"/>
        <v>-1.8</v>
      </c>
      <c r="BJ1133" s="5">
        <f t="shared" si="1312"/>
        <v>10.1</v>
      </c>
      <c r="BK1133" s="5">
        <f t="shared" si="1326"/>
        <v>0</v>
      </c>
      <c r="BL1133" s="22">
        <f t="shared" si="1327"/>
        <v>0</v>
      </c>
      <c r="BM1133" s="5">
        <f t="shared" si="1328"/>
        <v>8.2999999999999989</v>
      </c>
      <c r="BN1133" s="66">
        <f t="shared" si="1329"/>
        <v>829.99999999999989</v>
      </c>
      <c r="BO1133" s="5">
        <f>AP1133*BO1971</f>
        <v>0</v>
      </c>
      <c r="BP1133" s="5">
        <f>AU1133*BP1239</f>
        <v>0</v>
      </c>
      <c r="BQ1133" s="5">
        <f t="shared" si="1282"/>
        <v>-39</v>
      </c>
      <c r="BR1133" s="356">
        <f t="shared" si="1263"/>
        <v>790.99999999999989</v>
      </c>
      <c r="BS1133" s="5">
        <f t="shared" si="1330"/>
        <v>1883.2</v>
      </c>
      <c r="BT1133" s="6"/>
      <c r="BU1133" s="306">
        <v>44186</v>
      </c>
      <c r="BV1133" s="38">
        <f t="shared" si="1313"/>
        <v>1883.2</v>
      </c>
      <c r="BW1133" s="66">
        <f>BV27*BV1133</f>
        <v>155149.11847091778</v>
      </c>
      <c r="BX1133" s="66">
        <f t="shared" ref="BX1133:BX1186" si="1336">BW1133-BW1132</f>
        <v>-469.59960454772227</v>
      </c>
      <c r="BY1133" s="17">
        <f t="shared" si="1334"/>
        <v>0</v>
      </c>
      <c r="BZ1133" s="17">
        <f t="shared" ref="BZ1133:BZ1186" si="1337">((BV1133-BV1132)&lt;0)*1</f>
        <v>1</v>
      </c>
      <c r="CA1133" s="66">
        <f t="shared" si="1283"/>
        <v>791</v>
      </c>
      <c r="CB1133" s="66">
        <f>N3+CE1133</f>
        <v>282594</v>
      </c>
      <c r="CC1133" s="66">
        <f>MAX(BW404:BW1133)</f>
        <v>167078.59614434009</v>
      </c>
      <c r="CD1133" s="66">
        <f t="shared" si="1314"/>
        <v>-11929.477673422312</v>
      </c>
      <c r="CE1133" s="66">
        <f t="shared" si="1284"/>
        <v>232594</v>
      </c>
      <c r="CF1133" s="66">
        <f>MAX(CE404:CE1133)</f>
        <v>232594</v>
      </c>
      <c r="CG1133" s="66">
        <f t="shared" si="1315"/>
        <v>0</v>
      </c>
      <c r="CH1133" s="370">
        <f t="shared" si="1281"/>
        <v>44186</v>
      </c>
      <c r="CI1133" s="17">
        <f t="shared" si="1285"/>
        <v>1</v>
      </c>
      <c r="CJ1133" s="17">
        <f t="shared" si="1286"/>
        <v>0</v>
      </c>
      <c r="CK1133" s="38">
        <f>MAX(BV38:BV1133)</f>
        <v>2028</v>
      </c>
      <c r="CL1133" s="38">
        <f t="shared" si="1335"/>
        <v>-144.79999999999995</v>
      </c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59"/>
      <c r="DC1133" s="59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</row>
    <row r="1134" spans="1:147" customFormat="1" x14ac:dyDescent="0.25">
      <c r="A1134" s="3"/>
      <c r="B1134" s="254">
        <f t="shared" si="1291"/>
        <v>43920</v>
      </c>
      <c r="C1134" s="5">
        <f t="shared" si="1294"/>
        <v>62365</v>
      </c>
      <c r="D1134" s="5">
        <v>0</v>
      </c>
      <c r="E1134" s="66">
        <f t="shared" si="1296"/>
        <v>0</v>
      </c>
      <c r="F1134" s="66">
        <f t="shared" si="1292"/>
        <v>1761</v>
      </c>
      <c r="G1134" s="4">
        <f t="shared" si="1295"/>
        <v>64126</v>
      </c>
      <c r="H1134" s="8">
        <f t="shared" si="1293"/>
        <v>2.8236991902509421E-2</v>
      </c>
      <c r="I1134" s="3"/>
      <c r="J1134" s="306">
        <v>44193</v>
      </c>
      <c r="K1134" s="176">
        <v>1887</v>
      </c>
      <c r="L1134" s="176">
        <v>1904.9</v>
      </c>
      <c r="M1134" s="176">
        <v>1873</v>
      </c>
      <c r="N1134" s="178">
        <v>1895.1</v>
      </c>
      <c r="O1134" s="5">
        <f t="shared" si="1287"/>
        <v>31.900000000000091</v>
      </c>
      <c r="P1134" s="8">
        <f t="shared" si="1288"/>
        <v>1.6905140434552247E-2</v>
      </c>
      <c r="Q1134" s="8">
        <f>(AVERAGE(P1131:P1133))*Q1239</f>
        <v>1.3642300762599783E-2</v>
      </c>
      <c r="R1134" s="8">
        <f>P1133/P1239</f>
        <v>0.79404353220525459</v>
      </c>
      <c r="S1134" s="109">
        <f t="shared" si="1273"/>
        <v>1861.2569784609741</v>
      </c>
      <c r="T1134" s="5">
        <f t="shared" si="1274"/>
        <v>27</v>
      </c>
      <c r="U1134" s="8">
        <f t="shared" si="1331"/>
        <v>0.50909090909090904</v>
      </c>
      <c r="V1134" s="19">
        <f t="shared" si="1275"/>
        <v>0</v>
      </c>
      <c r="W1134" s="109">
        <f t="shared" si="1276"/>
        <v>1912.7430215390259</v>
      </c>
      <c r="X1134" s="5">
        <f t="shared" si="1277"/>
        <v>28</v>
      </c>
      <c r="Y1134" s="8">
        <f t="shared" si="1332"/>
        <v>0.49090909090909096</v>
      </c>
      <c r="Z1134" s="5">
        <f t="shared" si="1278"/>
        <v>0</v>
      </c>
      <c r="AA1134" s="5">
        <f>K1134*AA1239</f>
        <v>24.530999999999999</v>
      </c>
      <c r="AB1134" s="5">
        <f t="shared" si="1289"/>
        <v>19.478681888527099</v>
      </c>
      <c r="AC1134" s="2">
        <f t="shared" si="1333"/>
        <v>44193</v>
      </c>
      <c r="AD1134" s="43">
        <f t="shared" si="1299"/>
        <v>1860</v>
      </c>
      <c r="AE1134" s="235">
        <v>15.2</v>
      </c>
      <c r="AF1134" s="131">
        <f>(AK1133&gt;AF1239)*1</f>
        <v>1</v>
      </c>
      <c r="AG1134" s="112">
        <f>MROUND((AD1134*AG1239),5)</f>
        <v>1825</v>
      </c>
      <c r="AH1134" s="113">
        <f>MROUND((AE1134*AH1239),0.1)</f>
        <v>2.7</v>
      </c>
      <c r="AI1134" s="60">
        <f t="shared" si="1300"/>
        <v>11.899999999999864</v>
      </c>
      <c r="AJ1134" s="60">
        <f t="shared" si="1279"/>
        <v>1887</v>
      </c>
      <c r="AK1134" s="133">
        <f t="shared" si="1280"/>
        <v>1895.1</v>
      </c>
      <c r="AL1134" s="41">
        <f t="shared" si="1290"/>
        <v>1915</v>
      </c>
      <c r="AM1134" s="56">
        <f t="shared" si="1297"/>
        <v>15.700000000000001</v>
      </c>
      <c r="AN1134" s="82">
        <f t="shared" si="1298"/>
        <v>1</v>
      </c>
      <c r="AO1134" s="82">
        <f t="shared" si="1301"/>
        <v>0</v>
      </c>
      <c r="AP1134" s="33">
        <f t="shared" si="1316"/>
        <v>1</v>
      </c>
      <c r="AQ1134" s="29">
        <f t="shared" si="1302"/>
        <v>15.2</v>
      </c>
      <c r="AR1134" s="86">
        <f t="shared" si="1303"/>
        <v>1</v>
      </c>
      <c r="AS1134" s="33">
        <f t="shared" si="1304"/>
        <v>0</v>
      </c>
      <c r="AT1134" s="19">
        <f t="shared" si="1305"/>
        <v>0</v>
      </c>
      <c r="AU1134" s="18">
        <f t="shared" si="1317"/>
        <v>0</v>
      </c>
      <c r="AV1134" s="5">
        <f t="shared" si="1318"/>
        <v>0</v>
      </c>
      <c r="AW1134" s="17">
        <f t="shared" si="1306"/>
        <v>0</v>
      </c>
      <c r="AX1134" s="17">
        <f t="shared" si="1307"/>
        <v>0</v>
      </c>
      <c r="AY1134" s="17">
        <f t="shared" si="1319"/>
        <v>0</v>
      </c>
      <c r="AZ1134" s="19">
        <f t="shared" si="1320"/>
        <v>0</v>
      </c>
      <c r="BA1134" s="19">
        <f t="shared" si="1321"/>
        <v>0</v>
      </c>
      <c r="BB1134" s="19">
        <f t="shared" si="1322"/>
        <v>0</v>
      </c>
      <c r="BC1134" s="19">
        <f t="shared" si="1323"/>
        <v>0</v>
      </c>
      <c r="BD1134" s="17">
        <f t="shared" si="1324"/>
        <v>0</v>
      </c>
      <c r="BE1134" s="17">
        <f t="shared" si="1308"/>
        <v>0</v>
      </c>
      <c r="BF1134" s="38">
        <f t="shared" si="1309"/>
        <v>0</v>
      </c>
      <c r="BG1134" s="38">
        <f t="shared" si="1310"/>
        <v>0</v>
      </c>
      <c r="BH1134" s="38">
        <f t="shared" si="1325"/>
        <v>0</v>
      </c>
      <c r="BI1134" s="38">
        <f t="shared" si="1311"/>
        <v>-2.7</v>
      </c>
      <c r="BJ1134" s="5">
        <f t="shared" si="1312"/>
        <v>15.2</v>
      </c>
      <c r="BK1134" s="5">
        <f t="shared" si="1326"/>
        <v>0</v>
      </c>
      <c r="BL1134" s="22">
        <f t="shared" si="1327"/>
        <v>0</v>
      </c>
      <c r="BM1134" s="5">
        <f t="shared" si="1328"/>
        <v>12.5</v>
      </c>
      <c r="BN1134" s="66">
        <f t="shared" si="1329"/>
        <v>1250</v>
      </c>
      <c r="BO1134" s="5">
        <f>AP1134*BO1972</f>
        <v>0</v>
      </c>
      <c r="BP1134" s="5">
        <f>AU1134*BP1239</f>
        <v>0</v>
      </c>
      <c r="BQ1134" s="5">
        <f t="shared" si="1282"/>
        <v>-39</v>
      </c>
      <c r="BR1134" s="356">
        <f t="shared" si="1263"/>
        <v>1211</v>
      </c>
      <c r="BS1134" s="5">
        <f t="shared" si="1330"/>
        <v>1895.1</v>
      </c>
      <c r="BT1134" s="6"/>
      <c r="BU1134" s="306">
        <v>44193</v>
      </c>
      <c r="BV1134" s="38">
        <f t="shared" si="1313"/>
        <v>1895.1</v>
      </c>
      <c r="BW1134" s="66">
        <f>BV27*BV1134</f>
        <v>156129.51062778052</v>
      </c>
      <c r="BX1134" s="66">
        <f t="shared" si="1336"/>
        <v>980.3921568627411</v>
      </c>
      <c r="BY1134" s="17">
        <f t="shared" si="1334"/>
        <v>1</v>
      </c>
      <c r="BZ1134" s="17">
        <f t="shared" si="1337"/>
        <v>0</v>
      </c>
      <c r="CA1134" s="66">
        <f t="shared" si="1283"/>
        <v>1211</v>
      </c>
      <c r="CB1134" s="66">
        <f>N3+CE1134</f>
        <v>283805</v>
      </c>
      <c r="CC1134" s="66">
        <f>MAX(BW404:BW1134)</f>
        <v>167078.59614434009</v>
      </c>
      <c r="CD1134" s="66">
        <f t="shared" si="1314"/>
        <v>-10949.085516559571</v>
      </c>
      <c r="CE1134" s="66">
        <f t="shared" si="1284"/>
        <v>233805</v>
      </c>
      <c r="CF1134" s="66">
        <f>MAX(CE404:CE1134)</f>
        <v>233805</v>
      </c>
      <c r="CG1134" s="66">
        <f t="shared" si="1315"/>
        <v>0</v>
      </c>
      <c r="CH1134" s="370">
        <f t="shared" si="1281"/>
        <v>44193</v>
      </c>
      <c r="CI1134" s="17">
        <f t="shared" si="1285"/>
        <v>1</v>
      </c>
      <c r="CJ1134" s="17">
        <f t="shared" si="1286"/>
        <v>0</v>
      </c>
      <c r="CK1134" s="38">
        <f>MAX(BV38:BV1134)</f>
        <v>2028</v>
      </c>
      <c r="CL1134" s="38">
        <f t="shared" si="1335"/>
        <v>-132.90000000000009</v>
      </c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59"/>
      <c r="DC1134" s="59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</row>
    <row r="1135" spans="1:147" customFormat="1" x14ac:dyDescent="0.25">
      <c r="A1135" s="3"/>
      <c r="B1135" s="254">
        <f t="shared" si="1291"/>
        <v>43927</v>
      </c>
      <c r="C1135" s="5">
        <f t="shared" si="1294"/>
        <v>64126</v>
      </c>
      <c r="D1135" s="5">
        <v>0</v>
      </c>
      <c r="E1135" s="66">
        <f t="shared" si="1296"/>
        <v>0</v>
      </c>
      <c r="F1135" s="66">
        <f t="shared" si="1292"/>
        <v>3611</v>
      </c>
      <c r="G1135" s="4">
        <f t="shared" si="1295"/>
        <v>67737</v>
      </c>
      <c r="H1135" s="8">
        <f t="shared" si="1293"/>
        <v>5.6311012693759162E-2</v>
      </c>
      <c r="I1135" s="3"/>
      <c r="J1135" s="306">
        <v>44200</v>
      </c>
      <c r="K1135" s="176">
        <v>1908.2</v>
      </c>
      <c r="L1135" s="176">
        <v>1962.5</v>
      </c>
      <c r="M1135" s="176">
        <v>1827.8</v>
      </c>
      <c r="N1135" s="178">
        <v>1835.4</v>
      </c>
      <c r="O1135" s="5">
        <f t="shared" si="1287"/>
        <v>134.70000000000005</v>
      </c>
      <c r="P1135" s="8">
        <f t="shared" si="1288"/>
        <v>7.0590084896761371E-2</v>
      </c>
      <c r="Q1135" s="8">
        <f>(AVERAGE(P1132:P1134))*Q1239</f>
        <v>1.1913193457478145E-2</v>
      </c>
      <c r="R1135" s="8">
        <f>P1134/P1239</f>
        <v>0.4794186196253557</v>
      </c>
      <c r="S1135" s="109">
        <f t="shared" si="1273"/>
        <v>1885.4672442444403</v>
      </c>
      <c r="T1135" s="5">
        <f t="shared" si="1274"/>
        <v>23.200000000000045</v>
      </c>
      <c r="U1135" s="8">
        <f t="shared" si="1331"/>
        <v>0.48444444444444346</v>
      </c>
      <c r="V1135" s="19">
        <f t="shared" si="1275"/>
        <v>49.599999999999909</v>
      </c>
      <c r="W1135" s="109">
        <f t="shared" si="1276"/>
        <v>1930.9327557555598</v>
      </c>
      <c r="X1135" s="5">
        <f t="shared" si="1277"/>
        <v>21.799999999999955</v>
      </c>
      <c r="Y1135" s="8">
        <f t="shared" si="1332"/>
        <v>0.51555555555555654</v>
      </c>
      <c r="Z1135" s="5">
        <f t="shared" si="1278"/>
        <v>0</v>
      </c>
      <c r="AA1135" s="5">
        <f>K1135*AA1239</f>
        <v>24.8066</v>
      </c>
      <c r="AB1135" s="5">
        <f t="shared" si="1289"/>
        <v>11.892745929598348</v>
      </c>
      <c r="AC1135" s="2">
        <f t="shared" si="1333"/>
        <v>44200</v>
      </c>
      <c r="AD1135" s="43">
        <f t="shared" si="1299"/>
        <v>1885</v>
      </c>
      <c r="AE1135" s="235">
        <v>9.9</v>
      </c>
      <c r="AF1135" s="131">
        <f>(AK1134&gt;AF1239)*1</f>
        <v>1</v>
      </c>
      <c r="AG1135" s="112">
        <f>MROUND((AD1135*AG1239),5)</f>
        <v>1850</v>
      </c>
      <c r="AH1135" s="113">
        <f>MROUND((AE1135*AH1239),0.1)</f>
        <v>1.8</v>
      </c>
      <c r="AI1135" s="60">
        <f t="shared" si="1300"/>
        <v>-59.699999999999818</v>
      </c>
      <c r="AJ1135" s="60">
        <f t="shared" si="1279"/>
        <v>1908.2</v>
      </c>
      <c r="AK1135" s="133">
        <f t="shared" si="1280"/>
        <v>1835.4</v>
      </c>
      <c r="AL1135" s="41">
        <f t="shared" si="1290"/>
        <v>1930</v>
      </c>
      <c r="AM1135" s="56">
        <f t="shared" si="1297"/>
        <v>9.6000000000000014</v>
      </c>
      <c r="AN1135" s="82">
        <f t="shared" si="1298"/>
        <v>0</v>
      </c>
      <c r="AO1135" s="82">
        <f t="shared" si="1301"/>
        <v>1</v>
      </c>
      <c r="AP1135" s="33">
        <f t="shared" si="1316"/>
        <v>1</v>
      </c>
      <c r="AQ1135" s="29">
        <f t="shared" si="1302"/>
        <v>9.9</v>
      </c>
      <c r="AR1135" s="86">
        <f t="shared" si="1303"/>
        <v>0</v>
      </c>
      <c r="AS1135" s="33">
        <f t="shared" si="1304"/>
        <v>1</v>
      </c>
      <c r="AT1135" s="19">
        <f t="shared" si="1305"/>
        <v>1885</v>
      </c>
      <c r="AU1135" s="18">
        <f t="shared" si="1317"/>
        <v>0</v>
      </c>
      <c r="AV1135" s="5">
        <f t="shared" si="1318"/>
        <v>0</v>
      </c>
      <c r="AW1135" s="17">
        <f t="shared" si="1306"/>
        <v>0</v>
      </c>
      <c r="AX1135" s="17">
        <f t="shared" si="1307"/>
        <v>0</v>
      </c>
      <c r="AY1135" s="17">
        <f t="shared" si="1319"/>
        <v>0</v>
      </c>
      <c r="AZ1135" s="19">
        <f t="shared" si="1320"/>
        <v>0</v>
      </c>
      <c r="BA1135" s="19">
        <f t="shared" si="1321"/>
        <v>1885</v>
      </c>
      <c r="BB1135" s="19">
        <f t="shared" si="1322"/>
        <v>1850</v>
      </c>
      <c r="BC1135" s="19">
        <f t="shared" si="1323"/>
        <v>0</v>
      </c>
      <c r="BD1135" s="17">
        <f t="shared" si="1324"/>
        <v>0</v>
      </c>
      <c r="BE1135" s="17">
        <f t="shared" si="1308"/>
        <v>1</v>
      </c>
      <c r="BF1135" s="38">
        <f t="shared" si="1309"/>
        <v>1850</v>
      </c>
      <c r="BG1135" s="38">
        <f t="shared" si="1310"/>
        <v>0</v>
      </c>
      <c r="BH1135" s="38">
        <f t="shared" si="1325"/>
        <v>-35</v>
      </c>
      <c r="BI1135" s="38">
        <f t="shared" si="1311"/>
        <v>-36.799999999999997</v>
      </c>
      <c r="BJ1135" s="5">
        <f t="shared" si="1312"/>
        <v>9.9</v>
      </c>
      <c r="BK1135" s="5">
        <f t="shared" si="1326"/>
        <v>0</v>
      </c>
      <c r="BL1135" s="22">
        <f t="shared" si="1327"/>
        <v>0</v>
      </c>
      <c r="BM1135" s="5">
        <f t="shared" si="1328"/>
        <v>-26.9</v>
      </c>
      <c r="BN1135" s="66">
        <f t="shared" si="1329"/>
        <v>-2690</v>
      </c>
      <c r="BO1135" s="5">
        <f>AP1135*BO1973</f>
        <v>0</v>
      </c>
      <c r="BP1135" s="5">
        <f>AU1135*BP1239</f>
        <v>0</v>
      </c>
      <c r="BQ1135" s="5">
        <f t="shared" si="1282"/>
        <v>-39</v>
      </c>
      <c r="BR1135" s="356">
        <f t="shared" si="1263"/>
        <v>-2729</v>
      </c>
      <c r="BS1135" s="5">
        <f t="shared" si="1330"/>
        <v>1835.4</v>
      </c>
      <c r="BT1135" s="6"/>
      <c r="BU1135" s="306">
        <v>44200</v>
      </c>
      <c r="BV1135" s="38">
        <f t="shared" si="1313"/>
        <v>1835.4</v>
      </c>
      <c r="BW1135" s="66">
        <f>BV27*BV1135</f>
        <v>151211.07266435988</v>
      </c>
      <c r="BX1135" s="66">
        <f t="shared" si="1336"/>
        <v>-4918.4379634206416</v>
      </c>
      <c r="BY1135" s="17">
        <f t="shared" si="1334"/>
        <v>0</v>
      </c>
      <c r="BZ1135" s="17">
        <f t="shared" si="1337"/>
        <v>1</v>
      </c>
      <c r="CA1135" s="66">
        <f t="shared" si="1283"/>
        <v>-2729</v>
      </c>
      <c r="CB1135" s="66">
        <f>N3+CE1135</f>
        <v>281076</v>
      </c>
      <c r="CC1135" s="66">
        <f>MAX(BW404:BW1135)</f>
        <v>167078.59614434009</v>
      </c>
      <c r="CD1135" s="66">
        <f t="shared" si="1314"/>
        <v>-15867.523479980213</v>
      </c>
      <c r="CE1135" s="66">
        <f t="shared" si="1284"/>
        <v>231076</v>
      </c>
      <c r="CF1135" s="66">
        <f>MAX(CE404:CE1135)</f>
        <v>233805</v>
      </c>
      <c r="CG1135" s="66">
        <f t="shared" si="1315"/>
        <v>-2729</v>
      </c>
      <c r="CH1135" s="370">
        <f t="shared" si="1281"/>
        <v>44200</v>
      </c>
      <c r="CI1135" s="17">
        <f t="shared" ref="CI1135:CI1174" si="1338">(F1177&gt;0)*1</f>
        <v>0</v>
      </c>
      <c r="CJ1135" s="17">
        <f t="shared" ref="CJ1135:CJ1174" si="1339">(F1177&lt;1)*1</f>
        <v>1</v>
      </c>
      <c r="CK1135" s="38">
        <f>MAX(BV38:BV1135)</f>
        <v>2028</v>
      </c>
      <c r="CL1135" s="38">
        <f t="shared" si="1335"/>
        <v>-192.59999999999991</v>
      </c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59"/>
      <c r="DC1135" s="59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</row>
    <row r="1136" spans="1:147" customFormat="1" x14ac:dyDescent="0.25">
      <c r="A1136" s="3"/>
      <c r="B1136" s="254">
        <f t="shared" si="1291"/>
        <v>43934</v>
      </c>
      <c r="C1136" s="5">
        <f t="shared" si="1294"/>
        <v>67737</v>
      </c>
      <c r="D1136" s="5">
        <v>0</v>
      </c>
      <c r="E1136" s="66">
        <f t="shared" si="1296"/>
        <v>0</v>
      </c>
      <c r="F1136" s="66">
        <f t="shared" si="1292"/>
        <v>1411</v>
      </c>
      <c r="G1136" s="4">
        <f t="shared" si="1295"/>
        <v>69148</v>
      </c>
      <c r="H1136" s="8">
        <f t="shared" si="1293"/>
        <v>2.0830565274517619E-2</v>
      </c>
      <c r="I1136" s="3"/>
      <c r="J1136" s="306">
        <v>44207</v>
      </c>
      <c r="K1136" s="176">
        <v>1849.4</v>
      </c>
      <c r="L1136" s="176">
        <v>1864</v>
      </c>
      <c r="M1136" s="176">
        <v>1817.1</v>
      </c>
      <c r="N1136" s="178">
        <v>1829.9</v>
      </c>
      <c r="O1136" s="5">
        <f t="shared" si="1287"/>
        <v>46.900000000000091</v>
      </c>
      <c r="P1136" s="8">
        <f t="shared" si="1288"/>
        <v>2.5359576078728283E-2</v>
      </c>
      <c r="Q1136" s="8">
        <f>(AVERAGE(P1133:P1135))*Q1239</f>
        <v>1.5399278851120402E-2</v>
      </c>
      <c r="R1136" s="8">
        <f>P1135/P1239</f>
        <v>2.0018881943904039</v>
      </c>
      <c r="S1136" s="109">
        <f t="shared" si="1273"/>
        <v>1820.9205736927381</v>
      </c>
      <c r="T1136" s="5">
        <f t="shared" si="1274"/>
        <v>29.400000000000091</v>
      </c>
      <c r="U1136" s="8">
        <f t="shared" si="1331"/>
        <v>0.50999999999999845</v>
      </c>
      <c r="V1136" s="19">
        <f t="shared" si="1275"/>
        <v>0</v>
      </c>
      <c r="W1136" s="109">
        <f t="shared" si="1276"/>
        <v>1877.8794263072621</v>
      </c>
      <c r="X1136" s="5">
        <f t="shared" si="1277"/>
        <v>30.599999999999909</v>
      </c>
      <c r="Y1136" s="8">
        <f t="shared" si="1332"/>
        <v>0.49000000000000155</v>
      </c>
      <c r="Z1136" s="5">
        <f t="shared" si="1278"/>
        <v>0</v>
      </c>
      <c r="AA1136" s="5">
        <f>K1136*AA1239</f>
        <v>24.042200000000001</v>
      </c>
      <c r="AB1136" s="5">
        <f t="shared" si="1289"/>
        <v>48.12979634717297</v>
      </c>
      <c r="AC1136" s="2">
        <f t="shared" si="1333"/>
        <v>44207</v>
      </c>
      <c r="AD1136" s="43">
        <f t="shared" si="1299"/>
        <v>1820</v>
      </c>
      <c r="AE1136" s="235">
        <v>5.7</v>
      </c>
      <c r="AF1136" s="131">
        <f>(AK1135&gt;AF1239)*1</f>
        <v>1</v>
      </c>
      <c r="AG1136" s="112">
        <f>MROUND((AD1136*AG1239),5)</f>
        <v>1785</v>
      </c>
      <c r="AH1136" s="113">
        <f>MROUND((AE1136*AH1239),0.1)</f>
        <v>1</v>
      </c>
      <c r="AI1136" s="60">
        <f t="shared" si="1300"/>
        <v>-5.5</v>
      </c>
      <c r="AJ1136" s="60">
        <f t="shared" si="1279"/>
        <v>1849.4</v>
      </c>
      <c r="AK1136" s="133">
        <f t="shared" si="1280"/>
        <v>1829.9</v>
      </c>
      <c r="AL1136" s="41">
        <f t="shared" si="1290"/>
        <v>1880</v>
      </c>
      <c r="AM1136" s="56">
        <f t="shared" si="1297"/>
        <v>6.1000000000000005</v>
      </c>
      <c r="AN1136" s="82">
        <f t="shared" si="1298"/>
        <v>0</v>
      </c>
      <c r="AO1136" s="82">
        <f t="shared" si="1301"/>
        <v>1</v>
      </c>
      <c r="AP1136" s="33">
        <f t="shared" si="1316"/>
        <v>1</v>
      </c>
      <c r="AQ1136" s="29">
        <f t="shared" si="1302"/>
        <v>5.7</v>
      </c>
      <c r="AR1136" s="86">
        <f t="shared" si="1303"/>
        <v>1</v>
      </c>
      <c r="AS1136" s="33">
        <f t="shared" si="1304"/>
        <v>0</v>
      </c>
      <c r="AT1136" s="19">
        <f t="shared" si="1305"/>
        <v>0</v>
      </c>
      <c r="AU1136" s="18">
        <f t="shared" si="1317"/>
        <v>0</v>
      </c>
      <c r="AV1136" s="5">
        <f t="shared" si="1318"/>
        <v>0</v>
      </c>
      <c r="AW1136" s="17">
        <f t="shared" si="1306"/>
        <v>0</v>
      </c>
      <c r="AX1136" s="17">
        <f t="shared" si="1307"/>
        <v>0</v>
      </c>
      <c r="AY1136" s="17">
        <f t="shared" si="1319"/>
        <v>0</v>
      </c>
      <c r="AZ1136" s="19">
        <f t="shared" si="1320"/>
        <v>0</v>
      </c>
      <c r="BA1136" s="19">
        <f t="shared" si="1321"/>
        <v>0</v>
      </c>
      <c r="BB1136" s="19">
        <f t="shared" si="1322"/>
        <v>0</v>
      </c>
      <c r="BC1136" s="19">
        <f t="shared" si="1323"/>
        <v>0</v>
      </c>
      <c r="BD1136" s="17">
        <f t="shared" si="1324"/>
        <v>0</v>
      </c>
      <c r="BE1136" s="17">
        <f t="shared" si="1308"/>
        <v>0</v>
      </c>
      <c r="BF1136" s="38">
        <f t="shared" si="1309"/>
        <v>0</v>
      </c>
      <c r="BG1136" s="38">
        <f t="shared" si="1310"/>
        <v>0</v>
      </c>
      <c r="BH1136" s="38">
        <f t="shared" si="1325"/>
        <v>0</v>
      </c>
      <c r="BI1136" s="38">
        <f t="shared" si="1311"/>
        <v>-1</v>
      </c>
      <c r="BJ1136" s="5">
        <f t="shared" si="1312"/>
        <v>5.7</v>
      </c>
      <c r="BK1136" s="5">
        <f t="shared" si="1326"/>
        <v>0</v>
      </c>
      <c r="BL1136" s="22">
        <f t="shared" si="1327"/>
        <v>0</v>
      </c>
      <c r="BM1136" s="5">
        <f t="shared" si="1328"/>
        <v>4.7</v>
      </c>
      <c r="BN1136" s="66">
        <f t="shared" si="1329"/>
        <v>470</v>
      </c>
      <c r="BO1136" s="5">
        <f>AP1136*BO1974</f>
        <v>0</v>
      </c>
      <c r="BP1136" s="5">
        <f>AU1136*BP1239</f>
        <v>0</v>
      </c>
      <c r="BQ1136" s="5">
        <f t="shared" si="1282"/>
        <v>-39</v>
      </c>
      <c r="BR1136" s="356">
        <f t="shared" si="1263"/>
        <v>431</v>
      </c>
      <c r="BS1136" s="5">
        <f t="shared" si="1330"/>
        <v>1829.9</v>
      </c>
      <c r="BT1136" s="6"/>
      <c r="BU1136" s="306">
        <v>44207</v>
      </c>
      <c r="BV1136" s="38">
        <f t="shared" si="1313"/>
        <v>1829.9</v>
      </c>
      <c r="BW1136" s="66">
        <f>BV27*BV1136</f>
        <v>150757.95023891912</v>
      </c>
      <c r="BX1136" s="66">
        <f t="shared" si="1336"/>
        <v>-453.12242544075707</v>
      </c>
      <c r="BY1136" s="17">
        <f t="shared" si="1334"/>
        <v>0</v>
      </c>
      <c r="BZ1136" s="17">
        <f t="shared" si="1337"/>
        <v>1</v>
      </c>
      <c r="CA1136" s="66">
        <f t="shared" si="1283"/>
        <v>431</v>
      </c>
      <c r="CB1136" s="66">
        <f>N3+CE1136</f>
        <v>281507</v>
      </c>
      <c r="CC1136" s="66">
        <f>MAX(BW404:BW1136)</f>
        <v>167078.59614434009</v>
      </c>
      <c r="CD1136" s="66">
        <f t="shared" si="1314"/>
        <v>-16320.64590542097</v>
      </c>
      <c r="CE1136" s="66">
        <f t="shared" si="1284"/>
        <v>231507</v>
      </c>
      <c r="CF1136" s="66">
        <f>MAX(CE404:CE1136)</f>
        <v>233805</v>
      </c>
      <c r="CG1136" s="66">
        <f t="shared" si="1315"/>
        <v>-2298</v>
      </c>
      <c r="CH1136" s="370">
        <f t="shared" si="1281"/>
        <v>44207</v>
      </c>
      <c r="CI1136" s="17">
        <f t="shared" si="1338"/>
        <v>1</v>
      </c>
      <c r="CJ1136" s="17">
        <f t="shared" si="1339"/>
        <v>0</v>
      </c>
      <c r="CK1136" s="38">
        <f>MAX(BV38:BV1136)</f>
        <v>2028</v>
      </c>
      <c r="CL1136" s="38">
        <f t="shared" si="1335"/>
        <v>-198.09999999999991</v>
      </c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59"/>
      <c r="DC1136" s="59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</row>
    <row r="1137" spans="1:147" customFormat="1" x14ac:dyDescent="0.25">
      <c r="A1137" s="3"/>
      <c r="B1137" s="254">
        <f t="shared" si="1291"/>
        <v>43941</v>
      </c>
      <c r="C1137" s="5">
        <f t="shared" si="1294"/>
        <v>69148</v>
      </c>
      <c r="D1137" s="5">
        <v>0</v>
      </c>
      <c r="E1137" s="66">
        <f t="shared" si="1296"/>
        <v>0</v>
      </c>
      <c r="F1137" s="66">
        <f t="shared" si="1292"/>
        <v>1811</v>
      </c>
      <c r="G1137" s="4">
        <f t="shared" si="1295"/>
        <v>70959</v>
      </c>
      <c r="H1137" s="8">
        <f t="shared" si="1293"/>
        <v>2.6190200728871408E-2</v>
      </c>
      <c r="I1137" s="3"/>
      <c r="J1137" s="306">
        <v>44214</v>
      </c>
      <c r="K1137" s="176">
        <v>1828.8</v>
      </c>
      <c r="L1137" s="176">
        <v>1874.6</v>
      </c>
      <c r="M1137" s="176">
        <v>1800.8</v>
      </c>
      <c r="N1137" s="178">
        <v>1856.2</v>
      </c>
      <c r="O1137" s="5">
        <f t="shared" si="1287"/>
        <v>73.799999999999955</v>
      </c>
      <c r="P1137" s="8">
        <f t="shared" si="1288"/>
        <v>4.0354330708661394E-2</v>
      </c>
      <c r="Q1137" s="8">
        <f>(AVERAGE(P1134:P1136))*Q1239</f>
        <v>1.5047306854672255E-2</v>
      </c>
      <c r="R1137" s="8">
        <f>P1136/P1239</f>
        <v>0.71918083171310365</v>
      </c>
      <c r="S1137" s="109">
        <f t="shared" si="1273"/>
        <v>1801.2814852241754</v>
      </c>
      <c r="T1137" s="5">
        <f t="shared" si="1274"/>
        <v>28.799999999999955</v>
      </c>
      <c r="U1137" s="8">
        <f t="shared" si="1331"/>
        <v>0.47636363636363721</v>
      </c>
      <c r="V1137" s="19">
        <f t="shared" si="1275"/>
        <v>0</v>
      </c>
      <c r="W1137" s="109">
        <f t="shared" si="1276"/>
        <v>1856.3185147758245</v>
      </c>
      <c r="X1137" s="5">
        <f t="shared" si="1277"/>
        <v>26.200000000000045</v>
      </c>
      <c r="Y1137" s="8">
        <f t="shared" si="1332"/>
        <v>0.52363636363636279</v>
      </c>
      <c r="Z1137" s="5">
        <f t="shared" si="1278"/>
        <v>1.2000000000000455</v>
      </c>
      <c r="AA1137" s="5">
        <f>K1137*AA1239</f>
        <v>23.7744</v>
      </c>
      <c r="AB1137" s="5">
        <f t="shared" si="1289"/>
        <v>17.098092765480011</v>
      </c>
      <c r="AC1137" s="2">
        <f t="shared" si="1333"/>
        <v>44214</v>
      </c>
      <c r="AD1137" s="43">
        <f t="shared" si="1299"/>
        <v>1800</v>
      </c>
      <c r="AE1137" s="235">
        <v>24.4</v>
      </c>
      <c r="AF1137" s="131">
        <f>(AK1136&gt;AF1239)*1</f>
        <v>1</v>
      </c>
      <c r="AG1137" s="112">
        <f>MROUND((AD1137*AG1239),5)</f>
        <v>1765</v>
      </c>
      <c r="AH1137" s="113">
        <f>MROUND((AE1137*AH1239),0.1)</f>
        <v>4.4000000000000004</v>
      </c>
      <c r="AI1137" s="60">
        <f t="shared" si="1300"/>
        <v>26.299999999999955</v>
      </c>
      <c r="AJ1137" s="60">
        <f t="shared" si="1279"/>
        <v>1828.8</v>
      </c>
      <c r="AK1137" s="133">
        <f t="shared" si="1280"/>
        <v>1856.2</v>
      </c>
      <c r="AL1137" s="41">
        <f t="shared" si="1290"/>
        <v>1855</v>
      </c>
      <c r="AM1137" s="56">
        <f t="shared" si="1297"/>
        <v>23.6</v>
      </c>
      <c r="AN1137" s="82">
        <f t="shared" si="1298"/>
        <v>1</v>
      </c>
      <c r="AO1137" s="82">
        <f t="shared" si="1301"/>
        <v>0</v>
      </c>
      <c r="AP1137" s="33">
        <f t="shared" si="1316"/>
        <v>1</v>
      </c>
      <c r="AQ1137" s="29">
        <f t="shared" si="1302"/>
        <v>24.4</v>
      </c>
      <c r="AR1137" s="86">
        <f t="shared" si="1303"/>
        <v>1</v>
      </c>
      <c r="AS1137" s="33">
        <f t="shared" si="1304"/>
        <v>0</v>
      </c>
      <c r="AT1137" s="19">
        <f t="shared" si="1305"/>
        <v>0</v>
      </c>
      <c r="AU1137" s="18">
        <f t="shared" si="1317"/>
        <v>0</v>
      </c>
      <c r="AV1137" s="5">
        <f t="shared" si="1318"/>
        <v>0</v>
      </c>
      <c r="AW1137" s="17">
        <f t="shared" si="1306"/>
        <v>0</v>
      </c>
      <c r="AX1137" s="17">
        <f t="shared" si="1307"/>
        <v>0</v>
      </c>
      <c r="AY1137" s="17">
        <f t="shared" si="1319"/>
        <v>0</v>
      </c>
      <c r="AZ1137" s="19">
        <f t="shared" si="1320"/>
        <v>0</v>
      </c>
      <c r="BA1137" s="19">
        <f t="shared" si="1321"/>
        <v>0</v>
      </c>
      <c r="BB1137" s="19">
        <f t="shared" si="1322"/>
        <v>0</v>
      </c>
      <c r="BC1137" s="19">
        <f t="shared" si="1323"/>
        <v>0</v>
      </c>
      <c r="BD1137" s="17">
        <f t="shared" si="1324"/>
        <v>0</v>
      </c>
      <c r="BE1137" s="17">
        <f t="shared" si="1308"/>
        <v>0</v>
      </c>
      <c r="BF1137" s="38">
        <f t="shared" si="1309"/>
        <v>0</v>
      </c>
      <c r="BG1137" s="38">
        <f t="shared" si="1310"/>
        <v>0</v>
      </c>
      <c r="BH1137" s="38">
        <f t="shared" si="1325"/>
        <v>0</v>
      </c>
      <c r="BI1137" s="38">
        <f t="shared" si="1311"/>
        <v>-4.4000000000000004</v>
      </c>
      <c r="BJ1137" s="5">
        <f t="shared" si="1312"/>
        <v>24.4</v>
      </c>
      <c r="BK1137" s="5">
        <f t="shared" si="1326"/>
        <v>0</v>
      </c>
      <c r="BL1137" s="22">
        <f t="shared" si="1327"/>
        <v>0</v>
      </c>
      <c r="BM1137" s="5">
        <f t="shared" si="1328"/>
        <v>20</v>
      </c>
      <c r="BN1137" s="66">
        <f t="shared" si="1329"/>
        <v>2000</v>
      </c>
      <c r="BO1137" s="5">
        <f>AP1137*BO1975</f>
        <v>0</v>
      </c>
      <c r="BP1137" s="5">
        <f>AU1137*BP1239</f>
        <v>0</v>
      </c>
      <c r="BQ1137" s="5">
        <f t="shared" si="1282"/>
        <v>-39</v>
      </c>
      <c r="BR1137" s="356">
        <f t="shared" si="1263"/>
        <v>1961</v>
      </c>
      <c r="BS1137" s="5">
        <f t="shared" si="1330"/>
        <v>1856.2</v>
      </c>
      <c r="BT1137" s="6"/>
      <c r="BU1137" s="306">
        <v>44214</v>
      </c>
      <c r="BV1137" s="38">
        <f t="shared" si="1313"/>
        <v>1856.2</v>
      </c>
      <c r="BW1137" s="66">
        <f>BV27*BV1137</f>
        <v>152924.69929148132</v>
      </c>
      <c r="BX1137" s="66">
        <f t="shared" si="1336"/>
        <v>2166.7490525621979</v>
      </c>
      <c r="BY1137" s="17">
        <f t="shared" si="1334"/>
        <v>1</v>
      </c>
      <c r="BZ1137" s="17">
        <f t="shared" si="1337"/>
        <v>0</v>
      </c>
      <c r="CA1137" s="66">
        <f t="shared" si="1283"/>
        <v>1961</v>
      </c>
      <c r="CB1137" s="66">
        <f>N3+CE1137</f>
        <v>283468</v>
      </c>
      <c r="CC1137" s="66">
        <f>MAX(BW404:BW1137)</f>
        <v>167078.59614434009</v>
      </c>
      <c r="CD1137" s="66">
        <f t="shared" si="1314"/>
        <v>-14153.896852858772</v>
      </c>
      <c r="CE1137" s="66">
        <f t="shared" si="1284"/>
        <v>233468</v>
      </c>
      <c r="CF1137" s="66">
        <f>MAX(CE404:CE1137)</f>
        <v>233805</v>
      </c>
      <c r="CG1137" s="66">
        <f t="shared" si="1315"/>
        <v>-337</v>
      </c>
      <c r="CH1137" s="370">
        <f t="shared" si="1281"/>
        <v>44214</v>
      </c>
      <c r="CI1137" s="17">
        <f t="shared" si="1338"/>
        <v>1</v>
      </c>
      <c r="CJ1137" s="17">
        <f t="shared" si="1339"/>
        <v>0</v>
      </c>
      <c r="CK1137" s="38">
        <f>MAX(BV38:BV1137)</f>
        <v>2028</v>
      </c>
      <c r="CL1137" s="38">
        <f t="shared" si="1335"/>
        <v>-171.79999999999995</v>
      </c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59"/>
      <c r="DC1137" s="59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</row>
    <row r="1138" spans="1:147" customFormat="1" x14ac:dyDescent="0.25">
      <c r="A1138" s="3"/>
      <c r="B1138" s="254">
        <f t="shared" si="1291"/>
        <v>43948</v>
      </c>
      <c r="C1138" s="5">
        <f t="shared" si="1294"/>
        <v>70959</v>
      </c>
      <c r="D1138" s="5">
        <v>0</v>
      </c>
      <c r="E1138" s="66">
        <f t="shared" si="1296"/>
        <v>0</v>
      </c>
      <c r="F1138" s="66">
        <f t="shared" si="1292"/>
        <v>1371</v>
      </c>
      <c r="G1138" s="4">
        <f t="shared" si="1295"/>
        <v>72330</v>
      </c>
      <c r="H1138" s="8">
        <f t="shared" si="1293"/>
        <v>1.9321016361560903E-2</v>
      </c>
      <c r="I1138" s="3"/>
      <c r="J1138" s="306">
        <v>44221</v>
      </c>
      <c r="K1138" s="176">
        <v>1855.3</v>
      </c>
      <c r="L1138" s="176">
        <v>1878.9</v>
      </c>
      <c r="M1138" s="176">
        <v>1832.4</v>
      </c>
      <c r="N1138" s="178">
        <v>1850.3</v>
      </c>
      <c r="O1138" s="5">
        <f t="shared" si="1287"/>
        <v>46.5</v>
      </c>
      <c r="P1138" s="8">
        <f t="shared" si="1288"/>
        <v>2.5063332075675092E-2</v>
      </c>
      <c r="Q1138" s="8">
        <f>(AVERAGE(P1135:P1137))*Q1239</f>
        <v>1.8173865557886807E-2</v>
      </c>
      <c r="R1138" s="8">
        <f>P1137/P1239</f>
        <v>1.1444221714188891</v>
      </c>
      <c r="S1138" s="109">
        <f t="shared" si="1273"/>
        <v>1821.5820272304525</v>
      </c>
      <c r="T1138" s="5">
        <f t="shared" si="1274"/>
        <v>35.299999999999955</v>
      </c>
      <c r="U1138" s="8">
        <f t="shared" si="1331"/>
        <v>0.49571428571428638</v>
      </c>
      <c r="V1138" s="19">
        <f t="shared" si="1275"/>
        <v>0</v>
      </c>
      <c r="W1138" s="109">
        <f t="shared" si="1276"/>
        <v>1889.0179727695474</v>
      </c>
      <c r="X1138" s="5">
        <f t="shared" si="1277"/>
        <v>34.700000000000045</v>
      </c>
      <c r="Y1138" s="8">
        <f t="shared" si="1332"/>
        <v>0.50428571428571356</v>
      </c>
      <c r="Z1138" s="5">
        <f t="shared" si="1278"/>
        <v>0</v>
      </c>
      <c r="AA1138" s="5">
        <f>K1138*AA1239</f>
        <v>24.1189</v>
      </c>
      <c r="AB1138" s="5">
        <f t="shared" si="1289"/>
        <v>27.602203910235044</v>
      </c>
      <c r="AC1138" s="2">
        <f t="shared" si="1333"/>
        <v>44221</v>
      </c>
      <c r="AD1138" s="43">
        <f t="shared" si="1299"/>
        <v>1820</v>
      </c>
      <c r="AE1138" s="235">
        <v>8.1</v>
      </c>
      <c r="AF1138" s="131">
        <f>(AK1137&gt;AF1239)*1</f>
        <v>1</v>
      </c>
      <c r="AG1138" s="112">
        <f>MROUND((AD1138*AG1239),5)</f>
        <v>1785</v>
      </c>
      <c r="AH1138" s="113">
        <f>MROUND((AE1138*AH1239),0.1)</f>
        <v>1.5</v>
      </c>
      <c r="AI1138" s="60">
        <f t="shared" si="1300"/>
        <v>-5.9000000000000909</v>
      </c>
      <c r="AJ1138" s="60">
        <f t="shared" si="1279"/>
        <v>1855.3</v>
      </c>
      <c r="AK1138" s="133">
        <f t="shared" si="1280"/>
        <v>1850.3</v>
      </c>
      <c r="AL1138" s="41">
        <f t="shared" si="1290"/>
        <v>1890</v>
      </c>
      <c r="AM1138" s="56">
        <f t="shared" si="1297"/>
        <v>9</v>
      </c>
      <c r="AN1138" s="82">
        <f t="shared" si="1298"/>
        <v>0</v>
      </c>
      <c r="AO1138" s="82">
        <f t="shared" si="1301"/>
        <v>1</v>
      </c>
      <c r="AP1138" s="33">
        <f t="shared" si="1316"/>
        <v>1</v>
      </c>
      <c r="AQ1138" s="29">
        <f t="shared" si="1302"/>
        <v>8.1</v>
      </c>
      <c r="AR1138" s="86">
        <f t="shared" si="1303"/>
        <v>1</v>
      </c>
      <c r="AS1138" s="33">
        <f t="shared" si="1304"/>
        <v>0</v>
      </c>
      <c r="AT1138" s="19">
        <f t="shared" si="1305"/>
        <v>0</v>
      </c>
      <c r="AU1138" s="18">
        <f t="shared" si="1317"/>
        <v>0</v>
      </c>
      <c r="AV1138" s="5">
        <f t="shared" si="1318"/>
        <v>0</v>
      </c>
      <c r="AW1138" s="17">
        <f t="shared" si="1306"/>
        <v>0</v>
      </c>
      <c r="AX1138" s="17">
        <f t="shared" si="1307"/>
        <v>0</v>
      </c>
      <c r="AY1138" s="17">
        <f t="shared" si="1319"/>
        <v>0</v>
      </c>
      <c r="AZ1138" s="19">
        <f t="shared" si="1320"/>
        <v>0</v>
      </c>
      <c r="BA1138" s="19">
        <f t="shared" si="1321"/>
        <v>0</v>
      </c>
      <c r="BB1138" s="19">
        <f t="shared" si="1322"/>
        <v>0</v>
      </c>
      <c r="BC1138" s="19">
        <f t="shared" si="1323"/>
        <v>0</v>
      </c>
      <c r="BD1138" s="17">
        <f t="shared" si="1324"/>
        <v>0</v>
      </c>
      <c r="BE1138" s="17">
        <f t="shared" si="1308"/>
        <v>0</v>
      </c>
      <c r="BF1138" s="38">
        <f t="shared" si="1309"/>
        <v>0</v>
      </c>
      <c r="BG1138" s="38">
        <f t="shared" si="1310"/>
        <v>0</v>
      </c>
      <c r="BH1138" s="38">
        <f t="shared" si="1325"/>
        <v>0</v>
      </c>
      <c r="BI1138" s="38">
        <f t="shared" si="1311"/>
        <v>-1.5</v>
      </c>
      <c r="BJ1138" s="5">
        <f t="shared" si="1312"/>
        <v>8.1</v>
      </c>
      <c r="BK1138" s="5">
        <f t="shared" si="1326"/>
        <v>0</v>
      </c>
      <c r="BL1138" s="22">
        <f t="shared" si="1327"/>
        <v>0</v>
      </c>
      <c r="BM1138" s="5">
        <f t="shared" si="1328"/>
        <v>6.6</v>
      </c>
      <c r="BN1138" s="66">
        <f t="shared" si="1329"/>
        <v>660</v>
      </c>
      <c r="BO1138" s="5">
        <f>AP1138*BO1976</f>
        <v>0</v>
      </c>
      <c r="BP1138" s="5">
        <f>AU1138*BP1239</f>
        <v>0</v>
      </c>
      <c r="BQ1138" s="5">
        <f t="shared" si="1282"/>
        <v>-39</v>
      </c>
      <c r="BR1138" s="356">
        <f t="shared" si="1263"/>
        <v>621</v>
      </c>
      <c r="BS1138" s="5">
        <f t="shared" si="1330"/>
        <v>1850.3</v>
      </c>
      <c r="BT1138" s="6"/>
      <c r="BU1138" s="306">
        <v>44221</v>
      </c>
      <c r="BV1138" s="38">
        <f t="shared" si="1313"/>
        <v>1850.3</v>
      </c>
      <c r="BW1138" s="66">
        <f>BV27*BV1138</f>
        <v>152438.62250782666</v>
      </c>
      <c r="BX1138" s="66">
        <f t="shared" si="1336"/>
        <v>-486.07678365465836</v>
      </c>
      <c r="BY1138" s="17">
        <f t="shared" si="1334"/>
        <v>0</v>
      </c>
      <c r="BZ1138" s="17">
        <f t="shared" si="1337"/>
        <v>1</v>
      </c>
      <c r="CA1138" s="66">
        <f t="shared" si="1283"/>
        <v>621</v>
      </c>
      <c r="CB1138" s="66">
        <f>N3+CE1138</f>
        <v>284089</v>
      </c>
      <c r="CC1138" s="66">
        <f>MAX(BW404:BW1138)</f>
        <v>167078.59614434009</v>
      </c>
      <c r="CD1138" s="66">
        <f t="shared" si="1314"/>
        <v>-14639.97363651343</v>
      </c>
      <c r="CE1138" s="66">
        <f t="shared" si="1284"/>
        <v>234089</v>
      </c>
      <c r="CF1138" s="66">
        <f>MAX(CE404:CE1138)</f>
        <v>234089</v>
      </c>
      <c r="CG1138" s="66">
        <f t="shared" si="1315"/>
        <v>0</v>
      </c>
      <c r="CH1138" s="370">
        <f t="shared" si="1281"/>
        <v>44221</v>
      </c>
      <c r="CI1138" s="17">
        <f t="shared" si="1338"/>
        <v>1</v>
      </c>
      <c r="CJ1138" s="17">
        <f t="shared" si="1339"/>
        <v>0</v>
      </c>
      <c r="CK1138" s="38">
        <f>MAX(BV38:BV1138)</f>
        <v>2028</v>
      </c>
      <c r="CL1138" s="38">
        <f t="shared" si="1335"/>
        <v>-177.70000000000005</v>
      </c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59"/>
      <c r="DC1138" s="59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</row>
    <row r="1139" spans="1:147" customFormat="1" x14ac:dyDescent="0.25">
      <c r="A1139" s="3"/>
      <c r="B1139" s="254">
        <f t="shared" si="1291"/>
        <v>43955</v>
      </c>
      <c r="C1139" s="5">
        <f t="shared" si="1294"/>
        <v>72330</v>
      </c>
      <c r="D1139" s="5">
        <v>0</v>
      </c>
      <c r="E1139" s="66">
        <f t="shared" si="1296"/>
        <v>0</v>
      </c>
      <c r="F1139" s="66">
        <f t="shared" si="1292"/>
        <v>1481</v>
      </c>
      <c r="G1139" s="4">
        <f t="shared" si="1295"/>
        <v>73811</v>
      </c>
      <c r="H1139" s="8">
        <f t="shared" si="1293"/>
        <v>2.0475597953822759E-2</v>
      </c>
      <c r="I1139" s="3"/>
      <c r="J1139" s="306">
        <v>44228</v>
      </c>
      <c r="K1139" s="176">
        <v>1865</v>
      </c>
      <c r="L1139" s="176">
        <v>1876</v>
      </c>
      <c r="M1139" s="176">
        <v>1784.6</v>
      </c>
      <c r="N1139" s="178">
        <v>1813</v>
      </c>
      <c r="O1139" s="5">
        <f t="shared" si="1287"/>
        <v>91.400000000000091</v>
      </c>
      <c r="P1139" s="8">
        <f t="shared" si="1288"/>
        <v>4.9008042895442409E-2</v>
      </c>
      <c r="Q1139" s="8">
        <f>(AVERAGE(P1136:P1138))*Q1239</f>
        <v>1.2103631848408637E-2</v>
      </c>
      <c r="R1139" s="8">
        <f>P1138/P1239</f>
        <v>0.71077954740754612</v>
      </c>
      <c r="S1139" s="109">
        <f t="shared" si="1273"/>
        <v>1842.426726602718</v>
      </c>
      <c r="T1139" s="5">
        <f t="shared" si="1274"/>
        <v>25</v>
      </c>
      <c r="U1139" s="8">
        <f t="shared" si="1331"/>
        <v>0.5</v>
      </c>
      <c r="V1139" s="19">
        <f t="shared" si="1275"/>
        <v>27</v>
      </c>
      <c r="W1139" s="109">
        <f t="shared" si="1276"/>
        <v>1887.573273397282</v>
      </c>
      <c r="X1139" s="5">
        <f t="shared" si="1277"/>
        <v>25</v>
      </c>
      <c r="Y1139" s="8">
        <f t="shared" si="1332"/>
        <v>0.5</v>
      </c>
      <c r="Z1139" s="5">
        <f t="shared" si="1278"/>
        <v>0</v>
      </c>
      <c r="AA1139" s="5">
        <f>K1139*AA1239</f>
        <v>24.244999999999997</v>
      </c>
      <c r="AB1139" s="5">
        <f t="shared" si="1289"/>
        <v>17.232850126895954</v>
      </c>
      <c r="AC1139" s="2">
        <f t="shared" si="1333"/>
        <v>44228</v>
      </c>
      <c r="AD1139" s="43">
        <f t="shared" si="1299"/>
        <v>1840</v>
      </c>
      <c r="AE1139" s="235">
        <v>13.6</v>
      </c>
      <c r="AF1139" s="131">
        <f>(AK1138&gt;AF1239)*1</f>
        <v>1</v>
      </c>
      <c r="AG1139" s="112">
        <f>MROUND((AD1139*AG1239),5)</f>
        <v>1805</v>
      </c>
      <c r="AH1139" s="113">
        <f>MROUND((AE1139*AH1239),0.1)</f>
        <v>2.4000000000000004</v>
      </c>
      <c r="AI1139" s="60">
        <f t="shared" si="1300"/>
        <v>-37.299999999999955</v>
      </c>
      <c r="AJ1139" s="60">
        <f t="shared" si="1279"/>
        <v>1865</v>
      </c>
      <c r="AK1139" s="133">
        <f t="shared" si="1280"/>
        <v>1813</v>
      </c>
      <c r="AL1139" s="41">
        <f t="shared" si="1290"/>
        <v>1890</v>
      </c>
      <c r="AM1139" s="56">
        <f t="shared" si="1297"/>
        <v>13.9</v>
      </c>
      <c r="AN1139" s="82">
        <f t="shared" si="1298"/>
        <v>0</v>
      </c>
      <c r="AO1139" s="82">
        <f t="shared" si="1301"/>
        <v>1</v>
      </c>
      <c r="AP1139" s="33">
        <f t="shared" si="1316"/>
        <v>1</v>
      </c>
      <c r="AQ1139" s="29">
        <f t="shared" si="1302"/>
        <v>13.6</v>
      </c>
      <c r="AR1139" s="86">
        <f t="shared" si="1303"/>
        <v>0</v>
      </c>
      <c r="AS1139" s="33">
        <f t="shared" si="1304"/>
        <v>1</v>
      </c>
      <c r="AT1139" s="19">
        <f t="shared" si="1305"/>
        <v>1840</v>
      </c>
      <c r="AU1139" s="18">
        <f t="shared" si="1317"/>
        <v>0</v>
      </c>
      <c r="AV1139" s="5">
        <f t="shared" si="1318"/>
        <v>0</v>
      </c>
      <c r="AW1139" s="17">
        <f t="shared" si="1306"/>
        <v>0</v>
      </c>
      <c r="AX1139" s="17">
        <f t="shared" si="1307"/>
        <v>0</v>
      </c>
      <c r="AY1139" s="17">
        <f t="shared" si="1319"/>
        <v>0</v>
      </c>
      <c r="AZ1139" s="19">
        <f t="shared" si="1320"/>
        <v>0</v>
      </c>
      <c r="BA1139" s="19">
        <f t="shared" si="1321"/>
        <v>1840</v>
      </c>
      <c r="BB1139" s="19">
        <f t="shared" si="1322"/>
        <v>0</v>
      </c>
      <c r="BC1139" s="19">
        <f t="shared" si="1323"/>
        <v>0</v>
      </c>
      <c r="BD1139" s="17">
        <f t="shared" si="1324"/>
        <v>1840</v>
      </c>
      <c r="BE1139" s="17">
        <f t="shared" si="1308"/>
        <v>0</v>
      </c>
      <c r="BF1139" s="38">
        <f t="shared" si="1309"/>
        <v>0</v>
      </c>
      <c r="BG1139" s="38">
        <f t="shared" si="1310"/>
        <v>0</v>
      </c>
      <c r="BH1139" s="38">
        <f t="shared" si="1325"/>
        <v>0</v>
      </c>
      <c r="BI1139" s="38">
        <f t="shared" si="1311"/>
        <v>-2.4000000000000004</v>
      </c>
      <c r="BJ1139" s="5">
        <f t="shared" si="1312"/>
        <v>13.6</v>
      </c>
      <c r="BK1139" s="5">
        <f t="shared" si="1326"/>
        <v>0</v>
      </c>
      <c r="BL1139" s="22">
        <f t="shared" si="1327"/>
        <v>0</v>
      </c>
      <c r="BM1139" s="5">
        <f t="shared" si="1328"/>
        <v>11.2</v>
      </c>
      <c r="BN1139" s="66">
        <f t="shared" si="1329"/>
        <v>1120</v>
      </c>
      <c r="BO1139" s="5">
        <f>AP1139*BO1977</f>
        <v>0</v>
      </c>
      <c r="BP1139" s="5">
        <f>AU1139*BP1239</f>
        <v>0</v>
      </c>
      <c r="BQ1139" s="5">
        <f t="shared" si="1282"/>
        <v>-39</v>
      </c>
      <c r="BR1139" s="356">
        <f t="shared" si="1263"/>
        <v>1081</v>
      </c>
      <c r="BS1139" s="5">
        <f t="shared" si="1330"/>
        <v>1813</v>
      </c>
      <c r="BT1139" s="6"/>
      <c r="BU1139" s="306">
        <v>44228</v>
      </c>
      <c r="BV1139" s="38">
        <f t="shared" si="1313"/>
        <v>1813</v>
      </c>
      <c r="BW1139" s="66">
        <f>BV27*BV1139</f>
        <v>149365.62860438295</v>
      </c>
      <c r="BX1139" s="66">
        <f t="shared" si="1336"/>
        <v>-3072.993903443712</v>
      </c>
      <c r="BY1139" s="17">
        <f t="shared" si="1334"/>
        <v>0</v>
      </c>
      <c r="BZ1139" s="17">
        <f t="shared" si="1337"/>
        <v>1</v>
      </c>
      <c r="CA1139" s="66">
        <f t="shared" si="1283"/>
        <v>1081</v>
      </c>
      <c r="CB1139" s="66">
        <f>N3+CE1139</f>
        <v>285170</v>
      </c>
      <c r="CC1139" s="66">
        <f>MAX(BW404:BW1139)</f>
        <v>167078.59614434009</v>
      </c>
      <c r="CD1139" s="66">
        <f t="shared" si="1314"/>
        <v>-17712.967539957142</v>
      </c>
      <c r="CE1139" s="66">
        <f t="shared" si="1284"/>
        <v>235170</v>
      </c>
      <c r="CF1139" s="66">
        <f>MAX(CE404:CE1139)</f>
        <v>235170</v>
      </c>
      <c r="CG1139" s="66">
        <f t="shared" si="1315"/>
        <v>0</v>
      </c>
      <c r="CH1139" s="370">
        <f t="shared" si="1281"/>
        <v>44228</v>
      </c>
      <c r="CI1139" s="17">
        <f t="shared" si="1338"/>
        <v>1</v>
      </c>
      <c r="CJ1139" s="17">
        <f t="shared" si="1339"/>
        <v>0</v>
      </c>
      <c r="CK1139" s="38">
        <f>MAX(BV38:BV1139)</f>
        <v>2028</v>
      </c>
      <c r="CL1139" s="38">
        <f t="shared" si="1335"/>
        <v>-215</v>
      </c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59"/>
      <c r="DC1139" s="59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</row>
    <row r="1140" spans="1:147" customFormat="1" x14ac:dyDescent="0.25">
      <c r="A1140" s="3"/>
      <c r="B1140" s="254">
        <f t="shared" si="1291"/>
        <v>43962</v>
      </c>
      <c r="C1140" s="5">
        <f t="shared" si="1294"/>
        <v>73811</v>
      </c>
      <c r="D1140" s="5">
        <v>0</v>
      </c>
      <c r="E1140" s="66">
        <f t="shared" si="1296"/>
        <v>0</v>
      </c>
      <c r="F1140" s="66">
        <f t="shared" si="1292"/>
        <v>950.99999999999989</v>
      </c>
      <c r="G1140" s="4">
        <f t="shared" si="1295"/>
        <v>74762</v>
      </c>
      <c r="H1140" s="8">
        <f t="shared" si="1293"/>
        <v>1.2884258443863379E-2</v>
      </c>
      <c r="I1140" s="3"/>
      <c r="J1140" s="306">
        <v>44235</v>
      </c>
      <c r="K1140" s="176">
        <v>1818.1</v>
      </c>
      <c r="L1140" s="176">
        <v>1856.6</v>
      </c>
      <c r="M1140" s="176">
        <v>1807.3</v>
      </c>
      <c r="N1140" s="178">
        <v>1823.2</v>
      </c>
      <c r="O1140" s="5">
        <f t="shared" si="1287"/>
        <v>49.299999999999955</v>
      </c>
      <c r="P1140" s="8">
        <f t="shared" si="1288"/>
        <v>2.7116220229910323E-2</v>
      </c>
      <c r="Q1140" s="8">
        <f>(AVERAGE(P1137:P1139))*Q1239</f>
        <v>1.5256760757303853E-2</v>
      </c>
      <c r="R1140" s="8">
        <f>P1139/P1239</f>
        <v>1.389835734665136</v>
      </c>
      <c r="S1140" s="109">
        <f t="shared" si="1273"/>
        <v>1790.3616832671457</v>
      </c>
      <c r="T1140" s="5">
        <f t="shared" si="1274"/>
        <v>28.099999999999909</v>
      </c>
      <c r="U1140" s="8">
        <f t="shared" si="1331"/>
        <v>0.48909090909091074</v>
      </c>
      <c r="V1140" s="19">
        <f t="shared" si="1275"/>
        <v>0</v>
      </c>
      <c r="W1140" s="109">
        <f t="shared" si="1276"/>
        <v>1845.8383167328541</v>
      </c>
      <c r="X1140" s="5">
        <f t="shared" si="1277"/>
        <v>26.900000000000091</v>
      </c>
      <c r="Y1140" s="8">
        <f t="shared" si="1332"/>
        <v>0.5109090909090892</v>
      </c>
      <c r="Z1140" s="5">
        <f t="shared" si="1278"/>
        <v>0</v>
      </c>
      <c r="AA1140" s="5">
        <f>K1140*AA1239</f>
        <v>23.635299999999997</v>
      </c>
      <c r="AB1140" s="5">
        <f t="shared" si="1289"/>
        <v>32.849184539530881</v>
      </c>
      <c r="AC1140" s="2">
        <f t="shared" si="1333"/>
        <v>44235</v>
      </c>
      <c r="AD1140" s="43">
        <f t="shared" si="1299"/>
        <v>1790</v>
      </c>
      <c r="AE1140" s="235">
        <v>8.6</v>
      </c>
      <c r="AF1140" s="131">
        <f>(AK1139&gt;AF1239)*1</f>
        <v>1</v>
      </c>
      <c r="AG1140" s="112">
        <f>MROUND((AD1140*AG1239),5)</f>
        <v>1755</v>
      </c>
      <c r="AH1140" s="113">
        <f>MROUND((AE1140*AH1239),0.1)</f>
        <v>1.5</v>
      </c>
      <c r="AI1140" s="60">
        <f t="shared" si="1300"/>
        <v>10.200000000000045</v>
      </c>
      <c r="AJ1140" s="60">
        <f t="shared" si="1279"/>
        <v>1818.1</v>
      </c>
      <c r="AK1140" s="133">
        <f t="shared" si="1280"/>
        <v>1823.2</v>
      </c>
      <c r="AL1140" s="41">
        <f t="shared" si="1290"/>
        <v>1845</v>
      </c>
      <c r="AM1140" s="56">
        <f t="shared" si="1297"/>
        <v>8.6</v>
      </c>
      <c r="AN1140" s="82">
        <f t="shared" si="1298"/>
        <v>1</v>
      </c>
      <c r="AO1140" s="82">
        <f t="shared" si="1301"/>
        <v>0</v>
      </c>
      <c r="AP1140" s="33">
        <f t="shared" si="1316"/>
        <v>0</v>
      </c>
      <c r="AQ1140" s="29">
        <f t="shared" si="1302"/>
        <v>0</v>
      </c>
      <c r="AR1140" s="86">
        <f t="shared" si="1303"/>
        <v>1</v>
      </c>
      <c r="AS1140" s="33">
        <f t="shared" si="1304"/>
        <v>0</v>
      </c>
      <c r="AT1140" s="19">
        <f t="shared" si="1305"/>
        <v>0</v>
      </c>
      <c r="AU1140" s="18">
        <f t="shared" si="1317"/>
        <v>1</v>
      </c>
      <c r="AV1140" s="5">
        <f t="shared" si="1318"/>
        <v>8.6</v>
      </c>
      <c r="AW1140" s="17">
        <f t="shared" si="1306"/>
        <v>1</v>
      </c>
      <c r="AX1140" s="17">
        <f t="shared" si="1307"/>
        <v>0</v>
      </c>
      <c r="AY1140" s="17">
        <f t="shared" si="1319"/>
        <v>0</v>
      </c>
      <c r="AZ1140" s="19">
        <f t="shared" si="1320"/>
        <v>1840</v>
      </c>
      <c r="BA1140" s="19">
        <f t="shared" si="1321"/>
        <v>0</v>
      </c>
      <c r="BB1140" s="19">
        <f t="shared" si="1322"/>
        <v>0</v>
      </c>
      <c r="BC1140" s="19">
        <f t="shared" si="1323"/>
        <v>0</v>
      </c>
      <c r="BD1140" s="17">
        <f t="shared" si="1324"/>
        <v>1840</v>
      </c>
      <c r="BE1140" s="17">
        <f t="shared" si="1308"/>
        <v>0</v>
      </c>
      <c r="BF1140" s="38">
        <f t="shared" si="1309"/>
        <v>0</v>
      </c>
      <c r="BG1140" s="38">
        <f t="shared" si="1310"/>
        <v>0</v>
      </c>
      <c r="BH1140" s="38">
        <f t="shared" si="1325"/>
        <v>0</v>
      </c>
      <c r="BI1140" s="38">
        <f t="shared" si="1311"/>
        <v>-1.5</v>
      </c>
      <c r="BJ1140" s="5">
        <f t="shared" si="1312"/>
        <v>0</v>
      </c>
      <c r="BK1140" s="5">
        <f t="shared" si="1326"/>
        <v>0</v>
      </c>
      <c r="BL1140" s="22">
        <f t="shared" si="1327"/>
        <v>8.6</v>
      </c>
      <c r="BM1140" s="5">
        <f t="shared" si="1328"/>
        <v>7.1</v>
      </c>
      <c r="BN1140" s="66">
        <f t="shared" si="1329"/>
        <v>710</v>
      </c>
      <c r="BO1140" s="5">
        <f>AP1140*BO1978</f>
        <v>0</v>
      </c>
      <c r="BP1140" s="5">
        <f>AU1140*BP1239</f>
        <v>-39</v>
      </c>
      <c r="BQ1140" s="5">
        <f t="shared" si="1282"/>
        <v>-39</v>
      </c>
      <c r="BR1140" s="356">
        <f t="shared" si="1263"/>
        <v>632</v>
      </c>
      <c r="BS1140" s="5">
        <f t="shared" si="1330"/>
        <v>1823.2</v>
      </c>
      <c r="BT1140" s="6"/>
      <c r="BU1140" s="306">
        <v>44235</v>
      </c>
      <c r="BV1140" s="38">
        <f t="shared" si="1313"/>
        <v>1823.2</v>
      </c>
      <c r="BW1140" s="66">
        <f>BV27*BV1140</f>
        <v>150205.96473883672</v>
      </c>
      <c r="BX1140" s="66">
        <f t="shared" si="1336"/>
        <v>840.33613445376977</v>
      </c>
      <c r="BY1140" s="17">
        <f t="shared" si="1334"/>
        <v>1</v>
      </c>
      <c r="BZ1140" s="17">
        <f t="shared" si="1337"/>
        <v>0</v>
      </c>
      <c r="CA1140" s="66">
        <f t="shared" si="1283"/>
        <v>632</v>
      </c>
      <c r="CB1140" s="66">
        <f>N3+CE1140</f>
        <v>285802</v>
      </c>
      <c r="CC1140" s="66">
        <f>MAX(BW404:BW1140)</f>
        <v>167078.59614434009</v>
      </c>
      <c r="CD1140" s="66">
        <f t="shared" si="1314"/>
        <v>-16872.631405503373</v>
      </c>
      <c r="CE1140" s="66">
        <f t="shared" si="1284"/>
        <v>235802</v>
      </c>
      <c r="CF1140" s="66">
        <f>MAX(CE404:CE1140)</f>
        <v>235802</v>
      </c>
      <c r="CG1140" s="66">
        <f t="shared" si="1315"/>
        <v>0</v>
      </c>
      <c r="CH1140" s="370">
        <f t="shared" si="1281"/>
        <v>44235</v>
      </c>
      <c r="CI1140" s="17">
        <f t="shared" si="1338"/>
        <v>1</v>
      </c>
      <c r="CJ1140" s="17">
        <f t="shared" si="1339"/>
        <v>0</v>
      </c>
      <c r="CK1140" s="38">
        <f>MAX(BV38:BV1140)</f>
        <v>2028</v>
      </c>
      <c r="CL1140" s="38">
        <f t="shared" si="1335"/>
        <v>-204.79999999999995</v>
      </c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59"/>
      <c r="DC1140" s="59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</row>
    <row r="1141" spans="1:147" customFormat="1" x14ac:dyDescent="0.25">
      <c r="A1141" s="3"/>
      <c r="B1141" s="254">
        <f t="shared" si="1291"/>
        <v>43969</v>
      </c>
      <c r="C1141" s="5">
        <f t="shared" si="1294"/>
        <v>74762</v>
      </c>
      <c r="D1141" s="5">
        <v>0</v>
      </c>
      <c r="E1141" s="66">
        <f t="shared" si="1296"/>
        <v>0</v>
      </c>
      <c r="F1141" s="66">
        <f t="shared" si="1292"/>
        <v>721</v>
      </c>
      <c r="G1141" s="4">
        <f t="shared" si="1295"/>
        <v>75483</v>
      </c>
      <c r="H1141" s="8">
        <f t="shared" si="1293"/>
        <v>9.6439367593162302E-3</v>
      </c>
      <c r="I1141" s="3"/>
      <c r="J1141" s="306">
        <v>44242</v>
      </c>
      <c r="K1141" s="176">
        <v>1826</v>
      </c>
      <c r="L1141" s="176">
        <v>1827.1</v>
      </c>
      <c r="M1141" s="176">
        <v>1759</v>
      </c>
      <c r="N1141" s="178">
        <v>1777.4</v>
      </c>
      <c r="O1141" s="5">
        <f t="shared" si="1287"/>
        <v>68.099999999999909</v>
      </c>
      <c r="P1141" s="8">
        <f t="shared" si="1288"/>
        <v>3.7294633077765559E-2</v>
      </c>
      <c r="Q1141" s="8">
        <f>(AVERAGE(P1138:P1140))*Q1239</f>
        <v>1.3491679360137045E-2</v>
      </c>
      <c r="R1141" s="8">
        <f>P1140/P1239</f>
        <v>0.76899809986258028</v>
      </c>
      <c r="S1141" s="109">
        <f t="shared" si="1273"/>
        <v>1801.3641934883897</v>
      </c>
      <c r="T1141" s="5">
        <f t="shared" si="1274"/>
        <v>26</v>
      </c>
      <c r="U1141" s="8">
        <f t="shared" si="1331"/>
        <v>0.48</v>
      </c>
      <c r="V1141" s="19">
        <f t="shared" si="1275"/>
        <v>22.599999999999909</v>
      </c>
      <c r="W1141" s="109">
        <f t="shared" si="1276"/>
        <v>1850.6358065116103</v>
      </c>
      <c r="X1141" s="5">
        <f t="shared" si="1277"/>
        <v>24</v>
      </c>
      <c r="Y1141" s="8">
        <f t="shared" si="1332"/>
        <v>0.52</v>
      </c>
      <c r="Z1141" s="5">
        <f t="shared" si="1278"/>
        <v>0</v>
      </c>
      <c r="AA1141" s="5">
        <f>K1141*AA1239</f>
        <v>23.738</v>
      </c>
      <c r="AB1141" s="5">
        <f t="shared" si="1289"/>
        <v>18.25447689453793</v>
      </c>
      <c r="AC1141" s="2">
        <f t="shared" si="1333"/>
        <v>44242</v>
      </c>
      <c r="AD1141" s="43">
        <f t="shared" si="1299"/>
        <v>1800</v>
      </c>
      <c r="AE1141" s="235">
        <v>16</v>
      </c>
      <c r="AF1141" s="131">
        <f>(AK1140&gt;AF1239)*1</f>
        <v>1</v>
      </c>
      <c r="AG1141" s="112">
        <f>MROUND((AD1141*AG1239),5)</f>
        <v>1765</v>
      </c>
      <c r="AH1141" s="113">
        <f>MROUND((AE1141*AH1239),0.1)</f>
        <v>2.9000000000000004</v>
      </c>
      <c r="AI1141" s="60">
        <f t="shared" si="1300"/>
        <v>-45.799999999999955</v>
      </c>
      <c r="AJ1141" s="60">
        <f t="shared" si="1279"/>
        <v>1826</v>
      </c>
      <c r="AK1141" s="133">
        <f t="shared" si="1280"/>
        <v>1777.4</v>
      </c>
      <c r="AL1141" s="41">
        <f t="shared" si="1290"/>
        <v>1850</v>
      </c>
      <c r="AM1141" s="56">
        <f t="shared" si="1297"/>
        <v>16.8</v>
      </c>
      <c r="AN1141" s="82">
        <f t="shared" si="1298"/>
        <v>0</v>
      </c>
      <c r="AO1141" s="82">
        <f t="shared" si="1301"/>
        <v>1</v>
      </c>
      <c r="AP1141" s="33">
        <f t="shared" si="1316"/>
        <v>0</v>
      </c>
      <c r="AQ1141" s="29">
        <f t="shared" si="1302"/>
        <v>0</v>
      </c>
      <c r="AR1141" s="86">
        <f t="shared" si="1303"/>
        <v>0</v>
      </c>
      <c r="AS1141" s="33">
        <f t="shared" si="1304"/>
        <v>0</v>
      </c>
      <c r="AT1141" s="19">
        <f t="shared" si="1305"/>
        <v>0</v>
      </c>
      <c r="AU1141" s="18">
        <f t="shared" si="1317"/>
        <v>1</v>
      </c>
      <c r="AV1141" s="5">
        <f t="shared" si="1318"/>
        <v>16.8</v>
      </c>
      <c r="AW1141" s="17">
        <f t="shared" si="1306"/>
        <v>1</v>
      </c>
      <c r="AX1141" s="17">
        <f t="shared" si="1307"/>
        <v>0</v>
      </c>
      <c r="AY1141" s="17">
        <f t="shared" si="1319"/>
        <v>0</v>
      </c>
      <c r="AZ1141" s="19">
        <f t="shared" si="1320"/>
        <v>1840</v>
      </c>
      <c r="BA1141" s="19">
        <f t="shared" si="1321"/>
        <v>0</v>
      </c>
      <c r="BB1141" s="19">
        <f t="shared" si="1322"/>
        <v>0</v>
      </c>
      <c r="BC1141" s="19">
        <f t="shared" si="1323"/>
        <v>0</v>
      </c>
      <c r="BD1141" s="17">
        <f t="shared" si="1324"/>
        <v>1840</v>
      </c>
      <c r="BE1141" s="17">
        <f t="shared" si="1308"/>
        <v>0</v>
      </c>
      <c r="BF1141" s="38">
        <f t="shared" si="1309"/>
        <v>0</v>
      </c>
      <c r="BG1141" s="38">
        <f t="shared" si="1310"/>
        <v>0</v>
      </c>
      <c r="BH1141" s="38">
        <f t="shared" si="1325"/>
        <v>0</v>
      </c>
      <c r="BI1141" s="38">
        <f t="shared" si="1311"/>
        <v>-2.9000000000000004</v>
      </c>
      <c r="BJ1141" s="5">
        <f t="shared" si="1312"/>
        <v>0</v>
      </c>
      <c r="BK1141" s="5">
        <f t="shared" si="1326"/>
        <v>0</v>
      </c>
      <c r="BL1141" s="22">
        <f t="shared" si="1327"/>
        <v>16.8</v>
      </c>
      <c r="BM1141" s="5">
        <f t="shared" si="1328"/>
        <v>13.9</v>
      </c>
      <c r="BN1141" s="66">
        <f t="shared" si="1329"/>
        <v>1390</v>
      </c>
      <c r="BO1141" s="5">
        <f>AP1141*BO1979</f>
        <v>0</v>
      </c>
      <c r="BP1141" s="5">
        <f>AU1141*BP1239</f>
        <v>-39</v>
      </c>
      <c r="BQ1141" s="5">
        <f t="shared" si="1282"/>
        <v>-39</v>
      </c>
      <c r="BR1141" s="356">
        <f t="shared" si="1263"/>
        <v>1312</v>
      </c>
      <c r="BS1141" s="5">
        <f t="shared" si="1330"/>
        <v>1777.4</v>
      </c>
      <c r="BT1141" s="6"/>
      <c r="BU1141" s="306">
        <v>44242</v>
      </c>
      <c r="BV1141" s="38">
        <f t="shared" si="1313"/>
        <v>1777.4</v>
      </c>
      <c r="BW1141" s="66">
        <f>BV27*BV1141</f>
        <v>146432.69072334818</v>
      </c>
      <c r="BX1141" s="66">
        <f t="shared" si="1336"/>
        <v>-3773.2740154885396</v>
      </c>
      <c r="BY1141" s="17">
        <f t="shared" si="1334"/>
        <v>0</v>
      </c>
      <c r="BZ1141" s="17">
        <f t="shared" si="1337"/>
        <v>1</v>
      </c>
      <c r="CA1141" s="66">
        <f t="shared" si="1283"/>
        <v>1312</v>
      </c>
      <c r="CB1141" s="66">
        <f>N3+CE1141</f>
        <v>287114</v>
      </c>
      <c r="CC1141" s="66">
        <f>MAX(BW404:BW1141)</f>
        <v>167078.59614434009</v>
      </c>
      <c r="CD1141" s="66">
        <f t="shared" si="1314"/>
        <v>-20645.905420991912</v>
      </c>
      <c r="CE1141" s="66">
        <f t="shared" si="1284"/>
        <v>237114</v>
      </c>
      <c r="CF1141" s="66">
        <f>MAX(CE404:CE1141)</f>
        <v>237114</v>
      </c>
      <c r="CG1141" s="66">
        <f t="shared" si="1315"/>
        <v>0</v>
      </c>
      <c r="CH1141" s="370">
        <f t="shared" si="1281"/>
        <v>44242</v>
      </c>
      <c r="CI1141" s="17">
        <f t="shared" si="1338"/>
        <v>1</v>
      </c>
      <c r="CJ1141" s="17">
        <f t="shared" si="1339"/>
        <v>0</v>
      </c>
      <c r="CK1141" s="38">
        <f>MAX(BV38:BV1141)</f>
        <v>2028</v>
      </c>
      <c r="CL1141" s="38">
        <f t="shared" si="1335"/>
        <v>-250.59999999999991</v>
      </c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59"/>
      <c r="DC1141" s="59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</row>
    <row r="1142" spans="1:147" customFormat="1" x14ac:dyDescent="0.25">
      <c r="A1142" s="3"/>
      <c r="B1142" s="254">
        <f t="shared" si="1291"/>
        <v>43976</v>
      </c>
      <c r="C1142" s="5">
        <f t="shared" si="1294"/>
        <v>75483</v>
      </c>
      <c r="D1142" s="5">
        <v>0</v>
      </c>
      <c r="E1142" s="66">
        <f t="shared" si="1296"/>
        <v>0</v>
      </c>
      <c r="F1142" s="66">
        <f t="shared" si="1292"/>
        <v>1031</v>
      </c>
      <c r="G1142" s="4">
        <f t="shared" si="1295"/>
        <v>76514</v>
      </c>
      <c r="H1142" s="8">
        <f t="shared" si="1293"/>
        <v>1.3658704608984804E-2</v>
      </c>
      <c r="I1142" s="3"/>
      <c r="J1142" s="306">
        <v>44249</v>
      </c>
      <c r="K1142" s="176">
        <v>1782</v>
      </c>
      <c r="L1142" s="176">
        <v>1815.2</v>
      </c>
      <c r="M1142" s="176">
        <v>1714.9</v>
      </c>
      <c r="N1142" s="178">
        <v>1728.8</v>
      </c>
      <c r="O1142" s="5">
        <f t="shared" si="1287"/>
        <v>100.29999999999995</v>
      </c>
      <c r="P1142" s="8">
        <f t="shared" si="1288"/>
        <v>5.6285072951739595E-2</v>
      </c>
      <c r="Q1142" s="8">
        <f>(AVERAGE(P1139:P1141))*Q1239</f>
        <v>1.5122519493749107E-2</v>
      </c>
      <c r="R1142" s="8">
        <f>P1141/P1239</f>
        <v>1.0576511670398354</v>
      </c>
      <c r="S1142" s="109">
        <f t="shared" si="1273"/>
        <v>1755.0516702621392</v>
      </c>
      <c r="T1142" s="5">
        <f t="shared" si="1274"/>
        <v>27</v>
      </c>
      <c r="U1142" s="8">
        <f t="shared" si="1331"/>
        <v>0.50909090909090904</v>
      </c>
      <c r="V1142" s="19">
        <f t="shared" si="1275"/>
        <v>26.200000000000045</v>
      </c>
      <c r="W1142" s="109">
        <f t="shared" si="1276"/>
        <v>1808.9483297378608</v>
      </c>
      <c r="X1142" s="5">
        <f t="shared" si="1277"/>
        <v>28</v>
      </c>
      <c r="Y1142" s="8">
        <f t="shared" si="1332"/>
        <v>0.49090909090909096</v>
      </c>
      <c r="Z1142" s="5">
        <f t="shared" si="1278"/>
        <v>0</v>
      </c>
      <c r="AA1142" s="5">
        <f>K1142*AA1239</f>
        <v>23.166</v>
      </c>
      <c r="AB1142" s="5">
        <f t="shared" si="1289"/>
        <v>24.501546935644829</v>
      </c>
      <c r="AC1142" s="2">
        <f t="shared" si="1333"/>
        <v>44249</v>
      </c>
      <c r="AD1142" s="43">
        <f t="shared" si="1299"/>
        <v>1755</v>
      </c>
      <c r="AE1142" s="235">
        <v>8.6999999999999993</v>
      </c>
      <c r="AF1142" s="131">
        <f>(AK1141&gt;AF1239)*1</f>
        <v>1</v>
      </c>
      <c r="AG1142" s="112">
        <f>MROUND((AD1142*AG1239),5)</f>
        <v>1720</v>
      </c>
      <c r="AH1142" s="113">
        <f>MROUND((AE1142*AH1239),0.1)</f>
        <v>1.6</v>
      </c>
      <c r="AI1142" s="60">
        <f t="shared" si="1300"/>
        <v>-48.600000000000136</v>
      </c>
      <c r="AJ1142" s="60">
        <f t="shared" si="1279"/>
        <v>1782</v>
      </c>
      <c r="AK1142" s="133">
        <f t="shared" si="1280"/>
        <v>1728.8</v>
      </c>
      <c r="AL1142" s="41">
        <f t="shared" si="1290"/>
        <v>1810</v>
      </c>
      <c r="AM1142" s="56">
        <f t="shared" si="1297"/>
        <v>9.5</v>
      </c>
      <c r="AN1142" s="82">
        <f t="shared" si="1298"/>
        <v>0</v>
      </c>
      <c r="AO1142" s="82">
        <f t="shared" si="1301"/>
        <v>1</v>
      </c>
      <c r="AP1142" s="33">
        <f t="shared" si="1316"/>
        <v>0</v>
      </c>
      <c r="AQ1142" s="29">
        <f t="shared" si="1302"/>
        <v>0</v>
      </c>
      <c r="AR1142" s="86">
        <f t="shared" si="1303"/>
        <v>0</v>
      </c>
      <c r="AS1142" s="33">
        <f t="shared" si="1304"/>
        <v>0</v>
      </c>
      <c r="AT1142" s="19">
        <f t="shared" si="1305"/>
        <v>0</v>
      </c>
      <c r="AU1142" s="18">
        <f t="shared" si="1317"/>
        <v>1</v>
      </c>
      <c r="AV1142" s="5">
        <f t="shared" si="1318"/>
        <v>9.5</v>
      </c>
      <c r="AW1142" s="17">
        <f t="shared" si="1306"/>
        <v>1</v>
      </c>
      <c r="AX1142" s="17">
        <f t="shared" si="1307"/>
        <v>0</v>
      </c>
      <c r="AY1142" s="17">
        <f t="shared" si="1319"/>
        <v>0</v>
      </c>
      <c r="AZ1142" s="19">
        <f t="shared" si="1320"/>
        <v>1840</v>
      </c>
      <c r="BA1142" s="19">
        <f t="shared" si="1321"/>
        <v>0</v>
      </c>
      <c r="BB1142" s="19">
        <f t="shared" si="1322"/>
        <v>0</v>
      </c>
      <c r="BC1142" s="19">
        <f t="shared" si="1323"/>
        <v>0</v>
      </c>
      <c r="BD1142" s="17">
        <f t="shared" si="1324"/>
        <v>1840</v>
      </c>
      <c r="BE1142" s="17">
        <f t="shared" si="1308"/>
        <v>0</v>
      </c>
      <c r="BF1142" s="38">
        <f t="shared" si="1309"/>
        <v>0</v>
      </c>
      <c r="BG1142" s="38">
        <f t="shared" si="1310"/>
        <v>0</v>
      </c>
      <c r="BH1142" s="38">
        <f t="shared" si="1325"/>
        <v>0</v>
      </c>
      <c r="BI1142" s="38">
        <f t="shared" si="1311"/>
        <v>-1.6</v>
      </c>
      <c r="BJ1142" s="5">
        <f t="shared" si="1312"/>
        <v>0</v>
      </c>
      <c r="BK1142" s="5">
        <f t="shared" si="1326"/>
        <v>0</v>
      </c>
      <c r="BL1142" s="22">
        <f t="shared" si="1327"/>
        <v>9.5</v>
      </c>
      <c r="BM1142" s="5">
        <f t="shared" si="1328"/>
        <v>7.9</v>
      </c>
      <c r="BN1142" s="66">
        <f t="shared" si="1329"/>
        <v>790</v>
      </c>
      <c r="BO1142" s="5">
        <f>AP1142*BO1980</f>
        <v>0</v>
      </c>
      <c r="BP1142" s="5">
        <f>AU1142*BP1239</f>
        <v>-39</v>
      </c>
      <c r="BQ1142" s="5">
        <f t="shared" si="1282"/>
        <v>-39</v>
      </c>
      <c r="BR1142" s="356">
        <f t="shared" si="1263"/>
        <v>712</v>
      </c>
      <c r="BS1142" s="5">
        <f t="shared" si="1330"/>
        <v>1728.8</v>
      </c>
      <c r="BT1142" s="6"/>
      <c r="BU1142" s="306">
        <v>44249</v>
      </c>
      <c r="BV1142" s="38">
        <f t="shared" si="1313"/>
        <v>1728.8</v>
      </c>
      <c r="BW1142" s="66">
        <f>BV27*BV1142</f>
        <v>142428.7362003625</v>
      </c>
      <c r="BX1142" s="66">
        <f t="shared" si="1336"/>
        <v>-4003.954522985674</v>
      </c>
      <c r="BY1142" s="17">
        <f t="shared" si="1334"/>
        <v>0</v>
      </c>
      <c r="BZ1142" s="17">
        <f t="shared" si="1337"/>
        <v>1</v>
      </c>
      <c r="CA1142" s="66">
        <f t="shared" si="1283"/>
        <v>712</v>
      </c>
      <c r="CB1142" s="66">
        <f>N3+CE1142</f>
        <v>287826</v>
      </c>
      <c r="CC1142" s="66">
        <f>MAX(BW404:BW1142)</f>
        <v>167078.59614434009</v>
      </c>
      <c r="CD1142" s="66">
        <f t="shared" si="1314"/>
        <v>-24649.859943977586</v>
      </c>
      <c r="CE1142" s="66">
        <f t="shared" si="1284"/>
        <v>237826</v>
      </c>
      <c r="CF1142" s="66">
        <f>MAX(CE404:CE1142)</f>
        <v>237826</v>
      </c>
      <c r="CG1142" s="66">
        <f t="shared" si="1315"/>
        <v>0</v>
      </c>
      <c r="CH1142" s="370">
        <f t="shared" si="1281"/>
        <v>44249</v>
      </c>
      <c r="CI1142" s="17">
        <f t="shared" si="1338"/>
        <v>1</v>
      </c>
      <c r="CJ1142" s="17">
        <f t="shared" si="1339"/>
        <v>0</v>
      </c>
      <c r="CK1142" s="38">
        <f>MAX(BV38:BV1142)</f>
        <v>2028</v>
      </c>
      <c r="CL1142" s="38">
        <f t="shared" si="1335"/>
        <v>-299.20000000000005</v>
      </c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59"/>
      <c r="DC1142" s="59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</row>
    <row r="1143" spans="1:147" customFormat="1" x14ac:dyDescent="0.25">
      <c r="A1143" s="3"/>
      <c r="B1143" s="254">
        <f t="shared" si="1291"/>
        <v>43983</v>
      </c>
      <c r="C1143" s="5">
        <f t="shared" si="1294"/>
        <v>76514</v>
      </c>
      <c r="D1143" s="5">
        <v>0</v>
      </c>
      <c r="E1143" s="66">
        <f t="shared" ref="E1143:E1170" si="1340">E1142</f>
        <v>0</v>
      </c>
      <c r="F1143" s="66">
        <f t="shared" si="1292"/>
        <v>-2639</v>
      </c>
      <c r="G1143" s="4">
        <f t="shared" si="1295"/>
        <v>73875</v>
      </c>
      <c r="H1143" s="8">
        <f t="shared" si="1293"/>
        <v>-3.4490420053846352E-2</v>
      </c>
      <c r="I1143" s="3"/>
      <c r="J1143" s="306">
        <v>44256</v>
      </c>
      <c r="K1143" s="176">
        <v>1732.8</v>
      </c>
      <c r="L1143" s="176">
        <v>1757.4</v>
      </c>
      <c r="M1143" s="176">
        <v>1683</v>
      </c>
      <c r="N1143" s="178">
        <v>1698.5</v>
      </c>
      <c r="O1143" s="5">
        <f t="shared" si="1287"/>
        <v>74.400000000000091</v>
      </c>
      <c r="P1143" s="8">
        <f t="shared" si="1288"/>
        <v>4.2936288088642714E-2</v>
      </c>
      <c r="Q1143" s="8">
        <f>(AVERAGE(P1140:P1142))*Q1239</f>
        <v>1.6092790167922064E-2</v>
      </c>
      <c r="R1143" s="8">
        <f>P1142/P1239</f>
        <v>1.5962075017657282</v>
      </c>
      <c r="S1143" s="109">
        <f t="shared" si="1273"/>
        <v>1704.9144131970247</v>
      </c>
      <c r="T1143" s="5">
        <f t="shared" si="1274"/>
        <v>27.799999999999955</v>
      </c>
      <c r="U1143" s="8">
        <f t="shared" si="1331"/>
        <v>0.4945454545454554</v>
      </c>
      <c r="V1143" s="19">
        <f t="shared" si="1275"/>
        <v>6.5</v>
      </c>
      <c r="W1143" s="109">
        <f t="shared" si="1276"/>
        <v>1760.6855868029752</v>
      </c>
      <c r="X1143" s="5">
        <f t="shared" si="1277"/>
        <v>27.200000000000045</v>
      </c>
      <c r="Y1143" s="8">
        <f t="shared" si="1332"/>
        <v>0.5054545454545446</v>
      </c>
      <c r="Z1143" s="5">
        <f t="shared" si="1278"/>
        <v>0</v>
      </c>
      <c r="AA1143" s="5">
        <f>K1143*AA1239</f>
        <v>22.526399999999999</v>
      </c>
      <c r="AB1143" s="5">
        <f t="shared" si="1289"/>
        <v>35.956808667775498</v>
      </c>
      <c r="AC1143" s="2">
        <f t="shared" si="1333"/>
        <v>44256</v>
      </c>
      <c r="AD1143" s="43">
        <f t="shared" si="1299"/>
        <v>1705</v>
      </c>
      <c r="AE1143" s="235">
        <v>12.4</v>
      </c>
      <c r="AF1143" s="131">
        <f>(AK1142&gt;AF1239)*1</f>
        <v>1</v>
      </c>
      <c r="AG1143" s="112">
        <f>MROUND((AD1143*AG1239),5)</f>
        <v>1670</v>
      </c>
      <c r="AH1143" s="113">
        <f>MROUND((AE1143*AH1239),0.1)</f>
        <v>2.2000000000000002</v>
      </c>
      <c r="AI1143" s="60">
        <f t="shared" si="1300"/>
        <v>-30.299999999999955</v>
      </c>
      <c r="AJ1143" s="60">
        <f t="shared" si="1279"/>
        <v>1732.8</v>
      </c>
      <c r="AK1143" s="133">
        <f t="shared" si="1280"/>
        <v>1698.5</v>
      </c>
      <c r="AL1143" s="41">
        <f t="shared" si="1290"/>
        <v>1760</v>
      </c>
      <c r="AM1143" s="56">
        <f t="shared" si="1297"/>
        <v>12</v>
      </c>
      <c r="AN1143" s="82">
        <f t="shared" si="1298"/>
        <v>0</v>
      </c>
      <c r="AO1143" s="82">
        <f t="shared" si="1301"/>
        <v>1</v>
      </c>
      <c r="AP1143" s="33">
        <f t="shared" si="1316"/>
        <v>0</v>
      </c>
      <c r="AQ1143" s="29">
        <f t="shared" si="1302"/>
        <v>0</v>
      </c>
      <c r="AR1143" s="86">
        <f t="shared" si="1303"/>
        <v>0</v>
      </c>
      <c r="AS1143" s="33">
        <f t="shared" si="1304"/>
        <v>0</v>
      </c>
      <c r="AT1143" s="19">
        <f t="shared" si="1305"/>
        <v>0</v>
      </c>
      <c r="AU1143" s="18">
        <f t="shared" si="1317"/>
        <v>1</v>
      </c>
      <c r="AV1143" s="5">
        <f t="shared" si="1318"/>
        <v>12</v>
      </c>
      <c r="AW1143" s="17">
        <f t="shared" si="1306"/>
        <v>1</v>
      </c>
      <c r="AX1143" s="17">
        <f t="shared" si="1307"/>
        <v>0</v>
      </c>
      <c r="AY1143" s="17">
        <f t="shared" si="1319"/>
        <v>0</v>
      </c>
      <c r="AZ1143" s="19">
        <f t="shared" si="1320"/>
        <v>1840</v>
      </c>
      <c r="BA1143" s="19">
        <f t="shared" si="1321"/>
        <v>0</v>
      </c>
      <c r="BB1143" s="19">
        <f t="shared" si="1322"/>
        <v>0</v>
      </c>
      <c r="BC1143" s="19">
        <f t="shared" si="1323"/>
        <v>0</v>
      </c>
      <c r="BD1143" s="17">
        <f t="shared" si="1324"/>
        <v>1840</v>
      </c>
      <c r="BE1143" s="17">
        <f t="shared" si="1308"/>
        <v>0</v>
      </c>
      <c r="BF1143" s="38">
        <f t="shared" si="1309"/>
        <v>0</v>
      </c>
      <c r="BG1143" s="38">
        <f t="shared" si="1310"/>
        <v>0</v>
      </c>
      <c r="BH1143" s="38">
        <f t="shared" si="1325"/>
        <v>0</v>
      </c>
      <c r="BI1143" s="38">
        <f t="shared" si="1311"/>
        <v>-2.2000000000000002</v>
      </c>
      <c r="BJ1143" s="5">
        <f t="shared" si="1312"/>
        <v>0</v>
      </c>
      <c r="BK1143" s="5">
        <f t="shared" si="1326"/>
        <v>0</v>
      </c>
      <c r="BL1143" s="22">
        <f t="shared" si="1327"/>
        <v>12</v>
      </c>
      <c r="BM1143" s="5">
        <f t="shared" si="1328"/>
        <v>9.8000000000000007</v>
      </c>
      <c r="BN1143" s="66">
        <f t="shared" si="1329"/>
        <v>980.00000000000011</v>
      </c>
      <c r="BO1143" s="5">
        <f>AP1143*BO1981</f>
        <v>0</v>
      </c>
      <c r="BP1143" s="5">
        <f>AU1143*BP1239</f>
        <v>-39</v>
      </c>
      <c r="BQ1143" s="5">
        <f t="shared" si="1282"/>
        <v>-39</v>
      </c>
      <c r="BR1143" s="356">
        <f t="shared" si="1263"/>
        <v>902.00000000000011</v>
      </c>
      <c r="BS1143" s="5">
        <f t="shared" si="1330"/>
        <v>1698.5</v>
      </c>
      <c r="BT1143" s="6"/>
      <c r="BU1143" s="306">
        <v>44256</v>
      </c>
      <c r="BV1143" s="38">
        <f t="shared" si="1313"/>
        <v>1698.5</v>
      </c>
      <c r="BW1143" s="66">
        <f>BV27*BV1143</f>
        <v>139932.44356566155</v>
      </c>
      <c r="BX1143" s="66">
        <f t="shared" si="1336"/>
        <v>-2496.2926347009488</v>
      </c>
      <c r="BY1143" s="17">
        <f t="shared" si="1334"/>
        <v>0</v>
      </c>
      <c r="BZ1143" s="17">
        <f t="shared" si="1337"/>
        <v>1</v>
      </c>
      <c r="CA1143" s="66">
        <f t="shared" si="1283"/>
        <v>902</v>
      </c>
      <c r="CB1143" s="66">
        <f>N3+CE1143</f>
        <v>288728</v>
      </c>
      <c r="CC1143" s="66">
        <f>MAX(BW404:BW1143)</f>
        <v>167078.59614434009</v>
      </c>
      <c r="CD1143" s="66">
        <f t="shared" si="1314"/>
        <v>-27146.152578678535</v>
      </c>
      <c r="CE1143" s="66">
        <f t="shared" si="1284"/>
        <v>238728</v>
      </c>
      <c r="CF1143" s="66">
        <f>MAX(CE404:CE1143)</f>
        <v>238728</v>
      </c>
      <c r="CG1143" s="66">
        <f t="shared" si="1315"/>
        <v>0</v>
      </c>
      <c r="CH1143" s="370">
        <f t="shared" si="1281"/>
        <v>44256</v>
      </c>
      <c r="CI1143" s="17">
        <f t="shared" si="1338"/>
        <v>1</v>
      </c>
      <c r="CJ1143" s="17">
        <f t="shared" si="1339"/>
        <v>0</v>
      </c>
      <c r="CK1143" s="38">
        <f>MAX(BV38:BV1143)</f>
        <v>2028</v>
      </c>
      <c r="CL1143" s="38">
        <f t="shared" si="1335"/>
        <v>-329.5</v>
      </c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59"/>
      <c r="DC1143" s="59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</row>
    <row r="1144" spans="1:147" customFormat="1" x14ac:dyDescent="0.25">
      <c r="A1144" s="3"/>
      <c r="B1144" s="254">
        <f t="shared" si="1291"/>
        <v>43990</v>
      </c>
      <c r="C1144" s="5">
        <f t="shared" si="1294"/>
        <v>73875</v>
      </c>
      <c r="D1144" s="5">
        <v>0</v>
      </c>
      <c r="E1144" s="66">
        <f t="shared" si="1340"/>
        <v>0</v>
      </c>
      <c r="F1144" s="66">
        <f t="shared" si="1292"/>
        <v>800.99999999999989</v>
      </c>
      <c r="G1144" s="4">
        <f t="shared" si="1295"/>
        <v>74676</v>
      </c>
      <c r="H1144" s="8">
        <f t="shared" si="1293"/>
        <v>1.0842639593908628E-2</v>
      </c>
      <c r="I1144" s="3"/>
      <c r="J1144" s="306">
        <v>44263</v>
      </c>
      <c r="K1144" s="176">
        <v>1701.6</v>
      </c>
      <c r="L1144" s="176">
        <v>1738</v>
      </c>
      <c r="M1144" s="176">
        <v>1673.3</v>
      </c>
      <c r="N1144" s="178">
        <v>1719.8</v>
      </c>
      <c r="O1144" s="5">
        <f t="shared" si="1287"/>
        <v>64.700000000000045</v>
      </c>
      <c r="P1144" s="8">
        <f t="shared" si="1288"/>
        <v>3.80230371415139E-2</v>
      </c>
      <c r="Q1144" s="8">
        <f>(AVERAGE(P1141:P1143))*Q1239</f>
        <v>1.8202132549086383E-2</v>
      </c>
      <c r="R1144" s="8">
        <f>P1143/P1239</f>
        <v>1.2176447777518209</v>
      </c>
      <c r="S1144" s="109">
        <f t="shared" si="1273"/>
        <v>1670.6272512544745</v>
      </c>
      <c r="T1144" s="5">
        <f t="shared" si="1274"/>
        <v>31.599999999999909</v>
      </c>
      <c r="U1144" s="8">
        <f t="shared" si="1331"/>
        <v>0.51384615384615528</v>
      </c>
      <c r="V1144" s="19">
        <f t="shared" si="1275"/>
        <v>0</v>
      </c>
      <c r="W1144" s="109">
        <f t="shared" si="1276"/>
        <v>1732.5727487455254</v>
      </c>
      <c r="X1144" s="5">
        <f t="shared" si="1277"/>
        <v>33.400000000000091</v>
      </c>
      <c r="Y1144" s="8">
        <f t="shared" si="1332"/>
        <v>0.48615384615384472</v>
      </c>
      <c r="Z1144" s="5">
        <f t="shared" si="1278"/>
        <v>0</v>
      </c>
      <c r="AA1144" s="5">
        <f>K1144*AA1239</f>
        <v>22.120799999999999</v>
      </c>
      <c r="AB1144" s="5">
        <f t="shared" si="1289"/>
        <v>26.935276599692479</v>
      </c>
      <c r="AC1144" s="2">
        <f t="shared" si="1333"/>
        <v>44263</v>
      </c>
      <c r="AD1144" s="43">
        <f t="shared" si="1299"/>
        <v>1670</v>
      </c>
      <c r="AE1144" s="235">
        <v>17.7</v>
      </c>
      <c r="AF1144" s="131">
        <f>(AK1143&gt;AF1239)*1</f>
        <v>1</v>
      </c>
      <c r="AG1144" s="112">
        <f>MROUND((AD1144*AG1239),5)</f>
        <v>1640</v>
      </c>
      <c r="AH1144" s="113">
        <f>MROUND((AE1144*AH1239),0.1)</f>
        <v>3.2</v>
      </c>
      <c r="AI1144" s="60">
        <f t="shared" si="1300"/>
        <v>21.299999999999955</v>
      </c>
      <c r="AJ1144" s="60">
        <f t="shared" si="1279"/>
        <v>1701.6</v>
      </c>
      <c r="AK1144" s="133">
        <f t="shared" si="1280"/>
        <v>1719.8</v>
      </c>
      <c r="AL1144" s="41">
        <f t="shared" si="1290"/>
        <v>1735</v>
      </c>
      <c r="AM1144" s="56">
        <f t="shared" si="1297"/>
        <v>18.2</v>
      </c>
      <c r="AN1144" s="82">
        <f t="shared" si="1298"/>
        <v>1</v>
      </c>
      <c r="AO1144" s="82">
        <f t="shared" si="1301"/>
        <v>0</v>
      </c>
      <c r="AP1144" s="33">
        <f t="shared" si="1316"/>
        <v>0</v>
      </c>
      <c r="AQ1144" s="29">
        <f t="shared" si="1302"/>
        <v>0</v>
      </c>
      <c r="AR1144" s="86">
        <f t="shared" si="1303"/>
        <v>1</v>
      </c>
      <c r="AS1144" s="33">
        <f t="shared" si="1304"/>
        <v>0</v>
      </c>
      <c r="AT1144" s="19">
        <f t="shared" si="1305"/>
        <v>0</v>
      </c>
      <c r="AU1144" s="18">
        <f t="shared" si="1317"/>
        <v>1</v>
      </c>
      <c r="AV1144" s="5">
        <f t="shared" si="1318"/>
        <v>18.2</v>
      </c>
      <c r="AW1144" s="17">
        <f t="shared" si="1306"/>
        <v>1</v>
      </c>
      <c r="AX1144" s="17">
        <f t="shared" si="1307"/>
        <v>0</v>
      </c>
      <c r="AY1144" s="17">
        <f t="shared" si="1319"/>
        <v>0</v>
      </c>
      <c r="AZ1144" s="19">
        <f t="shared" si="1320"/>
        <v>1840</v>
      </c>
      <c r="BA1144" s="19">
        <f t="shared" si="1321"/>
        <v>0</v>
      </c>
      <c r="BB1144" s="19">
        <f t="shared" si="1322"/>
        <v>0</v>
      </c>
      <c r="BC1144" s="19">
        <f t="shared" si="1323"/>
        <v>0</v>
      </c>
      <c r="BD1144" s="17">
        <f t="shared" si="1324"/>
        <v>1840</v>
      </c>
      <c r="BE1144" s="17">
        <f t="shared" si="1308"/>
        <v>0</v>
      </c>
      <c r="BF1144" s="38">
        <f t="shared" si="1309"/>
        <v>0</v>
      </c>
      <c r="BG1144" s="38">
        <f t="shared" si="1310"/>
        <v>0</v>
      </c>
      <c r="BH1144" s="38">
        <f t="shared" si="1325"/>
        <v>0</v>
      </c>
      <c r="BI1144" s="38">
        <f t="shared" si="1311"/>
        <v>-3.2</v>
      </c>
      <c r="BJ1144" s="5">
        <f t="shared" si="1312"/>
        <v>0</v>
      </c>
      <c r="BK1144" s="5">
        <f t="shared" si="1326"/>
        <v>0</v>
      </c>
      <c r="BL1144" s="22">
        <f t="shared" si="1327"/>
        <v>18.2</v>
      </c>
      <c r="BM1144" s="5">
        <f t="shared" si="1328"/>
        <v>15</v>
      </c>
      <c r="BN1144" s="66">
        <f t="shared" si="1329"/>
        <v>1500</v>
      </c>
      <c r="BO1144" s="5">
        <f>AP1144*BO1982</f>
        <v>0</v>
      </c>
      <c r="BP1144" s="5">
        <f>AU1144*BP1239</f>
        <v>-39</v>
      </c>
      <c r="BQ1144" s="5">
        <f t="shared" si="1282"/>
        <v>-39</v>
      </c>
      <c r="BR1144" s="356">
        <f t="shared" si="1263"/>
        <v>1422</v>
      </c>
      <c r="BS1144" s="5">
        <f t="shared" si="1330"/>
        <v>1719.8</v>
      </c>
      <c r="BT1144" s="6"/>
      <c r="BU1144" s="306">
        <v>44263</v>
      </c>
      <c r="BV1144" s="38">
        <f t="shared" si="1313"/>
        <v>1719.8</v>
      </c>
      <c r="BW1144" s="66">
        <f>BV27*BV1144</f>
        <v>141687.26314055035</v>
      </c>
      <c r="BX1144" s="66">
        <f t="shared" si="1336"/>
        <v>1754.8195748887956</v>
      </c>
      <c r="BY1144" s="17">
        <f t="shared" si="1334"/>
        <v>1</v>
      </c>
      <c r="BZ1144" s="17">
        <f t="shared" si="1337"/>
        <v>0</v>
      </c>
      <c r="CA1144" s="66">
        <f t="shared" si="1283"/>
        <v>1422</v>
      </c>
      <c r="CB1144" s="66">
        <f>N3+CE1144</f>
        <v>290150</v>
      </c>
      <c r="CC1144" s="66">
        <f>MAX(BW404:BW1144)</f>
        <v>167078.59614434009</v>
      </c>
      <c r="CD1144" s="66">
        <f t="shared" si="1314"/>
        <v>-25391.333003789739</v>
      </c>
      <c r="CE1144" s="66">
        <f t="shared" si="1284"/>
        <v>240150</v>
      </c>
      <c r="CF1144" s="66">
        <f>MAX(CE404:CE1144)</f>
        <v>240150</v>
      </c>
      <c r="CG1144" s="66">
        <f t="shared" si="1315"/>
        <v>0</v>
      </c>
      <c r="CH1144" s="370">
        <f t="shared" si="1281"/>
        <v>44263</v>
      </c>
      <c r="CI1144" s="17">
        <f t="shared" si="1338"/>
        <v>1</v>
      </c>
      <c r="CJ1144" s="17">
        <f t="shared" si="1339"/>
        <v>0</v>
      </c>
      <c r="CK1144" s="38">
        <f>MAX(BV38:BV1144)</f>
        <v>2028</v>
      </c>
      <c r="CL1144" s="38">
        <f t="shared" si="1335"/>
        <v>-308.20000000000005</v>
      </c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59"/>
      <c r="DC1144" s="59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</row>
    <row r="1145" spans="1:147" customFormat="1" x14ac:dyDescent="0.25">
      <c r="A1145" s="3"/>
      <c r="B1145" s="254">
        <f t="shared" si="1291"/>
        <v>43997</v>
      </c>
      <c r="C1145" s="5">
        <f t="shared" si="1294"/>
        <v>74676</v>
      </c>
      <c r="D1145" s="5">
        <v>0</v>
      </c>
      <c r="E1145" s="66">
        <f t="shared" si="1340"/>
        <v>0</v>
      </c>
      <c r="F1145" s="66">
        <f t="shared" si="1292"/>
        <v>1301</v>
      </c>
      <c r="G1145" s="4">
        <f t="shared" si="1295"/>
        <v>75977</v>
      </c>
      <c r="H1145" s="8">
        <f t="shared" si="1293"/>
        <v>1.7421929401681933E-2</v>
      </c>
      <c r="I1145" s="3"/>
      <c r="J1145" s="306">
        <v>44270</v>
      </c>
      <c r="K1145" s="176">
        <v>1726.5</v>
      </c>
      <c r="L1145" s="176">
        <v>1754.2</v>
      </c>
      <c r="M1145" s="176">
        <v>1716.6</v>
      </c>
      <c r="N1145" s="178">
        <v>1741.7</v>
      </c>
      <c r="O1145" s="5">
        <f t="shared" si="1287"/>
        <v>37.600000000000136</v>
      </c>
      <c r="P1145" s="8">
        <f t="shared" si="1288"/>
        <v>2.1778163915435932E-2</v>
      </c>
      <c r="Q1145" s="8">
        <f>(AVERAGE(P1142:P1144))*Q1239</f>
        <v>1.8299253090919496E-2</v>
      </c>
      <c r="R1145" s="8">
        <f>P1144/P1239</f>
        <v>1.0783082252952039</v>
      </c>
      <c r="S1145" s="109">
        <f t="shared" si="1273"/>
        <v>1694.9063395385274</v>
      </c>
      <c r="T1145" s="5">
        <f t="shared" si="1274"/>
        <v>31.5</v>
      </c>
      <c r="U1145" s="8">
        <f t="shared" si="1331"/>
        <v>0.51538461538461533</v>
      </c>
      <c r="V1145" s="19">
        <f t="shared" si="1275"/>
        <v>0</v>
      </c>
      <c r="W1145" s="109">
        <f t="shared" si="1276"/>
        <v>1758.0936604614726</v>
      </c>
      <c r="X1145" s="5">
        <f t="shared" si="1277"/>
        <v>33.5</v>
      </c>
      <c r="Y1145" s="8">
        <f t="shared" si="1332"/>
        <v>0.48461538461538467</v>
      </c>
      <c r="Z1145" s="5">
        <f t="shared" si="1278"/>
        <v>0</v>
      </c>
      <c r="AA1145" s="5">
        <f>K1145*AA1239</f>
        <v>22.444499999999998</v>
      </c>
      <c r="AB1145" s="5">
        <f t="shared" si="1289"/>
        <v>24.2020889626382</v>
      </c>
      <c r="AC1145" s="2">
        <f t="shared" si="1333"/>
        <v>44270</v>
      </c>
      <c r="AD1145" s="43">
        <f t="shared" si="1299"/>
        <v>1695</v>
      </c>
      <c r="AE1145" s="235">
        <v>13.8</v>
      </c>
      <c r="AF1145" s="131">
        <f>(AK1144&gt;AF1239)*1</f>
        <v>1</v>
      </c>
      <c r="AG1145" s="112">
        <f>MROUND((AD1145*AG1239),5)</f>
        <v>1660</v>
      </c>
      <c r="AH1145" s="113">
        <f>MROUND((AE1145*AH1239),0.1)</f>
        <v>2.5</v>
      </c>
      <c r="AI1145" s="60">
        <f t="shared" si="1300"/>
        <v>21.900000000000091</v>
      </c>
      <c r="AJ1145" s="60">
        <f t="shared" si="1279"/>
        <v>1726.5</v>
      </c>
      <c r="AK1145" s="133">
        <f t="shared" si="1280"/>
        <v>1741.7</v>
      </c>
      <c r="AL1145" s="41">
        <f t="shared" si="1290"/>
        <v>1760</v>
      </c>
      <c r="AM1145" s="56">
        <f t="shared" si="1297"/>
        <v>13.100000000000001</v>
      </c>
      <c r="AN1145" s="82">
        <f t="shared" si="1298"/>
        <v>1</v>
      </c>
      <c r="AO1145" s="82">
        <f t="shared" si="1301"/>
        <v>0</v>
      </c>
      <c r="AP1145" s="33">
        <f t="shared" si="1316"/>
        <v>0</v>
      </c>
      <c r="AQ1145" s="29">
        <f t="shared" si="1302"/>
        <v>0</v>
      </c>
      <c r="AR1145" s="86">
        <f t="shared" si="1303"/>
        <v>1</v>
      </c>
      <c r="AS1145" s="33">
        <f t="shared" si="1304"/>
        <v>0</v>
      </c>
      <c r="AT1145" s="19">
        <f t="shared" si="1305"/>
        <v>0</v>
      </c>
      <c r="AU1145" s="18">
        <f t="shared" si="1317"/>
        <v>1</v>
      </c>
      <c r="AV1145" s="5">
        <f t="shared" si="1318"/>
        <v>13.100000000000001</v>
      </c>
      <c r="AW1145" s="17">
        <f t="shared" si="1306"/>
        <v>1</v>
      </c>
      <c r="AX1145" s="17">
        <f t="shared" si="1307"/>
        <v>0</v>
      </c>
      <c r="AY1145" s="17">
        <f t="shared" si="1319"/>
        <v>0</v>
      </c>
      <c r="AZ1145" s="19">
        <f t="shared" si="1320"/>
        <v>1840</v>
      </c>
      <c r="BA1145" s="19">
        <f t="shared" si="1321"/>
        <v>0</v>
      </c>
      <c r="BB1145" s="19">
        <f t="shared" si="1322"/>
        <v>0</v>
      </c>
      <c r="BC1145" s="19">
        <f t="shared" si="1323"/>
        <v>0</v>
      </c>
      <c r="BD1145" s="17">
        <f t="shared" si="1324"/>
        <v>1840</v>
      </c>
      <c r="BE1145" s="17">
        <f t="shared" si="1308"/>
        <v>0</v>
      </c>
      <c r="BF1145" s="38">
        <f t="shared" si="1309"/>
        <v>0</v>
      </c>
      <c r="BG1145" s="38">
        <f t="shared" si="1310"/>
        <v>0</v>
      </c>
      <c r="BH1145" s="38">
        <f t="shared" si="1325"/>
        <v>0</v>
      </c>
      <c r="BI1145" s="38">
        <f t="shared" si="1311"/>
        <v>-2.5</v>
      </c>
      <c r="BJ1145" s="5">
        <f t="shared" si="1312"/>
        <v>0</v>
      </c>
      <c r="BK1145" s="5">
        <f t="shared" si="1326"/>
        <v>0</v>
      </c>
      <c r="BL1145" s="22">
        <f t="shared" si="1327"/>
        <v>13.100000000000001</v>
      </c>
      <c r="BM1145" s="5">
        <f t="shared" si="1328"/>
        <v>10.600000000000001</v>
      </c>
      <c r="BN1145" s="66">
        <f t="shared" si="1329"/>
        <v>1060.0000000000002</v>
      </c>
      <c r="BO1145" s="5">
        <f>AP1145*BO1983</f>
        <v>0</v>
      </c>
      <c r="BP1145" s="5">
        <f>AU1145*BP1239</f>
        <v>-39</v>
      </c>
      <c r="BQ1145" s="5">
        <f t="shared" si="1282"/>
        <v>-39</v>
      </c>
      <c r="BR1145" s="356">
        <f t="shared" si="1263"/>
        <v>982.00000000000023</v>
      </c>
      <c r="BS1145" s="5">
        <f t="shared" si="1330"/>
        <v>1741.7</v>
      </c>
      <c r="BT1145" s="6"/>
      <c r="BU1145" s="306">
        <v>44270</v>
      </c>
      <c r="BV1145" s="38">
        <f t="shared" si="1313"/>
        <v>1741.7</v>
      </c>
      <c r="BW1145" s="66">
        <f>BV27*BV1145</f>
        <v>143491.51425275992</v>
      </c>
      <c r="BX1145" s="66">
        <f t="shared" si="1336"/>
        <v>1804.2511122095748</v>
      </c>
      <c r="BY1145" s="17">
        <f t="shared" si="1334"/>
        <v>1</v>
      </c>
      <c r="BZ1145" s="17">
        <f t="shared" si="1337"/>
        <v>0</v>
      </c>
      <c r="CA1145" s="66">
        <f t="shared" si="1283"/>
        <v>982</v>
      </c>
      <c r="CB1145" s="66">
        <f>N3+CE1145</f>
        <v>291132</v>
      </c>
      <c r="CC1145" s="66">
        <f>MAX(BW404:BW1145)</f>
        <v>167078.59614434009</v>
      </c>
      <c r="CD1145" s="66">
        <f t="shared" si="1314"/>
        <v>-23587.081891580165</v>
      </c>
      <c r="CE1145" s="66">
        <f t="shared" si="1284"/>
        <v>241132</v>
      </c>
      <c r="CF1145" s="66">
        <f>MAX(CE404:CE1145)</f>
        <v>241132</v>
      </c>
      <c r="CG1145" s="66">
        <f t="shared" si="1315"/>
        <v>0</v>
      </c>
      <c r="CH1145" s="370">
        <f t="shared" si="1281"/>
        <v>44270</v>
      </c>
      <c r="CI1145" s="17">
        <f t="shared" si="1338"/>
        <v>1</v>
      </c>
      <c r="CJ1145" s="17">
        <f t="shared" si="1339"/>
        <v>0</v>
      </c>
      <c r="CK1145" s="38">
        <f>MAX(BV38:BV1145)</f>
        <v>2028</v>
      </c>
      <c r="CL1145" s="38">
        <f t="shared" si="1335"/>
        <v>-286.29999999999995</v>
      </c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59"/>
      <c r="DC1145" s="59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</row>
    <row r="1146" spans="1:147" customFormat="1" x14ac:dyDescent="0.25">
      <c r="A1146" s="3"/>
      <c r="B1146" s="254">
        <f t="shared" si="1291"/>
        <v>44004</v>
      </c>
      <c r="C1146" s="5">
        <f t="shared" si="1294"/>
        <v>75977</v>
      </c>
      <c r="D1146" s="5">
        <v>0</v>
      </c>
      <c r="E1146" s="66">
        <f t="shared" si="1340"/>
        <v>0</v>
      </c>
      <c r="F1146" s="66">
        <f t="shared" si="1292"/>
        <v>1081</v>
      </c>
      <c r="G1146" s="4">
        <f t="shared" si="1295"/>
        <v>77058</v>
      </c>
      <c r="H1146" s="8">
        <f t="shared" si="1293"/>
        <v>1.4227990049620279E-2</v>
      </c>
      <c r="I1146" s="3"/>
      <c r="J1146" s="306">
        <v>44277</v>
      </c>
      <c r="K1146" s="176">
        <v>1745.6</v>
      </c>
      <c r="L1146" s="176">
        <v>1747</v>
      </c>
      <c r="M1146" s="176">
        <v>1720.3</v>
      </c>
      <c r="N1146" s="178">
        <v>1734.7</v>
      </c>
      <c r="O1146" s="5">
        <f t="shared" si="1287"/>
        <v>26.700000000000045</v>
      </c>
      <c r="P1146" s="8">
        <f t="shared" si="1288"/>
        <v>1.5295600366636141E-2</v>
      </c>
      <c r="Q1146" s="8">
        <f>(AVERAGE(P1143:P1145))*Q1239</f>
        <v>1.3698331886079008E-2</v>
      </c>
      <c r="R1146" s="8">
        <f>P1145/P1239</f>
        <v>0.6176143477029663</v>
      </c>
      <c r="S1146" s="109">
        <f t="shared" si="1273"/>
        <v>1721.6881918596605</v>
      </c>
      <c r="T1146" s="5">
        <f t="shared" si="1274"/>
        <v>25.599999999999909</v>
      </c>
      <c r="U1146" s="8">
        <f t="shared" si="1331"/>
        <v>0.48800000000000182</v>
      </c>
      <c r="V1146" s="19">
        <f t="shared" si="1275"/>
        <v>0</v>
      </c>
      <c r="W1146" s="109">
        <f t="shared" si="1276"/>
        <v>1769.5118081403393</v>
      </c>
      <c r="X1146" s="5">
        <f t="shared" si="1277"/>
        <v>24.400000000000091</v>
      </c>
      <c r="Y1146" s="8">
        <f t="shared" si="1332"/>
        <v>0.51199999999999823</v>
      </c>
      <c r="Z1146" s="5">
        <f t="shared" si="1278"/>
        <v>0</v>
      </c>
      <c r="AA1146" s="5">
        <f>K1146*AA1239</f>
        <v>22.692799999999998</v>
      </c>
      <c r="AB1146" s="5">
        <f t="shared" si="1289"/>
        <v>14.015398869553872</v>
      </c>
      <c r="AC1146" s="2">
        <f t="shared" si="1333"/>
        <v>44277</v>
      </c>
      <c r="AD1146" s="43">
        <f t="shared" si="1299"/>
        <v>1720</v>
      </c>
      <c r="AE1146" s="235">
        <v>12.4</v>
      </c>
      <c r="AF1146" s="131">
        <f>(AK1145&gt;AF1239)*1</f>
        <v>1</v>
      </c>
      <c r="AG1146" s="112">
        <f>MROUND((AD1146*AG1239),5)</f>
        <v>1685</v>
      </c>
      <c r="AH1146" s="113">
        <f>MROUND((AE1146*AH1239),0.1)</f>
        <v>2.2000000000000002</v>
      </c>
      <c r="AI1146" s="60">
        <f t="shared" si="1300"/>
        <v>-7</v>
      </c>
      <c r="AJ1146" s="60">
        <f t="shared" si="1279"/>
        <v>1745.6</v>
      </c>
      <c r="AK1146" s="133">
        <f t="shared" si="1280"/>
        <v>1734.7</v>
      </c>
      <c r="AL1146" s="41">
        <f t="shared" si="1290"/>
        <v>1770</v>
      </c>
      <c r="AM1146" s="56">
        <f t="shared" si="1297"/>
        <v>11.700000000000001</v>
      </c>
      <c r="AN1146" s="82">
        <f t="shared" si="1298"/>
        <v>0</v>
      </c>
      <c r="AO1146" s="82">
        <f t="shared" si="1301"/>
        <v>1</v>
      </c>
      <c r="AP1146" s="33">
        <f t="shared" si="1316"/>
        <v>0</v>
      </c>
      <c r="AQ1146" s="29">
        <f t="shared" si="1302"/>
        <v>0</v>
      </c>
      <c r="AR1146" s="86">
        <f t="shared" si="1303"/>
        <v>1</v>
      </c>
      <c r="AS1146" s="33">
        <f t="shared" si="1304"/>
        <v>0</v>
      </c>
      <c r="AT1146" s="19">
        <f t="shared" si="1305"/>
        <v>0</v>
      </c>
      <c r="AU1146" s="18">
        <f t="shared" si="1317"/>
        <v>1</v>
      </c>
      <c r="AV1146" s="5">
        <f t="shared" si="1318"/>
        <v>11.700000000000001</v>
      </c>
      <c r="AW1146" s="17">
        <f t="shared" si="1306"/>
        <v>1</v>
      </c>
      <c r="AX1146" s="17">
        <f t="shared" si="1307"/>
        <v>0</v>
      </c>
      <c r="AY1146" s="17">
        <f t="shared" si="1319"/>
        <v>0</v>
      </c>
      <c r="AZ1146" s="19">
        <f t="shared" si="1320"/>
        <v>1840</v>
      </c>
      <c r="BA1146" s="19">
        <f t="shared" si="1321"/>
        <v>0</v>
      </c>
      <c r="BB1146" s="19">
        <f t="shared" si="1322"/>
        <v>0</v>
      </c>
      <c r="BC1146" s="19">
        <f t="shared" si="1323"/>
        <v>0</v>
      </c>
      <c r="BD1146" s="17">
        <f t="shared" si="1324"/>
        <v>1840</v>
      </c>
      <c r="BE1146" s="17">
        <f t="shared" si="1308"/>
        <v>0</v>
      </c>
      <c r="BF1146" s="38">
        <f t="shared" si="1309"/>
        <v>0</v>
      </c>
      <c r="BG1146" s="38">
        <f t="shared" si="1310"/>
        <v>0</v>
      </c>
      <c r="BH1146" s="38">
        <f t="shared" si="1325"/>
        <v>0</v>
      </c>
      <c r="BI1146" s="38">
        <f t="shared" si="1311"/>
        <v>-2.2000000000000002</v>
      </c>
      <c r="BJ1146" s="5">
        <f t="shared" si="1312"/>
        <v>0</v>
      </c>
      <c r="BK1146" s="5">
        <f t="shared" si="1326"/>
        <v>0</v>
      </c>
      <c r="BL1146" s="22">
        <f t="shared" si="1327"/>
        <v>11.700000000000001</v>
      </c>
      <c r="BM1146" s="5">
        <f t="shared" si="1328"/>
        <v>9.5</v>
      </c>
      <c r="BN1146" s="66">
        <f t="shared" si="1329"/>
        <v>950</v>
      </c>
      <c r="BO1146" s="5">
        <f>AP1146*BO1984</f>
        <v>0</v>
      </c>
      <c r="BP1146" s="5">
        <f>AU1146*BP1239</f>
        <v>-39</v>
      </c>
      <c r="BQ1146" s="5">
        <f t="shared" si="1282"/>
        <v>-39</v>
      </c>
      <c r="BR1146" s="356">
        <f t="shared" si="1263"/>
        <v>872</v>
      </c>
      <c r="BS1146" s="5">
        <f t="shared" si="1330"/>
        <v>1734.7</v>
      </c>
      <c r="BT1146" s="6"/>
      <c r="BU1146" s="306">
        <v>44277</v>
      </c>
      <c r="BV1146" s="38">
        <f t="shared" si="1313"/>
        <v>1734.7</v>
      </c>
      <c r="BW1146" s="66">
        <f>BV27*BV1146</f>
        <v>142914.81298401713</v>
      </c>
      <c r="BX1146" s="66">
        <f t="shared" si="1336"/>
        <v>-576.70126874279231</v>
      </c>
      <c r="BY1146" s="17">
        <f t="shared" si="1334"/>
        <v>0</v>
      </c>
      <c r="BZ1146" s="17">
        <f t="shared" si="1337"/>
        <v>1</v>
      </c>
      <c r="CA1146" s="66">
        <f t="shared" si="1283"/>
        <v>872</v>
      </c>
      <c r="CB1146" s="66">
        <f>N3+CE1146</f>
        <v>292004</v>
      </c>
      <c r="CC1146" s="66">
        <f>MAX(BW404:BW1146)</f>
        <v>167078.59614434009</v>
      </c>
      <c r="CD1146" s="66">
        <f t="shared" si="1314"/>
        <v>-24163.783160322957</v>
      </c>
      <c r="CE1146" s="66">
        <f t="shared" si="1284"/>
        <v>242004</v>
      </c>
      <c r="CF1146" s="66">
        <f>MAX(CE404:CE1146)</f>
        <v>242004</v>
      </c>
      <c r="CG1146" s="66">
        <f t="shared" si="1315"/>
        <v>0</v>
      </c>
      <c r="CH1146" s="370">
        <f t="shared" si="1281"/>
        <v>44277</v>
      </c>
      <c r="CI1146" s="17">
        <f t="shared" si="1338"/>
        <v>1</v>
      </c>
      <c r="CJ1146" s="17">
        <f t="shared" si="1339"/>
        <v>0</v>
      </c>
      <c r="CK1146" s="38">
        <f>MAX(BV38:BV1146)</f>
        <v>2028</v>
      </c>
      <c r="CL1146" s="38">
        <f t="shared" si="1335"/>
        <v>-293.29999999999995</v>
      </c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59"/>
      <c r="DC1146" s="59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</row>
    <row r="1147" spans="1:147" customFormat="1" x14ac:dyDescent="0.25">
      <c r="A1147" s="3"/>
      <c r="B1147" s="254">
        <f t="shared" si="1291"/>
        <v>44011</v>
      </c>
      <c r="C1147" s="5">
        <f t="shared" si="1294"/>
        <v>77058</v>
      </c>
      <c r="D1147" s="5">
        <v>0</v>
      </c>
      <c r="E1147" s="66">
        <f t="shared" si="1340"/>
        <v>0</v>
      </c>
      <c r="F1147" s="66">
        <f t="shared" si="1292"/>
        <v>771</v>
      </c>
      <c r="G1147" s="4">
        <f t="shared" si="1295"/>
        <v>77829</v>
      </c>
      <c r="H1147" s="8">
        <f t="shared" si="1293"/>
        <v>1.0005450439928365E-2</v>
      </c>
      <c r="I1147" s="3"/>
      <c r="J1147" s="306">
        <v>44284</v>
      </c>
      <c r="K1147" s="176">
        <v>1732.4</v>
      </c>
      <c r="L1147" s="176">
        <v>1734.8</v>
      </c>
      <c r="M1147" s="176">
        <v>1677.3</v>
      </c>
      <c r="N1147" s="178">
        <v>1728.4</v>
      </c>
      <c r="O1147" s="5">
        <f t="shared" si="1287"/>
        <v>57.5</v>
      </c>
      <c r="P1147" s="8">
        <f t="shared" si="1288"/>
        <v>3.3190948972523664E-2</v>
      </c>
      <c r="Q1147" s="8">
        <f>(AVERAGE(P1144:P1146))*Q1239</f>
        <v>1.0012906856478132E-2</v>
      </c>
      <c r="R1147" s="8">
        <f>P1146/P1239</f>
        <v>0.43377312613895519</v>
      </c>
      <c r="S1147" s="109">
        <f t="shared" si="1273"/>
        <v>1715.0536401618374</v>
      </c>
      <c r="T1147" s="5">
        <f t="shared" si="1274"/>
        <v>17.400000000000091</v>
      </c>
      <c r="U1147" s="8">
        <f t="shared" si="1331"/>
        <v>0.50285714285714023</v>
      </c>
      <c r="V1147" s="19">
        <f t="shared" si="1275"/>
        <v>0</v>
      </c>
      <c r="W1147" s="109">
        <f t="shared" si="1276"/>
        <v>1749.7463598381628</v>
      </c>
      <c r="X1147" s="5">
        <f t="shared" si="1277"/>
        <v>17.599999999999909</v>
      </c>
      <c r="Y1147" s="8">
        <f t="shared" si="1332"/>
        <v>0.49714285714285977</v>
      </c>
      <c r="Z1147" s="5">
        <f t="shared" si="1278"/>
        <v>0</v>
      </c>
      <c r="AA1147" s="5">
        <f>K1147*AA1239</f>
        <v>22.5212</v>
      </c>
      <c r="AB1147" s="5">
        <f t="shared" si="1289"/>
        <v>9.7690913284006378</v>
      </c>
      <c r="AC1147" s="2">
        <f t="shared" si="1333"/>
        <v>44284</v>
      </c>
      <c r="AD1147" s="43">
        <f t="shared" si="1299"/>
        <v>1715</v>
      </c>
      <c r="AE1147" s="235">
        <v>6.8</v>
      </c>
      <c r="AF1147" s="131">
        <f>(AK1146&gt;AF1239)*1</f>
        <v>1</v>
      </c>
      <c r="AG1147" s="112">
        <f>MROUND((AD1147*AG1239),5)</f>
        <v>1680</v>
      </c>
      <c r="AH1147" s="113">
        <f>MROUND((AE1147*AH1239),0.1)</f>
        <v>1.2000000000000002</v>
      </c>
      <c r="AI1147" s="60">
        <f t="shared" si="1300"/>
        <v>-6.2999999999999545</v>
      </c>
      <c r="AJ1147" s="60">
        <f t="shared" si="1279"/>
        <v>1732.4</v>
      </c>
      <c r="AK1147" s="133">
        <f t="shared" si="1280"/>
        <v>1728.4</v>
      </c>
      <c r="AL1147" s="41">
        <f t="shared" si="1290"/>
        <v>1750</v>
      </c>
      <c r="AM1147" s="56">
        <f t="shared" si="1297"/>
        <v>7.2</v>
      </c>
      <c r="AN1147" s="82">
        <f t="shared" si="1298"/>
        <v>0</v>
      </c>
      <c r="AO1147" s="82">
        <f t="shared" si="1301"/>
        <v>1</v>
      </c>
      <c r="AP1147" s="33">
        <f t="shared" si="1316"/>
        <v>0</v>
      </c>
      <c r="AQ1147" s="29">
        <f t="shared" si="1302"/>
        <v>0</v>
      </c>
      <c r="AR1147" s="86">
        <f t="shared" si="1303"/>
        <v>1</v>
      </c>
      <c r="AS1147" s="33">
        <f t="shared" si="1304"/>
        <v>0</v>
      </c>
      <c r="AT1147" s="19">
        <f t="shared" si="1305"/>
        <v>0</v>
      </c>
      <c r="AU1147" s="18">
        <f t="shared" si="1317"/>
        <v>1</v>
      </c>
      <c r="AV1147" s="5">
        <f t="shared" si="1318"/>
        <v>7.2</v>
      </c>
      <c r="AW1147" s="17">
        <f t="shared" si="1306"/>
        <v>1</v>
      </c>
      <c r="AX1147" s="17">
        <f t="shared" si="1307"/>
        <v>0</v>
      </c>
      <c r="AY1147" s="17">
        <f t="shared" si="1319"/>
        <v>0</v>
      </c>
      <c r="AZ1147" s="19">
        <f t="shared" si="1320"/>
        <v>1840</v>
      </c>
      <c r="BA1147" s="19">
        <f t="shared" si="1321"/>
        <v>0</v>
      </c>
      <c r="BB1147" s="19">
        <f t="shared" si="1322"/>
        <v>0</v>
      </c>
      <c r="BC1147" s="19">
        <f t="shared" si="1323"/>
        <v>0</v>
      </c>
      <c r="BD1147" s="17">
        <f t="shared" si="1324"/>
        <v>1840</v>
      </c>
      <c r="BE1147" s="17">
        <f t="shared" si="1308"/>
        <v>0</v>
      </c>
      <c r="BF1147" s="38">
        <f t="shared" si="1309"/>
        <v>0</v>
      </c>
      <c r="BG1147" s="38">
        <f t="shared" si="1310"/>
        <v>0</v>
      </c>
      <c r="BH1147" s="38">
        <f t="shared" si="1325"/>
        <v>0</v>
      </c>
      <c r="BI1147" s="38">
        <f t="shared" si="1311"/>
        <v>-1.2000000000000002</v>
      </c>
      <c r="BJ1147" s="5">
        <f t="shared" si="1312"/>
        <v>0</v>
      </c>
      <c r="BK1147" s="5">
        <f t="shared" si="1326"/>
        <v>0</v>
      </c>
      <c r="BL1147" s="22">
        <f t="shared" si="1327"/>
        <v>7.2</v>
      </c>
      <c r="BM1147" s="5">
        <f t="shared" si="1328"/>
        <v>6</v>
      </c>
      <c r="BN1147" s="66">
        <f t="shared" si="1329"/>
        <v>600</v>
      </c>
      <c r="BO1147" s="5">
        <f>AP1147*BO1985</f>
        <v>0</v>
      </c>
      <c r="BP1147" s="5">
        <f>AU1147*BP1239</f>
        <v>-39</v>
      </c>
      <c r="BQ1147" s="5">
        <f t="shared" si="1282"/>
        <v>-39</v>
      </c>
      <c r="BR1147" s="356">
        <f t="shared" si="1263"/>
        <v>522</v>
      </c>
      <c r="BS1147" s="5">
        <f t="shared" si="1330"/>
        <v>1728.4</v>
      </c>
      <c r="BT1147" s="6"/>
      <c r="BU1147" s="306">
        <v>44284</v>
      </c>
      <c r="BV1147" s="38">
        <f t="shared" si="1313"/>
        <v>1728.4</v>
      </c>
      <c r="BW1147" s="66">
        <f>BV27*BV1147</f>
        <v>142395.78184214863</v>
      </c>
      <c r="BX1147" s="66">
        <f t="shared" si="1336"/>
        <v>-519.03114186850144</v>
      </c>
      <c r="BY1147" s="17">
        <f t="shared" si="1334"/>
        <v>0</v>
      </c>
      <c r="BZ1147" s="17">
        <f t="shared" si="1337"/>
        <v>1</v>
      </c>
      <c r="CA1147" s="66">
        <f t="shared" si="1283"/>
        <v>522</v>
      </c>
      <c r="CB1147" s="66">
        <f>N3+CE1147</f>
        <v>292526</v>
      </c>
      <c r="CC1147" s="66">
        <f>MAX(BW404:BW1147)</f>
        <v>167078.59614434009</v>
      </c>
      <c r="CD1147" s="66">
        <f t="shared" si="1314"/>
        <v>-24682.814302191458</v>
      </c>
      <c r="CE1147" s="66">
        <f t="shared" si="1284"/>
        <v>242526</v>
      </c>
      <c r="CF1147" s="66">
        <f>MAX(CE404:CE1147)</f>
        <v>242526</v>
      </c>
      <c r="CG1147" s="66">
        <f t="shared" si="1315"/>
        <v>0</v>
      </c>
      <c r="CH1147" s="370">
        <f t="shared" si="1281"/>
        <v>44284</v>
      </c>
      <c r="CI1147" s="17">
        <f t="shared" si="1338"/>
        <v>1</v>
      </c>
      <c r="CJ1147" s="17">
        <f t="shared" si="1339"/>
        <v>0</v>
      </c>
      <c r="CK1147" s="38">
        <f>MAX(BV38:BV1147)</f>
        <v>2028</v>
      </c>
      <c r="CL1147" s="38">
        <f t="shared" si="1335"/>
        <v>-299.59999999999991</v>
      </c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59"/>
      <c r="DC1147" s="59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</row>
    <row r="1148" spans="1:147" customFormat="1" x14ac:dyDescent="0.25">
      <c r="A1148" s="3"/>
      <c r="B1148" s="254">
        <f t="shared" si="1291"/>
        <v>44018</v>
      </c>
      <c r="C1148" s="5">
        <f t="shared" si="1294"/>
        <v>77829</v>
      </c>
      <c r="D1148" s="5">
        <v>0</v>
      </c>
      <c r="E1148" s="66">
        <f t="shared" si="1340"/>
        <v>0</v>
      </c>
      <c r="F1148" s="66">
        <f t="shared" si="1292"/>
        <v>630.99999999999989</v>
      </c>
      <c r="G1148" s="4">
        <f t="shared" si="1295"/>
        <v>78460</v>
      </c>
      <c r="H1148" s="8">
        <f t="shared" si="1293"/>
        <v>8.1075177633015954E-3</v>
      </c>
      <c r="I1148" s="3"/>
      <c r="J1148" s="306">
        <v>44291</v>
      </c>
      <c r="K1148" s="176">
        <v>1730</v>
      </c>
      <c r="L1148" s="176">
        <v>1759.4</v>
      </c>
      <c r="M1148" s="176">
        <v>1721.6</v>
      </c>
      <c r="N1148" s="178">
        <v>1744.8</v>
      </c>
      <c r="O1148" s="5">
        <f t="shared" si="1287"/>
        <v>37.800000000000182</v>
      </c>
      <c r="P1148" s="8">
        <f t="shared" si="1288"/>
        <v>2.1849710982659063E-2</v>
      </c>
      <c r="Q1148" s="8">
        <f>(AVERAGE(P1145:P1147))*Q1239</f>
        <v>9.3686284339460982E-3</v>
      </c>
      <c r="R1148" s="8">
        <f>P1147/P1239</f>
        <v>0.94127339563176904</v>
      </c>
      <c r="S1148" s="109">
        <f t="shared" si="1273"/>
        <v>1713.7922728092733</v>
      </c>
      <c r="T1148" s="5">
        <f t="shared" si="1274"/>
        <v>15</v>
      </c>
      <c r="U1148" s="8">
        <f t="shared" si="1331"/>
        <v>0.5</v>
      </c>
      <c r="V1148" s="19">
        <f t="shared" si="1275"/>
        <v>0</v>
      </c>
      <c r="W1148" s="109">
        <f t="shared" si="1276"/>
        <v>1746.2077271907267</v>
      </c>
      <c r="X1148" s="5">
        <f t="shared" si="1277"/>
        <v>15</v>
      </c>
      <c r="Y1148" s="8">
        <f t="shared" si="1332"/>
        <v>0.5</v>
      </c>
      <c r="Z1148" s="5">
        <f t="shared" si="1278"/>
        <v>0</v>
      </c>
      <c r="AA1148" s="5">
        <f>K1148*AA1239</f>
        <v>22.49</v>
      </c>
      <c r="AB1148" s="5">
        <f t="shared" si="1289"/>
        <v>21.169238667758485</v>
      </c>
      <c r="AC1148" s="2">
        <f t="shared" si="1333"/>
        <v>44291</v>
      </c>
      <c r="AD1148" s="43">
        <f t="shared" si="1299"/>
        <v>1715</v>
      </c>
      <c r="AE1148" s="235">
        <v>4.9000000000000004</v>
      </c>
      <c r="AF1148" s="131">
        <f>(AK1147&gt;AF1239)*1</f>
        <v>1</v>
      </c>
      <c r="AG1148" s="112">
        <f>MROUND((AD1148*AG1239),5)</f>
        <v>1680</v>
      </c>
      <c r="AH1148" s="113">
        <f>MROUND((AE1148*AH1239),0.1)</f>
        <v>0.9</v>
      </c>
      <c r="AI1148" s="60">
        <f t="shared" si="1300"/>
        <v>16.399999999999864</v>
      </c>
      <c r="AJ1148" s="60">
        <f t="shared" si="1279"/>
        <v>1730</v>
      </c>
      <c r="AK1148" s="133">
        <f t="shared" si="1280"/>
        <v>1744.8</v>
      </c>
      <c r="AL1148" s="41">
        <f t="shared" si="1290"/>
        <v>1745</v>
      </c>
      <c r="AM1148" s="56">
        <f t="shared" si="1297"/>
        <v>4.9000000000000004</v>
      </c>
      <c r="AN1148" s="82">
        <f t="shared" si="1298"/>
        <v>1</v>
      </c>
      <c r="AO1148" s="82">
        <f t="shared" si="1301"/>
        <v>0</v>
      </c>
      <c r="AP1148" s="33">
        <f t="shared" si="1316"/>
        <v>0</v>
      </c>
      <c r="AQ1148" s="29">
        <f t="shared" si="1302"/>
        <v>0</v>
      </c>
      <c r="AR1148" s="86">
        <f t="shared" si="1303"/>
        <v>1</v>
      </c>
      <c r="AS1148" s="33">
        <f t="shared" si="1304"/>
        <v>0</v>
      </c>
      <c r="AT1148" s="19">
        <f t="shared" si="1305"/>
        <v>0</v>
      </c>
      <c r="AU1148" s="18">
        <f t="shared" si="1317"/>
        <v>1</v>
      </c>
      <c r="AV1148" s="5">
        <f t="shared" si="1318"/>
        <v>4.9000000000000004</v>
      </c>
      <c r="AW1148" s="17">
        <f t="shared" si="1306"/>
        <v>1</v>
      </c>
      <c r="AX1148" s="17">
        <f t="shared" si="1307"/>
        <v>0</v>
      </c>
      <c r="AY1148" s="17">
        <f t="shared" si="1319"/>
        <v>0</v>
      </c>
      <c r="AZ1148" s="19">
        <f t="shared" si="1320"/>
        <v>1840</v>
      </c>
      <c r="BA1148" s="19">
        <f t="shared" si="1321"/>
        <v>0</v>
      </c>
      <c r="BB1148" s="19">
        <f t="shared" si="1322"/>
        <v>0</v>
      </c>
      <c r="BC1148" s="19">
        <f t="shared" si="1323"/>
        <v>0</v>
      </c>
      <c r="BD1148" s="17">
        <f t="shared" si="1324"/>
        <v>1840</v>
      </c>
      <c r="BE1148" s="17">
        <f t="shared" si="1308"/>
        <v>0</v>
      </c>
      <c r="BF1148" s="38">
        <f t="shared" si="1309"/>
        <v>0</v>
      </c>
      <c r="BG1148" s="38">
        <f t="shared" si="1310"/>
        <v>0</v>
      </c>
      <c r="BH1148" s="38">
        <f t="shared" si="1325"/>
        <v>0</v>
      </c>
      <c r="BI1148" s="38">
        <f t="shared" si="1311"/>
        <v>-0.9</v>
      </c>
      <c r="BJ1148" s="5">
        <f t="shared" si="1312"/>
        <v>0</v>
      </c>
      <c r="BK1148" s="5">
        <f t="shared" si="1326"/>
        <v>0</v>
      </c>
      <c r="BL1148" s="22">
        <f t="shared" si="1327"/>
        <v>4.9000000000000004</v>
      </c>
      <c r="BM1148" s="5">
        <f t="shared" si="1328"/>
        <v>4</v>
      </c>
      <c r="BN1148" s="66">
        <f>(BM1148*100)+30</f>
        <v>430</v>
      </c>
      <c r="BO1148" s="5">
        <f>AP1148*BO1986</f>
        <v>0</v>
      </c>
      <c r="BP1148" s="5">
        <f>AU1148*BP1239</f>
        <v>-39</v>
      </c>
      <c r="BQ1148" s="5">
        <f t="shared" si="1282"/>
        <v>-39</v>
      </c>
      <c r="BR1148" s="356">
        <f t="shared" si="1263"/>
        <v>352</v>
      </c>
      <c r="BS1148" s="5">
        <f t="shared" si="1330"/>
        <v>1744.8</v>
      </c>
      <c r="BT1148" s="6"/>
      <c r="BU1148" s="306">
        <v>44291</v>
      </c>
      <c r="BV1148" s="38">
        <f t="shared" si="1313"/>
        <v>1744.8</v>
      </c>
      <c r="BW1148" s="66">
        <f>BV27*BV1148</f>
        <v>143746.91052891745</v>
      </c>
      <c r="BX1148" s="66">
        <f t="shared" si="1336"/>
        <v>1351.1286867688177</v>
      </c>
      <c r="BY1148" s="17">
        <f t="shared" si="1334"/>
        <v>1</v>
      </c>
      <c r="BZ1148" s="17">
        <f t="shared" si="1337"/>
        <v>0</v>
      </c>
      <c r="CA1148" s="66">
        <f t="shared" si="1283"/>
        <v>352</v>
      </c>
      <c r="CB1148" s="66">
        <f>N3+CE1148</f>
        <v>292878</v>
      </c>
      <c r="CC1148" s="66">
        <f>MAX(BW404:BW1148)</f>
        <v>167078.59614434009</v>
      </c>
      <c r="CD1148" s="66">
        <f t="shared" si="1314"/>
        <v>-23331.685615422641</v>
      </c>
      <c r="CE1148" s="66">
        <f t="shared" si="1284"/>
        <v>242878</v>
      </c>
      <c r="CF1148" s="66">
        <f>MAX(CE404:CE1148)</f>
        <v>242878</v>
      </c>
      <c r="CG1148" s="66">
        <f t="shared" si="1315"/>
        <v>0</v>
      </c>
      <c r="CH1148" s="370">
        <f t="shared" si="1281"/>
        <v>44291</v>
      </c>
      <c r="CI1148" s="17">
        <f t="shared" si="1338"/>
        <v>1</v>
      </c>
      <c r="CJ1148" s="17">
        <f t="shared" si="1339"/>
        <v>0</v>
      </c>
      <c r="CK1148" s="38">
        <f>MAX(BV38:BV1148)</f>
        <v>2028</v>
      </c>
      <c r="CL1148" s="38">
        <f t="shared" si="1335"/>
        <v>-283.20000000000005</v>
      </c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59"/>
      <c r="DC1148" s="59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</row>
    <row r="1149" spans="1:147" customFormat="1" x14ac:dyDescent="0.25">
      <c r="A1149" s="3"/>
      <c r="B1149" s="254">
        <f t="shared" si="1291"/>
        <v>44025</v>
      </c>
      <c r="C1149" s="5">
        <f t="shared" si="1294"/>
        <v>78460</v>
      </c>
      <c r="D1149" s="5">
        <v>0</v>
      </c>
      <c r="E1149" s="66">
        <f t="shared" si="1340"/>
        <v>0</v>
      </c>
      <c r="F1149" s="66">
        <f t="shared" si="1292"/>
        <v>601</v>
      </c>
      <c r="G1149" s="4">
        <f t="shared" si="1295"/>
        <v>79061</v>
      </c>
      <c r="H1149" s="8">
        <f t="shared" si="1293"/>
        <v>7.659954116747387E-3</v>
      </c>
      <c r="I1149" s="3"/>
      <c r="J1149" s="306">
        <v>44298</v>
      </c>
      <c r="K1149" s="176">
        <v>1744.5</v>
      </c>
      <c r="L1149" s="176">
        <v>1784.7</v>
      </c>
      <c r="M1149" s="176">
        <v>1723.2</v>
      </c>
      <c r="N1149" s="178">
        <v>1780.2</v>
      </c>
      <c r="O1149" s="5">
        <f t="shared" si="1287"/>
        <v>61.5</v>
      </c>
      <c r="P1149" s="8">
        <f t="shared" si="1288"/>
        <v>3.5253654342218402E-2</v>
      </c>
      <c r="Q1149" s="8">
        <f>(AVERAGE(P1146:P1148))*Q1239</f>
        <v>9.3781680429091824E-3</v>
      </c>
      <c r="R1149" s="8">
        <f>P1148/P1239</f>
        <v>0.61964337528420121</v>
      </c>
      <c r="S1149" s="109">
        <f t="shared" si="1273"/>
        <v>1728.139785849145</v>
      </c>
      <c r="T1149" s="5">
        <f t="shared" si="1274"/>
        <v>14.5</v>
      </c>
      <c r="U1149" s="8">
        <f t="shared" si="1331"/>
        <v>0.51666666666666672</v>
      </c>
      <c r="V1149" s="19">
        <f t="shared" si="1275"/>
        <v>0</v>
      </c>
      <c r="W1149" s="109">
        <f t="shared" si="1276"/>
        <v>1760.860214150855</v>
      </c>
      <c r="X1149" s="5">
        <f t="shared" si="1277"/>
        <v>15.5</v>
      </c>
      <c r="Y1149" s="8">
        <f t="shared" si="1332"/>
        <v>0.48333333333333328</v>
      </c>
      <c r="Z1149" s="5">
        <f t="shared" si="1278"/>
        <v>20.200000000000045</v>
      </c>
      <c r="AA1149" s="5">
        <f>K1149*AA1239</f>
        <v>22.6785</v>
      </c>
      <c r="AB1149" s="5">
        <f t="shared" si="1289"/>
        <v>14.052582286382757</v>
      </c>
      <c r="AC1149" s="2">
        <f t="shared" si="1333"/>
        <v>44298</v>
      </c>
      <c r="AD1149" s="43">
        <f t="shared" si="1299"/>
        <v>1730</v>
      </c>
      <c r="AE1149" s="235">
        <v>10.5</v>
      </c>
      <c r="AF1149" s="131">
        <f>(AK1148&gt;AF1239)*1</f>
        <v>1</v>
      </c>
      <c r="AG1149" s="112">
        <f>MROUND((AD1149*AG1239),5)</f>
        <v>1695</v>
      </c>
      <c r="AH1149" s="113">
        <f>MROUND((AE1149*AH1239),0.1)</f>
        <v>1.9000000000000001</v>
      </c>
      <c r="AI1149" s="60">
        <f t="shared" si="1300"/>
        <v>35.400000000000091</v>
      </c>
      <c r="AJ1149" s="60">
        <f t="shared" si="1279"/>
        <v>1744.5</v>
      </c>
      <c r="AK1149" s="133">
        <f t="shared" si="1280"/>
        <v>1780.2</v>
      </c>
      <c r="AL1149" s="41">
        <f t="shared" si="1290"/>
        <v>1760</v>
      </c>
      <c r="AM1149" s="56">
        <f t="shared" si="1297"/>
        <v>10.600000000000001</v>
      </c>
      <c r="AN1149" s="82">
        <f t="shared" si="1298"/>
        <v>1</v>
      </c>
      <c r="AO1149" s="82">
        <f t="shared" si="1301"/>
        <v>0</v>
      </c>
      <c r="AP1149" s="33">
        <f t="shared" si="1316"/>
        <v>0</v>
      </c>
      <c r="AQ1149" s="29">
        <f t="shared" si="1302"/>
        <v>0</v>
      </c>
      <c r="AR1149" s="86">
        <f t="shared" si="1303"/>
        <v>1</v>
      </c>
      <c r="AS1149" s="33">
        <f t="shared" si="1304"/>
        <v>0</v>
      </c>
      <c r="AT1149" s="19">
        <f t="shared" si="1305"/>
        <v>0</v>
      </c>
      <c r="AU1149" s="18">
        <f t="shared" si="1317"/>
        <v>1</v>
      </c>
      <c r="AV1149" s="5">
        <f t="shared" si="1318"/>
        <v>10.600000000000001</v>
      </c>
      <c r="AW1149" s="17">
        <f t="shared" si="1306"/>
        <v>0</v>
      </c>
      <c r="AX1149" s="17">
        <f t="shared" si="1307"/>
        <v>1</v>
      </c>
      <c r="AY1149" s="17">
        <f t="shared" si="1319"/>
        <v>1760</v>
      </c>
      <c r="AZ1149" s="19">
        <f t="shared" si="1320"/>
        <v>1840</v>
      </c>
      <c r="BA1149" s="19">
        <f t="shared" si="1321"/>
        <v>0</v>
      </c>
      <c r="BB1149" s="19">
        <f t="shared" si="1322"/>
        <v>0</v>
      </c>
      <c r="BC1149" s="19">
        <f t="shared" si="1323"/>
        <v>1760</v>
      </c>
      <c r="BD1149" s="17">
        <f t="shared" si="1324"/>
        <v>0</v>
      </c>
      <c r="BE1149" s="17">
        <f t="shared" si="1308"/>
        <v>0</v>
      </c>
      <c r="BF1149" s="38">
        <f t="shared" si="1309"/>
        <v>0</v>
      </c>
      <c r="BG1149" s="38">
        <f t="shared" si="1310"/>
        <v>0</v>
      </c>
      <c r="BH1149" s="38">
        <f t="shared" si="1325"/>
        <v>0</v>
      </c>
      <c r="BI1149" s="38">
        <f t="shared" si="1311"/>
        <v>-1.9000000000000001</v>
      </c>
      <c r="BJ1149" s="5">
        <f t="shared" si="1312"/>
        <v>0</v>
      </c>
      <c r="BK1149" s="5">
        <f t="shared" si="1326"/>
        <v>-80</v>
      </c>
      <c r="BL1149" s="22">
        <f t="shared" si="1327"/>
        <v>-69.400000000000006</v>
      </c>
      <c r="BM1149" s="5">
        <f t="shared" si="1328"/>
        <v>-71.300000000000011</v>
      </c>
      <c r="BN1149" s="66">
        <f t="shared" si="1329"/>
        <v>-7130.0000000000009</v>
      </c>
      <c r="BO1149" s="5">
        <f>AP1149*BO1987</f>
        <v>0</v>
      </c>
      <c r="BP1149" s="5">
        <f>AU1149*BP1239</f>
        <v>-39</v>
      </c>
      <c r="BQ1149" s="5">
        <f t="shared" si="1282"/>
        <v>-39</v>
      </c>
      <c r="BR1149" s="356">
        <f t="shared" si="1263"/>
        <v>-7208.0000000000009</v>
      </c>
      <c r="BS1149" s="5">
        <f t="shared" si="1330"/>
        <v>1780.2</v>
      </c>
      <c r="BT1149" s="6"/>
      <c r="BU1149" s="306">
        <v>44298</v>
      </c>
      <c r="BV1149" s="38">
        <f t="shared" si="1313"/>
        <v>1780.2</v>
      </c>
      <c r="BW1149" s="66">
        <f>BV27*BV1149</f>
        <v>146663.37123084528</v>
      </c>
      <c r="BX1149" s="66">
        <f t="shared" si="1336"/>
        <v>2916.4607019278337</v>
      </c>
      <c r="BY1149" s="17">
        <f t="shared" si="1334"/>
        <v>1</v>
      </c>
      <c r="BZ1149" s="17">
        <f t="shared" si="1337"/>
        <v>0</v>
      </c>
      <c r="CA1149" s="66">
        <f t="shared" si="1283"/>
        <v>-7208</v>
      </c>
      <c r="CB1149" s="66">
        <f>N3+CE1149</f>
        <v>285670</v>
      </c>
      <c r="CC1149" s="66">
        <f>MAX(BW404:BW1149)</f>
        <v>167078.59614434009</v>
      </c>
      <c r="CD1149" s="66">
        <f t="shared" si="1314"/>
        <v>-20415.224913494807</v>
      </c>
      <c r="CE1149" s="66">
        <f t="shared" si="1284"/>
        <v>235670</v>
      </c>
      <c r="CF1149" s="66">
        <f>MAX(CE404:CE1149)</f>
        <v>242878</v>
      </c>
      <c r="CG1149" s="66">
        <f t="shared" si="1315"/>
        <v>-7208</v>
      </c>
      <c r="CH1149" s="370">
        <f t="shared" si="1281"/>
        <v>44298</v>
      </c>
      <c r="CI1149" s="17">
        <f t="shared" si="1338"/>
        <v>0</v>
      </c>
      <c r="CJ1149" s="17">
        <f t="shared" si="1339"/>
        <v>1</v>
      </c>
      <c r="CK1149" s="38">
        <f>MAX(BV38:BV1149)</f>
        <v>2028</v>
      </c>
      <c r="CL1149" s="38">
        <f t="shared" si="1335"/>
        <v>-247.79999999999995</v>
      </c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59"/>
      <c r="DC1149" s="59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</row>
    <row r="1150" spans="1:147" customFormat="1" x14ac:dyDescent="0.25">
      <c r="A1150" s="3"/>
      <c r="B1150" s="254">
        <f t="shared" si="1291"/>
        <v>44032</v>
      </c>
      <c r="C1150" s="5">
        <f t="shared" si="1294"/>
        <v>79061</v>
      </c>
      <c r="D1150" s="5">
        <v>0</v>
      </c>
      <c r="E1150" s="66">
        <f t="shared" si="1340"/>
        <v>0</v>
      </c>
      <c r="F1150" s="66">
        <f t="shared" si="1292"/>
        <v>691.00000000000011</v>
      </c>
      <c r="G1150" s="4">
        <f t="shared" si="1295"/>
        <v>79752</v>
      </c>
      <c r="H1150" s="8">
        <f t="shared" si="1293"/>
        <v>8.7400867684446198E-3</v>
      </c>
      <c r="I1150" s="3"/>
      <c r="J1150" s="306">
        <v>44305</v>
      </c>
      <c r="K1150" s="176">
        <v>1778.8</v>
      </c>
      <c r="L1150" s="176">
        <v>1798.4</v>
      </c>
      <c r="M1150" s="176">
        <v>1763.5</v>
      </c>
      <c r="N1150" s="178">
        <v>1777.8</v>
      </c>
      <c r="O1150" s="5">
        <f t="shared" si="1287"/>
        <v>34.900000000000091</v>
      </c>
      <c r="P1150" s="8">
        <f t="shared" si="1288"/>
        <v>1.9619968518102143E-2</v>
      </c>
      <c r="Q1150" s="8">
        <f>(AVERAGE(P1147:P1149))*Q1239</f>
        <v>1.2039241906320152E-2</v>
      </c>
      <c r="R1150" s="8">
        <f>P1149/P1239</f>
        <v>0.99977035783455903</v>
      </c>
      <c r="S1150" s="109">
        <f t="shared" si="1273"/>
        <v>1757.3845964970376</v>
      </c>
      <c r="T1150" s="5">
        <f t="shared" si="1274"/>
        <v>23.799999999999955</v>
      </c>
      <c r="U1150" s="8">
        <f t="shared" si="1331"/>
        <v>0.47111111111111215</v>
      </c>
      <c r="V1150" s="19">
        <f t="shared" si="1275"/>
        <v>0</v>
      </c>
      <c r="W1150" s="109">
        <f t="shared" si="1276"/>
        <v>1800.2154035029623</v>
      </c>
      <c r="X1150" s="5">
        <f t="shared" si="1277"/>
        <v>21.200000000000045</v>
      </c>
      <c r="Y1150" s="8">
        <f t="shared" si="1332"/>
        <v>0.52888888888888785</v>
      </c>
      <c r="Z1150" s="5">
        <f t="shared" si="1278"/>
        <v>0</v>
      </c>
      <c r="AA1150" s="5">
        <f>K1150*AA1239</f>
        <v>23.124399999999998</v>
      </c>
      <c r="AB1150" s="5">
        <f t="shared" si="1289"/>
        <v>23.119089662709474</v>
      </c>
      <c r="AC1150" s="2">
        <f t="shared" si="1333"/>
        <v>44305</v>
      </c>
      <c r="AD1150" s="43">
        <f t="shared" si="1299"/>
        <v>1755</v>
      </c>
      <c r="AE1150" s="235">
        <v>7.2</v>
      </c>
      <c r="AF1150" s="131">
        <f>(AK1149&gt;AF1239)*1</f>
        <v>1</v>
      </c>
      <c r="AG1150" s="112">
        <f>MROUND((AD1150*AG1239),5)</f>
        <v>1720</v>
      </c>
      <c r="AH1150" s="113">
        <f>MROUND((AE1150*AH1239),0.1)</f>
        <v>1.3</v>
      </c>
      <c r="AI1150" s="60">
        <f t="shared" si="1300"/>
        <v>-2.4000000000000909</v>
      </c>
      <c r="AJ1150" s="60">
        <f t="shared" si="1279"/>
        <v>1778.8</v>
      </c>
      <c r="AK1150" s="133">
        <f t="shared" si="1280"/>
        <v>1777.8</v>
      </c>
      <c r="AL1150" s="41">
        <f t="shared" si="1290"/>
        <v>1800</v>
      </c>
      <c r="AM1150" s="56">
        <f t="shared" si="1297"/>
        <v>6.8000000000000007</v>
      </c>
      <c r="AN1150" s="82">
        <f t="shared" si="1298"/>
        <v>0</v>
      </c>
      <c r="AO1150" s="82">
        <f t="shared" si="1301"/>
        <v>1</v>
      </c>
      <c r="AP1150" s="33">
        <f t="shared" si="1316"/>
        <v>1</v>
      </c>
      <c r="AQ1150" s="29">
        <f t="shared" si="1302"/>
        <v>7.2</v>
      </c>
      <c r="AR1150" s="86">
        <f t="shared" si="1303"/>
        <v>1</v>
      </c>
      <c r="AS1150" s="33">
        <f t="shared" si="1304"/>
        <v>0</v>
      </c>
      <c r="AT1150" s="19">
        <f t="shared" si="1305"/>
        <v>0</v>
      </c>
      <c r="AU1150" s="18">
        <f t="shared" si="1317"/>
        <v>0</v>
      </c>
      <c r="AV1150" s="5">
        <f t="shared" si="1318"/>
        <v>0</v>
      </c>
      <c r="AW1150" s="17">
        <f t="shared" si="1306"/>
        <v>0</v>
      </c>
      <c r="AX1150" s="17">
        <f t="shared" si="1307"/>
        <v>0</v>
      </c>
      <c r="AY1150" s="17">
        <f t="shared" si="1319"/>
        <v>0</v>
      </c>
      <c r="AZ1150" s="19">
        <f t="shared" si="1320"/>
        <v>0</v>
      </c>
      <c r="BA1150" s="19">
        <f t="shared" si="1321"/>
        <v>0</v>
      </c>
      <c r="BB1150" s="19">
        <f t="shared" si="1322"/>
        <v>0</v>
      </c>
      <c r="BC1150" s="19">
        <f t="shared" si="1323"/>
        <v>0</v>
      </c>
      <c r="BD1150" s="17">
        <f t="shared" si="1324"/>
        <v>0</v>
      </c>
      <c r="BE1150" s="17">
        <f t="shared" si="1308"/>
        <v>0</v>
      </c>
      <c r="BF1150" s="38">
        <f t="shared" si="1309"/>
        <v>0</v>
      </c>
      <c r="BG1150" s="38">
        <f t="shared" si="1310"/>
        <v>0</v>
      </c>
      <c r="BH1150" s="38">
        <f t="shared" si="1325"/>
        <v>0</v>
      </c>
      <c r="BI1150" s="38">
        <f t="shared" si="1311"/>
        <v>-1.3</v>
      </c>
      <c r="BJ1150" s="5">
        <f t="shared" si="1312"/>
        <v>7.2</v>
      </c>
      <c r="BK1150" s="5">
        <f t="shared" si="1326"/>
        <v>0</v>
      </c>
      <c r="BL1150" s="22">
        <f t="shared" si="1327"/>
        <v>0</v>
      </c>
      <c r="BM1150" s="5">
        <f t="shared" si="1328"/>
        <v>5.9</v>
      </c>
      <c r="BN1150" s="66">
        <f t="shared" si="1329"/>
        <v>590</v>
      </c>
      <c r="BO1150" s="5">
        <f>AP1150*BO1988</f>
        <v>0</v>
      </c>
      <c r="BP1150" s="5">
        <f>AU1150*BP1239</f>
        <v>0</v>
      </c>
      <c r="BQ1150" s="5">
        <f t="shared" si="1282"/>
        <v>-39</v>
      </c>
      <c r="BR1150" s="356">
        <f t="shared" si="1263"/>
        <v>551</v>
      </c>
      <c r="BS1150" s="5">
        <f t="shared" si="1330"/>
        <v>1777.8</v>
      </c>
      <c r="BT1150" s="6"/>
      <c r="BU1150" s="306">
        <v>44305</v>
      </c>
      <c r="BV1150" s="38">
        <f t="shared" si="1313"/>
        <v>1777.8</v>
      </c>
      <c r="BW1150" s="66">
        <f>BV27*BV1150</f>
        <v>146465.64508156205</v>
      </c>
      <c r="BX1150" s="66">
        <f t="shared" si="1336"/>
        <v>-197.7261492832331</v>
      </c>
      <c r="BY1150" s="17">
        <f t="shared" si="1334"/>
        <v>0</v>
      </c>
      <c r="BZ1150" s="17">
        <f t="shared" si="1337"/>
        <v>1</v>
      </c>
      <c r="CA1150" s="66">
        <f t="shared" si="1283"/>
        <v>551</v>
      </c>
      <c r="CB1150" s="66">
        <f>N3+CE1150</f>
        <v>286221</v>
      </c>
      <c r="CC1150" s="66">
        <f>MAX(BW404:BW1150)</f>
        <v>167078.59614434009</v>
      </c>
      <c r="CD1150" s="66">
        <f t="shared" si="1314"/>
        <v>-20612.95106277804</v>
      </c>
      <c r="CE1150" s="66">
        <f t="shared" si="1284"/>
        <v>236221</v>
      </c>
      <c r="CF1150" s="66">
        <f>MAX(CE404:CE1150)</f>
        <v>242878</v>
      </c>
      <c r="CG1150" s="66">
        <f t="shared" si="1315"/>
        <v>-6657</v>
      </c>
      <c r="CH1150" s="370">
        <f t="shared" si="1281"/>
        <v>44305</v>
      </c>
      <c r="CI1150" s="17">
        <f t="shared" si="1338"/>
        <v>1</v>
      </c>
      <c r="CJ1150" s="17">
        <f t="shared" si="1339"/>
        <v>0</v>
      </c>
      <c r="CK1150" s="38">
        <f>MAX(BV38:BV1150)</f>
        <v>2028</v>
      </c>
      <c r="CL1150" s="38">
        <f t="shared" si="1335"/>
        <v>-250.20000000000005</v>
      </c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59"/>
      <c r="DC1150" s="59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</row>
    <row r="1151" spans="1:147" customFormat="1" x14ac:dyDescent="0.25">
      <c r="A1151" s="3"/>
      <c r="B1151" s="254">
        <f t="shared" si="1291"/>
        <v>44039</v>
      </c>
      <c r="C1151" s="5">
        <f t="shared" si="1294"/>
        <v>79752</v>
      </c>
      <c r="D1151" s="5">
        <v>0</v>
      </c>
      <c r="E1151" s="66">
        <f t="shared" si="1340"/>
        <v>0</v>
      </c>
      <c r="F1151" s="66">
        <f t="shared" si="1292"/>
        <v>391</v>
      </c>
      <c r="G1151" s="4">
        <f t="shared" si="1295"/>
        <v>80143</v>
      </c>
      <c r="H1151" s="8">
        <f t="shared" si="1293"/>
        <v>4.9026983649312871E-3</v>
      </c>
      <c r="I1151" s="3"/>
      <c r="J1151" s="306">
        <v>44312</v>
      </c>
      <c r="K1151" s="176">
        <v>1776.1</v>
      </c>
      <c r="L1151" s="176">
        <v>1789.9</v>
      </c>
      <c r="M1151" s="176">
        <v>1754.6</v>
      </c>
      <c r="N1151" s="178">
        <v>1767.7</v>
      </c>
      <c r="O1151" s="5">
        <f t="shared" si="1287"/>
        <v>35.300000000000182</v>
      </c>
      <c r="P1151" s="8">
        <f t="shared" si="1288"/>
        <v>1.9875007037892113E-2</v>
      </c>
      <c r="Q1151" s="8">
        <f>(AVERAGE(P1148:P1150))*Q1239</f>
        <v>1.0229777845730615E-2</v>
      </c>
      <c r="R1151" s="8">
        <f>P1150/P1239</f>
        <v>0.556409351371981</v>
      </c>
      <c r="S1151" s="109">
        <f t="shared" si="1273"/>
        <v>1757.9308915681977</v>
      </c>
      <c r="T1151" s="5">
        <f t="shared" si="1274"/>
        <v>16.099999999999909</v>
      </c>
      <c r="U1151" s="8">
        <f t="shared" si="1331"/>
        <v>0.54000000000000259</v>
      </c>
      <c r="V1151" s="19">
        <f t="shared" si="1275"/>
        <v>0</v>
      </c>
      <c r="W1151" s="109">
        <f t="shared" si="1276"/>
        <v>1794.2691084318021</v>
      </c>
      <c r="X1151" s="5">
        <f t="shared" si="1277"/>
        <v>18.900000000000091</v>
      </c>
      <c r="Y1151" s="8">
        <f t="shared" si="1332"/>
        <v>0.45999999999999741</v>
      </c>
      <c r="Z1151" s="5">
        <f t="shared" si="1278"/>
        <v>0</v>
      </c>
      <c r="AA1151" s="5">
        <f>K1151*AA1239</f>
        <v>23.089299999999998</v>
      </c>
      <c r="AB1151" s="5">
        <f t="shared" si="1289"/>
        <v>12.847102436633079</v>
      </c>
      <c r="AC1151" s="2">
        <f t="shared" si="1333"/>
        <v>44312</v>
      </c>
      <c r="AD1151" s="43">
        <f t="shared" si="1299"/>
        <v>1760</v>
      </c>
      <c r="AE1151" s="235">
        <v>10.8</v>
      </c>
      <c r="AF1151" s="131">
        <f>(AK1150&gt;AF1239)*1</f>
        <v>1</v>
      </c>
      <c r="AG1151" s="112">
        <f>MROUND((AD1151*AG1239),5)</f>
        <v>1725</v>
      </c>
      <c r="AH1151" s="113">
        <f>MROUND((AE1151*AH1239),0.1)</f>
        <v>1.9000000000000001</v>
      </c>
      <c r="AI1151" s="60">
        <f t="shared" si="1300"/>
        <v>-10.099999999999909</v>
      </c>
      <c r="AJ1151" s="60">
        <f t="shared" si="1279"/>
        <v>1776.1</v>
      </c>
      <c r="AK1151" s="133">
        <f t="shared" si="1280"/>
        <v>1767.7</v>
      </c>
      <c r="AL1151" s="41">
        <f t="shared" si="1290"/>
        <v>1795</v>
      </c>
      <c r="AM1151" s="56">
        <f t="shared" si="1297"/>
        <v>12.200000000000001</v>
      </c>
      <c r="AN1151" s="82">
        <f t="shared" si="1298"/>
        <v>0</v>
      </c>
      <c r="AO1151" s="82">
        <f t="shared" si="1301"/>
        <v>1</v>
      </c>
      <c r="AP1151" s="33">
        <f t="shared" si="1316"/>
        <v>1</v>
      </c>
      <c r="AQ1151" s="29">
        <f t="shared" si="1302"/>
        <v>10.8</v>
      </c>
      <c r="AR1151" s="86">
        <f t="shared" si="1303"/>
        <v>1</v>
      </c>
      <c r="AS1151" s="33">
        <f t="shared" si="1304"/>
        <v>0</v>
      </c>
      <c r="AT1151" s="19">
        <f t="shared" si="1305"/>
        <v>0</v>
      </c>
      <c r="AU1151" s="18">
        <f t="shared" si="1317"/>
        <v>0</v>
      </c>
      <c r="AV1151" s="5">
        <f t="shared" si="1318"/>
        <v>0</v>
      </c>
      <c r="AW1151" s="17">
        <f t="shared" si="1306"/>
        <v>0</v>
      </c>
      <c r="AX1151" s="17">
        <f t="shared" si="1307"/>
        <v>0</v>
      </c>
      <c r="AY1151" s="17">
        <f t="shared" si="1319"/>
        <v>0</v>
      </c>
      <c r="AZ1151" s="19">
        <f t="shared" si="1320"/>
        <v>0</v>
      </c>
      <c r="BA1151" s="19">
        <f t="shared" si="1321"/>
        <v>0</v>
      </c>
      <c r="BB1151" s="19">
        <f t="shared" si="1322"/>
        <v>0</v>
      </c>
      <c r="BC1151" s="19">
        <f t="shared" si="1323"/>
        <v>0</v>
      </c>
      <c r="BD1151" s="17">
        <f t="shared" si="1324"/>
        <v>0</v>
      </c>
      <c r="BE1151" s="17">
        <f t="shared" si="1308"/>
        <v>0</v>
      </c>
      <c r="BF1151" s="38">
        <f t="shared" si="1309"/>
        <v>0</v>
      </c>
      <c r="BG1151" s="38">
        <f t="shared" si="1310"/>
        <v>0</v>
      </c>
      <c r="BH1151" s="38">
        <f t="shared" si="1325"/>
        <v>0</v>
      </c>
      <c r="BI1151" s="38">
        <f t="shared" si="1311"/>
        <v>-1.9000000000000001</v>
      </c>
      <c r="BJ1151" s="5">
        <f t="shared" si="1312"/>
        <v>10.8</v>
      </c>
      <c r="BK1151" s="5">
        <f t="shared" si="1326"/>
        <v>0</v>
      </c>
      <c r="BL1151" s="22">
        <f t="shared" si="1327"/>
        <v>0</v>
      </c>
      <c r="BM1151" s="5">
        <f t="shared" si="1328"/>
        <v>8.9</v>
      </c>
      <c r="BN1151" s="66">
        <f t="shared" si="1329"/>
        <v>890</v>
      </c>
      <c r="BO1151" s="5">
        <f>AP1151*BO1989</f>
        <v>0</v>
      </c>
      <c r="BP1151" s="5">
        <f>AU1151*BP1239</f>
        <v>0</v>
      </c>
      <c r="BQ1151" s="5">
        <f t="shared" si="1282"/>
        <v>-39</v>
      </c>
      <c r="BR1151" s="356">
        <f t="shared" ref="BR1151:BR1163" si="1341">BQ1151+BP1151+BO1151+BN1151</f>
        <v>851</v>
      </c>
      <c r="BS1151" s="5">
        <f t="shared" si="1330"/>
        <v>1767.7</v>
      </c>
      <c r="BT1151" s="6"/>
      <c r="BU1151" s="306">
        <v>44312</v>
      </c>
      <c r="BV1151" s="38">
        <f t="shared" si="1313"/>
        <v>1767.7</v>
      </c>
      <c r="BW1151" s="66">
        <f>BV27*BV1151</f>
        <v>145633.54753666173</v>
      </c>
      <c r="BX1151" s="66">
        <f t="shared" si="1336"/>
        <v>-832.09754490031628</v>
      </c>
      <c r="BY1151" s="17">
        <f t="shared" si="1334"/>
        <v>0</v>
      </c>
      <c r="BZ1151" s="17">
        <f t="shared" si="1337"/>
        <v>1</v>
      </c>
      <c r="CA1151" s="66">
        <f t="shared" si="1283"/>
        <v>851</v>
      </c>
      <c r="CB1151" s="66">
        <f>N3+CE1151</f>
        <v>287072</v>
      </c>
      <c r="CC1151" s="66">
        <f>MAX(BW404:BW1151)</f>
        <v>167078.59614434009</v>
      </c>
      <c r="CD1151" s="66">
        <f t="shared" si="1314"/>
        <v>-21445.048607678356</v>
      </c>
      <c r="CE1151" s="66">
        <f t="shared" si="1284"/>
        <v>237072</v>
      </c>
      <c r="CF1151" s="66">
        <f>MAX(CE404:CE1151)</f>
        <v>242878</v>
      </c>
      <c r="CG1151" s="66">
        <f t="shared" si="1315"/>
        <v>-5806</v>
      </c>
      <c r="CH1151" s="370">
        <f t="shared" si="1281"/>
        <v>44312</v>
      </c>
      <c r="CI1151" s="17">
        <f t="shared" si="1338"/>
        <v>1</v>
      </c>
      <c r="CJ1151" s="17">
        <f t="shared" si="1339"/>
        <v>0</v>
      </c>
      <c r="CK1151" s="38">
        <f>MAX(BV38:BV1151)</f>
        <v>2028</v>
      </c>
      <c r="CL1151" s="38">
        <f t="shared" si="1335"/>
        <v>-260.29999999999995</v>
      </c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59"/>
      <c r="DC1151" s="59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</row>
    <row r="1152" spans="1:147" customFormat="1" x14ac:dyDescent="0.25">
      <c r="A1152" s="3"/>
      <c r="B1152" s="254">
        <f t="shared" si="1291"/>
        <v>44046</v>
      </c>
      <c r="C1152" s="5">
        <f t="shared" si="1294"/>
        <v>80143</v>
      </c>
      <c r="D1152" s="5">
        <v>0</v>
      </c>
      <c r="E1152" s="66">
        <f t="shared" si="1340"/>
        <v>0</v>
      </c>
      <c r="F1152" s="66">
        <f t="shared" si="1292"/>
        <v>1441</v>
      </c>
      <c r="G1152" s="4">
        <f t="shared" si="1295"/>
        <v>81584</v>
      </c>
      <c r="H1152" s="8">
        <f t="shared" si="1293"/>
        <v>1.7980360106309972E-2</v>
      </c>
      <c r="I1152" s="3"/>
      <c r="J1152" s="306">
        <v>44319</v>
      </c>
      <c r="K1152" s="176">
        <v>1768.1</v>
      </c>
      <c r="L1152" s="176">
        <v>1844.6</v>
      </c>
      <c r="M1152" s="176">
        <v>1765.6</v>
      </c>
      <c r="N1152" s="178">
        <v>1831.3</v>
      </c>
      <c r="O1152" s="5">
        <f t="shared" si="1287"/>
        <v>79</v>
      </c>
      <c r="P1152" s="8">
        <f t="shared" si="1288"/>
        <v>4.4680730727900006E-2</v>
      </c>
      <c r="Q1152" s="8">
        <f>(AVERAGE(P1149:P1151))*Q1239</f>
        <v>9.9664839864283539E-3</v>
      </c>
      <c r="R1152" s="8">
        <f>P1151/P1239</f>
        <v>0.5636420753817204</v>
      </c>
      <c r="S1152" s="109">
        <f t="shared" si="1273"/>
        <v>1750.478259663596</v>
      </c>
      <c r="T1152" s="5">
        <f t="shared" si="1274"/>
        <v>18.099999999999909</v>
      </c>
      <c r="U1152" s="8">
        <f t="shared" si="1331"/>
        <v>0.48285714285714548</v>
      </c>
      <c r="V1152" s="19">
        <f t="shared" si="1275"/>
        <v>0</v>
      </c>
      <c r="W1152" s="109">
        <f t="shared" si="1276"/>
        <v>1785.7217403364039</v>
      </c>
      <c r="X1152" s="5">
        <f t="shared" si="1277"/>
        <v>16.900000000000091</v>
      </c>
      <c r="Y1152" s="8">
        <f t="shared" si="1332"/>
        <v>0.51714285714285446</v>
      </c>
      <c r="Z1152" s="5">
        <f t="shared" si="1278"/>
        <v>46.299999999999955</v>
      </c>
      <c r="AA1152" s="5">
        <f>K1152*AA1239</f>
        <v>22.985299999999999</v>
      </c>
      <c r="AB1152" s="5">
        <f t="shared" si="1289"/>
        <v>12.955482195271458</v>
      </c>
      <c r="AC1152" s="2">
        <f t="shared" si="1333"/>
        <v>44319</v>
      </c>
      <c r="AD1152" s="43">
        <f t="shared" si="1299"/>
        <v>1750</v>
      </c>
      <c r="AE1152" s="235">
        <v>6.9</v>
      </c>
      <c r="AF1152" s="131">
        <f>(AK1151&gt;AF1239)*1</f>
        <v>1</v>
      </c>
      <c r="AG1152" s="112">
        <f>MROUND((AD1152*AG1239),5)</f>
        <v>1715</v>
      </c>
      <c r="AH1152" s="113">
        <f>MROUND((AE1152*AH1239),0.1)</f>
        <v>1.2000000000000002</v>
      </c>
      <c r="AI1152" s="60">
        <f t="shared" si="1300"/>
        <v>63.599999999999909</v>
      </c>
      <c r="AJ1152" s="60">
        <f t="shared" si="1279"/>
        <v>1768.1</v>
      </c>
      <c r="AK1152" s="133">
        <f t="shared" si="1280"/>
        <v>1831.3</v>
      </c>
      <c r="AL1152" s="41">
        <f t="shared" si="1290"/>
        <v>1785</v>
      </c>
      <c r="AM1152" s="56">
        <f t="shared" si="1297"/>
        <v>5.9</v>
      </c>
      <c r="AN1152" s="82">
        <f t="shared" si="1298"/>
        <v>1</v>
      </c>
      <c r="AO1152" s="82">
        <f t="shared" si="1301"/>
        <v>0</v>
      </c>
      <c r="AP1152" s="33">
        <f t="shared" si="1316"/>
        <v>1</v>
      </c>
      <c r="AQ1152" s="29">
        <f t="shared" si="1302"/>
        <v>6.9</v>
      </c>
      <c r="AR1152" s="86">
        <f t="shared" si="1303"/>
        <v>1</v>
      </c>
      <c r="AS1152" s="33">
        <f t="shared" si="1304"/>
        <v>0</v>
      </c>
      <c r="AT1152" s="19">
        <f t="shared" si="1305"/>
        <v>0</v>
      </c>
      <c r="AU1152" s="18">
        <f t="shared" si="1317"/>
        <v>0</v>
      </c>
      <c r="AV1152" s="5">
        <f t="shared" si="1318"/>
        <v>0</v>
      </c>
      <c r="AW1152" s="17">
        <f t="shared" si="1306"/>
        <v>0</v>
      </c>
      <c r="AX1152" s="17">
        <f t="shared" si="1307"/>
        <v>0</v>
      </c>
      <c r="AY1152" s="17">
        <f t="shared" si="1319"/>
        <v>0</v>
      </c>
      <c r="AZ1152" s="19">
        <f t="shared" si="1320"/>
        <v>0</v>
      </c>
      <c r="BA1152" s="19">
        <f t="shared" si="1321"/>
        <v>0</v>
      </c>
      <c r="BB1152" s="19">
        <f t="shared" si="1322"/>
        <v>0</v>
      </c>
      <c r="BC1152" s="19">
        <f t="shared" si="1323"/>
        <v>0</v>
      </c>
      <c r="BD1152" s="17">
        <f t="shared" si="1324"/>
        <v>0</v>
      </c>
      <c r="BE1152" s="17">
        <f t="shared" si="1308"/>
        <v>0</v>
      </c>
      <c r="BF1152" s="38">
        <f t="shared" si="1309"/>
        <v>0</v>
      </c>
      <c r="BG1152" s="38">
        <f t="shared" si="1310"/>
        <v>0</v>
      </c>
      <c r="BH1152" s="38">
        <f t="shared" si="1325"/>
        <v>0</v>
      </c>
      <c r="BI1152" s="38">
        <f t="shared" si="1311"/>
        <v>-1.2000000000000002</v>
      </c>
      <c r="BJ1152" s="5">
        <f t="shared" si="1312"/>
        <v>6.9</v>
      </c>
      <c r="BK1152" s="5">
        <f t="shared" si="1326"/>
        <v>0</v>
      </c>
      <c r="BL1152" s="22">
        <f t="shared" si="1327"/>
        <v>0</v>
      </c>
      <c r="BM1152" s="5">
        <f t="shared" si="1328"/>
        <v>5.7</v>
      </c>
      <c r="BN1152" s="66">
        <f t="shared" si="1329"/>
        <v>570</v>
      </c>
      <c r="BO1152" s="5">
        <f>AP1152*BO1990</f>
        <v>0</v>
      </c>
      <c r="BP1152" s="5">
        <f>AU1152*BP1239</f>
        <v>0</v>
      </c>
      <c r="BQ1152" s="5">
        <f t="shared" si="1282"/>
        <v>-39</v>
      </c>
      <c r="BR1152" s="356">
        <f t="shared" si="1341"/>
        <v>531</v>
      </c>
      <c r="BS1152" s="5">
        <f t="shared" si="1330"/>
        <v>1831.3</v>
      </c>
      <c r="BT1152" s="6"/>
      <c r="BU1152" s="306">
        <v>44319</v>
      </c>
      <c r="BV1152" s="38">
        <f t="shared" si="1313"/>
        <v>1831.3</v>
      </c>
      <c r="BW1152" s="66">
        <f>BV27*BV1152</f>
        <v>150873.29049266767</v>
      </c>
      <c r="BX1152" s="66">
        <f t="shared" si="1336"/>
        <v>5239.742956005939</v>
      </c>
      <c r="BY1152" s="17">
        <f t="shared" si="1334"/>
        <v>1</v>
      </c>
      <c r="BZ1152" s="17">
        <f t="shared" si="1337"/>
        <v>0</v>
      </c>
      <c r="CA1152" s="66">
        <f t="shared" si="1283"/>
        <v>531</v>
      </c>
      <c r="CB1152" s="66">
        <f>N3+CE1152</f>
        <v>287603</v>
      </c>
      <c r="CC1152" s="66">
        <f>MAX(BW404:BW1152)</f>
        <v>167078.59614434009</v>
      </c>
      <c r="CD1152" s="66">
        <f t="shared" si="1314"/>
        <v>-16205.305651672417</v>
      </c>
      <c r="CE1152" s="66">
        <f t="shared" si="1284"/>
        <v>237603</v>
      </c>
      <c r="CF1152" s="66">
        <f>MAX(CE404:CE1152)</f>
        <v>242878</v>
      </c>
      <c r="CG1152" s="66">
        <f t="shared" si="1315"/>
        <v>-5275</v>
      </c>
      <c r="CH1152" s="370">
        <f t="shared" si="1281"/>
        <v>44319</v>
      </c>
      <c r="CI1152" s="17">
        <f t="shared" si="1338"/>
        <v>1</v>
      </c>
      <c r="CJ1152" s="17">
        <f t="shared" si="1339"/>
        <v>0</v>
      </c>
      <c r="CK1152" s="38">
        <f>MAX(BV38:BV1152)</f>
        <v>2028</v>
      </c>
      <c r="CL1152" s="38">
        <f t="shared" si="1335"/>
        <v>-196.70000000000005</v>
      </c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59"/>
      <c r="DC1152" s="59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</row>
    <row r="1153" spans="1:147" customFormat="1" x14ac:dyDescent="0.25">
      <c r="A1153" s="3"/>
      <c r="B1153" s="254">
        <f t="shared" si="1291"/>
        <v>44053</v>
      </c>
      <c r="C1153" s="5">
        <f t="shared" si="1294"/>
        <v>81584</v>
      </c>
      <c r="D1153" s="5">
        <v>0</v>
      </c>
      <c r="E1153" s="66">
        <f t="shared" si="1340"/>
        <v>0</v>
      </c>
      <c r="F1153" s="66">
        <f t="shared" si="1292"/>
        <v>-2349</v>
      </c>
      <c r="G1153" s="4">
        <f t="shared" si="1295"/>
        <v>79235</v>
      </c>
      <c r="H1153" s="8">
        <f t="shared" si="1293"/>
        <v>-2.8792410276524807E-2</v>
      </c>
      <c r="I1153" s="3"/>
      <c r="J1153" s="306">
        <v>44326</v>
      </c>
      <c r="K1153" s="176">
        <v>1835.4</v>
      </c>
      <c r="L1153" s="176">
        <v>1847.1</v>
      </c>
      <c r="M1153" s="176">
        <v>1808.4</v>
      </c>
      <c r="N1153" s="178">
        <v>1838.1</v>
      </c>
      <c r="O1153" s="5">
        <f t="shared" si="1287"/>
        <v>38.699999999999818</v>
      </c>
      <c r="P1153" s="8">
        <f t="shared" si="1288"/>
        <v>2.108532200065371E-2</v>
      </c>
      <c r="Q1153" s="8">
        <f>(AVERAGE(P1150:P1152))*Q1239</f>
        <v>1.1223427504519235E-2</v>
      </c>
      <c r="R1153" s="8">
        <f>P1152/P1239</f>
        <v>1.2671160190802278</v>
      </c>
      <c r="S1153" s="109">
        <f t="shared" si="1273"/>
        <v>1814.8005211582056</v>
      </c>
      <c r="T1153" s="5">
        <f t="shared" si="1274"/>
        <v>20.400000000000091</v>
      </c>
      <c r="U1153" s="8">
        <f t="shared" si="1331"/>
        <v>0.48999999999999772</v>
      </c>
      <c r="V1153" s="19">
        <f t="shared" si="1275"/>
        <v>0</v>
      </c>
      <c r="W1153" s="109">
        <f t="shared" si="1276"/>
        <v>1855.9994788417946</v>
      </c>
      <c r="X1153" s="5">
        <f t="shared" si="1277"/>
        <v>19.599999999999909</v>
      </c>
      <c r="Y1153" s="8">
        <f t="shared" si="1332"/>
        <v>0.51000000000000223</v>
      </c>
      <c r="Z1153" s="5">
        <f t="shared" si="1278"/>
        <v>0</v>
      </c>
      <c r="AA1153" s="5">
        <f>K1153*AA1239</f>
        <v>23.860199999999999</v>
      </c>
      <c r="AB1153" s="5">
        <f t="shared" si="1289"/>
        <v>30.23364163845805</v>
      </c>
      <c r="AC1153" s="2">
        <f t="shared" si="1333"/>
        <v>44326</v>
      </c>
      <c r="AD1153" s="43">
        <f t="shared" si="1299"/>
        <v>1815</v>
      </c>
      <c r="AE1153" s="235">
        <v>6.2</v>
      </c>
      <c r="AF1153" s="131">
        <f>(AK1152&gt;AF1239)*1</f>
        <v>1</v>
      </c>
      <c r="AG1153" s="112">
        <f>MROUND((AD1153*AG1239),5)</f>
        <v>1780</v>
      </c>
      <c r="AH1153" s="113">
        <f>MROUND((AE1153*AH1239),0.1)</f>
        <v>1.1000000000000001</v>
      </c>
      <c r="AI1153" s="60">
        <f t="shared" si="1300"/>
        <v>6.7999999999999545</v>
      </c>
      <c r="AJ1153" s="60">
        <f t="shared" si="1279"/>
        <v>1835.4</v>
      </c>
      <c r="AK1153" s="133">
        <f t="shared" si="1280"/>
        <v>1838.1</v>
      </c>
      <c r="AL1153" s="41">
        <f t="shared" si="1290"/>
        <v>1855</v>
      </c>
      <c r="AM1153" s="56">
        <f t="shared" si="1297"/>
        <v>6.7</v>
      </c>
      <c r="AN1153" s="82">
        <f t="shared" si="1298"/>
        <v>1</v>
      </c>
      <c r="AO1153" s="82">
        <f t="shared" si="1301"/>
        <v>0</v>
      </c>
      <c r="AP1153" s="33">
        <f t="shared" si="1316"/>
        <v>1</v>
      </c>
      <c r="AQ1153" s="29">
        <f t="shared" si="1302"/>
        <v>6.2</v>
      </c>
      <c r="AR1153" s="86">
        <f t="shared" si="1303"/>
        <v>1</v>
      </c>
      <c r="AS1153" s="33">
        <f t="shared" si="1304"/>
        <v>0</v>
      </c>
      <c r="AT1153" s="19">
        <f t="shared" si="1305"/>
        <v>0</v>
      </c>
      <c r="AU1153" s="18">
        <f t="shared" si="1317"/>
        <v>0</v>
      </c>
      <c r="AV1153" s="5">
        <f t="shared" si="1318"/>
        <v>0</v>
      </c>
      <c r="AW1153" s="17">
        <f t="shared" si="1306"/>
        <v>0</v>
      </c>
      <c r="AX1153" s="17">
        <f t="shared" si="1307"/>
        <v>0</v>
      </c>
      <c r="AY1153" s="17">
        <f t="shared" si="1319"/>
        <v>0</v>
      </c>
      <c r="AZ1153" s="19">
        <f t="shared" si="1320"/>
        <v>0</v>
      </c>
      <c r="BA1153" s="19">
        <f t="shared" si="1321"/>
        <v>0</v>
      </c>
      <c r="BB1153" s="19">
        <f t="shared" si="1322"/>
        <v>0</v>
      </c>
      <c r="BC1153" s="19">
        <f t="shared" si="1323"/>
        <v>0</v>
      </c>
      <c r="BD1153" s="17">
        <f t="shared" si="1324"/>
        <v>0</v>
      </c>
      <c r="BE1153" s="17">
        <f t="shared" si="1308"/>
        <v>0</v>
      </c>
      <c r="BF1153" s="38">
        <f t="shared" si="1309"/>
        <v>0</v>
      </c>
      <c r="BG1153" s="38">
        <f t="shared" si="1310"/>
        <v>0</v>
      </c>
      <c r="BH1153" s="38">
        <f t="shared" si="1325"/>
        <v>0</v>
      </c>
      <c r="BI1153" s="38">
        <f t="shared" si="1311"/>
        <v>-1.1000000000000001</v>
      </c>
      <c r="BJ1153" s="5">
        <f t="shared" si="1312"/>
        <v>6.2</v>
      </c>
      <c r="BK1153" s="5">
        <f t="shared" si="1326"/>
        <v>0</v>
      </c>
      <c r="BL1153" s="22">
        <f t="shared" si="1327"/>
        <v>0</v>
      </c>
      <c r="BM1153" s="5">
        <f t="shared" si="1328"/>
        <v>5.0999999999999996</v>
      </c>
      <c r="BN1153" s="66">
        <f t="shared" si="1329"/>
        <v>509.99999999999994</v>
      </c>
      <c r="BO1153" s="5">
        <f>AP1153*BO1991</f>
        <v>0</v>
      </c>
      <c r="BP1153" s="5">
        <f>AU1153*BP1239</f>
        <v>0</v>
      </c>
      <c r="BQ1153" s="5">
        <f t="shared" si="1282"/>
        <v>-39</v>
      </c>
      <c r="BR1153" s="356">
        <f t="shared" si="1341"/>
        <v>470.99999999999994</v>
      </c>
      <c r="BS1153" s="5">
        <f t="shared" si="1330"/>
        <v>1838.1</v>
      </c>
      <c r="BT1153" s="6"/>
      <c r="BU1153" s="306">
        <v>44326</v>
      </c>
      <c r="BV1153" s="38">
        <f t="shared" si="1313"/>
        <v>1838.1</v>
      </c>
      <c r="BW1153" s="66">
        <f>BV27*BV1153</f>
        <v>151433.5145823035</v>
      </c>
      <c r="BX1153" s="66">
        <f t="shared" si="1336"/>
        <v>560.22408963582711</v>
      </c>
      <c r="BY1153" s="17">
        <f t="shared" si="1334"/>
        <v>1</v>
      </c>
      <c r="BZ1153" s="17">
        <f t="shared" si="1337"/>
        <v>0</v>
      </c>
      <c r="CA1153" s="66">
        <f t="shared" si="1283"/>
        <v>471</v>
      </c>
      <c r="CB1153" s="66">
        <f>N3+CE1153</f>
        <v>288074</v>
      </c>
      <c r="CC1153" s="66">
        <f>MAX(BW404:BW1153)</f>
        <v>167078.59614434009</v>
      </c>
      <c r="CD1153" s="66">
        <f t="shared" si="1314"/>
        <v>-15645.08156203659</v>
      </c>
      <c r="CE1153" s="66">
        <f t="shared" si="1284"/>
        <v>238074</v>
      </c>
      <c r="CF1153" s="66">
        <f>MAX(CE404:CE1153)</f>
        <v>242878</v>
      </c>
      <c r="CG1153" s="66">
        <f t="shared" si="1315"/>
        <v>-4804</v>
      </c>
      <c r="CH1153" s="370">
        <f t="shared" si="1281"/>
        <v>44326</v>
      </c>
      <c r="CI1153" s="17">
        <f t="shared" si="1338"/>
        <v>1</v>
      </c>
      <c r="CJ1153" s="17">
        <f t="shared" si="1339"/>
        <v>0</v>
      </c>
      <c r="CK1153" s="38">
        <f>MAX(BV38:BV1153)</f>
        <v>2028</v>
      </c>
      <c r="CL1153" s="38">
        <f t="shared" si="1335"/>
        <v>-189.90000000000009</v>
      </c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59"/>
      <c r="DC1153" s="59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</row>
    <row r="1154" spans="1:147" customFormat="1" x14ac:dyDescent="0.25">
      <c r="A1154" s="3"/>
      <c r="B1154" s="254">
        <f t="shared" ref="B1154:B1173" si="1342">J1115</f>
        <v>44060</v>
      </c>
      <c r="C1154" s="5">
        <f t="shared" si="1294"/>
        <v>79235</v>
      </c>
      <c r="D1154" s="5">
        <v>0</v>
      </c>
      <c r="E1154" s="66">
        <f t="shared" si="1340"/>
        <v>0</v>
      </c>
      <c r="F1154" s="66">
        <f t="shared" ref="F1154:F1173" si="1343">BR1115</f>
        <v>1721.0000000000002</v>
      </c>
      <c r="G1154" s="4">
        <f t="shared" si="1295"/>
        <v>80956</v>
      </c>
      <c r="H1154" s="8">
        <f t="shared" ref="H1154:H1173" si="1344">F1154/C1154</f>
        <v>2.1720199406827793E-2</v>
      </c>
      <c r="I1154" s="3"/>
      <c r="J1154" s="306">
        <v>44333</v>
      </c>
      <c r="K1154" s="176">
        <v>1845.9</v>
      </c>
      <c r="L1154" s="176">
        <v>1891.3</v>
      </c>
      <c r="M1154" s="176">
        <v>1841.1</v>
      </c>
      <c r="N1154" s="178">
        <v>1876.7</v>
      </c>
      <c r="O1154" s="5">
        <f t="shared" si="1287"/>
        <v>50.200000000000045</v>
      </c>
      <c r="P1154" s="8">
        <f t="shared" si="1288"/>
        <v>2.7195406034996501E-2</v>
      </c>
      <c r="Q1154" s="8">
        <f>(AVERAGE(P1151:P1153))*Q1239</f>
        <v>1.1418807968859447E-2</v>
      </c>
      <c r="R1154" s="8">
        <f>P1153/P1239</f>
        <v>0.59796580850925574</v>
      </c>
      <c r="S1154" s="109">
        <f t="shared" si="1273"/>
        <v>1824.8220223702824</v>
      </c>
      <c r="T1154" s="5">
        <f t="shared" si="1274"/>
        <v>20.900000000000091</v>
      </c>
      <c r="U1154" s="8">
        <f t="shared" si="1331"/>
        <v>0.4774999999999977</v>
      </c>
      <c r="V1154" s="19">
        <f t="shared" si="1275"/>
        <v>0</v>
      </c>
      <c r="W1154" s="109">
        <f t="shared" si="1276"/>
        <v>1866.9779776297178</v>
      </c>
      <c r="X1154" s="5">
        <f t="shared" si="1277"/>
        <v>19.099999999999909</v>
      </c>
      <c r="Y1154" s="8">
        <f t="shared" si="1332"/>
        <v>0.5225000000000023</v>
      </c>
      <c r="Z1154" s="5">
        <f t="shared" si="1278"/>
        <v>11.700000000000045</v>
      </c>
      <c r="AA1154" s="5">
        <f>K1154*AA1239</f>
        <v>23.996700000000001</v>
      </c>
      <c r="AB1154" s="5">
        <f t="shared" si="1289"/>
        <v>14.349206117054058</v>
      </c>
      <c r="AC1154" s="2">
        <f t="shared" si="1333"/>
        <v>44333</v>
      </c>
      <c r="AD1154" s="43">
        <f t="shared" si="1299"/>
        <v>1825</v>
      </c>
      <c r="AE1154" s="235">
        <v>14.7</v>
      </c>
      <c r="AF1154" s="131">
        <f>(AK1153&gt;AF1239)*1</f>
        <v>1</v>
      </c>
      <c r="AG1154" s="112">
        <f>MROUND((AD1154*AG1239),5)</f>
        <v>1790</v>
      </c>
      <c r="AH1154" s="113">
        <f>MROUND((AE1154*AH1239),0.1)</f>
        <v>2.6</v>
      </c>
      <c r="AI1154" s="60">
        <f t="shared" si="1300"/>
        <v>38.600000000000136</v>
      </c>
      <c r="AJ1154" s="60">
        <f t="shared" si="1279"/>
        <v>1845.9</v>
      </c>
      <c r="AK1154" s="133">
        <f t="shared" si="1280"/>
        <v>1876.7</v>
      </c>
      <c r="AL1154" s="41">
        <f t="shared" si="1290"/>
        <v>1865</v>
      </c>
      <c r="AM1154" s="56">
        <f t="shared" si="1297"/>
        <v>15.4</v>
      </c>
      <c r="AN1154" s="82">
        <f t="shared" si="1298"/>
        <v>1</v>
      </c>
      <c r="AO1154" s="82">
        <f t="shared" si="1301"/>
        <v>0</v>
      </c>
      <c r="AP1154" s="33">
        <f t="shared" si="1316"/>
        <v>1</v>
      </c>
      <c r="AQ1154" s="29">
        <f t="shared" si="1302"/>
        <v>14.7</v>
      </c>
      <c r="AR1154" s="86">
        <f t="shared" si="1303"/>
        <v>1</v>
      </c>
      <c r="AS1154" s="33">
        <f t="shared" si="1304"/>
        <v>0</v>
      </c>
      <c r="AT1154" s="19">
        <f t="shared" si="1305"/>
        <v>0</v>
      </c>
      <c r="AU1154" s="18">
        <f t="shared" si="1317"/>
        <v>0</v>
      </c>
      <c r="AV1154" s="5">
        <f t="shared" si="1318"/>
        <v>0</v>
      </c>
      <c r="AW1154" s="17">
        <f t="shared" si="1306"/>
        <v>0</v>
      </c>
      <c r="AX1154" s="17">
        <f t="shared" si="1307"/>
        <v>0</v>
      </c>
      <c r="AY1154" s="17">
        <f t="shared" si="1319"/>
        <v>0</v>
      </c>
      <c r="AZ1154" s="19">
        <f t="shared" si="1320"/>
        <v>0</v>
      </c>
      <c r="BA1154" s="19">
        <f t="shared" si="1321"/>
        <v>0</v>
      </c>
      <c r="BB1154" s="19">
        <f t="shared" si="1322"/>
        <v>0</v>
      </c>
      <c r="BC1154" s="19">
        <f t="shared" si="1323"/>
        <v>0</v>
      </c>
      <c r="BD1154" s="17">
        <f t="shared" si="1324"/>
        <v>0</v>
      </c>
      <c r="BE1154" s="17">
        <f t="shared" si="1308"/>
        <v>0</v>
      </c>
      <c r="BF1154" s="38">
        <f t="shared" si="1309"/>
        <v>0</v>
      </c>
      <c r="BG1154" s="38">
        <f t="shared" si="1310"/>
        <v>0</v>
      </c>
      <c r="BH1154" s="38">
        <f t="shared" si="1325"/>
        <v>0</v>
      </c>
      <c r="BI1154" s="38">
        <f t="shared" si="1311"/>
        <v>-2.6</v>
      </c>
      <c r="BJ1154" s="5">
        <f t="shared" si="1312"/>
        <v>14.7</v>
      </c>
      <c r="BK1154" s="5">
        <f t="shared" si="1326"/>
        <v>0</v>
      </c>
      <c r="BL1154" s="22">
        <f t="shared" si="1327"/>
        <v>0</v>
      </c>
      <c r="BM1154" s="5">
        <f t="shared" si="1328"/>
        <v>12.1</v>
      </c>
      <c r="BN1154" s="66">
        <f t="shared" si="1329"/>
        <v>1210</v>
      </c>
      <c r="BO1154" s="5">
        <f>AP1154*BO1992</f>
        <v>0</v>
      </c>
      <c r="BP1154" s="5">
        <f>AU1154*BP1239</f>
        <v>0</v>
      </c>
      <c r="BQ1154" s="5">
        <f t="shared" si="1282"/>
        <v>-39</v>
      </c>
      <c r="BR1154" s="356">
        <f t="shared" si="1341"/>
        <v>1171</v>
      </c>
      <c r="BS1154" s="5">
        <f t="shared" si="1330"/>
        <v>1876.7</v>
      </c>
      <c r="BT1154" s="6"/>
      <c r="BU1154" s="306">
        <v>44333</v>
      </c>
      <c r="BV1154" s="38">
        <f t="shared" si="1313"/>
        <v>1876.7</v>
      </c>
      <c r="BW1154" s="66">
        <f>BV27*BV1154</f>
        <v>154613.61014994234</v>
      </c>
      <c r="BX1154" s="66">
        <f t="shared" si="1336"/>
        <v>3180.0955676388403</v>
      </c>
      <c r="BY1154" s="17">
        <f t="shared" si="1334"/>
        <v>1</v>
      </c>
      <c r="BZ1154" s="17">
        <f t="shared" si="1337"/>
        <v>0</v>
      </c>
      <c r="CA1154" s="66">
        <f t="shared" si="1283"/>
        <v>1171</v>
      </c>
      <c r="CB1154" s="66">
        <f>N3+CE1154</f>
        <v>289245</v>
      </c>
      <c r="CC1154" s="66">
        <f>MAX(BW404:BW1154)</f>
        <v>167078.59614434009</v>
      </c>
      <c r="CD1154" s="66">
        <f t="shared" si="1314"/>
        <v>-12464.98599439775</v>
      </c>
      <c r="CE1154" s="66">
        <f t="shared" si="1284"/>
        <v>239245</v>
      </c>
      <c r="CF1154" s="66">
        <f>MAX(CE404:CE1154)</f>
        <v>242878</v>
      </c>
      <c r="CG1154" s="66">
        <f t="shared" si="1315"/>
        <v>-3633</v>
      </c>
      <c r="CH1154" s="370">
        <f t="shared" si="1281"/>
        <v>44333</v>
      </c>
      <c r="CI1154" s="17">
        <f t="shared" si="1338"/>
        <v>1</v>
      </c>
      <c r="CJ1154" s="17">
        <f t="shared" si="1339"/>
        <v>0</v>
      </c>
      <c r="CK1154" s="38">
        <f>MAX(BV38:BV1154)</f>
        <v>2028</v>
      </c>
      <c r="CL1154" s="38">
        <f t="shared" si="1335"/>
        <v>-151.29999999999995</v>
      </c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59"/>
      <c r="DC1154" s="59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</row>
    <row r="1155" spans="1:147" customFormat="1" x14ac:dyDescent="0.25">
      <c r="A1155" s="3"/>
      <c r="B1155" s="254">
        <f t="shared" si="1342"/>
        <v>44067</v>
      </c>
      <c r="C1155" s="5">
        <f t="shared" ref="C1155:C1173" si="1345">G1154</f>
        <v>80956</v>
      </c>
      <c r="D1155" s="5">
        <v>0</v>
      </c>
      <c r="E1155" s="66">
        <f t="shared" si="1340"/>
        <v>0</v>
      </c>
      <c r="F1155" s="66">
        <f t="shared" si="1343"/>
        <v>2711</v>
      </c>
      <c r="G1155" s="4">
        <f t="shared" ref="G1155:G1173" si="1346">G1154+F1155</f>
        <v>83667</v>
      </c>
      <c r="H1155" s="8">
        <f t="shared" si="1344"/>
        <v>3.3487326448935227E-2</v>
      </c>
      <c r="I1155" s="3"/>
      <c r="J1155" s="306">
        <v>44340</v>
      </c>
      <c r="K1155" s="176">
        <v>1883.5</v>
      </c>
      <c r="L1155" s="176">
        <v>1915.6</v>
      </c>
      <c r="M1155" s="176">
        <v>1875.4</v>
      </c>
      <c r="N1155" s="178">
        <v>1905.3</v>
      </c>
      <c r="O1155" s="5">
        <f t="shared" si="1287"/>
        <v>40.199999999999818</v>
      </c>
      <c r="P1155" s="8">
        <f t="shared" si="1288"/>
        <v>2.1343243960711345E-2</v>
      </c>
      <c r="Q1155" s="8">
        <f>(AVERAGE(P1152:P1154))*Q1239</f>
        <v>1.239486116847336E-2</v>
      </c>
      <c r="R1155" s="8">
        <f>P1154/P1239</f>
        <v>0.77124375700546588</v>
      </c>
      <c r="S1155" s="109">
        <f t="shared" si="1273"/>
        <v>1860.1542789891805</v>
      </c>
      <c r="T1155" s="5">
        <f t="shared" si="1274"/>
        <v>23.5</v>
      </c>
      <c r="U1155" s="8">
        <f t="shared" si="1331"/>
        <v>0.4777777777777778</v>
      </c>
      <c r="V1155" s="19">
        <f t="shared" si="1275"/>
        <v>0</v>
      </c>
      <c r="W1155" s="109">
        <f t="shared" si="1276"/>
        <v>1906.8457210108195</v>
      </c>
      <c r="X1155" s="5">
        <f t="shared" si="1277"/>
        <v>21.5</v>
      </c>
      <c r="Y1155" s="8">
        <f t="shared" si="1332"/>
        <v>0.52222222222222214</v>
      </c>
      <c r="Z1155" s="5">
        <f t="shared" si="1278"/>
        <v>0.29999999999995453</v>
      </c>
      <c r="AA1155" s="5">
        <f>K1155*AA1239</f>
        <v>24.485499999999998</v>
      </c>
      <c r="AB1155" s="5">
        <f t="shared" si="1289"/>
        <v>18.884289012157332</v>
      </c>
      <c r="AC1155" s="2">
        <f t="shared" si="1333"/>
        <v>44340</v>
      </c>
      <c r="AD1155" s="43">
        <f t="shared" si="1299"/>
        <v>1860</v>
      </c>
      <c r="AE1155" s="235">
        <v>6.8</v>
      </c>
      <c r="AF1155" s="131">
        <f>(AK1154&gt;AF1239)*1</f>
        <v>1</v>
      </c>
      <c r="AG1155" s="112">
        <f>MROUND((AD1155*AG1239),5)</f>
        <v>1825</v>
      </c>
      <c r="AH1155" s="113">
        <f>MROUND((AE1155*AH1239),0.1)</f>
        <v>1.2000000000000002</v>
      </c>
      <c r="AI1155" s="60">
        <f t="shared" si="1300"/>
        <v>28.599999999999909</v>
      </c>
      <c r="AJ1155" s="60">
        <f t="shared" si="1279"/>
        <v>1883.5</v>
      </c>
      <c r="AK1155" s="133">
        <f t="shared" si="1280"/>
        <v>1905.3</v>
      </c>
      <c r="AL1155" s="41">
        <f t="shared" si="1290"/>
        <v>1905</v>
      </c>
      <c r="AM1155" s="56">
        <f t="shared" si="1297"/>
        <v>7.5</v>
      </c>
      <c r="AN1155" s="82">
        <f t="shared" si="1298"/>
        <v>1</v>
      </c>
      <c r="AO1155" s="82">
        <f t="shared" si="1301"/>
        <v>0</v>
      </c>
      <c r="AP1155" s="33">
        <f t="shared" si="1316"/>
        <v>1</v>
      </c>
      <c r="AQ1155" s="29">
        <f t="shared" si="1302"/>
        <v>6.8</v>
      </c>
      <c r="AR1155" s="86">
        <f t="shared" si="1303"/>
        <v>1</v>
      </c>
      <c r="AS1155" s="33">
        <f t="shared" si="1304"/>
        <v>0</v>
      </c>
      <c r="AT1155" s="19">
        <f t="shared" si="1305"/>
        <v>0</v>
      </c>
      <c r="AU1155" s="18">
        <f t="shared" si="1317"/>
        <v>0</v>
      </c>
      <c r="AV1155" s="5">
        <f t="shared" si="1318"/>
        <v>0</v>
      </c>
      <c r="AW1155" s="17">
        <f t="shared" si="1306"/>
        <v>0</v>
      </c>
      <c r="AX1155" s="17">
        <f t="shared" si="1307"/>
        <v>0</v>
      </c>
      <c r="AY1155" s="17">
        <f t="shared" si="1319"/>
        <v>0</v>
      </c>
      <c r="AZ1155" s="19">
        <f t="shared" si="1320"/>
        <v>0</v>
      </c>
      <c r="BA1155" s="19">
        <f t="shared" si="1321"/>
        <v>0</v>
      </c>
      <c r="BB1155" s="19">
        <f t="shared" si="1322"/>
        <v>0</v>
      </c>
      <c r="BC1155" s="19">
        <f t="shared" si="1323"/>
        <v>0</v>
      </c>
      <c r="BD1155" s="17">
        <f t="shared" si="1324"/>
        <v>0</v>
      </c>
      <c r="BE1155" s="17">
        <f t="shared" si="1308"/>
        <v>0</v>
      </c>
      <c r="BF1155" s="38">
        <f t="shared" si="1309"/>
        <v>0</v>
      </c>
      <c r="BG1155" s="38">
        <f t="shared" si="1310"/>
        <v>0</v>
      </c>
      <c r="BH1155" s="38">
        <f t="shared" si="1325"/>
        <v>0</v>
      </c>
      <c r="BI1155" s="38">
        <f t="shared" si="1311"/>
        <v>-1.2000000000000002</v>
      </c>
      <c r="BJ1155" s="5">
        <f t="shared" si="1312"/>
        <v>6.8</v>
      </c>
      <c r="BK1155" s="5">
        <f t="shared" si="1326"/>
        <v>0</v>
      </c>
      <c r="BL1155" s="22">
        <f t="shared" si="1327"/>
        <v>0</v>
      </c>
      <c r="BM1155" s="5">
        <f t="shared" si="1328"/>
        <v>5.6</v>
      </c>
      <c r="BN1155" s="66">
        <f t="shared" si="1329"/>
        <v>560</v>
      </c>
      <c r="BO1155" s="5">
        <f>AP1155*BO1993</f>
        <v>0</v>
      </c>
      <c r="BP1155" s="5">
        <f>AU1155*BP1239</f>
        <v>0</v>
      </c>
      <c r="BQ1155" s="5">
        <f t="shared" si="1282"/>
        <v>-39</v>
      </c>
      <c r="BR1155" s="356">
        <f t="shared" si="1341"/>
        <v>521</v>
      </c>
      <c r="BS1155" s="5">
        <f t="shared" si="1330"/>
        <v>1905.3</v>
      </c>
      <c r="BT1155" s="6"/>
      <c r="BU1155" s="306">
        <v>44340</v>
      </c>
      <c r="BV1155" s="38">
        <f t="shared" si="1313"/>
        <v>1905.3</v>
      </c>
      <c r="BW1155" s="66">
        <f>BV27*BV1155</f>
        <v>156969.84676223432</v>
      </c>
      <c r="BX1155" s="66">
        <f t="shared" si="1336"/>
        <v>2356.2366122919775</v>
      </c>
      <c r="BY1155" s="17">
        <f t="shared" si="1334"/>
        <v>1</v>
      </c>
      <c r="BZ1155" s="17">
        <f t="shared" si="1337"/>
        <v>0</v>
      </c>
      <c r="CA1155" s="66">
        <f t="shared" si="1283"/>
        <v>521</v>
      </c>
      <c r="CB1155" s="66">
        <f>N3+CE1155</f>
        <v>289766</v>
      </c>
      <c r="CC1155" s="66">
        <f>MAX(BW404:BW1155)</f>
        <v>167078.59614434009</v>
      </c>
      <c r="CD1155" s="66">
        <f t="shared" si="1314"/>
        <v>-10108.749382105772</v>
      </c>
      <c r="CE1155" s="66">
        <f t="shared" si="1284"/>
        <v>239766</v>
      </c>
      <c r="CF1155" s="66">
        <f>MAX(CE404:CE1155)</f>
        <v>242878</v>
      </c>
      <c r="CG1155" s="66">
        <f t="shared" si="1315"/>
        <v>-3112</v>
      </c>
      <c r="CH1155" s="370">
        <f t="shared" si="1281"/>
        <v>44340</v>
      </c>
      <c r="CI1155" s="17">
        <f t="shared" si="1338"/>
        <v>1</v>
      </c>
      <c r="CJ1155" s="17">
        <f t="shared" si="1339"/>
        <v>0</v>
      </c>
      <c r="CK1155" s="38">
        <f>MAX(BV38:BV1155)</f>
        <v>2028</v>
      </c>
      <c r="CL1155" s="38">
        <f t="shared" si="1335"/>
        <v>-122.70000000000005</v>
      </c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59"/>
      <c r="DC1155" s="59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</row>
    <row r="1156" spans="1:147" customFormat="1" x14ac:dyDescent="0.25">
      <c r="A1156" s="3"/>
      <c r="B1156" s="254">
        <f t="shared" si="1342"/>
        <v>44074</v>
      </c>
      <c r="C1156" s="5">
        <f t="shared" si="1345"/>
        <v>83667</v>
      </c>
      <c r="D1156" s="5">
        <v>0</v>
      </c>
      <c r="E1156" s="66">
        <f t="shared" si="1340"/>
        <v>0</v>
      </c>
      <c r="F1156" s="66">
        <f t="shared" si="1343"/>
        <v>1571.0000000000002</v>
      </c>
      <c r="G1156" s="4">
        <f t="shared" si="1346"/>
        <v>85238</v>
      </c>
      <c r="H1156" s="8">
        <f t="shared" si="1344"/>
        <v>1.8776817622240552E-2</v>
      </c>
      <c r="I1156" s="3"/>
      <c r="J1156" s="306">
        <v>44347</v>
      </c>
      <c r="K1156" s="176">
        <v>1906.8</v>
      </c>
      <c r="L1156" s="176">
        <v>1919.2</v>
      </c>
      <c r="M1156" s="176">
        <v>1855.6</v>
      </c>
      <c r="N1156" s="178">
        <v>1892</v>
      </c>
      <c r="O1156" s="5">
        <f t="shared" si="1287"/>
        <v>63.600000000000136</v>
      </c>
      <c r="P1156" s="8">
        <f t="shared" si="1288"/>
        <v>3.3354310887350608E-2</v>
      </c>
      <c r="Q1156" s="8">
        <f>(AVERAGE(P1153:P1155))*Q1239</f>
        <v>9.2831962661815409E-3</v>
      </c>
      <c r="R1156" s="8">
        <f>P1155/P1239</f>
        <v>0.60528030498094221</v>
      </c>
      <c r="S1156" s="109">
        <f t="shared" si="1273"/>
        <v>1889.098801359645</v>
      </c>
      <c r="T1156" s="5">
        <f t="shared" si="1274"/>
        <v>16.799999999999955</v>
      </c>
      <c r="U1156" s="8">
        <f t="shared" si="1331"/>
        <v>0.52000000000000135</v>
      </c>
      <c r="V1156" s="19">
        <f t="shared" si="1275"/>
        <v>0</v>
      </c>
      <c r="W1156" s="109">
        <f t="shared" si="1276"/>
        <v>1924.5011986403549</v>
      </c>
      <c r="X1156" s="5">
        <f t="shared" si="1277"/>
        <v>18.200000000000045</v>
      </c>
      <c r="Y1156" s="8">
        <f t="shared" si="1332"/>
        <v>0.47999999999999865</v>
      </c>
      <c r="Z1156" s="5">
        <f t="shared" si="1278"/>
        <v>0</v>
      </c>
      <c r="AA1156" s="5">
        <f>K1156*AA1239</f>
        <v>24.788399999999999</v>
      </c>
      <c r="AB1156" s="5">
        <f t="shared" si="1289"/>
        <v>15.003930311989587</v>
      </c>
      <c r="AC1156" s="2">
        <f t="shared" si="1333"/>
        <v>44347</v>
      </c>
      <c r="AD1156" s="43">
        <f t="shared" si="1299"/>
        <v>1890</v>
      </c>
      <c r="AE1156" s="235">
        <v>9</v>
      </c>
      <c r="AF1156" s="131">
        <f>(AK1155&gt;AF1239)*1</f>
        <v>1</v>
      </c>
      <c r="AG1156" s="112">
        <f>MROUND((AD1156*AG1239),5)</f>
        <v>1855</v>
      </c>
      <c r="AH1156" s="113">
        <f>MROUND((AE1156*AH1239),0.1)</f>
        <v>1.6</v>
      </c>
      <c r="AI1156" s="60">
        <f t="shared" si="1300"/>
        <v>-13.299999999999955</v>
      </c>
      <c r="AJ1156" s="60">
        <f t="shared" si="1279"/>
        <v>1906.8</v>
      </c>
      <c r="AK1156" s="133">
        <f t="shared" si="1280"/>
        <v>1892</v>
      </c>
      <c r="AL1156" s="41">
        <f t="shared" si="1290"/>
        <v>1925</v>
      </c>
      <c r="AM1156" s="56">
        <f t="shared" si="1297"/>
        <v>9.9</v>
      </c>
      <c r="AN1156" s="82">
        <f t="shared" si="1298"/>
        <v>0</v>
      </c>
      <c r="AO1156" s="82">
        <f t="shared" si="1301"/>
        <v>1</v>
      </c>
      <c r="AP1156" s="33">
        <f t="shared" si="1316"/>
        <v>1</v>
      </c>
      <c r="AQ1156" s="29">
        <f t="shared" si="1302"/>
        <v>9</v>
      </c>
      <c r="AR1156" s="86">
        <f t="shared" si="1303"/>
        <v>1</v>
      </c>
      <c r="AS1156" s="33">
        <f t="shared" si="1304"/>
        <v>0</v>
      </c>
      <c r="AT1156" s="19">
        <f t="shared" si="1305"/>
        <v>0</v>
      </c>
      <c r="AU1156" s="18">
        <f t="shared" si="1317"/>
        <v>0</v>
      </c>
      <c r="AV1156" s="5">
        <f t="shared" si="1318"/>
        <v>0</v>
      </c>
      <c r="AW1156" s="17">
        <f t="shared" si="1306"/>
        <v>0</v>
      </c>
      <c r="AX1156" s="17">
        <f t="shared" si="1307"/>
        <v>0</v>
      </c>
      <c r="AY1156" s="17">
        <f t="shared" si="1319"/>
        <v>0</v>
      </c>
      <c r="AZ1156" s="19">
        <f t="shared" si="1320"/>
        <v>0</v>
      </c>
      <c r="BA1156" s="19">
        <f t="shared" si="1321"/>
        <v>0</v>
      </c>
      <c r="BB1156" s="19">
        <f t="shared" si="1322"/>
        <v>0</v>
      </c>
      <c r="BC1156" s="19">
        <f t="shared" si="1323"/>
        <v>0</v>
      </c>
      <c r="BD1156" s="17">
        <f t="shared" si="1324"/>
        <v>0</v>
      </c>
      <c r="BE1156" s="17">
        <f t="shared" si="1308"/>
        <v>0</v>
      </c>
      <c r="BF1156" s="38">
        <f t="shared" si="1309"/>
        <v>0</v>
      </c>
      <c r="BG1156" s="38">
        <f t="shared" si="1310"/>
        <v>0</v>
      </c>
      <c r="BH1156" s="38">
        <f t="shared" si="1325"/>
        <v>0</v>
      </c>
      <c r="BI1156" s="38">
        <f t="shared" si="1311"/>
        <v>-1.6</v>
      </c>
      <c r="BJ1156" s="5">
        <f t="shared" si="1312"/>
        <v>9</v>
      </c>
      <c r="BK1156" s="5">
        <f t="shared" si="1326"/>
        <v>0</v>
      </c>
      <c r="BL1156" s="22">
        <f t="shared" si="1327"/>
        <v>0</v>
      </c>
      <c r="BM1156" s="5">
        <f t="shared" si="1328"/>
        <v>7.4</v>
      </c>
      <c r="BN1156" s="66">
        <f t="shared" si="1329"/>
        <v>740</v>
      </c>
      <c r="BO1156" s="5">
        <f>AP1156*BO1994</f>
        <v>0</v>
      </c>
      <c r="BP1156" s="5">
        <f>AU1156*BP1239</f>
        <v>0</v>
      </c>
      <c r="BQ1156" s="5">
        <f t="shared" si="1282"/>
        <v>-39</v>
      </c>
      <c r="BR1156" s="356">
        <f t="shared" si="1341"/>
        <v>701</v>
      </c>
      <c r="BS1156" s="5">
        <f t="shared" si="1330"/>
        <v>1892</v>
      </c>
      <c r="BT1156" s="6"/>
      <c r="BU1156" s="306">
        <v>44347</v>
      </c>
      <c r="BV1156" s="38">
        <f t="shared" si="1313"/>
        <v>1892</v>
      </c>
      <c r="BW1156" s="66">
        <f>BV27*BV1156</f>
        <v>155874.11435162302</v>
      </c>
      <c r="BX1156" s="66">
        <f t="shared" si="1336"/>
        <v>-1095.7324106112937</v>
      </c>
      <c r="BY1156" s="17">
        <f t="shared" si="1334"/>
        <v>0</v>
      </c>
      <c r="BZ1156" s="17">
        <f t="shared" si="1337"/>
        <v>1</v>
      </c>
      <c r="CA1156" s="66">
        <f t="shared" si="1283"/>
        <v>701</v>
      </c>
      <c r="CB1156" s="66">
        <f>N3+CE1156</f>
        <v>290467</v>
      </c>
      <c r="CC1156" s="66">
        <f>MAX(BW404:BW1156)</f>
        <v>167078.59614434009</v>
      </c>
      <c r="CD1156" s="66">
        <f t="shared" si="1314"/>
        <v>-11204.481792717066</v>
      </c>
      <c r="CE1156" s="66">
        <f t="shared" si="1284"/>
        <v>240467</v>
      </c>
      <c r="CF1156" s="66">
        <f>MAX(CE404:CE1156)</f>
        <v>242878</v>
      </c>
      <c r="CG1156" s="66">
        <f t="shared" si="1315"/>
        <v>-2411</v>
      </c>
      <c r="CH1156" s="370">
        <f t="shared" si="1281"/>
        <v>44347</v>
      </c>
      <c r="CI1156" s="17">
        <f t="shared" si="1338"/>
        <v>1</v>
      </c>
      <c r="CJ1156" s="17">
        <f t="shared" si="1339"/>
        <v>0</v>
      </c>
      <c r="CK1156" s="38">
        <f>MAX(BV38:BV1156)</f>
        <v>2028</v>
      </c>
      <c r="CL1156" s="38">
        <f t="shared" si="1335"/>
        <v>-136</v>
      </c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59"/>
      <c r="DC1156" s="59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</row>
    <row r="1157" spans="1:147" customFormat="1" x14ac:dyDescent="0.25">
      <c r="A1157" s="3"/>
      <c r="B1157" s="254">
        <f t="shared" si="1342"/>
        <v>44081</v>
      </c>
      <c r="C1157" s="5">
        <f t="shared" si="1345"/>
        <v>85238</v>
      </c>
      <c r="D1157" s="5">
        <v>0</v>
      </c>
      <c r="E1157" s="66">
        <f t="shared" si="1340"/>
        <v>0</v>
      </c>
      <c r="F1157" s="66">
        <f t="shared" si="1343"/>
        <v>1181</v>
      </c>
      <c r="G1157" s="4">
        <f t="shared" si="1346"/>
        <v>86419</v>
      </c>
      <c r="H1157" s="8">
        <f t="shared" si="1344"/>
        <v>1.3855322743377366E-2</v>
      </c>
      <c r="I1157" s="3"/>
      <c r="J1157" s="306">
        <v>44354</v>
      </c>
      <c r="K1157" s="176">
        <v>1894.3</v>
      </c>
      <c r="L1157" s="176">
        <v>1906.9</v>
      </c>
      <c r="M1157" s="176">
        <v>1871.8</v>
      </c>
      <c r="N1157" s="178">
        <v>1879.6</v>
      </c>
      <c r="O1157" s="5">
        <f t="shared" si="1287"/>
        <v>35.100000000000136</v>
      </c>
      <c r="P1157" s="8">
        <f t="shared" si="1288"/>
        <v>1.8529272026606206E-2</v>
      </c>
      <c r="Q1157" s="8">
        <f>(AVERAGE(P1154:P1156))*Q1239</f>
        <v>1.091906145107446E-2</v>
      </c>
      <c r="R1157" s="8">
        <f>P1156/P1239</f>
        <v>0.94590623166225907</v>
      </c>
      <c r="S1157" s="109">
        <f t="shared" si="1273"/>
        <v>1873.6160218932296</v>
      </c>
      <c r="T1157" s="5">
        <f t="shared" si="1274"/>
        <v>19.299999999999955</v>
      </c>
      <c r="U1157" s="8">
        <f t="shared" si="1331"/>
        <v>0.51750000000000118</v>
      </c>
      <c r="V1157" s="19">
        <f t="shared" si="1275"/>
        <v>0</v>
      </c>
      <c r="W1157" s="109">
        <f t="shared" si="1276"/>
        <v>1914.9839781067703</v>
      </c>
      <c r="X1157" s="5">
        <f t="shared" si="1277"/>
        <v>20.700000000000045</v>
      </c>
      <c r="Y1157" s="8">
        <f t="shared" si="1332"/>
        <v>0.48249999999999882</v>
      </c>
      <c r="Z1157" s="5">
        <f t="shared" si="1278"/>
        <v>0</v>
      </c>
      <c r="AA1157" s="5">
        <f>K1157*AA1239</f>
        <v>24.625899999999998</v>
      </c>
      <c r="AB1157" s="5">
        <f t="shared" si="1289"/>
        <v>23.293792270291622</v>
      </c>
      <c r="AC1157" s="2">
        <f t="shared" si="1333"/>
        <v>44354</v>
      </c>
      <c r="AD1157" s="43">
        <f t="shared" si="1299"/>
        <v>1875</v>
      </c>
      <c r="AE1157" s="235">
        <v>7.8</v>
      </c>
      <c r="AF1157" s="131">
        <f>(AK1156&gt;AF1239)*1</f>
        <v>1</v>
      </c>
      <c r="AG1157" s="112">
        <f>MROUND((AD1157*AG1239),5)</f>
        <v>1840</v>
      </c>
      <c r="AH1157" s="113">
        <f>MROUND((AE1157*AH1239),0.1)</f>
        <v>1.4000000000000001</v>
      </c>
      <c r="AI1157" s="60">
        <f t="shared" si="1300"/>
        <v>-12.400000000000091</v>
      </c>
      <c r="AJ1157" s="60">
        <f t="shared" si="1279"/>
        <v>1894.3</v>
      </c>
      <c r="AK1157" s="133">
        <f t="shared" si="1280"/>
        <v>1879.6</v>
      </c>
      <c r="AL1157" s="41">
        <f t="shared" si="1290"/>
        <v>1915</v>
      </c>
      <c r="AM1157" s="56">
        <f t="shared" si="1297"/>
        <v>7.2</v>
      </c>
      <c r="AN1157" s="82">
        <f t="shared" si="1298"/>
        <v>0</v>
      </c>
      <c r="AO1157" s="82">
        <f t="shared" si="1301"/>
        <v>1</v>
      </c>
      <c r="AP1157" s="33">
        <f t="shared" si="1316"/>
        <v>1</v>
      </c>
      <c r="AQ1157" s="29">
        <f t="shared" si="1302"/>
        <v>7.8</v>
      </c>
      <c r="AR1157" s="86">
        <f t="shared" si="1303"/>
        <v>1</v>
      </c>
      <c r="AS1157" s="33">
        <f t="shared" si="1304"/>
        <v>0</v>
      </c>
      <c r="AT1157" s="19">
        <f t="shared" si="1305"/>
        <v>0</v>
      </c>
      <c r="AU1157" s="18">
        <f t="shared" si="1317"/>
        <v>0</v>
      </c>
      <c r="AV1157" s="5">
        <f t="shared" si="1318"/>
        <v>0</v>
      </c>
      <c r="AW1157" s="17">
        <f t="shared" si="1306"/>
        <v>0</v>
      </c>
      <c r="AX1157" s="17">
        <f t="shared" si="1307"/>
        <v>0</v>
      </c>
      <c r="AY1157" s="17">
        <f t="shared" si="1319"/>
        <v>0</v>
      </c>
      <c r="AZ1157" s="19">
        <f t="shared" si="1320"/>
        <v>0</v>
      </c>
      <c r="BA1157" s="19">
        <f t="shared" si="1321"/>
        <v>0</v>
      </c>
      <c r="BB1157" s="19">
        <f t="shared" si="1322"/>
        <v>0</v>
      </c>
      <c r="BC1157" s="19">
        <f t="shared" si="1323"/>
        <v>0</v>
      </c>
      <c r="BD1157" s="17">
        <f t="shared" si="1324"/>
        <v>0</v>
      </c>
      <c r="BE1157" s="17">
        <f t="shared" si="1308"/>
        <v>0</v>
      </c>
      <c r="BF1157" s="38">
        <f t="shared" si="1309"/>
        <v>0</v>
      </c>
      <c r="BG1157" s="38">
        <f t="shared" si="1310"/>
        <v>0</v>
      </c>
      <c r="BH1157" s="38">
        <f t="shared" si="1325"/>
        <v>0</v>
      </c>
      <c r="BI1157" s="38">
        <f t="shared" si="1311"/>
        <v>-1.4000000000000001</v>
      </c>
      <c r="BJ1157" s="5">
        <f t="shared" si="1312"/>
        <v>7.8</v>
      </c>
      <c r="BK1157" s="5">
        <f t="shared" si="1326"/>
        <v>0</v>
      </c>
      <c r="BL1157" s="22">
        <f t="shared" si="1327"/>
        <v>0</v>
      </c>
      <c r="BM1157" s="5">
        <f t="shared" si="1328"/>
        <v>6.3999999999999995</v>
      </c>
      <c r="BN1157" s="66">
        <f t="shared" si="1329"/>
        <v>640</v>
      </c>
      <c r="BO1157" s="5">
        <f>AP1157*BO1995</f>
        <v>0</v>
      </c>
      <c r="BP1157" s="5">
        <f>AU1157*BP1239</f>
        <v>0</v>
      </c>
      <c r="BQ1157" s="5">
        <f t="shared" si="1282"/>
        <v>-39</v>
      </c>
      <c r="BR1157" s="356">
        <f t="shared" si="1341"/>
        <v>601</v>
      </c>
      <c r="BS1157" s="5">
        <f t="shared" si="1330"/>
        <v>1879.6</v>
      </c>
      <c r="BT1157" s="6"/>
      <c r="BU1157" s="306">
        <v>44354</v>
      </c>
      <c r="BV1157" s="38">
        <f t="shared" si="1313"/>
        <v>1879.6</v>
      </c>
      <c r="BW1157" s="66">
        <f>BV27*BV1157</f>
        <v>154852.52924699293</v>
      </c>
      <c r="BX1157" s="66">
        <f t="shared" si="1336"/>
        <v>-1021.5851046300959</v>
      </c>
      <c r="BY1157" s="17">
        <f t="shared" si="1334"/>
        <v>0</v>
      </c>
      <c r="BZ1157" s="17">
        <f t="shared" si="1337"/>
        <v>1</v>
      </c>
      <c r="CA1157" s="66">
        <f t="shared" si="1283"/>
        <v>601</v>
      </c>
      <c r="CB1157" s="66">
        <f>N3+CE1157</f>
        <v>291068</v>
      </c>
      <c r="CC1157" s="66">
        <f>MAX(BW404:BW1157)</f>
        <v>167078.59614434009</v>
      </c>
      <c r="CD1157" s="66">
        <f t="shared" si="1314"/>
        <v>-12226.066897347162</v>
      </c>
      <c r="CE1157" s="66">
        <f t="shared" si="1284"/>
        <v>241068</v>
      </c>
      <c r="CF1157" s="66">
        <f>MAX(CE404:CE1157)</f>
        <v>242878</v>
      </c>
      <c r="CG1157" s="66">
        <f t="shared" si="1315"/>
        <v>-1810</v>
      </c>
      <c r="CH1157" s="370">
        <f t="shared" si="1281"/>
        <v>44354</v>
      </c>
      <c r="CI1157" s="17">
        <f t="shared" si="1338"/>
        <v>1</v>
      </c>
      <c r="CJ1157" s="17">
        <f t="shared" si="1339"/>
        <v>0</v>
      </c>
      <c r="CK1157" s="38">
        <f>MAX(BV38:BV1157)</f>
        <v>2028</v>
      </c>
      <c r="CL1157" s="38">
        <f t="shared" si="1335"/>
        <v>-148.40000000000009</v>
      </c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59"/>
      <c r="DC1157" s="59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</row>
    <row r="1158" spans="1:147" customFormat="1" x14ac:dyDescent="0.25">
      <c r="A1158" s="3"/>
      <c r="B1158" s="254">
        <f t="shared" si="1342"/>
        <v>44088</v>
      </c>
      <c r="C1158" s="5">
        <f t="shared" si="1345"/>
        <v>86419</v>
      </c>
      <c r="D1158" s="5">
        <v>0</v>
      </c>
      <c r="E1158" s="66">
        <f t="shared" si="1340"/>
        <v>0</v>
      </c>
      <c r="F1158" s="66">
        <f t="shared" si="1343"/>
        <v>1211</v>
      </c>
      <c r="G1158" s="4">
        <f t="shared" si="1346"/>
        <v>87630</v>
      </c>
      <c r="H1158" s="8">
        <f t="shared" si="1344"/>
        <v>1.4013122114349854E-2</v>
      </c>
      <c r="I1158" s="3"/>
      <c r="J1158" s="306">
        <v>44361</v>
      </c>
      <c r="K1158" s="176">
        <v>1879.6</v>
      </c>
      <c r="L1158" s="176">
        <v>1879.7</v>
      </c>
      <c r="M1158" s="176">
        <v>1761.2</v>
      </c>
      <c r="N1158" s="178">
        <v>1769</v>
      </c>
      <c r="O1158" s="5">
        <f t="shared" si="1287"/>
        <v>118.5</v>
      </c>
      <c r="P1158" s="8">
        <f t="shared" si="1288"/>
        <v>6.3045328793360292E-2</v>
      </c>
      <c r="Q1158" s="8">
        <f>(AVERAGE(P1155:P1157))*Q1239</f>
        <v>9.7635769166224198E-3</v>
      </c>
      <c r="R1158" s="8">
        <f>P1157/P1239</f>
        <v>0.52547791910097486</v>
      </c>
      <c r="S1158" s="109">
        <f t="shared" si="1273"/>
        <v>1861.2483808275165</v>
      </c>
      <c r="T1158" s="5">
        <f t="shared" si="1274"/>
        <v>19.599999999999909</v>
      </c>
      <c r="U1158" s="8">
        <f t="shared" si="1331"/>
        <v>0.51000000000000223</v>
      </c>
      <c r="V1158" s="19">
        <f t="shared" si="1275"/>
        <v>91</v>
      </c>
      <c r="W1158" s="109">
        <f t="shared" si="1276"/>
        <v>1897.9516191724833</v>
      </c>
      <c r="X1158" s="5">
        <f t="shared" si="1277"/>
        <v>20.400000000000091</v>
      </c>
      <c r="Y1158" s="8">
        <f t="shared" si="1332"/>
        <v>0.48999999999999777</v>
      </c>
      <c r="Z1158" s="5">
        <f t="shared" si="1278"/>
        <v>0</v>
      </c>
      <c r="AA1158" s="5">
        <f>K1158*AA1239</f>
        <v>24.434799999999999</v>
      </c>
      <c r="AB1158" s="5">
        <f t="shared" si="1289"/>
        <v>12.8399478576485</v>
      </c>
      <c r="AC1158" s="2">
        <f t="shared" si="1333"/>
        <v>44361</v>
      </c>
      <c r="AD1158" s="43">
        <f t="shared" si="1299"/>
        <v>1860</v>
      </c>
      <c r="AE1158" s="235">
        <v>12</v>
      </c>
      <c r="AF1158" s="131">
        <f>(AK1157&gt;AF1239)*1</f>
        <v>1</v>
      </c>
      <c r="AG1158" s="112">
        <f>MROUND((AD1158*AG1239),5)</f>
        <v>1825</v>
      </c>
      <c r="AH1158" s="113">
        <f>MROUND((AE1158*AH1239),0.1)</f>
        <v>2.2000000000000002</v>
      </c>
      <c r="AI1158" s="60">
        <f t="shared" si="1300"/>
        <v>-110.59999999999991</v>
      </c>
      <c r="AJ1158" s="60">
        <f t="shared" si="1279"/>
        <v>1879.6</v>
      </c>
      <c r="AK1158" s="133">
        <f t="shared" si="1280"/>
        <v>1769</v>
      </c>
      <c r="AL1158" s="41">
        <f t="shared" si="1290"/>
        <v>1900</v>
      </c>
      <c r="AM1158" s="56">
        <f t="shared" si="1297"/>
        <v>11.200000000000001</v>
      </c>
      <c r="AN1158" s="82">
        <f t="shared" si="1298"/>
        <v>0</v>
      </c>
      <c r="AO1158" s="82">
        <f t="shared" si="1301"/>
        <v>1</v>
      </c>
      <c r="AP1158" s="33">
        <f t="shared" si="1316"/>
        <v>1</v>
      </c>
      <c r="AQ1158" s="29">
        <f t="shared" si="1302"/>
        <v>12</v>
      </c>
      <c r="AR1158" s="86">
        <f t="shared" si="1303"/>
        <v>0</v>
      </c>
      <c r="AS1158" s="33">
        <f t="shared" si="1304"/>
        <v>1</v>
      </c>
      <c r="AT1158" s="19">
        <f t="shared" si="1305"/>
        <v>1860</v>
      </c>
      <c r="AU1158" s="18">
        <f t="shared" si="1317"/>
        <v>0</v>
      </c>
      <c r="AV1158" s="5">
        <f t="shared" si="1318"/>
        <v>0</v>
      </c>
      <c r="AW1158" s="17">
        <f t="shared" si="1306"/>
        <v>0</v>
      </c>
      <c r="AX1158" s="17">
        <f t="shared" si="1307"/>
        <v>0</v>
      </c>
      <c r="AY1158" s="17">
        <f t="shared" si="1319"/>
        <v>0</v>
      </c>
      <c r="AZ1158" s="19">
        <f t="shared" si="1320"/>
        <v>0</v>
      </c>
      <c r="BA1158" s="19">
        <f t="shared" si="1321"/>
        <v>1860</v>
      </c>
      <c r="BB1158" s="19">
        <f t="shared" si="1322"/>
        <v>1825</v>
      </c>
      <c r="BC1158" s="19">
        <f t="shared" si="1323"/>
        <v>0</v>
      </c>
      <c r="BD1158" s="17">
        <f t="shared" si="1324"/>
        <v>0</v>
      </c>
      <c r="BE1158" s="17">
        <f t="shared" si="1308"/>
        <v>1</v>
      </c>
      <c r="BF1158" s="38">
        <f t="shared" si="1309"/>
        <v>1825</v>
      </c>
      <c r="BG1158" s="38">
        <f t="shared" si="1310"/>
        <v>0</v>
      </c>
      <c r="BH1158" s="38">
        <f t="shared" si="1325"/>
        <v>-35</v>
      </c>
      <c r="BI1158" s="38">
        <f t="shared" si="1311"/>
        <v>-37.200000000000003</v>
      </c>
      <c r="BJ1158" s="5">
        <f t="shared" si="1312"/>
        <v>12</v>
      </c>
      <c r="BK1158" s="5">
        <f t="shared" si="1326"/>
        <v>0</v>
      </c>
      <c r="BL1158" s="22">
        <f t="shared" si="1327"/>
        <v>0</v>
      </c>
      <c r="BM1158" s="5">
        <f t="shared" si="1328"/>
        <v>-25.200000000000003</v>
      </c>
      <c r="BN1158" s="66">
        <f t="shared" si="1329"/>
        <v>-2520.0000000000005</v>
      </c>
      <c r="BO1158" s="5">
        <f>AP1158*BO1996</f>
        <v>0</v>
      </c>
      <c r="BP1158" s="5">
        <f>AU1158*BP1239</f>
        <v>0</v>
      </c>
      <c r="BQ1158" s="5">
        <f t="shared" si="1282"/>
        <v>-39</v>
      </c>
      <c r="BR1158" s="356">
        <f t="shared" si="1341"/>
        <v>-2559.0000000000005</v>
      </c>
      <c r="BS1158" s="5">
        <f t="shared" si="1330"/>
        <v>1769</v>
      </c>
      <c r="BT1158" s="6"/>
      <c r="BU1158" s="306">
        <v>44361</v>
      </c>
      <c r="BV1158" s="38">
        <f t="shared" si="1313"/>
        <v>1769</v>
      </c>
      <c r="BW1158" s="66">
        <f>BV27*BV1158</f>
        <v>145740.64920085683</v>
      </c>
      <c r="BX1158" s="66">
        <f t="shared" si="1336"/>
        <v>-9111.8800461360952</v>
      </c>
      <c r="BY1158" s="17">
        <f t="shared" si="1334"/>
        <v>0</v>
      </c>
      <c r="BZ1158" s="17">
        <f t="shared" si="1337"/>
        <v>1</v>
      </c>
      <c r="CA1158" s="66">
        <f t="shared" si="1283"/>
        <v>-2559</v>
      </c>
      <c r="CB1158" s="66">
        <f>N3+CE1158</f>
        <v>288509</v>
      </c>
      <c r="CC1158" s="66">
        <f>MAX(BW404:BW1158)</f>
        <v>167078.59614434009</v>
      </c>
      <c r="CD1158" s="66">
        <f t="shared" si="1314"/>
        <v>-21337.946943483257</v>
      </c>
      <c r="CE1158" s="66">
        <f t="shared" si="1284"/>
        <v>238509</v>
      </c>
      <c r="CF1158" s="66">
        <f>MAX(CE404:CE1158)</f>
        <v>242878</v>
      </c>
      <c r="CG1158" s="66">
        <f t="shared" si="1315"/>
        <v>-4369</v>
      </c>
      <c r="CH1158" s="370">
        <f t="shared" si="1281"/>
        <v>44361</v>
      </c>
      <c r="CI1158" s="17">
        <f t="shared" si="1338"/>
        <v>0</v>
      </c>
      <c r="CJ1158" s="17">
        <f t="shared" si="1339"/>
        <v>1</v>
      </c>
      <c r="CK1158" s="38">
        <f>MAX(BV38:BV1158)</f>
        <v>2028</v>
      </c>
      <c r="CL1158" s="38">
        <f t="shared" si="1335"/>
        <v>-259</v>
      </c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59"/>
      <c r="DC1158" s="59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</row>
    <row r="1159" spans="1:147" customFormat="1" x14ac:dyDescent="0.25">
      <c r="A1159" s="3"/>
      <c r="B1159" s="254">
        <f t="shared" si="1342"/>
        <v>44095</v>
      </c>
      <c r="C1159" s="5">
        <f t="shared" si="1345"/>
        <v>87630</v>
      </c>
      <c r="D1159" s="5">
        <v>0</v>
      </c>
      <c r="E1159" s="66">
        <f t="shared" si="1340"/>
        <v>0</v>
      </c>
      <c r="F1159" s="66">
        <f t="shared" si="1343"/>
        <v>-2549</v>
      </c>
      <c r="G1159" s="4">
        <f t="shared" si="1346"/>
        <v>85081</v>
      </c>
      <c r="H1159" s="8">
        <f t="shared" si="1344"/>
        <v>-2.9088211799612004E-2</v>
      </c>
      <c r="I1159" s="3"/>
      <c r="J1159" s="306">
        <v>44368</v>
      </c>
      <c r="K1159" s="176">
        <v>1764.3</v>
      </c>
      <c r="L1159" s="176">
        <v>1795.6</v>
      </c>
      <c r="M1159" s="176">
        <v>1764.1</v>
      </c>
      <c r="N1159" s="178">
        <v>1777.8</v>
      </c>
      <c r="O1159" s="5">
        <f t="shared" si="1287"/>
        <v>31.5</v>
      </c>
      <c r="P1159" s="8">
        <f t="shared" si="1288"/>
        <v>1.785410644448223E-2</v>
      </c>
      <c r="Q1159" s="8">
        <f>(AVERAGE(P1156:P1158))*Q1239</f>
        <v>1.5323854894308948E-2</v>
      </c>
      <c r="R1159" s="8">
        <f>P1158/P1239</f>
        <v>1.7879238933834998</v>
      </c>
      <c r="S1159" s="109">
        <f t="shared" si="1273"/>
        <v>1737.2641228099708</v>
      </c>
      <c r="T1159" s="5">
        <f t="shared" si="1274"/>
        <v>29.299999999999955</v>
      </c>
      <c r="U1159" s="8">
        <f t="shared" si="1331"/>
        <v>0.46727272727272812</v>
      </c>
      <c r="V1159" s="19">
        <f t="shared" si="1275"/>
        <v>0</v>
      </c>
      <c r="W1159" s="109">
        <f t="shared" si="1276"/>
        <v>1791.3358771900291</v>
      </c>
      <c r="X1159" s="5">
        <f t="shared" si="1277"/>
        <v>25.700000000000045</v>
      </c>
      <c r="Y1159" s="8">
        <f t="shared" si="1332"/>
        <v>0.53272727272727183</v>
      </c>
      <c r="Z1159" s="5">
        <f t="shared" si="1278"/>
        <v>0</v>
      </c>
      <c r="AA1159" s="5">
        <f>K1159*AA1239</f>
        <v>22.935899999999997</v>
      </c>
      <c r="AB1159" s="5">
        <f t="shared" si="1289"/>
        <v>41.007643626254605</v>
      </c>
      <c r="AC1159" s="2">
        <f t="shared" si="1333"/>
        <v>44368</v>
      </c>
      <c r="AD1159" s="43">
        <f t="shared" si="1299"/>
        <v>1735</v>
      </c>
      <c r="AE1159" s="235">
        <v>6.5</v>
      </c>
      <c r="AF1159" s="131">
        <f>(AK1158&gt;AF1239)*1</f>
        <v>1</v>
      </c>
      <c r="AG1159" s="112">
        <f>MROUND((AD1159*AG1239),5)</f>
        <v>1700</v>
      </c>
      <c r="AH1159" s="113">
        <f>MROUND((AE1159*AH1239),0.1)</f>
        <v>1.2000000000000002</v>
      </c>
      <c r="AI1159" s="60">
        <f t="shared" si="1300"/>
        <v>8.7999999999999545</v>
      </c>
      <c r="AJ1159" s="60">
        <f t="shared" si="1279"/>
        <v>1764.3</v>
      </c>
      <c r="AK1159" s="133">
        <f t="shared" si="1280"/>
        <v>1777.8</v>
      </c>
      <c r="AL1159" s="41">
        <f t="shared" si="1290"/>
        <v>1790</v>
      </c>
      <c r="AM1159" s="56">
        <f t="shared" si="1297"/>
        <v>6.3000000000000007</v>
      </c>
      <c r="AN1159" s="82">
        <f t="shared" si="1298"/>
        <v>1</v>
      </c>
      <c r="AO1159" s="82">
        <f t="shared" si="1301"/>
        <v>0</v>
      </c>
      <c r="AP1159" s="33">
        <f t="shared" si="1316"/>
        <v>1</v>
      </c>
      <c r="AQ1159" s="29">
        <f t="shared" si="1302"/>
        <v>6.5</v>
      </c>
      <c r="AR1159" s="86">
        <f t="shared" si="1303"/>
        <v>1</v>
      </c>
      <c r="AS1159" s="33">
        <f t="shared" si="1304"/>
        <v>0</v>
      </c>
      <c r="AT1159" s="19">
        <f t="shared" si="1305"/>
        <v>0</v>
      </c>
      <c r="AU1159" s="18">
        <f t="shared" si="1317"/>
        <v>0</v>
      </c>
      <c r="AV1159" s="5">
        <f t="shared" si="1318"/>
        <v>0</v>
      </c>
      <c r="AW1159" s="17">
        <f t="shared" si="1306"/>
        <v>0</v>
      </c>
      <c r="AX1159" s="17">
        <f t="shared" si="1307"/>
        <v>0</v>
      </c>
      <c r="AY1159" s="17">
        <f t="shared" si="1319"/>
        <v>0</v>
      </c>
      <c r="AZ1159" s="19">
        <f t="shared" si="1320"/>
        <v>0</v>
      </c>
      <c r="BA1159" s="19">
        <f t="shared" si="1321"/>
        <v>0</v>
      </c>
      <c r="BB1159" s="19">
        <f t="shared" si="1322"/>
        <v>0</v>
      </c>
      <c r="BC1159" s="19">
        <f t="shared" si="1323"/>
        <v>0</v>
      </c>
      <c r="BD1159" s="17">
        <f t="shared" si="1324"/>
        <v>0</v>
      </c>
      <c r="BE1159" s="17">
        <f t="shared" si="1308"/>
        <v>0</v>
      </c>
      <c r="BF1159" s="38">
        <f t="shared" si="1309"/>
        <v>0</v>
      </c>
      <c r="BG1159" s="38">
        <f t="shared" si="1310"/>
        <v>0</v>
      </c>
      <c r="BH1159" s="38">
        <f t="shared" si="1325"/>
        <v>0</v>
      </c>
      <c r="BI1159" s="38">
        <f t="shared" si="1311"/>
        <v>-1.2000000000000002</v>
      </c>
      <c r="BJ1159" s="5">
        <f t="shared" si="1312"/>
        <v>6.5</v>
      </c>
      <c r="BK1159" s="5">
        <f t="shared" si="1326"/>
        <v>0</v>
      </c>
      <c r="BL1159" s="22">
        <f t="shared" si="1327"/>
        <v>0</v>
      </c>
      <c r="BM1159" s="5">
        <f t="shared" si="1328"/>
        <v>5.3</v>
      </c>
      <c r="BN1159" s="66">
        <f t="shared" si="1329"/>
        <v>530</v>
      </c>
      <c r="BO1159" s="5">
        <f>AP1159*BO1997</f>
        <v>0</v>
      </c>
      <c r="BP1159" s="5">
        <f>AU1159*BP1239</f>
        <v>0</v>
      </c>
      <c r="BQ1159" s="5">
        <f t="shared" si="1282"/>
        <v>-39</v>
      </c>
      <c r="BR1159" s="356">
        <f t="shared" si="1341"/>
        <v>491</v>
      </c>
      <c r="BS1159" s="5">
        <f t="shared" si="1330"/>
        <v>1777.8</v>
      </c>
      <c r="BT1159" s="6"/>
      <c r="BU1159" s="306">
        <v>44368</v>
      </c>
      <c r="BV1159" s="38">
        <f t="shared" si="1313"/>
        <v>1777.8</v>
      </c>
      <c r="BW1159" s="66">
        <f>BV27*BV1159</f>
        <v>146465.64508156205</v>
      </c>
      <c r="BX1159" s="66">
        <f t="shared" si="1336"/>
        <v>724.99588070521713</v>
      </c>
      <c r="BY1159" s="17">
        <f t="shared" si="1334"/>
        <v>1</v>
      </c>
      <c r="BZ1159" s="17">
        <f t="shared" si="1337"/>
        <v>0</v>
      </c>
      <c r="CA1159" s="66">
        <f t="shared" si="1283"/>
        <v>491</v>
      </c>
      <c r="CB1159" s="66">
        <f>N3+CE1159</f>
        <v>289000</v>
      </c>
      <c r="CC1159" s="66">
        <f>MAX(BW404:BW1159)</f>
        <v>167078.59614434009</v>
      </c>
      <c r="CD1159" s="66">
        <f t="shared" si="1314"/>
        <v>-20612.95106277804</v>
      </c>
      <c r="CE1159" s="66">
        <f t="shared" si="1284"/>
        <v>239000</v>
      </c>
      <c r="CF1159" s="66">
        <f>MAX(CE404:CE1159)</f>
        <v>242878</v>
      </c>
      <c r="CG1159" s="66">
        <f t="shared" si="1315"/>
        <v>-3878</v>
      </c>
      <c r="CH1159" s="370">
        <f t="shared" si="1281"/>
        <v>44368</v>
      </c>
      <c r="CI1159" s="17">
        <f t="shared" si="1338"/>
        <v>1</v>
      </c>
      <c r="CJ1159" s="17">
        <f t="shared" si="1339"/>
        <v>0</v>
      </c>
      <c r="CK1159" s="38">
        <f>MAX(BV38:BV1159)</f>
        <v>2028</v>
      </c>
      <c r="CL1159" s="38">
        <f t="shared" si="1335"/>
        <v>-250.20000000000005</v>
      </c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59"/>
      <c r="DC1159" s="59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</row>
    <row r="1160" spans="1:147" customFormat="1" x14ac:dyDescent="0.25">
      <c r="A1160" s="3"/>
      <c r="B1160" s="254">
        <f t="shared" si="1342"/>
        <v>44102</v>
      </c>
      <c r="C1160" s="5">
        <f t="shared" si="1345"/>
        <v>85081</v>
      </c>
      <c r="D1160" s="5">
        <v>0</v>
      </c>
      <c r="E1160" s="66">
        <f t="shared" si="1340"/>
        <v>0</v>
      </c>
      <c r="F1160" s="66">
        <f t="shared" si="1343"/>
        <v>580.99999999999989</v>
      </c>
      <c r="G1160" s="4">
        <f t="shared" si="1346"/>
        <v>85662</v>
      </c>
      <c r="H1160" s="8">
        <f t="shared" si="1344"/>
        <v>6.8287866856289875E-3</v>
      </c>
      <c r="I1160" s="3"/>
      <c r="J1160" s="306">
        <v>44375</v>
      </c>
      <c r="K1160" s="176">
        <v>1782</v>
      </c>
      <c r="L1160" s="176">
        <v>1795.9</v>
      </c>
      <c r="M1160" s="176">
        <v>1750.1</v>
      </c>
      <c r="N1160" s="178">
        <v>1783.3</v>
      </c>
      <c r="O1160" s="5">
        <f t="shared" si="1287"/>
        <v>45.800000000000182</v>
      </c>
      <c r="P1160" s="8">
        <f t="shared" si="1288"/>
        <v>2.570145903479247E-2</v>
      </c>
      <c r="Q1160" s="8">
        <f>(AVERAGE(P1157:P1159))*Q1239</f>
        <v>1.3257160968593163E-2</v>
      </c>
      <c r="R1160" s="8">
        <f>P1159/P1239</f>
        <v>0.50633066902910639</v>
      </c>
      <c r="S1160" s="109">
        <f t="shared" si="1273"/>
        <v>1758.3757391539671</v>
      </c>
      <c r="T1160" s="5">
        <f t="shared" si="1274"/>
        <v>22</v>
      </c>
      <c r="U1160" s="8">
        <f t="shared" si="1331"/>
        <v>0.51111111111111107</v>
      </c>
      <c r="V1160" s="19">
        <f t="shared" si="1275"/>
        <v>0</v>
      </c>
      <c r="W1160" s="109">
        <f t="shared" si="1276"/>
        <v>1805.6242608460329</v>
      </c>
      <c r="X1160" s="5">
        <f t="shared" si="1277"/>
        <v>23</v>
      </c>
      <c r="Y1160" s="8">
        <f t="shared" si="1332"/>
        <v>0.48888888888888893</v>
      </c>
      <c r="Z1160" s="5">
        <f t="shared" si="1278"/>
        <v>0</v>
      </c>
      <c r="AA1160" s="5">
        <f>K1160*AA1239</f>
        <v>23.166</v>
      </c>
      <c r="AB1160" s="5">
        <f t="shared" si="1289"/>
        <v>11.729656278728278</v>
      </c>
      <c r="AC1160" s="2">
        <f t="shared" si="1333"/>
        <v>44375</v>
      </c>
      <c r="AD1160" s="43">
        <f t="shared" si="1299"/>
        <v>1760</v>
      </c>
      <c r="AE1160" s="235">
        <v>19.100000000000001</v>
      </c>
      <c r="AF1160" s="131">
        <f>(AK1159&gt;AF1239)*1</f>
        <v>1</v>
      </c>
      <c r="AG1160" s="112">
        <f>MROUND((AD1160*AG1239),5)</f>
        <v>1725</v>
      </c>
      <c r="AH1160" s="113">
        <f>MROUND((AE1160*AH1239),0.1)</f>
        <v>3.4000000000000004</v>
      </c>
      <c r="AI1160" s="60">
        <f t="shared" si="1300"/>
        <v>5.5</v>
      </c>
      <c r="AJ1160" s="60">
        <f t="shared" si="1279"/>
        <v>1782</v>
      </c>
      <c r="AK1160" s="133">
        <f t="shared" si="1280"/>
        <v>1783.3</v>
      </c>
      <c r="AL1160" s="41">
        <f t="shared" si="1290"/>
        <v>1805</v>
      </c>
      <c r="AM1160" s="56">
        <f t="shared" si="1297"/>
        <v>21.8</v>
      </c>
      <c r="AN1160" s="82">
        <f t="shared" si="1298"/>
        <v>1</v>
      </c>
      <c r="AO1160" s="82">
        <f t="shared" si="1301"/>
        <v>0</v>
      </c>
      <c r="AP1160" s="33">
        <f t="shared" si="1316"/>
        <v>1</v>
      </c>
      <c r="AQ1160" s="29">
        <f t="shared" si="1302"/>
        <v>19.100000000000001</v>
      </c>
      <c r="AR1160" s="86">
        <f t="shared" si="1303"/>
        <v>1</v>
      </c>
      <c r="AS1160" s="33">
        <f t="shared" si="1304"/>
        <v>0</v>
      </c>
      <c r="AT1160" s="19">
        <f t="shared" si="1305"/>
        <v>0</v>
      </c>
      <c r="AU1160" s="18">
        <f t="shared" si="1317"/>
        <v>0</v>
      </c>
      <c r="AV1160" s="5">
        <f t="shared" si="1318"/>
        <v>0</v>
      </c>
      <c r="AW1160" s="17">
        <f t="shared" si="1306"/>
        <v>0</v>
      </c>
      <c r="AX1160" s="17">
        <f t="shared" si="1307"/>
        <v>0</v>
      </c>
      <c r="AY1160" s="17">
        <f t="shared" si="1319"/>
        <v>0</v>
      </c>
      <c r="AZ1160" s="19">
        <f t="shared" si="1320"/>
        <v>0</v>
      </c>
      <c r="BA1160" s="19">
        <f t="shared" si="1321"/>
        <v>0</v>
      </c>
      <c r="BB1160" s="19">
        <f t="shared" si="1322"/>
        <v>0</v>
      </c>
      <c r="BC1160" s="19">
        <f t="shared" si="1323"/>
        <v>0</v>
      </c>
      <c r="BD1160" s="17">
        <f t="shared" si="1324"/>
        <v>0</v>
      </c>
      <c r="BE1160" s="17">
        <f t="shared" si="1308"/>
        <v>0</v>
      </c>
      <c r="BF1160" s="38">
        <f t="shared" si="1309"/>
        <v>0</v>
      </c>
      <c r="BG1160" s="38">
        <f t="shared" si="1310"/>
        <v>0</v>
      </c>
      <c r="BH1160" s="38">
        <f t="shared" si="1325"/>
        <v>0</v>
      </c>
      <c r="BI1160" s="38">
        <f t="shared" si="1311"/>
        <v>-3.4000000000000004</v>
      </c>
      <c r="BJ1160" s="5">
        <f t="shared" si="1312"/>
        <v>19.100000000000001</v>
      </c>
      <c r="BK1160" s="5">
        <f t="shared" si="1326"/>
        <v>0</v>
      </c>
      <c r="BL1160" s="22">
        <f t="shared" si="1327"/>
        <v>0</v>
      </c>
      <c r="BM1160" s="5">
        <f t="shared" si="1328"/>
        <v>15.700000000000001</v>
      </c>
      <c r="BN1160" s="66">
        <f t="shared" si="1329"/>
        <v>1570</v>
      </c>
      <c r="BO1160" s="5">
        <f>AP1160*BO1998</f>
        <v>0</v>
      </c>
      <c r="BP1160" s="5">
        <f>AU1160*BP1239</f>
        <v>0</v>
      </c>
      <c r="BQ1160" s="5">
        <f t="shared" si="1282"/>
        <v>-39</v>
      </c>
      <c r="BR1160" s="356">
        <f t="shared" si="1341"/>
        <v>1531</v>
      </c>
      <c r="BS1160" s="5">
        <f t="shared" si="1330"/>
        <v>1783.3</v>
      </c>
      <c r="BT1160" s="6"/>
      <c r="BU1160" s="306">
        <v>44375</v>
      </c>
      <c r="BV1160" s="38">
        <f t="shared" si="1313"/>
        <v>1783.3</v>
      </c>
      <c r="BW1160" s="66">
        <f>BV27*BV1160</f>
        <v>146918.76750700281</v>
      </c>
      <c r="BX1160" s="66">
        <f t="shared" si="1336"/>
        <v>453.12242544075707</v>
      </c>
      <c r="BY1160" s="17">
        <f t="shared" si="1334"/>
        <v>1</v>
      </c>
      <c r="BZ1160" s="17">
        <f t="shared" si="1337"/>
        <v>0</v>
      </c>
      <c r="CA1160" s="66">
        <f t="shared" si="1283"/>
        <v>1531</v>
      </c>
      <c r="CB1160" s="66">
        <f>N3+CE1160</f>
        <v>290531</v>
      </c>
      <c r="CC1160" s="66">
        <f>MAX(BW404:BW1160)</f>
        <v>167078.59614434009</v>
      </c>
      <c r="CD1160" s="66">
        <f t="shared" si="1314"/>
        <v>-20159.828637337283</v>
      </c>
      <c r="CE1160" s="66">
        <f t="shared" si="1284"/>
        <v>240531</v>
      </c>
      <c r="CF1160" s="66">
        <f>MAX(CE404:CE1160)</f>
        <v>242878</v>
      </c>
      <c r="CG1160" s="66">
        <f t="shared" si="1315"/>
        <v>-2347</v>
      </c>
      <c r="CH1160" s="370">
        <f t="shared" si="1281"/>
        <v>44375</v>
      </c>
      <c r="CI1160" s="17">
        <f t="shared" si="1338"/>
        <v>1</v>
      </c>
      <c r="CJ1160" s="17">
        <f t="shared" si="1339"/>
        <v>0</v>
      </c>
      <c r="CK1160" s="38">
        <f>MAX(BV38:BV1160)</f>
        <v>2028</v>
      </c>
      <c r="CL1160" s="38">
        <f t="shared" si="1335"/>
        <v>-244.70000000000005</v>
      </c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59"/>
      <c r="DC1160" s="59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</row>
    <row r="1161" spans="1:147" customFormat="1" x14ac:dyDescent="0.25">
      <c r="A1161" s="3"/>
      <c r="B1161" s="254">
        <f t="shared" si="1342"/>
        <v>44109</v>
      </c>
      <c r="C1161" s="5">
        <f t="shared" si="1345"/>
        <v>85662</v>
      </c>
      <c r="D1161" s="5">
        <v>0</v>
      </c>
      <c r="E1161" s="66">
        <f t="shared" si="1340"/>
        <v>0</v>
      </c>
      <c r="F1161" s="66">
        <f t="shared" si="1343"/>
        <v>1550.9999999999998</v>
      </c>
      <c r="G1161" s="4">
        <f t="shared" si="1346"/>
        <v>87213</v>
      </c>
      <c r="H1161" s="8">
        <f t="shared" si="1344"/>
        <v>1.8106044687259227E-2</v>
      </c>
      <c r="I1161" s="3"/>
      <c r="J1161" s="306">
        <v>44382</v>
      </c>
      <c r="K1161" s="176">
        <v>1787.5</v>
      </c>
      <c r="L1161" s="176">
        <v>1819.5</v>
      </c>
      <c r="M1161" s="176">
        <v>1784.7</v>
      </c>
      <c r="N1161" s="178">
        <v>1810.6</v>
      </c>
      <c r="O1161" s="5">
        <f t="shared" si="1287"/>
        <v>34.799999999999955</v>
      </c>
      <c r="P1161" s="8">
        <f t="shared" si="1288"/>
        <v>1.9468531468531444E-2</v>
      </c>
      <c r="Q1161" s="8">
        <f>(AVERAGE(P1158:P1160))*Q1239</f>
        <v>1.4213452569684665E-2</v>
      </c>
      <c r="R1161" s="8">
        <f>P1160/P1239</f>
        <v>0.72887640658893993</v>
      </c>
      <c r="S1161" s="109">
        <f t="shared" si="1273"/>
        <v>1762.0934535316887</v>
      </c>
      <c r="T1161" s="5">
        <f t="shared" si="1274"/>
        <v>27.5</v>
      </c>
      <c r="U1161" s="8">
        <f t="shared" si="1331"/>
        <v>0.5</v>
      </c>
      <c r="V1161" s="19">
        <f t="shared" si="1275"/>
        <v>0</v>
      </c>
      <c r="W1161" s="109">
        <f t="shared" si="1276"/>
        <v>1812.9065464683113</v>
      </c>
      <c r="X1161" s="5">
        <f t="shared" si="1277"/>
        <v>27.5</v>
      </c>
      <c r="Y1161" s="8">
        <f t="shared" si="1332"/>
        <v>0.5</v>
      </c>
      <c r="Z1161" s="5">
        <f t="shared" si="1278"/>
        <v>0</v>
      </c>
      <c r="AA1161" s="5">
        <f>K1161*AA1239</f>
        <v>23.237499999999997</v>
      </c>
      <c r="AB1161" s="5">
        <f t="shared" si="1289"/>
        <v>16.937265498110488</v>
      </c>
      <c r="AC1161" s="2">
        <f t="shared" si="1333"/>
        <v>44382</v>
      </c>
      <c r="AD1161" s="43">
        <f t="shared" si="1299"/>
        <v>1760</v>
      </c>
      <c r="AE1161" s="235">
        <v>6</v>
      </c>
      <c r="AF1161" s="131">
        <f>(AK1160&gt;AF1239)*1</f>
        <v>1</v>
      </c>
      <c r="AG1161" s="112">
        <f>MROUND((AD1161*AG1239),5)</f>
        <v>1725</v>
      </c>
      <c r="AH1161" s="113">
        <f>MROUND((AE1161*AH1239),0.1)</f>
        <v>1.1000000000000001</v>
      </c>
      <c r="AI1161" s="60">
        <f t="shared" si="1300"/>
        <v>27.299999999999955</v>
      </c>
      <c r="AJ1161" s="60">
        <f t="shared" si="1279"/>
        <v>1787.5</v>
      </c>
      <c r="AK1161" s="133">
        <f t="shared" si="1280"/>
        <v>1810.6</v>
      </c>
      <c r="AL1161" s="41">
        <f t="shared" si="1290"/>
        <v>1815</v>
      </c>
      <c r="AM1161" s="56">
        <f t="shared" si="1297"/>
        <v>5.7</v>
      </c>
      <c r="AN1161" s="82">
        <f t="shared" si="1298"/>
        <v>1</v>
      </c>
      <c r="AO1161" s="82">
        <f t="shared" si="1301"/>
        <v>0</v>
      </c>
      <c r="AP1161" s="33">
        <f t="shared" si="1316"/>
        <v>1</v>
      </c>
      <c r="AQ1161" s="29">
        <f t="shared" si="1302"/>
        <v>6</v>
      </c>
      <c r="AR1161" s="86">
        <f t="shared" si="1303"/>
        <v>1</v>
      </c>
      <c r="AS1161" s="33">
        <f t="shared" si="1304"/>
        <v>0</v>
      </c>
      <c r="AT1161" s="19">
        <f t="shared" si="1305"/>
        <v>0</v>
      </c>
      <c r="AU1161" s="18">
        <f t="shared" si="1317"/>
        <v>0</v>
      </c>
      <c r="AV1161" s="5">
        <f t="shared" si="1318"/>
        <v>0</v>
      </c>
      <c r="AW1161" s="17">
        <f t="shared" si="1306"/>
        <v>0</v>
      </c>
      <c r="AX1161" s="17">
        <f t="shared" si="1307"/>
        <v>0</v>
      </c>
      <c r="AY1161" s="17">
        <f t="shared" si="1319"/>
        <v>0</v>
      </c>
      <c r="AZ1161" s="19">
        <f t="shared" si="1320"/>
        <v>0</v>
      </c>
      <c r="BA1161" s="19">
        <f t="shared" si="1321"/>
        <v>0</v>
      </c>
      <c r="BB1161" s="19">
        <f t="shared" si="1322"/>
        <v>0</v>
      </c>
      <c r="BC1161" s="19">
        <f t="shared" si="1323"/>
        <v>0</v>
      </c>
      <c r="BD1161" s="17">
        <f t="shared" si="1324"/>
        <v>0</v>
      </c>
      <c r="BE1161" s="17">
        <f t="shared" si="1308"/>
        <v>0</v>
      </c>
      <c r="BF1161" s="38">
        <f t="shared" si="1309"/>
        <v>0</v>
      </c>
      <c r="BG1161" s="38">
        <f t="shared" si="1310"/>
        <v>0</v>
      </c>
      <c r="BH1161" s="38">
        <f t="shared" si="1325"/>
        <v>0</v>
      </c>
      <c r="BI1161" s="38">
        <f t="shared" si="1311"/>
        <v>-1.1000000000000001</v>
      </c>
      <c r="BJ1161" s="5">
        <f t="shared" si="1312"/>
        <v>6</v>
      </c>
      <c r="BK1161" s="5">
        <f t="shared" si="1326"/>
        <v>0</v>
      </c>
      <c r="BL1161" s="22">
        <f t="shared" si="1327"/>
        <v>0</v>
      </c>
      <c r="BM1161" s="5">
        <f t="shared" si="1328"/>
        <v>4.9000000000000004</v>
      </c>
      <c r="BN1161" s="66">
        <f t="shared" si="1329"/>
        <v>490.00000000000006</v>
      </c>
      <c r="BO1161" s="5">
        <f>AP1161*BO1999</f>
        <v>0</v>
      </c>
      <c r="BP1161" s="5">
        <f>AU1161*BP1239</f>
        <v>0</v>
      </c>
      <c r="BQ1161" s="5">
        <f t="shared" si="1282"/>
        <v>-39</v>
      </c>
      <c r="BR1161" s="356">
        <f t="shared" si="1341"/>
        <v>451.00000000000006</v>
      </c>
      <c r="BS1161" s="5">
        <f t="shared" si="1330"/>
        <v>1810.6</v>
      </c>
      <c r="BT1161" s="6"/>
      <c r="BU1161" s="306">
        <v>44382</v>
      </c>
      <c r="BV1161" s="38">
        <f t="shared" si="1313"/>
        <v>1810.6</v>
      </c>
      <c r="BW1161" s="66">
        <f>BV27*BV1161</f>
        <v>149167.90245509968</v>
      </c>
      <c r="BX1161" s="66">
        <f t="shared" si="1336"/>
        <v>2249.1349480968784</v>
      </c>
      <c r="BY1161" s="17">
        <f t="shared" si="1334"/>
        <v>1</v>
      </c>
      <c r="BZ1161" s="17">
        <f t="shared" si="1337"/>
        <v>0</v>
      </c>
      <c r="CA1161" s="66">
        <f t="shared" si="1283"/>
        <v>451</v>
      </c>
      <c r="CB1161" s="66">
        <f>N3+CE1161</f>
        <v>290982</v>
      </c>
      <c r="CC1161" s="66">
        <f>MAX(BW404:BW1161)</f>
        <v>167078.59614434009</v>
      </c>
      <c r="CD1161" s="66">
        <f t="shared" si="1314"/>
        <v>-17910.693689240405</v>
      </c>
      <c r="CE1161" s="66">
        <f t="shared" si="1284"/>
        <v>240982</v>
      </c>
      <c r="CF1161" s="66">
        <f>MAX(CE404:CE1161)</f>
        <v>242878</v>
      </c>
      <c r="CG1161" s="66">
        <f t="shared" si="1315"/>
        <v>-1896</v>
      </c>
      <c r="CH1161" s="370">
        <f t="shared" si="1281"/>
        <v>44382</v>
      </c>
      <c r="CI1161" s="17">
        <f t="shared" si="1338"/>
        <v>1</v>
      </c>
      <c r="CJ1161" s="17">
        <f t="shared" si="1339"/>
        <v>0</v>
      </c>
      <c r="CK1161" s="38">
        <f>MAX(BV38:BV1161)</f>
        <v>2028</v>
      </c>
      <c r="CL1161" s="38">
        <f t="shared" si="1335"/>
        <v>-217.40000000000009</v>
      </c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59"/>
      <c r="DC1161" s="59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</row>
    <row r="1162" spans="1:147" customFormat="1" x14ac:dyDescent="0.25">
      <c r="A1162" s="3"/>
      <c r="B1162" s="254">
        <f t="shared" si="1342"/>
        <v>44116</v>
      </c>
      <c r="C1162" s="5">
        <f t="shared" si="1345"/>
        <v>87213</v>
      </c>
      <c r="D1162" s="5">
        <v>0</v>
      </c>
      <c r="E1162" s="66">
        <f t="shared" si="1340"/>
        <v>0</v>
      </c>
      <c r="F1162" s="66">
        <f t="shared" si="1343"/>
        <v>1041</v>
      </c>
      <c r="G1162" s="4">
        <f t="shared" si="1346"/>
        <v>88254</v>
      </c>
      <c r="H1162" s="8">
        <f t="shared" si="1344"/>
        <v>1.1936293901138591E-2</v>
      </c>
      <c r="I1162" s="3"/>
      <c r="J1162" s="306">
        <v>44389</v>
      </c>
      <c r="K1162" s="176">
        <v>1808.5</v>
      </c>
      <c r="L1162" s="176">
        <v>1835</v>
      </c>
      <c r="M1162" s="176">
        <v>1791</v>
      </c>
      <c r="N1162" s="178">
        <v>1815</v>
      </c>
      <c r="O1162" s="5">
        <f t="shared" si="1287"/>
        <v>44</v>
      </c>
      <c r="P1162" s="8">
        <f t="shared" si="1288"/>
        <v>2.4329554879734587E-2</v>
      </c>
      <c r="Q1162" s="8">
        <f>(AVERAGE(P1159:P1161))*Q1239</f>
        <v>8.4032129263741529E-3</v>
      </c>
      <c r="R1162" s="8">
        <f>P1161/P1239</f>
        <v>0.55211469664572199</v>
      </c>
      <c r="S1162" s="109">
        <f t="shared" si="1273"/>
        <v>1793.3027894226523</v>
      </c>
      <c r="T1162" s="5">
        <f t="shared" si="1274"/>
        <v>13.5</v>
      </c>
      <c r="U1162" s="8">
        <f t="shared" si="1331"/>
        <v>0.55000000000000004</v>
      </c>
      <c r="V1162" s="19">
        <f t="shared" si="1275"/>
        <v>0</v>
      </c>
      <c r="W1162" s="109">
        <f t="shared" si="1276"/>
        <v>1823.6972105773477</v>
      </c>
      <c r="X1162" s="5">
        <f t="shared" si="1277"/>
        <v>16.5</v>
      </c>
      <c r="Y1162" s="8">
        <f t="shared" si="1332"/>
        <v>0.44999999999999996</v>
      </c>
      <c r="Z1162" s="5">
        <f t="shared" si="1278"/>
        <v>0</v>
      </c>
      <c r="AA1162" s="5">
        <f>K1162*AA1239</f>
        <v>23.5105</v>
      </c>
      <c r="AB1162" s="5">
        <f t="shared" si="1289"/>
        <v>12.980492575489247</v>
      </c>
      <c r="AC1162" s="2">
        <f t="shared" si="1333"/>
        <v>44389</v>
      </c>
      <c r="AD1162" s="43">
        <f t="shared" si="1299"/>
        <v>1795</v>
      </c>
      <c r="AE1162" s="235">
        <v>8.4</v>
      </c>
      <c r="AF1162" s="131">
        <f>(AK1161&gt;AF1239)*1</f>
        <v>1</v>
      </c>
      <c r="AG1162" s="112">
        <f>MROUND((AD1162*AG1239),5)</f>
        <v>1760</v>
      </c>
      <c r="AH1162" s="113">
        <f>MROUND((AE1162*AH1239),0.1)</f>
        <v>1.5</v>
      </c>
      <c r="AI1162" s="60">
        <f t="shared" si="1300"/>
        <v>4.4000000000000909</v>
      </c>
      <c r="AJ1162" s="60">
        <f t="shared" si="1279"/>
        <v>1808.5</v>
      </c>
      <c r="AK1162" s="133">
        <f t="shared" si="1280"/>
        <v>1815</v>
      </c>
      <c r="AL1162" s="41">
        <f t="shared" si="1290"/>
        <v>1825</v>
      </c>
      <c r="AM1162" s="56">
        <f t="shared" si="1297"/>
        <v>8.5</v>
      </c>
      <c r="AN1162" s="82">
        <f t="shared" si="1298"/>
        <v>1</v>
      </c>
      <c r="AO1162" s="82">
        <f t="shared" si="1301"/>
        <v>0</v>
      </c>
      <c r="AP1162" s="33">
        <f t="shared" si="1316"/>
        <v>1</v>
      </c>
      <c r="AQ1162" s="29">
        <f t="shared" si="1302"/>
        <v>8.4</v>
      </c>
      <c r="AR1162" s="86">
        <f t="shared" si="1303"/>
        <v>1</v>
      </c>
      <c r="AS1162" s="33">
        <f t="shared" si="1304"/>
        <v>0</v>
      </c>
      <c r="AT1162" s="19">
        <f t="shared" si="1305"/>
        <v>0</v>
      </c>
      <c r="AU1162" s="18">
        <f t="shared" si="1317"/>
        <v>0</v>
      </c>
      <c r="AV1162" s="5">
        <f t="shared" si="1318"/>
        <v>0</v>
      </c>
      <c r="AW1162" s="17">
        <f t="shared" si="1306"/>
        <v>0</v>
      </c>
      <c r="AX1162" s="17">
        <f t="shared" si="1307"/>
        <v>0</v>
      </c>
      <c r="AY1162" s="17">
        <f t="shared" si="1319"/>
        <v>0</v>
      </c>
      <c r="AZ1162" s="19">
        <f t="shared" si="1320"/>
        <v>0</v>
      </c>
      <c r="BA1162" s="19">
        <f t="shared" si="1321"/>
        <v>0</v>
      </c>
      <c r="BB1162" s="19">
        <f t="shared" si="1322"/>
        <v>0</v>
      </c>
      <c r="BC1162" s="19">
        <f t="shared" si="1323"/>
        <v>0</v>
      </c>
      <c r="BD1162" s="17">
        <f t="shared" si="1324"/>
        <v>0</v>
      </c>
      <c r="BE1162" s="17">
        <f t="shared" si="1308"/>
        <v>0</v>
      </c>
      <c r="BF1162" s="38">
        <f t="shared" si="1309"/>
        <v>0</v>
      </c>
      <c r="BG1162" s="38">
        <f t="shared" si="1310"/>
        <v>0</v>
      </c>
      <c r="BH1162" s="38">
        <f t="shared" si="1325"/>
        <v>0</v>
      </c>
      <c r="BI1162" s="38">
        <f t="shared" si="1311"/>
        <v>-1.5</v>
      </c>
      <c r="BJ1162" s="5">
        <f t="shared" si="1312"/>
        <v>8.4</v>
      </c>
      <c r="BK1162" s="5">
        <f t="shared" si="1326"/>
        <v>0</v>
      </c>
      <c r="BL1162" s="22">
        <f t="shared" si="1327"/>
        <v>0</v>
      </c>
      <c r="BM1162" s="5">
        <f t="shared" si="1328"/>
        <v>6.9</v>
      </c>
      <c r="BN1162" s="66">
        <f t="shared" si="1329"/>
        <v>690</v>
      </c>
      <c r="BO1162" s="5">
        <f>AP1162*BO2000</f>
        <v>0</v>
      </c>
      <c r="BP1162" s="5">
        <f>AU1162*BP1239</f>
        <v>0</v>
      </c>
      <c r="BQ1162" s="5">
        <f t="shared" si="1282"/>
        <v>-39</v>
      </c>
      <c r="BR1162" s="356">
        <f t="shared" si="1341"/>
        <v>651</v>
      </c>
      <c r="BS1162" s="5">
        <f t="shared" si="1330"/>
        <v>1815</v>
      </c>
      <c r="BT1162" s="6"/>
      <c r="BU1162" s="306">
        <v>44389</v>
      </c>
      <c r="BV1162" s="38">
        <f t="shared" si="1313"/>
        <v>1815</v>
      </c>
      <c r="BW1162" s="66">
        <f>BV27*BV1162</f>
        <v>149530.40039545231</v>
      </c>
      <c r="BX1162" s="66">
        <f t="shared" si="1336"/>
        <v>362.49794035262312</v>
      </c>
      <c r="BY1162" s="17">
        <f t="shared" si="1334"/>
        <v>1</v>
      </c>
      <c r="BZ1162" s="17">
        <f t="shared" si="1337"/>
        <v>0</v>
      </c>
      <c r="CA1162" s="66">
        <f t="shared" si="1283"/>
        <v>651</v>
      </c>
      <c r="CB1162" s="66">
        <f>N3+CE1162</f>
        <v>291633</v>
      </c>
      <c r="CC1162" s="66">
        <f>MAX(BW404:BW1162)</f>
        <v>167078.59614434009</v>
      </c>
      <c r="CD1162" s="66">
        <f t="shared" si="1314"/>
        <v>-17548.195748887782</v>
      </c>
      <c r="CE1162" s="66">
        <f t="shared" si="1284"/>
        <v>241633</v>
      </c>
      <c r="CF1162" s="66">
        <f>MAX(CE404:CE1162)</f>
        <v>242878</v>
      </c>
      <c r="CG1162" s="66">
        <f t="shared" si="1315"/>
        <v>-1245</v>
      </c>
      <c r="CH1162" s="370">
        <f t="shared" si="1281"/>
        <v>44389</v>
      </c>
      <c r="CI1162" s="17">
        <f t="shared" si="1338"/>
        <v>1</v>
      </c>
      <c r="CJ1162" s="17">
        <f t="shared" si="1339"/>
        <v>0</v>
      </c>
      <c r="CK1162" s="38">
        <f>MAX(BV38:BV1162)</f>
        <v>2028</v>
      </c>
      <c r="CL1162" s="38">
        <f t="shared" si="1335"/>
        <v>-213</v>
      </c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59"/>
      <c r="DC1162" s="59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</row>
    <row r="1163" spans="1:147" customFormat="1" x14ac:dyDescent="0.25">
      <c r="A1163" s="3"/>
      <c r="B1163" s="254">
        <f t="shared" si="1342"/>
        <v>44123</v>
      </c>
      <c r="C1163" s="5">
        <f t="shared" si="1345"/>
        <v>88254</v>
      </c>
      <c r="D1163" s="5">
        <v>0</v>
      </c>
      <c r="E1163" s="66">
        <f t="shared" si="1340"/>
        <v>0</v>
      </c>
      <c r="F1163" s="66">
        <f t="shared" si="1343"/>
        <v>871</v>
      </c>
      <c r="G1163" s="4">
        <f t="shared" si="1346"/>
        <v>89125</v>
      </c>
      <c r="H1163" s="8">
        <f t="shared" si="1344"/>
        <v>9.8692410542298367E-3</v>
      </c>
      <c r="I1163" s="3"/>
      <c r="J1163" s="306">
        <v>44396</v>
      </c>
      <c r="K1163" s="176">
        <v>1811.6</v>
      </c>
      <c r="L1163" s="176">
        <v>1825.9</v>
      </c>
      <c r="M1163" s="176">
        <v>1789.1</v>
      </c>
      <c r="N1163" s="178">
        <v>1801.8</v>
      </c>
      <c r="O1163" s="5">
        <f t="shared" si="1287"/>
        <v>36.800000000000182</v>
      </c>
      <c r="P1163" s="8">
        <f t="shared" si="1288"/>
        <v>2.0313534996688112E-2</v>
      </c>
      <c r="Q1163" s="8">
        <f>(AVERAGE(P1160:P1162))*Q1239</f>
        <v>9.266606051074466E-3</v>
      </c>
      <c r="R1163" s="8">
        <f>P1162/P1239</f>
        <v>0.68997011067128877</v>
      </c>
      <c r="S1163" s="109">
        <f t="shared" si="1273"/>
        <v>1794.8126164778735</v>
      </c>
      <c r="T1163" s="5">
        <f t="shared" si="1274"/>
        <v>16.599999999999909</v>
      </c>
      <c r="U1163" s="8">
        <f t="shared" si="1331"/>
        <v>0.52571428571428835</v>
      </c>
      <c r="V1163" s="19">
        <f t="shared" si="1275"/>
        <v>0</v>
      </c>
      <c r="W1163" s="109">
        <f t="shared" si="1276"/>
        <v>1828.3873835221264</v>
      </c>
      <c r="X1163" s="5">
        <f t="shared" si="1277"/>
        <v>18.400000000000091</v>
      </c>
      <c r="Y1163" s="8">
        <f t="shared" si="1332"/>
        <v>0.47428571428571165</v>
      </c>
      <c r="Z1163" s="5">
        <f t="shared" si="1278"/>
        <v>0</v>
      </c>
      <c r="AA1163" s="5">
        <f>K1163*AA1239</f>
        <v>23.550799999999999</v>
      </c>
      <c r="AB1163" s="5">
        <f t="shared" si="1289"/>
        <v>16.249348082397386</v>
      </c>
      <c r="AC1163" s="2">
        <f t="shared" si="1333"/>
        <v>44396</v>
      </c>
      <c r="AD1163" s="43">
        <f t="shared" si="1299"/>
        <v>1795</v>
      </c>
      <c r="AE1163" s="235">
        <v>7.1</v>
      </c>
      <c r="AF1163" s="131">
        <f>(AK1162&gt;AF1239)*1</f>
        <v>1</v>
      </c>
      <c r="AG1163" s="112">
        <f>MROUND((AD1163*AG1239),5)</f>
        <v>1760</v>
      </c>
      <c r="AH1163" s="113">
        <f>MROUND((AE1163*AH1239),0.1)</f>
        <v>1.3</v>
      </c>
      <c r="AI1163" s="60">
        <f t="shared" si="1300"/>
        <v>-13.200000000000045</v>
      </c>
      <c r="AJ1163" s="60">
        <f t="shared" si="1279"/>
        <v>1811.6</v>
      </c>
      <c r="AK1163" s="133">
        <f t="shared" si="1280"/>
        <v>1801.8</v>
      </c>
      <c r="AL1163" s="41">
        <f t="shared" si="1290"/>
        <v>1830</v>
      </c>
      <c r="AM1163" s="56">
        <f t="shared" si="1297"/>
        <v>5.8000000000000007</v>
      </c>
      <c r="AN1163" s="82">
        <f t="shared" si="1298"/>
        <v>0</v>
      </c>
      <c r="AO1163" s="82">
        <f t="shared" si="1301"/>
        <v>1</v>
      </c>
      <c r="AP1163" s="33">
        <f t="shared" si="1316"/>
        <v>1</v>
      </c>
      <c r="AQ1163" s="29">
        <f t="shared" si="1302"/>
        <v>7.1</v>
      </c>
      <c r="AR1163" s="86">
        <f t="shared" si="1303"/>
        <v>1</v>
      </c>
      <c r="AS1163" s="33">
        <f t="shared" si="1304"/>
        <v>0</v>
      </c>
      <c r="AT1163" s="19">
        <f t="shared" si="1305"/>
        <v>0</v>
      </c>
      <c r="AU1163" s="18">
        <f t="shared" si="1317"/>
        <v>0</v>
      </c>
      <c r="AV1163" s="5">
        <f t="shared" si="1318"/>
        <v>0</v>
      </c>
      <c r="AW1163" s="17">
        <f t="shared" si="1306"/>
        <v>0</v>
      </c>
      <c r="AX1163" s="17">
        <f t="shared" si="1307"/>
        <v>0</v>
      </c>
      <c r="AY1163" s="17">
        <f t="shared" si="1319"/>
        <v>0</v>
      </c>
      <c r="AZ1163" s="19">
        <f t="shared" si="1320"/>
        <v>0</v>
      </c>
      <c r="BA1163" s="19">
        <f t="shared" si="1321"/>
        <v>0</v>
      </c>
      <c r="BB1163" s="19">
        <f t="shared" si="1322"/>
        <v>0</v>
      </c>
      <c r="BC1163" s="19">
        <f t="shared" si="1323"/>
        <v>0</v>
      </c>
      <c r="BD1163" s="17">
        <f t="shared" si="1324"/>
        <v>0</v>
      </c>
      <c r="BE1163" s="17">
        <f t="shared" si="1308"/>
        <v>0</v>
      </c>
      <c r="BF1163" s="38">
        <f t="shared" si="1309"/>
        <v>0</v>
      </c>
      <c r="BG1163" s="38">
        <f t="shared" si="1310"/>
        <v>0</v>
      </c>
      <c r="BH1163" s="38">
        <f t="shared" si="1325"/>
        <v>0</v>
      </c>
      <c r="BI1163" s="38">
        <f t="shared" si="1311"/>
        <v>-1.3</v>
      </c>
      <c r="BJ1163" s="5">
        <f t="shared" si="1312"/>
        <v>7.1</v>
      </c>
      <c r="BK1163" s="5">
        <f t="shared" si="1326"/>
        <v>0</v>
      </c>
      <c r="BL1163" s="22">
        <f t="shared" si="1327"/>
        <v>0</v>
      </c>
      <c r="BM1163" s="5">
        <f t="shared" si="1328"/>
        <v>5.8</v>
      </c>
      <c r="BN1163" s="66">
        <f t="shared" si="1329"/>
        <v>580</v>
      </c>
      <c r="BO1163" s="5">
        <f>AP1163*BO2001</f>
        <v>0</v>
      </c>
      <c r="BP1163" s="5">
        <f>AU1163*BP1239</f>
        <v>0</v>
      </c>
      <c r="BQ1163" s="5">
        <f t="shared" si="1282"/>
        <v>-39</v>
      </c>
      <c r="BR1163" s="356">
        <f t="shared" si="1341"/>
        <v>541</v>
      </c>
      <c r="BS1163" s="5">
        <f t="shared" si="1330"/>
        <v>1801.8</v>
      </c>
      <c r="BT1163" s="6"/>
      <c r="BU1163" s="306">
        <v>44396</v>
      </c>
      <c r="BV1163" s="38">
        <f t="shared" si="1313"/>
        <v>1801.8</v>
      </c>
      <c r="BW1163" s="66">
        <f>BV27*BV1163</f>
        <v>148442.90657439447</v>
      </c>
      <c r="BX1163" s="66">
        <f t="shared" si="1336"/>
        <v>-1087.4938210578403</v>
      </c>
      <c r="BY1163" s="17">
        <f t="shared" si="1334"/>
        <v>0</v>
      </c>
      <c r="BZ1163" s="17">
        <f t="shared" si="1337"/>
        <v>1</v>
      </c>
      <c r="CA1163" s="66">
        <f t="shared" si="1283"/>
        <v>541</v>
      </c>
      <c r="CB1163" s="66">
        <f>N3+CE1163</f>
        <v>292174</v>
      </c>
      <c r="CC1163" s="66">
        <f>MAX(BW404:BW1163)</f>
        <v>167078.59614434009</v>
      </c>
      <c r="CD1163" s="66">
        <f t="shared" si="1314"/>
        <v>-18635.689569945622</v>
      </c>
      <c r="CE1163" s="66">
        <f t="shared" si="1284"/>
        <v>242174</v>
      </c>
      <c r="CF1163" s="66">
        <f>MAX(CE404:CE1163)</f>
        <v>242878</v>
      </c>
      <c r="CG1163" s="66">
        <f t="shared" si="1315"/>
        <v>-704</v>
      </c>
      <c r="CH1163" s="370">
        <f t="shared" si="1281"/>
        <v>44396</v>
      </c>
      <c r="CI1163" s="17">
        <f t="shared" si="1338"/>
        <v>1</v>
      </c>
      <c r="CJ1163" s="17">
        <f t="shared" si="1339"/>
        <v>0</v>
      </c>
      <c r="CK1163" s="38">
        <f>MAX(BV38:BV1163)</f>
        <v>2028</v>
      </c>
      <c r="CL1163" s="38">
        <f t="shared" si="1335"/>
        <v>-226.20000000000005</v>
      </c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59"/>
      <c r="DC1163" s="59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</row>
    <row r="1164" spans="1:147" customFormat="1" x14ac:dyDescent="0.25">
      <c r="A1164" s="3"/>
      <c r="B1164" s="254">
        <f t="shared" si="1342"/>
        <v>44130</v>
      </c>
      <c r="C1164" s="5">
        <f t="shared" si="1345"/>
        <v>89125</v>
      </c>
      <c r="D1164" s="5">
        <v>0</v>
      </c>
      <c r="E1164" s="66">
        <f t="shared" si="1340"/>
        <v>0</v>
      </c>
      <c r="F1164" s="66">
        <f t="shared" si="1343"/>
        <v>821</v>
      </c>
      <c r="G1164" s="4">
        <f t="shared" si="1346"/>
        <v>89946</v>
      </c>
      <c r="H1164" s="8">
        <f t="shared" si="1344"/>
        <v>9.2117812061711084E-3</v>
      </c>
      <c r="I1164" s="3"/>
      <c r="J1164" s="306">
        <v>44403</v>
      </c>
      <c r="K1164" s="176">
        <v>1802.3</v>
      </c>
      <c r="L1164" s="176">
        <v>1837.5</v>
      </c>
      <c r="M1164" s="176">
        <v>1795.6</v>
      </c>
      <c r="N1164" s="178">
        <v>1817.2</v>
      </c>
      <c r="O1164" s="5">
        <f t="shared" si="1287"/>
        <v>41.900000000000091</v>
      </c>
      <c r="P1164" s="8">
        <f t="shared" si="1288"/>
        <v>2.3248071908117455E-2</v>
      </c>
      <c r="Q1164" s="8">
        <f>(AVERAGE(P1161:P1163))*Q1239</f>
        <v>8.5482161793272188E-3</v>
      </c>
      <c r="R1164" s="8">
        <f>P1163/P1239</f>
        <v>0.57607843871670916</v>
      </c>
      <c r="S1164" s="109">
        <f t="shared" si="1273"/>
        <v>1786.8935499799984</v>
      </c>
      <c r="T1164" s="5">
        <f t="shared" si="1274"/>
        <v>17.299999999999955</v>
      </c>
      <c r="U1164" s="8">
        <f t="shared" si="1331"/>
        <v>0.505714285714287</v>
      </c>
      <c r="V1164" s="19">
        <f t="shared" si="1275"/>
        <v>0</v>
      </c>
      <c r="W1164" s="109">
        <f t="shared" si="1276"/>
        <v>1817.7064500200015</v>
      </c>
      <c r="X1164" s="5">
        <f t="shared" si="1277"/>
        <v>17.700000000000045</v>
      </c>
      <c r="Y1164" s="8">
        <f t="shared" si="1332"/>
        <v>0.494285714285713</v>
      </c>
      <c r="Z1164" s="5">
        <f t="shared" si="1278"/>
        <v>0</v>
      </c>
      <c r="AA1164" s="5">
        <f>K1164*AA1239</f>
        <v>23.4299</v>
      </c>
      <c r="AB1164" s="5">
        <f t="shared" si="1289"/>
        <v>13.497460211288624</v>
      </c>
      <c r="AC1164" s="2">
        <f t="shared" si="1333"/>
        <v>44403</v>
      </c>
      <c r="AD1164" s="43">
        <f t="shared" si="1299"/>
        <v>1785</v>
      </c>
      <c r="AE1164" s="235">
        <v>8.5</v>
      </c>
      <c r="AF1164" s="131">
        <f>(AK1163&gt;AF1239)*1</f>
        <v>1</v>
      </c>
      <c r="AG1164" s="112">
        <f>MROUND((AD1164*AG1239),5)</f>
        <v>1750</v>
      </c>
      <c r="AH1164" s="113">
        <f>MROUND((AE1164*AH1239),0.1)</f>
        <v>1.5</v>
      </c>
      <c r="AI1164" s="60">
        <f t="shared" si="1300"/>
        <v>15.400000000000091</v>
      </c>
      <c r="AJ1164" s="60">
        <f t="shared" si="1279"/>
        <v>1802.3</v>
      </c>
      <c r="AK1164" s="133">
        <f t="shared" si="1280"/>
        <v>1817.2</v>
      </c>
      <c r="AL1164" s="41">
        <f t="shared" si="1290"/>
        <v>1820</v>
      </c>
      <c r="AM1164" s="56">
        <f t="shared" si="1297"/>
        <v>7.7</v>
      </c>
      <c r="AN1164" s="82">
        <f t="shared" si="1298"/>
        <v>1</v>
      </c>
      <c r="AO1164" s="82">
        <f t="shared" si="1301"/>
        <v>0</v>
      </c>
      <c r="AP1164" s="33">
        <f t="shared" si="1316"/>
        <v>1</v>
      </c>
      <c r="AQ1164" s="29">
        <f t="shared" si="1302"/>
        <v>8.5</v>
      </c>
      <c r="AR1164" s="86">
        <f t="shared" si="1303"/>
        <v>1</v>
      </c>
      <c r="AS1164" s="33">
        <f t="shared" si="1304"/>
        <v>0</v>
      </c>
      <c r="AT1164" s="19">
        <f t="shared" si="1305"/>
        <v>0</v>
      </c>
      <c r="AU1164" s="18">
        <f t="shared" si="1317"/>
        <v>0</v>
      </c>
      <c r="AV1164" s="5">
        <f t="shared" si="1318"/>
        <v>0</v>
      </c>
      <c r="AW1164" s="17">
        <f t="shared" si="1306"/>
        <v>0</v>
      </c>
      <c r="AX1164" s="17">
        <f t="shared" si="1307"/>
        <v>0</v>
      </c>
      <c r="AY1164" s="17">
        <f t="shared" si="1319"/>
        <v>0</v>
      </c>
      <c r="AZ1164" s="19">
        <f t="shared" si="1320"/>
        <v>0</v>
      </c>
      <c r="BA1164" s="19">
        <f t="shared" si="1321"/>
        <v>0</v>
      </c>
      <c r="BB1164" s="19">
        <f t="shared" si="1322"/>
        <v>0</v>
      </c>
      <c r="BC1164" s="19">
        <f t="shared" si="1323"/>
        <v>0</v>
      </c>
      <c r="BD1164" s="17">
        <f t="shared" si="1324"/>
        <v>0</v>
      </c>
      <c r="BE1164" s="17">
        <f t="shared" si="1308"/>
        <v>0</v>
      </c>
      <c r="BF1164" s="38">
        <f t="shared" si="1309"/>
        <v>0</v>
      </c>
      <c r="BG1164" s="38">
        <f t="shared" si="1310"/>
        <v>0</v>
      </c>
      <c r="BH1164" s="38">
        <f t="shared" si="1325"/>
        <v>0</v>
      </c>
      <c r="BI1164" s="38">
        <f t="shared" si="1311"/>
        <v>-1.5</v>
      </c>
      <c r="BJ1164" s="5">
        <f t="shared" si="1312"/>
        <v>8.5</v>
      </c>
      <c r="BK1164" s="5">
        <f t="shared" si="1326"/>
        <v>0</v>
      </c>
      <c r="BL1164" s="22">
        <f t="shared" si="1327"/>
        <v>0</v>
      </c>
      <c r="BM1164" s="5">
        <f t="shared" si="1328"/>
        <v>7</v>
      </c>
      <c r="BN1164" s="66">
        <f t="shared" si="1329"/>
        <v>700</v>
      </c>
      <c r="BO1164" s="5">
        <f>AP1164*BO2002</f>
        <v>0</v>
      </c>
      <c r="BP1164" s="5">
        <f>AU1164*BP1239</f>
        <v>0</v>
      </c>
      <c r="BQ1164" s="5">
        <f t="shared" si="1282"/>
        <v>-39</v>
      </c>
      <c r="BR1164" s="356">
        <f t="shared" ref="BR1164:BR1191" si="1347">BQ1164+BP1164+BO1164+BN1164</f>
        <v>661</v>
      </c>
      <c r="BS1164" s="5">
        <f t="shared" si="1330"/>
        <v>1817.2</v>
      </c>
      <c r="BT1164" s="6"/>
      <c r="BU1164" s="306">
        <v>44403</v>
      </c>
      <c r="BV1164" s="38">
        <f t="shared" si="1313"/>
        <v>1817.2</v>
      </c>
      <c r="BW1164" s="66">
        <f>BV27*BV1164</f>
        <v>149711.6493656286</v>
      </c>
      <c r="BX1164" s="66">
        <f t="shared" si="1336"/>
        <v>1268.7427912341373</v>
      </c>
      <c r="BY1164" s="17">
        <f t="shared" si="1334"/>
        <v>1</v>
      </c>
      <c r="BZ1164" s="17">
        <f t="shared" si="1337"/>
        <v>0</v>
      </c>
      <c r="CA1164" s="66">
        <f t="shared" si="1283"/>
        <v>661</v>
      </c>
      <c r="CB1164" s="66">
        <f>N3+CE1164</f>
        <v>292835</v>
      </c>
      <c r="CC1164" s="66">
        <f>MAX(BW404:BW1164)</f>
        <v>167078.59614434009</v>
      </c>
      <c r="CD1164" s="66">
        <f t="shared" si="1314"/>
        <v>-17366.946778711485</v>
      </c>
      <c r="CE1164" s="66">
        <f t="shared" si="1284"/>
        <v>242835</v>
      </c>
      <c r="CF1164" s="66">
        <f>MAX(CE404:CE1164)</f>
        <v>242878</v>
      </c>
      <c r="CG1164" s="66">
        <f t="shared" si="1315"/>
        <v>-43</v>
      </c>
      <c r="CH1164" s="370">
        <f t="shared" si="1281"/>
        <v>44403</v>
      </c>
      <c r="CI1164" s="17">
        <f t="shared" si="1338"/>
        <v>1</v>
      </c>
      <c r="CJ1164" s="17">
        <f t="shared" si="1339"/>
        <v>0</v>
      </c>
      <c r="CK1164" s="38">
        <f>MAX(BV38:BV1164)</f>
        <v>2028</v>
      </c>
      <c r="CL1164" s="38">
        <f t="shared" si="1335"/>
        <v>-210.79999999999995</v>
      </c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59"/>
      <c r="DC1164" s="59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</row>
    <row r="1165" spans="1:147" customFormat="1" x14ac:dyDescent="0.25">
      <c r="A1165" s="3"/>
      <c r="B1165" s="254">
        <f t="shared" si="1342"/>
        <v>44137</v>
      </c>
      <c r="C1165" s="5">
        <f t="shared" si="1345"/>
        <v>89946</v>
      </c>
      <c r="D1165" s="5">
        <v>0</v>
      </c>
      <c r="E1165" s="66">
        <f t="shared" si="1340"/>
        <v>0</v>
      </c>
      <c r="F1165" s="66">
        <f t="shared" si="1343"/>
        <v>1602</v>
      </c>
      <c r="G1165" s="4">
        <f t="shared" si="1346"/>
        <v>91548</v>
      </c>
      <c r="H1165" s="8">
        <f t="shared" si="1344"/>
        <v>1.7810686411847108E-2</v>
      </c>
      <c r="I1165" s="3"/>
      <c r="J1165" s="306">
        <v>44410</v>
      </c>
      <c r="K1165" s="176">
        <v>1817</v>
      </c>
      <c r="L1165" s="176">
        <v>1835.9</v>
      </c>
      <c r="M1165" s="176">
        <v>1759.5</v>
      </c>
      <c r="N1165" s="178">
        <v>1763.1</v>
      </c>
      <c r="O1165" s="5">
        <f t="shared" si="1287"/>
        <v>76.400000000000091</v>
      </c>
      <c r="P1165" s="8">
        <f t="shared" si="1288"/>
        <v>4.2047330764997295E-2</v>
      </c>
      <c r="Q1165" s="8">
        <f>(AVERAGE(P1162:P1164))*Q1239</f>
        <v>9.0521549046053539E-3</v>
      </c>
      <c r="R1165" s="8">
        <f>P1164/P1239</f>
        <v>0.65929996774001265</v>
      </c>
      <c r="S1165" s="109">
        <f t="shared" si="1273"/>
        <v>1800.552234538332</v>
      </c>
      <c r="T1165" s="5">
        <f t="shared" si="1274"/>
        <v>17</v>
      </c>
      <c r="U1165" s="8">
        <f t="shared" si="1331"/>
        <v>0.51428571428571423</v>
      </c>
      <c r="V1165" s="19">
        <f t="shared" si="1275"/>
        <v>36.900000000000091</v>
      </c>
      <c r="W1165" s="109">
        <f t="shared" si="1276"/>
        <v>1833.447765461668</v>
      </c>
      <c r="X1165" s="5">
        <f t="shared" si="1277"/>
        <v>18</v>
      </c>
      <c r="Y1165" s="8">
        <f t="shared" si="1332"/>
        <v>0.48571428571428577</v>
      </c>
      <c r="Z1165" s="5">
        <f t="shared" si="1278"/>
        <v>0</v>
      </c>
      <c r="AA1165" s="5">
        <f>K1165*AA1239</f>
        <v>23.620999999999999</v>
      </c>
      <c r="AB1165" s="5">
        <f t="shared" si="1289"/>
        <v>15.573324537986839</v>
      </c>
      <c r="AC1165" s="2">
        <f t="shared" si="1333"/>
        <v>44410</v>
      </c>
      <c r="AD1165" s="43">
        <f t="shared" si="1299"/>
        <v>1800</v>
      </c>
      <c r="AE1165" s="235">
        <v>6.8</v>
      </c>
      <c r="AF1165" s="131">
        <f>(AK1164&gt;AF1239)*1</f>
        <v>1</v>
      </c>
      <c r="AG1165" s="112">
        <f>MROUND((AD1165*AG1239),5)</f>
        <v>1765</v>
      </c>
      <c r="AH1165" s="113">
        <f>MROUND((AE1165*AH1239),0.1)</f>
        <v>1.2000000000000002</v>
      </c>
      <c r="AI1165" s="60">
        <f t="shared" si="1300"/>
        <v>-54.100000000000136</v>
      </c>
      <c r="AJ1165" s="60">
        <f t="shared" si="1279"/>
        <v>1817</v>
      </c>
      <c r="AK1165" s="133">
        <f t="shared" si="1280"/>
        <v>1763.1</v>
      </c>
      <c r="AL1165" s="41">
        <f t="shared" si="1290"/>
        <v>1835</v>
      </c>
      <c r="AM1165" s="56">
        <f t="shared" si="1297"/>
        <v>6.7</v>
      </c>
      <c r="AN1165" s="82">
        <f t="shared" si="1298"/>
        <v>0</v>
      </c>
      <c r="AO1165" s="82">
        <f t="shared" si="1301"/>
        <v>1</v>
      </c>
      <c r="AP1165" s="33">
        <f t="shared" si="1316"/>
        <v>1</v>
      </c>
      <c r="AQ1165" s="29">
        <f t="shared" si="1302"/>
        <v>6.8</v>
      </c>
      <c r="AR1165" s="86">
        <f t="shared" si="1303"/>
        <v>0</v>
      </c>
      <c r="AS1165" s="33">
        <f t="shared" si="1304"/>
        <v>1</v>
      </c>
      <c r="AT1165" s="19">
        <f t="shared" si="1305"/>
        <v>1800</v>
      </c>
      <c r="AU1165" s="18">
        <f t="shared" si="1317"/>
        <v>0</v>
      </c>
      <c r="AV1165" s="5">
        <f t="shared" si="1318"/>
        <v>0</v>
      </c>
      <c r="AW1165" s="17">
        <f t="shared" si="1306"/>
        <v>0</v>
      </c>
      <c r="AX1165" s="17">
        <f t="shared" si="1307"/>
        <v>0</v>
      </c>
      <c r="AY1165" s="17">
        <f t="shared" si="1319"/>
        <v>0</v>
      </c>
      <c r="AZ1165" s="19">
        <f t="shared" si="1320"/>
        <v>0</v>
      </c>
      <c r="BA1165" s="19">
        <f t="shared" si="1321"/>
        <v>1800</v>
      </c>
      <c r="BB1165" s="19">
        <f t="shared" si="1322"/>
        <v>1765</v>
      </c>
      <c r="BC1165" s="19">
        <f t="shared" si="1323"/>
        <v>0</v>
      </c>
      <c r="BD1165" s="17">
        <f t="shared" si="1324"/>
        <v>0</v>
      </c>
      <c r="BE1165" s="17">
        <f t="shared" si="1308"/>
        <v>1</v>
      </c>
      <c r="BF1165" s="38">
        <f t="shared" si="1309"/>
        <v>1765</v>
      </c>
      <c r="BG1165" s="38">
        <f t="shared" si="1310"/>
        <v>0</v>
      </c>
      <c r="BH1165" s="38">
        <f t="shared" si="1325"/>
        <v>-35</v>
      </c>
      <c r="BI1165" s="38">
        <f t="shared" si="1311"/>
        <v>-36.200000000000003</v>
      </c>
      <c r="BJ1165" s="5">
        <f t="shared" si="1312"/>
        <v>6.8</v>
      </c>
      <c r="BK1165" s="5">
        <f t="shared" si="1326"/>
        <v>0</v>
      </c>
      <c r="BL1165" s="22">
        <f t="shared" si="1327"/>
        <v>0</v>
      </c>
      <c r="BM1165" s="5">
        <f t="shared" si="1328"/>
        <v>-29.400000000000002</v>
      </c>
      <c r="BN1165" s="66">
        <f t="shared" si="1329"/>
        <v>-2940</v>
      </c>
      <c r="BO1165" s="5">
        <f>AP1165*BO2003</f>
        <v>0</v>
      </c>
      <c r="BP1165" s="5">
        <f>AU1165*BP1239</f>
        <v>0</v>
      </c>
      <c r="BQ1165" s="5">
        <f t="shared" si="1282"/>
        <v>-39</v>
      </c>
      <c r="BR1165" s="356">
        <f t="shared" si="1347"/>
        <v>-2979</v>
      </c>
      <c r="BS1165" s="5">
        <f t="shared" si="1330"/>
        <v>1763.1</v>
      </c>
      <c r="BT1165" s="6"/>
      <c r="BU1165" s="306">
        <v>44410</v>
      </c>
      <c r="BV1165" s="38">
        <f t="shared" si="1313"/>
        <v>1763.1</v>
      </c>
      <c r="BW1165" s="66">
        <f>BV27*BV1165</f>
        <v>145254.57241720217</v>
      </c>
      <c r="BX1165" s="66">
        <f t="shared" si="1336"/>
        <v>-4457.076948426431</v>
      </c>
      <c r="BY1165" s="17">
        <f t="shared" si="1334"/>
        <v>0</v>
      </c>
      <c r="BZ1165" s="17">
        <f t="shared" si="1337"/>
        <v>1</v>
      </c>
      <c r="CA1165" s="66">
        <f t="shared" si="1283"/>
        <v>-2979</v>
      </c>
      <c r="CB1165" s="66">
        <f>N3+CE1165</f>
        <v>289856</v>
      </c>
      <c r="CC1165" s="66">
        <f>MAX(BW404:BW1165)</f>
        <v>167078.59614434009</v>
      </c>
      <c r="CD1165" s="66">
        <f t="shared" si="1314"/>
        <v>-21824.023727137916</v>
      </c>
      <c r="CE1165" s="66">
        <f t="shared" si="1284"/>
        <v>239856</v>
      </c>
      <c r="CF1165" s="66">
        <f>MAX(CE404:CE1165)</f>
        <v>242878</v>
      </c>
      <c r="CG1165" s="66">
        <f t="shared" si="1315"/>
        <v>-3022</v>
      </c>
      <c r="CH1165" s="370">
        <f t="shared" si="1281"/>
        <v>44410</v>
      </c>
      <c r="CI1165" s="17">
        <f t="shared" si="1338"/>
        <v>0</v>
      </c>
      <c r="CJ1165" s="17">
        <f t="shared" si="1339"/>
        <v>1</v>
      </c>
      <c r="CK1165" s="38">
        <f>MAX(BV38:BV1165)</f>
        <v>2028</v>
      </c>
      <c r="CL1165" s="38">
        <f t="shared" si="1335"/>
        <v>-264.90000000000009</v>
      </c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59"/>
      <c r="DC1165" s="59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</row>
    <row r="1166" spans="1:147" customFormat="1" x14ac:dyDescent="0.25">
      <c r="A1166" s="3"/>
      <c r="B1166" s="254">
        <f t="shared" si="1342"/>
        <v>44144</v>
      </c>
      <c r="C1166" s="5">
        <f t="shared" si="1345"/>
        <v>91548</v>
      </c>
      <c r="D1166" s="5">
        <v>0</v>
      </c>
      <c r="E1166" s="66">
        <f t="shared" si="1340"/>
        <v>0</v>
      </c>
      <c r="F1166" s="66">
        <f t="shared" si="1343"/>
        <v>-2809.0000000000005</v>
      </c>
      <c r="G1166" s="4">
        <f t="shared" si="1346"/>
        <v>88739</v>
      </c>
      <c r="H1166" s="8">
        <f t="shared" si="1344"/>
        <v>-3.0683357364442703E-2</v>
      </c>
      <c r="I1166" s="3"/>
      <c r="J1166" s="306">
        <v>44417</v>
      </c>
      <c r="K1166" s="176">
        <v>1765</v>
      </c>
      <c r="L1166" s="176">
        <v>1781.9</v>
      </c>
      <c r="M1166" s="176">
        <v>1675.9</v>
      </c>
      <c r="N1166" s="178">
        <v>1778.2</v>
      </c>
      <c r="O1166" s="5">
        <f t="shared" si="1287"/>
        <v>106</v>
      </c>
      <c r="P1166" s="8">
        <f t="shared" si="1288"/>
        <v>6.0056657223796037E-2</v>
      </c>
      <c r="Q1166" s="8">
        <f>(AVERAGE(P1163:P1165))*Q1239</f>
        <v>1.1414525022640383E-2</v>
      </c>
      <c r="R1166" s="8">
        <f>P1165/P1239</f>
        <v>1.1924345350651131</v>
      </c>
      <c r="S1166" s="109">
        <f t="shared" si="1273"/>
        <v>1744.8533633350398</v>
      </c>
      <c r="T1166" s="5">
        <f t="shared" si="1274"/>
        <v>20</v>
      </c>
      <c r="U1166" s="8">
        <f t="shared" si="1331"/>
        <v>0.5</v>
      </c>
      <c r="V1166" s="19">
        <f t="shared" si="1275"/>
        <v>0</v>
      </c>
      <c r="W1166" s="109">
        <f t="shared" si="1276"/>
        <v>1785.1466366649602</v>
      </c>
      <c r="X1166" s="5">
        <f t="shared" si="1277"/>
        <v>20</v>
      </c>
      <c r="Y1166" s="8">
        <f t="shared" si="1332"/>
        <v>0.5</v>
      </c>
      <c r="Z1166" s="5">
        <f t="shared" si="1278"/>
        <v>0</v>
      </c>
      <c r="AA1166" s="5">
        <f>K1166*AA1239</f>
        <v>22.945</v>
      </c>
      <c r="AB1166" s="5">
        <f t="shared" si="1289"/>
        <v>27.360410407069022</v>
      </c>
      <c r="AC1166" s="2">
        <f t="shared" si="1333"/>
        <v>44417</v>
      </c>
      <c r="AD1166" s="43">
        <f t="shared" si="1299"/>
        <v>1745</v>
      </c>
      <c r="AE1166" s="235">
        <v>8</v>
      </c>
      <c r="AF1166" s="131">
        <f>(AK1165&gt;AF1239)*1</f>
        <v>1</v>
      </c>
      <c r="AG1166" s="112">
        <f>MROUND((AD1166*AG1239),5)</f>
        <v>1710</v>
      </c>
      <c r="AH1166" s="113">
        <f>MROUND((AE1166*AH1239),0.1)</f>
        <v>1.4000000000000001</v>
      </c>
      <c r="AI1166" s="60">
        <f t="shared" si="1300"/>
        <v>15.100000000000136</v>
      </c>
      <c r="AJ1166" s="60">
        <f t="shared" si="1279"/>
        <v>1765</v>
      </c>
      <c r="AK1166" s="133">
        <f t="shared" si="1280"/>
        <v>1778.2</v>
      </c>
      <c r="AL1166" s="41">
        <f t="shared" si="1290"/>
        <v>1785</v>
      </c>
      <c r="AM1166" s="56">
        <f t="shared" si="1297"/>
        <v>7.6000000000000005</v>
      </c>
      <c r="AN1166" s="82">
        <f t="shared" si="1298"/>
        <v>1</v>
      </c>
      <c r="AO1166" s="82">
        <f t="shared" si="1301"/>
        <v>0</v>
      </c>
      <c r="AP1166" s="33">
        <f t="shared" si="1316"/>
        <v>1</v>
      </c>
      <c r="AQ1166" s="29">
        <f t="shared" si="1302"/>
        <v>8</v>
      </c>
      <c r="AR1166" s="86">
        <f t="shared" si="1303"/>
        <v>1</v>
      </c>
      <c r="AS1166" s="33">
        <f t="shared" si="1304"/>
        <v>0</v>
      </c>
      <c r="AT1166" s="19">
        <f t="shared" si="1305"/>
        <v>0</v>
      </c>
      <c r="AU1166" s="18">
        <f t="shared" si="1317"/>
        <v>0</v>
      </c>
      <c r="AV1166" s="5">
        <f t="shared" si="1318"/>
        <v>0</v>
      </c>
      <c r="AW1166" s="17">
        <f t="shared" si="1306"/>
        <v>0</v>
      </c>
      <c r="AX1166" s="17">
        <f t="shared" si="1307"/>
        <v>0</v>
      </c>
      <c r="AY1166" s="17">
        <f t="shared" si="1319"/>
        <v>0</v>
      </c>
      <c r="AZ1166" s="19">
        <f t="shared" si="1320"/>
        <v>0</v>
      </c>
      <c r="BA1166" s="19">
        <f t="shared" si="1321"/>
        <v>0</v>
      </c>
      <c r="BB1166" s="19">
        <f t="shared" si="1322"/>
        <v>0</v>
      </c>
      <c r="BC1166" s="19">
        <f t="shared" si="1323"/>
        <v>0</v>
      </c>
      <c r="BD1166" s="17">
        <f t="shared" si="1324"/>
        <v>0</v>
      </c>
      <c r="BE1166" s="17">
        <f t="shared" si="1308"/>
        <v>0</v>
      </c>
      <c r="BF1166" s="38">
        <f t="shared" si="1309"/>
        <v>0</v>
      </c>
      <c r="BG1166" s="38">
        <f t="shared" si="1310"/>
        <v>0</v>
      </c>
      <c r="BH1166" s="38">
        <f t="shared" si="1325"/>
        <v>0</v>
      </c>
      <c r="BI1166" s="38">
        <f t="shared" si="1311"/>
        <v>-1.4000000000000001</v>
      </c>
      <c r="BJ1166" s="5">
        <f t="shared" si="1312"/>
        <v>8</v>
      </c>
      <c r="BK1166" s="5">
        <f t="shared" si="1326"/>
        <v>0</v>
      </c>
      <c r="BL1166" s="22">
        <f t="shared" si="1327"/>
        <v>0</v>
      </c>
      <c r="BM1166" s="5">
        <f t="shared" si="1328"/>
        <v>6.6</v>
      </c>
      <c r="BN1166" s="66">
        <f t="shared" si="1329"/>
        <v>660</v>
      </c>
      <c r="BO1166" s="5">
        <f>AP1166*BO2004</f>
        <v>0</v>
      </c>
      <c r="BP1166" s="5">
        <f>AU1166*BP1239</f>
        <v>0</v>
      </c>
      <c r="BQ1166" s="5">
        <f t="shared" si="1282"/>
        <v>-39</v>
      </c>
      <c r="BR1166" s="356">
        <f t="shared" si="1347"/>
        <v>621</v>
      </c>
      <c r="BS1166" s="5">
        <f t="shared" si="1330"/>
        <v>1778.2</v>
      </c>
      <c r="BT1166" s="6"/>
      <c r="BU1166" s="306">
        <v>44417</v>
      </c>
      <c r="BV1166" s="38">
        <f t="shared" si="1313"/>
        <v>1778.2</v>
      </c>
      <c r="BW1166" s="66">
        <f>BV27*BV1166</f>
        <v>146498.59943977592</v>
      </c>
      <c r="BX1166" s="66">
        <f t="shared" si="1336"/>
        <v>1244.0270225737477</v>
      </c>
      <c r="BY1166" s="17">
        <f t="shared" si="1334"/>
        <v>1</v>
      </c>
      <c r="BZ1166" s="17">
        <f t="shared" si="1337"/>
        <v>0</v>
      </c>
      <c r="CA1166" s="66">
        <f t="shared" si="1283"/>
        <v>621</v>
      </c>
      <c r="CB1166" s="66">
        <f>N3+CE1166</f>
        <v>290477</v>
      </c>
      <c r="CC1166" s="66">
        <f>MAX(BW404:BW1166)</f>
        <v>167078.59614434009</v>
      </c>
      <c r="CD1166" s="66">
        <f t="shared" si="1314"/>
        <v>-20579.996704564168</v>
      </c>
      <c r="CE1166" s="66">
        <f t="shared" si="1284"/>
        <v>240477</v>
      </c>
      <c r="CF1166" s="66">
        <f>MAX(CE404:CE1166)</f>
        <v>242878</v>
      </c>
      <c r="CG1166" s="66">
        <f t="shared" si="1315"/>
        <v>-2401</v>
      </c>
      <c r="CH1166" s="370">
        <f t="shared" si="1281"/>
        <v>44417</v>
      </c>
      <c r="CI1166" s="17">
        <f t="shared" si="1338"/>
        <v>1</v>
      </c>
      <c r="CJ1166" s="17">
        <f t="shared" si="1339"/>
        <v>0</v>
      </c>
      <c r="CK1166" s="38">
        <f>MAX(BV38:BV1166)</f>
        <v>2028</v>
      </c>
      <c r="CL1166" s="38">
        <f t="shared" si="1335"/>
        <v>-249.79999999999995</v>
      </c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59"/>
      <c r="DC1166" s="59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</row>
    <row r="1167" spans="1:147" customFormat="1" x14ac:dyDescent="0.25">
      <c r="A1167" s="3"/>
      <c r="B1167" s="254">
        <f t="shared" si="1342"/>
        <v>44151</v>
      </c>
      <c r="C1167" s="5">
        <f t="shared" si="1345"/>
        <v>88739</v>
      </c>
      <c r="D1167" s="5">
        <v>0</v>
      </c>
      <c r="E1167" s="66">
        <f t="shared" si="1340"/>
        <v>0</v>
      </c>
      <c r="F1167" s="66">
        <f t="shared" si="1343"/>
        <v>1291</v>
      </c>
      <c r="G1167" s="4">
        <f t="shared" si="1346"/>
        <v>90030</v>
      </c>
      <c r="H1167" s="8">
        <f t="shared" si="1344"/>
        <v>1.4548282040590946E-2</v>
      </c>
      <c r="I1167" s="3"/>
      <c r="J1167" s="306">
        <v>44424</v>
      </c>
      <c r="K1167" s="176">
        <v>1780.9</v>
      </c>
      <c r="L1167" s="176">
        <v>1797.6</v>
      </c>
      <c r="M1167" s="176">
        <v>1772</v>
      </c>
      <c r="N1167" s="178">
        <v>1784</v>
      </c>
      <c r="O1167" s="5">
        <f t="shared" si="1287"/>
        <v>25.599999999999909</v>
      </c>
      <c r="P1167" s="8">
        <f t="shared" si="1288"/>
        <v>1.4374754337694372E-2</v>
      </c>
      <c r="Q1167" s="8">
        <f>(AVERAGE(P1164:P1166))*Q1239</f>
        <v>1.6713607986254774E-2</v>
      </c>
      <c r="R1167" s="8">
        <f>P1166/P1239</f>
        <v>1.7031671412026361</v>
      </c>
      <c r="S1167" s="109">
        <f t="shared" si="1273"/>
        <v>1751.1347355372789</v>
      </c>
      <c r="T1167" s="5">
        <f t="shared" si="1274"/>
        <v>30.900000000000091</v>
      </c>
      <c r="U1167" s="8">
        <f t="shared" si="1331"/>
        <v>0.48499999999999849</v>
      </c>
      <c r="V1167" s="19">
        <f t="shared" si="1275"/>
        <v>0</v>
      </c>
      <c r="W1167" s="109">
        <f t="shared" si="1276"/>
        <v>1810.6652644627213</v>
      </c>
      <c r="X1167" s="5">
        <f t="shared" si="1277"/>
        <v>29.099999999999909</v>
      </c>
      <c r="Y1167" s="8">
        <f t="shared" si="1332"/>
        <v>0.51500000000000146</v>
      </c>
      <c r="Z1167" s="5">
        <f t="shared" si="1278"/>
        <v>0</v>
      </c>
      <c r="AA1167" s="5">
        <f>K1167*AA1239</f>
        <v>23.151700000000002</v>
      </c>
      <c r="AB1167" s="5">
        <f t="shared" si="1289"/>
        <v>39.431214702981073</v>
      </c>
      <c r="AC1167" s="2">
        <f t="shared" si="1333"/>
        <v>44424</v>
      </c>
      <c r="AD1167" s="43">
        <f t="shared" si="1299"/>
        <v>1750</v>
      </c>
      <c r="AE1167" s="235">
        <v>13.6</v>
      </c>
      <c r="AF1167" s="131">
        <f>(AK1166&gt;AF1239)*1</f>
        <v>1</v>
      </c>
      <c r="AG1167" s="112">
        <f>MROUND((AD1167*AG1239),5)</f>
        <v>1715</v>
      </c>
      <c r="AH1167" s="113">
        <f>MROUND((AE1167*AH1239),0.1)</f>
        <v>2.4000000000000004</v>
      </c>
      <c r="AI1167" s="60">
        <f t="shared" si="1300"/>
        <v>5.7999999999999545</v>
      </c>
      <c r="AJ1167" s="60">
        <f t="shared" si="1279"/>
        <v>1780.9</v>
      </c>
      <c r="AK1167" s="133">
        <f t="shared" si="1280"/>
        <v>1784</v>
      </c>
      <c r="AL1167" s="41">
        <f t="shared" si="1290"/>
        <v>1810</v>
      </c>
      <c r="AM1167" s="56">
        <f t="shared" si="1297"/>
        <v>13.700000000000001</v>
      </c>
      <c r="AN1167" s="82">
        <f t="shared" si="1298"/>
        <v>1</v>
      </c>
      <c r="AO1167" s="82">
        <f t="shared" si="1301"/>
        <v>0</v>
      </c>
      <c r="AP1167" s="33">
        <f t="shared" si="1316"/>
        <v>1</v>
      </c>
      <c r="AQ1167" s="29">
        <f t="shared" si="1302"/>
        <v>13.6</v>
      </c>
      <c r="AR1167" s="86">
        <f t="shared" si="1303"/>
        <v>1</v>
      </c>
      <c r="AS1167" s="33">
        <f t="shared" si="1304"/>
        <v>0</v>
      </c>
      <c r="AT1167" s="19">
        <f t="shared" si="1305"/>
        <v>0</v>
      </c>
      <c r="AU1167" s="18">
        <f t="shared" si="1317"/>
        <v>0</v>
      </c>
      <c r="AV1167" s="5">
        <f t="shared" si="1318"/>
        <v>0</v>
      </c>
      <c r="AW1167" s="17">
        <f t="shared" si="1306"/>
        <v>0</v>
      </c>
      <c r="AX1167" s="17">
        <f t="shared" si="1307"/>
        <v>0</v>
      </c>
      <c r="AY1167" s="17">
        <f t="shared" si="1319"/>
        <v>0</v>
      </c>
      <c r="AZ1167" s="19">
        <f t="shared" si="1320"/>
        <v>0</v>
      </c>
      <c r="BA1167" s="19">
        <f t="shared" si="1321"/>
        <v>0</v>
      </c>
      <c r="BB1167" s="19">
        <f t="shared" si="1322"/>
        <v>0</v>
      </c>
      <c r="BC1167" s="19">
        <f t="shared" si="1323"/>
        <v>0</v>
      </c>
      <c r="BD1167" s="17">
        <f t="shared" si="1324"/>
        <v>0</v>
      </c>
      <c r="BE1167" s="17">
        <f t="shared" si="1308"/>
        <v>0</v>
      </c>
      <c r="BF1167" s="38">
        <f t="shared" si="1309"/>
        <v>0</v>
      </c>
      <c r="BG1167" s="38">
        <f t="shared" si="1310"/>
        <v>0</v>
      </c>
      <c r="BH1167" s="38">
        <f t="shared" si="1325"/>
        <v>0</v>
      </c>
      <c r="BI1167" s="38">
        <f t="shared" si="1311"/>
        <v>-2.4000000000000004</v>
      </c>
      <c r="BJ1167" s="5">
        <f t="shared" si="1312"/>
        <v>13.6</v>
      </c>
      <c r="BK1167" s="5">
        <f t="shared" si="1326"/>
        <v>0</v>
      </c>
      <c r="BL1167" s="22">
        <f t="shared" si="1327"/>
        <v>0</v>
      </c>
      <c r="BM1167" s="5">
        <f t="shared" si="1328"/>
        <v>11.2</v>
      </c>
      <c r="BN1167" s="66">
        <f t="shared" si="1329"/>
        <v>1120</v>
      </c>
      <c r="BO1167" s="5">
        <f>AP1167*BO2005</f>
        <v>0</v>
      </c>
      <c r="BP1167" s="5">
        <f>AU1167*BP1239</f>
        <v>0</v>
      </c>
      <c r="BQ1167" s="5">
        <f t="shared" si="1282"/>
        <v>-39</v>
      </c>
      <c r="BR1167" s="356">
        <f t="shared" si="1347"/>
        <v>1081</v>
      </c>
      <c r="BS1167" s="5">
        <f t="shared" si="1330"/>
        <v>1784</v>
      </c>
      <c r="BT1167" s="6"/>
      <c r="BU1167" s="306">
        <v>44424</v>
      </c>
      <c r="BV1167" s="38">
        <f t="shared" si="1313"/>
        <v>1784</v>
      </c>
      <c r="BW1167" s="66">
        <f>BV27*BV1167</f>
        <v>146976.4376338771</v>
      </c>
      <c r="BX1167" s="66">
        <f t="shared" si="1336"/>
        <v>477.83819410117576</v>
      </c>
      <c r="BY1167" s="17">
        <f t="shared" si="1334"/>
        <v>1</v>
      </c>
      <c r="BZ1167" s="17">
        <f t="shared" si="1337"/>
        <v>0</v>
      </c>
      <c r="CA1167" s="66">
        <f t="shared" si="1283"/>
        <v>1081</v>
      </c>
      <c r="CB1167" s="66">
        <f>N3+CE1167</f>
        <v>291558</v>
      </c>
      <c r="CC1167" s="66">
        <f>MAX(BW404:BW1167)</f>
        <v>167078.59614434009</v>
      </c>
      <c r="CD1167" s="66">
        <f t="shared" si="1314"/>
        <v>-20102.158510462992</v>
      </c>
      <c r="CE1167" s="66">
        <f t="shared" si="1284"/>
        <v>241558</v>
      </c>
      <c r="CF1167" s="66">
        <f>MAX(CE404:CE1167)</f>
        <v>242878</v>
      </c>
      <c r="CG1167" s="66">
        <f t="shared" si="1315"/>
        <v>-1320</v>
      </c>
      <c r="CH1167" s="370">
        <f t="shared" si="1281"/>
        <v>44424</v>
      </c>
      <c r="CI1167" s="17">
        <f t="shared" si="1338"/>
        <v>1</v>
      </c>
      <c r="CJ1167" s="17">
        <f t="shared" si="1339"/>
        <v>0</v>
      </c>
      <c r="CK1167" s="38">
        <f>MAX(BV38:BV1167)</f>
        <v>2028</v>
      </c>
      <c r="CL1167" s="38">
        <f t="shared" si="1335"/>
        <v>-244</v>
      </c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59"/>
      <c r="DC1167" s="59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</row>
    <row r="1168" spans="1:147" customFormat="1" x14ac:dyDescent="0.25">
      <c r="A1168" s="3"/>
      <c r="B1168" s="254">
        <f t="shared" si="1342"/>
        <v>44158</v>
      </c>
      <c r="C1168" s="5">
        <f t="shared" si="1345"/>
        <v>90030</v>
      </c>
      <c r="D1168" s="5">
        <v>0</v>
      </c>
      <c r="E1168" s="66">
        <f t="shared" si="1340"/>
        <v>0</v>
      </c>
      <c r="F1168" s="66">
        <f t="shared" si="1343"/>
        <v>-1909.0000000000002</v>
      </c>
      <c r="G1168" s="4">
        <f t="shared" si="1346"/>
        <v>88121</v>
      </c>
      <c r="H1168" s="8">
        <f t="shared" si="1344"/>
        <v>-2.1204043096745531E-2</v>
      </c>
      <c r="I1168" s="3"/>
      <c r="J1168" s="306">
        <v>44431</v>
      </c>
      <c r="K1168" s="176">
        <v>1781.2</v>
      </c>
      <c r="L1168" s="176">
        <v>1821.9</v>
      </c>
      <c r="M1168" s="176">
        <v>1778</v>
      </c>
      <c r="N1168" s="178">
        <v>1819.5</v>
      </c>
      <c r="O1168" s="5">
        <f t="shared" si="1287"/>
        <v>43.900000000000091</v>
      </c>
      <c r="P1168" s="8">
        <f t="shared" si="1288"/>
        <v>2.4646305861217209E-2</v>
      </c>
      <c r="Q1168" s="8">
        <f>(AVERAGE(P1165:P1167))*Q1239</f>
        <v>1.553049897686503E-2</v>
      </c>
      <c r="R1168" s="8">
        <f>P1167/P1239</f>
        <v>0.40765854082735165</v>
      </c>
      <c r="S1168" s="109">
        <f t="shared" si="1273"/>
        <v>1753.537075222408</v>
      </c>
      <c r="T1168" s="5">
        <f t="shared" si="1274"/>
        <v>26.200000000000045</v>
      </c>
      <c r="U1168" s="8">
        <f t="shared" si="1331"/>
        <v>0.52363636363636279</v>
      </c>
      <c r="V1168" s="19">
        <f t="shared" si="1275"/>
        <v>0</v>
      </c>
      <c r="W1168" s="109">
        <f t="shared" si="1276"/>
        <v>1808.8629247775921</v>
      </c>
      <c r="X1168" s="5">
        <f t="shared" si="1277"/>
        <v>28.799999999999955</v>
      </c>
      <c r="Y1168" s="8">
        <f t="shared" si="1332"/>
        <v>0.47636363636363721</v>
      </c>
      <c r="Z1168" s="5">
        <f t="shared" si="1278"/>
        <v>9.5</v>
      </c>
      <c r="AA1168" s="5">
        <f>K1168*AA1239</f>
        <v>23.1556</v>
      </c>
      <c r="AB1168" s="5">
        <f t="shared" si="1289"/>
        <v>9.4395781079818235</v>
      </c>
      <c r="AC1168" s="2">
        <f t="shared" si="1333"/>
        <v>44431</v>
      </c>
      <c r="AD1168" s="43">
        <f t="shared" si="1299"/>
        <v>1755</v>
      </c>
      <c r="AE1168" s="235">
        <v>19</v>
      </c>
      <c r="AF1168" s="131">
        <f>(AK1167&gt;AF1239)*1</f>
        <v>1</v>
      </c>
      <c r="AG1168" s="112">
        <f>MROUND((AD1168*AG1239),5)</f>
        <v>1720</v>
      </c>
      <c r="AH1168" s="113">
        <f>MROUND((AE1168*AH1239),0.1)</f>
        <v>3.4000000000000004</v>
      </c>
      <c r="AI1168" s="60">
        <f t="shared" si="1300"/>
        <v>35.5</v>
      </c>
      <c r="AJ1168" s="60">
        <f t="shared" si="1279"/>
        <v>1781.2</v>
      </c>
      <c r="AK1168" s="133">
        <f t="shared" si="1280"/>
        <v>1819.5</v>
      </c>
      <c r="AL1168" s="41">
        <f t="shared" si="1290"/>
        <v>1810</v>
      </c>
      <c r="AM1168" s="56">
        <f t="shared" si="1297"/>
        <v>20.3</v>
      </c>
      <c r="AN1168" s="82">
        <f t="shared" si="1298"/>
        <v>1</v>
      </c>
      <c r="AO1168" s="82">
        <f t="shared" si="1301"/>
        <v>0</v>
      </c>
      <c r="AP1168" s="33">
        <f t="shared" si="1316"/>
        <v>1</v>
      </c>
      <c r="AQ1168" s="29">
        <f t="shared" si="1302"/>
        <v>19</v>
      </c>
      <c r="AR1168" s="86">
        <f t="shared" si="1303"/>
        <v>1</v>
      </c>
      <c r="AS1168" s="33">
        <f t="shared" si="1304"/>
        <v>0</v>
      </c>
      <c r="AT1168" s="19">
        <f t="shared" si="1305"/>
        <v>0</v>
      </c>
      <c r="AU1168" s="18">
        <f t="shared" si="1317"/>
        <v>0</v>
      </c>
      <c r="AV1168" s="5">
        <f t="shared" si="1318"/>
        <v>0</v>
      </c>
      <c r="AW1168" s="17">
        <f t="shared" si="1306"/>
        <v>0</v>
      </c>
      <c r="AX1168" s="17">
        <f t="shared" si="1307"/>
        <v>0</v>
      </c>
      <c r="AY1168" s="17">
        <f t="shared" si="1319"/>
        <v>0</v>
      </c>
      <c r="AZ1168" s="19">
        <f t="shared" si="1320"/>
        <v>0</v>
      </c>
      <c r="BA1168" s="19">
        <f t="shared" si="1321"/>
        <v>0</v>
      </c>
      <c r="BB1168" s="19">
        <f t="shared" si="1322"/>
        <v>0</v>
      </c>
      <c r="BC1168" s="19">
        <f t="shared" si="1323"/>
        <v>0</v>
      </c>
      <c r="BD1168" s="17">
        <f t="shared" si="1324"/>
        <v>0</v>
      </c>
      <c r="BE1168" s="17">
        <f t="shared" si="1308"/>
        <v>0</v>
      </c>
      <c r="BF1168" s="38">
        <f t="shared" si="1309"/>
        <v>0</v>
      </c>
      <c r="BG1168" s="38">
        <f t="shared" si="1310"/>
        <v>0</v>
      </c>
      <c r="BH1168" s="38">
        <f t="shared" si="1325"/>
        <v>0</v>
      </c>
      <c r="BI1168" s="38">
        <f t="shared" si="1311"/>
        <v>-3.4000000000000004</v>
      </c>
      <c r="BJ1168" s="5">
        <f t="shared" si="1312"/>
        <v>19</v>
      </c>
      <c r="BK1168" s="5">
        <f t="shared" si="1326"/>
        <v>0</v>
      </c>
      <c r="BL1168" s="22">
        <f t="shared" si="1327"/>
        <v>0</v>
      </c>
      <c r="BM1168" s="5">
        <f t="shared" si="1328"/>
        <v>15.6</v>
      </c>
      <c r="BN1168" s="66">
        <f t="shared" si="1329"/>
        <v>1560</v>
      </c>
      <c r="BO1168" s="5">
        <f>AP1168*BO2006</f>
        <v>0</v>
      </c>
      <c r="BP1168" s="5">
        <f>AU1168*BP1239</f>
        <v>0</v>
      </c>
      <c r="BQ1168" s="5">
        <f t="shared" si="1282"/>
        <v>-39</v>
      </c>
      <c r="BR1168" s="356">
        <f t="shared" si="1347"/>
        <v>1521</v>
      </c>
      <c r="BS1168" s="5">
        <f t="shared" si="1330"/>
        <v>1819.5</v>
      </c>
      <c r="BT1168" s="6"/>
      <c r="BU1168" s="306">
        <v>44431</v>
      </c>
      <c r="BV1168" s="38">
        <f t="shared" si="1313"/>
        <v>1819.5</v>
      </c>
      <c r="BW1168" s="66">
        <f>BV27*BV1168</f>
        <v>149901.13692535838</v>
      </c>
      <c r="BX1168" s="66">
        <f t="shared" si="1336"/>
        <v>2924.6992914812872</v>
      </c>
      <c r="BY1168" s="17">
        <f t="shared" si="1334"/>
        <v>1</v>
      </c>
      <c r="BZ1168" s="17">
        <f t="shared" si="1337"/>
        <v>0</v>
      </c>
      <c r="CA1168" s="66">
        <f t="shared" si="1283"/>
        <v>1521</v>
      </c>
      <c r="CB1168" s="66">
        <f>N3+CE1168</f>
        <v>293079</v>
      </c>
      <c r="CC1168" s="66">
        <f>MAX(BW404:BW1168)</f>
        <v>167078.59614434009</v>
      </c>
      <c r="CD1168" s="66">
        <f t="shared" si="1314"/>
        <v>-17177.459218981705</v>
      </c>
      <c r="CE1168" s="66">
        <f t="shared" si="1284"/>
        <v>243079</v>
      </c>
      <c r="CF1168" s="66">
        <f>MAX(CE404:CE1168)</f>
        <v>243079</v>
      </c>
      <c r="CG1168" s="66">
        <f t="shared" si="1315"/>
        <v>0</v>
      </c>
      <c r="CH1168" s="370">
        <f t="shared" si="1281"/>
        <v>44431</v>
      </c>
      <c r="CI1168" s="17">
        <f t="shared" si="1338"/>
        <v>1</v>
      </c>
      <c r="CJ1168" s="17">
        <f t="shared" si="1339"/>
        <v>0</v>
      </c>
      <c r="CK1168" s="38">
        <f>MAX(BV38:BV1168)</f>
        <v>2028</v>
      </c>
      <c r="CL1168" s="38">
        <f t="shared" si="1335"/>
        <v>-208.5</v>
      </c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59"/>
      <c r="DC1168" s="59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</row>
    <row r="1169" spans="1:147" customFormat="1" x14ac:dyDescent="0.25">
      <c r="A1169" s="3"/>
      <c r="B1169" s="254">
        <f t="shared" si="1342"/>
        <v>44165</v>
      </c>
      <c r="C1169" s="5">
        <f t="shared" si="1345"/>
        <v>88121</v>
      </c>
      <c r="D1169" s="5">
        <v>0</v>
      </c>
      <c r="E1169" s="66">
        <f t="shared" si="1340"/>
        <v>0</v>
      </c>
      <c r="F1169" s="66">
        <f t="shared" si="1343"/>
        <v>681.00000000000011</v>
      </c>
      <c r="G1169" s="4">
        <f t="shared" si="1346"/>
        <v>88802</v>
      </c>
      <c r="H1169" s="8">
        <f t="shared" si="1344"/>
        <v>7.7280103494059317E-3</v>
      </c>
      <c r="I1169" s="3"/>
      <c r="J1169" s="306">
        <v>44438</v>
      </c>
      <c r="K1169" s="176">
        <v>1821.6</v>
      </c>
      <c r="L1169" s="176">
        <v>1836.9</v>
      </c>
      <c r="M1169" s="176">
        <v>1803.4</v>
      </c>
      <c r="N1169" s="178">
        <v>1833.7</v>
      </c>
      <c r="O1169" s="5">
        <f t="shared" si="1287"/>
        <v>33.5</v>
      </c>
      <c r="P1169" s="8">
        <f t="shared" si="1288"/>
        <v>1.8390425999121652E-2</v>
      </c>
      <c r="Q1169" s="8">
        <f>(AVERAGE(P1166:P1168))*Q1239</f>
        <v>1.3210362323027684E-2</v>
      </c>
      <c r="R1169" s="8">
        <f>P1168/P1239</f>
        <v>0.69895295934357771</v>
      </c>
      <c r="S1169" s="109">
        <f t="shared" si="1273"/>
        <v>1797.5360039923726</v>
      </c>
      <c r="T1169" s="5">
        <f t="shared" si="1274"/>
        <v>21.599999999999909</v>
      </c>
      <c r="U1169" s="8">
        <f t="shared" si="1331"/>
        <v>0.52000000000000202</v>
      </c>
      <c r="V1169" s="19">
        <f t="shared" si="1275"/>
        <v>0</v>
      </c>
      <c r="W1169" s="109">
        <f t="shared" si="1276"/>
        <v>1845.6639960076272</v>
      </c>
      <c r="X1169" s="5">
        <f t="shared" si="1277"/>
        <v>23.400000000000091</v>
      </c>
      <c r="Y1169" s="8">
        <f t="shared" si="1332"/>
        <v>0.47999999999999798</v>
      </c>
      <c r="Z1169" s="5">
        <f t="shared" si="1278"/>
        <v>0</v>
      </c>
      <c r="AA1169" s="5">
        <f>K1169*AA1239</f>
        <v>23.680799999999998</v>
      </c>
      <c r="AB1169" s="5">
        <f t="shared" si="1289"/>
        <v>16.551765239623393</v>
      </c>
      <c r="AC1169" s="2">
        <f t="shared" si="1333"/>
        <v>44438</v>
      </c>
      <c r="AD1169" s="43">
        <f t="shared" si="1299"/>
        <v>1800</v>
      </c>
      <c r="AE1169" s="235">
        <v>4.9000000000000004</v>
      </c>
      <c r="AF1169" s="131">
        <f>(AK1168&gt;AF1239)*1</f>
        <v>1</v>
      </c>
      <c r="AG1169" s="112">
        <f>MROUND((AD1169*AG1239),5)</f>
        <v>1765</v>
      </c>
      <c r="AH1169" s="113">
        <f>MROUND((AE1169*AH1239),0.1)</f>
        <v>0.9</v>
      </c>
      <c r="AI1169" s="60">
        <f t="shared" si="1300"/>
        <v>14.200000000000045</v>
      </c>
      <c r="AJ1169" s="60">
        <f t="shared" si="1279"/>
        <v>1821.6</v>
      </c>
      <c r="AK1169" s="133">
        <f t="shared" si="1280"/>
        <v>1833.7</v>
      </c>
      <c r="AL1169" s="41">
        <f t="shared" si="1290"/>
        <v>1845</v>
      </c>
      <c r="AM1169" s="56">
        <f t="shared" si="1297"/>
        <v>4.5</v>
      </c>
      <c r="AN1169" s="82">
        <f t="shared" si="1298"/>
        <v>1</v>
      </c>
      <c r="AO1169" s="82">
        <f t="shared" si="1301"/>
        <v>0</v>
      </c>
      <c r="AP1169" s="33">
        <f t="shared" si="1316"/>
        <v>1</v>
      </c>
      <c r="AQ1169" s="29">
        <f t="shared" si="1302"/>
        <v>4.9000000000000004</v>
      </c>
      <c r="AR1169" s="86">
        <f t="shared" si="1303"/>
        <v>1</v>
      </c>
      <c r="AS1169" s="33">
        <f t="shared" si="1304"/>
        <v>0</v>
      </c>
      <c r="AT1169" s="19">
        <f t="shared" si="1305"/>
        <v>0</v>
      </c>
      <c r="AU1169" s="18">
        <f t="shared" si="1317"/>
        <v>0</v>
      </c>
      <c r="AV1169" s="5">
        <f t="shared" si="1318"/>
        <v>0</v>
      </c>
      <c r="AW1169" s="17">
        <f t="shared" si="1306"/>
        <v>0</v>
      </c>
      <c r="AX1169" s="17">
        <f t="shared" si="1307"/>
        <v>0</v>
      </c>
      <c r="AY1169" s="17">
        <f t="shared" si="1319"/>
        <v>0</v>
      </c>
      <c r="AZ1169" s="19">
        <f t="shared" si="1320"/>
        <v>0</v>
      </c>
      <c r="BA1169" s="19">
        <f t="shared" si="1321"/>
        <v>0</v>
      </c>
      <c r="BB1169" s="19">
        <f t="shared" si="1322"/>
        <v>0</v>
      </c>
      <c r="BC1169" s="19">
        <f t="shared" si="1323"/>
        <v>0</v>
      </c>
      <c r="BD1169" s="17">
        <f t="shared" si="1324"/>
        <v>0</v>
      </c>
      <c r="BE1169" s="17">
        <f t="shared" si="1308"/>
        <v>0</v>
      </c>
      <c r="BF1169" s="38">
        <f t="shared" si="1309"/>
        <v>0</v>
      </c>
      <c r="BG1169" s="38">
        <f t="shared" si="1310"/>
        <v>0</v>
      </c>
      <c r="BH1169" s="38">
        <f t="shared" si="1325"/>
        <v>0</v>
      </c>
      <c r="BI1169" s="38">
        <f t="shared" si="1311"/>
        <v>-0.9</v>
      </c>
      <c r="BJ1169" s="5">
        <f t="shared" si="1312"/>
        <v>4.9000000000000004</v>
      </c>
      <c r="BK1169" s="5">
        <f t="shared" si="1326"/>
        <v>0</v>
      </c>
      <c r="BL1169" s="22">
        <f t="shared" si="1327"/>
        <v>0</v>
      </c>
      <c r="BM1169" s="5">
        <f t="shared" si="1328"/>
        <v>4</v>
      </c>
      <c r="BN1169" s="66">
        <f t="shared" si="1329"/>
        <v>400</v>
      </c>
      <c r="BO1169" s="5">
        <f>AP1169*BO2007</f>
        <v>0</v>
      </c>
      <c r="BP1169" s="5">
        <f>AU1169*BP1239</f>
        <v>0</v>
      </c>
      <c r="BQ1169" s="5">
        <f t="shared" si="1282"/>
        <v>-39</v>
      </c>
      <c r="BR1169" s="356">
        <f t="shared" si="1347"/>
        <v>361</v>
      </c>
      <c r="BS1169" s="5">
        <f t="shared" si="1330"/>
        <v>1833.7</v>
      </c>
      <c r="BT1169" s="6"/>
      <c r="BU1169" s="306">
        <v>44438</v>
      </c>
      <c r="BV1169" s="38">
        <f t="shared" si="1313"/>
        <v>1833.7</v>
      </c>
      <c r="BW1169" s="66">
        <f>BV27*BV1169</f>
        <v>151071.0166419509</v>
      </c>
      <c r="BX1169" s="66">
        <f t="shared" si="1336"/>
        <v>1169.8797165925207</v>
      </c>
      <c r="BY1169" s="17">
        <f t="shared" si="1334"/>
        <v>1</v>
      </c>
      <c r="BZ1169" s="17">
        <f t="shared" si="1337"/>
        <v>0</v>
      </c>
      <c r="CA1169" s="66">
        <f t="shared" si="1283"/>
        <v>361</v>
      </c>
      <c r="CB1169" s="66">
        <f>N3+CE1169</f>
        <v>293440</v>
      </c>
      <c r="CC1169" s="66">
        <f>MAX(BW404:BW1169)</f>
        <v>167078.59614434009</v>
      </c>
      <c r="CD1169" s="66">
        <f t="shared" si="1314"/>
        <v>-16007.579502389184</v>
      </c>
      <c r="CE1169" s="66">
        <f t="shared" si="1284"/>
        <v>243440</v>
      </c>
      <c r="CF1169" s="66">
        <f>MAX(CE404:CE1169)</f>
        <v>243440</v>
      </c>
      <c r="CG1169" s="66">
        <f t="shared" si="1315"/>
        <v>0</v>
      </c>
      <c r="CH1169" s="370">
        <f t="shared" si="1281"/>
        <v>44438</v>
      </c>
      <c r="CI1169" s="17">
        <f t="shared" si="1338"/>
        <v>1</v>
      </c>
      <c r="CJ1169" s="17">
        <f t="shared" si="1339"/>
        <v>0</v>
      </c>
      <c r="CK1169" s="38">
        <f>MAX(BV38:BV1169)</f>
        <v>2028</v>
      </c>
      <c r="CL1169" s="38">
        <f t="shared" si="1335"/>
        <v>-194.29999999999995</v>
      </c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59"/>
      <c r="DC1169" s="59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</row>
    <row r="1170" spans="1:147" customFormat="1" x14ac:dyDescent="0.25">
      <c r="A1170" s="3"/>
      <c r="B1170" s="254">
        <f t="shared" si="1342"/>
        <v>44172</v>
      </c>
      <c r="C1170" s="5">
        <f t="shared" si="1345"/>
        <v>88802</v>
      </c>
      <c r="D1170" s="5">
        <v>0</v>
      </c>
      <c r="E1170" s="66">
        <f t="shared" si="1340"/>
        <v>0</v>
      </c>
      <c r="F1170" s="66">
        <f t="shared" si="1343"/>
        <v>1450.9999999999998</v>
      </c>
      <c r="G1170" s="4">
        <f t="shared" si="1346"/>
        <v>90253</v>
      </c>
      <c r="H1170" s="8">
        <f t="shared" si="1344"/>
        <v>1.6339722078331568E-2</v>
      </c>
      <c r="I1170" s="3"/>
      <c r="J1170" s="306">
        <v>44445</v>
      </c>
      <c r="K1170" s="176">
        <v>1833.5</v>
      </c>
      <c r="L1170" s="176">
        <v>1833.5</v>
      </c>
      <c r="M1170" s="176">
        <v>1783.1</v>
      </c>
      <c r="N1170" s="178">
        <v>1792.1</v>
      </c>
      <c r="O1170" s="5">
        <f t="shared" si="1287"/>
        <v>50.400000000000091</v>
      </c>
      <c r="P1170" s="8">
        <f t="shared" si="1288"/>
        <v>2.7488410144532367E-2</v>
      </c>
      <c r="Q1170" s="8">
        <f>(AVERAGE(P1167:P1169))*Q1239</f>
        <v>7.6548648264044301E-3</v>
      </c>
      <c r="R1170" s="8">
        <f>P1169/P1239</f>
        <v>0.52154033744675465</v>
      </c>
      <c r="S1170" s="109">
        <f t="shared" si="1273"/>
        <v>1819.4648053407875</v>
      </c>
      <c r="T1170" s="5">
        <f t="shared" si="1274"/>
        <v>13.5</v>
      </c>
      <c r="U1170" s="8">
        <f t="shared" si="1331"/>
        <v>0.55000000000000004</v>
      </c>
      <c r="V1170" s="19">
        <f t="shared" si="1275"/>
        <v>27.900000000000091</v>
      </c>
      <c r="W1170" s="109">
        <f t="shared" si="1276"/>
        <v>1847.5351946592125</v>
      </c>
      <c r="X1170" s="5">
        <f t="shared" si="1277"/>
        <v>16.5</v>
      </c>
      <c r="Y1170" s="8">
        <f t="shared" si="1332"/>
        <v>0.44999999999999996</v>
      </c>
      <c r="Z1170" s="5">
        <f t="shared" si="1278"/>
        <v>0</v>
      </c>
      <c r="AA1170" s="5">
        <f>K1170*AA1239</f>
        <v>23.8355</v>
      </c>
      <c r="AB1170" s="5">
        <f t="shared" si="1289"/>
        <v>12.431174713212121</v>
      </c>
      <c r="AC1170" s="2">
        <f t="shared" si="1333"/>
        <v>44445</v>
      </c>
      <c r="AD1170" s="43">
        <f t="shared" si="1299"/>
        <v>1820</v>
      </c>
      <c r="AE1170" s="235">
        <v>8.6</v>
      </c>
      <c r="AF1170" s="131">
        <f>(AK1169&gt;AF1239)*1</f>
        <v>1</v>
      </c>
      <c r="AG1170" s="112">
        <f>MROUND((AD1170*AG1239),5)</f>
        <v>1785</v>
      </c>
      <c r="AH1170" s="113">
        <f>MROUND((AE1170*AH1239),0.1)</f>
        <v>1.5</v>
      </c>
      <c r="AI1170" s="60">
        <f t="shared" si="1300"/>
        <v>-41.600000000000136</v>
      </c>
      <c r="AJ1170" s="60">
        <f t="shared" si="1279"/>
        <v>1833.5</v>
      </c>
      <c r="AK1170" s="133">
        <f t="shared" si="1280"/>
        <v>1792.1</v>
      </c>
      <c r="AL1170" s="41">
        <f t="shared" si="1290"/>
        <v>1850</v>
      </c>
      <c r="AM1170" s="56">
        <f t="shared" si="1297"/>
        <v>7.9</v>
      </c>
      <c r="AN1170" s="82">
        <f t="shared" si="1298"/>
        <v>0</v>
      </c>
      <c r="AO1170" s="82">
        <f t="shared" si="1301"/>
        <v>1</v>
      </c>
      <c r="AP1170" s="33">
        <f t="shared" si="1316"/>
        <v>1</v>
      </c>
      <c r="AQ1170" s="29">
        <f t="shared" si="1302"/>
        <v>8.6</v>
      </c>
      <c r="AR1170" s="86">
        <f t="shared" si="1303"/>
        <v>0</v>
      </c>
      <c r="AS1170" s="33">
        <f t="shared" si="1304"/>
        <v>1</v>
      </c>
      <c r="AT1170" s="19">
        <f t="shared" si="1305"/>
        <v>1820</v>
      </c>
      <c r="AU1170" s="18">
        <f t="shared" si="1317"/>
        <v>0</v>
      </c>
      <c r="AV1170" s="5">
        <f t="shared" si="1318"/>
        <v>0</v>
      </c>
      <c r="AW1170" s="17">
        <f t="shared" si="1306"/>
        <v>0</v>
      </c>
      <c r="AX1170" s="17">
        <f t="shared" si="1307"/>
        <v>0</v>
      </c>
      <c r="AY1170" s="17">
        <f t="shared" si="1319"/>
        <v>0</v>
      </c>
      <c r="AZ1170" s="19">
        <f t="shared" si="1320"/>
        <v>0</v>
      </c>
      <c r="BA1170" s="19">
        <f t="shared" si="1321"/>
        <v>1820</v>
      </c>
      <c r="BB1170" s="19">
        <f t="shared" si="1322"/>
        <v>0</v>
      </c>
      <c r="BC1170" s="19">
        <f t="shared" si="1323"/>
        <v>0</v>
      </c>
      <c r="BD1170" s="17">
        <f t="shared" si="1324"/>
        <v>1820</v>
      </c>
      <c r="BE1170" s="17">
        <f t="shared" si="1308"/>
        <v>0</v>
      </c>
      <c r="BF1170" s="38">
        <f t="shared" si="1309"/>
        <v>0</v>
      </c>
      <c r="BG1170" s="38">
        <f t="shared" si="1310"/>
        <v>0</v>
      </c>
      <c r="BH1170" s="38">
        <f t="shared" si="1325"/>
        <v>0</v>
      </c>
      <c r="BI1170" s="38">
        <f t="shared" si="1311"/>
        <v>-1.5</v>
      </c>
      <c r="BJ1170" s="5">
        <f t="shared" si="1312"/>
        <v>8.6</v>
      </c>
      <c r="BK1170" s="5">
        <f t="shared" si="1326"/>
        <v>0</v>
      </c>
      <c r="BL1170" s="22">
        <f t="shared" si="1327"/>
        <v>0</v>
      </c>
      <c r="BM1170" s="5">
        <f t="shared" si="1328"/>
        <v>7.1</v>
      </c>
      <c r="BN1170" s="66">
        <f t="shared" si="1329"/>
        <v>710</v>
      </c>
      <c r="BO1170" s="5">
        <f>AP1170*BO2008</f>
        <v>0</v>
      </c>
      <c r="BP1170" s="5">
        <f>AU1170*BP1239</f>
        <v>0</v>
      </c>
      <c r="BQ1170" s="5">
        <f t="shared" si="1282"/>
        <v>-39</v>
      </c>
      <c r="BR1170" s="356">
        <f t="shared" si="1347"/>
        <v>671</v>
      </c>
      <c r="BS1170" s="5">
        <f t="shared" si="1330"/>
        <v>1792.1</v>
      </c>
      <c r="BT1170" s="6"/>
      <c r="BU1170" s="306">
        <v>44445</v>
      </c>
      <c r="BV1170" s="38">
        <f t="shared" si="1313"/>
        <v>1792.1</v>
      </c>
      <c r="BW1170" s="66">
        <f>BV27*BV1170</f>
        <v>147643.76338770802</v>
      </c>
      <c r="BX1170" s="66">
        <f t="shared" si="1336"/>
        <v>-3427.2532542428817</v>
      </c>
      <c r="BY1170" s="17">
        <f t="shared" si="1334"/>
        <v>0</v>
      </c>
      <c r="BZ1170" s="17">
        <f t="shared" si="1337"/>
        <v>1</v>
      </c>
      <c r="CA1170" s="66">
        <f t="shared" si="1283"/>
        <v>671</v>
      </c>
      <c r="CB1170" s="66">
        <f>N3+CE1170</f>
        <v>294111</v>
      </c>
      <c r="CC1170" s="66">
        <f>MAX(BW404:BW1170)</f>
        <v>167078.59614434009</v>
      </c>
      <c r="CD1170" s="66">
        <f t="shared" si="1314"/>
        <v>-19434.832756632066</v>
      </c>
      <c r="CE1170" s="66">
        <f t="shared" si="1284"/>
        <v>244111</v>
      </c>
      <c r="CF1170" s="66">
        <f>MAX(CE404:CE1170)</f>
        <v>244111</v>
      </c>
      <c r="CG1170" s="66">
        <f t="shared" si="1315"/>
        <v>0</v>
      </c>
      <c r="CH1170" s="370">
        <f t="shared" si="1281"/>
        <v>44445</v>
      </c>
      <c r="CI1170" s="17">
        <f t="shared" si="1338"/>
        <v>1</v>
      </c>
      <c r="CJ1170" s="17">
        <f t="shared" si="1339"/>
        <v>0</v>
      </c>
      <c r="CK1170" s="38">
        <f>MAX(BV38:BV1170)</f>
        <v>2028</v>
      </c>
      <c r="CL1170" s="38">
        <f t="shared" si="1335"/>
        <v>-235.90000000000009</v>
      </c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59"/>
      <c r="DC1170" s="59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</row>
    <row r="1171" spans="1:147" customFormat="1" x14ac:dyDescent="0.25">
      <c r="A1171" s="3"/>
      <c r="B1171" s="254">
        <f t="shared" si="1342"/>
        <v>44179</v>
      </c>
      <c r="C1171" s="5">
        <f t="shared" si="1345"/>
        <v>90253</v>
      </c>
      <c r="D1171" s="5">
        <v>0</v>
      </c>
      <c r="E1171" s="66">
        <f t="shared" ref="E1171:E1173" si="1348">E1170</f>
        <v>0</v>
      </c>
      <c r="F1171" s="66">
        <f t="shared" si="1343"/>
        <v>1231</v>
      </c>
      <c r="G1171" s="4">
        <f t="shared" si="1346"/>
        <v>91484</v>
      </c>
      <c r="H1171" s="8">
        <f t="shared" si="1344"/>
        <v>1.3639435808227981E-2</v>
      </c>
      <c r="I1171" s="3"/>
      <c r="J1171" s="306">
        <v>44452</v>
      </c>
      <c r="K1171" s="176">
        <v>1789.8</v>
      </c>
      <c r="L1171" s="176">
        <v>1810.6</v>
      </c>
      <c r="M1171" s="176">
        <v>1745.5</v>
      </c>
      <c r="N1171" s="178">
        <v>1751.4</v>
      </c>
      <c r="O1171" s="5">
        <f t="shared" si="1287"/>
        <v>65.099999999999909</v>
      </c>
      <c r="P1171" s="8">
        <f t="shared" si="1288"/>
        <v>3.6372779081461568E-2</v>
      </c>
      <c r="Q1171" s="8">
        <f>(AVERAGE(P1168:P1170))*Q1239</f>
        <v>9.4033522673161642E-3</v>
      </c>
      <c r="R1171" s="8">
        <f>P1170/P1239</f>
        <v>0.7795531600702954</v>
      </c>
      <c r="S1171" s="109">
        <f t="shared" si="1273"/>
        <v>1772.9698801119575</v>
      </c>
      <c r="T1171" s="5">
        <f t="shared" si="1274"/>
        <v>14.799999999999955</v>
      </c>
      <c r="U1171" s="8">
        <f t="shared" si="1331"/>
        <v>0.50666666666666815</v>
      </c>
      <c r="V1171" s="19">
        <f t="shared" si="1275"/>
        <v>23.599999999999909</v>
      </c>
      <c r="W1171" s="109">
        <f t="shared" si="1276"/>
        <v>1806.6301198880424</v>
      </c>
      <c r="X1171" s="5">
        <f t="shared" si="1277"/>
        <v>15.200000000000045</v>
      </c>
      <c r="Y1171" s="8">
        <f t="shared" si="1332"/>
        <v>0.49333333333333185</v>
      </c>
      <c r="Z1171" s="5">
        <f t="shared" si="1278"/>
        <v>0</v>
      </c>
      <c r="AA1171" s="5">
        <f>K1171*AA1239</f>
        <v>23.267399999999999</v>
      </c>
      <c r="AB1171" s="5">
        <f t="shared" si="1289"/>
        <v>18.138175196619589</v>
      </c>
      <c r="AC1171" s="2">
        <f t="shared" si="1333"/>
        <v>44452</v>
      </c>
      <c r="AD1171" s="43">
        <f t="shared" si="1299"/>
        <v>1775</v>
      </c>
      <c r="AE1171" s="235">
        <v>6.8</v>
      </c>
      <c r="AF1171" s="131">
        <f>(AK1170&gt;AF1239)*1</f>
        <v>1</v>
      </c>
      <c r="AG1171" s="112">
        <f>MROUND((AD1171*AG1239),5)</f>
        <v>1740</v>
      </c>
      <c r="AH1171" s="113">
        <f>MROUND((AE1171*AH1239),0.1)</f>
        <v>1.2000000000000002</v>
      </c>
      <c r="AI1171" s="60">
        <f t="shared" si="1300"/>
        <v>-40.699999999999818</v>
      </c>
      <c r="AJ1171" s="60">
        <f t="shared" si="1279"/>
        <v>1789.8</v>
      </c>
      <c r="AK1171" s="133">
        <f t="shared" si="1280"/>
        <v>1751.4</v>
      </c>
      <c r="AL1171" s="41">
        <f t="shared" si="1290"/>
        <v>1805</v>
      </c>
      <c r="AM1171" s="56">
        <f t="shared" si="1297"/>
        <v>5.6000000000000005</v>
      </c>
      <c r="AN1171" s="82">
        <f t="shared" si="1298"/>
        <v>0</v>
      </c>
      <c r="AO1171" s="82">
        <f t="shared" si="1301"/>
        <v>1</v>
      </c>
      <c r="AP1171" s="33">
        <f t="shared" si="1316"/>
        <v>0</v>
      </c>
      <c r="AQ1171" s="29">
        <f t="shared" si="1302"/>
        <v>0</v>
      </c>
      <c r="AR1171" s="86">
        <f t="shared" si="1303"/>
        <v>0</v>
      </c>
      <c r="AS1171" s="33">
        <f t="shared" si="1304"/>
        <v>0</v>
      </c>
      <c r="AT1171" s="19">
        <f t="shared" si="1305"/>
        <v>0</v>
      </c>
      <c r="AU1171" s="18">
        <f t="shared" si="1317"/>
        <v>1</v>
      </c>
      <c r="AV1171" s="5">
        <f t="shared" si="1318"/>
        <v>5.6000000000000005</v>
      </c>
      <c r="AW1171" s="17">
        <f t="shared" si="1306"/>
        <v>1</v>
      </c>
      <c r="AX1171" s="17">
        <f t="shared" si="1307"/>
        <v>0</v>
      </c>
      <c r="AY1171" s="17">
        <f t="shared" si="1319"/>
        <v>0</v>
      </c>
      <c r="AZ1171" s="19">
        <f t="shared" si="1320"/>
        <v>1820</v>
      </c>
      <c r="BA1171" s="19">
        <f t="shared" si="1321"/>
        <v>0</v>
      </c>
      <c r="BB1171" s="19">
        <f t="shared" si="1322"/>
        <v>0</v>
      </c>
      <c r="BC1171" s="19">
        <f t="shared" si="1323"/>
        <v>0</v>
      </c>
      <c r="BD1171" s="17">
        <f t="shared" si="1324"/>
        <v>1820</v>
      </c>
      <c r="BE1171" s="17">
        <f t="shared" si="1308"/>
        <v>0</v>
      </c>
      <c r="BF1171" s="38">
        <f t="shared" si="1309"/>
        <v>0</v>
      </c>
      <c r="BG1171" s="38">
        <f t="shared" si="1310"/>
        <v>0</v>
      </c>
      <c r="BH1171" s="38">
        <f t="shared" si="1325"/>
        <v>0</v>
      </c>
      <c r="BI1171" s="38">
        <f t="shared" si="1311"/>
        <v>-1.2000000000000002</v>
      </c>
      <c r="BJ1171" s="5">
        <f t="shared" si="1312"/>
        <v>0</v>
      </c>
      <c r="BK1171" s="5">
        <f t="shared" si="1326"/>
        <v>0</v>
      </c>
      <c r="BL1171" s="22">
        <f t="shared" si="1327"/>
        <v>5.6000000000000005</v>
      </c>
      <c r="BM1171" s="5">
        <f t="shared" si="1328"/>
        <v>4.4000000000000004</v>
      </c>
      <c r="BN1171" s="66">
        <f t="shared" si="1329"/>
        <v>440.00000000000006</v>
      </c>
      <c r="BO1171" s="5">
        <f>AP1171*BP1239</f>
        <v>0</v>
      </c>
      <c r="BP1171" s="5">
        <f>AU1171*BP1239</f>
        <v>-39</v>
      </c>
      <c r="BQ1171" s="5">
        <f t="shared" si="1282"/>
        <v>-39</v>
      </c>
      <c r="BR1171" s="356">
        <f t="shared" si="1347"/>
        <v>362.00000000000006</v>
      </c>
      <c r="BS1171" s="5">
        <f t="shared" si="1330"/>
        <v>1751.4</v>
      </c>
      <c r="BT1171" s="6"/>
      <c r="BU1171" s="306">
        <v>44452</v>
      </c>
      <c r="BV1171" s="38">
        <f t="shared" si="1313"/>
        <v>1751.4</v>
      </c>
      <c r="BW1171" s="66">
        <f>BV27*BV1171</f>
        <v>144290.65743944637</v>
      </c>
      <c r="BX1171" s="66">
        <f t="shared" si="1336"/>
        <v>-3353.1059482616547</v>
      </c>
      <c r="BY1171" s="17">
        <f t="shared" si="1334"/>
        <v>0</v>
      </c>
      <c r="BZ1171" s="17">
        <f t="shared" si="1337"/>
        <v>1</v>
      </c>
      <c r="CA1171" s="66">
        <f t="shared" si="1283"/>
        <v>362</v>
      </c>
      <c r="CB1171" s="66">
        <f>N3+CE1171</f>
        <v>294473</v>
      </c>
      <c r="CC1171" s="66">
        <f>MAX(BW404:BW1171)</f>
        <v>167078.59614434009</v>
      </c>
      <c r="CD1171" s="66">
        <f t="shared" si="1314"/>
        <v>-22787.938704893721</v>
      </c>
      <c r="CE1171" s="66">
        <f t="shared" si="1284"/>
        <v>244473</v>
      </c>
      <c r="CF1171" s="66">
        <f>MAX(CE404:CE1171)</f>
        <v>244473</v>
      </c>
      <c r="CG1171" s="66">
        <f t="shared" si="1315"/>
        <v>0</v>
      </c>
      <c r="CH1171" s="370">
        <f t="shared" si="1281"/>
        <v>44452</v>
      </c>
      <c r="CI1171" s="17">
        <f t="shared" si="1338"/>
        <v>1</v>
      </c>
      <c r="CJ1171" s="17">
        <f t="shared" si="1339"/>
        <v>0</v>
      </c>
      <c r="CK1171" s="38">
        <f>MAX(BV38:BV1171)</f>
        <v>2028</v>
      </c>
      <c r="CL1171" s="38">
        <f t="shared" si="1335"/>
        <v>-276.59999999999991</v>
      </c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59"/>
      <c r="DC1171" s="59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</row>
    <row r="1172" spans="1:147" customFormat="1" x14ac:dyDescent="0.25">
      <c r="A1172" s="3"/>
      <c r="B1172" s="254">
        <f t="shared" si="1342"/>
        <v>44186</v>
      </c>
      <c r="C1172" s="5">
        <f t="shared" si="1345"/>
        <v>91484</v>
      </c>
      <c r="D1172" s="5">
        <v>0</v>
      </c>
      <c r="E1172" s="66">
        <f t="shared" si="1348"/>
        <v>0</v>
      </c>
      <c r="F1172" s="66">
        <f t="shared" si="1343"/>
        <v>790.99999999999989</v>
      </c>
      <c r="G1172" s="4">
        <f t="shared" si="1346"/>
        <v>92275</v>
      </c>
      <c r="H1172" s="8">
        <f t="shared" si="1344"/>
        <v>8.6463206680949655E-3</v>
      </c>
      <c r="I1172" s="3"/>
      <c r="J1172" s="306">
        <v>44459</v>
      </c>
      <c r="K1172" s="176">
        <v>1754.2</v>
      </c>
      <c r="L1172" s="176">
        <v>1788.4</v>
      </c>
      <c r="M1172" s="176">
        <v>1737.5</v>
      </c>
      <c r="N1172" s="178">
        <v>1751.7</v>
      </c>
      <c r="O1172" s="5">
        <f t="shared" si="1287"/>
        <v>50.900000000000091</v>
      </c>
      <c r="P1172" s="8">
        <f t="shared" si="1288"/>
        <v>2.9016075704024678E-2</v>
      </c>
      <c r="Q1172" s="8">
        <f>(AVERAGE(P1169:P1171))*Q1239</f>
        <v>1.0966882030015413E-2</v>
      </c>
      <c r="R1172" s="8">
        <f>P1171/P1239</f>
        <v>1.031507996439438</v>
      </c>
      <c r="S1172" s="109">
        <f t="shared" ref="S1172:S1202" si="1349">(-Q1172*K1172)+K1172</f>
        <v>1734.9618955429471</v>
      </c>
      <c r="T1172" s="5">
        <f t="shared" ref="T1172:T1202" si="1350">MAX(1,(K1172-AD1172))</f>
        <v>19.200000000000045</v>
      </c>
      <c r="U1172" s="8">
        <f t="shared" si="1331"/>
        <v>0.51999999999999891</v>
      </c>
      <c r="V1172" s="19">
        <f t="shared" ref="V1172:V1198" si="1351">MAX(0,(AD1172-N1172))</f>
        <v>0</v>
      </c>
      <c r="W1172" s="109">
        <f t="shared" ref="W1172:W1207" si="1352">(Q1172*K1172)+K1172</f>
        <v>1773.438104457053</v>
      </c>
      <c r="X1172" s="5">
        <f t="shared" ref="X1172:X1204" si="1353">MAX(1,(AL1172-K1172))</f>
        <v>20.799999999999955</v>
      </c>
      <c r="Y1172" s="8">
        <f t="shared" si="1332"/>
        <v>0.48000000000000109</v>
      </c>
      <c r="Z1172" s="5">
        <f t="shared" ref="Z1172:Z1204" si="1354">MAX(0,(N1172-AL1172))</f>
        <v>0</v>
      </c>
      <c r="AA1172" s="5">
        <f>K1172*AA1239</f>
        <v>22.804600000000001</v>
      </c>
      <c r="AB1172" s="5">
        <f t="shared" si="1289"/>
        <v>23.523127255602809</v>
      </c>
      <c r="AC1172" s="2">
        <f t="shared" si="1333"/>
        <v>44459</v>
      </c>
      <c r="AD1172" s="43">
        <f t="shared" si="1299"/>
        <v>1735</v>
      </c>
      <c r="AE1172" s="235">
        <v>9.1</v>
      </c>
      <c r="AF1172" s="131">
        <f>(AK1171&gt;AF1239)*1</f>
        <v>1</v>
      </c>
      <c r="AG1172" s="112">
        <f>MROUND((AD1172*AG1239),5)</f>
        <v>1700</v>
      </c>
      <c r="AH1172" s="113">
        <f>MROUND((AE1172*AH1239),0.1)</f>
        <v>1.6</v>
      </c>
      <c r="AI1172" s="60">
        <f t="shared" si="1300"/>
        <v>0.29999999999995453</v>
      </c>
      <c r="AJ1172" s="60">
        <f t="shared" ref="AJ1172:AJ1215" si="1355">K1172</f>
        <v>1754.2</v>
      </c>
      <c r="AK1172" s="133">
        <f t="shared" ref="AK1172:AK1225" si="1356">N1172</f>
        <v>1751.7</v>
      </c>
      <c r="AL1172" s="41">
        <f t="shared" si="1290"/>
        <v>1775</v>
      </c>
      <c r="AM1172" s="56">
        <f t="shared" si="1297"/>
        <v>8.9</v>
      </c>
      <c r="AN1172" s="82">
        <f t="shared" si="1298"/>
        <v>1</v>
      </c>
      <c r="AO1172" s="82">
        <f t="shared" si="1301"/>
        <v>0</v>
      </c>
      <c r="AP1172" s="33">
        <f t="shared" si="1316"/>
        <v>0</v>
      </c>
      <c r="AQ1172" s="29">
        <f t="shared" si="1302"/>
        <v>0</v>
      </c>
      <c r="AR1172" s="86">
        <f t="shared" si="1303"/>
        <v>1</v>
      </c>
      <c r="AS1172" s="33">
        <f t="shared" si="1304"/>
        <v>0</v>
      </c>
      <c r="AT1172" s="19">
        <f t="shared" si="1305"/>
        <v>0</v>
      </c>
      <c r="AU1172" s="18">
        <f t="shared" si="1317"/>
        <v>1</v>
      </c>
      <c r="AV1172" s="5">
        <f t="shared" si="1318"/>
        <v>8.9</v>
      </c>
      <c r="AW1172" s="17">
        <f t="shared" si="1306"/>
        <v>1</v>
      </c>
      <c r="AX1172" s="17">
        <f t="shared" si="1307"/>
        <v>0</v>
      </c>
      <c r="AY1172" s="17">
        <f t="shared" si="1319"/>
        <v>0</v>
      </c>
      <c r="AZ1172" s="19">
        <f t="shared" si="1320"/>
        <v>1820</v>
      </c>
      <c r="BA1172" s="19">
        <f t="shared" si="1321"/>
        <v>0</v>
      </c>
      <c r="BB1172" s="19">
        <f t="shared" si="1322"/>
        <v>0</v>
      </c>
      <c r="BC1172" s="19">
        <f t="shared" si="1323"/>
        <v>0</v>
      </c>
      <c r="BD1172" s="17">
        <f t="shared" si="1324"/>
        <v>1820</v>
      </c>
      <c r="BE1172" s="17">
        <f t="shared" si="1308"/>
        <v>0</v>
      </c>
      <c r="BF1172" s="38">
        <f t="shared" si="1309"/>
        <v>0</v>
      </c>
      <c r="BG1172" s="38">
        <f t="shared" si="1310"/>
        <v>0</v>
      </c>
      <c r="BH1172" s="38">
        <f t="shared" si="1325"/>
        <v>0</v>
      </c>
      <c r="BI1172" s="38">
        <f t="shared" si="1311"/>
        <v>-1.6</v>
      </c>
      <c r="BJ1172" s="5">
        <f t="shared" si="1312"/>
        <v>0</v>
      </c>
      <c r="BK1172" s="5">
        <f t="shared" si="1326"/>
        <v>0</v>
      </c>
      <c r="BL1172" s="22">
        <f t="shared" si="1327"/>
        <v>8.9</v>
      </c>
      <c r="BM1172" s="5">
        <f t="shared" si="1328"/>
        <v>7.3000000000000007</v>
      </c>
      <c r="BN1172" s="66">
        <f t="shared" si="1329"/>
        <v>730.00000000000011</v>
      </c>
      <c r="BO1172" s="5">
        <f>AP1172*BP1239</f>
        <v>0</v>
      </c>
      <c r="BP1172" s="5">
        <f>AU1172*BP1239</f>
        <v>-39</v>
      </c>
      <c r="BQ1172" s="5">
        <f t="shared" si="1282"/>
        <v>-39</v>
      </c>
      <c r="BR1172" s="356">
        <f t="shared" si="1347"/>
        <v>652.00000000000011</v>
      </c>
      <c r="BS1172" s="5">
        <f t="shared" si="1330"/>
        <v>1751.7</v>
      </c>
      <c r="BT1172" s="6"/>
      <c r="BU1172" s="306">
        <v>44459</v>
      </c>
      <c r="BV1172" s="38">
        <f t="shared" si="1313"/>
        <v>1751.7</v>
      </c>
      <c r="BW1172" s="66">
        <f>BV27*BV1172</f>
        <v>144315.37320810679</v>
      </c>
      <c r="BX1172" s="66">
        <f t="shared" si="1336"/>
        <v>24.715768660418689</v>
      </c>
      <c r="BY1172" s="17">
        <f t="shared" si="1334"/>
        <v>1</v>
      </c>
      <c r="BZ1172" s="17">
        <f t="shared" si="1337"/>
        <v>0</v>
      </c>
      <c r="CA1172" s="66">
        <f t="shared" si="1283"/>
        <v>652</v>
      </c>
      <c r="CB1172" s="66">
        <f>N3+CE1172</f>
        <v>295125</v>
      </c>
      <c r="CC1172" s="66">
        <f>MAX(BW404:BW1172)</f>
        <v>167078.59614434009</v>
      </c>
      <c r="CD1172" s="66">
        <f t="shared" si="1314"/>
        <v>-22763.222936233302</v>
      </c>
      <c r="CE1172" s="66">
        <f t="shared" si="1284"/>
        <v>245125</v>
      </c>
      <c r="CF1172" s="66">
        <f>MAX(CE404:CE1172)</f>
        <v>245125</v>
      </c>
      <c r="CG1172" s="66">
        <f t="shared" si="1315"/>
        <v>0</v>
      </c>
      <c r="CH1172" s="370">
        <f t="shared" ref="CH1172:CH1226" si="1357">BU1172</f>
        <v>44459</v>
      </c>
      <c r="CI1172" s="17">
        <f t="shared" si="1338"/>
        <v>1</v>
      </c>
      <c r="CJ1172" s="17">
        <f t="shared" si="1339"/>
        <v>0</v>
      </c>
      <c r="CK1172" s="38">
        <f>MAX(BV38:BV1172)</f>
        <v>2028</v>
      </c>
      <c r="CL1172" s="38">
        <f t="shared" si="1335"/>
        <v>-276.29999999999995</v>
      </c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59"/>
      <c r="DC1172" s="59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</row>
    <row r="1173" spans="1:147" customFormat="1" x14ac:dyDescent="0.25">
      <c r="A1173" s="3"/>
      <c r="B1173" s="254">
        <f t="shared" si="1342"/>
        <v>44193</v>
      </c>
      <c r="C1173" s="5">
        <f t="shared" si="1345"/>
        <v>92275</v>
      </c>
      <c r="D1173" s="5">
        <v>0</v>
      </c>
      <c r="E1173" s="66">
        <f t="shared" si="1348"/>
        <v>0</v>
      </c>
      <c r="F1173" s="66">
        <f t="shared" si="1343"/>
        <v>1211</v>
      </c>
      <c r="G1173" s="4">
        <f t="shared" si="1346"/>
        <v>93486</v>
      </c>
      <c r="H1173" s="8">
        <f t="shared" si="1344"/>
        <v>1.312381468436738E-2</v>
      </c>
      <c r="I1173" s="3"/>
      <c r="J1173" s="306">
        <v>44466</v>
      </c>
      <c r="K1173" s="176">
        <v>1751.8</v>
      </c>
      <c r="L1173" s="176">
        <v>1765.2</v>
      </c>
      <c r="M1173" s="176">
        <v>1721.1</v>
      </c>
      <c r="N1173" s="178">
        <v>1758.4</v>
      </c>
      <c r="O1173" s="5">
        <f t="shared" si="1287"/>
        <v>44.100000000000136</v>
      </c>
      <c r="P1173" s="8">
        <f t="shared" si="1288"/>
        <v>2.517410663317738E-2</v>
      </c>
      <c r="Q1173" s="8">
        <f>(AVERAGE(P1170:P1172))*Q1239</f>
        <v>1.2383635324002482E-2</v>
      </c>
      <c r="R1173" s="8">
        <f>P1172/P1239</f>
        <v>0.82287674656260712</v>
      </c>
      <c r="S1173" s="109">
        <f t="shared" si="1349"/>
        <v>1730.1063476394124</v>
      </c>
      <c r="T1173" s="5">
        <f t="shared" si="1350"/>
        <v>21.799999999999955</v>
      </c>
      <c r="U1173" s="8">
        <f t="shared" si="1331"/>
        <v>0.51555555555555654</v>
      </c>
      <c r="V1173" s="19">
        <f t="shared" si="1351"/>
        <v>0</v>
      </c>
      <c r="W1173" s="109">
        <f t="shared" si="1352"/>
        <v>1773.4936523605875</v>
      </c>
      <c r="X1173" s="5">
        <f t="shared" si="1353"/>
        <v>23.200000000000045</v>
      </c>
      <c r="Y1173" s="8">
        <f t="shared" si="1332"/>
        <v>0.48444444444444346</v>
      </c>
      <c r="Z1173" s="5">
        <f t="shared" si="1354"/>
        <v>0</v>
      </c>
      <c r="AA1173" s="5">
        <f>K1173*AA1239</f>
        <v>22.773399999999999</v>
      </c>
      <c r="AB1173" s="5">
        <f t="shared" si="1289"/>
        <v>18.739701300168875</v>
      </c>
      <c r="AC1173" s="2">
        <f t="shared" si="1333"/>
        <v>44466</v>
      </c>
      <c r="AD1173" s="43">
        <f t="shared" si="1299"/>
        <v>1730</v>
      </c>
      <c r="AE1173" s="235">
        <v>12.2</v>
      </c>
      <c r="AF1173" s="131">
        <f>(AK1172&gt;AF1239)*1</f>
        <v>1</v>
      </c>
      <c r="AG1173" s="112">
        <f>MROUND((AD1173*AG1239),5)</f>
        <v>1695</v>
      </c>
      <c r="AH1173" s="113">
        <f>MROUND((AE1173*AH1239),0.1)</f>
        <v>2.2000000000000002</v>
      </c>
      <c r="AI1173" s="60">
        <f t="shared" si="1300"/>
        <v>6.7000000000000455</v>
      </c>
      <c r="AJ1173" s="60">
        <f t="shared" si="1355"/>
        <v>1751.8</v>
      </c>
      <c r="AK1173" s="133">
        <f t="shared" si="1356"/>
        <v>1758.4</v>
      </c>
      <c r="AL1173" s="41">
        <f t="shared" si="1290"/>
        <v>1775</v>
      </c>
      <c r="AM1173" s="56">
        <f t="shared" si="1297"/>
        <v>11.3</v>
      </c>
      <c r="AN1173" s="82">
        <f t="shared" si="1298"/>
        <v>1</v>
      </c>
      <c r="AO1173" s="82">
        <f t="shared" si="1301"/>
        <v>0</v>
      </c>
      <c r="AP1173" s="33">
        <f t="shared" si="1316"/>
        <v>0</v>
      </c>
      <c r="AQ1173" s="29">
        <f t="shared" si="1302"/>
        <v>0</v>
      </c>
      <c r="AR1173" s="86">
        <f t="shared" si="1303"/>
        <v>1</v>
      </c>
      <c r="AS1173" s="33">
        <f t="shared" si="1304"/>
        <v>0</v>
      </c>
      <c r="AT1173" s="19">
        <f t="shared" si="1305"/>
        <v>0</v>
      </c>
      <c r="AU1173" s="18">
        <f t="shared" si="1317"/>
        <v>1</v>
      </c>
      <c r="AV1173" s="5">
        <f t="shared" si="1318"/>
        <v>11.3</v>
      </c>
      <c r="AW1173" s="17">
        <f t="shared" si="1306"/>
        <v>1</v>
      </c>
      <c r="AX1173" s="17">
        <f t="shared" si="1307"/>
        <v>0</v>
      </c>
      <c r="AY1173" s="17">
        <f t="shared" si="1319"/>
        <v>0</v>
      </c>
      <c r="AZ1173" s="19">
        <f t="shared" si="1320"/>
        <v>1820</v>
      </c>
      <c r="BA1173" s="19">
        <f t="shared" si="1321"/>
        <v>0</v>
      </c>
      <c r="BB1173" s="19">
        <f t="shared" si="1322"/>
        <v>0</v>
      </c>
      <c r="BC1173" s="19">
        <f t="shared" si="1323"/>
        <v>0</v>
      </c>
      <c r="BD1173" s="17">
        <f t="shared" si="1324"/>
        <v>1820</v>
      </c>
      <c r="BE1173" s="17">
        <f t="shared" si="1308"/>
        <v>0</v>
      </c>
      <c r="BF1173" s="38">
        <f t="shared" si="1309"/>
        <v>0</v>
      </c>
      <c r="BG1173" s="38">
        <f t="shared" si="1310"/>
        <v>0</v>
      </c>
      <c r="BH1173" s="38">
        <f t="shared" si="1325"/>
        <v>0</v>
      </c>
      <c r="BI1173" s="38">
        <f t="shared" si="1311"/>
        <v>-2.2000000000000002</v>
      </c>
      <c r="BJ1173" s="5">
        <f t="shared" si="1312"/>
        <v>0</v>
      </c>
      <c r="BK1173" s="5">
        <f t="shared" si="1326"/>
        <v>0</v>
      </c>
      <c r="BL1173" s="22">
        <f t="shared" si="1327"/>
        <v>11.3</v>
      </c>
      <c r="BM1173" s="5">
        <f t="shared" si="1328"/>
        <v>9.1000000000000014</v>
      </c>
      <c r="BN1173" s="66">
        <f t="shared" si="1329"/>
        <v>910.00000000000011</v>
      </c>
      <c r="BO1173" s="5">
        <f>AP1173*BP1239</f>
        <v>0</v>
      </c>
      <c r="BP1173" s="5">
        <f>AU1173*BP1239</f>
        <v>-39</v>
      </c>
      <c r="BQ1173" s="5">
        <f t="shared" ref="BQ1173:BQ1217" si="1358">BQ1172</f>
        <v>-39</v>
      </c>
      <c r="BR1173" s="356">
        <f t="shared" si="1347"/>
        <v>832.00000000000011</v>
      </c>
      <c r="BS1173" s="5">
        <f t="shared" si="1330"/>
        <v>1758.4</v>
      </c>
      <c r="BT1173" s="6"/>
      <c r="BU1173" s="306">
        <v>44466</v>
      </c>
      <c r="BV1173" s="38">
        <f t="shared" si="1313"/>
        <v>1758.4</v>
      </c>
      <c r="BW1173" s="66">
        <f>BV27*BV1173</f>
        <v>144867.35870818916</v>
      </c>
      <c r="BX1173" s="66">
        <f t="shared" si="1336"/>
        <v>551.98550008237362</v>
      </c>
      <c r="BY1173" s="17">
        <f t="shared" si="1334"/>
        <v>1</v>
      </c>
      <c r="BZ1173" s="17">
        <f t="shared" si="1337"/>
        <v>0</v>
      </c>
      <c r="CA1173" s="66">
        <f t="shared" ref="CA1173:CA1189" si="1359">CB1173-CB1172</f>
        <v>832</v>
      </c>
      <c r="CB1173" s="66">
        <f>N3+CE1173</f>
        <v>295957</v>
      </c>
      <c r="CC1173" s="66">
        <f>MAX(BW404:BW1173)</f>
        <v>167078.59614434009</v>
      </c>
      <c r="CD1173" s="66">
        <f t="shared" si="1314"/>
        <v>-22211.237436150928</v>
      </c>
      <c r="CE1173" s="66">
        <f t="shared" ref="CE1173:CE1227" si="1360">CE1172+BR1173</f>
        <v>245957</v>
      </c>
      <c r="CF1173" s="66">
        <f>MAX(CE404:CE1173)</f>
        <v>245957</v>
      </c>
      <c r="CG1173" s="66">
        <f t="shared" si="1315"/>
        <v>0</v>
      </c>
      <c r="CH1173" s="370">
        <f t="shared" si="1357"/>
        <v>44466</v>
      </c>
      <c r="CI1173" s="17">
        <f t="shared" si="1338"/>
        <v>1</v>
      </c>
      <c r="CJ1173" s="17">
        <f t="shared" si="1339"/>
        <v>0</v>
      </c>
      <c r="CK1173" s="38">
        <f>MAX(BV38:BV1173)</f>
        <v>2028</v>
      </c>
      <c r="CL1173" s="38">
        <f t="shared" si="1335"/>
        <v>-269.59999999999991</v>
      </c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59"/>
      <c r="DC1173" s="59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</row>
    <row r="1174" spans="1:147" customFormat="1" x14ac:dyDescent="0.25">
      <c r="A1174" s="3"/>
      <c r="B1174" s="254"/>
      <c r="C1174" s="5"/>
      <c r="D1174" s="5"/>
      <c r="E1174" s="66"/>
      <c r="F1174" s="151" t="s">
        <v>94</v>
      </c>
      <c r="G1174" s="29"/>
      <c r="H1174" s="151" t="s">
        <v>94</v>
      </c>
      <c r="I1174" s="3"/>
      <c r="J1174" s="306">
        <v>44473</v>
      </c>
      <c r="K1174" s="176">
        <v>1762.6</v>
      </c>
      <c r="L1174" s="176">
        <v>1782.4</v>
      </c>
      <c r="M1174" s="176">
        <v>1745.4</v>
      </c>
      <c r="N1174" s="178">
        <v>1757.4</v>
      </c>
      <c r="O1174" s="5">
        <f t="shared" si="1287"/>
        <v>37</v>
      </c>
      <c r="P1174" s="8">
        <f t="shared" si="1288"/>
        <v>2.0991716782026552E-2</v>
      </c>
      <c r="Q1174" s="8">
        <f>(AVERAGE(P1171:P1173))*Q1239</f>
        <v>1.2075061522488485E-2</v>
      </c>
      <c r="R1174" s="8">
        <f>P1173/P1239</f>
        <v>0.71392104070971418</v>
      </c>
      <c r="S1174" s="109">
        <f t="shared" si="1349"/>
        <v>1741.3164965604617</v>
      </c>
      <c r="T1174" s="5">
        <f t="shared" si="1350"/>
        <v>22.599999999999909</v>
      </c>
      <c r="U1174" s="8">
        <f t="shared" si="1331"/>
        <v>0.49777777777777982</v>
      </c>
      <c r="V1174" s="19">
        <f t="shared" si="1351"/>
        <v>0</v>
      </c>
      <c r="W1174" s="109">
        <f t="shared" si="1352"/>
        <v>1783.8835034395381</v>
      </c>
      <c r="X1174" s="5">
        <f t="shared" si="1353"/>
        <v>22.400000000000091</v>
      </c>
      <c r="Y1174" s="8">
        <f t="shared" si="1332"/>
        <v>0.50222222222222013</v>
      </c>
      <c r="Z1174" s="5">
        <f t="shared" si="1354"/>
        <v>0</v>
      </c>
      <c r="AA1174" s="5">
        <f>K1174*AA1239</f>
        <v>22.913799999999998</v>
      </c>
      <c r="AB1174" s="5">
        <f t="shared" si="1289"/>
        <v>16.358643942614247</v>
      </c>
      <c r="AC1174" s="2">
        <f t="shared" si="1333"/>
        <v>44473</v>
      </c>
      <c r="AD1174" s="43">
        <f t="shared" si="1299"/>
        <v>1740</v>
      </c>
      <c r="AE1174" s="235">
        <v>9.6</v>
      </c>
      <c r="AF1174" s="131">
        <f>(AK1173&gt;AF1239)*1</f>
        <v>1</v>
      </c>
      <c r="AG1174" s="112">
        <f>MROUND((AD1174*AG1239),5)</f>
        <v>1705</v>
      </c>
      <c r="AH1174" s="113">
        <f>MROUND((AE1174*AH1239),0.1)</f>
        <v>1.7000000000000002</v>
      </c>
      <c r="AI1174" s="60">
        <f t="shared" si="1300"/>
        <v>-1</v>
      </c>
      <c r="AJ1174" s="60">
        <f t="shared" si="1355"/>
        <v>1762.6</v>
      </c>
      <c r="AK1174" s="133">
        <f t="shared" si="1356"/>
        <v>1757.4</v>
      </c>
      <c r="AL1174" s="41">
        <f t="shared" si="1290"/>
        <v>1785</v>
      </c>
      <c r="AM1174" s="56">
        <f t="shared" si="1297"/>
        <v>9.1</v>
      </c>
      <c r="AN1174" s="82">
        <f t="shared" si="1298"/>
        <v>0</v>
      </c>
      <c r="AO1174" s="82">
        <f t="shared" si="1301"/>
        <v>1</v>
      </c>
      <c r="AP1174" s="33">
        <f t="shared" si="1316"/>
        <v>0</v>
      </c>
      <c r="AQ1174" s="29">
        <f t="shared" si="1302"/>
        <v>0</v>
      </c>
      <c r="AR1174" s="86">
        <f t="shared" si="1303"/>
        <v>1</v>
      </c>
      <c r="AS1174" s="33">
        <f t="shared" si="1304"/>
        <v>0</v>
      </c>
      <c r="AT1174" s="19">
        <f t="shared" si="1305"/>
        <v>0</v>
      </c>
      <c r="AU1174" s="18">
        <f t="shared" si="1317"/>
        <v>1</v>
      </c>
      <c r="AV1174" s="5">
        <f t="shared" si="1318"/>
        <v>9.1</v>
      </c>
      <c r="AW1174" s="17">
        <f t="shared" si="1306"/>
        <v>1</v>
      </c>
      <c r="AX1174" s="17">
        <f t="shared" si="1307"/>
        <v>0</v>
      </c>
      <c r="AY1174" s="17">
        <f t="shared" si="1319"/>
        <v>0</v>
      </c>
      <c r="AZ1174" s="19">
        <f t="shared" si="1320"/>
        <v>1820</v>
      </c>
      <c r="BA1174" s="19">
        <f t="shared" si="1321"/>
        <v>0</v>
      </c>
      <c r="BB1174" s="19">
        <f t="shared" si="1322"/>
        <v>0</v>
      </c>
      <c r="BC1174" s="19">
        <f t="shared" si="1323"/>
        <v>0</v>
      </c>
      <c r="BD1174" s="17">
        <f t="shared" si="1324"/>
        <v>1820</v>
      </c>
      <c r="BE1174" s="17">
        <f t="shared" si="1308"/>
        <v>0</v>
      </c>
      <c r="BF1174" s="38">
        <f t="shared" si="1309"/>
        <v>0</v>
      </c>
      <c r="BG1174" s="38">
        <f t="shared" si="1310"/>
        <v>0</v>
      </c>
      <c r="BH1174" s="38">
        <f t="shared" si="1325"/>
        <v>0</v>
      </c>
      <c r="BI1174" s="38">
        <f t="shared" si="1311"/>
        <v>-1.7000000000000002</v>
      </c>
      <c r="BJ1174" s="5">
        <f t="shared" si="1312"/>
        <v>0</v>
      </c>
      <c r="BK1174" s="5">
        <f t="shared" si="1326"/>
        <v>0</v>
      </c>
      <c r="BL1174" s="22">
        <f t="shared" si="1327"/>
        <v>9.1</v>
      </c>
      <c r="BM1174" s="5">
        <f t="shared" si="1328"/>
        <v>7.3999999999999995</v>
      </c>
      <c r="BN1174" s="66">
        <f t="shared" si="1329"/>
        <v>740</v>
      </c>
      <c r="BO1174" s="5">
        <f>AP1174*BP1239</f>
        <v>0</v>
      </c>
      <c r="BP1174" s="5">
        <f>AU1174*BP1239</f>
        <v>-39</v>
      </c>
      <c r="BQ1174" s="5">
        <f t="shared" si="1358"/>
        <v>-39</v>
      </c>
      <c r="BR1174" s="356">
        <f t="shared" si="1347"/>
        <v>662</v>
      </c>
      <c r="BS1174" s="5">
        <f t="shared" si="1330"/>
        <v>1757.4</v>
      </c>
      <c r="BT1174" s="6"/>
      <c r="BU1174" s="306">
        <v>44473</v>
      </c>
      <c r="BV1174" s="38">
        <f t="shared" si="1313"/>
        <v>1757.4</v>
      </c>
      <c r="BW1174" s="66">
        <f>BV27*BV1174</f>
        <v>144784.97281265448</v>
      </c>
      <c r="BX1174" s="66">
        <f t="shared" si="1336"/>
        <v>-82.385895534680458</v>
      </c>
      <c r="BY1174" s="17">
        <f t="shared" si="1334"/>
        <v>0</v>
      </c>
      <c r="BZ1174" s="17">
        <f t="shared" si="1337"/>
        <v>1</v>
      </c>
      <c r="CA1174" s="66">
        <f t="shared" si="1359"/>
        <v>662</v>
      </c>
      <c r="CB1174" s="66">
        <f>N3+CE1174</f>
        <v>296619</v>
      </c>
      <c r="CC1174" s="66">
        <f>MAX(BW404:BW1174)</f>
        <v>167078.59614434009</v>
      </c>
      <c r="CD1174" s="66">
        <f t="shared" si="1314"/>
        <v>-22293.623331685609</v>
      </c>
      <c r="CE1174" s="66">
        <f t="shared" si="1360"/>
        <v>246619</v>
      </c>
      <c r="CF1174" s="66">
        <f>MAX(CE404:CE1174)</f>
        <v>246619</v>
      </c>
      <c r="CG1174" s="66">
        <f t="shared" si="1315"/>
        <v>0</v>
      </c>
      <c r="CH1174" s="370">
        <f t="shared" si="1357"/>
        <v>44473</v>
      </c>
      <c r="CI1174" s="17">
        <f t="shared" si="1338"/>
        <v>1</v>
      </c>
      <c r="CJ1174" s="17">
        <f t="shared" si="1339"/>
        <v>0</v>
      </c>
      <c r="CK1174" s="38">
        <f>MAX(BV38:BV1174)</f>
        <v>2028</v>
      </c>
      <c r="CL1174" s="38">
        <f t="shared" si="1335"/>
        <v>-270.59999999999991</v>
      </c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59"/>
      <c r="DC1174" s="59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</row>
    <row r="1175" spans="1:147" customFormat="1" x14ac:dyDescent="0.25">
      <c r="A1175" s="3"/>
      <c r="B1175" s="254"/>
      <c r="C1175" s="5"/>
      <c r="D1175" s="5"/>
      <c r="E1175" s="66"/>
      <c r="F1175" s="72">
        <f>SUM(F1122:F1174)</f>
        <v>43276</v>
      </c>
      <c r="G1175" s="29"/>
      <c r="H1175" s="152">
        <f>F1175/C1122</f>
        <v>0.86190001991635135</v>
      </c>
      <c r="I1175" s="3"/>
      <c r="J1175" s="306">
        <v>44480</v>
      </c>
      <c r="K1175" s="176">
        <v>1757.4</v>
      </c>
      <c r="L1175" s="176">
        <v>1801.9</v>
      </c>
      <c r="M1175" s="176">
        <v>1749.9</v>
      </c>
      <c r="N1175" s="178">
        <v>1768.3</v>
      </c>
      <c r="O1175" s="5">
        <f t="shared" si="1287"/>
        <v>52</v>
      </c>
      <c r="P1175" s="8">
        <f t="shared" si="1288"/>
        <v>2.9589165813133037E-2</v>
      </c>
      <c r="Q1175" s="8">
        <f>(AVERAGE(P1172:P1174))*Q1239</f>
        <v>1.0024253215897149E-2</v>
      </c>
      <c r="R1175" s="8">
        <f>P1174/P1239</f>
        <v>0.59531122632002764</v>
      </c>
      <c r="S1175" s="109">
        <f t="shared" si="1349"/>
        <v>1739.7833773983825</v>
      </c>
      <c r="T1175" s="5">
        <f t="shared" si="1350"/>
        <v>17.400000000000091</v>
      </c>
      <c r="U1175" s="8">
        <f t="shared" si="1331"/>
        <v>0.50285714285714023</v>
      </c>
      <c r="V1175" s="19">
        <f t="shared" si="1351"/>
        <v>0</v>
      </c>
      <c r="W1175" s="109">
        <f t="shared" si="1352"/>
        <v>1775.0166226016177</v>
      </c>
      <c r="X1175" s="5">
        <f t="shared" si="1353"/>
        <v>17.599999999999909</v>
      </c>
      <c r="Y1175" s="8">
        <f t="shared" si="1332"/>
        <v>0.49714285714285977</v>
      </c>
      <c r="Z1175" s="5">
        <f t="shared" si="1354"/>
        <v>0</v>
      </c>
      <c r="AA1175" s="5">
        <f>K1175*AA1239</f>
        <v>22.8462</v>
      </c>
      <c r="AB1175" s="5">
        <f t="shared" si="1289"/>
        <v>13.600599338752616</v>
      </c>
      <c r="AC1175" s="2">
        <f t="shared" si="1333"/>
        <v>44480</v>
      </c>
      <c r="AD1175" s="43">
        <f t="shared" si="1299"/>
        <v>1740</v>
      </c>
      <c r="AE1175" s="235">
        <v>8.1</v>
      </c>
      <c r="AF1175" s="131">
        <f>(AK1174&gt;AF1239)*1</f>
        <v>1</v>
      </c>
      <c r="AG1175" s="112">
        <f>MROUND((AD1175*AG1239),5)</f>
        <v>1705</v>
      </c>
      <c r="AH1175" s="113">
        <f>MROUND((AE1175*AH1239),0.1)</f>
        <v>1.5</v>
      </c>
      <c r="AI1175" s="60">
        <f t="shared" si="1300"/>
        <v>10.899999999999864</v>
      </c>
      <c r="AJ1175" s="60">
        <f t="shared" si="1355"/>
        <v>1757.4</v>
      </c>
      <c r="AK1175" s="133">
        <f t="shared" si="1356"/>
        <v>1768.3</v>
      </c>
      <c r="AL1175" s="41">
        <f t="shared" si="1290"/>
        <v>1775</v>
      </c>
      <c r="AM1175" s="56">
        <f t="shared" si="1297"/>
        <v>8.2000000000000011</v>
      </c>
      <c r="AN1175" s="82">
        <f t="shared" si="1298"/>
        <v>1</v>
      </c>
      <c r="AO1175" s="82">
        <f t="shared" si="1301"/>
        <v>0</v>
      </c>
      <c r="AP1175" s="33">
        <f t="shared" si="1316"/>
        <v>0</v>
      </c>
      <c r="AQ1175" s="29">
        <f t="shared" si="1302"/>
        <v>0</v>
      </c>
      <c r="AR1175" s="86">
        <f t="shared" si="1303"/>
        <v>1</v>
      </c>
      <c r="AS1175" s="33">
        <f t="shared" si="1304"/>
        <v>0</v>
      </c>
      <c r="AT1175" s="19">
        <f t="shared" si="1305"/>
        <v>0</v>
      </c>
      <c r="AU1175" s="18">
        <f t="shared" si="1317"/>
        <v>1</v>
      </c>
      <c r="AV1175" s="5">
        <f t="shared" si="1318"/>
        <v>8.2000000000000011</v>
      </c>
      <c r="AW1175" s="17">
        <f t="shared" si="1306"/>
        <v>1</v>
      </c>
      <c r="AX1175" s="17">
        <f t="shared" si="1307"/>
        <v>0</v>
      </c>
      <c r="AY1175" s="17">
        <f t="shared" si="1319"/>
        <v>0</v>
      </c>
      <c r="AZ1175" s="19">
        <f t="shared" si="1320"/>
        <v>1820</v>
      </c>
      <c r="BA1175" s="19">
        <f t="shared" si="1321"/>
        <v>0</v>
      </c>
      <c r="BB1175" s="19">
        <f t="shared" si="1322"/>
        <v>0</v>
      </c>
      <c r="BC1175" s="19">
        <f t="shared" si="1323"/>
        <v>0</v>
      </c>
      <c r="BD1175" s="17">
        <f t="shared" si="1324"/>
        <v>1820</v>
      </c>
      <c r="BE1175" s="17">
        <f t="shared" si="1308"/>
        <v>0</v>
      </c>
      <c r="BF1175" s="38">
        <f t="shared" si="1309"/>
        <v>0</v>
      </c>
      <c r="BG1175" s="38">
        <f t="shared" si="1310"/>
        <v>0</v>
      </c>
      <c r="BH1175" s="38">
        <f t="shared" si="1325"/>
        <v>0</v>
      </c>
      <c r="BI1175" s="38">
        <f t="shared" si="1311"/>
        <v>-1.5</v>
      </c>
      <c r="BJ1175" s="5">
        <f t="shared" si="1312"/>
        <v>0</v>
      </c>
      <c r="BK1175" s="5">
        <f t="shared" si="1326"/>
        <v>0</v>
      </c>
      <c r="BL1175" s="22">
        <f t="shared" si="1327"/>
        <v>8.2000000000000011</v>
      </c>
      <c r="BM1175" s="5">
        <f t="shared" si="1328"/>
        <v>6.7000000000000011</v>
      </c>
      <c r="BN1175" s="66">
        <f t="shared" si="1329"/>
        <v>670.00000000000011</v>
      </c>
      <c r="BO1175" s="5">
        <f>AP1175*BP1239</f>
        <v>0</v>
      </c>
      <c r="BP1175" s="5">
        <f>AU1175*BP1239</f>
        <v>-39</v>
      </c>
      <c r="BQ1175" s="5">
        <f t="shared" si="1358"/>
        <v>-39</v>
      </c>
      <c r="BR1175" s="356">
        <f t="shared" si="1347"/>
        <v>592.00000000000011</v>
      </c>
      <c r="BS1175" s="5">
        <f t="shared" si="1330"/>
        <v>1768.3</v>
      </c>
      <c r="BT1175" s="6"/>
      <c r="BU1175" s="306">
        <v>44480</v>
      </c>
      <c r="BV1175" s="38">
        <f t="shared" si="1313"/>
        <v>1768.3</v>
      </c>
      <c r="BW1175" s="66">
        <f>BV27*BV1175</f>
        <v>145682.97907398254</v>
      </c>
      <c r="BX1175" s="66">
        <f t="shared" si="1336"/>
        <v>898.00626132806065</v>
      </c>
      <c r="BY1175" s="17">
        <f t="shared" si="1334"/>
        <v>1</v>
      </c>
      <c r="BZ1175" s="17">
        <f t="shared" si="1337"/>
        <v>0</v>
      </c>
      <c r="CA1175" s="66">
        <f t="shared" si="1359"/>
        <v>592</v>
      </c>
      <c r="CB1175" s="66">
        <f>N3+CE1175</f>
        <v>297211</v>
      </c>
      <c r="CC1175" s="66">
        <f>MAX(BW404:BW1175)</f>
        <v>167078.59614434009</v>
      </c>
      <c r="CD1175" s="66">
        <f t="shared" si="1314"/>
        <v>-21395.617070357548</v>
      </c>
      <c r="CE1175" s="66">
        <f t="shared" si="1360"/>
        <v>247211</v>
      </c>
      <c r="CF1175" s="66">
        <f>MAX(CE404:CE1175)</f>
        <v>247211</v>
      </c>
      <c r="CG1175" s="66">
        <f t="shared" si="1315"/>
        <v>0</v>
      </c>
      <c r="CH1175" s="370">
        <f t="shared" si="1357"/>
        <v>44480</v>
      </c>
      <c r="CI1175" s="17">
        <f t="shared" ref="CI1175:CI1186" si="1361">(F1232&gt;0)*1</f>
        <v>1</v>
      </c>
      <c r="CJ1175" s="17">
        <f t="shared" ref="CJ1175:CJ1186" si="1362">(F1232&lt;1)*1</f>
        <v>0</v>
      </c>
      <c r="CK1175" s="38">
        <f>MAX(BV38:BV1175)</f>
        <v>2028</v>
      </c>
      <c r="CL1175" s="38">
        <f t="shared" si="1335"/>
        <v>-259.70000000000005</v>
      </c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59"/>
      <c r="DC1175" s="59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</row>
    <row r="1176" spans="1:147" customFormat="1" x14ac:dyDescent="0.25">
      <c r="A1176" s="3"/>
      <c r="B1176" s="254"/>
      <c r="C1176" s="5"/>
      <c r="D1176" s="5"/>
      <c r="E1176" s="66"/>
      <c r="F1176" s="66"/>
      <c r="G1176" s="4"/>
      <c r="H1176" s="8"/>
      <c r="I1176" s="3"/>
      <c r="J1176" s="306">
        <v>44487</v>
      </c>
      <c r="K1176" s="176">
        <v>1767.5</v>
      </c>
      <c r="L1176" s="176">
        <v>1815.5</v>
      </c>
      <c r="M1176" s="176">
        <v>1760.3</v>
      </c>
      <c r="N1176" s="178">
        <v>1796.3</v>
      </c>
      <c r="O1176" s="5">
        <f t="shared" si="1287"/>
        <v>55.200000000000045</v>
      </c>
      <c r="P1176" s="8">
        <f t="shared" si="1288"/>
        <v>3.1230551626591257E-2</v>
      </c>
      <c r="Q1176" s="8">
        <f>(AVERAGE(P1173:P1175))*Q1239</f>
        <v>1.0100665230444929E-2</v>
      </c>
      <c r="R1176" s="8">
        <f>P1175/P1239</f>
        <v>0.83912920362401755</v>
      </c>
      <c r="S1176" s="109">
        <f t="shared" si="1349"/>
        <v>1749.6470742051886</v>
      </c>
      <c r="T1176" s="5">
        <f t="shared" si="1350"/>
        <v>17.5</v>
      </c>
      <c r="U1176" s="8">
        <f t="shared" si="1331"/>
        <v>0.5</v>
      </c>
      <c r="V1176" s="19">
        <f t="shared" si="1351"/>
        <v>0</v>
      </c>
      <c r="W1176" s="109">
        <f t="shared" si="1352"/>
        <v>1785.3529257948114</v>
      </c>
      <c r="X1176" s="5">
        <f t="shared" si="1353"/>
        <v>17.5</v>
      </c>
      <c r="Y1176" s="8">
        <f t="shared" si="1332"/>
        <v>0.5</v>
      </c>
      <c r="Z1176" s="5">
        <f t="shared" si="1354"/>
        <v>11.299999999999955</v>
      </c>
      <c r="AA1176" s="5">
        <f>K1176*AA1239</f>
        <v>22.977499999999999</v>
      </c>
      <c r="AB1176" s="5">
        <f t="shared" si="1289"/>
        <v>19.281091276270864</v>
      </c>
      <c r="AC1176" s="2">
        <f t="shared" si="1333"/>
        <v>44487</v>
      </c>
      <c r="AD1176" s="78">
        <f t="shared" si="1299"/>
        <v>1750</v>
      </c>
      <c r="AE1176" s="235">
        <v>6.8</v>
      </c>
      <c r="AF1176" s="131">
        <f>(AK1175&gt;AF1239)*1</f>
        <v>1</v>
      </c>
      <c r="AG1176" s="112">
        <f>MROUND((AD1176*AG1239),5)</f>
        <v>1715</v>
      </c>
      <c r="AH1176" s="113">
        <f>MROUND((AE1176*AH1239),0.1)</f>
        <v>1.2000000000000002</v>
      </c>
      <c r="AI1176" s="60">
        <f t="shared" si="1300"/>
        <v>28</v>
      </c>
      <c r="AJ1176" s="60">
        <f t="shared" si="1355"/>
        <v>1767.5</v>
      </c>
      <c r="AK1176" s="133">
        <f t="shared" si="1356"/>
        <v>1796.3</v>
      </c>
      <c r="AL1176" s="41">
        <f t="shared" si="1290"/>
        <v>1785</v>
      </c>
      <c r="AM1176" s="56">
        <f t="shared" si="1297"/>
        <v>6.8000000000000007</v>
      </c>
      <c r="AN1176" s="82">
        <f t="shared" si="1298"/>
        <v>1</v>
      </c>
      <c r="AO1176" s="82">
        <f t="shared" si="1301"/>
        <v>0</v>
      </c>
      <c r="AP1176" s="33">
        <f t="shared" si="1316"/>
        <v>0</v>
      </c>
      <c r="AQ1176" s="29">
        <f t="shared" si="1302"/>
        <v>0</v>
      </c>
      <c r="AR1176" s="86">
        <f t="shared" si="1303"/>
        <v>1</v>
      </c>
      <c r="AS1176" s="33">
        <f t="shared" si="1304"/>
        <v>0</v>
      </c>
      <c r="AT1176" s="19">
        <f t="shared" si="1305"/>
        <v>0</v>
      </c>
      <c r="AU1176" s="18">
        <f t="shared" si="1317"/>
        <v>1</v>
      </c>
      <c r="AV1176" s="5">
        <f t="shared" si="1318"/>
        <v>6.8000000000000007</v>
      </c>
      <c r="AW1176" s="17">
        <f t="shared" si="1306"/>
        <v>0</v>
      </c>
      <c r="AX1176" s="17">
        <f t="shared" si="1307"/>
        <v>1</v>
      </c>
      <c r="AY1176" s="17">
        <f t="shared" si="1319"/>
        <v>1785</v>
      </c>
      <c r="AZ1176" s="19">
        <f t="shared" si="1320"/>
        <v>1820</v>
      </c>
      <c r="BA1176" s="19">
        <f t="shared" si="1321"/>
        <v>0</v>
      </c>
      <c r="BB1176" s="19">
        <f t="shared" si="1322"/>
        <v>0</v>
      </c>
      <c r="BC1176" s="19">
        <f t="shared" si="1323"/>
        <v>1785</v>
      </c>
      <c r="BD1176" s="17">
        <f t="shared" si="1324"/>
        <v>0</v>
      </c>
      <c r="BE1176" s="17">
        <f t="shared" si="1308"/>
        <v>0</v>
      </c>
      <c r="BF1176" s="38">
        <f t="shared" si="1309"/>
        <v>0</v>
      </c>
      <c r="BG1176" s="38">
        <f t="shared" si="1310"/>
        <v>0</v>
      </c>
      <c r="BH1176" s="38">
        <f t="shared" si="1325"/>
        <v>0</v>
      </c>
      <c r="BI1176" s="38">
        <f t="shared" si="1311"/>
        <v>-1.2000000000000002</v>
      </c>
      <c r="BJ1176" s="5">
        <f t="shared" si="1312"/>
        <v>0</v>
      </c>
      <c r="BK1176" s="5">
        <f t="shared" si="1326"/>
        <v>-35</v>
      </c>
      <c r="BL1176" s="22">
        <f t="shared" si="1327"/>
        <v>-28.2</v>
      </c>
      <c r="BM1176" s="5">
        <f t="shared" si="1328"/>
        <v>-29.4</v>
      </c>
      <c r="BN1176" s="66">
        <f t="shared" si="1329"/>
        <v>-2940</v>
      </c>
      <c r="BO1176" s="5">
        <f>AP1176*BP1239</f>
        <v>0</v>
      </c>
      <c r="BP1176" s="5">
        <f>AU1176*BP1239</f>
        <v>-39</v>
      </c>
      <c r="BQ1176" s="5">
        <f t="shared" si="1358"/>
        <v>-39</v>
      </c>
      <c r="BR1176" s="356">
        <f t="shared" si="1347"/>
        <v>-3018</v>
      </c>
      <c r="BS1176" s="5">
        <f t="shared" si="1330"/>
        <v>1796.3</v>
      </c>
      <c r="BT1176" s="81"/>
      <c r="BU1176" s="306">
        <v>44487</v>
      </c>
      <c r="BV1176" s="38">
        <f t="shared" si="1313"/>
        <v>1796.3</v>
      </c>
      <c r="BW1176" s="66">
        <f>BV27*BV1176</f>
        <v>147989.78414895371</v>
      </c>
      <c r="BX1176" s="66">
        <f t="shared" si="1336"/>
        <v>2306.8050749711692</v>
      </c>
      <c r="BY1176" s="17">
        <f t="shared" si="1334"/>
        <v>1</v>
      </c>
      <c r="BZ1176" s="17">
        <f t="shared" si="1337"/>
        <v>0</v>
      </c>
      <c r="CA1176" s="66">
        <f t="shared" si="1359"/>
        <v>-3018</v>
      </c>
      <c r="CB1176" s="66">
        <f>N3+CE1176</f>
        <v>294193</v>
      </c>
      <c r="CC1176" s="66">
        <f>MAX(BW404:BW1176)</f>
        <v>167078.59614434009</v>
      </c>
      <c r="CD1176" s="66">
        <f t="shared" si="1314"/>
        <v>-19088.811995386379</v>
      </c>
      <c r="CE1176" s="66">
        <f t="shared" si="1360"/>
        <v>244193</v>
      </c>
      <c r="CF1176" s="66">
        <f>MAX(CE404:CE1176)</f>
        <v>247211</v>
      </c>
      <c r="CG1176" s="66">
        <f t="shared" si="1315"/>
        <v>-3018</v>
      </c>
      <c r="CH1176" s="370">
        <f t="shared" si="1357"/>
        <v>44487</v>
      </c>
      <c r="CI1176" s="17">
        <f t="shared" si="1361"/>
        <v>1</v>
      </c>
      <c r="CJ1176" s="17">
        <f t="shared" si="1362"/>
        <v>0</v>
      </c>
      <c r="CK1176" s="38">
        <f>MAX(BV38:BV1176)</f>
        <v>2028</v>
      </c>
      <c r="CL1176" s="38">
        <f t="shared" si="1335"/>
        <v>-231.70000000000005</v>
      </c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59"/>
      <c r="DC1176" s="59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</row>
    <row r="1177" spans="1:147" customFormat="1" x14ac:dyDescent="0.25">
      <c r="A1177" s="3"/>
      <c r="B1177" s="254">
        <f t="shared" ref="B1177:B1208" si="1363">J1135</f>
        <v>44200</v>
      </c>
      <c r="C1177" s="5">
        <f>E1177+G1173</f>
        <v>50210</v>
      </c>
      <c r="D1177" s="5">
        <v>0</v>
      </c>
      <c r="E1177" s="66">
        <f>-F1175</f>
        <v>-43276</v>
      </c>
      <c r="F1177" s="66">
        <f t="shared" ref="F1177:F1208" si="1364">BR1135</f>
        <v>-2729</v>
      </c>
      <c r="G1177" s="4">
        <f>C1177+F1177</f>
        <v>47481</v>
      </c>
      <c r="H1177" s="8">
        <f t="shared" ref="H1177:H1208" si="1365">F1177/C1177</f>
        <v>-5.4351722764389564E-2</v>
      </c>
      <c r="I1177" s="3"/>
      <c r="J1177" s="306">
        <v>44494</v>
      </c>
      <c r="K1177" s="176">
        <v>1794.2</v>
      </c>
      <c r="L1177" s="176">
        <v>1812.7</v>
      </c>
      <c r="M1177" s="176">
        <v>1772.4</v>
      </c>
      <c r="N1177" s="178">
        <v>1783.9</v>
      </c>
      <c r="O1177" s="5">
        <f t="shared" si="1287"/>
        <v>40.299999999999955</v>
      </c>
      <c r="P1177" s="8">
        <f t="shared" si="1288"/>
        <v>2.2461264073124487E-2</v>
      </c>
      <c r="Q1177" s="8">
        <f>(AVERAGE(P1174:P1176))*Q1239</f>
        <v>1.090819122956678E-2</v>
      </c>
      <c r="R1177" s="8">
        <f>P1176/P1239</f>
        <v>0.8856778214250518</v>
      </c>
      <c r="S1177" s="109">
        <f t="shared" si="1349"/>
        <v>1774.6285232959112</v>
      </c>
      <c r="T1177" s="5">
        <f t="shared" si="1350"/>
        <v>19.200000000000045</v>
      </c>
      <c r="U1177" s="8">
        <f t="shared" si="1331"/>
        <v>0.51999999999999891</v>
      </c>
      <c r="V1177" s="19">
        <f t="shared" si="1351"/>
        <v>0</v>
      </c>
      <c r="W1177" s="109">
        <f t="shared" si="1352"/>
        <v>1813.7714767040889</v>
      </c>
      <c r="X1177" s="5">
        <f t="shared" si="1353"/>
        <v>20.799999999999955</v>
      </c>
      <c r="Y1177" s="8">
        <f t="shared" si="1332"/>
        <v>0.48000000000000109</v>
      </c>
      <c r="Z1177" s="5">
        <f t="shared" si="1354"/>
        <v>0</v>
      </c>
      <c r="AA1177" s="5">
        <f>K1177*AA1239</f>
        <v>23.3246</v>
      </c>
      <c r="AB1177" s="5">
        <f t="shared" si="1289"/>
        <v>20.658080913610764</v>
      </c>
      <c r="AC1177" s="2">
        <f t="shared" si="1333"/>
        <v>44494</v>
      </c>
      <c r="AD1177" s="43">
        <f t="shared" si="1299"/>
        <v>1775</v>
      </c>
      <c r="AE1177" s="235">
        <v>9.6</v>
      </c>
      <c r="AF1177" s="131">
        <f>(AK1176&gt;AF1239)*1</f>
        <v>1</v>
      </c>
      <c r="AG1177" s="112">
        <f>MROUND((AD1177*AG1239),5)</f>
        <v>1740</v>
      </c>
      <c r="AH1177" s="113">
        <f>MROUND((AE1177*AH1239),0.1)</f>
        <v>1.7000000000000002</v>
      </c>
      <c r="AI1177" s="60">
        <f t="shared" si="1300"/>
        <v>-12.399999999999864</v>
      </c>
      <c r="AJ1177" s="60">
        <f t="shared" si="1355"/>
        <v>1794.2</v>
      </c>
      <c r="AK1177" s="133">
        <f t="shared" si="1356"/>
        <v>1783.9</v>
      </c>
      <c r="AL1177" s="41">
        <f t="shared" si="1290"/>
        <v>1815</v>
      </c>
      <c r="AM1177" s="56">
        <f t="shared" si="1297"/>
        <v>9.6000000000000014</v>
      </c>
      <c r="AN1177" s="82">
        <f t="shared" si="1298"/>
        <v>0</v>
      </c>
      <c r="AO1177" s="82">
        <f t="shared" si="1301"/>
        <v>1</v>
      </c>
      <c r="AP1177" s="33">
        <f t="shared" si="1316"/>
        <v>1</v>
      </c>
      <c r="AQ1177" s="29">
        <f t="shared" si="1302"/>
        <v>9.6</v>
      </c>
      <c r="AR1177" s="86">
        <f t="shared" si="1303"/>
        <v>1</v>
      </c>
      <c r="AS1177" s="33">
        <f t="shared" si="1304"/>
        <v>0</v>
      </c>
      <c r="AT1177" s="19">
        <f t="shared" si="1305"/>
        <v>0</v>
      </c>
      <c r="AU1177" s="18">
        <f t="shared" si="1317"/>
        <v>0</v>
      </c>
      <c r="AV1177" s="5">
        <f t="shared" si="1318"/>
        <v>0</v>
      </c>
      <c r="AW1177" s="17">
        <f t="shared" si="1306"/>
        <v>0</v>
      </c>
      <c r="AX1177" s="17">
        <f t="shared" si="1307"/>
        <v>0</v>
      </c>
      <c r="AY1177" s="17">
        <f t="shared" si="1319"/>
        <v>0</v>
      </c>
      <c r="AZ1177" s="19">
        <f t="shared" si="1320"/>
        <v>0</v>
      </c>
      <c r="BA1177" s="19">
        <f t="shared" si="1321"/>
        <v>0</v>
      </c>
      <c r="BB1177" s="19">
        <f t="shared" si="1322"/>
        <v>0</v>
      </c>
      <c r="BC1177" s="19">
        <f t="shared" si="1323"/>
        <v>0</v>
      </c>
      <c r="BD1177" s="17">
        <f t="shared" si="1324"/>
        <v>0</v>
      </c>
      <c r="BE1177" s="17">
        <f t="shared" si="1308"/>
        <v>0</v>
      </c>
      <c r="BF1177" s="38">
        <f t="shared" si="1309"/>
        <v>0</v>
      </c>
      <c r="BG1177" s="38">
        <f t="shared" si="1310"/>
        <v>0</v>
      </c>
      <c r="BH1177" s="38">
        <f t="shared" si="1325"/>
        <v>0</v>
      </c>
      <c r="BI1177" s="38">
        <f t="shared" si="1311"/>
        <v>-1.7000000000000002</v>
      </c>
      <c r="BJ1177" s="5">
        <f t="shared" si="1312"/>
        <v>9.6</v>
      </c>
      <c r="BK1177" s="5">
        <f t="shared" si="1326"/>
        <v>0</v>
      </c>
      <c r="BL1177" s="22">
        <f t="shared" si="1327"/>
        <v>0</v>
      </c>
      <c r="BM1177" s="5">
        <f t="shared" si="1328"/>
        <v>7.8999999999999995</v>
      </c>
      <c r="BN1177" s="66">
        <f t="shared" si="1329"/>
        <v>790</v>
      </c>
      <c r="BO1177" s="5">
        <f>AP1177*BP1239</f>
        <v>-39</v>
      </c>
      <c r="BP1177" s="5">
        <f>AU1177*BP1239</f>
        <v>0</v>
      </c>
      <c r="BQ1177" s="5">
        <f t="shared" si="1358"/>
        <v>-39</v>
      </c>
      <c r="BR1177" s="356">
        <f t="shared" si="1347"/>
        <v>712</v>
      </c>
      <c r="BS1177" s="5">
        <f t="shared" si="1330"/>
        <v>1783.9</v>
      </c>
      <c r="BT1177" s="6"/>
      <c r="BU1177" s="306">
        <v>44494</v>
      </c>
      <c r="BV1177" s="38">
        <f t="shared" si="1313"/>
        <v>1783.9</v>
      </c>
      <c r="BW1177" s="66">
        <f>BV27*BV1177</f>
        <v>146968.19904432361</v>
      </c>
      <c r="BX1177" s="66">
        <f t="shared" si="1336"/>
        <v>-1021.5851046300959</v>
      </c>
      <c r="BY1177" s="17">
        <f t="shared" si="1334"/>
        <v>0</v>
      </c>
      <c r="BZ1177" s="17">
        <f t="shared" si="1337"/>
        <v>1</v>
      </c>
      <c r="CA1177" s="66">
        <f t="shared" si="1359"/>
        <v>712</v>
      </c>
      <c r="CB1177" s="66">
        <f>N3+CE1177</f>
        <v>294905</v>
      </c>
      <c r="CC1177" s="66">
        <f>MAX(BW404:BW1177)</f>
        <v>167078.59614434009</v>
      </c>
      <c r="CD1177" s="66">
        <f t="shared" si="1314"/>
        <v>-20110.397100016475</v>
      </c>
      <c r="CE1177" s="66">
        <f t="shared" si="1360"/>
        <v>244905</v>
      </c>
      <c r="CF1177" s="66">
        <f>MAX(CE404:CE1177)</f>
        <v>247211</v>
      </c>
      <c r="CG1177" s="66">
        <f t="shared" si="1315"/>
        <v>-2306</v>
      </c>
      <c r="CH1177" s="370">
        <f t="shared" si="1357"/>
        <v>44494</v>
      </c>
      <c r="CI1177" s="17">
        <f t="shared" si="1361"/>
        <v>1</v>
      </c>
      <c r="CJ1177" s="17">
        <f t="shared" si="1362"/>
        <v>0</v>
      </c>
      <c r="CK1177" s="38">
        <f>MAX(BV38:BV1177)</f>
        <v>2028</v>
      </c>
      <c r="CL1177" s="38">
        <f t="shared" si="1335"/>
        <v>-244.09999999999991</v>
      </c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59"/>
      <c r="DC1177" s="59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</row>
    <row r="1178" spans="1:147" customFormat="1" x14ac:dyDescent="0.25">
      <c r="A1178" s="3"/>
      <c r="B1178" s="254">
        <f t="shared" si="1363"/>
        <v>44207</v>
      </c>
      <c r="C1178" s="5">
        <f t="shared" ref="C1178:C1209" si="1366">G1177</f>
        <v>47481</v>
      </c>
      <c r="D1178" s="5">
        <v>0</v>
      </c>
      <c r="E1178" s="66">
        <v>0</v>
      </c>
      <c r="F1178" s="66">
        <f t="shared" si="1364"/>
        <v>431</v>
      </c>
      <c r="G1178" s="4">
        <f t="shared" ref="G1178:G1209" si="1367">G1177+F1178</f>
        <v>47912</v>
      </c>
      <c r="H1178" s="8">
        <f t="shared" si="1365"/>
        <v>9.0773151365809487E-3</v>
      </c>
      <c r="I1178" s="3"/>
      <c r="J1178" s="306">
        <v>44501</v>
      </c>
      <c r="K1178" s="176">
        <v>1785.3</v>
      </c>
      <c r="L1178" s="176">
        <v>1820.1</v>
      </c>
      <c r="M1178" s="176">
        <v>1758.5</v>
      </c>
      <c r="N1178" s="178">
        <v>1816.8</v>
      </c>
      <c r="O1178" s="5">
        <f t="shared" si="1287"/>
        <v>61.599999999999909</v>
      </c>
      <c r="P1178" s="8">
        <f t="shared" si="1288"/>
        <v>3.450400492914351E-2</v>
      </c>
      <c r="Q1178" s="8">
        <f>(AVERAGE(P1175:P1177))*Q1239</f>
        <v>1.1104130868379837E-2</v>
      </c>
      <c r="R1178" s="8">
        <f>P1177/P1239</f>
        <v>0.63698661709834825</v>
      </c>
      <c r="S1178" s="109">
        <f t="shared" si="1349"/>
        <v>1765.4757951606814</v>
      </c>
      <c r="T1178" s="5">
        <f t="shared" si="1350"/>
        <v>20.299999999999955</v>
      </c>
      <c r="U1178" s="8">
        <f t="shared" si="1331"/>
        <v>0.49250000000000116</v>
      </c>
      <c r="V1178" s="19">
        <f t="shared" si="1351"/>
        <v>0</v>
      </c>
      <c r="W1178" s="109">
        <f t="shared" si="1352"/>
        <v>1805.1242048393185</v>
      </c>
      <c r="X1178" s="5">
        <f t="shared" si="1353"/>
        <v>19.700000000000045</v>
      </c>
      <c r="Y1178" s="8">
        <f t="shared" si="1332"/>
        <v>0.50749999999999884</v>
      </c>
      <c r="Z1178" s="5">
        <f t="shared" si="1354"/>
        <v>11.799999999999955</v>
      </c>
      <c r="AA1178" s="5">
        <f>K1178*AA1239</f>
        <v>23.2089</v>
      </c>
      <c r="AB1178" s="5">
        <f t="shared" si="1289"/>
        <v>14.783758697573855</v>
      </c>
      <c r="AC1178" s="2">
        <f t="shared" si="1333"/>
        <v>44501</v>
      </c>
      <c r="AD1178" s="43">
        <f t="shared" si="1299"/>
        <v>1765</v>
      </c>
      <c r="AE1178" s="235">
        <v>10.7</v>
      </c>
      <c r="AF1178" s="131">
        <f>(AK1177&gt;AF1239)*1</f>
        <v>1</v>
      </c>
      <c r="AG1178" s="112">
        <f>MROUND((AD1178*AG1239),5)</f>
        <v>1730</v>
      </c>
      <c r="AH1178" s="113">
        <f>MROUND((AE1178*AH1239),0.1)</f>
        <v>1.9000000000000001</v>
      </c>
      <c r="AI1178" s="60">
        <f t="shared" si="1300"/>
        <v>32.899999999999864</v>
      </c>
      <c r="AJ1178" s="60">
        <f t="shared" si="1355"/>
        <v>1785.3</v>
      </c>
      <c r="AK1178" s="133">
        <f t="shared" si="1356"/>
        <v>1816.8</v>
      </c>
      <c r="AL1178" s="41">
        <f t="shared" si="1290"/>
        <v>1805</v>
      </c>
      <c r="AM1178" s="56">
        <f t="shared" si="1297"/>
        <v>9.9</v>
      </c>
      <c r="AN1178" s="82">
        <f t="shared" si="1298"/>
        <v>1</v>
      </c>
      <c r="AO1178" s="82">
        <f t="shared" si="1301"/>
        <v>0</v>
      </c>
      <c r="AP1178" s="33">
        <f t="shared" si="1316"/>
        <v>1</v>
      </c>
      <c r="AQ1178" s="29">
        <f t="shared" si="1302"/>
        <v>10.7</v>
      </c>
      <c r="AR1178" s="86">
        <f t="shared" si="1303"/>
        <v>1</v>
      </c>
      <c r="AS1178" s="33">
        <f t="shared" si="1304"/>
        <v>0</v>
      </c>
      <c r="AT1178" s="19">
        <f t="shared" si="1305"/>
        <v>0</v>
      </c>
      <c r="AU1178" s="18">
        <f t="shared" si="1317"/>
        <v>0</v>
      </c>
      <c r="AV1178" s="5">
        <f t="shared" si="1318"/>
        <v>0</v>
      </c>
      <c r="AW1178" s="17">
        <f t="shared" si="1306"/>
        <v>0</v>
      </c>
      <c r="AX1178" s="17">
        <f t="shared" si="1307"/>
        <v>0</v>
      </c>
      <c r="AY1178" s="17">
        <f t="shared" si="1319"/>
        <v>0</v>
      </c>
      <c r="AZ1178" s="19">
        <f t="shared" si="1320"/>
        <v>0</v>
      </c>
      <c r="BA1178" s="19">
        <f t="shared" si="1321"/>
        <v>0</v>
      </c>
      <c r="BB1178" s="19">
        <f t="shared" si="1322"/>
        <v>0</v>
      </c>
      <c r="BC1178" s="19">
        <f t="shared" si="1323"/>
        <v>0</v>
      </c>
      <c r="BD1178" s="17">
        <f t="shared" si="1324"/>
        <v>0</v>
      </c>
      <c r="BE1178" s="17">
        <f t="shared" si="1308"/>
        <v>0</v>
      </c>
      <c r="BF1178" s="38">
        <f t="shared" si="1309"/>
        <v>0</v>
      </c>
      <c r="BG1178" s="38">
        <f t="shared" si="1310"/>
        <v>0</v>
      </c>
      <c r="BH1178" s="38">
        <f t="shared" si="1325"/>
        <v>0</v>
      </c>
      <c r="BI1178" s="38">
        <f t="shared" si="1311"/>
        <v>-1.9000000000000001</v>
      </c>
      <c r="BJ1178" s="5">
        <f t="shared" si="1312"/>
        <v>10.7</v>
      </c>
      <c r="BK1178" s="5">
        <f t="shared" si="1326"/>
        <v>0</v>
      </c>
      <c r="BL1178" s="22">
        <f t="shared" si="1327"/>
        <v>0</v>
      </c>
      <c r="BM1178" s="5">
        <f t="shared" si="1328"/>
        <v>8.7999999999999989</v>
      </c>
      <c r="BN1178" s="66">
        <f t="shared" si="1329"/>
        <v>879.99999999999989</v>
      </c>
      <c r="BO1178" s="5">
        <f>AP1178*BP1239</f>
        <v>-39</v>
      </c>
      <c r="BP1178" s="5">
        <f>AU1178*BP1239</f>
        <v>0</v>
      </c>
      <c r="BQ1178" s="5">
        <f t="shared" si="1358"/>
        <v>-39</v>
      </c>
      <c r="BR1178" s="356">
        <f t="shared" si="1347"/>
        <v>801.99999999999989</v>
      </c>
      <c r="BS1178" s="5">
        <f t="shared" si="1330"/>
        <v>1816.8</v>
      </c>
      <c r="BT1178" s="6"/>
      <c r="BU1178" s="306">
        <v>44501</v>
      </c>
      <c r="BV1178" s="38">
        <f t="shared" si="1313"/>
        <v>1816.8</v>
      </c>
      <c r="BW1178" s="66">
        <f>BV27*BV1178</f>
        <v>149678.69500741473</v>
      </c>
      <c r="BX1178" s="66">
        <f t="shared" si="1336"/>
        <v>2710.495963091118</v>
      </c>
      <c r="BY1178" s="17">
        <f t="shared" si="1334"/>
        <v>1</v>
      </c>
      <c r="BZ1178" s="17">
        <f t="shared" si="1337"/>
        <v>0</v>
      </c>
      <c r="CA1178" s="66">
        <f t="shared" si="1359"/>
        <v>802</v>
      </c>
      <c r="CB1178" s="66">
        <f>N3+CE1178</f>
        <v>295707</v>
      </c>
      <c r="CC1178" s="66">
        <f>MAX(BW404:BW1178)</f>
        <v>167078.59614434009</v>
      </c>
      <c r="CD1178" s="66">
        <f t="shared" si="1314"/>
        <v>-17399.901136925357</v>
      </c>
      <c r="CE1178" s="66">
        <f t="shared" si="1360"/>
        <v>245707</v>
      </c>
      <c r="CF1178" s="66">
        <f>MAX(CE404:CE1178)</f>
        <v>247211</v>
      </c>
      <c r="CG1178" s="66">
        <f t="shared" si="1315"/>
        <v>-1504</v>
      </c>
      <c r="CH1178" s="370">
        <f t="shared" si="1357"/>
        <v>44501</v>
      </c>
      <c r="CI1178" s="17">
        <f t="shared" si="1361"/>
        <v>1</v>
      </c>
      <c r="CJ1178" s="17">
        <f t="shared" si="1362"/>
        <v>0</v>
      </c>
      <c r="CK1178" s="38">
        <f>MAX(BV38:BV1178)</f>
        <v>2028</v>
      </c>
      <c r="CL1178" s="38">
        <f t="shared" si="1335"/>
        <v>-211.20000000000005</v>
      </c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59"/>
      <c r="DC1178" s="59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</row>
    <row r="1179" spans="1:147" customFormat="1" x14ac:dyDescent="0.25">
      <c r="A1179" s="3"/>
      <c r="B1179" s="254">
        <f t="shared" si="1363"/>
        <v>44214</v>
      </c>
      <c r="C1179" s="5">
        <f t="shared" si="1366"/>
        <v>47912</v>
      </c>
      <c r="D1179" s="5">
        <v>0</v>
      </c>
      <c r="E1179" s="66">
        <f t="shared" ref="E1179:E1210" si="1368">E1178</f>
        <v>0</v>
      </c>
      <c r="F1179" s="66">
        <f t="shared" si="1364"/>
        <v>1961</v>
      </c>
      <c r="G1179" s="4">
        <f t="shared" si="1367"/>
        <v>49873</v>
      </c>
      <c r="H1179" s="8">
        <f t="shared" si="1365"/>
        <v>4.092920353982301E-2</v>
      </c>
      <c r="I1179" s="3"/>
      <c r="J1179" s="306">
        <v>44508</v>
      </c>
      <c r="K1179" s="176">
        <v>1820.6</v>
      </c>
      <c r="L1179" s="176">
        <v>1871.4</v>
      </c>
      <c r="M1179" s="176">
        <v>1813.8</v>
      </c>
      <c r="N1179" s="178">
        <v>1868.5</v>
      </c>
      <c r="O1179" s="5">
        <f t="shared" si="1287"/>
        <v>57.600000000000136</v>
      </c>
      <c r="P1179" s="8">
        <f t="shared" si="1288"/>
        <v>3.1637921564319535E-2</v>
      </c>
      <c r="Q1179" s="8">
        <f>(AVERAGE(P1176:P1178))*Q1239</f>
        <v>1.1759442750514567E-2</v>
      </c>
      <c r="R1179" s="8">
        <f>P1178/P1239</f>
        <v>0.97851079550139097</v>
      </c>
      <c r="S1179" s="109">
        <f t="shared" si="1349"/>
        <v>1799.1907585284132</v>
      </c>
      <c r="T1179" s="5">
        <f t="shared" si="1350"/>
        <v>20.599999999999909</v>
      </c>
      <c r="U1179" s="8">
        <f t="shared" si="1331"/>
        <v>0.48500000000000226</v>
      </c>
      <c r="V1179" s="19">
        <f t="shared" si="1351"/>
        <v>0</v>
      </c>
      <c r="W1179" s="109">
        <f t="shared" si="1352"/>
        <v>1842.0092414715866</v>
      </c>
      <c r="X1179" s="5">
        <f t="shared" si="1353"/>
        <v>19.400000000000091</v>
      </c>
      <c r="Y1179" s="8">
        <f t="shared" si="1332"/>
        <v>0.51499999999999768</v>
      </c>
      <c r="Z1179" s="5">
        <f t="shared" si="1354"/>
        <v>28.5</v>
      </c>
      <c r="AA1179" s="5">
        <f>K1179*AA1239</f>
        <v>23.667799999999996</v>
      </c>
      <c r="AB1179" s="5">
        <f t="shared" si="1289"/>
        <v>23.159197805767818</v>
      </c>
      <c r="AC1179" s="2">
        <f t="shared" si="1333"/>
        <v>44508</v>
      </c>
      <c r="AD1179" s="43">
        <f t="shared" si="1299"/>
        <v>1800</v>
      </c>
      <c r="AE1179" s="235">
        <v>7.2</v>
      </c>
      <c r="AF1179" s="131">
        <f>(AK1178&gt;AF1239)*1</f>
        <v>1</v>
      </c>
      <c r="AG1179" s="112">
        <f>MROUND((AD1179*AG1239),5)</f>
        <v>1765</v>
      </c>
      <c r="AH1179" s="113">
        <f>MROUND((AE1179*AH1239),0.1)</f>
        <v>1.3</v>
      </c>
      <c r="AI1179" s="60">
        <f t="shared" si="1300"/>
        <v>51.700000000000045</v>
      </c>
      <c r="AJ1179" s="60">
        <f t="shared" si="1355"/>
        <v>1820.6</v>
      </c>
      <c r="AK1179" s="133">
        <f t="shared" si="1356"/>
        <v>1868.5</v>
      </c>
      <c r="AL1179" s="41">
        <f t="shared" si="1290"/>
        <v>1840</v>
      </c>
      <c r="AM1179" s="56">
        <f t="shared" si="1297"/>
        <v>7.5</v>
      </c>
      <c r="AN1179" s="82">
        <f t="shared" si="1298"/>
        <v>1</v>
      </c>
      <c r="AO1179" s="82">
        <f t="shared" si="1301"/>
        <v>0</v>
      </c>
      <c r="AP1179" s="33">
        <f t="shared" si="1316"/>
        <v>1</v>
      </c>
      <c r="AQ1179" s="29">
        <f t="shared" si="1302"/>
        <v>7.2</v>
      </c>
      <c r="AR1179" s="86">
        <f t="shared" si="1303"/>
        <v>1</v>
      </c>
      <c r="AS1179" s="33">
        <f t="shared" si="1304"/>
        <v>0</v>
      </c>
      <c r="AT1179" s="19">
        <f t="shared" si="1305"/>
        <v>0</v>
      </c>
      <c r="AU1179" s="18">
        <f t="shared" si="1317"/>
        <v>0</v>
      </c>
      <c r="AV1179" s="5">
        <f t="shared" si="1318"/>
        <v>0</v>
      </c>
      <c r="AW1179" s="17">
        <f t="shared" si="1306"/>
        <v>0</v>
      </c>
      <c r="AX1179" s="17">
        <f t="shared" si="1307"/>
        <v>0</v>
      </c>
      <c r="AY1179" s="17">
        <f t="shared" si="1319"/>
        <v>0</v>
      </c>
      <c r="AZ1179" s="19">
        <f t="shared" si="1320"/>
        <v>0</v>
      </c>
      <c r="BA1179" s="19">
        <f t="shared" si="1321"/>
        <v>0</v>
      </c>
      <c r="BB1179" s="19">
        <f t="shared" si="1322"/>
        <v>0</v>
      </c>
      <c r="BC1179" s="19">
        <f t="shared" si="1323"/>
        <v>0</v>
      </c>
      <c r="BD1179" s="17">
        <f t="shared" si="1324"/>
        <v>0</v>
      </c>
      <c r="BE1179" s="17">
        <f t="shared" si="1308"/>
        <v>0</v>
      </c>
      <c r="BF1179" s="38">
        <f t="shared" si="1309"/>
        <v>0</v>
      </c>
      <c r="BG1179" s="38">
        <f t="shared" si="1310"/>
        <v>0</v>
      </c>
      <c r="BH1179" s="38">
        <f t="shared" si="1325"/>
        <v>0</v>
      </c>
      <c r="BI1179" s="38">
        <f t="shared" si="1311"/>
        <v>-1.3</v>
      </c>
      <c r="BJ1179" s="5">
        <f t="shared" si="1312"/>
        <v>7.2</v>
      </c>
      <c r="BK1179" s="5">
        <f t="shared" si="1326"/>
        <v>0</v>
      </c>
      <c r="BL1179" s="22">
        <f t="shared" si="1327"/>
        <v>0</v>
      </c>
      <c r="BM1179" s="5">
        <f t="shared" si="1328"/>
        <v>5.9</v>
      </c>
      <c r="BN1179" s="66">
        <f t="shared" si="1329"/>
        <v>590</v>
      </c>
      <c r="BO1179" s="5">
        <f>AP1179*BP1239</f>
        <v>-39</v>
      </c>
      <c r="BP1179" s="5">
        <f>AU1179*BP1239</f>
        <v>0</v>
      </c>
      <c r="BQ1179" s="5">
        <f t="shared" si="1358"/>
        <v>-39</v>
      </c>
      <c r="BR1179" s="356">
        <f t="shared" si="1347"/>
        <v>512</v>
      </c>
      <c r="BS1179" s="5">
        <f t="shared" si="1330"/>
        <v>1868.5</v>
      </c>
      <c r="BT1179" s="6"/>
      <c r="BU1179" s="306">
        <v>44508</v>
      </c>
      <c r="BV1179" s="38">
        <f t="shared" si="1313"/>
        <v>1868.5</v>
      </c>
      <c r="BW1179" s="66">
        <f>BV27*BV1179</f>
        <v>153938.04580655793</v>
      </c>
      <c r="BX1179" s="66">
        <f t="shared" si="1336"/>
        <v>4259.3507991431979</v>
      </c>
      <c r="BY1179" s="17">
        <f t="shared" si="1334"/>
        <v>1</v>
      </c>
      <c r="BZ1179" s="17">
        <f t="shared" si="1337"/>
        <v>0</v>
      </c>
      <c r="CA1179" s="66">
        <f t="shared" si="1359"/>
        <v>512</v>
      </c>
      <c r="CB1179" s="66">
        <f>N3+CE1179</f>
        <v>296219</v>
      </c>
      <c r="CC1179" s="66">
        <f>MAX(BW404:BW1179)</f>
        <v>167078.59614434009</v>
      </c>
      <c r="CD1179" s="66">
        <f t="shared" si="1314"/>
        <v>-13140.550337782159</v>
      </c>
      <c r="CE1179" s="66">
        <f t="shared" si="1360"/>
        <v>246219</v>
      </c>
      <c r="CF1179" s="66">
        <f>MAX(CE404:CE1179)</f>
        <v>247211</v>
      </c>
      <c r="CG1179" s="66">
        <f t="shared" si="1315"/>
        <v>-992</v>
      </c>
      <c r="CH1179" s="370">
        <f t="shared" si="1357"/>
        <v>44508</v>
      </c>
      <c r="CI1179" s="17">
        <f t="shared" si="1361"/>
        <v>1</v>
      </c>
      <c r="CJ1179" s="17">
        <f t="shared" si="1362"/>
        <v>0</v>
      </c>
      <c r="CK1179" s="38">
        <f>MAX(BV38:BV1179)</f>
        <v>2028</v>
      </c>
      <c r="CL1179" s="38">
        <f t="shared" si="1335"/>
        <v>-159.5</v>
      </c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59"/>
      <c r="DC1179" s="59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</row>
    <row r="1180" spans="1:147" customFormat="1" x14ac:dyDescent="0.25">
      <c r="A1180" s="3"/>
      <c r="B1180" s="254">
        <f t="shared" si="1363"/>
        <v>44221</v>
      </c>
      <c r="C1180" s="5">
        <f t="shared" si="1366"/>
        <v>49873</v>
      </c>
      <c r="D1180" s="5">
        <v>0</v>
      </c>
      <c r="E1180" s="66">
        <f t="shared" si="1368"/>
        <v>0</v>
      </c>
      <c r="F1180" s="66">
        <f t="shared" si="1364"/>
        <v>621</v>
      </c>
      <c r="G1180" s="4">
        <f t="shared" si="1367"/>
        <v>50494</v>
      </c>
      <c r="H1180" s="8">
        <f t="shared" si="1365"/>
        <v>1.2451627132917611E-2</v>
      </c>
      <c r="I1180" s="3"/>
      <c r="J1180" s="306">
        <v>44515</v>
      </c>
      <c r="K1180" s="176">
        <v>1872.6</v>
      </c>
      <c r="L1180" s="176">
        <v>1879.5</v>
      </c>
      <c r="M1180" s="176">
        <v>1844.2</v>
      </c>
      <c r="N1180" s="178">
        <v>1851.6</v>
      </c>
      <c r="O1180" s="5">
        <f t="shared" si="1287"/>
        <v>35.299999999999955</v>
      </c>
      <c r="P1180" s="8">
        <f t="shared" si="1288"/>
        <v>1.8850795685143626E-2</v>
      </c>
      <c r="Q1180" s="8">
        <f>(AVERAGE(P1177:P1179))*Q1239</f>
        <v>1.1813758742211671E-2</v>
      </c>
      <c r="R1180" s="8">
        <f>P1179/P1239</f>
        <v>0.89723056385737043</v>
      </c>
      <c r="S1180" s="109">
        <f t="shared" si="1349"/>
        <v>1850.4775553793343</v>
      </c>
      <c r="T1180" s="5">
        <f t="shared" si="1350"/>
        <v>22.599999999999909</v>
      </c>
      <c r="U1180" s="8">
        <f t="shared" si="1331"/>
        <v>0.49777777777777982</v>
      </c>
      <c r="V1180" s="19">
        <f t="shared" si="1351"/>
        <v>0</v>
      </c>
      <c r="W1180" s="109">
        <f t="shared" si="1352"/>
        <v>1894.7224446206656</v>
      </c>
      <c r="X1180" s="5">
        <f t="shared" si="1353"/>
        <v>22.400000000000091</v>
      </c>
      <c r="Y1180" s="8">
        <f t="shared" si="1332"/>
        <v>0.50222222222222013</v>
      </c>
      <c r="Z1180" s="5">
        <f t="shared" si="1354"/>
        <v>0</v>
      </c>
      <c r="AA1180" s="5">
        <f>K1180*AA1239</f>
        <v>24.343799999999998</v>
      </c>
      <c r="AB1180" s="5">
        <f t="shared" si="1289"/>
        <v>21.842001400431052</v>
      </c>
      <c r="AC1180" s="2">
        <f t="shared" si="1333"/>
        <v>44515</v>
      </c>
      <c r="AD1180" s="43">
        <f t="shared" si="1299"/>
        <v>1850</v>
      </c>
      <c r="AE1180" s="235">
        <v>11.2</v>
      </c>
      <c r="AF1180" s="131">
        <f>(AK1179&gt;AF1239)*1</f>
        <v>1</v>
      </c>
      <c r="AG1180" s="112">
        <f>MROUND((AD1180*AG1239),5)</f>
        <v>1815</v>
      </c>
      <c r="AH1180" s="113">
        <f>MROUND((AE1180*AH1239),0.1)</f>
        <v>2</v>
      </c>
      <c r="AI1180" s="60">
        <f t="shared" si="1300"/>
        <v>-16.900000000000091</v>
      </c>
      <c r="AJ1180" s="60">
        <f t="shared" si="1355"/>
        <v>1872.6</v>
      </c>
      <c r="AK1180" s="133">
        <f t="shared" si="1356"/>
        <v>1851.6</v>
      </c>
      <c r="AL1180" s="41">
        <f t="shared" si="1290"/>
        <v>1895</v>
      </c>
      <c r="AM1180" s="56">
        <f t="shared" si="1297"/>
        <v>11.9</v>
      </c>
      <c r="AN1180" s="82">
        <f t="shared" si="1298"/>
        <v>0</v>
      </c>
      <c r="AO1180" s="82">
        <f t="shared" si="1301"/>
        <v>1</v>
      </c>
      <c r="AP1180" s="33">
        <f t="shared" si="1316"/>
        <v>1</v>
      </c>
      <c r="AQ1180" s="29">
        <f t="shared" si="1302"/>
        <v>11.2</v>
      </c>
      <c r="AR1180" s="86">
        <f t="shared" si="1303"/>
        <v>1</v>
      </c>
      <c r="AS1180" s="33">
        <f t="shared" si="1304"/>
        <v>0</v>
      </c>
      <c r="AT1180" s="19">
        <f t="shared" si="1305"/>
        <v>0</v>
      </c>
      <c r="AU1180" s="18">
        <f t="shared" si="1317"/>
        <v>0</v>
      </c>
      <c r="AV1180" s="5">
        <f t="shared" si="1318"/>
        <v>0</v>
      </c>
      <c r="AW1180" s="17">
        <f t="shared" si="1306"/>
        <v>0</v>
      </c>
      <c r="AX1180" s="17">
        <f t="shared" si="1307"/>
        <v>0</v>
      </c>
      <c r="AY1180" s="17">
        <f t="shared" si="1319"/>
        <v>0</v>
      </c>
      <c r="AZ1180" s="19">
        <f t="shared" si="1320"/>
        <v>0</v>
      </c>
      <c r="BA1180" s="19">
        <f t="shared" si="1321"/>
        <v>0</v>
      </c>
      <c r="BB1180" s="19">
        <f t="shared" si="1322"/>
        <v>0</v>
      </c>
      <c r="BC1180" s="19">
        <f t="shared" si="1323"/>
        <v>0</v>
      </c>
      <c r="BD1180" s="17">
        <f t="shared" si="1324"/>
        <v>0</v>
      </c>
      <c r="BE1180" s="17">
        <f t="shared" si="1308"/>
        <v>0</v>
      </c>
      <c r="BF1180" s="38">
        <f t="shared" si="1309"/>
        <v>0</v>
      </c>
      <c r="BG1180" s="38">
        <f t="shared" si="1310"/>
        <v>0</v>
      </c>
      <c r="BH1180" s="38">
        <f t="shared" si="1325"/>
        <v>0</v>
      </c>
      <c r="BI1180" s="38">
        <f t="shared" si="1311"/>
        <v>-2</v>
      </c>
      <c r="BJ1180" s="5">
        <f t="shared" si="1312"/>
        <v>11.2</v>
      </c>
      <c r="BK1180" s="5">
        <f t="shared" si="1326"/>
        <v>0</v>
      </c>
      <c r="BL1180" s="22">
        <f t="shared" si="1327"/>
        <v>0</v>
      </c>
      <c r="BM1180" s="5">
        <f t="shared" si="1328"/>
        <v>9.1999999999999993</v>
      </c>
      <c r="BN1180" s="66">
        <f t="shared" si="1329"/>
        <v>919.99999999999989</v>
      </c>
      <c r="BO1180" s="5">
        <f>AP1180*BP1239</f>
        <v>-39</v>
      </c>
      <c r="BP1180" s="5">
        <f>AU1180*BP1239</f>
        <v>0</v>
      </c>
      <c r="BQ1180" s="5">
        <f t="shared" si="1358"/>
        <v>-39</v>
      </c>
      <c r="BR1180" s="356">
        <f t="shared" si="1347"/>
        <v>841.99999999999989</v>
      </c>
      <c r="BS1180" s="5">
        <f t="shared" si="1330"/>
        <v>1851.6</v>
      </c>
      <c r="BT1180" s="6"/>
      <c r="BU1180" s="306">
        <v>44515</v>
      </c>
      <c r="BV1180" s="38">
        <f t="shared" si="1313"/>
        <v>1851.6</v>
      </c>
      <c r="BW1180" s="66">
        <f>BV27*BV1180</f>
        <v>152545.72417202176</v>
      </c>
      <c r="BX1180" s="66">
        <f t="shared" si="1336"/>
        <v>-1392.3216345361725</v>
      </c>
      <c r="BY1180" s="17">
        <f t="shared" si="1334"/>
        <v>0</v>
      </c>
      <c r="BZ1180" s="17">
        <f t="shared" si="1337"/>
        <v>1</v>
      </c>
      <c r="CA1180" s="66">
        <f t="shared" si="1359"/>
        <v>842</v>
      </c>
      <c r="CB1180" s="66">
        <f>N3+CE1180</f>
        <v>297061</v>
      </c>
      <c r="CC1180" s="66">
        <f>MAX(BW404:BW1180)</f>
        <v>167078.59614434009</v>
      </c>
      <c r="CD1180" s="66">
        <f t="shared" si="1314"/>
        <v>-14532.871972318331</v>
      </c>
      <c r="CE1180" s="66">
        <f t="shared" si="1360"/>
        <v>247061</v>
      </c>
      <c r="CF1180" s="66">
        <f>MAX(CE404:CE1180)</f>
        <v>247211</v>
      </c>
      <c r="CG1180" s="66">
        <f t="shared" si="1315"/>
        <v>-150</v>
      </c>
      <c r="CH1180" s="370">
        <f t="shared" si="1357"/>
        <v>44515</v>
      </c>
      <c r="CI1180" s="17">
        <f t="shared" si="1361"/>
        <v>1</v>
      </c>
      <c r="CJ1180" s="17">
        <f t="shared" si="1362"/>
        <v>0</v>
      </c>
      <c r="CK1180" s="38">
        <f>MAX(BV38:BV1180)</f>
        <v>2028</v>
      </c>
      <c r="CL1180" s="38">
        <f t="shared" si="1335"/>
        <v>-176.40000000000009</v>
      </c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59"/>
      <c r="DC1180" s="59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</row>
    <row r="1181" spans="1:147" customFormat="1" x14ac:dyDescent="0.25">
      <c r="A1181" s="3"/>
      <c r="B1181" s="254">
        <f t="shared" si="1363"/>
        <v>44228</v>
      </c>
      <c r="C1181" s="5">
        <f t="shared" si="1366"/>
        <v>50494</v>
      </c>
      <c r="D1181" s="5">
        <v>0</v>
      </c>
      <c r="E1181" s="66">
        <f t="shared" si="1368"/>
        <v>0</v>
      </c>
      <c r="F1181" s="66">
        <f t="shared" si="1364"/>
        <v>1081</v>
      </c>
      <c r="G1181" s="4">
        <f t="shared" si="1367"/>
        <v>51575</v>
      </c>
      <c r="H1181" s="8">
        <f t="shared" si="1365"/>
        <v>2.1408484176337783E-2</v>
      </c>
      <c r="I1181" s="3"/>
      <c r="J1181" s="306">
        <v>44522</v>
      </c>
      <c r="K1181" s="176">
        <v>1848.3</v>
      </c>
      <c r="L1181" s="176">
        <v>1850.4</v>
      </c>
      <c r="M1181" s="176">
        <v>1780.2</v>
      </c>
      <c r="N1181" s="178">
        <v>1788.1</v>
      </c>
      <c r="O1181" s="5">
        <f t="shared" si="1287"/>
        <v>70.200000000000045</v>
      </c>
      <c r="P1181" s="8">
        <f t="shared" si="1288"/>
        <v>3.79808472650544E-2</v>
      </c>
      <c r="Q1181" s="8">
        <f>(AVERAGE(P1178:P1180))*Q1239</f>
        <v>1.1332362957147556E-2</v>
      </c>
      <c r="R1181" s="8">
        <f>P1180/P1239</f>
        <v>0.53459611774296012</v>
      </c>
      <c r="S1181" s="109">
        <f t="shared" si="1349"/>
        <v>1827.3543935463042</v>
      </c>
      <c r="T1181" s="5">
        <f t="shared" si="1350"/>
        <v>23.299999999999955</v>
      </c>
      <c r="U1181" s="8">
        <f t="shared" ref="U1181:U1186" si="1369">((T1181+X1181)-T1181)/(T1181+X1181)</f>
        <v>0.48222222222222322</v>
      </c>
      <c r="V1181" s="19">
        <f t="shared" si="1351"/>
        <v>36.900000000000091</v>
      </c>
      <c r="W1181" s="109">
        <f t="shared" si="1352"/>
        <v>1869.2456064536957</v>
      </c>
      <c r="X1181" s="5">
        <f t="shared" si="1353"/>
        <v>21.700000000000045</v>
      </c>
      <c r="Y1181" s="8">
        <f t="shared" si="1332"/>
        <v>0.51777777777777678</v>
      </c>
      <c r="Z1181" s="5">
        <f t="shared" si="1354"/>
        <v>0</v>
      </c>
      <c r="AA1181" s="5">
        <f>K1181*AA1239</f>
        <v>24.027899999999999</v>
      </c>
      <c r="AB1181" s="5">
        <f t="shared" si="1289"/>
        <v>12.845222057516072</v>
      </c>
      <c r="AC1181" s="2">
        <f t="shared" si="1333"/>
        <v>44522</v>
      </c>
      <c r="AD1181" s="43">
        <f t="shared" si="1299"/>
        <v>1825</v>
      </c>
      <c r="AE1181" s="235">
        <v>10.8</v>
      </c>
      <c r="AF1181" s="131">
        <f>(AK1180&gt;AF1239)*1</f>
        <v>1</v>
      </c>
      <c r="AG1181" s="112">
        <f>MROUND((AD1181*AG1239),5)</f>
        <v>1790</v>
      </c>
      <c r="AH1181" s="113">
        <f>MROUND((AE1181*AH1239),0.1)</f>
        <v>1.9000000000000001</v>
      </c>
      <c r="AI1181" s="60">
        <f t="shared" si="1300"/>
        <v>-63.5</v>
      </c>
      <c r="AJ1181" s="60">
        <f t="shared" si="1355"/>
        <v>1848.3</v>
      </c>
      <c r="AK1181" s="133">
        <f t="shared" si="1356"/>
        <v>1788.1</v>
      </c>
      <c r="AL1181" s="41">
        <f t="shared" si="1290"/>
        <v>1870</v>
      </c>
      <c r="AM1181" s="56">
        <f t="shared" si="1297"/>
        <v>11</v>
      </c>
      <c r="AN1181" s="82">
        <f t="shared" si="1298"/>
        <v>0</v>
      </c>
      <c r="AO1181" s="82">
        <f t="shared" si="1301"/>
        <v>1</v>
      </c>
      <c r="AP1181" s="33">
        <f t="shared" si="1316"/>
        <v>1</v>
      </c>
      <c r="AQ1181" s="29">
        <f t="shared" si="1302"/>
        <v>10.8</v>
      </c>
      <c r="AR1181" s="86">
        <f t="shared" si="1303"/>
        <v>0</v>
      </c>
      <c r="AS1181" s="33">
        <f t="shared" si="1304"/>
        <v>1</v>
      </c>
      <c r="AT1181" s="19">
        <f t="shared" si="1305"/>
        <v>1825</v>
      </c>
      <c r="AU1181" s="18">
        <f t="shared" si="1317"/>
        <v>0</v>
      </c>
      <c r="AV1181" s="5">
        <f t="shared" si="1318"/>
        <v>0</v>
      </c>
      <c r="AW1181" s="17">
        <f t="shared" si="1306"/>
        <v>0</v>
      </c>
      <c r="AX1181" s="17">
        <f t="shared" si="1307"/>
        <v>0</v>
      </c>
      <c r="AY1181" s="17">
        <f t="shared" si="1319"/>
        <v>0</v>
      </c>
      <c r="AZ1181" s="19">
        <f t="shared" si="1320"/>
        <v>0</v>
      </c>
      <c r="BA1181" s="19">
        <f t="shared" si="1321"/>
        <v>1825</v>
      </c>
      <c r="BB1181" s="19">
        <f t="shared" si="1322"/>
        <v>1790</v>
      </c>
      <c r="BC1181" s="19">
        <f t="shared" si="1323"/>
        <v>0</v>
      </c>
      <c r="BD1181" s="17">
        <f t="shared" si="1324"/>
        <v>0</v>
      </c>
      <c r="BE1181" s="17">
        <f t="shared" si="1308"/>
        <v>1</v>
      </c>
      <c r="BF1181" s="38">
        <f t="shared" si="1309"/>
        <v>1790</v>
      </c>
      <c r="BG1181" s="38">
        <f t="shared" si="1310"/>
        <v>0</v>
      </c>
      <c r="BH1181" s="38">
        <f t="shared" si="1325"/>
        <v>-35</v>
      </c>
      <c r="BI1181" s="38">
        <f t="shared" si="1311"/>
        <v>-36.9</v>
      </c>
      <c r="BJ1181" s="5">
        <f t="shared" si="1312"/>
        <v>10.8</v>
      </c>
      <c r="BK1181" s="5">
        <f t="shared" si="1326"/>
        <v>0</v>
      </c>
      <c r="BL1181" s="22">
        <f t="shared" si="1327"/>
        <v>0</v>
      </c>
      <c r="BM1181" s="5">
        <f t="shared" si="1328"/>
        <v>-26.099999999999998</v>
      </c>
      <c r="BN1181" s="66">
        <f t="shared" si="1329"/>
        <v>-2610</v>
      </c>
      <c r="BO1181" s="5">
        <f>AP1181*BP1239</f>
        <v>-39</v>
      </c>
      <c r="BP1181" s="5">
        <f>AU1181*BP1239</f>
        <v>0</v>
      </c>
      <c r="BQ1181" s="5">
        <f t="shared" si="1358"/>
        <v>-39</v>
      </c>
      <c r="BR1181" s="356">
        <f t="shared" si="1347"/>
        <v>-2688</v>
      </c>
      <c r="BS1181" s="5">
        <f t="shared" si="1330"/>
        <v>1788.1</v>
      </c>
      <c r="BT1181" s="6"/>
      <c r="BU1181" s="306">
        <v>44522</v>
      </c>
      <c r="BV1181" s="38">
        <f t="shared" si="1313"/>
        <v>1788.1</v>
      </c>
      <c r="BW1181" s="66">
        <f>BV27*BV1181</f>
        <v>147314.21980556927</v>
      </c>
      <c r="BX1181" s="66">
        <f t="shared" si="1336"/>
        <v>-5231.5043664524856</v>
      </c>
      <c r="BY1181" s="17">
        <f t="shared" si="1334"/>
        <v>0</v>
      </c>
      <c r="BZ1181" s="17">
        <f t="shared" si="1337"/>
        <v>1</v>
      </c>
      <c r="CA1181" s="66">
        <f t="shared" si="1359"/>
        <v>-2688</v>
      </c>
      <c r="CB1181" s="66">
        <f>N3+CE1181</f>
        <v>294373</v>
      </c>
      <c r="CC1181" s="66">
        <f>MAX(BW404:BW1181)</f>
        <v>167078.59614434009</v>
      </c>
      <c r="CD1181" s="66">
        <f t="shared" si="1314"/>
        <v>-19764.376338770817</v>
      </c>
      <c r="CE1181" s="66">
        <f t="shared" si="1360"/>
        <v>244373</v>
      </c>
      <c r="CF1181" s="66">
        <f>MAX(CE404:CE1181)</f>
        <v>247211</v>
      </c>
      <c r="CG1181" s="66">
        <f t="shared" si="1315"/>
        <v>-2838</v>
      </c>
      <c r="CH1181" s="370">
        <f t="shared" si="1357"/>
        <v>44522</v>
      </c>
      <c r="CI1181" s="17">
        <f t="shared" si="1361"/>
        <v>1</v>
      </c>
      <c r="CJ1181" s="17">
        <f t="shared" si="1362"/>
        <v>0</v>
      </c>
      <c r="CK1181" s="38">
        <f>MAX(BV38:BV1181)</f>
        <v>2028</v>
      </c>
      <c r="CL1181" s="38">
        <f t="shared" si="1335"/>
        <v>-239.90000000000009</v>
      </c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59"/>
      <c r="DC1181" s="59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</row>
    <row r="1182" spans="1:147" customFormat="1" x14ac:dyDescent="0.25">
      <c r="A1182" s="3"/>
      <c r="B1182" s="254">
        <f t="shared" si="1363"/>
        <v>44235</v>
      </c>
      <c r="C1182" s="5">
        <f t="shared" si="1366"/>
        <v>51575</v>
      </c>
      <c r="D1182" s="5">
        <v>0</v>
      </c>
      <c r="E1182" s="66">
        <f t="shared" si="1368"/>
        <v>0</v>
      </c>
      <c r="F1182" s="66">
        <f t="shared" si="1364"/>
        <v>632</v>
      </c>
      <c r="G1182" s="4">
        <f t="shared" si="1367"/>
        <v>52207</v>
      </c>
      <c r="H1182" s="8">
        <f t="shared" si="1365"/>
        <v>1.2253999030538051E-2</v>
      </c>
      <c r="I1182" s="3"/>
      <c r="J1182" s="306">
        <v>44529</v>
      </c>
      <c r="K1182" s="176">
        <v>1795.2</v>
      </c>
      <c r="L1182" s="176">
        <v>1811.4</v>
      </c>
      <c r="M1182" s="176">
        <v>1762.2</v>
      </c>
      <c r="N1182" s="178">
        <v>1783.9</v>
      </c>
      <c r="O1182" s="5">
        <f t="shared" ref="O1182:O1215" si="1370">L1182-M1182</f>
        <v>49.200000000000045</v>
      </c>
      <c r="P1182" s="8">
        <f t="shared" ref="P1182:P1214" si="1371">O1182/K1182</f>
        <v>2.7406417112299492E-2</v>
      </c>
      <c r="Q1182" s="8">
        <f>(AVERAGE(P1179:P1181))*Q1239</f>
        <v>1.1795941935269011E-2</v>
      </c>
      <c r="R1182" s="8">
        <f>P1181/P1239</f>
        <v>1.077111748258371</v>
      </c>
      <c r="S1182" s="109">
        <f t="shared" si="1349"/>
        <v>1774.0239250378052</v>
      </c>
      <c r="T1182" s="5">
        <f t="shared" si="1350"/>
        <v>20.200000000000045</v>
      </c>
      <c r="U1182" s="8">
        <f t="shared" si="1369"/>
        <v>0.49499999999999889</v>
      </c>
      <c r="V1182" s="19">
        <f t="shared" si="1351"/>
        <v>0</v>
      </c>
      <c r="W1182" s="109">
        <f t="shared" si="1352"/>
        <v>1816.3760749621949</v>
      </c>
      <c r="X1182" s="5">
        <f t="shared" si="1353"/>
        <v>19.799999999999955</v>
      </c>
      <c r="Y1182" s="8">
        <f t="shared" si="1332"/>
        <v>0.50500000000000111</v>
      </c>
      <c r="Z1182" s="5">
        <f t="shared" si="1354"/>
        <v>0</v>
      </c>
      <c r="AA1182" s="5">
        <f>K1182*AA1239</f>
        <v>23.337599999999998</v>
      </c>
      <c r="AB1182" s="5">
        <f t="shared" si="1289"/>
        <v>25.137203136154557</v>
      </c>
      <c r="AC1182" s="2">
        <f t="shared" si="1333"/>
        <v>44529</v>
      </c>
      <c r="AD1182" s="43">
        <f t="shared" si="1299"/>
        <v>1775</v>
      </c>
      <c r="AE1182" s="235">
        <v>6.2</v>
      </c>
      <c r="AF1182" s="131">
        <f>(AK1181&gt;AF1239)*1</f>
        <v>1</v>
      </c>
      <c r="AG1182" s="112">
        <f>MROUND((AD1182*AG1239),5)</f>
        <v>1740</v>
      </c>
      <c r="AH1182" s="113">
        <f>MROUND((AE1182*AH1239),0.1)</f>
        <v>1.1000000000000001</v>
      </c>
      <c r="AI1182" s="60">
        <f t="shared" si="1300"/>
        <v>-4.1999999999998181</v>
      </c>
      <c r="AJ1182" s="60">
        <f t="shared" si="1355"/>
        <v>1795.2</v>
      </c>
      <c r="AK1182" s="133">
        <f t="shared" si="1356"/>
        <v>1783.9</v>
      </c>
      <c r="AL1182" s="41">
        <f t="shared" si="1290"/>
        <v>1815</v>
      </c>
      <c r="AM1182" s="56">
        <f t="shared" si="1297"/>
        <v>6.7</v>
      </c>
      <c r="AN1182" s="82">
        <f t="shared" si="1298"/>
        <v>0</v>
      </c>
      <c r="AO1182" s="82">
        <f t="shared" si="1301"/>
        <v>1</v>
      </c>
      <c r="AP1182" s="33">
        <f t="shared" si="1316"/>
        <v>1</v>
      </c>
      <c r="AQ1182" s="29">
        <f t="shared" si="1302"/>
        <v>6.2</v>
      </c>
      <c r="AR1182" s="86">
        <f t="shared" si="1303"/>
        <v>1</v>
      </c>
      <c r="AS1182" s="33">
        <f t="shared" si="1304"/>
        <v>0</v>
      </c>
      <c r="AT1182" s="19">
        <f t="shared" si="1305"/>
        <v>0</v>
      </c>
      <c r="AU1182" s="18">
        <f t="shared" si="1317"/>
        <v>0</v>
      </c>
      <c r="AV1182" s="5">
        <f t="shared" si="1318"/>
        <v>0</v>
      </c>
      <c r="AW1182" s="17">
        <f t="shared" si="1306"/>
        <v>0</v>
      </c>
      <c r="AX1182" s="17">
        <f t="shared" si="1307"/>
        <v>0</v>
      </c>
      <c r="AY1182" s="17">
        <f t="shared" si="1319"/>
        <v>0</v>
      </c>
      <c r="AZ1182" s="19">
        <f t="shared" si="1320"/>
        <v>0</v>
      </c>
      <c r="BA1182" s="19">
        <f t="shared" si="1321"/>
        <v>0</v>
      </c>
      <c r="BB1182" s="19">
        <f t="shared" si="1322"/>
        <v>0</v>
      </c>
      <c r="BC1182" s="19">
        <f t="shared" si="1323"/>
        <v>0</v>
      </c>
      <c r="BD1182" s="17">
        <f t="shared" si="1324"/>
        <v>0</v>
      </c>
      <c r="BE1182" s="17">
        <f t="shared" si="1308"/>
        <v>0</v>
      </c>
      <c r="BF1182" s="38">
        <f t="shared" si="1309"/>
        <v>0</v>
      </c>
      <c r="BG1182" s="38">
        <f t="shared" si="1310"/>
        <v>0</v>
      </c>
      <c r="BH1182" s="38">
        <f t="shared" si="1325"/>
        <v>0</v>
      </c>
      <c r="BI1182" s="38">
        <f t="shared" si="1311"/>
        <v>-1.1000000000000001</v>
      </c>
      <c r="BJ1182" s="5">
        <f t="shared" si="1312"/>
        <v>6.2</v>
      </c>
      <c r="BK1182" s="5">
        <f t="shared" si="1326"/>
        <v>0</v>
      </c>
      <c r="BL1182" s="22">
        <f t="shared" si="1327"/>
        <v>0</v>
      </c>
      <c r="BM1182" s="5">
        <f t="shared" si="1328"/>
        <v>5.0999999999999996</v>
      </c>
      <c r="BN1182" s="66">
        <f t="shared" si="1329"/>
        <v>509.99999999999994</v>
      </c>
      <c r="BO1182" s="5">
        <f>AP1182*BP1239</f>
        <v>-39</v>
      </c>
      <c r="BP1182" s="5">
        <f>AU1182*BP1239</f>
        <v>0</v>
      </c>
      <c r="BQ1182" s="5">
        <f t="shared" si="1358"/>
        <v>-39</v>
      </c>
      <c r="BR1182" s="356">
        <f t="shared" si="1347"/>
        <v>431.99999999999994</v>
      </c>
      <c r="BS1182" s="5">
        <f t="shared" si="1330"/>
        <v>1783.9</v>
      </c>
      <c r="BT1182" s="6"/>
      <c r="BU1182" s="306">
        <v>44529</v>
      </c>
      <c r="BV1182" s="38">
        <f t="shared" si="1313"/>
        <v>1783.9</v>
      </c>
      <c r="BW1182" s="66">
        <f>BV27*BV1182</f>
        <v>146968.19904432361</v>
      </c>
      <c r="BX1182" s="66">
        <f t="shared" si="1336"/>
        <v>-346.02076124565792</v>
      </c>
      <c r="BY1182" s="17">
        <f t="shared" si="1334"/>
        <v>0</v>
      </c>
      <c r="BZ1182" s="17">
        <f t="shared" si="1337"/>
        <v>1</v>
      </c>
      <c r="CA1182" s="66">
        <f t="shared" si="1359"/>
        <v>432</v>
      </c>
      <c r="CB1182" s="66">
        <f>N3+CE1182</f>
        <v>294805</v>
      </c>
      <c r="CC1182" s="66">
        <f>MAX(BW404:BW1182)</f>
        <v>167078.59614434009</v>
      </c>
      <c r="CD1182" s="66">
        <f t="shared" si="1314"/>
        <v>-20110.397100016475</v>
      </c>
      <c r="CE1182" s="66">
        <f t="shared" si="1360"/>
        <v>244805</v>
      </c>
      <c r="CF1182" s="66">
        <f>MAX(CE404:CE1182)</f>
        <v>247211</v>
      </c>
      <c r="CG1182" s="66">
        <f t="shared" si="1315"/>
        <v>-2406</v>
      </c>
      <c r="CH1182" s="370">
        <f t="shared" si="1357"/>
        <v>44529</v>
      </c>
      <c r="CI1182" s="17">
        <f t="shared" si="1361"/>
        <v>1</v>
      </c>
      <c r="CJ1182" s="17">
        <f t="shared" si="1362"/>
        <v>0</v>
      </c>
      <c r="CK1182" s="38">
        <f>MAX(BV38:BV1182)</f>
        <v>2028</v>
      </c>
      <c r="CL1182" s="38">
        <f t="shared" si="1335"/>
        <v>-244.09999999999991</v>
      </c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59"/>
      <c r="DC1182" s="59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</row>
    <row r="1183" spans="1:147" customFormat="1" x14ac:dyDescent="0.25">
      <c r="A1183" s="3"/>
      <c r="B1183" s="254">
        <f t="shared" si="1363"/>
        <v>44242</v>
      </c>
      <c r="C1183" s="5">
        <f t="shared" si="1366"/>
        <v>52207</v>
      </c>
      <c r="D1183" s="5">
        <v>0</v>
      </c>
      <c r="E1183" s="66">
        <f t="shared" si="1368"/>
        <v>0</v>
      </c>
      <c r="F1183" s="66">
        <f t="shared" si="1364"/>
        <v>1312</v>
      </c>
      <c r="G1183" s="4">
        <f t="shared" si="1367"/>
        <v>53519</v>
      </c>
      <c r="H1183" s="8">
        <f t="shared" si="1365"/>
        <v>2.5130729595648094E-2</v>
      </c>
      <c r="I1183" s="3"/>
      <c r="J1183" s="306">
        <v>44536</v>
      </c>
      <c r="K1183" s="176">
        <v>1787.7</v>
      </c>
      <c r="L1183" s="176">
        <v>1794.3</v>
      </c>
      <c r="M1183" s="176">
        <v>1770.4</v>
      </c>
      <c r="N1183" s="178">
        <v>1784.8</v>
      </c>
      <c r="O1183" s="5">
        <f t="shared" si="1370"/>
        <v>23.899999999999864</v>
      </c>
      <c r="P1183" s="8">
        <f t="shared" si="1371"/>
        <v>1.3369133523521768E-2</v>
      </c>
      <c r="Q1183" s="8">
        <f>(AVERAGE(P1180:P1182))*Q1239</f>
        <v>1.1231741341666336E-2</v>
      </c>
      <c r="R1183" s="8">
        <f>P1182/P1239</f>
        <v>0.77722789181924679</v>
      </c>
      <c r="S1183" s="109">
        <f t="shared" si="1349"/>
        <v>1767.6210160035032</v>
      </c>
      <c r="T1183" s="5">
        <f t="shared" si="1350"/>
        <v>17.700000000000045</v>
      </c>
      <c r="U1183" s="8">
        <f t="shared" si="1369"/>
        <v>0.55749999999999889</v>
      </c>
      <c r="V1183" s="19">
        <f t="shared" si="1351"/>
        <v>0</v>
      </c>
      <c r="W1183" s="109">
        <f t="shared" si="1352"/>
        <v>1807.7789839964969</v>
      </c>
      <c r="X1183" s="5">
        <f t="shared" si="1353"/>
        <v>22.299999999999955</v>
      </c>
      <c r="Y1183" s="8">
        <f t="shared" si="1332"/>
        <v>0.44250000000000111</v>
      </c>
      <c r="Z1183" s="5">
        <f t="shared" si="1354"/>
        <v>0</v>
      </c>
      <c r="AA1183" s="5">
        <f>K1183*AA1239</f>
        <v>23.240099999999998</v>
      </c>
      <c r="AB1183" s="5">
        <f t="shared" ref="AB1183:AB1186" si="1372">AA1183*R1183</f>
        <v>18.062853928668474</v>
      </c>
      <c r="AC1183" s="2">
        <f t="shared" si="1333"/>
        <v>44536</v>
      </c>
      <c r="AD1183" s="43">
        <f t="shared" si="1299"/>
        <v>1770</v>
      </c>
      <c r="AE1183" s="235">
        <v>12.4</v>
      </c>
      <c r="AF1183" s="131">
        <f>(AK1182&gt;AF1239)*1</f>
        <v>1</v>
      </c>
      <c r="AG1183" s="112">
        <f>MROUND((AD1183*AG1239),5)</f>
        <v>1735</v>
      </c>
      <c r="AH1183" s="113">
        <f>MROUND((AE1183*AH1239),0.1)</f>
        <v>2.2000000000000002</v>
      </c>
      <c r="AI1183" s="60">
        <f t="shared" si="1300"/>
        <v>0.89999999999986358</v>
      </c>
      <c r="AJ1183" s="60">
        <f t="shared" si="1355"/>
        <v>1787.7</v>
      </c>
      <c r="AK1183" s="133">
        <f t="shared" si="1356"/>
        <v>1784.8</v>
      </c>
      <c r="AL1183" s="41">
        <f t="shared" ref="AL1183:AL1215" si="1373">MROUND(W1183,5)</f>
        <v>1810</v>
      </c>
      <c r="AM1183" s="56">
        <f t="shared" si="1297"/>
        <v>12.700000000000001</v>
      </c>
      <c r="AN1183" s="82">
        <f t="shared" si="1298"/>
        <v>1</v>
      </c>
      <c r="AO1183" s="82">
        <f t="shared" si="1301"/>
        <v>0</v>
      </c>
      <c r="AP1183" s="33">
        <f t="shared" si="1316"/>
        <v>1</v>
      </c>
      <c r="AQ1183" s="29">
        <f t="shared" si="1302"/>
        <v>12.4</v>
      </c>
      <c r="AR1183" s="86">
        <f t="shared" si="1303"/>
        <v>1</v>
      </c>
      <c r="AS1183" s="33">
        <f t="shared" si="1304"/>
        <v>0</v>
      </c>
      <c r="AT1183" s="19">
        <f t="shared" si="1305"/>
        <v>0</v>
      </c>
      <c r="AU1183" s="18">
        <f t="shared" si="1317"/>
        <v>0</v>
      </c>
      <c r="AV1183" s="5">
        <f t="shared" si="1318"/>
        <v>0</v>
      </c>
      <c r="AW1183" s="17">
        <f t="shared" si="1306"/>
        <v>0</v>
      </c>
      <c r="AX1183" s="17">
        <f t="shared" si="1307"/>
        <v>0</v>
      </c>
      <c r="AY1183" s="17">
        <f t="shared" si="1319"/>
        <v>0</v>
      </c>
      <c r="AZ1183" s="19">
        <f t="shared" si="1320"/>
        <v>0</v>
      </c>
      <c r="BA1183" s="19">
        <f t="shared" si="1321"/>
        <v>0</v>
      </c>
      <c r="BB1183" s="19">
        <f t="shared" si="1322"/>
        <v>0</v>
      </c>
      <c r="BC1183" s="19">
        <f t="shared" si="1323"/>
        <v>0</v>
      </c>
      <c r="BD1183" s="17">
        <f t="shared" si="1324"/>
        <v>0</v>
      </c>
      <c r="BE1183" s="17">
        <f t="shared" si="1308"/>
        <v>0</v>
      </c>
      <c r="BF1183" s="38">
        <f t="shared" si="1309"/>
        <v>0</v>
      </c>
      <c r="BG1183" s="38">
        <f t="shared" si="1310"/>
        <v>0</v>
      </c>
      <c r="BH1183" s="38">
        <f t="shared" si="1325"/>
        <v>0</v>
      </c>
      <c r="BI1183" s="38">
        <f t="shared" si="1311"/>
        <v>-2.2000000000000002</v>
      </c>
      <c r="BJ1183" s="5">
        <f t="shared" si="1312"/>
        <v>12.4</v>
      </c>
      <c r="BK1183" s="5">
        <f t="shared" si="1326"/>
        <v>0</v>
      </c>
      <c r="BL1183" s="22">
        <f t="shared" si="1327"/>
        <v>0</v>
      </c>
      <c r="BM1183" s="5">
        <f t="shared" si="1328"/>
        <v>10.199999999999999</v>
      </c>
      <c r="BN1183" s="66">
        <f t="shared" si="1329"/>
        <v>1019.9999999999999</v>
      </c>
      <c r="BO1183" s="5">
        <f>AP1183*BP1239</f>
        <v>-39</v>
      </c>
      <c r="BP1183" s="5">
        <f>AU1183*BP1239</f>
        <v>0</v>
      </c>
      <c r="BQ1183" s="5">
        <f t="shared" si="1358"/>
        <v>-39</v>
      </c>
      <c r="BR1183" s="356">
        <f t="shared" si="1347"/>
        <v>941.99999999999989</v>
      </c>
      <c r="BS1183" s="5">
        <f t="shared" si="1330"/>
        <v>1784.8</v>
      </c>
      <c r="BT1183" s="6"/>
      <c r="BU1183" s="306">
        <f t="shared" ref="BU1183:BU1198" si="1374">J1183</f>
        <v>44536</v>
      </c>
      <c r="BV1183" s="38">
        <f t="shared" si="1313"/>
        <v>1784.8</v>
      </c>
      <c r="BW1183" s="66">
        <f>BV27*BV1183</f>
        <v>147042.34635030484</v>
      </c>
      <c r="BX1183" s="66">
        <f t="shared" si="1336"/>
        <v>74.147305981226964</v>
      </c>
      <c r="BY1183" s="17">
        <f t="shared" si="1334"/>
        <v>1</v>
      </c>
      <c r="BZ1183" s="17">
        <f t="shared" si="1337"/>
        <v>0</v>
      </c>
      <c r="CA1183" s="66">
        <f t="shared" si="1359"/>
        <v>942</v>
      </c>
      <c r="CB1183" s="66">
        <f>N3+CE1183</f>
        <v>295747</v>
      </c>
      <c r="CC1183" s="66">
        <f>MAX(BW404:BW1183)</f>
        <v>167078.59614434009</v>
      </c>
      <c r="CD1183" s="66">
        <f t="shared" si="1314"/>
        <v>-20036.249794035248</v>
      </c>
      <c r="CE1183" s="66">
        <f t="shared" si="1360"/>
        <v>245747</v>
      </c>
      <c r="CF1183" s="66">
        <f>MAX(CE404:CE1183)</f>
        <v>247211</v>
      </c>
      <c r="CG1183" s="66">
        <f t="shared" si="1315"/>
        <v>-1464</v>
      </c>
      <c r="CH1183" s="370">
        <f t="shared" si="1357"/>
        <v>44536</v>
      </c>
      <c r="CI1183" s="17">
        <f t="shared" si="1361"/>
        <v>1</v>
      </c>
      <c r="CJ1183" s="17">
        <f t="shared" si="1362"/>
        <v>0</v>
      </c>
      <c r="CK1183" s="38">
        <f>MAX(BV38:BV1183)</f>
        <v>2028</v>
      </c>
      <c r="CL1183" s="38">
        <f t="shared" si="1335"/>
        <v>-243.20000000000005</v>
      </c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59"/>
      <c r="DC1183" s="59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</row>
    <row r="1184" spans="1:147" customFormat="1" x14ac:dyDescent="0.25">
      <c r="A1184" s="3"/>
      <c r="B1184" s="254">
        <f t="shared" si="1363"/>
        <v>44249</v>
      </c>
      <c r="C1184" s="5">
        <f t="shared" si="1366"/>
        <v>53519</v>
      </c>
      <c r="D1184" s="5">
        <v>0</v>
      </c>
      <c r="E1184" s="66">
        <f t="shared" si="1368"/>
        <v>0</v>
      </c>
      <c r="F1184" s="66">
        <f t="shared" si="1364"/>
        <v>712</v>
      </c>
      <c r="G1184" s="4">
        <f t="shared" si="1367"/>
        <v>54231</v>
      </c>
      <c r="H1184" s="8">
        <f t="shared" si="1365"/>
        <v>1.3303686541228349E-2</v>
      </c>
      <c r="I1184" s="3"/>
      <c r="J1184" s="306">
        <v>44543</v>
      </c>
      <c r="K1184" s="176">
        <v>1784.2</v>
      </c>
      <c r="L1184" s="176">
        <v>1815.7</v>
      </c>
      <c r="M1184" s="176">
        <v>1753</v>
      </c>
      <c r="N1184" s="178">
        <v>1804.9</v>
      </c>
      <c r="O1184" s="5">
        <f t="shared" si="1370"/>
        <v>62.700000000000045</v>
      </c>
      <c r="P1184" s="8">
        <f t="shared" si="1371"/>
        <v>3.5141800246609151E-2</v>
      </c>
      <c r="Q1184" s="8">
        <f>(AVERAGE(P1181:P1183))*Q1239</f>
        <v>1.0500853053450089E-2</v>
      </c>
      <c r="R1184" s="8">
        <f>P1183/P1239</f>
        <v>0.37913979858657321</v>
      </c>
      <c r="S1184" s="109">
        <f t="shared" si="1349"/>
        <v>1765.4643779820344</v>
      </c>
      <c r="T1184" s="5">
        <f t="shared" si="1350"/>
        <v>19.200000000000045</v>
      </c>
      <c r="U1184" s="8">
        <f t="shared" si="1369"/>
        <v>0.51999999999999891</v>
      </c>
      <c r="V1184" s="19">
        <f t="shared" si="1351"/>
        <v>0</v>
      </c>
      <c r="W1184" s="109">
        <f t="shared" si="1352"/>
        <v>1802.9356220179657</v>
      </c>
      <c r="X1184" s="5">
        <f t="shared" si="1353"/>
        <v>20.799999999999955</v>
      </c>
      <c r="Y1184" s="8">
        <f t="shared" si="1332"/>
        <v>0.48000000000000109</v>
      </c>
      <c r="Z1184" s="5">
        <f t="shared" si="1354"/>
        <v>0</v>
      </c>
      <c r="AA1184" s="5">
        <f>K1184*AA1239</f>
        <v>23.194600000000001</v>
      </c>
      <c r="AB1184" s="5">
        <f t="shared" si="1372"/>
        <v>8.7939959722961305</v>
      </c>
      <c r="AC1184" s="2">
        <f t="shared" si="1333"/>
        <v>44543</v>
      </c>
      <c r="AD1184" s="43">
        <f t="shared" si="1299"/>
        <v>1765</v>
      </c>
      <c r="AE1184" s="235">
        <v>10</v>
      </c>
      <c r="AF1184" s="131">
        <f>(AK1183&gt;AF1239)*1</f>
        <v>1</v>
      </c>
      <c r="AG1184" s="112">
        <f>MROUND((AD1184*AG1239),5)</f>
        <v>1730</v>
      </c>
      <c r="AH1184" s="113">
        <f>MROUND((AE1184*AH1239),0.1)</f>
        <v>1.8</v>
      </c>
      <c r="AI1184" s="60">
        <f t="shared" si="1300"/>
        <v>20.100000000000136</v>
      </c>
      <c r="AJ1184" s="60">
        <f t="shared" si="1355"/>
        <v>1784.2</v>
      </c>
      <c r="AK1184" s="133">
        <f t="shared" si="1356"/>
        <v>1804.9</v>
      </c>
      <c r="AL1184" s="41">
        <f t="shared" si="1373"/>
        <v>1805</v>
      </c>
      <c r="AM1184" s="56">
        <f t="shared" si="1297"/>
        <v>8</v>
      </c>
      <c r="AN1184" s="82">
        <f t="shared" si="1298"/>
        <v>1</v>
      </c>
      <c r="AO1184" s="82">
        <f t="shared" si="1301"/>
        <v>0</v>
      </c>
      <c r="AP1184" s="33">
        <f t="shared" si="1316"/>
        <v>1</v>
      </c>
      <c r="AQ1184" s="29">
        <f t="shared" si="1302"/>
        <v>10</v>
      </c>
      <c r="AR1184" s="86">
        <f t="shared" si="1303"/>
        <v>1</v>
      </c>
      <c r="AS1184" s="33">
        <f t="shared" si="1304"/>
        <v>0</v>
      </c>
      <c r="AT1184" s="19">
        <f t="shared" si="1305"/>
        <v>0</v>
      </c>
      <c r="AU1184" s="18">
        <f t="shared" si="1317"/>
        <v>0</v>
      </c>
      <c r="AV1184" s="5">
        <f t="shared" si="1318"/>
        <v>0</v>
      </c>
      <c r="AW1184" s="17">
        <f t="shared" si="1306"/>
        <v>0</v>
      </c>
      <c r="AX1184" s="17">
        <f t="shared" si="1307"/>
        <v>0</v>
      </c>
      <c r="AY1184" s="17">
        <f t="shared" si="1319"/>
        <v>0</v>
      </c>
      <c r="AZ1184" s="19">
        <f t="shared" si="1320"/>
        <v>0</v>
      </c>
      <c r="BA1184" s="19">
        <f t="shared" si="1321"/>
        <v>0</v>
      </c>
      <c r="BB1184" s="19">
        <f t="shared" si="1322"/>
        <v>0</v>
      </c>
      <c r="BC1184" s="19">
        <f t="shared" si="1323"/>
        <v>0</v>
      </c>
      <c r="BD1184" s="17">
        <f t="shared" si="1324"/>
        <v>0</v>
      </c>
      <c r="BE1184" s="17">
        <f t="shared" si="1308"/>
        <v>0</v>
      </c>
      <c r="BF1184" s="38">
        <f t="shared" si="1309"/>
        <v>0</v>
      </c>
      <c r="BG1184" s="38">
        <f t="shared" si="1310"/>
        <v>0</v>
      </c>
      <c r="BH1184" s="38">
        <f t="shared" si="1325"/>
        <v>0</v>
      </c>
      <c r="BI1184" s="38">
        <f t="shared" si="1311"/>
        <v>-1.8</v>
      </c>
      <c r="BJ1184" s="5">
        <f t="shared" si="1312"/>
        <v>10</v>
      </c>
      <c r="BK1184" s="5">
        <f t="shared" si="1326"/>
        <v>0</v>
      </c>
      <c r="BL1184" s="22">
        <f t="shared" si="1327"/>
        <v>0</v>
      </c>
      <c r="BM1184" s="5">
        <f t="shared" si="1328"/>
        <v>8.1999999999999993</v>
      </c>
      <c r="BN1184" s="66">
        <f t="shared" si="1329"/>
        <v>819.99999999999989</v>
      </c>
      <c r="BO1184" s="5">
        <f>AP1184*BP1239</f>
        <v>-39</v>
      </c>
      <c r="BP1184" s="5">
        <f>AU1184*BP1239</f>
        <v>0</v>
      </c>
      <c r="BQ1184" s="5">
        <f t="shared" si="1358"/>
        <v>-39</v>
      </c>
      <c r="BR1184" s="356">
        <f t="shared" si="1347"/>
        <v>741.99999999999989</v>
      </c>
      <c r="BS1184" s="5">
        <f t="shared" si="1330"/>
        <v>1804.9</v>
      </c>
      <c r="BT1184" s="6"/>
      <c r="BU1184" s="306">
        <f t="shared" si="1374"/>
        <v>44543</v>
      </c>
      <c r="BV1184" s="38">
        <f t="shared" si="1313"/>
        <v>1804.9</v>
      </c>
      <c r="BW1184" s="66">
        <f>BV27*BV1184</f>
        <v>148698.30285055199</v>
      </c>
      <c r="BX1184" s="66">
        <f t="shared" si="1336"/>
        <v>1655.95650024715</v>
      </c>
      <c r="BY1184" s="17">
        <f t="shared" si="1334"/>
        <v>1</v>
      </c>
      <c r="BZ1184" s="17">
        <f t="shared" si="1337"/>
        <v>0</v>
      </c>
      <c r="CA1184" s="66">
        <f t="shared" si="1359"/>
        <v>742</v>
      </c>
      <c r="CB1184" s="66">
        <f>N3+CE1184</f>
        <v>296489</v>
      </c>
      <c r="CC1184" s="66">
        <f>MAX(BW404:BW1184)</f>
        <v>167078.59614434009</v>
      </c>
      <c r="CD1184" s="66">
        <f t="shared" si="1314"/>
        <v>-18380.293293788098</v>
      </c>
      <c r="CE1184" s="66">
        <f t="shared" si="1360"/>
        <v>246489</v>
      </c>
      <c r="CF1184" s="66">
        <f>MAX(CE404:CE1184)</f>
        <v>247211</v>
      </c>
      <c r="CG1184" s="66">
        <f t="shared" si="1315"/>
        <v>-722</v>
      </c>
      <c r="CH1184" s="370">
        <f t="shared" si="1357"/>
        <v>44543</v>
      </c>
      <c r="CI1184" s="17">
        <f t="shared" si="1361"/>
        <v>1</v>
      </c>
      <c r="CJ1184" s="17">
        <f t="shared" si="1362"/>
        <v>0</v>
      </c>
      <c r="CK1184" s="38">
        <f>MAX(BV38:BV1184)</f>
        <v>2028</v>
      </c>
      <c r="CL1184" s="38">
        <f t="shared" si="1335"/>
        <v>-223.09999999999991</v>
      </c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59"/>
      <c r="DC1184" s="59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</row>
    <row r="1185" spans="1:147" customFormat="1" x14ac:dyDescent="0.25">
      <c r="A1185" s="3"/>
      <c r="B1185" s="254">
        <f t="shared" si="1363"/>
        <v>44256</v>
      </c>
      <c r="C1185" s="5">
        <f t="shared" si="1366"/>
        <v>54231</v>
      </c>
      <c r="D1185" s="5">
        <v>0</v>
      </c>
      <c r="E1185" s="66">
        <f t="shared" si="1368"/>
        <v>0</v>
      </c>
      <c r="F1185" s="66">
        <f t="shared" si="1364"/>
        <v>902.00000000000011</v>
      </c>
      <c r="G1185" s="4">
        <f t="shared" si="1367"/>
        <v>55133</v>
      </c>
      <c r="H1185" s="8">
        <f t="shared" si="1365"/>
        <v>1.6632553336652471E-2</v>
      </c>
      <c r="I1185" s="3"/>
      <c r="J1185" s="306">
        <v>44550</v>
      </c>
      <c r="K1185" s="176">
        <v>1800.2</v>
      </c>
      <c r="L1185" s="176">
        <v>1812</v>
      </c>
      <c r="M1185" s="176">
        <v>1785</v>
      </c>
      <c r="N1185" s="178">
        <v>1811.7</v>
      </c>
      <c r="O1185" s="5">
        <f t="shared" si="1370"/>
        <v>27</v>
      </c>
      <c r="P1185" s="8">
        <f t="shared" si="1371"/>
        <v>1.4998333518497945E-2</v>
      </c>
      <c r="Q1185" s="8">
        <f>(AVERAGE(P1182:P1184))*Q1239</f>
        <v>1.0122313450990721E-2</v>
      </c>
      <c r="R1185" s="8">
        <f>P1184/P1239</f>
        <v>0.99659824954453702</v>
      </c>
      <c r="S1185" s="109">
        <f t="shared" si="1349"/>
        <v>1781.9778113255265</v>
      </c>
      <c r="T1185" s="5">
        <f t="shared" si="1350"/>
        <v>20.200000000000045</v>
      </c>
      <c r="U1185" s="8">
        <f t="shared" si="1369"/>
        <v>0.49499999999999889</v>
      </c>
      <c r="V1185" s="19">
        <f t="shared" si="1351"/>
        <v>0</v>
      </c>
      <c r="W1185" s="109">
        <f t="shared" si="1352"/>
        <v>1818.4221886744735</v>
      </c>
      <c r="X1185" s="5">
        <f t="shared" si="1353"/>
        <v>19.799999999999955</v>
      </c>
      <c r="Y1185" s="8">
        <f t="shared" si="1332"/>
        <v>0.50500000000000111</v>
      </c>
      <c r="Z1185" s="5">
        <f t="shared" si="1354"/>
        <v>0</v>
      </c>
      <c r="AA1185" s="5">
        <f>K1185*AA1239</f>
        <v>23.4026</v>
      </c>
      <c r="AB1185" s="5">
        <f t="shared" si="1372"/>
        <v>23.322990194790982</v>
      </c>
      <c r="AC1185" s="2">
        <f t="shared" si="1333"/>
        <v>44550</v>
      </c>
      <c r="AD1185" s="43">
        <f t="shared" si="1299"/>
        <v>1780</v>
      </c>
      <c r="AE1185" s="235">
        <v>4.5999999999999996</v>
      </c>
      <c r="AF1185" s="131">
        <f>(AK1184&gt;AF1239)*1</f>
        <v>1</v>
      </c>
      <c r="AG1185" s="112">
        <f>MROUND((AD1185*AG1239),5)</f>
        <v>1745</v>
      </c>
      <c r="AH1185" s="113">
        <f>MROUND((AE1185*AH1239),0.1)</f>
        <v>0.8</v>
      </c>
      <c r="AI1185" s="60">
        <f t="shared" si="1300"/>
        <v>6.7999999999999545</v>
      </c>
      <c r="AJ1185" s="60">
        <f t="shared" si="1355"/>
        <v>1800.2</v>
      </c>
      <c r="AK1185" s="133">
        <f t="shared" si="1356"/>
        <v>1811.7</v>
      </c>
      <c r="AL1185" s="41">
        <f t="shared" si="1373"/>
        <v>1820</v>
      </c>
      <c r="AM1185" s="56">
        <f t="shared" si="1297"/>
        <v>4.2</v>
      </c>
      <c r="AN1185" s="82">
        <f t="shared" si="1298"/>
        <v>1</v>
      </c>
      <c r="AO1185" s="82">
        <f t="shared" si="1301"/>
        <v>0</v>
      </c>
      <c r="AP1185" s="33">
        <f t="shared" si="1316"/>
        <v>1</v>
      </c>
      <c r="AQ1185" s="29">
        <f t="shared" si="1302"/>
        <v>4.5999999999999996</v>
      </c>
      <c r="AR1185" s="86">
        <f t="shared" si="1303"/>
        <v>1</v>
      </c>
      <c r="AS1185" s="33">
        <f t="shared" si="1304"/>
        <v>0</v>
      </c>
      <c r="AT1185" s="19">
        <f t="shared" si="1305"/>
        <v>0</v>
      </c>
      <c r="AU1185" s="18">
        <f t="shared" si="1317"/>
        <v>0</v>
      </c>
      <c r="AV1185" s="5">
        <f t="shared" si="1318"/>
        <v>0</v>
      </c>
      <c r="AW1185" s="17">
        <f t="shared" si="1306"/>
        <v>0</v>
      </c>
      <c r="AX1185" s="17">
        <f t="shared" si="1307"/>
        <v>0</v>
      </c>
      <c r="AY1185" s="17">
        <f t="shared" si="1319"/>
        <v>0</v>
      </c>
      <c r="AZ1185" s="19">
        <f t="shared" si="1320"/>
        <v>0</v>
      </c>
      <c r="BA1185" s="19">
        <f t="shared" si="1321"/>
        <v>0</v>
      </c>
      <c r="BB1185" s="19">
        <f t="shared" si="1322"/>
        <v>0</v>
      </c>
      <c r="BC1185" s="19">
        <f t="shared" si="1323"/>
        <v>0</v>
      </c>
      <c r="BD1185" s="17">
        <f t="shared" si="1324"/>
        <v>0</v>
      </c>
      <c r="BE1185" s="17">
        <f t="shared" si="1308"/>
        <v>0</v>
      </c>
      <c r="BF1185" s="38">
        <f t="shared" si="1309"/>
        <v>0</v>
      </c>
      <c r="BG1185" s="38">
        <f t="shared" si="1310"/>
        <v>0</v>
      </c>
      <c r="BH1185" s="38">
        <f t="shared" si="1325"/>
        <v>0</v>
      </c>
      <c r="BI1185" s="38">
        <f t="shared" si="1311"/>
        <v>-0.8</v>
      </c>
      <c r="BJ1185" s="5">
        <f t="shared" si="1312"/>
        <v>4.5999999999999996</v>
      </c>
      <c r="BK1185" s="5">
        <f t="shared" si="1326"/>
        <v>0</v>
      </c>
      <c r="BL1185" s="22">
        <f t="shared" si="1327"/>
        <v>0</v>
      </c>
      <c r="BM1185" s="5">
        <f t="shared" si="1328"/>
        <v>3.8</v>
      </c>
      <c r="BN1185" s="66">
        <f t="shared" si="1329"/>
        <v>380</v>
      </c>
      <c r="BO1185" s="5">
        <f>AP1185*BP1239</f>
        <v>-39</v>
      </c>
      <c r="BP1185" s="5">
        <f>AU1185*BP1239</f>
        <v>0</v>
      </c>
      <c r="BQ1185" s="5">
        <f t="shared" si="1358"/>
        <v>-39</v>
      </c>
      <c r="BR1185" s="356">
        <f t="shared" si="1347"/>
        <v>302</v>
      </c>
      <c r="BS1185" s="5">
        <f t="shared" si="1330"/>
        <v>1811.7</v>
      </c>
      <c r="BT1185" s="6"/>
      <c r="BU1185" s="306">
        <f t="shared" si="1374"/>
        <v>44550</v>
      </c>
      <c r="BV1185" s="38">
        <f t="shared" si="1313"/>
        <v>1811.7</v>
      </c>
      <c r="BW1185" s="66">
        <f>BV27*BV1185</f>
        <v>149258.52694018785</v>
      </c>
      <c r="BX1185" s="66">
        <f t="shared" si="1336"/>
        <v>560.22408963585622</v>
      </c>
      <c r="BY1185" s="17">
        <f t="shared" si="1334"/>
        <v>1</v>
      </c>
      <c r="BZ1185" s="17">
        <f t="shared" si="1337"/>
        <v>0</v>
      </c>
      <c r="CA1185" s="66">
        <f t="shared" si="1359"/>
        <v>302</v>
      </c>
      <c r="CB1185" s="66">
        <f>N3+CE1185</f>
        <v>296791</v>
      </c>
      <c r="CC1185" s="66">
        <f>MAX(BW404:BW1185)</f>
        <v>167078.59614434009</v>
      </c>
      <c r="CD1185" s="66">
        <f t="shared" si="1314"/>
        <v>-17820.069204152242</v>
      </c>
      <c r="CE1185" s="66">
        <f t="shared" si="1360"/>
        <v>246791</v>
      </c>
      <c r="CF1185" s="66">
        <f>MAX(CE404:CE1185)</f>
        <v>247211</v>
      </c>
      <c r="CG1185" s="66">
        <f t="shared" si="1315"/>
        <v>-420</v>
      </c>
      <c r="CH1185" s="370">
        <f t="shared" si="1357"/>
        <v>44550</v>
      </c>
      <c r="CI1185" s="17">
        <f t="shared" si="1361"/>
        <v>1</v>
      </c>
      <c r="CJ1185" s="17">
        <f t="shared" si="1362"/>
        <v>0</v>
      </c>
      <c r="CK1185" s="38">
        <f>MAX(BV38:BV1185)</f>
        <v>2028</v>
      </c>
      <c r="CL1185" s="38">
        <f t="shared" si="1335"/>
        <v>-216.29999999999995</v>
      </c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59"/>
      <c r="DC1185" s="59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</row>
    <row r="1186" spans="1:147" customFormat="1" x14ac:dyDescent="0.25">
      <c r="A1186" s="3"/>
      <c r="B1186" s="254">
        <f t="shared" si="1363"/>
        <v>44263</v>
      </c>
      <c r="C1186" s="5">
        <f t="shared" si="1366"/>
        <v>55133</v>
      </c>
      <c r="D1186" s="5">
        <v>0</v>
      </c>
      <c r="E1186" s="66">
        <f t="shared" si="1368"/>
        <v>0</v>
      </c>
      <c r="F1186" s="66">
        <f t="shared" si="1364"/>
        <v>1422</v>
      </c>
      <c r="G1186" s="4">
        <f t="shared" si="1367"/>
        <v>56555</v>
      </c>
      <c r="H1186" s="8">
        <f t="shared" si="1365"/>
        <v>2.579217528521938E-2</v>
      </c>
      <c r="I1186" s="3"/>
      <c r="J1186" s="306">
        <v>44557</v>
      </c>
      <c r="K1186" s="176">
        <v>1810.2</v>
      </c>
      <c r="L1186" s="176">
        <v>1831.4</v>
      </c>
      <c r="M1186" s="176">
        <v>1789.1</v>
      </c>
      <c r="N1186" s="178">
        <v>1828.6</v>
      </c>
      <c r="O1186" s="5">
        <f t="shared" si="1370"/>
        <v>42.300000000000182</v>
      </c>
      <c r="P1186" s="8">
        <f t="shared" si="1371"/>
        <v>2.336758369240978E-2</v>
      </c>
      <c r="Q1186" s="8">
        <f>(AVERAGE(P1183:P1185))*Q1239</f>
        <v>8.4679023051505153E-3</v>
      </c>
      <c r="R1186" s="8">
        <f>P1185/P1239</f>
        <v>0.42534283462220984</v>
      </c>
      <c r="S1186" s="109">
        <f t="shared" si="1349"/>
        <v>1794.8714032472167</v>
      </c>
      <c r="T1186" s="5">
        <f t="shared" si="1350"/>
        <v>15.200000000000045</v>
      </c>
      <c r="U1186" s="8">
        <f t="shared" si="1369"/>
        <v>0.49333333333333179</v>
      </c>
      <c r="V1186" s="19">
        <f t="shared" si="1351"/>
        <v>0</v>
      </c>
      <c r="W1186" s="109">
        <f t="shared" si="1352"/>
        <v>1825.5285967527834</v>
      </c>
      <c r="X1186" s="5">
        <f t="shared" si="1353"/>
        <v>14.799999999999955</v>
      </c>
      <c r="Y1186" s="8">
        <f t="shared" si="1332"/>
        <v>0.50666666666666815</v>
      </c>
      <c r="Z1186" s="5">
        <f t="shared" si="1354"/>
        <v>3.5999999999999091</v>
      </c>
      <c r="AA1186" s="5">
        <f>K1186*AA1239</f>
        <v>23.532599999999999</v>
      </c>
      <c r="AB1186" s="5">
        <f t="shared" si="1372"/>
        <v>10.009422790030614</v>
      </c>
      <c r="AC1186" s="2">
        <f t="shared" si="1333"/>
        <v>44557</v>
      </c>
      <c r="AD1186" s="43">
        <f t="shared" si="1299"/>
        <v>1795</v>
      </c>
      <c r="AE1186" s="235">
        <v>11.5</v>
      </c>
      <c r="AF1186" s="131">
        <f>(AK1185&gt;AF1239)*1</f>
        <v>1</v>
      </c>
      <c r="AG1186" s="112">
        <f>MROUND((AD1186*AG1239),5)</f>
        <v>1760</v>
      </c>
      <c r="AH1186" s="113">
        <f>MROUND((AE1186*AH1239),0.1)</f>
        <v>2.1</v>
      </c>
      <c r="AI1186" s="60">
        <f t="shared" si="1300"/>
        <v>16.899999999999864</v>
      </c>
      <c r="AJ1186" s="60">
        <f t="shared" si="1355"/>
        <v>1810.2</v>
      </c>
      <c r="AK1186" s="133">
        <f t="shared" si="1356"/>
        <v>1828.6</v>
      </c>
      <c r="AL1186" s="41">
        <f t="shared" si="1373"/>
        <v>1825</v>
      </c>
      <c r="AM1186" s="56">
        <f t="shared" si="1297"/>
        <v>11.8</v>
      </c>
      <c r="AN1186" s="82">
        <f t="shared" si="1298"/>
        <v>1</v>
      </c>
      <c r="AO1186" s="82">
        <f t="shared" si="1301"/>
        <v>0</v>
      </c>
      <c r="AP1186" s="33">
        <f t="shared" ref="AP1186:AP1191" si="1375">(BD1185=0)*1</f>
        <v>1</v>
      </c>
      <c r="AQ1186" s="29">
        <f t="shared" si="1302"/>
        <v>11.5</v>
      </c>
      <c r="AR1186" s="86">
        <f t="shared" si="1303"/>
        <v>1</v>
      </c>
      <c r="AS1186" s="33">
        <f t="shared" si="1304"/>
        <v>0</v>
      </c>
      <c r="AT1186" s="19">
        <f t="shared" si="1305"/>
        <v>0</v>
      </c>
      <c r="AU1186" s="18">
        <f t="shared" ref="AU1186:AU1191" si="1376">(BD1185&gt;0)*1</f>
        <v>0</v>
      </c>
      <c r="AV1186" s="5">
        <f t="shared" ref="AV1186:AV1191" si="1377">AU1186*AM1186</f>
        <v>0</v>
      </c>
      <c r="AW1186" s="17">
        <f t="shared" si="1306"/>
        <v>0</v>
      </c>
      <c r="AX1186" s="17">
        <f t="shared" si="1307"/>
        <v>0</v>
      </c>
      <c r="AY1186" s="17">
        <f t="shared" ref="AY1186:AY1191" si="1378">AX1186*AL1186</f>
        <v>0</v>
      </c>
      <c r="AZ1186" s="19">
        <f t="shared" ref="AZ1186:AZ1202" si="1379">BD1185-(BE1185*BD1185)</f>
        <v>0</v>
      </c>
      <c r="BA1186" s="19">
        <f t="shared" ref="BA1186:BA1191" si="1380">AT1186*AS1186</f>
        <v>0</v>
      </c>
      <c r="BB1186" s="19">
        <f t="shared" ref="BB1186:BB1191" si="1381">BE1186*BF1186</f>
        <v>0</v>
      </c>
      <c r="BC1186" s="19">
        <f t="shared" ref="BC1186:BC1191" si="1382">AY1186*AX1186</f>
        <v>0</v>
      </c>
      <c r="BD1186" s="17">
        <f t="shared" ref="BD1186:BD1191" si="1383">((BB1186+BC1186)=0)*(MAX(BA1186,AZ1186))</f>
        <v>0</v>
      </c>
      <c r="BE1186" s="17">
        <f t="shared" si="1308"/>
        <v>0</v>
      </c>
      <c r="BF1186" s="38">
        <f t="shared" si="1309"/>
        <v>0</v>
      </c>
      <c r="BG1186" s="38">
        <f t="shared" si="1310"/>
        <v>0</v>
      </c>
      <c r="BH1186" s="38">
        <f t="shared" ref="BH1186:BH1191" si="1384">BB1186-(MAX(BD1185,AZ1186,BB1186,AT1186))*BE1186</f>
        <v>0</v>
      </c>
      <c r="BI1186" s="38">
        <f t="shared" si="1311"/>
        <v>-2.1</v>
      </c>
      <c r="BJ1186" s="5">
        <f t="shared" si="1312"/>
        <v>11.5</v>
      </c>
      <c r="BK1186" s="5">
        <f t="shared" ref="BK1186:BK1191" si="1385">BC1186-AZ1186*AX1186</f>
        <v>0</v>
      </c>
      <c r="BL1186" s="22">
        <f t="shared" ref="BL1186:BL1191" si="1386">AU1186*AM1186+BK1186</f>
        <v>0</v>
      </c>
      <c r="BM1186" s="5">
        <f t="shared" ref="BM1186:BM1191" si="1387">BL1186+BJ1186+BI1186</f>
        <v>9.4</v>
      </c>
      <c r="BN1186" s="66">
        <f t="shared" ref="BN1186:BN1191" si="1388">BM1186*100</f>
        <v>940</v>
      </c>
      <c r="BO1186" s="5">
        <f>AP1186*BP1239</f>
        <v>-39</v>
      </c>
      <c r="BP1186" s="5">
        <f>AU1186*BP1239</f>
        <v>0</v>
      </c>
      <c r="BQ1186" s="5">
        <f t="shared" si="1358"/>
        <v>-39</v>
      </c>
      <c r="BR1186" s="356">
        <f t="shared" si="1347"/>
        <v>862</v>
      </c>
      <c r="BS1186" s="5">
        <f t="shared" si="1330"/>
        <v>1828.6</v>
      </c>
      <c r="BT1186" s="6"/>
      <c r="BU1186" s="306">
        <f t="shared" si="1374"/>
        <v>44557</v>
      </c>
      <c r="BV1186" s="38">
        <f t="shared" si="1313"/>
        <v>1828.6</v>
      </c>
      <c r="BW1186" s="66">
        <f>BV27*BV1186</f>
        <v>150650.84857472402</v>
      </c>
      <c r="BX1186" s="66">
        <f t="shared" si="1336"/>
        <v>1392.3216345361725</v>
      </c>
      <c r="BY1186" s="17">
        <f t="shared" si="1334"/>
        <v>1</v>
      </c>
      <c r="BZ1186" s="17">
        <f t="shared" si="1337"/>
        <v>0</v>
      </c>
      <c r="CA1186" s="66">
        <f t="shared" si="1359"/>
        <v>862</v>
      </c>
      <c r="CB1186" s="66">
        <f>N3+CE1186</f>
        <v>297653</v>
      </c>
      <c r="CC1186" s="66">
        <f>MAX(BW404:BW1186)</f>
        <v>167078.59614434009</v>
      </c>
      <c r="CD1186" s="66">
        <f t="shared" si="1314"/>
        <v>-16427.747569616069</v>
      </c>
      <c r="CE1186" s="66">
        <f t="shared" si="1360"/>
        <v>247653</v>
      </c>
      <c r="CF1186" s="66">
        <f>MAX(CE404:CE1186)</f>
        <v>247653</v>
      </c>
      <c r="CG1186" s="66">
        <f t="shared" si="1315"/>
        <v>0</v>
      </c>
      <c r="CH1186" s="370">
        <f t="shared" si="1357"/>
        <v>44557</v>
      </c>
      <c r="CI1186" s="17">
        <f t="shared" si="1361"/>
        <v>1</v>
      </c>
      <c r="CJ1186" s="17">
        <f t="shared" si="1362"/>
        <v>0</v>
      </c>
      <c r="CK1186" s="38">
        <f>MAX(BV38:BV1186)</f>
        <v>2028</v>
      </c>
      <c r="CL1186" s="38">
        <f t="shared" ref="CL1186:CL1191" si="1389">BV1186-CK1186</f>
        <v>-199.40000000000009</v>
      </c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59"/>
      <c r="DC1186" s="59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</row>
    <row r="1187" spans="1:147" customFormat="1" x14ac:dyDescent="0.25">
      <c r="A1187" s="3"/>
      <c r="B1187" s="254">
        <f t="shared" si="1363"/>
        <v>44270</v>
      </c>
      <c r="C1187" s="5">
        <f t="shared" si="1366"/>
        <v>56555</v>
      </c>
      <c r="D1187" s="5">
        <v>0</v>
      </c>
      <c r="E1187" s="66">
        <f t="shared" si="1368"/>
        <v>0</v>
      </c>
      <c r="F1187" s="66">
        <f t="shared" si="1364"/>
        <v>982.00000000000023</v>
      </c>
      <c r="G1187" s="4">
        <f t="shared" si="1367"/>
        <v>57537</v>
      </c>
      <c r="H1187" s="8">
        <f t="shared" si="1365"/>
        <v>1.7363628326407924E-2</v>
      </c>
      <c r="I1187" s="3"/>
      <c r="J1187" s="306">
        <v>44564</v>
      </c>
      <c r="K1187" s="176">
        <v>1830.1</v>
      </c>
      <c r="L1187" s="176">
        <v>1833</v>
      </c>
      <c r="M1187" s="176">
        <v>1781.3</v>
      </c>
      <c r="N1187" s="178">
        <v>1797.4</v>
      </c>
      <c r="O1187" s="5">
        <f t="shared" si="1370"/>
        <v>51.700000000000045</v>
      </c>
      <c r="P1187" s="8">
        <f t="shared" si="1371"/>
        <v>2.8249822414075761E-2</v>
      </c>
      <c r="Q1187" s="8">
        <f>(AVERAGE(P1184:P1186))*Q1239</f>
        <v>9.8010289943355824E-3</v>
      </c>
      <c r="R1187" s="8">
        <f>P1186/P1239</f>
        <v>0.66268924302442744</v>
      </c>
      <c r="S1187" s="109">
        <f t="shared" si="1349"/>
        <v>1812.1631368374663</v>
      </c>
      <c r="T1187" s="5">
        <f t="shared" si="1350"/>
        <v>20.099999999999909</v>
      </c>
      <c r="U1187" s="8">
        <f t="shared" ref="U1187:U1189" si="1390">((T1187+X1187)-T1187)/(T1187+X1187)</f>
        <v>0.49750000000000227</v>
      </c>
      <c r="V1187" s="19">
        <f t="shared" si="1351"/>
        <v>12.599999999999909</v>
      </c>
      <c r="W1187" s="109">
        <f t="shared" si="1352"/>
        <v>1848.0368631625336</v>
      </c>
      <c r="X1187" s="5">
        <f t="shared" si="1353"/>
        <v>19.900000000000091</v>
      </c>
      <c r="Y1187" s="8">
        <f t="shared" ref="Y1187:Y1189" si="1391">100%-U1187</f>
        <v>0.50249999999999773</v>
      </c>
      <c r="Z1187" s="5">
        <f t="shared" si="1354"/>
        <v>0</v>
      </c>
      <c r="AA1187" s="5">
        <f>K1187*AA1239</f>
        <v>23.791299999999996</v>
      </c>
      <c r="AB1187" s="5">
        <f t="shared" ref="AB1187:AB1189" si="1392">AA1187*R1187</f>
        <v>15.766238587567058</v>
      </c>
      <c r="AC1187" s="2">
        <f t="shared" si="1333"/>
        <v>44564</v>
      </c>
      <c r="AD1187" s="43">
        <f t="shared" ref="AD1187:AD1189" si="1393">MROUND(S1187,5)</f>
        <v>1810</v>
      </c>
      <c r="AE1187" s="235">
        <v>4.9000000000000004</v>
      </c>
      <c r="AF1187" s="131">
        <f>(AK1186&gt;AF1239)*1</f>
        <v>1</v>
      </c>
      <c r="AG1187" s="112">
        <f>MROUND((AD1187*AG1239),5)</f>
        <v>1775</v>
      </c>
      <c r="AH1187" s="113">
        <f>MROUND((AE1187*AH1239),0.1)</f>
        <v>0.9</v>
      </c>
      <c r="AI1187" s="60">
        <f t="shared" ref="AI1187:AI1189" si="1394">AK1187-AK1186</f>
        <v>-31.199999999999818</v>
      </c>
      <c r="AJ1187" s="60">
        <f t="shared" si="1355"/>
        <v>1830.1</v>
      </c>
      <c r="AK1187" s="133">
        <f t="shared" si="1356"/>
        <v>1797.4</v>
      </c>
      <c r="AL1187" s="41">
        <f t="shared" si="1373"/>
        <v>1850</v>
      </c>
      <c r="AM1187" s="56">
        <f t="shared" si="1297"/>
        <v>5.1000000000000005</v>
      </c>
      <c r="AN1187" s="82">
        <f t="shared" si="1298"/>
        <v>0</v>
      </c>
      <c r="AO1187" s="82">
        <f t="shared" si="1301"/>
        <v>1</v>
      </c>
      <c r="AP1187" s="33">
        <f t="shared" si="1375"/>
        <v>1</v>
      </c>
      <c r="AQ1187" s="29">
        <f t="shared" si="1302"/>
        <v>4.9000000000000004</v>
      </c>
      <c r="AR1187" s="86">
        <f t="shared" si="1303"/>
        <v>0</v>
      </c>
      <c r="AS1187" s="33">
        <f t="shared" si="1304"/>
        <v>1</v>
      </c>
      <c r="AT1187" s="19">
        <f t="shared" si="1305"/>
        <v>1810</v>
      </c>
      <c r="AU1187" s="18">
        <f t="shared" si="1376"/>
        <v>0</v>
      </c>
      <c r="AV1187" s="5">
        <f t="shared" si="1377"/>
        <v>0</v>
      </c>
      <c r="AW1187" s="17">
        <f t="shared" si="1306"/>
        <v>0</v>
      </c>
      <c r="AX1187" s="17">
        <f t="shared" si="1307"/>
        <v>0</v>
      </c>
      <c r="AY1187" s="17">
        <f t="shared" si="1378"/>
        <v>0</v>
      </c>
      <c r="AZ1187" s="19">
        <f t="shared" si="1379"/>
        <v>0</v>
      </c>
      <c r="BA1187" s="19">
        <f t="shared" si="1380"/>
        <v>1810</v>
      </c>
      <c r="BB1187" s="19">
        <f t="shared" si="1381"/>
        <v>0</v>
      </c>
      <c r="BC1187" s="19">
        <f t="shared" si="1382"/>
        <v>0</v>
      </c>
      <c r="BD1187" s="17">
        <f t="shared" si="1383"/>
        <v>1810</v>
      </c>
      <c r="BE1187" s="17">
        <f t="shared" si="1308"/>
        <v>0</v>
      </c>
      <c r="BF1187" s="38">
        <f t="shared" si="1309"/>
        <v>0</v>
      </c>
      <c r="BG1187" s="38">
        <f t="shared" si="1310"/>
        <v>0</v>
      </c>
      <c r="BH1187" s="38">
        <f t="shared" si="1384"/>
        <v>0</v>
      </c>
      <c r="BI1187" s="38">
        <f t="shared" si="1311"/>
        <v>-0.9</v>
      </c>
      <c r="BJ1187" s="5">
        <f t="shared" si="1312"/>
        <v>4.9000000000000004</v>
      </c>
      <c r="BK1187" s="5">
        <f t="shared" si="1385"/>
        <v>0</v>
      </c>
      <c r="BL1187" s="22">
        <f t="shared" si="1386"/>
        <v>0</v>
      </c>
      <c r="BM1187" s="5">
        <f t="shared" si="1387"/>
        <v>4</v>
      </c>
      <c r="BN1187" s="66">
        <f t="shared" si="1388"/>
        <v>400</v>
      </c>
      <c r="BO1187" s="5">
        <f>AP1187*BP1239</f>
        <v>-39</v>
      </c>
      <c r="BP1187" s="5">
        <f>AU1187*BP1239</f>
        <v>0</v>
      </c>
      <c r="BQ1187" s="5">
        <f t="shared" si="1358"/>
        <v>-39</v>
      </c>
      <c r="BR1187" s="356">
        <f t="shared" si="1347"/>
        <v>322</v>
      </c>
      <c r="BS1187" s="5">
        <f t="shared" si="1330"/>
        <v>1797.4</v>
      </c>
      <c r="BT1187" s="6"/>
      <c r="BU1187" s="306">
        <f t="shared" si="1374"/>
        <v>44564</v>
      </c>
      <c r="BV1187" s="38">
        <f t="shared" si="1313"/>
        <v>1797.4</v>
      </c>
      <c r="BW1187" s="66">
        <f>BV27*BV1187</f>
        <v>148080.40863404187</v>
      </c>
      <c r="BX1187" s="66">
        <f t="shared" ref="BX1187:BX1189" si="1395">BW1187-BW1186</f>
        <v>-2570.4399406821467</v>
      </c>
      <c r="BY1187" s="17">
        <f t="shared" ref="BY1187:BY1189" si="1396">((BV1187-BV1186)&gt;0)*1</f>
        <v>0</v>
      </c>
      <c r="BZ1187" s="17">
        <f t="shared" ref="BZ1187:BZ1189" si="1397">((BV1187-BV1186)&lt;0)*1</f>
        <v>1</v>
      </c>
      <c r="CA1187" s="66">
        <f t="shared" si="1359"/>
        <v>322</v>
      </c>
      <c r="CB1187" s="66">
        <f>N3+CE1187</f>
        <v>297975</v>
      </c>
      <c r="CC1187" s="66">
        <f>MAX(BW404:BW1187)</f>
        <v>167078.59614434009</v>
      </c>
      <c r="CD1187" s="66">
        <f t="shared" ref="CD1187:CD1189" si="1398">BW1187-CC1187</f>
        <v>-18998.187510298216</v>
      </c>
      <c r="CE1187" s="66">
        <f t="shared" si="1360"/>
        <v>247975</v>
      </c>
      <c r="CF1187" s="66">
        <f>MAX(CE404:CE1187)</f>
        <v>247975</v>
      </c>
      <c r="CG1187" s="66">
        <f t="shared" ref="CG1187:CG1189" si="1399">CE1187-CF1187</f>
        <v>0</v>
      </c>
      <c r="CH1187" s="370">
        <f t="shared" si="1357"/>
        <v>44564</v>
      </c>
      <c r="CI1187" s="17">
        <f t="shared" ref="CI1187:CI1226" si="1400">(F1232&gt;0)*1</f>
        <v>1</v>
      </c>
      <c r="CJ1187" s="17">
        <f t="shared" ref="CJ1187:CJ1226" si="1401">(F1232&lt;1)*1</f>
        <v>0</v>
      </c>
      <c r="CK1187" s="38">
        <f>MAX(BV39:BV1187)</f>
        <v>2028</v>
      </c>
      <c r="CL1187" s="38">
        <f t="shared" si="1389"/>
        <v>-230.59999999999991</v>
      </c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59"/>
      <c r="DC1187" s="59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</row>
    <row r="1188" spans="1:147" customFormat="1" x14ac:dyDescent="0.25">
      <c r="A1188" s="3"/>
      <c r="B1188" s="254">
        <f t="shared" si="1363"/>
        <v>44277</v>
      </c>
      <c r="C1188" s="5">
        <f t="shared" si="1366"/>
        <v>57537</v>
      </c>
      <c r="D1188" s="5">
        <v>0</v>
      </c>
      <c r="E1188" s="66">
        <f t="shared" si="1368"/>
        <v>0</v>
      </c>
      <c r="F1188" s="66">
        <f t="shared" si="1364"/>
        <v>872</v>
      </c>
      <c r="G1188" s="4">
        <f t="shared" si="1367"/>
        <v>58409</v>
      </c>
      <c r="H1188" s="8">
        <f t="shared" si="1365"/>
        <v>1.5155465178928343E-2</v>
      </c>
      <c r="I1188" s="3"/>
      <c r="J1188" s="306">
        <v>44571</v>
      </c>
      <c r="K1188" s="176">
        <v>1796.4</v>
      </c>
      <c r="L1188" s="176">
        <v>1829.3</v>
      </c>
      <c r="M1188" s="176">
        <v>1789.3</v>
      </c>
      <c r="N1188" s="178">
        <v>1816.5</v>
      </c>
      <c r="O1188" s="5">
        <f t="shared" si="1370"/>
        <v>40</v>
      </c>
      <c r="P1188" s="8">
        <f t="shared" si="1371"/>
        <v>2.2266755733689601E-2</v>
      </c>
      <c r="Q1188" s="8">
        <f>(AVERAGE(P1185:P1187))*Q1239</f>
        <v>8.8820986166644657E-3</v>
      </c>
      <c r="R1188" s="8">
        <f>P1187/P1239</f>
        <v>0.80114630924545471</v>
      </c>
      <c r="S1188" s="109">
        <f t="shared" si="1349"/>
        <v>1780.444198045024</v>
      </c>
      <c r="T1188" s="5">
        <f t="shared" si="1350"/>
        <v>16.400000000000091</v>
      </c>
      <c r="U1188" s="8">
        <f t="shared" si="1390"/>
        <v>0.45333333333333031</v>
      </c>
      <c r="V1188" s="19">
        <f t="shared" si="1351"/>
        <v>0</v>
      </c>
      <c r="W1188" s="109">
        <f t="shared" si="1352"/>
        <v>1812.3558019549762</v>
      </c>
      <c r="X1188" s="5">
        <f t="shared" si="1353"/>
        <v>13.599999999999909</v>
      </c>
      <c r="Y1188" s="8">
        <f t="shared" si="1391"/>
        <v>0.54666666666666974</v>
      </c>
      <c r="Z1188" s="5">
        <f t="shared" si="1354"/>
        <v>6.5</v>
      </c>
      <c r="AA1188" s="5">
        <f>K1188*AA1239</f>
        <v>23.353200000000001</v>
      </c>
      <c r="AB1188" s="5">
        <f t="shared" si="1392"/>
        <v>18.709329989070955</v>
      </c>
      <c r="AC1188" s="2">
        <f t="shared" si="1333"/>
        <v>44571</v>
      </c>
      <c r="AD1188" s="43">
        <f t="shared" si="1393"/>
        <v>1780</v>
      </c>
      <c r="AE1188" s="235">
        <v>7.8</v>
      </c>
      <c r="AF1188" s="131">
        <f>(AK1187&gt;AF1239)*1</f>
        <v>1</v>
      </c>
      <c r="AG1188" s="112">
        <f>MROUND((AD1188*AG1239),5)</f>
        <v>1745</v>
      </c>
      <c r="AH1188" s="113">
        <f>MROUND((AE1188*AH1239),0.1)</f>
        <v>1.4000000000000001</v>
      </c>
      <c r="AI1188" s="60">
        <f t="shared" si="1394"/>
        <v>19.099999999999909</v>
      </c>
      <c r="AJ1188" s="60">
        <f t="shared" si="1355"/>
        <v>1796.4</v>
      </c>
      <c r="AK1188" s="133">
        <f t="shared" si="1356"/>
        <v>1816.5</v>
      </c>
      <c r="AL1188" s="41">
        <f t="shared" si="1373"/>
        <v>1810</v>
      </c>
      <c r="AM1188" s="56">
        <f t="shared" si="1297"/>
        <v>7.9</v>
      </c>
      <c r="AN1188" s="82">
        <f t="shared" si="1298"/>
        <v>1</v>
      </c>
      <c r="AO1188" s="82">
        <f t="shared" si="1301"/>
        <v>0</v>
      </c>
      <c r="AP1188" s="33">
        <f t="shared" si="1375"/>
        <v>0</v>
      </c>
      <c r="AQ1188" s="29">
        <f t="shared" si="1302"/>
        <v>0</v>
      </c>
      <c r="AR1188" s="86">
        <f t="shared" si="1303"/>
        <v>1</v>
      </c>
      <c r="AS1188" s="33">
        <f t="shared" si="1304"/>
        <v>0</v>
      </c>
      <c r="AT1188" s="19">
        <f t="shared" si="1305"/>
        <v>0</v>
      </c>
      <c r="AU1188" s="18">
        <f t="shared" si="1376"/>
        <v>1</v>
      </c>
      <c r="AV1188" s="5">
        <f t="shared" si="1377"/>
        <v>7.9</v>
      </c>
      <c r="AW1188" s="17">
        <f t="shared" si="1306"/>
        <v>0</v>
      </c>
      <c r="AX1188" s="17">
        <f t="shared" si="1307"/>
        <v>1</v>
      </c>
      <c r="AY1188" s="17">
        <f t="shared" si="1378"/>
        <v>1810</v>
      </c>
      <c r="AZ1188" s="19">
        <f t="shared" si="1379"/>
        <v>1810</v>
      </c>
      <c r="BA1188" s="19">
        <f t="shared" si="1380"/>
        <v>0</v>
      </c>
      <c r="BB1188" s="19">
        <f t="shared" si="1381"/>
        <v>0</v>
      </c>
      <c r="BC1188" s="19">
        <f t="shared" si="1382"/>
        <v>1810</v>
      </c>
      <c r="BD1188" s="17">
        <f t="shared" si="1383"/>
        <v>0</v>
      </c>
      <c r="BE1188" s="17">
        <f t="shared" si="1308"/>
        <v>0</v>
      </c>
      <c r="BF1188" s="38">
        <f t="shared" si="1309"/>
        <v>0</v>
      </c>
      <c r="BG1188" s="38">
        <f t="shared" si="1310"/>
        <v>0</v>
      </c>
      <c r="BH1188" s="38">
        <f t="shared" si="1384"/>
        <v>0</v>
      </c>
      <c r="BI1188" s="38">
        <f t="shared" si="1311"/>
        <v>-1.4000000000000001</v>
      </c>
      <c r="BJ1188" s="5">
        <f t="shared" si="1312"/>
        <v>0</v>
      </c>
      <c r="BK1188" s="5">
        <f t="shared" si="1385"/>
        <v>0</v>
      </c>
      <c r="BL1188" s="22">
        <f t="shared" si="1386"/>
        <v>7.9</v>
      </c>
      <c r="BM1188" s="5">
        <f t="shared" si="1387"/>
        <v>6.5</v>
      </c>
      <c r="BN1188" s="66">
        <f t="shared" si="1388"/>
        <v>650</v>
      </c>
      <c r="BO1188" s="5">
        <f>AP1188*BP1239</f>
        <v>0</v>
      </c>
      <c r="BP1188" s="5">
        <f>AU1188*BP1239</f>
        <v>-39</v>
      </c>
      <c r="BQ1188" s="5">
        <f t="shared" si="1358"/>
        <v>-39</v>
      </c>
      <c r="BR1188" s="356">
        <f t="shared" si="1347"/>
        <v>572</v>
      </c>
      <c r="BS1188" s="5">
        <f t="shared" si="1330"/>
        <v>1816.5</v>
      </c>
      <c r="BT1188" s="6"/>
      <c r="BU1188" s="306">
        <f t="shared" si="1374"/>
        <v>44571</v>
      </c>
      <c r="BV1188" s="38">
        <f t="shared" si="1313"/>
        <v>1816.5</v>
      </c>
      <c r="BW1188" s="66">
        <f>BV27*BV1188</f>
        <v>149653.97923875434</v>
      </c>
      <c r="BX1188" s="66">
        <f t="shared" si="1395"/>
        <v>1573.5706047124695</v>
      </c>
      <c r="BY1188" s="17">
        <f t="shared" si="1396"/>
        <v>1</v>
      </c>
      <c r="BZ1188" s="17">
        <f t="shared" si="1397"/>
        <v>0</v>
      </c>
      <c r="CA1188" s="66">
        <f t="shared" si="1359"/>
        <v>572</v>
      </c>
      <c r="CB1188" s="66">
        <f>N3+CE1188</f>
        <v>298547</v>
      </c>
      <c r="CC1188" s="66">
        <f>MAX(BW404:BW1188)</f>
        <v>167078.59614434009</v>
      </c>
      <c r="CD1188" s="66">
        <f t="shared" si="1398"/>
        <v>-17424.616905585746</v>
      </c>
      <c r="CE1188" s="66">
        <f t="shared" si="1360"/>
        <v>248547</v>
      </c>
      <c r="CF1188" s="66">
        <f>MAX(CE404:CE1188)</f>
        <v>248547</v>
      </c>
      <c r="CG1188" s="66">
        <f t="shared" si="1399"/>
        <v>0</v>
      </c>
      <c r="CH1188" s="370">
        <f t="shared" si="1357"/>
        <v>44571</v>
      </c>
      <c r="CI1188" s="17">
        <f t="shared" si="1400"/>
        <v>1</v>
      </c>
      <c r="CJ1188" s="17">
        <f t="shared" si="1401"/>
        <v>0</v>
      </c>
      <c r="CK1188" s="38">
        <f>MAX(BV38:BV1188)</f>
        <v>2028</v>
      </c>
      <c r="CL1188" s="38">
        <f t="shared" si="1389"/>
        <v>-211.5</v>
      </c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59"/>
      <c r="DC1188" s="59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</row>
    <row r="1189" spans="1:147" customFormat="1" x14ac:dyDescent="0.25">
      <c r="A1189" s="3"/>
      <c r="B1189" s="254">
        <f t="shared" si="1363"/>
        <v>44284</v>
      </c>
      <c r="C1189" s="5">
        <f t="shared" si="1366"/>
        <v>58409</v>
      </c>
      <c r="D1189" s="5">
        <v>0</v>
      </c>
      <c r="E1189" s="66">
        <f t="shared" si="1368"/>
        <v>0</v>
      </c>
      <c r="F1189" s="66">
        <f t="shared" si="1364"/>
        <v>522</v>
      </c>
      <c r="G1189" s="4">
        <f t="shared" si="1367"/>
        <v>58931</v>
      </c>
      <c r="H1189" s="8">
        <f t="shared" si="1365"/>
        <v>8.9369788902395175E-3</v>
      </c>
      <c r="I1189" s="3"/>
      <c r="J1189" s="306">
        <v>44578</v>
      </c>
      <c r="K1189" s="176">
        <v>1818.7</v>
      </c>
      <c r="L1189" s="176">
        <v>1848.5</v>
      </c>
      <c r="M1189" s="176">
        <v>1804.7</v>
      </c>
      <c r="N1189" s="178">
        <v>1831.8</v>
      </c>
      <c r="O1189" s="5">
        <f t="shared" si="1370"/>
        <v>43.799999999999955</v>
      </c>
      <c r="P1189" s="8">
        <f t="shared" si="1371"/>
        <v>2.4083136306152719E-2</v>
      </c>
      <c r="Q1189" s="8">
        <f>(AVERAGE(P1186:P1188))*Q1239</f>
        <v>9.8512215786900198E-3</v>
      </c>
      <c r="R1189" s="8">
        <f>P1188/P1239</f>
        <v>0.63147048903312974</v>
      </c>
      <c r="S1189" s="109">
        <f t="shared" si="1349"/>
        <v>1800.7835833148365</v>
      </c>
      <c r="T1189" s="5">
        <f t="shared" si="1350"/>
        <v>18.700000000000045</v>
      </c>
      <c r="U1189" s="8">
        <f t="shared" si="1390"/>
        <v>0.46571428571428442</v>
      </c>
      <c r="V1189" s="19">
        <f t="shared" si="1351"/>
        <v>0</v>
      </c>
      <c r="W1189" s="109">
        <f t="shared" si="1352"/>
        <v>1836.6164166851636</v>
      </c>
      <c r="X1189" s="5">
        <f t="shared" si="1353"/>
        <v>16.299999999999955</v>
      </c>
      <c r="Y1189" s="8">
        <f t="shared" si="1391"/>
        <v>0.53428571428571558</v>
      </c>
      <c r="Z1189" s="5">
        <f t="shared" si="1354"/>
        <v>0</v>
      </c>
      <c r="AA1189" s="5">
        <f>K1189*AA1239</f>
        <v>23.6431</v>
      </c>
      <c r="AB1189" s="5">
        <f t="shared" si="1392"/>
        <v>14.92991991925919</v>
      </c>
      <c r="AC1189" s="2">
        <f t="shared" si="1333"/>
        <v>44578</v>
      </c>
      <c r="AD1189" s="43">
        <f t="shared" si="1393"/>
        <v>1800</v>
      </c>
      <c r="AE1189" s="235">
        <v>8.4</v>
      </c>
      <c r="AF1189" s="131">
        <f>(AK1188&gt;AF1239)*1</f>
        <v>1</v>
      </c>
      <c r="AG1189" s="112">
        <f>MROUND((AD1189*AG1239),5)</f>
        <v>1765</v>
      </c>
      <c r="AH1189" s="113">
        <f>MROUND((AE1189*AH1239),0.1)</f>
        <v>1.5</v>
      </c>
      <c r="AI1189" s="60">
        <f t="shared" si="1394"/>
        <v>15.299999999999955</v>
      </c>
      <c r="AJ1189" s="60">
        <f t="shared" si="1355"/>
        <v>1818.7</v>
      </c>
      <c r="AK1189" s="133">
        <f t="shared" si="1356"/>
        <v>1831.8</v>
      </c>
      <c r="AL1189" s="41">
        <f t="shared" si="1373"/>
        <v>1835</v>
      </c>
      <c r="AM1189" s="56">
        <f t="shared" si="1297"/>
        <v>10.200000000000001</v>
      </c>
      <c r="AN1189" s="82">
        <f t="shared" si="1298"/>
        <v>1</v>
      </c>
      <c r="AO1189" s="82">
        <f t="shared" si="1301"/>
        <v>0</v>
      </c>
      <c r="AP1189" s="33">
        <f t="shared" si="1375"/>
        <v>1</v>
      </c>
      <c r="AQ1189" s="29">
        <f t="shared" si="1302"/>
        <v>8.4</v>
      </c>
      <c r="AR1189" s="86">
        <f t="shared" si="1303"/>
        <v>1</v>
      </c>
      <c r="AS1189" s="33">
        <f t="shared" si="1304"/>
        <v>0</v>
      </c>
      <c r="AT1189" s="19">
        <f t="shared" si="1305"/>
        <v>0</v>
      </c>
      <c r="AU1189" s="18">
        <f t="shared" si="1376"/>
        <v>0</v>
      </c>
      <c r="AV1189" s="5">
        <f t="shared" si="1377"/>
        <v>0</v>
      </c>
      <c r="AW1189" s="17">
        <f t="shared" si="1306"/>
        <v>0</v>
      </c>
      <c r="AX1189" s="17">
        <f t="shared" si="1307"/>
        <v>0</v>
      </c>
      <c r="AY1189" s="17">
        <f t="shared" si="1378"/>
        <v>0</v>
      </c>
      <c r="AZ1189" s="19">
        <f t="shared" si="1379"/>
        <v>0</v>
      </c>
      <c r="BA1189" s="19">
        <f t="shared" si="1380"/>
        <v>0</v>
      </c>
      <c r="BB1189" s="19">
        <f t="shared" si="1381"/>
        <v>0</v>
      </c>
      <c r="BC1189" s="19">
        <f t="shared" si="1382"/>
        <v>0</v>
      </c>
      <c r="BD1189" s="17">
        <f t="shared" si="1383"/>
        <v>0</v>
      </c>
      <c r="BE1189" s="17">
        <f t="shared" si="1308"/>
        <v>0</v>
      </c>
      <c r="BF1189" s="38">
        <f t="shared" si="1309"/>
        <v>0</v>
      </c>
      <c r="BG1189" s="38">
        <f t="shared" si="1310"/>
        <v>0</v>
      </c>
      <c r="BH1189" s="38">
        <f t="shared" si="1384"/>
        <v>0</v>
      </c>
      <c r="BI1189" s="38">
        <f t="shared" si="1311"/>
        <v>-1.5</v>
      </c>
      <c r="BJ1189" s="5">
        <f t="shared" si="1312"/>
        <v>8.4</v>
      </c>
      <c r="BK1189" s="5">
        <f t="shared" si="1385"/>
        <v>0</v>
      </c>
      <c r="BL1189" s="22">
        <f t="shared" si="1386"/>
        <v>0</v>
      </c>
      <c r="BM1189" s="5">
        <f t="shared" si="1387"/>
        <v>6.9</v>
      </c>
      <c r="BN1189" s="66">
        <f t="shared" si="1388"/>
        <v>690</v>
      </c>
      <c r="BO1189" s="5">
        <f>AP1189*BP1239</f>
        <v>-39</v>
      </c>
      <c r="BP1189" s="5">
        <f>AU1189*BP1239</f>
        <v>0</v>
      </c>
      <c r="BQ1189" s="5">
        <f t="shared" si="1358"/>
        <v>-39</v>
      </c>
      <c r="BR1189" s="356">
        <f t="shared" si="1347"/>
        <v>612</v>
      </c>
      <c r="BS1189" s="5">
        <f t="shared" si="1330"/>
        <v>1831.8</v>
      </c>
      <c r="BT1189" s="6"/>
      <c r="BU1189" s="306">
        <f t="shared" si="1374"/>
        <v>44578</v>
      </c>
      <c r="BV1189" s="38">
        <f t="shared" si="1313"/>
        <v>1831.8</v>
      </c>
      <c r="BW1189" s="66">
        <f>BV27*BV1189</f>
        <v>150914.483440435</v>
      </c>
      <c r="BX1189" s="66">
        <f t="shared" si="1395"/>
        <v>1260.5042016806547</v>
      </c>
      <c r="BY1189" s="17">
        <f t="shared" si="1396"/>
        <v>1</v>
      </c>
      <c r="BZ1189" s="17">
        <f t="shared" si="1397"/>
        <v>0</v>
      </c>
      <c r="CA1189" s="66">
        <f t="shared" si="1359"/>
        <v>612</v>
      </c>
      <c r="CB1189" s="66">
        <f>N3+CE1189</f>
        <v>299159</v>
      </c>
      <c r="CC1189" s="66">
        <f>MAX(BW404:BW1189)</f>
        <v>167078.59614434009</v>
      </c>
      <c r="CD1189" s="66">
        <f t="shared" si="1398"/>
        <v>-16164.112703905092</v>
      </c>
      <c r="CE1189" s="66">
        <f t="shared" si="1360"/>
        <v>249159</v>
      </c>
      <c r="CF1189" s="66">
        <f>MAX(CE404:CE1189)</f>
        <v>249159</v>
      </c>
      <c r="CG1189" s="66">
        <f t="shared" si="1399"/>
        <v>0</v>
      </c>
      <c r="CH1189" s="370">
        <f t="shared" si="1357"/>
        <v>44578</v>
      </c>
      <c r="CI1189" s="17">
        <f t="shared" si="1400"/>
        <v>1</v>
      </c>
      <c r="CJ1189" s="17">
        <f t="shared" si="1401"/>
        <v>0</v>
      </c>
      <c r="CK1189" s="38">
        <f>MAX(BV38:BV1189)</f>
        <v>2028</v>
      </c>
      <c r="CL1189" s="38">
        <f t="shared" si="1389"/>
        <v>-196.20000000000005</v>
      </c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59"/>
      <c r="DC1189" s="59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</row>
    <row r="1190" spans="1:147" customFormat="1" x14ac:dyDescent="0.25">
      <c r="A1190" s="3"/>
      <c r="B1190" s="254">
        <f t="shared" si="1363"/>
        <v>44291</v>
      </c>
      <c r="C1190" s="5">
        <f t="shared" si="1366"/>
        <v>58931</v>
      </c>
      <c r="D1190" s="5">
        <v>0</v>
      </c>
      <c r="E1190" s="66">
        <f t="shared" si="1368"/>
        <v>0</v>
      </c>
      <c r="F1190" s="66">
        <f>BR1148</f>
        <v>352</v>
      </c>
      <c r="G1190" s="4">
        <f t="shared" si="1367"/>
        <v>59283</v>
      </c>
      <c r="H1190" s="8">
        <f t="shared" si="1365"/>
        <v>5.973087169740883E-3</v>
      </c>
      <c r="I1190" s="3"/>
      <c r="J1190" s="306">
        <v>44585</v>
      </c>
      <c r="K1190" s="176">
        <v>1835.2</v>
      </c>
      <c r="L1190" s="176">
        <v>1856.7</v>
      </c>
      <c r="M1190" s="176">
        <v>1780.6</v>
      </c>
      <c r="N1190" s="178">
        <v>1786.6</v>
      </c>
      <c r="O1190" s="5">
        <f t="shared" si="1370"/>
        <v>76.100000000000136</v>
      </c>
      <c r="P1190" s="8">
        <f t="shared" si="1371"/>
        <v>4.1466870095902428E-2</v>
      </c>
      <c r="Q1190" s="8">
        <f>(AVERAGE(P1187:P1189))*Q1239</f>
        <v>9.9466285938557449E-3</v>
      </c>
      <c r="R1190" s="8">
        <f>P1189/P1239</f>
        <v>0.68298184264393724</v>
      </c>
      <c r="S1190" s="109">
        <f t="shared" si="1349"/>
        <v>1816.945947204556</v>
      </c>
      <c r="T1190" s="5">
        <f t="shared" si="1350"/>
        <v>20.200000000000045</v>
      </c>
      <c r="U1190" s="8">
        <f t="shared" ref="U1190:U1191" si="1402">((T1190+X1190)-T1190)/(T1190+X1190)</f>
        <v>0.49499999999999889</v>
      </c>
      <c r="V1190" s="19">
        <f t="shared" si="1351"/>
        <v>28.400000000000091</v>
      </c>
      <c r="W1190" s="109">
        <f t="shared" si="1352"/>
        <v>1853.4540527954441</v>
      </c>
      <c r="X1190" s="5">
        <f t="shared" si="1353"/>
        <v>19.799999999999955</v>
      </c>
      <c r="Y1190" s="8">
        <f t="shared" ref="Y1190:Y1191" si="1403">100%-U1190</f>
        <v>0.50500000000000111</v>
      </c>
      <c r="Z1190" s="5">
        <f t="shared" si="1354"/>
        <v>0</v>
      </c>
      <c r="AA1190" s="5">
        <f>K1190*AA1239</f>
        <v>23.857599999999998</v>
      </c>
      <c r="AB1190" s="5">
        <f t="shared" ref="AB1190:AB1191" si="1404">AA1190*R1190</f>
        <v>16.294307609061995</v>
      </c>
      <c r="AC1190" s="2">
        <f t="shared" si="1333"/>
        <v>44585</v>
      </c>
      <c r="AD1190" s="43">
        <f t="shared" ref="AD1190:AD1191" si="1405">MROUND(S1190,5)</f>
        <v>1815</v>
      </c>
      <c r="AE1190" s="235">
        <v>6.9</v>
      </c>
      <c r="AF1190" s="131">
        <f>(AK1189&gt;AF1239)*1</f>
        <v>1</v>
      </c>
      <c r="AG1190" s="112">
        <f>MROUND((AD1190*AG1239),5)</f>
        <v>1780</v>
      </c>
      <c r="AH1190" s="113">
        <f>MROUND((AE1190*AH1239),0.1)</f>
        <v>1.2000000000000002</v>
      </c>
      <c r="AI1190" s="60">
        <f t="shared" ref="AI1190:AI1191" si="1406">AK1190-AK1189</f>
        <v>-45.200000000000045</v>
      </c>
      <c r="AJ1190" s="60">
        <f t="shared" si="1355"/>
        <v>1835.2</v>
      </c>
      <c r="AK1190" s="133">
        <f t="shared" si="1356"/>
        <v>1786.6</v>
      </c>
      <c r="AL1190" s="41">
        <f t="shared" si="1373"/>
        <v>1855</v>
      </c>
      <c r="AM1190" s="56">
        <f t="shared" si="1297"/>
        <v>8</v>
      </c>
      <c r="AN1190" s="82">
        <f t="shared" ref="AN1190:AN1198" si="1407">(AI1190&gt;0)*1</f>
        <v>0</v>
      </c>
      <c r="AO1190" s="82">
        <f t="shared" si="1301"/>
        <v>1</v>
      </c>
      <c r="AP1190" s="33">
        <f t="shared" si="1375"/>
        <v>1</v>
      </c>
      <c r="AQ1190" s="29">
        <f t="shared" si="1302"/>
        <v>6.9</v>
      </c>
      <c r="AR1190" s="86">
        <f t="shared" si="1303"/>
        <v>0</v>
      </c>
      <c r="AS1190" s="33">
        <f t="shared" si="1304"/>
        <v>1</v>
      </c>
      <c r="AT1190" s="19">
        <f t="shared" si="1305"/>
        <v>1815</v>
      </c>
      <c r="AU1190" s="18">
        <f t="shared" si="1376"/>
        <v>0</v>
      </c>
      <c r="AV1190" s="5">
        <f t="shared" si="1377"/>
        <v>0</v>
      </c>
      <c r="AW1190" s="17">
        <f t="shared" si="1306"/>
        <v>0</v>
      </c>
      <c r="AX1190" s="17">
        <f t="shared" si="1307"/>
        <v>0</v>
      </c>
      <c r="AY1190" s="17">
        <f t="shared" si="1378"/>
        <v>0</v>
      </c>
      <c r="AZ1190" s="19">
        <f t="shared" si="1379"/>
        <v>0</v>
      </c>
      <c r="BA1190" s="19">
        <f t="shared" si="1380"/>
        <v>1815</v>
      </c>
      <c r="BB1190" s="19">
        <f t="shared" si="1381"/>
        <v>0</v>
      </c>
      <c r="BC1190" s="19">
        <f t="shared" si="1382"/>
        <v>0</v>
      </c>
      <c r="BD1190" s="17">
        <f t="shared" si="1383"/>
        <v>1815</v>
      </c>
      <c r="BE1190" s="17">
        <f t="shared" si="1308"/>
        <v>0</v>
      </c>
      <c r="BF1190" s="38">
        <f t="shared" si="1309"/>
        <v>0</v>
      </c>
      <c r="BG1190" s="38">
        <f t="shared" si="1310"/>
        <v>0</v>
      </c>
      <c r="BH1190" s="38">
        <f t="shared" si="1384"/>
        <v>0</v>
      </c>
      <c r="BI1190" s="38">
        <f t="shared" si="1311"/>
        <v>-1.2000000000000002</v>
      </c>
      <c r="BJ1190" s="5">
        <f t="shared" si="1312"/>
        <v>6.9</v>
      </c>
      <c r="BK1190" s="5">
        <f t="shared" si="1385"/>
        <v>0</v>
      </c>
      <c r="BL1190" s="22">
        <f t="shared" si="1386"/>
        <v>0</v>
      </c>
      <c r="BM1190" s="5">
        <f t="shared" si="1387"/>
        <v>5.7</v>
      </c>
      <c r="BN1190" s="66">
        <f t="shared" si="1388"/>
        <v>570</v>
      </c>
      <c r="BO1190" s="5">
        <f>AP1190*BP1239</f>
        <v>-39</v>
      </c>
      <c r="BP1190" s="5">
        <f>AU1190*BP1239</f>
        <v>0</v>
      </c>
      <c r="BQ1190" s="5">
        <f t="shared" si="1358"/>
        <v>-39</v>
      </c>
      <c r="BR1190" s="356">
        <f t="shared" si="1347"/>
        <v>492</v>
      </c>
      <c r="BS1190" s="5">
        <f t="shared" si="1330"/>
        <v>1786.6</v>
      </c>
      <c r="BT1190" s="6"/>
      <c r="BU1190" s="306">
        <f t="shared" si="1374"/>
        <v>44585</v>
      </c>
      <c r="BV1190" s="38">
        <f t="shared" si="1313"/>
        <v>1786.6</v>
      </c>
      <c r="BW1190" s="66">
        <f>BV27*BV1190</f>
        <v>147190.64096226727</v>
      </c>
      <c r="BX1190" s="66">
        <f t="shared" ref="BX1190" si="1408">BW1190-BW1189</f>
        <v>-3723.8424781677313</v>
      </c>
      <c r="BY1190" s="17">
        <f t="shared" ref="BY1190" si="1409">((BV1190-BV1189)&gt;0)*1</f>
        <v>0</v>
      </c>
      <c r="BZ1190" s="17">
        <f t="shared" ref="BZ1190" si="1410">((BV1190-BV1189)&lt;0)*1</f>
        <v>1</v>
      </c>
      <c r="CA1190" s="66">
        <f t="shared" ref="CA1190" si="1411">CB1190-CB1189</f>
        <v>492</v>
      </c>
      <c r="CB1190" s="66">
        <f>N3+CE1190</f>
        <v>299651</v>
      </c>
      <c r="CC1190" s="66">
        <f>MAX(BW404:BW1190)</f>
        <v>167078.59614434009</v>
      </c>
      <c r="CD1190" s="66">
        <f t="shared" ref="CD1190" si="1412">BW1190-CC1190</f>
        <v>-19887.955182072823</v>
      </c>
      <c r="CE1190" s="66">
        <f t="shared" si="1360"/>
        <v>249651</v>
      </c>
      <c r="CF1190" s="66">
        <f>MAX(CE404:CE1190)</f>
        <v>249651</v>
      </c>
      <c r="CG1190" s="66">
        <f t="shared" ref="CG1190" si="1413">CE1190-CF1190</f>
        <v>0</v>
      </c>
      <c r="CH1190" s="370">
        <f t="shared" si="1357"/>
        <v>44585</v>
      </c>
      <c r="CI1190" s="17">
        <f t="shared" si="1400"/>
        <v>1</v>
      </c>
      <c r="CJ1190" s="17">
        <f t="shared" si="1401"/>
        <v>0</v>
      </c>
      <c r="CK1190" s="38">
        <f>MAX(BV38:BV1190)</f>
        <v>2028</v>
      </c>
      <c r="CL1190" s="38">
        <f t="shared" si="1389"/>
        <v>-241.40000000000009</v>
      </c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59"/>
      <c r="DC1190" s="59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</row>
    <row r="1191" spans="1:147" customFormat="1" x14ac:dyDescent="0.25">
      <c r="A1191" s="3"/>
      <c r="B1191" s="254">
        <f t="shared" si="1363"/>
        <v>44298</v>
      </c>
      <c r="C1191" s="5">
        <f t="shared" si="1366"/>
        <v>59283</v>
      </c>
      <c r="D1191" s="5">
        <v>0</v>
      </c>
      <c r="E1191" s="66">
        <f t="shared" si="1368"/>
        <v>0</v>
      </c>
      <c r="F1191" s="66">
        <f t="shared" si="1364"/>
        <v>-7208.0000000000009</v>
      </c>
      <c r="G1191" s="4">
        <f t="shared" si="1367"/>
        <v>52075</v>
      </c>
      <c r="H1191" s="8">
        <f t="shared" si="1365"/>
        <v>-0.12158628949277198</v>
      </c>
      <c r="I1191" s="3"/>
      <c r="J1191" s="306">
        <v>44592</v>
      </c>
      <c r="K1191" s="176">
        <v>1792.8</v>
      </c>
      <c r="L1191" s="230">
        <v>1815.8</v>
      </c>
      <c r="M1191" s="5">
        <v>1785.8</v>
      </c>
      <c r="N1191" s="177">
        <v>1807.8</v>
      </c>
      <c r="O1191" s="5">
        <f t="shared" si="1370"/>
        <v>30</v>
      </c>
      <c r="P1191" s="8">
        <f t="shared" si="1371"/>
        <v>1.6733601070950468E-2</v>
      </c>
      <c r="Q1191" s="8">
        <f>(AVERAGE(P1188:P1190))*Q1239</f>
        <v>1.17089016180993E-2</v>
      </c>
      <c r="R1191" s="8">
        <f>P1190/P1239</f>
        <v>1.1759730537895428</v>
      </c>
      <c r="S1191" s="109">
        <f t="shared" si="1349"/>
        <v>1771.8082811790716</v>
      </c>
      <c r="T1191" s="5">
        <f t="shared" si="1350"/>
        <v>22.799999999999955</v>
      </c>
      <c r="U1191" s="8">
        <f t="shared" si="1402"/>
        <v>0.49333333333333435</v>
      </c>
      <c r="V1191" s="19">
        <f t="shared" si="1351"/>
        <v>0</v>
      </c>
      <c r="W1191" s="109">
        <f t="shared" si="1352"/>
        <v>1813.7917188209283</v>
      </c>
      <c r="X1191" s="5">
        <f t="shared" si="1353"/>
        <v>22.200000000000045</v>
      </c>
      <c r="Y1191" s="8">
        <f t="shared" si="1403"/>
        <v>0.50666666666666571</v>
      </c>
      <c r="Z1191" s="5">
        <f t="shared" si="1354"/>
        <v>0</v>
      </c>
      <c r="AA1191" s="5">
        <f>K1191*AA1239</f>
        <v>23.3064</v>
      </c>
      <c r="AB1191" s="5">
        <f t="shared" si="1404"/>
        <v>27.4076983808406</v>
      </c>
      <c r="AC1191" s="2">
        <f t="shared" si="1333"/>
        <v>44592</v>
      </c>
      <c r="AD1191" s="43">
        <f t="shared" si="1405"/>
        <v>1770</v>
      </c>
      <c r="AE1191" s="235">
        <v>8.1999999999999993</v>
      </c>
      <c r="AF1191" s="131">
        <f>(AK1190&gt;AF1239)*1</f>
        <v>1</v>
      </c>
      <c r="AG1191" s="112">
        <f>MROUND((AD1191*AG1239),5)</f>
        <v>1735</v>
      </c>
      <c r="AH1191" s="113">
        <f>MROUND((AE1191*AH1239),0.1)</f>
        <v>1.5</v>
      </c>
      <c r="AI1191" s="60">
        <f t="shared" si="1406"/>
        <v>21.200000000000045</v>
      </c>
      <c r="AJ1191" s="60">
        <f t="shared" si="1355"/>
        <v>1792.8</v>
      </c>
      <c r="AK1191" s="133">
        <f t="shared" si="1356"/>
        <v>1807.8</v>
      </c>
      <c r="AL1191" s="41">
        <f t="shared" si="1373"/>
        <v>1815</v>
      </c>
      <c r="AM1191" s="56">
        <f t="shared" si="1297"/>
        <v>8.2000000000000011</v>
      </c>
      <c r="AN1191" s="82">
        <f t="shared" si="1407"/>
        <v>1</v>
      </c>
      <c r="AO1191" s="82">
        <f t="shared" ref="AO1191:AO1198" si="1414">(AI1191&lt;0)*1</f>
        <v>0</v>
      </c>
      <c r="AP1191" s="33">
        <f t="shared" si="1375"/>
        <v>0</v>
      </c>
      <c r="AQ1191" s="29">
        <f t="shared" ref="AQ1191:AQ1198" si="1415">AP1191*AE1191</f>
        <v>0</v>
      </c>
      <c r="AR1191" s="86">
        <f t="shared" ref="AR1191:AR1198" si="1416">(AK1191&gt;AD1191)*1</f>
        <v>1</v>
      </c>
      <c r="AS1191" s="33">
        <f t="shared" ref="AS1191:AS1198" si="1417">(AD1191&gt;AK1191)*AP1191</f>
        <v>0</v>
      </c>
      <c r="AT1191" s="19">
        <f t="shared" ref="AT1191:AT1198" si="1418">AS1191*AD1191</f>
        <v>0</v>
      </c>
      <c r="AU1191" s="18">
        <f t="shared" si="1376"/>
        <v>1</v>
      </c>
      <c r="AV1191" s="5">
        <f t="shared" si="1377"/>
        <v>8.2000000000000011</v>
      </c>
      <c r="AW1191" s="17">
        <f t="shared" ref="AW1191:AW1198" si="1419">(AK1191&lt;AL1191)*AU1191</f>
        <v>1</v>
      </c>
      <c r="AX1191" s="17">
        <f t="shared" ref="AX1191:AX1198" si="1420">(AK1191&gt;AL1191)*AU1191</f>
        <v>0</v>
      </c>
      <c r="AY1191" s="17">
        <f t="shared" si="1378"/>
        <v>0</v>
      </c>
      <c r="AZ1191" s="19">
        <f t="shared" si="1379"/>
        <v>1815</v>
      </c>
      <c r="BA1191" s="19">
        <f t="shared" si="1380"/>
        <v>0</v>
      </c>
      <c r="BB1191" s="19">
        <f t="shared" si="1381"/>
        <v>0</v>
      </c>
      <c r="BC1191" s="19">
        <f t="shared" si="1382"/>
        <v>0</v>
      </c>
      <c r="BD1191" s="17">
        <f t="shared" si="1383"/>
        <v>1815</v>
      </c>
      <c r="BE1191" s="17">
        <f t="shared" ref="BE1191:BE1198" si="1421">(AG1191&gt;AK1191)*AF1191</f>
        <v>0</v>
      </c>
      <c r="BF1191" s="38">
        <f t="shared" ref="BF1191:BF1198" si="1422">(AG1191&gt;AK1191)*AG1191</f>
        <v>0</v>
      </c>
      <c r="BG1191" s="38">
        <f t="shared" ref="BG1191:BG1198" si="1423">((AG1191-BD1191)*(BD1191&gt;0)*BE1191)</f>
        <v>0</v>
      </c>
      <c r="BH1191" s="38">
        <f t="shared" si="1384"/>
        <v>0</v>
      </c>
      <c r="BI1191" s="38">
        <f t="shared" ref="BI1191:BI1198" si="1424">((BG1191+BH1191)*BE1191)-AH1191</f>
        <v>-1.5</v>
      </c>
      <c r="BJ1191" s="5">
        <f t="shared" ref="BJ1191:BJ1198" si="1425">AP1191*AE1191</f>
        <v>0</v>
      </c>
      <c r="BK1191" s="5">
        <f t="shared" si="1385"/>
        <v>0</v>
      </c>
      <c r="BL1191" s="22">
        <f t="shared" si="1386"/>
        <v>8.2000000000000011</v>
      </c>
      <c r="BM1191" s="5">
        <f t="shared" si="1387"/>
        <v>6.7000000000000011</v>
      </c>
      <c r="BN1191" s="66">
        <f t="shared" si="1388"/>
        <v>670.00000000000011</v>
      </c>
      <c r="BO1191" s="5">
        <f>AP1191*BP1239</f>
        <v>0</v>
      </c>
      <c r="BP1191" s="5">
        <f>AU1191*BP1239</f>
        <v>-39</v>
      </c>
      <c r="BQ1191" s="5">
        <f t="shared" si="1358"/>
        <v>-39</v>
      </c>
      <c r="BR1191" s="356">
        <f t="shared" si="1347"/>
        <v>592.00000000000011</v>
      </c>
      <c r="BS1191" s="5">
        <f t="shared" si="1330"/>
        <v>1807.8</v>
      </c>
      <c r="BT1191" s="7"/>
      <c r="BU1191" s="306">
        <f t="shared" si="1374"/>
        <v>44592</v>
      </c>
      <c r="BV1191" s="38">
        <f t="shared" ref="BV1191:BV1198" si="1426">AK1191</f>
        <v>1807.8</v>
      </c>
      <c r="BW1191" s="66">
        <f>BV27*BV1191</f>
        <v>148937.22194760258</v>
      </c>
      <c r="BX1191" s="66">
        <f t="shared" ref="BX1191" si="1427">BW1191-BW1190</f>
        <v>1746.580985335313</v>
      </c>
      <c r="BY1191" s="17">
        <f t="shared" ref="BY1191" si="1428">((BV1191-BV1190)&gt;0)*1</f>
        <v>1</v>
      </c>
      <c r="BZ1191" s="17">
        <f t="shared" ref="BZ1191" si="1429">((BV1191-BV1190)&lt;0)*1</f>
        <v>0</v>
      </c>
      <c r="CA1191" s="66">
        <f t="shared" ref="CA1191" si="1430">CB1191-CB1190</f>
        <v>592</v>
      </c>
      <c r="CB1191" s="66">
        <f>N3+CE1191</f>
        <v>300243</v>
      </c>
      <c r="CC1191" s="66">
        <f>MAX(BW404:BW1191)</f>
        <v>167078.59614434009</v>
      </c>
      <c r="CD1191" s="66">
        <f t="shared" ref="CD1191" si="1431">BW1191-CC1191</f>
        <v>-18141.37419673751</v>
      </c>
      <c r="CE1191" s="66">
        <f t="shared" si="1360"/>
        <v>250243</v>
      </c>
      <c r="CF1191" s="66">
        <f>MAX(CE404:CE1191)</f>
        <v>250243</v>
      </c>
      <c r="CG1191" s="66">
        <f t="shared" ref="CG1191" si="1432">CE1191-CF1191</f>
        <v>0</v>
      </c>
      <c r="CH1191" s="370">
        <f t="shared" si="1357"/>
        <v>44592</v>
      </c>
      <c r="CI1191" s="17">
        <f t="shared" si="1400"/>
        <v>1</v>
      </c>
      <c r="CJ1191" s="17">
        <f t="shared" si="1401"/>
        <v>0</v>
      </c>
      <c r="CK1191" s="38">
        <f>MAX(BV38:BV1191)</f>
        <v>2028</v>
      </c>
      <c r="CL1191" s="38">
        <f t="shared" si="1389"/>
        <v>-220.20000000000005</v>
      </c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59"/>
      <c r="DC1191" s="59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</row>
    <row r="1192" spans="1:147" customFormat="1" x14ac:dyDescent="0.25">
      <c r="A1192" s="3"/>
      <c r="B1192" s="254">
        <f t="shared" si="1363"/>
        <v>44305</v>
      </c>
      <c r="C1192" s="5">
        <f t="shared" si="1366"/>
        <v>52075</v>
      </c>
      <c r="D1192" s="5">
        <v>0</v>
      </c>
      <c r="E1192" s="66">
        <f t="shared" si="1368"/>
        <v>0</v>
      </c>
      <c r="F1192" s="66">
        <f t="shared" si="1364"/>
        <v>551</v>
      </c>
      <c r="G1192" s="4">
        <f t="shared" si="1367"/>
        <v>52626</v>
      </c>
      <c r="H1192" s="8">
        <f t="shared" si="1365"/>
        <v>1.0580892942870859E-2</v>
      </c>
      <c r="I1192" s="3"/>
      <c r="J1192" s="306">
        <v>44599</v>
      </c>
      <c r="K1192" s="176">
        <v>1808</v>
      </c>
      <c r="L1192" s="176">
        <v>1867.4</v>
      </c>
      <c r="M1192" s="176">
        <v>1807.5</v>
      </c>
      <c r="N1192" s="178">
        <v>1842.1</v>
      </c>
      <c r="O1192" s="5">
        <f t="shared" si="1370"/>
        <v>59.900000000000091</v>
      </c>
      <c r="P1192" s="8">
        <f t="shared" si="1371"/>
        <v>3.313053097345138E-2</v>
      </c>
      <c r="Q1192" s="8">
        <f>(AVERAGE(P1189:P1191))*Q1239</f>
        <v>1.0971147663067416E-2</v>
      </c>
      <c r="R1192" s="8">
        <f>P1191/P1239</f>
        <v>0.47455387654748754</v>
      </c>
      <c r="S1192" s="109">
        <f t="shared" si="1349"/>
        <v>1788.164165025174</v>
      </c>
      <c r="T1192" s="5">
        <f t="shared" si="1350"/>
        <v>18</v>
      </c>
      <c r="U1192" s="8">
        <f t="shared" ref="U1192" si="1433">((T1192+X1192)-T1192)/(T1192+X1192)</f>
        <v>0.55000000000000004</v>
      </c>
      <c r="V1192" s="19">
        <f t="shared" si="1351"/>
        <v>0</v>
      </c>
      <c r="W1192" s="109">
        <f t="shared" si="1352"/>
        <v>1827.835834974826</v>
      </c>
      <c r="X1192" s="5">
        <f t="shared" si="1353"/>
        <v>22</v>
      </c>
      <c r="Y1192" s="8">
        <f t="shared" ref="Y1192" si="1434">100%-U1192</f>
        <v>0.44999999999999996</v>
      </c>
      <c r="Z1192" s="5">
        <f t="shared" si="1354"/>
        <v>12.099999999999909</v>
      </c>
      <c r="AA1192" s="5">
        <f>K1192*AA1239</f>
        <v>23.503999999999998</v>
      </c>
      <c r="AB1192" s="5">
        <f t="shared" ref="AB1192:AB1200" si="1435">AA1192*R1192</f>
        <v>11.153914314372146</v>
      </c>
      <c r="AC1192" s="2">
        <f t="shared" si="1333"/>
        <v>44599</v>
      </c>
      <c r="AD1192" s="43">
        <f t="shared" ref="AD1192" si="1436">MROUND(S1192,5)</f>
        <v>1790</v>
      </c>
      <c r="AE1192" s="54">
        <v>7.1</v>
      </c>
      <c r="AF1192" s="131">
        <f>(AK1191&gt;AF1239)*1</f>
        <v>1</v>
      </c>
      <c r="AG1192" s="112">
        <f>MROUND((AD1192*AG1239),5)</f>
        <v>1755</v>
      </c>
      <c r="AH1192" s="113">
        <f>MROUND((AE1192*AH1239),0.1)</f>
        <v>1.3</v>
      </c>
      <c r="AI1192" s="60">
        <f t="shared" ref="AI1192:AI1227" si="1437">AK1192-AK1191</f>
        <v>34.299999999999955</v>
      </c>
      <c r="AJ1192" s="60">
        <f t="shared" si="1355"/>
        <v>1808</v>
      </c>
      <c r="AK1192" s="133">
        <f t="shared" si="1356"/>
        <v>1842.1</v>
      </c>
      <c r="AL1192" s="41">
        <f t="shared" si="1373"/>
        <v>1830</v>
      </c>
      <c r="AM1192" s="56">
        <f t="shared" si="1297"/>
        <v>13.9</v>
      </c>
      <c r="AN1192" s="82">
        <f t="shared" si="1407"/>
        <v>1</v>
      </c>
      <c r="AO1192" s="82">
        <f t="shared" si="1414"/>
        <v>0</v>
      </c>
      <c r="AP1192" s="33">
        <f t="shared" ref="AP1192:AP1194" si="1438">(BD1191=0)*1</f>
        <v>0</v>
      </c>
      <c r="AQ1192" s="29">
        <f t="shared" si="1415"/>
        <v>0</v>
      </c>
      <c r="AR1192" s="86">
        <f t="shared" si="1416"/>
        <v>1</v>
      </c>
      <c r="AS1192" s="33">
        <f t="shared" si="1417"/>
        <v>0</v>
      </c>
      <c r="AT1192" s="19">
        <f t="shared" si="1418"/>
        <v>0</v>
      </c>
      <c r="AU1192" s="18">
        <f t="shared" ref="AU1192:AU1193" si="1439">(BD1191&gt;0)*1</f>
        <v>1</v>
      </c>
      <c r="AV1192" s="5">
        <f t="shared" ref="AV1192:AV1193" si="1440">AU1192*AM1192</f>
        <v>13.9</v>
      </c>
      <c r="AW1192" s="17">
        <f t="shared" si="1419"/>
        <v>0</v>
      </c>
      <c r="AX1192" s="17">
        <f t="shared" si="1420"/>
        <v>1</v>
      </c>
      <c r="AY1192" s="17">
        <f t="shared" ref="AY1192:AY1193" si="1441">AX1192*AL1192</f>
        <v>1830</v>
      </c>
      <c r="AZ1192" s="19">
        <f t="shared" si="1379"/>
        <v>1815</v>
      </c>
      <c r="BA1192" s="19">
        <f t="shared" ref="BA1192:BA1193" si="1442">AT1192*AS1192</f>
        <v>0</v>
      </c>
      <c r="BB1192" s="19">
        <f t="shared" ref="BB1192:BB1193" si="1443">BE1192*BF1192</f>
        <v>0</v>
      </c>
      <c r="BC1192" s="19">
        <f t="shared" ref="BC1192:BC1193" si="1444">AY1192*AX1192</f>
        <v>1830</v>
      </c>
      <c r="BD1192" s="17">
        <f t="shared" ref="BD1192:BD1193" si="1445">((BB1192+BC1192)=0)*(MAX(BA1192,AZ1192))</f>
        <v>0</v>
      </c>
      <c r="BE1192" s="17">
        <f t="shared" si="1421"/>
        <v>0</v>
      </c>
      <c r="BF1192" s="38">
        <f t="shared" si="1422"/>
        <v>0</v>
      </c>
      <c r="BG1192" s="38">
        <f t="shared" si="1423"/>
        <v>0</v>
      </c>
      <c r="BH1192" s="38">
        <f t="shared" ref="BH1192:BH1193" si="1446">BB1192-(MAX(BD1191,AZ1192,BB1192,AT1192))*BE1192</f>
        <v>0</v>
      </c>
      <c r="BI1192" s="38">
        <f t="shared" si="1424"/>
        <v>-1.3</v>
      </c>
      <c r="BJ1192" s="5">
        <f t="shared" si="1425"/>
        <v>0</v>
      </c>
      <c r="BK1192" s="5">
        <f t="shared" ref="BK1192:BK1193" si="1447">BC1192-AZ1192*AX1192</f>
        <v>15</v>
      </c>
      <c r="BL1192" s="22">
        <f t="shared" ref="BL1192:BL1193" si="1448">AU1192*AM1192+BK1192</f>
        <v>28.9</v>
      </c>
      <c r="BM1192" s="5">
        <f t="shared" ref="BM1192:BM1212" si="1449">BL1192+BJ1192+BI1192</f>
        <v>27.599999999999998</v>
      </c>
      <c r="BN1192" s="66">
        <f t="shared" ref="BN1192:BN1193" si="1450">BM1192*100</f>
        <v>2760</v>
      </c>
      <c r="BO1192" s="5">
        <f>AP1192*BP1239</f>
        <v>0</v>
      </c>
      <c r="BP1192" s="5">
        <f>AU1192*BP1239</f>
        <v>-39</v>
      </c>
      <c r="BQ1192" s="5">
        <f t="shared" si="1358"/>
        <v>-39</v>
      </c>
      <c r="BR1192" s="356">
        <f t="shared" ref="BR1192:BR1193" si="1451">BQ1192+BP1192+BO1192+BN1192</f>
        <v>2682</v>
      </c>
      <c r="BS1192" s="5">
        <f t="shared" si="1330"/>
        <v>1842.1</v>
      </c>
      <c r="BT1192" s="7"/>
      <c r="BU1192" s="306">
        <f t="shared" si="1374"/>
        <v>44599</v>
      </c>
      <c r="BV1192" s="38">
        <f t="shared" si="1426"/>
        <v>1842.1</v>
      </c>
      <c r="BW1192" s="66">
        <f>BV27*BV1192</f>
        <v>151763.05816444225</v>
      </c>
      <c r="BX1192" s="66">
        <f t="shared" ref="BX1192:BX1193" si="1452">BW1192-BW1191</f>
        <v>2825.8362168396707</v>
      </c>
      <c r="BY1192" s="17">
        <f t="shared" ref="BY1192:BY1193" si="1453">((BV1192-BV1191)&gt;0)*1</f>
        <v>1</v>
      </c>
      <c r="BZ1192" s="17">
        <f t="shared" ref="BZ1192:BZ1193" si="1454">((BV1192-BV1191)&lt;0)*1</f>
        <v>0</v>
      </c>
      <c r="CA1192" s="66">
        <f t="shared" ref="CA1192:CA1193" si="1455">CB1192-CB1191</f>
        <v>2682</v>
      </c>
      <c r="CB1192" s="66">
        <f>N3+CE1192</f>
        <v>302925</v>
      </c>
      <c r="CC1192" s="66">
        <f>MAX(BW404:BW1192)</f>
        <v>167078.59614434009</v>
      </c>
      <c r="CD1192" s="66">
        <f t="shared" ref="CD1192:CD1193" si="1456">BW1192-CC1192</f>
        <v>-15315.537979897839</v>
      </c>
      <c r="CE1192" s="66">
        <f t="shared" si="1360"/>
        <v>252925</v>
      </c>
      <c r="CF1192" s="66">
        <f>MAX(CE404:CE1192)</f>
        <v>252925</v>
      </c>
      <c r="CG1192" s="66">
        <f>CE1192-CF1192</f>
        <v>0</v>
      </c>
      <c r="CH1192" s="370">
        <f t="shared" si="1357"/>
        <v>44599</v>
      </c>
      <c r="CI1192" s="17">
        <f t="shared" si="1400"/>
        <v>1</v>
      </c>
      <c r="CJ1192" s="17">
        <f t="shared" si="1401"/>
        <v>0</v>
      </c>
      <c r="CK1192" s="38">
        <f>MAX(BV38:BV1192)</f>
        <v>2028</v>
      </c>
      <c r="CL1192" s="38">
        <f t="shared" ref="CL1192:CL1193" si="1457">BV1192-CK1192</f>
        <v>-185.90000000000009</v>
      </c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59"/>
      <c r="DC1192" s="59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</row>
    <row r="1193" spans="1:147" customFormat="1" x14ac:dyDescent="0.25">
      <c r="A1193" s="3"/>
      <c r="B1193" s="254">
        <f t="shared" si="1363"/>
        <v>44312</v>
      </c>
      <c r="C1193" s="5">
        <f t="shared" si="1366"/>
        <v>52626</v>
      </c>
      <c r="D1193" s="5">
        <v>0</v>
      </c>
      <c r="E1193" s="66">
        <f t="shared" si="1368"/>
        <v>0</v>
      </c>
      <c r="F1193" s="66">
        <f t="shared" si="1364"/>
        <v>851</v>
      </c>
      <c r="G1193" s="4">
        <f t="shared" si="1367"/>
        <v>53477</v>
      </c>
      <c r="H1193" s="8">
        <f t="shared" si="1365"/>
        <v>1.6170714095694143E-2</v>
      </c>
      <c r="I1193" s="3"/>
      <c r="J1193" s="306">
        <v>44606</v>
      </c>
      <c r="K1193" s="176">
        <f>N1192</f>
        <v>1842.1</v>
      </c>
      <c r="L1193" s="176">
        <v>1902</v>
      </c>
      <c r="M1193" s="176">
        <v>1846.44</v>
      </c>
      <c r="N1193" s="178">
        <v>1899.8</v>
      </c>
      <c r="O1193" s="5">
        <f t="shared" si="1370"/>
        <v>55.559999999999945</v>
      </c>
      <c r="P1193" s="8">
        <f t="shared" si="1371"/>
        <v>3.0161229032082921E-2</v>
      </c>
      <c r="Q1193" s="8">
        <f>(AVERAGE(P1190:P1192))*Q1239</f>
        <v>1.2177466952040571E-2</v>
      </c>
      <c r="R1193" s="8">
        <f>P1192/P1239</f>
        <v>0.93955998107435079</v>
      </c>
      <c r="S1193" s="109">
        <f t="shared" si="1349"/>
        <v>1819.6678881276459</v>
      </c>
      <c r="T1193" s="5">
        <f t="shared" si="1350"/>
        <v>22.099999999999909</v>
      </c>
      <c r="U1193" s="8">
        <f t="shared" ref="U1193:U1202" si="1458">((T1193+X1193)-T1193)/(T1193+X1193)</f>
        <v>0.50888888888889094</v>
      </c>
      <c r="V1193" s="19">
        <f t="shared" si="1351"/>
        <v>0</v>
      </c>
      <c r="W1193" s="109">
        <f t="shared" si="1352"/>
        <v>1864.5321118723539</v>
      </c>
      <c r="X1193" s="5">
        <f t="shared" si="1353"/>
        <v>22.900000000000091</v>
      </c>
      <c r="Y1193" s="8">
        <f t="shared" ref="Y1193:Y1204" si="1459">100%-U1193</f>
        <v>0.49111111111110906</v>
      </c>
      <c r="Z1193" s="5">
        <f t="shared" si="1354"/>
        <v>34.799999999999955</v>
      </c>
      <c r="AA1193" s="5">
        <f>K1193*AA1239</f>
        <v>23.947299999999998</v>
      </c>
      <c r="AB1193" s="5">
        <f t="shared" si="1435"/>
        <v>22.4999247347818</v>
      </c>
      <c r="AC1193" s="2">
        <f t="shared" si="1333"/>
        <v>44606</v>
      </c>
      <c r="AD1193" s="43">
        <f t="shared" ref="AD1193:AD1216" si="1460">MROUND(S1193,5)</f>
        <v>1820</v>
      </c>
      <c r="AE1193" s="250">
        <v>6.7</v>
      </c>
      <c r="AF1193" s="131">
        <f>(AK1192&gt;AF1239)*1</f>
        <v>1</v>
      </c>
      <c r="AG1193" s="112">
        <f>MROUND((AD1193*AG1239),5)</f>
        <v>1785</v>
      </c>
      <c r="AH1193" s="113">
        <f>MROUND((AE1193*AH1239),0.1)</f>
        <v>1.2000000000000002</v>
      </c>
      <c r="AI1193" s="60">
        <f t="shared" si="1437"/>
        <v>57.700000000000045</v>
      </c>
      <c r="AJ1193" s="60">
        <f t="shared" si="1355"/>
        <v>1842.1</v>
      </c>
      <c r="AK1193" s="133">
        <f t="shared" si="1356"/>
        <v>1899.8</v>
      </c>
      <c r="AL1193" s="41">
        <f t="shared" si="1373"/>
        <v>1865</v>
      </c>
      <c r="AM1193" s="56">
        <f t="shared" si="1297"/>
        <v>5</v>
      </c>
      <c r="AN1193" s="82">
        <f t="shared" si="1407"/>
        <v>1</v>
      </c>
      <c r="AO1193" s="82">
        <f t="shared" si="1414"/>
        <v>0</v>
      </c>
      <c r="AP1193" s="33">
        <f t="shared" si="1438"/>
        <v>1</v>
      </c>
      <c r="AQ1193" s="29">
        <f t="shared" si="1415"/>
        <v>6.7</v>
      </c>
      <c r="AR1193" s="86">
        <f t="shared" si="1416"/>
        <v>1</v>
      </c>
      <c r="AS1193" s="33">
        <f t="shared" si="1417"/>
        <v>0</v>
      </c>
      <c r="AT1193" s="19">
        <f t="shared" si="1418"/>
        <v>0</v>
      </c>
      <c r="AU1193" s="18">
        <f t="shared" si="1439"/>
        <v>0</v>
      </c>
      <c r="AV1193" s="5">
        <f t="shared" si="1440"/>
        <v>0</v>
      </c>
      <c r="AW1193" s="17">
        <f t="shared" si="1419"/>
        <v>0</v>
      </c>
      <c r="AX1193" s="17">
        <f t="shared" si="1420"/>
        <v>0</v>
      </c>
      <c r="AY1193" s="17">
        <f t="shared" si="1441"/>
        <v>0</v>
      </c>
      <c r="AZ1193" s="19">
        <f t="shared" si="1379"/>
        <v>0</v>
      </c>
      <c r="BA1193" s="19">
        <f t="shared" si="1442"/>
        <v>0</v>
      </c>
      <c r="BB1193" s="19">
        <f t="shared" si="1443"/>
        <v>0</v>
      </c>
      <c r="BC1193" s="19">
        <f t="shared" si="1444"/>
        <v>0</v>
      </c>
      <c r="BD1193" s="17">
        <f t="shared" si="1445"/>
        <v>0</v>
      </c>
      <c r="BE1193" s="17">
        <f t="shared" si="1421"/>
        <v>0</v>
      </c>
      <c r="BF1193" s="38">
        <f t="shared" si="1422"/>
        <v>0</v>
      </c>
      <c r="BG1193" s="38">
        <f t="shared" si="1423"/>
        <v>0</v>
      </c>
      <c r="BH1193" s="38">
        <f t="shared" si="1446"/>
        <v>0</v>
      </c>
      <c r="BI1193" s="38">
        <f t="shared" si="1424"/>
        <v>-1.2000000000000002</v>
      </c>
      <c r="BJ1193" s="5">
        <f t="shared" si="1425"/>
        <v>6.7</v>
      </c>
      <c r="BK1193" s="5">
        <f t="shared" si="1447"/>
        <v>0</v>
      </c>
      <c r="BL1193" s="22">
        <f t="shared" si="1448"/>
        <v>0</v>
      </c>
      <c r="BM1193" s="5">
        <f t="shared" si="1449"/>
        <v>5.5</v>
      </c>
      <c r="BN1193" s="66">
        <f t="shared" si="1450"/>
        <v>550</v>
      </c>
      <c r="BO1193" s="5">
        <f>AP1193*BP1239</f>
        <v>-39</v>
      </c>
      <c r="BP1193" s="5">
        <f>AU1193*BP1239</f>
        <v>0</v>
      </c>
      <c r="BQ1193" s="5">
        <f t="shared" si="1358"/>
        <v>-39</v>
      </c>
      <c r="BR1193" s="356">
        <f t="shared" si="1451"/>
        <v>472</v>
      </c>
      <c r="BS1193" s="5">
        <f t="shared" si="1330"/>
        <v>1899.8</v>
      </c>
      <c r="BT1193" s="7"/>
      <c r="BU1193" s="306">
        <f t="shared" si="1374"/>
        <v>44606</v>
      </c>
      <c r="BV1193" s="38">
        <f t="shared" si="1426"/>
        <v>1899.8</v>
      </c>
      <c r="BW1193" s="66">
        <f>BV27*BV1193</f>
        <v>156516.72433679353</v>
      </c>
      <c r="BX1193" s="66">
        <f t="shared" si="1452"/>
        <v>4753.6661723512807</v>
      </c>
      <c r="BY1193" s="17">
        <f t="shared" si="1453"/>
        <v>1</v>
      </c>
      <c r="BZ1193" s="17">
        <f t="shared" si="1454"/>
        <v>0</v>
      </c>
      <c r="CA1193" s="66">
        <f t="shared" si="1455"/>
        <v>472</v>
      </c>
      <c r="CB1193" s="66">
        <f>N3+CE1193</f>
        <v>303397</v>
      </c>
      <c r="CC1193" s="66">
        <f>MAX(BW404:BW1195)</f>
        <v>167078.59614434009</v>
      </c>
      <c r="CD1193" s="66">
        <f t="shared" si="1456"/>
        <v>-10561.871807546559</v>
      </c>
      <c r="CE1193" s="66">
        <f t="shared" si="1360"/>
        <v>253397</v>
      </c>
      <c r="CF1193" s="66">
        <f>MAX(CE404:CE1193)</f>
        <v>253397</v>
      </c>
      <c r="CG1193" s="66">
        <f t="shared" ref="CG1193" si="1461">CE1193-CF1193</f>
        <v>0</v>
      </c>
      <c r="CH1193" s="370">
        <f t="shared" si="1357"/>
        <v>44606</v>
      </c>
      <c r="CI1193" s="17">
        <f t="shared" si="1400"/>
        <v>1</v>
      </c>
      <c r="CJ1193" s="17">
        <f t="shared" si="1401"/>
        <v>0</v>
      </c>
      <c r="CK1193" s="38">
        <f>MAX(BV38:BV1193)</f>
        <v>2028</v>
      </c>
      <c r="CL1193" s="38">
        <f t="shared" si="1457"/>
        <v>-128.20000000000005</v>
      </c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59"/>
      <c r="DC1193" s="59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</row>
    <row r="1194" spans="1:147" s="31" customFormat="1" ht="15.75" customHeight="1" x14ac:dyDescent="0.25">
      <c r="A1194" s="30"/>
      <c r="B1194" s="254">
        <f t="shared" si="1363"/>
        <v>44319</v>
      </c>
      <c r="C1194" s="5">
        <f t="shared" si="1366"/>
        <v>53477</v>
      </c>
      <c r="D1194" s="5">
        <v>0</v>
      </c>
      <c r="E1194" s="66">
        <f t="shared" si="1368"/>
        <v>0</v>
      </c>
      <c r="F1194" s="66">
        <f t="shared" si="1364"/>
        <v>531</v>
      </c>
      <c r="G1194" s="4">
        <f t="shared" si="1367"/>
        <v>54008</v>
      </c>
      <c r="H1194" s="8">
        <f t="shared" si="1365"/>
        <v>9.9295024029021819E-3</v>
      </c>
      <c r="I1194" s="30"/>
      <c r="J1194" s="306">
        <v>44613</v>
      </c>
      <c r="K1194" s="176">
        <v>1903.5</v>
      </c>
      <c r="L1194" s="176">
        <v>1976.5</v>
      </c>
      <c r="M1194" s="176">
        <v>1878.6</v>
      </c>
      <c r="N1194" s="178">
        <v>1887.6</v>
      </c>
      <c r="O1194" s="5">
        <f t="shared" si="1370"/>
        <v>97.900000000000091</v>
      </c>
      <c r="P1194" s="8">
        <f t="shared" si="1371"/>
        <v>5.1431573417389069E-2</v>
      </c>
      <c r="Q1194" s="8">
        <f>(AVERAGE(P1191:P1193))*Q1239</f>
        <v>1.0670048143531303E-2</v>
      </c>
      <c r="R1194" s="8">
        <f>P1193/P1239</f>
        <v>0.85535253875862782</v>
      </c>
      <c r="S1194" s="109">
        <f t="shared" si="1349"/>
        <v>1883.1895633587881</v>
      </c>
      <c r="T1194" s="5">
        <f t="shared" si="1350"/>
        <v>18.5</v>
      </c>
      <c r="U1194" s="8">
        <f t="shared" si="1458"/>
        <v>0.53749999999999998</v>
      </c>
      <c r="V1194" s="19">
        <f t="shared" si="1351"/>
        <v>0</v>
      </c>
      <c r="W1194" s="109">
        <f t="shared" si="1352"/>
        <v>1923.8104366412119</v>
      </c>
      <c r="X1194" s="5">
        <f t="shared" si="1353"/>
        <v>21.5</v>
      </c>
      <c r="Y1194" s="8">
        <f t="shared" si="1459"/>
        <v>0.46250000000000002</v>
      </c>
      <c r="Z1194" s="5">
        <f t="shared" si="1354"/>
        <v>0</v>
      </c>
      <c r="AA1194" s="5">
        <f>K1194*AA1239</f>
        <v>24.7455</v>
      </c>
      <c r="AB1194" s="5">
        <f t="shared" si="1435"/>
        <v>21.166126247851626</v>
      </c>
      <c r="AC1194" s="2">
        <f t="shared" si="1333"/>
        <v>44613</v>
      </c>
      <c r="AD1194" s="43">
        <f t="shared" si="1460"/>
        <v>1885</v>
      </c>
      <c r="AE1194" s="250">
        <v>9</v>
      </c>
      <c r="AF1194" s="131">
        <f>(AK1193&gt;AF1239)*1</f>
        <v>1</v>
      </c>
      <c r="AG1194" s="112">
        <f>MROUND((AD1194*AG1239),5)</f>
        <v>1850</v>
      </c>
      <c r="AH1194" s="113">
        <f>MROUND((AE1194*AH1239),0.1)</f>
        <v>1.6</v>
      </c>
      <c r="AI1194" s="60">
        <f t="shared" si="1437"/>
        <v>-12.200000000000045</v>
      </c>
      <c r="AJ1194" s="215">
        <f t="shared" si="1355"/>
        <v>1903.5</v>
      </c>
      <c r="AK1194" s="133">
        <f t="shared" si="1356"/>
        <v>1887.6</v>
      </c>
      <c r="AL1194" s="41">
        <f t="shared" si="1373"/>
        <v>1925</v>
      </c>
      <c r="AM1194" s="56">
        <f t="shared" si="1297"/>
        <v>11</v>
      </c>
      <c r="AN1194" s="82">
        <f t="shared" si="1407"/>
        <v>0</v>
      </c>
      <c r="AO1194" s="82">
        <f t="shared" si="1414"/>
        <v>1</v>
      </c>
      <c r="AP1194" s="33">
        <f t="shared" si="1438"/>
        <v>1</v>
      </c>
      <c r="AQ1194" s="29">
        <f t="shared" si="1415"/>
        <v>9</v>
      </c>
      <c r="AR1194" s="86">
        <f t="shared" si="1416"/>
        <v>1</v>
      </c>
      <c r="AS1194" s="33">
        <f t="shared" si="1417"/>
        <v>0</v>
      </c>
      <c r="AT1194" s="19">
        <f t="shared" si="1418"/>
        <v>0</v>
      </c>
      <c r="AU1194" s="18">
        <f t="shared" ref="AU1194" si="1462">(BD1193&gt;0)*1</f>
        <v>0</v>
      </c>
      <c r="AV1194" s="5">
        <f t="shared" ref="AV1194" si="1463">AU1194*AM1194</f>
        <v>0</v>
      </c>
      <c r="AW1194" s="17">
        <f t="shared" si="1419"/>
        <v>0</v>
      </c>
      <c r="AX1194" s="17">
        <f t="shared" si="1420"/>
        <v>0</v>
      </c>
      <c r="AY1194" s="17">
        <f t="shared" ref="AY1194" si="1464">AX1194*AL1194</f>
        <v>0</v>
      </c>
      <c r="AZ1194" s="19">
        <f t="shared" si="1379"/>
        <v>0</v>
      </c>
      <c r="BA1194" s="19">
        <f t="shared" ref="BA1194" si="1465">AT1194*AS1194</f>
        <v>0</v>
      </c>
      <c r="BB1194" s="19">
        <f t="shared" ref="BB1194" si="1466">BE1194*BF1194</f>
        <v>0</v>
      </c>
      <c r="BC1194" s="19">
        <f t="shared" ref="BC1194" si="1467">AY1194*AX1194</f>
        <v>0</v>
      </c>
      <c r="BD1194" s="17">
        <f t="shared" ref="BD1194" si="1468">((BB1194+BC1194)=0)*(MAX(BA1194,AZ1194))</f>
        <v>0</v>
      </c>
      <c r="BE1194" s="17">
        <f t="shared" si="1421"/>
        <v>0</v>
      </c>
      <c r="BF1194" s="38">
        <f t="shared" si="1422"/>
        <v>0</v>
      </c>
      <c r="BG1194" s="38">
        <f t="shared" si="1423"/>
        <v>0</v>
      </c>
      <c r="BH1194" s="38">
        <f t="shared" ref="BH1194" si="1469">BB1194-(MAX(BD1193,AZ1194,BB1194,AT1194))*BE1194</f>
        <v>0</v>
      </c>
      <c r="BI1194" s="38">
        <f t="shared" si="1424"/>
        <v>-1.6</v>
      </c>
      <c r="BJ1194" s="5">
        <f t="shared" si="1425"/>
        <v>9</v>
      </c>
      <c r="BK1194" s="5">
        <f t="shared" ref="BK1194" si="1470">BC1194-AZ1194*AX1194</f>
        <v>0</v>
      </c>
      <c r="BL1194" s="22">
        <f t="shared" ref="BL1194" si="1471">AU1194*AM1194+BK1194</f>
        <v>0</v>
      </c>
      <c r="BM1194" s="5">
        <f t="shared" si="1449"/>
        <v>7.4</v>
      </c>
      <c r="BN1194" s="66">
        <f t="shared" ref="BN1194" si="1472">BM1194*100</f>
        <v>740</v>
      </c>
      <c r="BO1194" s="5">
        <f>AP1194*BP1239</f>
        <v>-39</v>
      </c>
      <c r="BP1194" s="5">
        <f>AU1194*BP1239</f>
        <v>0</v>
      </c>
      <c r="BQ1194" s="5">
        <f t="shared" si="1358"/>
        <v>-39</v>
      </c>
      <c r="BR1194" s="356">
        <f t="shared" ref="BR1194" si="1473">BQ1194+BP1194+BO1194+BN1194</f>
        <v>662</v>
      </c>
      <c r="BS1194" s="5">
        <f t="shared" si="1330"/>
        <v>1887.6</v>
      </c>
      <c r="BT1194" s="7"/>
      <c r="BU1194" s="306">
        <f t="shared" si="1374"/>
        <v>44613</v>
      </c>
      <c r="BV1194" s="38">
        <f t="shared" si="1426"/>
        <v>1887.6</v>
      </c>
      <c r="BW1194" s="66">
        <f>BV27*BV1194</f>
        <v>155511.6164112704</v>
      </c>
      <c r="BX1194" s="66">
        <f t="shared" ref="BX1194" si="1474">BW1194-BW1193</f>
        <v>-1005.1079255231307</v>
      </c>
      <c r="BY1194" s="17">
        <f t="shared" ref="BY1194" si="1475">((BV1194-BV1193)&gt;0)*1</f>
        <v>0</v>
      </c>
      <c r="BZ1194" s="17">
        <f t="shared" ref="BZ1194" si="1476">((BV1194-BV1193)&lt;0)*1</f>
        <v>1</v>
      </c>
      <c r="CA1194" s="66">
        <f t="shared" ref="CA1194" si="1477">CB1194-CB1193</f>
        <v>662</v>
      </c>
      <c r="CB1194" s="66">
        <f>N3+CE1194</f>
        <v>304059</v>
      </c>
      <c r="CC1194" s="66">
        <f>MAX(BW404:BW1194)</f>
        <v>167078.59614434009</v>
      </c>
      <c r="CD1194" s="66">
        <f t="shared" ref="CD1194" si="1478">BW1194-CC1194</f>
        <v>-11566.979733069689</v>
      </c>
      <c r="CE1194" s="66">
        <f t="shared" si="1360"/>
        <v>254059</v>
      </c>
      <c r="CF1194" s="66">
        <f>MAX(CE404:CE1194)</f>
        <v>254059</v>
      </c>
      <c r="CG1194" s="66">
        <f t="shared" ref="CG1194" si="1479">CE1194-CF1194</f>
        <v>0</v>
      </c>
      <c r="CH1194" s="370">
        <f t="shared" si="1357"/>
        <v>44613</v>
      </c>
      <c r="CI1194" s="17">
        <f t="shared" si="1400"/>
        <v>1</v>
      </c>
      <c r="CJ1194" s="17">
        <f t="shared" si="1401"/>
        <v>0</v>
      </c>
      <c r="CK1194" s="38">
        <f t="shared" ref="CK1194:CK1226" si="1480">MAX(BV39:BV1195)</f>
        <v>2028</v>
      </c>
      <c r="CL1194" s="38">
        <f t="shared" ref="CL1194" si="1481">BV1194-CK1194</f>
        <v>-140.40000000000009</v>
      </c>
      <c r="CM1194" s="77"/>
      <c r="CN1194" s="77"/>
      <c r="CO1194" s="77"/>
      <c r="CP1194" s="77"/>
      <c r="CQ1194" s="77"/>
      <c r="CR1194" s="77"/>
      <c r="CS1194" s="77"/>
      <c r="CT1194" s="77"/>
      <c r="CU1194" s="77"/>
      <c r="CV1194" s="77"/>
      <c r="CW1194" s="77"/>
      <c r="CX1194" s="77"/>
      <c r="CY1194" s="77"/>
      <c r="CZ1194" s="77"/>
      <c r="DA1194" s="77"/>
      <c r="DB1194" s="77"/>
      <c r="DC1194" s="77"/>
      <c r="DD1194" s="30"/>
      <c r="DE1194" s="30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P1194" s="30"/>
      <c r="DQ1194" s="30"/>
      <c r="DR1194" s="30"/>
      <c r="DS1194" s="30"/>
      <c r="DT1194" s="30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E1194" s="30"/>
      <c r="EF1194" s="30"/>
      <c r="EG1194" s="30"/>
      <c r="EH1194" s="30"/>
      <c r="EI1194" s="30"/>
      <c r="EJ1194" s="30"/>
      <c r="EK1194" s="30"/>
      <c r="EL1194" s="30"/>
      <c r="EM1194" s="30"/>
      <c r="EN1194" s="30"/>
      <c r="EO1194" s="30"/>
      <c r="EP1194" s="30"/>
      <c r="EQ1194" s="30"/>
    </row>
    <row r="1195" spans="1:147" customFormat="1" x14ac:dyDescent="0.25">
      <c r="A1195" s="3"/>
      <c r="B1195" s="254">
        <f t="shared" si="1363"/>
        <v>44326</v>
      </c>
      <c r="C1195" s="5">
        <f t="shared" si="1366"/>
        <v>54008</v>
      </c>
      <c r="D1195" s="5">
        <v>0</v>
      </c>
      <c r="E1195" s="66">
        <f t="shared" si="1368"/>
        <v>0</v>
      </c>
      <c r="F1195" s="66">
        <f t="shared" si="1364"/>
        <v>470.99999999999994</v>
      </c>
      <c r="G1195" s="4">
        <f t="shared" si="1367"/>
        <v>54479</v>
      </c>
      <c r="H1195" s="8">
        <f t="shared" si="1365"/>
        <v>8.7209302325581377E-3</v>
      </c>
      <c r="I1195" s="3"/>
      <c r="J1195" s="306">
        <v>44620</v>
      </c>
      <c r="K1195" s="176">
        <f>N1194</f>
        <v>1887.6</v>
      </c>
      <c r="L1195" s="5">
        <v>1973.1</v>
      </c>
      <c r="M1195" s="5">
        <v>1931.5</v>
      </c>
      <c r="N1195" s="263">
        <v>1972</v>
      </c>
      <c r="O1195" s="5">
        <f t="shared" si="1370"/>
        <v>41.599999999999909</v>
      </c>
      <c r="P1195" s="8">
        <f t="shared" si="1371"/>
        <v>2.20385674931129E-2</v>
      </c>
      <c r="Q1195" s="8">
        <f>(AVERAGE(P1192:P1194))*Q1239</f>
        <v>1.5296444456389783E-2</v>
      </c>
      <c r="R1195" s="8">
        <f>P1194/P1239</f>
        <v>1.4585654599194036</v>
      </c>
      <c r="S1195" s="109">
        <f t="shared" si="1349"/>
        <v>1858.7264314441186</v>
      </c>
      <c r="T1195" s="5">
        <f t="shared" si="1350"/>
        <v>27.599999999999909</v>
      </c>
      <c r="U1195" s="8">
        <f t="shared" si="1458"/>
        <v>0.49818181818181984</v>
      </c>
      <c r="V1195" s="19">
        <f t="shared" si="1351"/>
        <v>0</v>
      </c>
      <c r="W1195" s="109">
        <f t="shared" si="1352"/>
        <v>1916.4735685558812</v>
      </c>
      <c r="X1195" s="5">
        <f t="shared" si="1353"/>
        <v>27.400000000000091</v>
      </c>
      <c r="Y1195" s="8">
        <f t="shared" si="1459"/>
        <v>0.50181818181818016</v>
      </c>
      <c r="Z1195" s="5">
        <f t="shared" si="1354"/>
        <v>57</v>
      </c>
      <c r="AA1195" s="5">
        <f>K1195*AA1239</f>
        <v>24.538799999999998</v>
      </c>
      <c r="AB1195" s="5">
        <f t="shared" si="1435"/>
        <v>35.791446107870257</v>
      </c>
      <c r="AC1195" s="2">
        <f t="shared" si="1333"/>
        <v>44620</v>
      </c>
      <c r="AD1195" s="43">
        <f t="shared" si="1460"/>
        <v>1860</v>
      </c>
      <c r="AE1195" s="54">
        <v>6.9</v>
      </c>
      <c r="AF1195" s="131">
        <f>(AK1194&gt;AF1239)*1</f>
        <v>1</v>
      </c>
      <c r="AG1195" s="112">
        <f>MROUND((AD1195*AG1239),5)</f>
        <v>1825</v>
      </c>
      <c r="AH1195" s="113">
        <f>MROUND((AE1195*AH1239),0.1)</f>
        <v>1.2000000000000002</v>
      </c>
      <c r="AI1195" s="60">
        <f t="shared" si="1437"/>
        <v>84.400000000000091</v>
      </c>
      <c r="AJ1195" s="215">
        <f t="shared" si="1355"/>
        <v>1887.6</v>
      </c>
      <c r="AK1195" s="133">
        <f t="shared" si="1356"/>
        <v>1972</v>
      </c>
      <c r="AL1195" s="41">
        <f t="shared" si="1373"/>
        <v>1915</v>
      </c>
      <c r="AM1195" s="56">
        <f t="shared" si="1297"/>
        <v>9.8000000000000007</v>
      </c>
      <c r="AN1195" s="82">
        <f t="shared" si="1407"/>
        <v>1</v>
      </c>
      <c r="AO1195" s="82">
        <f t="shared" si="1414"/>
        <v>0</v>
      </c>
      <c r="AP1195" s="33">
        <f t="shared" ref="AP1195" si="1482">(BD1194=0)*1</f>
        <v>1</v>
      </c>
      <c r="AQ1195" s="29">
        <f t="shared" si="1415"/>
        <v>6.9</v>
      </c>
      <c r="AR1195" s="86">
        <f t="shared" si="1416"/>
        <v>1</v>
      </c>
      <c r="AS1195" s="33">
        <f t="shared" si="1417"/>
        <v>0</v>
      </c>
      <c r="AT1195" s="19">
        <f t="shared" si="1418"/>
        <v>0</v>
      </c>
      <c r="AU1195" s="18">
        <f t="shared" ref="AU1195" si="1483">(BD1194&gt;0)*1</f>
        <v>0</v>
      </c>
      <c r="AV1195" s="5">
        <f t="shared" ref="AV1195" si="1484">AU1195*AM1195</f>
        <v>0</v>
      </c>
      <c r="AW1195" s="17">
        <f t="shared" si="1419"/>
        <v>0</v>
      </c>
      <c r="AX1195" s="17">
        <f t="shared" si="1420"/>
        <v>0</v>
      </c>
      <c r="AY1195" s="17">
        <f t="shared" ref="AY1195" si="1485">AX1195*AL1195</f>
        <v>0</v>
      </c>
      <c r="AZ1195" s="19">
        <f t="shared" si="1379"/>
        <v>0</v>
      </c>
      <c r="BA1195" s="19">
        <f t="shared" ref="BA1195" si="1486">AT1195*AS1195</f>
        <v>0</v>
      </c>
      <c r="BB1195" s="19">
        <f t="shared" ref="BB1195" si="1487">BE1195*BF1195</f>
        <v>0</v>
      </c>
      <c r="BC1195" s="19">
        <f t="shared" ref="BC1195" si="1488">AY1195*AX1195</f>
        <v>0</v>
      </c>
      <c r="BD1195" s="17">
        <f t="shared" ref="BD1195" si="1489">((BB1195+BC1195)=0)*(MAX(BA1195,AZ1195))</f>
        <v>0</v>
      </c>
      <c r="BE1195" s="17">
        <f t="shared" si="1421"/>
        <v>0</v>
      </c>
      <c r="BF1195" s="38">
        <f t="shared" si="1422"/>
        <v>0</v>
      </c>
      <c r="BG1195" s="38">
        <f t="shared" si="1423"/>
        <v>0</v>
      </c>
      <c r="BH1195" s="38">
        <f t="shared" ref="BH1195" si="1490">BB1195-(MAX(BD1194,AZ1195,BB1195,AT1195))*BE1195</f>
        <v>0</v>
      </c>
      <c r="BI1195" s="38">
        <f t="shared" si="1424"/>
        <v>-1.2000000000000002</v>
      </c>
      <c r="BJ1195" s="5">
        <f t="shared" si="1425"/>
        <v>6.9</v>
      </c>
      <c r="BK1195" s="5">
        <f t="shared" ref="BK1195" si="1491">BC1195-AZ1195*AX1195</f>
        <v>0</v>
      </c>
      <c r="BL1195" s="22">
        <f t="shared" ref="BL1195" si="1492">AU1195*AM1195+BK1195</f>
        <v>0</v>
      </c>
      <c r="BM1195" s="5">
        <f t="shared" si="1449"/>
        <v>5.7</v>
      </c>
      <c r="BN1195" s="66">
        <f t="shared" ref="BN1195" si="1493">BM1195*100</f>
        <v>570</v>
      </c>
      <c r="BO1195" s="5">
        <f>AP1195*BP1239</f>
        <v>-39</v>
      </c>
      <c r="BP1195" s="5">
        <f>AU1195*BP1239</f>
        <v>0</v>
      </c>
      <c r="BQ1195" s="5">
        <f t="shared" si="1358"/>
        <v>-39</v>
      </c>
      <c r="BR1195" s="356">
        <f t="shared" ref="BR1195" si="1494">BQ1195+BP1195+BO1195+BN1195</f>
        <v>492</v>
      </c>
      <c r="BS1195" s="5">
        <f t="shared" si="1330"/>
        <v>1972</v>
      </c>
      <c r="BT1195" s="7"/>
      <c r="BU1195" s="306">
        <f t="shared" si="1374"/>
        <v>44620</v>
      </c>
      <c r="BV1195" s="38">
        <f t="shared" si="1426"/>
        <v>1972</v>
      </c>
      <c r="BW1195" s="66">
        <f>BV27*BV1195</f>
        <v>162464.98599439778</v>
      </c>
      <c r="BX1195" s="66">
        <f t="shared" ref="BX1195" si="1495">BW1195-BW1194</f>
        <v>6953.3695831273799</v>
      </c>
      <c r="BY1195" s="17">
        <f t="shared" ref="BY1195" si="1496">((BV1195-BV1194)&gt;0)*1</f>
        <v>1</v>
      </c>
      <c r="BZ1195" s="17">
        <f t="shared" ref="BZ1195" si="1497">((BV1195-BV1194)&lt;0)*1</f>
        <v>0</v>
      </c>
      <c r="CA1195" s="66">
        <f t="shared" ref="CA1195" si="1498">CB1195-CB1194</f>
        <v>492</v>
      </c>
      <c r="CB1195" s="66">
        <f>N3+CE1195</f>
        <v>304551</v>
      </c>
      <c r="CC1195" s="66">
        <f>MAX(BW404:BW1195)</f>
        <v>167078.59614434009</v>
      </c>
      <c r="CD1195" s="66">
        <f t="shared" ref="CD1195" si="1499">BW1195-CC1195</f>
        <v>-4613.6101499423094</v>
      </c>
      <c r="CE1195" s="66">
        <f t="shared" si="1360"/>
        <v>254551</v>
      </c>
      <c r="CF1195" s="66">
        <f>MAX(CE404:CE1195)</f>
        <v>254551</v>
      </c>
      <c r="CG1195" s="66">
        <f t="shared" ref="CG1195" si="1500">CE1195-CF1195</f>
        <v>0</v>
      </c>
      <c r="CH1195" s="370">
        <f t="shared" si="1357"/>
        <v>44620</v>
      </c>
      <c r="CI1195" s="17">
        <f t="shared" si="1400"/>
        <v>1</v>
      </c>
      <c r="CJ1195" s="17">
        <f t="shared" si="1401"/>
        <v>0</v>
      </c>
      <c r="CK1195" s="38">
        <f t="shared" si="1480"/>
        <v>2028</v>
      </c>
      <c r="CL1195" s="38">
        <f t="shared" ref="CL1195" si="1501">BV1195-CK1195</f>
        <v>-56</v>
      </c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59"/>
      <c r="DC1195" s="59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</row>
    <row r="1196" spans="1:147" x14ac:dyDescent="0.25">
      <c r="B1196" s="254">
        <f t="shared" si="1363"/>
        <v>44333</v>
      </c>
      <c r="C1196" s="5">
        <f t="shared" si="1366"/>
        <v>54479</v>
      </c>
      <c r="D1196" s="5">
        <v>0</v>
      </c>
      <c r="E1196" s="66">
        <f t="shared" si="1368"/>
        <v>0</v>
      </c>
      <c r="F1196" s="66">
        <f t="shared" si="1364"/>
        <v>1171</v>
      </c>
      <c r="G1196" s="4">
        <f t="shared" si="1367"/>
        <v>55650</v>
      </c>
      <c r="H1196" s="8">
        <f t="shared" si="1365"/>
        <v>2.1494520824537896E-2</v>
      </c>
      <c r="J1196" s="306">
        <v>44627</v>
      </c>
      <c r="K1196" s="176">
        <f>N1195</f>
        <v>1972</v>
      </c>
      <c r="L1196" s="176">
        <v>2004</v>
      </c>
      <c r="M1196" s="176">
        <v>1960.6</v>
      </c>
      <c r="N1196" s="178">
        <v>1985</v>
      </c>
      <c r="O1196" s="5">
        <f t="shared" si="1370"/>
        <v>43.400000000000091</v>
      </c>
      <c r="P1196" s="8">
        <f t="shared" si="1371"/>
        <v>2.2008113590263736E-2</v>
      </c>
      <c r="Q1196" s="8">
        <f>(AVERAGE(P1193:P1195))*Q1239</f>
        <v>1.3817515992344653E-2</v>
      </c>
      <c r="R1196" s="8">
        <f>P1195/P1239</f>
        <v>0.62499922121163187</v>
      </c>
      <c r="S1196" s="109">
        <f t="shared" si="1349"/>
        <v>1944.7518584630964</v>
      </c>
      <c r="T1196" s="5">
        <f t="shared" si="1350"/>
        <v>27</v>
      </c>
      <c r="U1196" s="8">
        <f t="shared" si="1458"/>
        <v>0.50909090909090904</v>
      </c>
      <c r="V1196" s="19">
        <f t="shared" si="1351"/>
        <v>0</v>
      </c>
      <c r="W1196" s="109">
        <f t="shared" si="1352"/>
        <v>1999.2481415369036</v>
      </c>
      <c r="X1196" s="5">
        <f t="shared" si="1353"/>
        <v>28</v>
      </c>
      <c r="Y1196" s="8">
        <f t="shared" si="1459"/>
        <v>0.49090909090909096</v>
      </c>
      <c r="Z1196" s="5">
        <f t="shared" si="1354"/>
        <v>0</v>
      </c>
      <c r="AA1196" s="5">
        <f>K1196*AA1239</f>
        <v>25.635999999999999</v>
      </c>
      <c r="AB1196" s="5">
        <f t="shared" si="1435"/>
        <v>16.022480034981395</v>
      </c>
      <c r="AC1196" s="2">
        <f t="shared" si="1333"/>
        <v>44627</v>
      </c>
      <c r="AD1196" s="43">
        <f t="shared" si="1460"/>
        <v>1945</v>
      </c>
      <c r="AE1196" s="54">
        <v>15</v>
      </c>
      <c r="AF1196" s="131">
        <f>(AK1195&gt;AF1239)*1</f>
        <v>1</v>
      </c>
      <c r="AG1196" s="112">
        <f>MROUND((AD1196*AG1239),5)</f>
        <v>1905</v>
      </c>
      <c r="AH1196" s="113">
        <f>MROUND((AE1196*AH1239),0.1)</f>
        <v>2.7</v>
      </c>
      <c r="AI1196" s="60">
        <f t="shared" si="1437"/>
        <v>13</v>
      </c>
      <c r="AJ1196" s="215">
        <f t="shared" si="1355"/>
        <v>1972</v>
      </c>
      <c r="AK1196" s="133">
        <f t="shared" si="1356"/>
        <v>1985</v>
      </c>
      <c r="AL1196" s="41">
        <f t="shared" si="1373"/>
        <v>2000</v>
      </c>
      <c r="AM1196" s="56">
        <f t="shared" si="1297"/>
        <v>18</v>
      </c>
      <c r="AN1196" s="82">
        <f t="shared" si="1407"/>
        <v>1</v>
      </c>
      <c r="AO1196" s="82">
        <f t="shared" si="1414"/>
        <v>0</v>
      </c>
      <c r="AP1196" s="33">
        <f t="shared" ref="AP1196" si="1502">(BD1195=0)*1</f>
        <v>1</v>
      </c>
      <c r="AQ1196" s="29">
        <f t="shared" si="1415"/>
        <v>15</v>
      </c>
      <c r="AR1196" s="86">
        <f t="shared" si="1416"/>
        <v>1</v>
      </c>
      <c r="AS1196" s="33">
        <f t="shared" si="1417"/>
        <v>0</v>
      </c>
      <c r="AT1196" s="19">
        <f t="shared" si="1418"/>
        <v>0</v>
      </c>
      <c r="AU1196" s="18">
        <f t="shared" ref="AU1196" si="1503">(BD1195&gt;0)*1</f>
        <v>0</v>
      </c>
      <c r="AV1196" s="5">
        <f t="shared" ref="AV1196" si="1504">AU1196*AM1196</f>
        <v>0</v>
      </c>
      <c r="AW1196" s="17">
        <f t="shared" si="1419"/>
        <v>0</v>
      </c>
      <c r="AX1196" s="17">
        <f t="shared" si="1420"/>
        <v>0</v>
      </c>
      <c r="AY1196" s="17">
        <f t="shared" ref="AY1196" si="1505">AX1196*AL1196</f>
        <v>0</v>
      </c>
      <c r="AZ1196" s="19">
        <f t="shared" si="1379"/>
        <v>0</v>
      </c>
      <c r="BA1196" s="19">
        <f t="shared" ref="BA1196" si="1506">AT1196*AS1196</f>
        <v>0</v>
      </c>
      <c r="BB1196" s="19">
        <f t="shared" ref="BB1196" si="1507">BE1196*BF1196</f>
        <v>0</v>
      </c>
      <c r="BC1196" s="19">
        <f t="shared" ref="BC1196" si="1508">AY1196*AX1196</f>
        <v>0</v>
      </c>
      <c r="BD1196" s="17">
        <f t="shared" ref="BD1196" si="1509">((BB1196+BC1196)=0)*(MAX(BA1196,AZ1196))</f>
        <v>0</v>
      </c>
      <c r="BE1196" s="17">
        <f t="shared" si="1421"/>
        <v>0</v>
      </c>
      <c r="BF1196" s="38">
        <f t="shared" si="1422"/>
        <v>0</v>
      </c>
      <c r="BG1196" s="38">
        <f t="shared" si="1423"/>
        <v>0</v>
      </c>
      <c r="BH1196" s="38">
        <f t="shared" ref="BH1196" si="1510">BB1196-(MAX(BD1195,AZ1196,BB1196,AT1196))*BE1196</f>
        <v>0</v>
      </c>
      <c r="BI1196" s="38">
        <f t="shared" si="1424"/>
        <v>-2.7</v>
      </c>
      <c r="BJ1196" s="5">
        <f t="shared" si="1425"/>
        <v>15</v>
      </c>
      <c r="BK1196" s="5">
        <f t="shared" ref="BK1196" si="1511">BC1196-AZ1196*AX1196</f>
        <v>0</v>
      </c>
      <c r="BL1196" s="22">
        <f t="shared" ref="BL1196" si="1512">AU1196*AM1196+BK1196</f>
        <v>0</v>
      </c>
      <c r="BM1196" s="5">
        <f t="shared" si="1449"/>
        <v>12.3</v>
      </c>
      <c r="BN1196" s="66">
        <f t="shared" ref="BN1196" si="1513">BM1196*100</f>
        <v>1230</v>
      </c>
      <c r="BO1196" s="5">
        <f>AP1196*BP1239</f>
        <v>-39</v>
      </c>
      <c r="BP1196" s="5">
        <f>AU1196*BP1239</f>
        <v>0</v>
      </c>
      <c r="BQ1196" s="5">
        <f t="shared" si="1358"/>
        <v>-39</v>
      </c>
      <c r="BR1196" s="356">
        <f t="shared" ref="BR1196" si="1514">BQ1196+BP1196+BO1196+BN1196</f>
        <v>1152</v>
      </c>
      <c r="BS1196" s="5">
        <f t="shared" si="1330"/>
        <v>1985</v>
      </c>
      <c r="BU1196" s="306">
        <f t="shared" si="1374"/>
        <v>44627</v>
      </c>
      <c r="BV1196" s="38">
        <f t="shared" si="1426"/>
        <v>1985</v>
      </c>
      <c r="BW1196" s="66">
        <f>BV27*BV1196</f>
        <v>163536.00263634865</v>
      </c>
      <c r="BX1196" s="66">
        <f t="shared" ref="BX1196" si="1515">BW1196-BW1195</f>
        <v>1071.0166419508751</v>
      </c>
      <c r="BY1196" s="17">
        <f t="shared" ref="BY1196" si="1516">((BV1196-BV1195)&gt;0)*1</f>
        <v>1</v>
      </c>
      <c r="BZ1196" s="17">
        <f t="shared" ref="BZ1196" si="1517">((BV1196-BV1195)&lt;0)*1</f>
        <v>0</v>
      </c>
      <c r="CA1196" s="66">
        <f t="shared" ref="CA1196" si="1518">CB1196-CB1195</f>
        <v>1152</v>
      </c>
      <c r="CB1196" s="66">
        <f>N3+CE1196</f>
        <v>305703</v>
      </c>
      <c r="CC1196" s="66">
        <f>MAX(BW404:BW1196)</f>
        <v>167078.59614434009</v>
      </c>
      <c r="CD1196" s="66">
        <f t="shared" ref="CD1196" si="1519">BW1196-CC1196</f>
        <v>-3542.5935079914343</v>
      </c>
      <c r="CE1196" s="66">
        <f t="shared" si="1360"/>
        <v>255703</v>
      </c>
      <c r="CF1196" s="66">
        <f>MAX(CE404:CE1196)</f>
        <v>255703</v>
      </c>
      <c r="CG1196" s="66">
        <f t="shared" ref="CG1196" si="1520">CE1196-CF1196</f>
        <v>0</v>
      </c>
      <c r="CH1196" s="370">
        <f t="shared" si="1357"/>
        <v>44627</v>
      </c>
      <c r="CI1196" s="17">
        <f t="shared" si="1400"/>
        <v>1</v>
      </c>
      <c r="CJ1196" s="17">
        <f t="shared" si="1401"/>
        <v>0</v>
      </c>
      <c r="CK1196" s="38">
        <f t="shared" si="1480"/>
        <v>2028</v>
      </c>
      <c r="CL1196" s="38">
        <f t="shared" ref="CL1196" si="1521">BV1196-CK1196</f>
        <v>-43</v>
      </c>
    </row>
    <row r="1197" spans="1:147" ht="15.75" customHeight="1" x14ac:dyDescent="0.25">
      <c r="B1197" s="254">
        <f t="shared" si="1363"/>
        <v>44340</v>
      </c>
      <c r="C1197" s="5">
        <f t="shared" si="1366"/>
        <v>55650</v>
      </c>
      <c r="D1197" s="5">
        <v>0</v>
      </c>
      <c r="E1197" s="66">
        <f t="shared" si="1368"/>
        <v>0</v>
      </c>
      <c r="F1197" s="66">
        <f t="shared" si="1364"/>
        <v>521</v>
      </c>
      <c r="G1197" s="4">
        <f t="shared" si="1367"/>
        <v>56171</v>
      </c>
      <c r="H1197" s="8">
        <f t="shared" si="1365"/>
        <v>9.3620844564240788E-3</v>
      </c>
      <c r="J1197" s="306">
        <v>44634</v>
      </c>
      <c r="K1197" s="176">
        <v>1988.7</v>
      </c>
      <c r="L1197" s="176">
        <v>1994.8</v>
      </c>
      <c r="M1197" s="176">
        <v>1895.2</v>
      </c>
      <c r="N1197" s="178">
        <v>1929.5</v>
      </c>
      <c r="O1197" s="5">
        <f t="shared" si="1370"/>
        <v>99.599999999999909</v>
      </c>
      <c r="P1197" s="8">
        <f t="shared" si="1371"/>
        <v>5.008296877357063E-2</v>
      </c>
      <c r="Q1197" s="8">
        <f>(AVERAGE(P1194:P1196))*Q1239</f>
        <v>1.2730433933435429E-2</v>
      </c>
      <c r="R1197" s="8">
        <f>P1196/P1239</f>
        <v>0.62413556863668429</v>
      </c>
      <c r="S1197" s="109">
        <f t="shared" si="1349"/>
        <v>1963.382986036577</v>
      </c>
      <c r="T1197" s="5">
        <f t="shared" si="1350"/>
        <v>23.700000000000045</v>
      </c>
      <c r="U1197" s="8">
        <f t="shared" si="1458"/>
        <v>0.52599999999999913</v>
      </c>
      <c r="V1197" s="19">
        <f t="shared" si="1351"/>
        <v>35.5</v>
      </c>
      <c r="W1197" s="109">
        <f t="shared" si="1352"/>
        <v>2014.0170139634231</v>
      </c>
      <c r="X1197" s="5">
        <f t="shared" si="1353"/>
        <v>26.299999999999955</v>
      </c>
      <c r="Y1197" s="8">
        <f t="shared" si="1459"/>
        <v>0.47400000000000087</v>
      </c>
      <c r="Z1197" s="5">
        <f t="shared" si="1354"/>
        <v>0</v>
      </c>
      <c r="AA1197" s="5">
        <f>K1197*AA1239</f>
        <v>25.853099999999998</v>
      </c>
      <c r="AB1197" s="5">
        <f t="shared" si="1435"/>
        <v>16.13583926952106</v>
      </c>
      <c r="AC1197" s="2">
        <f t="shared" si="1333"/>
        <v>44634</v>
      </c>
      <c r="AD1197" s="43">
        <f t="shared" si="1460"/>
        <v>1965</v>
      </c>
      <c r="AE1197" s="54">
        <v>14.6</v>
      </c>
      <c r="AF1197" s="131">
        <f>(AK1196&gt;AF1239)*1</f>
        <v>1</v>
      </c>
      <c r="AG1197" s="112">
        <f>MROUND((AD1197*AG1239),5)</f>
        <v>1925</v>
      </c>
      <c r="AH1197" s="113">
        <f>MROUND((AE1197*AH1239),0.1)</f>
        <v>2.6</v>
      </c>
      <c r="AI1197" s="60">
        <f t="shared" si="1437"/>
        <v>-55.5</v>
      </c>
      <c r="AJ1197" s="215">
        <f t="shared" si="1355"/>
        <v>1988.7</v>
      </c>
      <c r="AK1197" s="133">
        <f t="shared" si="1356"/>
        <v>1929.5</v>
      </c>
      <c r="AL1197" s="41">
        <f t="shared" si="1373"/>
        <v>2015</v>
      </c>
      <c r="AM1197" s="56">
        <f t="shared" si="1297"/>
        <v>7.9</v>
      </c>
      <c r="AN1197" s="82">
        <f t="shared" si="1407"/>
        <v>0</v>
      </c>
      <c r="AO1197" s="82">
        <f t="shared" si="1414"/>
        <v>1</v>
      </c>
      <c r="AP1197" s="33">
        <f t="shared" ref="AP1197" si="1522">(BD1196=0)*1</f>
        <v>1</v>
      </c>
      <c r="AQ1197" s="29">
        <f t="shared" si="1415"/>
        <v>14.6</v>
      </c>
      <c r="AR1197" s="86">
        <f t="shared" si="1416"/>
        <v>0</v>
      </c>
      <c r="AS1197" s="33">
        <f t="shared" si="1417"/>
        <v>1</v>
      </c>
      <c r="AT1197" s="19">
        <f t="shared" si="1418"/>
        <v>1965</v>
      </c>
      <c r="AU1197" s="18">
        <f t="shared" ref="AU1197" si="1523">(BD1196&gt;0)*1</f>
        <v>0</v>
      </c>
      <c r="AV1197" s="5">
        <f t="shared" ref="AV1197" si="1524">AU1197*AM1197</f>
        <v>0</v>
      </c>
      <c r="AW1197" s="17">
        <f t="shared" si="1419"/>
        <v>0</v>
      </c>
      <c r="AX1197" s="17">
        <f t="shared" si="1420"/>
        <v>0</v>
      </c>
      <c r="AY1197" s="17">
        <f t="shared" ref="AY1197" si="1525">AX1197*AL1197</f>
        <v>0</v>
      </c>
      <c r="AZ1197" s="19">
        <f t="shared" si="1379"/>
        <v>0</v>
      </c>
      <c r="BA1197" s="19">
        <f t="shared" ref="BA1197" si="1526">AT1197*AS1197</f>
        <v>1965</v>
      </c>
      <c r="BB1197" s="19">
        <f t="shared" ref="BB1197" si="1527">BE1197*BF1197</f>
        <v>0</v>
      </c>
      <c r="BC1197" s="19">
        <f t="shared" ref="BC1197" si="1528">AY1197*AX1197</f>
        <v>0</v>
      </c>
      <c r="BD1197" s="17">
        <f t="shared" ref="BD1197" si="1529">((BB1197+BC1197)=0)*(MAX(BA1197,AZ1197))</f>
        <v>1965</v>
      </c>
      <c r="BE1197" s="17">
        <f t="shared" si="1421"/>
        <v>0</v>
      </c>
      <c r="BF1197" s="38">
        <f t="shared" si="1422"/>
        <v>0</v>
      </c>
      <c r="BG1197" s="38">
        <f t="shared" si="1423"/>
        <v>0</v>
      </c>
      <c r="BH1197" s="38">
        <f t="shared" ref="BH1197" si="1530">BB1197-(MAX(BD1196,AZ1197,BB1197,AT1197))*BE1197</f>
        <v>0</v>
      </c>
      <c r="BI1197" s="38">
        <f t="shared" si="1424"/>
        <v>-2.6</v>
      </c>
      <c r="BJ1197" s="5">
        <f t="shared" si="1425"/>
        <v>14.6</v>
      </c>
      <c r="BK1197" s="5">
        <f t="shared" ref="BK1197" si="1531">BC1197-AZ1197*AX1197</f>
        <v>0</v>
      </c>
      <c r="BL1197" s="22">
        <f t="shared" ref="BL1197" si="1532">AU1197*AM1197+BK1197</f>
        <v>0</v>
      </c>
      <c r="BM1197" s="5">
        <f t="shared" si="1449"/>
        <v>12</v>
      </c>
      <c r="BN1197" s="66">
        <f t="shared" ref="BN1197" si="1533">BM1197*100</f>
        <v>1200</v>
      </c>
      <c r="BO1197" s="5">
        <f>AP1197*BP1239</f>
        <v>-39</v>
      </c>
      <c r="BP1197" s="5">
        <f>AU1197*BP1239</f>
        <v>0</v>
      </c>
      <c r="BQ1197" s="5">
        <f t="shared" si="1358"/>
        <v>-39</v>
      </c>
      <c r="BR1197" s="356">
        <f t="shared" ref="BR1197" si="1534">BQ1197+BP1197+BO1197+BN1197</f>
        <v>1122</v>
      </c>
      <c r="BS1197" s="5">
        <f t="shared" si="1330"/>
        <v>1929.5</v>
      </c>
      <c r="BU1197" s="306">
        <f t="shared" si="1374"/>
        <v>44634</v>
      </c>
      <c r="BV1197" s="38">
        <f t="shared" si="1426"/>
        <v>1929.5</v>
      </c>
      <c r="BW1197" s="66">
        <f>BV27*BV1197</f>
        <v>158963.58543417367</v>
      </c>
      <c r="BX1197" s="66">
        <f t="shared" ref="BX1197" si="1535">BW1197-BW1196</f>
        <v>-4572.4172021749837</v>
      </c>
      <c r="BY1197" s="17">
        <f t="shared" ref="BY1197" si="1536">((BV1197-BV1196)&gt;0)*1</f>
        <v>0</v>
      </c>
      <c r="BZ1197" s="17">
        <f t="shared" ref="BZ1197" si="1537">((BV1197-BV1196)&lt;0)*1</f>
        <v>1</v>
      </c>
      <c r="CA1197" s="66">
        <f t="shared" ref="CA1197" si="1538">CB1197-CB1196</f>
        <v>1122</v>
      </c>
      <c r="CB1197" s="66">
        <f>N3+CE1197</f>
        <v>306825</v>
      </c>
      <c r="CC1197" s="66">
        <f>MAX(BW404:BW1197)</f>
        <v>167078.59614434009</v>
      </c>
      <c r="CD1197" s="66">
        <f t="shared" ref="CD1197" si="1539">BW1197-CC1197</f>
        <v>-8115.010710166418</v>
      </c>
      <c r="CE1197" s="66">
        <f t="shared" si="1360"/>
        <v>256825</v>
      </c>
      <c r="CF1197" s="66">
        <f>MAX(CE404:CE1197)</f>
        <v>256825</v>
      </c>
      <c r="CG1197" s="66">
        <f t="shared" ref="CG1197" si="1540">CE1197-CF1197</f>
        <v>0</v>
      </c>
      <c r="CH1197" s="370">
        <f t="shared" si="1357"/>
        <v>44634</v>
      </c>
      <c r="CI1197" s="17">
        <f t="shared" si="1400"/>
        <v>1</v>
      </c>
      <c r="CJ1197" s="17">
        <f t="shared" si="1401"/>
        <v>0</v>
      </c>
      <c r="CK1197" s="38">
        <f t="shared" si="1480"/>
        <v>2028</v>
      </c>
      <c r="CL1197" s="38">
        <f t="shared" ref="CL1197" si="1541">BV1197-CK1197</f>
        <v>-98.5</v>
      </c>
    </row>
    <row r="1198" spans="1:147" ht="13.5" customHeight="1" x14ac:dyDescent="0.25">
      <c r="B1198" s="254">
        <f t="shared" si="1363"/>
        <v>44347</v>
      </c>
      <c r="C1198" s="5">
        <f t="shared" si="1366"/>
        <v>56171</v>
      </c>
      <c r="D1198" s="5">
        <v>0</v>
      </c>
      <c r="E1198" s="66">
        <f t="shared" si="1368"/>
        <v>0</v>
      </c>
      <c r="F1198" s="66">
        <f t="shared" si="1364"/>
        <v>701</v>
      </c>
      <c r="G1198" s="4">
        <f t="shared" si="1367"/>
        <v>56872</v>
      </c>
      <c r="H1198" s="8">
        <f t="shared" si="1365"/>
        <v>1.2479749336846415E-2</v>
      </c>
      <c r="J1198" s="306">
        <v>44641</v>
      </c>
      <c r="K1198" s="176">
        <f t="shared" ref="K1198:K1203" si="1542">N1197</f>
        <v>1929.5</v>
      </c>
      <c r="L1198" s="176">
        <v>1967.2</v>
      </c>
      <c r="M1198" s="176">
        <v>1909.8</v>
      </c>
      <c r="N1198" s="178">
        <v>1954.2</v>
      </c>
      <c r="O1198" s="5">
        <f t="shared" si="1370"/>
        <v>57.400000000000091</v>
      </c>
      <c r="P1198" s="8">
        <f t="shared" si="1371"/>
        <v>2.9748639543923344E-2</v>
      </c>
      <c r="Q1198" s="8">
        <f>(AVERAGE(P1195:P1197))*Q1239</f>
        <v>1.2550619980926304E-2</v>
      </c>
      <c r="R1198" s="8">
        <f>P1197/P1239</f>
        <v>1.4203199227549614</v>
      </c>
      <c r="S1198" s="109">
        <f t="shared" si="1349"/>
        <v>1905.2835787468027</v>
      </c>
      <c r="T1198" s="5">
        <f t="shared" si="1350"/>
        <v>24.5</v>
      </c>
      <c r="U1198" s="8">
        <f t="shared" si="1458"/>
        <v>0.51</v>
      </c>
      <c r="V1198" s="19">
        <f t="shared" si="1351"/>
        <v>0</v>
      </c>
      <c r="W1198" s="109">
        <f t="shared" si="1352"/>
        <v>1953.7164212531973</v>
      </c>
      <c r="X1198" s="5">
        <f t="shared" si="1353"/>
        <v>25.5</v>
      </c>
      <c r="Y1198" s="8">
        <f t="shared" si="1459"/>
        <v>0.49</v>
      </c>
      <c r="Z1198" s="5">
        <f t="shared" si="1354"/>
        <v>0</v>
      </c>
      <c r="AA1198" s="5">
        <f>K1198*AA1239</f>
        <v>25.083499999999997</v>
      </c>
      <c r="AB1198" s="5">
        <f t="shared" si="1435"/>
        <v>35.626594782424071</v>
      </c>
      <c r="AC1198" s="2">
        <f t="shared" si="1333"/>
        <v>44641</v>
      </c>
      <c r="AD1198" s="43">
        <f t="shared" si="1460"/>
        <v>1905</v>
      </c>
      <c r="AE1198" s="265">
        <v>9.9</v>
      </c>
      <c r="AF1198" s="131">
        <f>(AK1197&gt;AF1239)*1</f>
        <v>1</v>
      </c>
      <c r="AG1198" s="112">
        <f>MROUND((AD1198*AG1239),5)</f>
        <v>1870</v>
      </c>
      <c r="AH1198" s="113">
        <f>MROUND((AE1198*AH1239),0.1)</f>
        <v>1.8</v>
      </c>
      <c r="AI1198" s="60">
        <f t="shared" si="1437"/>
        <v>24.700000000000045</v>
      </c>
      <c r="AJ1198" s="215">
        <f t="shared" si="1355"/>
        <v>1929.5</v>
      </c>
      <c r="AK1198" s="133">
        <f t="shared" si="1356"/>
        <v>1954.2</v>
      </c>
      <c r="AL1198" s="41">
        <f t="shared" si="1373"/>
        <v>1955</v>
      </c>
      <c r="AM1198" s="56">
        <f t="shared" si="1297"/>
        <v>7.6000000000000005</v>
      </c>
      <c r="AN1198" s="82">
        <f t="shared" si="1407"/>
        <v>1</v>
      </c>
      <c r="AO1198" s="82">
        <f t="shared" si="1414"/>
        <v>0</v>
      </c>
      <c r="AP1198" s="33">
        <f t="shared" ref="AP1198" si="1543">(BD1197=0)*1</f>
        <v>0</v>
      </c>
      <c r="AQ1198" s="29">
        <f t="shared" si="1415"/>
        <v>0</v>
      </c>
      <c r="AR1198" s="86">
        <f t="shared" si="1416"/>
        <v>1</v>
      </c>
      <c r="AS1198" s="33">
        <f t="shared" si="1417"/>
        <v>0</v>
      </c>
      <c r="AT1198" s="19">
        <f t="shared" si="1418"/>
        <v>0</v>
      </c>
      <c r="AU1198" s="18">
        <f t="shared" ref="AU1198" si="1544">(BD1197&gt;0)*1</f>
        <v>1</v>
      </c>
      <c r="AV1198" s="5">
        <f t="shared" ref="AV1198" si="1545">AU1198*AM1198</f>
        <v>7.6000000000000005</v>
      </c>
      <c r="AW1198" s="17">
        <f t="shared" si="1419"/>
        <v>1</v>
      </c>
      <c r="AX1198" s="17">
        <f t="shared" si="1420"/>
        <v>0</v>
      </c>
      <c r="AY1198" s="17">
        <f t="shared" ref="AY1198" si="1546">AX1198*AL1198</f>
        <v>0</v>
      </c>
      <c r="AZ1198" s="19">
        <f t="shared" si="1379"/>
        <v>1965</v>
      </c>
      <c r="BA1198" s="19">
        <f t="shared" ref="BA1198" si="1547">AT1198*AS1198</f>
        <v>0</v>
      </c>
      <c r="BB1198" s="19">
        <f t="shared" ref="BB1198" si="1548">BE1198*BF1198</f>
        <v>0</v>
      </c>
      <c r="BC1198" s="19">
        <f t="shared" ref="BC1198" si="1549">AY1198*AX1198</f>
        <v>0</v>
      </c>
      <c r="BD1198" s="17">
        <f t="shared" ref="BD1198" si="1550">((BB1198+BC1198)=0)*(MAX(BA1198,AZ1198))</f>
        <v>1965</v>
      </c>
      <c r="BE1198" s="17">
        <f t="shared" si="1421"/>
        <v>0</v>
      </c>
      <c r="BF1198" s="38">
        <f t="shared" si="1422"/>
        <v>0</v>
      </c>
      <c r="BG1198" s="38">
        <f t="shared" si="1423"/>
        <v>0</v>
      </c>
      <c r="BH1198" s="38">
        <f t="shared" ref="BH1198" si="1551">BB1198-(MAX(BD1197,AZ1198,BB1198,AT1198))*BE1198</f>
        <v>0</v>
      </c>
      <c r="BI1198" s="38">
        <f t="shared" si="1424"/>
        <v>-1.8</v>
      </c>
      <c r="BJ1198" s="5">
        <f t="shared" si="1425"/>
        <v>0</v>
      </c>
      <c r="BK1198" s="5">
        <f t="shared" ref="BK1198" si="1552">BC1198-AZ1198*AX1198</f>
        <v>0</v>
      </c>
      <c r="BL1198" s="22">
        <f t="shared" ref="BL1198" si="1553">AU1198*AM1198+BK1198</f>
        <v>7.6000000000000005</v>
      </c>
      <c r="BM1198" s="5">
        <f t="shared" si="1449"/>
        <v>5.8000000000000007</v>
      </c>
      <c r="BN1198" s="66">
        <f t="shared" ref="BN1198" si="1554">BM1198*100</f>
        <v>580.00000000000011</v>
      </c>
      <c r="BO1198" s="5">
        <f>AP1198*BP1239</f>
        <v>0</v>
      </c>
      <c r="BP1198" s="5">
        <f>AU1198*BP1239</f>
        <v>-39</v>
      </c>
      <c r="BQ1198" s="5">
        <f t="shared" si="1358"/>
        <v>-39</v>
      </c>
      <c r="BR1198" s="356">
        <f t="shared" ref="BR1198" si="1555">BQ1198+BP1198+BO1198+BN1198</f>
        <v>502.00000000000011</v>
      </c>
      <c r="BS1198" s="5">
        <f t="shared" si="1330"/>
        <v>1954.2</v>
      </c>
      <c r="BU1198" s="306">
        <f t="shared" si="1374"/>
        <v>44641</v>
      </c>
      <c r="BV1198" s="38">
        <f t="shared" si="1426"/>
        <v>1954.2</v>
      </c>
      <c r="BW1198" s="66">
        <f>BV27*BV1198</f>
        <v>160998.51705388038</v>
      </c>
      <c r="BX1198" s="66">
        <f t="shared" ref="BX1198" si="1556">BW1198-BW1197</f>
        <v>2034.9316197067092</v>
      </c>
      <c r="BY1198" s="17">
        <f t="shared" ref="BY1198" si="1557">((BV1198-BV1197)&gt;0)*1</f>
        <v>1</v>
      </c>
      <c r="BZ1198" s="17">
        <f t="shared" ref="BZ1198" si="1558">((BV1198-BV1197)&lt;0)*1</f>
        <v>0</v>
      </c>
      <c r="CA1198" s="66">
        <f t="shared" ref="CA1198" si="1559">CB1198-CB1197</f>
        <v>502</v>
      </c>
      <c r="CB1198" s="66">
        <f>N3+CE1198</f>
        <v>307327</v>
      </c>
      <c r="CC1198" s="66">
        <f>MAX(BW300:BW1200)</f>
        <v>167078.59614434009</v>
      </c>
      <c r="CD1198" s="66">
        <f t="shared" ref="CD1198" si="1560">BW1198-CC1198</f>
        <v>-6080.0790904597088</v>
      </c>
      <c r="CE1198" s="66">
        <f t="shared" si="1360"/>
        <v>257327</v>
      </c>
      <c r="CF1198" s="66">
        <f>MAX(CE404:CE1198)</f>
        <v>257327</v>
      </c>
      <c r="CG1198" s="66">
        <f t="shared" ref="CG1198" si="1561">CE1198-CF1198</f>
        <v>0</v>
      </c>
      <c r="CH1198" s="370">
        <f t="shared" si="1357"/>
        <v>44641</v>
      </c>
      <c r="CI1198" s="17">
        <f t="shared" si="1400"/>
        <v>1</v>
      </c>
      <c r="CJ1198" s="17">
        <f t="shared" si="1401"/>
        <v>0</v>
      </c>
      <c r="CK1198" s="38">
        <f t="shared" si="1480"/>
        <v>2028</v>
      </c>
      <c r="CL1198" s="38">
        <f t="shared" ref="CL1198" si="1562">BV1198-CK1198</f>
        <v>-73.799999999999955</v>
      </c>
      <c r="CM1198" s="58"/>
      <c r="DD1198" s="59"/>
    </row>
    <row r="1199" spans="1:147" ht="16.5" customHeight="1" x14ac:dyDescent="0.25">
      <c r="B1199" s="254">
        <f t="shared" si="1363"/>
        <v>44354</v>
      </c>
      <c r="C1199" s="5">
        <f t="shared" si="1366"/>
        <v>56872</v>
      </c>
      <c r="D1199" s="5">
        <v>0</v>
      </c>
      <c r="E1199" s="66">
        <f t="shared" si="1368"/>
        <v>0</v>
      </c>
      <c r="F1199" s="66">
        <f t="shared" si="1364"/>
        <v>601</v>
      </c>
      <c r="G1199" s="4">
        <f t="shared" si="1367"/>
        <v>57473</v>
      </c>
      <c r="H1199" s="8">
        <f t="shared" si="1365"/>
        <v>1.0567590378393586E-2</v>
      </c>
      <c r="J1199" s="306">
        <v>44648</v>
      </c>
      <c r="K1199" s="176">
        <f t="shared" si="1542"/>
        <v>1954.2</v>
      </c>
      <c r="L1199" s="176">
        <v>1965.2</v>
      </c>
      <c r="M1199" s="176">
        <v>1893.2</v>
      </c>
      <c r="N1199" s="178">
        <v>1923.7</v>
      </c>
      <c r="O1199" s="5">
        <f t="shared" si="1370"/>
        <v>72</v>
      </c>
      <c r="P1199" s="8">
        <f t="shared" si="1371"/>
        <v>3.6843721215842798E-2</v>
      </c>
      <c r="Q1199" s="8">
        <f>(AVERAGE(P1196:P1198))*Q1239</f>
        <v>1.3578629587701029E-2</v>
      </c>
      <c r="R1199" s="8">
        <f>P1198/P1239</f>
        <v>0.84365177332274244</v>
      </c>
      <c r="S1199" s="109">
        <f t="shared" si="1349"/>
        <v>1927.6646420597147</v>
      </c>
      <c r="T1199" s="5">
        <f t="shared" si="1350"/>
        <v>24.200000000000045</v>
      </c>
      <c r="U1199" s="8">
        <f t="shared" si="1458"/>
        <v>0.51599999999999913</v>
      </c>
      <c r="V1199" s="19">
        <f t="shared" ref="V1199:V1206" si="1563">MAX(0,(AD1199-N1199))</f>
        <v>6.2999999999999545</v>
      </c>
      <c r="W1199" s="109">
        <f t="shared" si="1352"/>
        <v>1980.7353579402854</v>
      </c>
      <c r="X1199" s="5">
        <f t="shared" si="1353"/>
        <v>25.799999999999955</v>
      </c>
      <c r="Y1199" s="8">
        <f t="shared" si="1459"/>
        <v>0.48400000000000087</v>
      </c>
      <c r="Z1199" s="5">
        <f t="shared" si="1354"/>
        <v>0</v>
      </c>
      <c r="AA1199" s="5">
        <f>K1199*AA1239</f>
        <v>25.404599999999999</v>
      </c>
      <c r="AB1199" s="5">
        <f t="shared" si="1435"/>
        <v>21.432635840554941</v>
      </c>
      <c r="AC1199" s="2">
        <f t="shared" si="1333"/>
        <v>44648</v>
      </c>
      <c r="AD1199" s="43">
        <f t="shared" si="1460"/>
        <v>1930</v>
      </c>
      <c r="AE1199" s="54">
        <v>9.5</v>
      </c>
      <c r="AF1199" s="131">
        <f>(AK1198&gt;AF1239)*1</f>
        <v>1</v>
      </c>
      <c r="AG1199" s="112">
        <f>MROUND((AD1199*AG1239),5)</f>
        <v>1895</v>
      </c>
      <c r="AH1199" s="113">
        <f>MROUND((AE1199*AH1239),0.1)</f>
        <v>1.7000000000000002</v>
      </c>
      <c r="AI1199" s="60">
        <f t="shared" si="1437"/>
        <v>-30.5</v>
      </c>
      <c r="AJ1199" s="215">
        <f t="shared" si="1355"/>
        <v>1954.2</v>
      </c>
      <c r="AK1199" s="133">
        <f t="shared" si="1356"/>
        <v>1923.7</v>
      </c>
      <c r="AL1199" s="41">
        <f t="shared" si="1373"/>
        <v>1980</v>
      </c>
      <c r="AM1199" s="56">
        <f t="shared" si="1297"/>
        <v>17.5</v>
      </c>
      <c r="AN1199" s="82">
        <f t="shared" ref="AN1199" si="1564">(AI1199&gt;0)*1</f>
        <v>0</v>
      </c>
      <c r="AO1199" s="82">
        <f t="shared" ref="AO1199" si="1565">(AI1199&lt;0)*1</f>
        <v>1</v>
      </c>
      <c r="AP1199" s="33">
        <f t="shared" ref="AP1199" si="1566">(BD1198=0)*1</f>
        <v>0</v>
      </c>
      <c r="AQ1199" s="29">
        <f t="shared" ref="AQ1199" si="1567">AP1199*AE1199</f>
        <v>0</v>
      </c>
      <c r="AR1199" s="86">
        <f t="shared" ref="AR1199" si="1568">(AK1199&gt;AD1199)*1</f>
        <v>0</v>
      </c>
      <c r="AS1199" s="33">
        <f t="shared" ref="AS1199" si="1569">(AD1199&gt;AK1199)*AP1199</f>
        <v>0</v>
      </c>
      <c r="AT1199" s="19">
        <f t="shared" ref="AT1199" si="1570">AS1199*AD1199</f>
        <v>0</v>
      </c>
      <c r="AU1199" s="18">
        <f t="shared" ref="AU1199" si="1571">(BD1198&gt;0)*1</f>
        <v>1</v>
      </c>
      <c r="AV1199" s="5">
        <f t="shared" ref="AV1199" si="1572">AU1199*AM1199</f>
        <v>17.5</v>
      </c>
      <c r="AW1199" s="17">
        <f t="shared" ref="AW1199" si="1573">(AK1199&lt;AL1199)*AU1199</f>
        <v>1</v>
      </c>
      <c r="AX1199" s="17">
        <f t="shared" ref="AX1199" si="1574">(AK1199&gt;AL1199)*AU1199</f>
        <v>0</v>
      </c>
      <c r="AY1199" s="17">
        <f t="shared" ref="AY1199" si="1575">AX1199*AL1199</f>
        <v>0</v>
      </c>
      <c r="AZ1199" s="19">
        <f t="shared" si="1379"/>
        <v>1965</v>
      </c>
      <c r="BA1199" s="19">
        <f t="shared" ref="BA1199" si="1576">AT1199*AS1199</f>
        <v>0</v>
      </c>
      <c r="BB1199" s="19">
        <f t="shared" ref="BB1199" si="1577">BE1199*BF1199</f>
        <v>0</v>
      </c>
      <c r="BC1199" s="19">
        <f t="shared" ref="BC1199" si="1578">AY1199*AX1199</f>
        <v>0</v>
      </c>
      <c r="BD1199" s="17">
        <f t="shared" ref="BD1199" si="1579">((BB1199+BC1199)=0)*(MAX(BA1199,AZ1199))</f>
        <v>1965</v>
      </c>
      <c r="BE1199" s="17">
        <f t="shared" ref="BE1199" si="1580">(AG1199&gt;AK1199)*AF1199</f>
        <v>0</v>
      </c>
      <c r="BF1199" s="38">
        <f t="shared" ref="BF1199" si="1581">(AG1199&gt;AK1199)*AG1199</f>
        <v>0</v>
      </c>
      <c r="BG1199" s="38">
        <f t="shared" ref="BG1199" si="1582">((AG1199-BD1199)*(BD1199&gt;0)*BE1199)</f>
        <v>0</v>
      </c>
      <c r="BH1199" s="38">
        <f t="shared" ref="BH1199" si="1583">BB1199-(MAX(BD1198,AZ1199,BB1199,AT1199))*BE1199</f>
        <v>0</v>
      </c>
      <c r="BI1199" s="38">
        <f t="shared" ref="BI1199" si="1584">((BG1199+BH1199)*BE1199)-AH1199</f>
        <v>-1.7000000000000002</v>
      </c>
      <c r="BJ1199" s="5">
        <f t="shared" ref="BJ1199" si="1585">AP1199*AE1199</f>
        <v>0</v>
      </c>
      <c r="BK1199" s="5">
        <f t="shared" ref="BK1199" si="1586">BC1199-AZ1199*AX1199</f>
        <v>0</v>
      </c>
      <c r="BL1199" s="22">
        <f t="shared" ref="BL1199" si="1587">AU1199*AM1199+BK1199</f>
        <v>17.5</v>
      </c>
      <c r="BM1199" s="5">
        <f t="shared" si="1449"/>
        <v>15.8</v>
      </c>
      <c r="BN1199" s="66">
        <f t="shared" ref="BN1199" si="1588">BM1199*100</f>
        <v>1580</v>
      </c>
      <c r="BO1199" s="5">
        <f>AP1199*BP1239</f>
        <v>0</v>
      </c>
      <c r="BP1199" s="5">
        <f>AU1199*BP1239</f>
        <v>-39</v>
      </c>
      <c r="BQ1199" s="5">
        <f t="shared" si="1358"/>
        <v>-39</v>
      </c>
      <c r="BR1199" s="356">
        <f t="shared" ref="BR1199" si="1589">BQ1199+BP1199+BO1199+BN1199</f>
        <v>1502</v>
      </c>
      <c r="BS1199" s="5">
        <f t="shared" ref="BS1199" si="1590">AK1199</f>
        <v>1923.7</v>
      </c>
      <c r="BU1199" s="306">
        <f t="shared" ref="BU1199" si="1591">J1199</f>
        <v>44648</v>
      </c>
      <c r="BV1199" s="38">
        <f t="shared" ref="BV1199" si="1592">AK1199</f>
        <v>1923.7</v>
      </c>
      <c r="BW1199" s="66">
        <f>BV27*BV1199</f>
        <v>158485.74724007252</v>
      </c>
      <c r="BX1199" s="66">
        <f t="shared" ref="BX1199" si="1593">BW1199-BW1198</f>
        <v>-2512.7698138078558</v>
      </c>
      <c r="BY1199" s="17">
        <f t="shared" ref="BY1199" si="1594">((BV1199-BV1198)&gt;0)*1</f>
        <v>0</v>
      </c>
      <c r="BZ1199" s="17">
        <f t="shared" ref="BZ1199" si="1595">((BV1199-BV1198)&lt;0)*1</f>
        <v>1</v>
      </c>
      <c r="CA1199" s="66">
        <f t="shared" ref="CA1199" si="1596">CB1199-CB1198</f>
        <v>1502</v>
      </c>
      <c r="CB1199" s="66">
        <f>N3+CE1199</f>
        <v>308829</v>
      </c>
      <c r="CC1199" s="66">
        <f>MAX(BW301:BW1201)</f>
        <v>167078.59614434009</v>
      </c>
      <c r="CD1199" s="66">
        <f t="shared" ref="CD1199" si="1597">BW1199-CC1199</f>
        <v>-8592.8489042675646</v>
      </c>
      <c r="CE1199" s="66">
        <f t="shared" si="1360"/>
        <v>258829</v>
      </c>
      <c r="CF1199" s="66">
        <f>MAX(CE404:CE1199)</f>
        <v>258829</v>
      </c>
      <c r="CG1199" s="66">
        <f t="shared" ref="CG1199" si="1598">CE1199-CF1199</f>
        <v>0</v>
      </c>
      <c r="CH1199" s="370">
        <f t="shared" si="1357"/>
        <v>44648</v>
      </c>
      <c r="CI1199" s="17">
        <f t="shared" si="1400"/>
        <v>1</v>
      </c>
      <c r="CJ1199" s="17">
        <f t="shared" si="1401"/>
        <v>0</v>
      </c>
      <c r="CK1199" s="38">
        <f t="shared" si="1480"/>
        <v>2028</v>
      </c>
      <c r="CL1199" s="38">
        <f t="shared" ref="CL1199" si="1599">BV1199-CK1199</f>
        <v>-104.29999999999995</v>
      </c>
      <c r="CM1199" s="58"/>
      <c r="DD1199" s="59"/>
    </row>
    <row r="1200" spans="1:147" ht="16.5" customHeight="1" x14ac:dyDescent="0.25">
      <c r="B1200" s="254">
        <f t="shared" si="1363"/>
        <v>44361</v>
      </c>
      <c r="C1200" s="5">
        <f t="shared" si="1366"/>
        <v>57473</v>
      </c>
      <c r="D1200" s="5">
        <v>0</v>
      </c>
      <c r="E1200" s="66">
        <f t="shared" si="1368"/>
        <v>0</v>
      </c>
      <c r="F1200" s="66">
        <f t="shared" si="1364"/>
        <v>-2559.0000000000005</v>
      </c>
      <c r="G1200" s="4">
        <f t="shared" si="1367"/>
        <v>54914</v>
      </c>
      <c r="H1200" s="8">
        <f t="shared" si="1365"/>
        <v>-4.4525255337288822E-2</v>
      </c>
      <c r="J1200" s="306">
        <v>44655</v>
      </c>
      <c r="K1200" s="176">
        <f t="shared" si="1542"/>
        <v>1923.7</v>
      </c>
      <c r="L1200" s="176">
        <v>1947.7</v>
      </c>
      <c r="M1200" s="176">
        <v>1915.6</v>
      </c>
      <c r="N1200" s="178">
        <v>1946.8</v>
      </c>
      <c r="O1200" s="5">
        <f t="shared" si="1370"/>
        <v>32.100000000000136</v>
      </c>
      <c r="P1200" s="8">
        <f t="shared" si="1371"/>
        <v>1.6686593543691914E-2</v>
      </c>
      <c r="Q1200" s="8">
        <f>(AVERAGE(P1197:P1199))*Q1239</f>
        <v>1.5556710604444905E-2</v>
      </c>
      <c r="R1200" s="8">
        <f>P1199/P1239</f>
        <v>1.0448636043897275</v>
      </c>
      <c r="S1200" s="109">
        <f t="shared" si="1349"/>
        <v>1893.7735558102295</v>
      </c>
      <c r="T1200" s="5">
        <f t="shared" si="1350"/>
        <v>28.700000000000045</v>
      </c>
      <c r="U1200" s="8">
        <f t="shared" si="1458"/>
        <v>0.52166666666666595</v>
      </c>
      <c r="V1200" s="19">
        <f t="shared" si="1563"/>
        <v>0</v>
      </c>
      <c r="W1200" s="109">
        <f t="shared" si="1352"/>
        <v>1953.6264441897706</v>
      </c>
      <c r="X1200" s="5">
        <f t="shared" si="1353"/>
        <v>31.299999999999955</v>
      </c>
      <c r="Y1200" s="8">
        <f t="shared" si="1459"/>
        <v>0.47833333333333405</v>
      </c>
      <c r="Z1200" s="5">
        <f t="shared" si="1354"/>
        <v>0</v>
      </c>
      <c r="AA1200" s="5">
        <f>K1200*AA1239</f>
        <v>25.008099999999999</v>
      </c>
      <c r="AB1200" s="5">
        <f t="shared" si="1435"/>
        <v>26.130053504938743</v>
      </c>
      <c r="AC1200" s="2">
        <f t="shared" si="1333"/>
        <v>44655</v>
      </c>
      <c r="AD1200" s="43">
        <f t="shared" si="1460"/>
        <v>1895</v>
      </c>
      <c r="AE1200" s="54">
        <v>5.0999999999999996</v>
      </c>
      <c r="AF1200" s="131">
        <f>(AK1199&gt;AF1239)*1</f>
        <v>1</v>
      </c>
      <c r="AG1200" s="112">
        <f>MROUND((AD1200*AG1239),5)</f>
        <v>1860</v>
      </c>
      <c r="AH1200" s="113">
        <f>MROUND((AE1200*AH1239),0.1)</f>
        <v>0.9</v>
      </c>
      <c r="AI1200" s="60">
        <f t="shared" si="1437"/>
        <v>23.099999999999909</v>
      </c>
      <c r="AJ1200" s="215">
        <f t="shared" si="1355"/>
        <v>1923.7</v>
      </c>
      <c r="AK1200" s="133">
        <f t="shared" si="1356"/>
        <v>1946.8</v>
      </c>
      <c r="AL1200" s="41">
        <f t="shared" si="1373"/>
        <v>1955</v>
      </c>
      <c r="AM1200" s="56">
        <f t="shared" si="1297"/>
        <v>10.4</v>
      </c>
      <c r="AN1200" s="82">
        <f t="shared" ref="AN1200" si="1600">(AI1200&gt;0)*1</f>
        <v>1</v>
      </c>
      <c r="AO1200" s="82">
        <f t="shared" ref="AO1200" si="1601">(AI1200&lt;0)*1</f>
        <v>0</v>
      </c>
      <c r="AP1200" s="33">
        <f>(BD1199=0)*1</f>
        <v>0</v>
      </c>
      <c r="AQ1200" s="29">
        <f t="shared" ref="AQ1200" si="1602">AP1200*AE1200</f>
        <v>0</v>
      </c>
      <c r="AR1200" s="86">
        <f t="shared" ref="AR1200" si="1603">(AK1200&gt;AD1200)*1</f>
        <v>1</v>
      </c>
      <c r="AS1200" s="33">
        <f t="shared" ref="AS1200" si="1604">(AD1200&gt;AK1200)*AP1200</f>
        <v>0</v>
      </c>
      <c r="AT1200" s="19">
        <f t="shared" ref="AT1200" si="1605">AS1200*AD1200</f>
        <v>0</v>
      </c>
      <c r="AU1200" s="18">
        <f t="shared" ref="AU1200" si="1606">(BD1199&gt;0)*1</f>
        <v>1</v>
      </c>
      <c r="AV1200" s="5">
        <f t="shared" ref="AV1200" si="1607">AU1200*AM1200</f>
        <v>10.4</v>
      </c>
      <c r="AW1200" s="17">
        <f t="shared" ref="AW1200" si="1608">(AK1200&lt;AL1200)*AU1200</f>
        <v>1</v>
      </c>
      <c r="AX1200" s="17">
        <f t="shared" ref="AX1200" si="1609">(AK1200&gt;AL1200)*AU1200</f>
        <v>0</v>
      </c>
      <c r="AY1200" s="17">
        <f t="shared" ref="AY1200" si="1610">AX1200*AL1200</f>
        <v>0</v>
      </c>
      <c r="AZ1200" s="19">
        <f t="shared" si="1379"/>
        <v>1965</v>
      </c>
      <c r="BA1200" s="19">
        <f t="shared" ref="BA1200" si="1611">AT1200*AS1200</f>
        <v>0</v>
      </c>
      <c r="BB1200" s="19">
        <f t="shared" ref="BB1200" si="1612">BE1200*BF1200</f>
        <v>0</v>
      </c>
      <c r="BC1200" s="19">
        <f t="shared" ref="BC1200" si="1613">AY1200*AX1200</f>
        <v>0</v>
      </c>
      <c r="BD1200" s="17">
        <f t="shared" ref="BD1200" si="1614">((BB1200+BC1200)=0)*(MAX(BA1200,AZ1200))</f>
        <v>1965</v>
      </c>
      <c r="BE1200" s="17">
        <f t="shared" ref="BE1200" si="1615">(AG1200&gt;AK1200)*AF1200</f>
        <v>0</v>
      </c>
      <c r="BF1200" s="38">
        <f t="shared" ref="BF1200" si="1616">(AG1200&gt;AK1200)*AG1200</f>
        <v>0</v>
      </c>
      <c r="BG1200" s="38">
        <f t="shared" ref="BG1200" si="1617">((AG1200-BD1200)*(BD1200&gt;0)*BE1200)</f>
        <v>0</v>
      </c>
      <c r="BH1200" s="38">
        <f t="shared" ref="BH1200" si="1618">BB1200-(MAX(BD1199,AZ1200,BB1200,AT1200))*BE1200</f>
        <v>0</v>
      </c>
      <c r="BI1200" s="38">
        <f t="shared" ref="BI1200" si="1619">((BG1200+BH1200)*BE1200)-AH1200</f>
        <v>-0.9</v>
      </c>
      <c r="BJ1200" s="5">
        <f t="shared" ref="BJ1200" si="1620">AP1200*AE1200</f>
        <v>0</v>
      </c>
      <c r="BK1200" s="5">
        <f t="shared" ref="BK1200" si="1621">BC1200-AZ1200*AX1200</f>
        <v>0</v>
      </c>
      <c r="BL1200" s="22">
        <f t="shared" ref="BL1200" si="1622">AU1200*AM1200+BK1200</f>
        <v>10.4</v>
      </c>
      <c r="BM1200" s="5">
        <f t="shared" si="1449"/>
        <v>9.5</v>
      </c>
      <c r="BN1200" s="66">
        <f t="shared" ref="BN1200" si="1623">BM1200*100</f>
        <v>950</v>
      </c>
      <c r="BO1200" s="5">
        <f>AP1200*BP1239</f>
        <v>0</v>
      </c>
      <c r="BP1200" s="5">
        <f>AU1200*BP1239</f>
        <v>-39</v>
      </c>
      <c r="BQ1200" s="5">
        <f t="shared" si="1358"/>
        <v>-39</v>
      </c>
      <c r="BR1200" s="356">
        <f t="shared" ref="BR1200" si="1624">BQ1200+BP1200+BO1200+BN1200</f>
        <v>872</v>
      </c>
      <c r="BS1200" s="5">
        <f t="shared" ref="BS1200" si="1625">AK1200</f>
        <v>1946.8</v>
      </c>
      <c r="BU1200" s="306">
        <f t="shared" ref="BU1200" si="1626">J1200</f>
        <v>44655</v>
      </c>
      <c r="BV1200" s="38">
        <f t="shared" ref="BV1200" si="1627">AK1200</f>
        <v>1946.8</v>
      </c>
      <c r="BW1200" s="66">
        <f>BV27*BV1200</f>
        <v>160388.86142692372</v>
      </c>
      <c r="BX1200" s="66">
        <f t="shared" ref="BX1200" si="1628">BW1200-BW1199</f>
        <v>1903.1141868511913</v>
      </c>
      <c r="BY1200" s="17">
        <f t="shared" ref="BY1200" si="1629">((BV1200-BV1199)&gt;0)*1</f>
        <v>1</v>
      </c>
      <c r="BZ1200" s="17">
        <f t="shared" ref="BZ1200" si="1630">((BV1200-BV1199)&lt;0)*1</f>
        <v>0</v>
      </c>
      <c r="CA1200" s="66">
        <f t="shared" ref="CA1200" si="1631">CB1200-CB1199</f>
        <v>872</v>
      </c>
      <c r="CB1200" s="66">
        <f>N3+CE1200</f>
        <v>309701</v>
      </c>
      <c r="CC1200" s="66">
        <f>MAX(BW301:BW1200)</f>
        <v>167078.59614434009</v>
      </c>
      <c r="CD1200" s="66">
        <f t="shared" ref="CD1200" si="1632">BW1200-CC1200</f>
        <v>-6689.7347174163733</v>
      </c>
      <c r="CE1200" s="66">
        <f t="shared" si="1360"/>
        <v>259701</v>
      </c>
      <c r="CF1200" s="66">
        <f>MAX(CE404:CE1200)</f>
        <v>259701</v>
      </c>
      <c r="CG1200" s="66">
        <f t="shared" ref="CG1200" si="1633">CE1200-CF1200</f>
        <v>0</v>
      </c>
      <c r="CH1200" s="370">
        <f t="shared" si="1357"/>
        <v>44655</v>
      </c>
      <c r="CI1200" s="17">
        <f t="shared" si="1400"/>
        <v>1</v>
      </c>
      <c r="CJ1200" s="17">
        <f t="shared" si="1401"/>
        <v>0</v>
      </c>
      <c r="CK1200" s="38">
        <f t="shared" si="1480"/>
        <v>2028</v>
      </c>
      <c r="CL1200" s="38">
        <f t="shared" ref="CL1200" si="1634">BV1200-CK1200</f>
        <v>-81.200000000000045</v>
      </c>
      <c r="CM1200" s="58"/>
      <c r="CN1200" s="58"/>
      <c r="CO1200" s="58"/>
      <c r="DD1200" s="59"/>
      <c r="DE1200" s="59"/>
      <c r="DF1200" s="59"/>
    </row>
    <row r="1201" spans="2:117" ht="16.5" customHeight="1" x14ac:dyDescent="0.25">
      <c r="B1201" s="254">
        <f t="shared" si="1363"/>
        <v>44368</v>
      </c>
      <c r="C1201" s="5">
        <f t="shared" si="1366"/>
        <v>54914</v>
      </c>
      <c r="D1201" s="5">
        <v>0</v>
      </c>
      <c r="E1201" s="66">
        <f t="shared" si="1368"/>
        <v>0</v>
      </c>
      <c r="F1201" s="66">
        <f t="shared" si="1364"/>
        <v>491</v>
      </c>
      <c r="G1201" s="4">
        <f t="shared" si="1367"/>
        <v>55405</v>
      </c>
      <c r="H1201" s="8">
        <f t="shared" si="1365"/>
        <v>8.9412535965327604E-3</v>
      </c>
      <c r="J1201" s="306">
        <v>44662</v>
      </c>
      <c r="K1201" s="176">
        <f t="shared" si="1542"/>
        <v>1946.8</v>
      </c>
      <c r="L1201" s="176">
        <v>1985.8</v>
      </c>
      <c r="M1201" s="176">
        <v>1942.9</v>
      </c>
      <c r="N1201" s="178">
        <v>1974</v>
      </c>
      <c r="O1201" s="5">
        <f t="shared" si="1370"/>
        <v>42.899999999999864</v>
      </c>
      <c r="P1201" s="8">
        <f t="shared" si="1371"/>
        <v>2.2036161906718647E-2</v>
      </c>
      <c r="Q1201" s="8">
        <f>(AVERAGE(P1198:P1200))*Q1239</f>
        <v>1.1103860573794408E-2</v>
      </c>
      <c r="R1201" s="8">
        <f>P1200/P1239</f>
        <v>0.47322077411526903</v>
      </c>
      <c r="S1201" s="109">
        <f t="shared" si="1349"/>
        <v>1925.183004234937</v>
      </c>
      <c r="T1201" s="5">
        <f t="shared" si="1350"/>
        <v>21.799999999999955</v>
      </c>
      <c r="U1201" s="8">
        <f t="shared" si="1458"/>
        <v>0.51555555555555654</v>
      </c>
      <c r="V1201" s="19">
        <f t="shared" si="1563"/>
        <v>0</v>
      </c>
      <c r="W1201" s="109">
        <f t="shared" si="1352"/>
        <v>1968.4169957650629</v>
      </c>
      <c r="X1201" s="5">
        <f t="shared" si="1353"/>
        <v>23.200000000000045</v>
      </c>
      <c r="Y1201" s="8">
        <f t="shared" si="1459"/>
        <v>0.48444444444444346</v>
      </c>
      <c r="Z1201" s="5">
        <f t="shared" si="1354"/>
        <v>4</v>
      </c>
      <c r="AA1201" s="5">
        <f>K1201*AA1239</f>
        <v>25.308399999999999</v>
      </c>
      <c r="AB1201" s="5">
        <f t="shared" ref="AB1201:AB1204" si="1635">AA1201*R1201</f>
        <v>11.976460639618875</v>
      </c>
      <c r="AC1201" s="2">
        <f t="shared" ref="AC1201:AC1208" si="1636">J1201</f>
        <v>44662</v>
      </c>
      <c r="AD1201" s="43">
        <f t="shared" si="1460"/>
        <v>1925</v>
      </c>
      <c r="AE1201" s="54">
        <v>5.0999999999999996</v>
      </c>
      <c r="AF1201" s="131">
        <f>(AK1200&gt;AF1239)*1</f>
        <v>1</v>
      </c>
      <c r="AG1201" s="112">
        <f>MROUND((AD1201*AG1239),5)</f>
        <v>1890</v>
      </c>
      <c r="AH1201" s="113">
        <f>MROUND((AE1201*AH1239),0.1)</f>
        <v>0.9</v>
      </c>
      <c r="AI1201" s="60">
        <f t="shared" si="1437"/>
        <v>27.200000000000045</v>
      </c>
      <c r="AJ1201" s="215">
        <f t="shared" si="1355"/>
        <v>1946.8</v>
      </c>
      <c r="AK1201" s="133">
        <f t="shared" si="1356"/>
        <v>1974</v>
      </c>
      <c r="AL1201" s="41">
        <f t="shared" si="1373"/>
        <v>1970</v>
      </c>
      <c r="AM1201" s="56">
        <f t="shared" si="1297"/>
        <v>12.5</v>
      </c>
      <c r="AN1201" s="82">
        <f t="shared" ref="AN1201" si="1637">(AI1201&gt;0)*1</f>
        <v>1</v>
      </c>
      <c r="AO1201" s="82">
        <f t="shared" ref="AO1201" si="1638">(AI1201&lt;0)*1</f>
        <v>0</v>
      </c>
      <c r="AP1201" s="270">
        <f>(BD1200=0)*1</f>
        <v>0</v>
      </c>
      <c r="AQ1201" s="29">
        <f t="shared" ref="AQ1201" si="1639">AP1201*AE1201</f>
        <v>0</v>
      </c>
      <c r="AR1201" s="86">
        <f t="shared" ref="AR1201" si="1640">(AK1201&gt;AD1201)*1</f>
        <v>1</v>
      </c>
      <c r="AS1201" s="33">
        <f t="shared" ref="AS1201" si="1641">(AD1201&gt;AK1201)*AP1201</f>
        <v>0</v>
      </c>
      <c r="AT1201" s="19">
        <f t="shared" ref="AT1201" si="1642">AS1201*AD1201</f>
        <v>0</v>
      </c>
      <c r="AU1201" s="18">
        <f t="shared" ref="AU1201" si="1643">(BD1200&gt;0)*1</f>
        <v>1</v>
      </c>
      <c r="AV1201" s="5">
        <f t="shared" ref="AV1201" si="1644">AU1201*AM1201</f>
        <v>12.5</v>
      </c>
      <c r="AW1201" s="17">
        <f t="shared" ref="AW1201" si="1645">(AK1201&lt;AL1201)*AU1201</f>
        <v>0</v>
      </c>
      <c r="AX1201" s="17">
        <f t="shared" ref="AX1201" si="1646">(AK1201&gt;AL1201)*AU1201</f>
        <v>1</v>
      </c>
      <c r="AY1201" s="17">
        <f t="shared" ref="AY1201" si="1647">AX1201*AL1201</f>
        <v>1970</v>
      </c>
      <c r="AZ1201" s="19">
        <f t="shared" si="1379"/>
        <v>1965</v>
      </c>
      <c r="BA1201" s="19">
        <f t="shared" ref="BA1201" si="1648">AT1201*AS1201</f>
        <v>0</v>
      </c>
      <c r="BB1201" s="19">
        <f t="shared" ref="BB1201" si="1649">BE1201*BF1201</f>
        <v>0</v>
      </c>
      <c r="BC1201" s="19">
        <f t="shared" ref="BC1201" si="1650">AY1201*AX1201</f>
        <v>1970</v>
      </c>
      <c r="BD1201" s="17">
        <f t="shared" ref="BD1201" si="1651">((BB1201+BC1201)=0)*(MAX(BA1201,AZ1201))</f>
        <v>0</v>
      </c>
      <c r="BE1201" s="17">
        <f t="shared" ref="BE1201" si="1652">(AG1201&gt;AK1201)*AF1201</f>
        <v>0</v>
      </c>
      <c r="BF1201" s="38">
        <f t="shared" ref="BF1201" si="1653">(AG1201&gt;AK1201)*AG1201</f>
        <v>0</v>
      </c>
      <c r="BG1201" s="38">
        <f t="shared" ref="BG1201" si="1654">((AG1201-BD1201)*(BD1201&gt;0)*BE1201)</f>
        <v>0</v>
      </c>
      <c r="BH1201" s="38">
        <f t="shared" ref="BH1201" si="1655">BB1201-(MAX(BD1200,AZ1201,BB1201,AT1201))*BE1201</f>
        <v>0</v>
      </c>
      <c r="BI1201" s="38">
        <f t="shared" ref="BI1201" si="1656">((BG1201+BH1201)*BE1201)-AH1201</f>
        <v>-0.9</v>
      </c>
      <c r="BJ1201" s="5">
        <f t="shared" ref="BJ1201" si="1657">AP1201*AE1201</f>
        <v>0</v>
      </c>
      <c r="BK1201" s="5">
        <f t="shared" ref="BK1201" si="1658">BC1201-AZ1201*AX1201</f>
        <v>5</v>
      </c>
      <c r="BL1201" s="22">
        <f t="shared" ref="BL1201" si="1659">AU1201*AM1201+BK1201</f>
        <v>17.5</v>
      </c>
      <c r="BM1201" s="5">
        <f t="shared" si="1449"/>
        <v>16.600000000000001</v>
      </c>
      <c r="BN1201" s="66">
        <f t="shared" ref="BN1201" si="1660">BM1201*100</f>
        <v>1660.0000000000002</v>
      </c>
      <c r="BO1201" s="5">
        <f>AP1201*BP1239</f>
        <v>0</v>
      </c>
      <c r="BP1201" s="5">
        <f>AU1201*BP1239</f>
        <v>-39</v>
      </c>
      <c r="BQ1201" s="5">
        <f t="shared" si="1358"/>
        <v>-39</v>
      </c>
      <c r="BR1201" s="356">
        <f t="shared" ref="BR1201" si="1661">BQ1201+BP1201+BO1201+BN1201</f>
        <v>1582.0000000000002</v>
      </c>
      <c r="BS1201" s="5">
        <f t="shared" ref="BS1201" si="1662">AK1201</f>
        <v>1974</v>
      </c>
      <c r="BU1201" s="306">
        <f t="shared" ref="BU1201" si="1663">J1201</f>
        <v>44662</v>
      </c>
      <c r="BV1201" s="38">
        <f t="shared" ref="BV1201" si="1664">AK1201</f>
        <v>1974</v>
      </c>
      <c r="BW1201" s="66">
        <f>BV27*BV1201</f>
        <v>162629.75778546714</v>
      </c>
      <c r="BX1201" s="66">
        <f t="shared" ref="BX1201" si="1665">BW1201-BW1200</f>
        <v>2240.8963585434249</v>
      </c>
      <c r="BY1201" s="17">
        <f t="shared" ref="BY1201" si="1666">((BV1201-BV1200)&gt;0)*1</f>
        <v>1</v>
      </c>
      <c r="BZ1201" s="17">
        <f t="shared" ref="BZ1201" si="1667">((BV1201-BV1200)&lt;0)*1</f>
        <v>0</v>
      </c>
      <c r="CA1201" s="66">
        <f t="shared" ref="CA1201" si="1668">CB1201-CB1200</f>
        <v>1582</v>
      </c>
      <c r="CB1201" s="66">
        <f>N3+CE1201</f>
        <v>311283</v>
      </c>
      <c r="CC1201" s="66">
        <f>MAX(BW302:BW1201)</f>
        <v>167078.59614434009</v>
      </c>
      <c r="CD1201" s="66">
        <f t="shared" ref="CD1201" si="1669">BW1201-CC1201</f>
        <v>-4448.8383588729484</v>
      </c>
      <c r="CE1201" s="66">
        <f t="shared" si="1360"/>
        <v>261283</v>
      </c>
      <c r="CF1201" s="66">
        <f>MAX(CE404:CE1201)</f>
        <v>261283</v>
      </c>
      <c r="CG1201" s="66">
        <f t="shared" ref="CG1201" si="1670">CE1201-CF1201</f>
        <v>0</v>
      </c>
      <c r="CH1201" s="370">
        <f t="shared" si="1357"/>
        <v>44662</v>
      </c>
      <c r="CI1201" s="17">
        <f t="shared" si="1400"/>
        <v>1</v>
      </c>
      <c r="CJ1201" s="17">
        <f t="shared" si="1401"/>
        <v>0</v>
      </c>
      <c r="CK1201" s="38">
        <f t="shared" si="1480"/>
        <v>2028</v>
      </c>
      <c r="CL1201" s="38">
        <f t="shared" ref="CL1201" si="1671">BV1201-CK1201</f>
        <v>-54</v>
      </c>
      <c r="CM1201" s="58"/>
      <c r="CN1201" s="58"/>
      <c r="CO1201" s="58"/>
      <c r="DD1201" s="59"/>
      <c r="DE1201" s="59"/>
      <c r="DF1201" s="59"/>
    </row>
    <row r="1202" spans="2:117" ht="15" customHeight="1" x14ac:dyDescent="0.25">
      <c r="B1202" s="254">
        <f t="shared" si="1363"/>
        <v>44375</v>
      </c>
      <c r="C1202" s="5">
        <f t="shared" si="1366"/>
        <v>55405</v>
      </c>
      <c r="D1202" s="5">
        <v>0</v>
      </c>
      <c r="E1202" s="66">
        <f t="shared" si="1368"/>
        <v>0</v>
      </c>
      <c r="F1202" s="66">
        <f t="shared" si="1364"/>
        <v>1531</v>
      </c>
      <c r="G1202" s="4">
        <f t="shared" si="1367"/>
        <v>56936</v>
      </c>
      <c r="H1202" s="8">
        <f t="shared" si="1365"/>
        <v>2.76328851186716E-2</v>
      </c>
      <c r="J1202" s="306">
        <v>44669</v>
      </c>
      <c r="K1202" s="176">
        <f t="shared" si="1542"/>
        <v>1974</v>
      </c>
      <c r="L1202" s="176">
        <v>2003</v>
      </c>
      <c r="M1202" s="176">
        <v>1928</v>
      </c>
      <c r="N1202" s="178">
        <v>1934.5</v>
      </c>
      <c r="O1202" s="5">
        <f t="shared" si="1370"/>
        <v>75</v>
      </c>
      <c r="P1202" s="8">
        <f t="shared" si="1371"/>
        <v>3.7993920972644375E-2</v>
      </c>
      <c r="Q1202" s="8">
        <f>(AVERAGE(P1199:P1201))*Q1239</f>
        <v>1.0075530222167114E-2</v>
      </c>
      <c r="R1202" s="8">
        <f>P1201/P1239</f>
        <v>0.62493100036998983</v>
      </c>
      <c r="S1202" s="109">
        <f t="shared" si="1349"/>
        <v>1954.1109033414421</v>
      </c>
      <c r="T1202" s="5">
        <f t="shared" si="1350"/>
        <v>19</v>
      </c>
      <c r="U1202" s="8">
        <f t="shared" si="1458"/>
        <v>0.52500000000000002</v>
      </c>
      <c r="V1202" s="19">
        <f t="shared" si="1563"/>
        <v>20.5</v>
      </c>
      <c r="W1202" s="109">
        <f t="shared" si="1352"/>
        <v>1993.8890966585579</v>
      </c>
      <c r="X1202" s="5">
        <f t="shared" si="1353"/>
        <v>21</v>
      </c>
      <c r="Y1202" s="8">
        <f t="shared" si="1459"/>
        <v>0.47499999999999998</v>
      </c>
      <c r="Z1202" s="5">
        <f t="shared" si="1354"/>
        <v>0</v>
      </c>
      <c r="AA1202" s="5">
        <f>K1202*AA1239</f>
        <v>25.661999999999999</v>
      </c>
      <c r="AB1202" s="5">
        <f t="shared" si="1635"/>
        <v>16.036979331494678</v>
      </c>
      <c r="AC1202" s="2">
        <f t="shared" si="1636"/>
        <v>44669</v>
      </c>
      <c r="AD1202" s="43">
        <f t="shared" si="1460"/>
        <v>1955</v>
      </c>
      <c r="AE1202" s="54">
        <v>7.8</v>
      </c>
      <c r="AF1202" s="131">
        <f>(AK1201&gt;AF1239)*1</f>
        <v>1</v>
      </c>
      <c r="AG1202" s="112">
        <f>MROUND((AD1202*AG1239),5)</f>
        <v>1915</v>
      </c>
      <c r="AH1202" s="113">
        <f>MROUND((AE1202*AH1239),0.1)</f>
        <v>1.4000000000000001</v>
      </c>
      <c r="AI1202" s="60">
        <f t="shared" si="1437"/>
        <v>-39.5</v>
      </c>
      <c r="AJ1202" s="215">
        <f t="shared" si="1355"/>
        <v>1974</v>
      </c>
      <c r="AK1202" s="216">
        <f t="shared" si="1356"/>
        <v>1934.5</v>
      </c>
      <c r="AL1202" s="41">
        <f t="shared" si="1373"/>
        <v>1995</v>
      </c>
      <c r="AM1202" s="56">
        <f t="shared" si="1297"/>
        <v>5.8000000000000007</v>
      </c>
      <c r="AN1202" s="82">
        <f t="shared" ref="AN1202" si="1672">(AI1202&gt;0)*1</f>
        <v>0</v>
      </c>
      <c r="AO1202" s="82">
        <f t="shared" ref="AO1202" si="1673">(AI1202&lt;0)*1</f>
        <v>1</v>
      </c>
      <c r="AP1202" s="33">
        <f t="shared" ref="AP1202" si="1674">(BD1201=0)*1</f>
        <v>1</v>
      </c>
      <c r="AQ1202" s="29">
        <f t="shared" ref="AQ1202" si="1675">AP1202*AE1202</f>
        <v>7.8</v>
      </c>
      <c r="AR1202" s="86">
        <f t="shared" ref="AR1202" si="1676">(AK1202&gt;AD1202)*1</f>
        <v>0</v>
      </c>
      <c r="AS1202" s="33">
        <f t="shared" ref="AS1202" si="1677">(AD1202&gt;AK1202)*AP1202</f>
        <v>1</v>
      </c>
      <c r="AT1202" s="19">
        <f t="shared" ref="AT1202" si="1678">AS1202*AD1202</f>
        <v>1955</v>
      </c>
      <c r="AU1202" s="18">
        <f t="shared" ref="AU1202" si="1679">(BD1201&gt;0)*1</f>
        <v>0</v>
      </c>
      <c r="AV1202" s="5">
        <f t="shared" ref="AV1202" si="1680">AU1202*AM1202</f>
        <v>0</v>
      </c>
      <c r="AW1202" s="17">
        <f t="shared" ref="AW1202" si="1681">(AK1202&lt;AL1202)*AU1202</f>
        <v>0</v>
      </c>
      <c r="AX1202" s="17">
        <f t="shared" ref="AX1202" si="1682">(AK1202&gt;AL1202)*AU1202</f>
        <v>0</v>
      </c>
      <c r="AY1202" s="17">
        <f t="shared" ref="AY1202" si="1683">AX1202*AL1202</f>
        <v>0</v>
      </c>
      <c r="AZ1202" s="19">
        <f t="shared" si="1379"/>
        <v>0</v>
      </c>
      <c r="BA1202" s="19">
        <f t="shared" ref="BA1202" si="1684">AT1202*AS1202</f>
        <v>1955</v>
      </c>
      <c r="BB1202" s="19">
        <f t="shared" ref="BB1202" si="1685">BE1202*BF1202</f>
        <v>0</v>
      </c>
      <c r="BC1202" s="19">
        <f t="shared" ref="BC1202" si="1686">AY1202*AX1202</f>
        <v>0</v>
      </c>
      <c r="BD1202" s="17">
        <f t="shared" ref="BD1202:BD1203" si="1687">((BB1202+BC1202)=0)*(MAX(BA1202,AZ1202))</f>
        <v>1955</v>
      </c>
      <c r="BE1202" s="17">
        <f t="shared" ref="BE1202" si="1688">(AG1202&gt;AK1202)*AF1202</f>
        <v>0</v>
      </c>
      <c r="BF1202" s="38">
        <f t="shared" ref="BF1202" si="1689">(AG1202&gt;AK1202)*AG1202</f>
        <v>0</v>
      </c>
      <c r="BG1202" s="38">
        <f t="shared" ref="BG1202" si="1690">((AG1202-BD1202)*(BD1202&gt;0)*BE1202)</f>
        <v>0</v>
      </c>
      <c r="BH1202" s="38">
        <f t="shared" ref="BH1202" si="1691">BB1202-(MAX(BD1201,AZ1202,BB1202,AT1202))*BE1202</f>
        <v>0</v>
      </c>
      <c r="BI1202" s="38">
        <f t="shared" ref="BI1202" si="1692">((BG1202+BH1202)*BE1202)-AH1202</f>
        <v>-1.4000000000000001</v>
      </c>
      <c r="BJ1202" s="5">
        <f t="shared" ref="BJ1202" si="1693">AP1202*AE1202</f>
        <v>7.8</v>
      </c>
      <c r="BK1202" s="5">
        <f t="shared" ref="BK1202" si="1694">BC1202-AZ1202*AX1202</f>
        <v>0</v>
      </c>
      <c r="BL1202" s="22">
        <f t="shared" ref="BL1202" si="1695">AU1202*AM1202+BK1202</f>
        <v>0</v>
      </c>
      <c r="BM1202" s="5">
        <f t="shared" si="1449"/>
        <v>6.3999999999999995</v>
      </c>
      <c r="BN1202" s="66">
        <f t="shared" ref="BN1202" si="1696">BM1202*100</f>
        <v>640</v>
      </c>
      <c r="BO1202" s="5">
        <f>AP1202*BP1239</f>
        <v>-39</v>
      </c>
      <c r="BP1202" s="5">
        <f>AU1202*BP1239</f>
        <v>0</v>
      </c>
      <c r="BQ1202" s="5">
        <f t="shared" si="1358"/>
        <v>-39</v>
      </c>
      <c r="BR1202" s="356">
        <f t="shared" ref="BR1202" si="1697">BQ1202+BP1202+BO1202+BN1202</f>
        <v>562</v>
      </c>
      <c r="BS1202" s="5">
        <f t="shared" ref="BS1202" si="1698">AK1202</f>
        <v>1934.5</v>
      </c>
      <c r="BU1202" s="306">
        <f t="shared" ref="BU1202" si="1699">J1202</f>
        <v>44669</v>
      </c>
      <c r="BV1202" s="38">
        <f t="shared" ref="BV1202" si="1700">AK1202</f>
        <v>1934.5</v>
      </c>
      <c r="BW1202" s="66">
        <f>BV27*BV1202</f>
        <v>159375.5149118471</v>
      </c>
      <c r="BX1202" s="66">
        <f t="shared" ref="BX1202" si="1701">BW1202-BW1201</f>
        <v>-3254.2428736200382</v>
      </c>
      <c r="BY1202" s="17">
        <f t="shared" ref="BY1202" si="1702">((BV1202-BV1201)&gt;0)*1</f>
        <v>0</v>
      </c>
      <c r="BZ1202" s="17">
        <f t="shared" ref="BZ1202" si="1703">((BV1202-BV1201)&lt;0)*1</f>
        <v>1</v>
      </c>
      <c r="CA1202" s="66">
        <f t="shared" ref="CA1202:CA1212" si="1704">CB1202-CB1201</f>
        <v>562</v>
      </c>
      <c r="CB1202" s="66">
        <f>N3+CE1202</f>
        <v>311845</v>
      </c>
      <c r="CC1202" s="66">
        <f>MAX(BW302:BW1202)</f>
        <v>167078.59614434009</v>
      </c>
      <c r="CD1202" s="66">
        <f t="shared" ref="CD1202" si="1705">BW1202-CC1202</f>
        <v>-7703.0812324929866</v>
      </c>
      <c r="CE1202" s="66">
        <f t="shared" si="1360"/>
        <v>261845</v>
      </c>
      <c r="CF1202" s="66">
        <f>MAX(CE404:CE1202)</f>
        <v>261845</v>
      </c>
      <c r="CG1202" s="66">
        <f t="shared" ref="CG1202" si="1706">CE1202-CF1202</f>
        <v>0</v>
      </c>
      <c r="CH1202" s="370">
        <f t="shared" si="1357"/>
        <v>44669</v>
      </c>
      <c r="CI1202" s="17">
        <f t="shared" si="1400"/>
        <v>1</v>
      </c>
      <c r="CJ1202" s="17">
        <f t="shared" si="1401"/>
        <v>0</v>
      </c>
      <c r="CK1202" s="38">
        <f t="shared" si="1480"/>
        <v>2028</v>
      </c>
      <c r="CL1202" s="38">
        <f t="shared" ref="CL1202" si="1707">BV1202-CK1202</f>
        <v>-93.5</v>
      </c>
      <c r="CM1202" s="58"/>
      <c r="CN1202" s="58"/>
      <c r="CO1202" s="58"/>
      <c r="DD1202" s="59"/>
      <c r="DE1202" s="59"/>
      <c r="DF1202" s="59"/>
    </row>
    <row r="1203" spans="2:117" ht="13.5" customHeight="1" x14ac:dyDescent="0.25">
      <c r="B1203" s="254">
        <f t="shared" si="1363"/>
        <v>44382</v>
      </c>
      <c r="C1203" s="5">
        <f t="shared" si="1366"/>
        <v>56936</v>
      </c>
      <c r="D1203" s="5">
        <v>0</v>
      </c>
      <c r="E1203" s="66">
        <f t="shared" si="1368"/>
        <v>0</v>
      </c>
      <c r="F1203" s="66">
        <f t="shared" si="1364"/>
        <v>451.00000000000006</v>
      </c>
      <c r="G1203" s="4">
        <f t="shared" si="1367"/>
        <v>57387</v>
      </c>
      <c r="H1203" s="8">
        <f t="shared" si="1365"/>
        <v>7.9211746522411131E-3</v>
      </c>
      <c r="J1203" s="306">
        <v>44676</v>
      </c>
      <c r="K1203" s="176">
        <f t="shared" si="1542"/>
        <v>1934.5</v>
      </c>
      <c r="L1203" s="176">
        <v>1935.5</v>
      </c>
      <c r="M1203" s="176">
        <v>1870.9</v>
      </c>
      <c r="N1203" s="178">
        <v>1911.5</v>
      </c>
      <c r="O1203" s="5">
        <f t="shared" si="1370"/>
        <v>64.599999999999909</v>
      </c>
      <c r="P1203" s="8">
        <f t="shared" si="1371"/>
        <v>3.3393641767898635E-2</v>
      </c>
      <c r="Q1203" s="8">
        <f>(AVERAGE(P1200:P1202))*Q1239</f>
        <v>1.0228890189740658E-2</v>
      </c>
      <c r="R1203" s="8">
        <f>P1202/P1239</f>
        <v>1.0774825099725629</v>
      </c>
      <c r="S1203" s="109">
        <f t="shared" ref="S1203:S1207" si="1708">(-Q1203*K1203)+K1203</f>
        <v>1914.7122119279468</v>
      </c>
      <c r="T1203" s="5">
        <f t="shared" ref="T1203:T1207" si="1709">MAX(1,(K1203-AD1203))</f>
        <v>19.5</v>
      </c>
      <c r="U1203" s="8">
        <f t="shared" ref="U1203:U1206" si="1710">((T1203+X1203)-T1203)/(T1203+X1203)</f>
        <v>0.51249999999999996</v>
      </c>
      <c r="V1203" s="19">
        <f t="shared" si="1563"/>
        <v>3.5</v>
      </c>
      <c r="W1203" s="109">
        <f t="shared" si="1352"/>
        <v>1954.2877880720532</v>
      </c>
      <c r="X1203" s="5">
        <f t="shared" si="1353"/>
        <v>20.5</v>
      </c>
      <c r="Y1203" s="8">
        <f t="shared" si="1459"/>
        <v>0.48750000000000004</v>
      </c>
      <c r="Z1203" s="5">
        <f t="shared" si="1354"/>
        <v>0</v>
      </c>
      <c r="AA1203" s="5">
        <f>K1203*AA1239</f>
        <v>25.148499999999999</v>
      </c>
      <c r="AB1203" s="5">
        <f t="shared" si="1635"/>
        <v>27.097068902044995</v>
      </c>
      <c r="AC1203" s="2">
        <f t="shared" si="1636"/>
        <v>44676</v>
      </c>
      <c r="AD1203" s="43">
        <f t="shared" si="1460"/>
        <v>1915</v>
      </c>
      <c r="AE1203" s="54">
        <v>8</v>
      </c>
      <c r="AF1203" s="131">
        <f>(AK1202&gt;AF1239)*1</f>
        <v>1</v>
      </c>
      <c r="AG1203" s="112">
        <f>MROUND((AD1203*AG1239),5)</f>
        <v>1880</v>
      </c>
      <c r="AH1203" s="113">
        <v>2.2999999999999998</v>
      </c>
      <c r="AI1203" s="60">
        <f t="shared" si="1437"/>
        <v>-23</v>
      </c>
      <c r="AJ1203" s="215">
        <f t="shared" si="1355"/>
        <v>1934.5</v>
      </c>
      <c r="AK1203" s="216">
        <f t="shared" si="1356"/>
        <v>1911.5</v>
      </c>
      <c r="AL1203" s="41">
        <f t="shared" si="1373"/>
        <v>1955</v>
      </c>
      <c r="AM1203" s="56">
        <f t="shared" si="1297"/>
        <v>7.6000000000000005</v>
      </c>
      <c r="AN1203" s="82">
        <f t="shared" ref="AN1203" si="1711">(AI1203&gt;0)*1</f>
        <v>0</v>
      </c>
      <c r="AO1203" s="82">
        <f t="shared" ref="AO1203" si="1712">(AI1203&lt;0)*1</f>
        <v>1</v>
      </c>
      <c r="AP1203" s="33">
        <f t="shared" ref="AP1203" si="1713">(BD1202=0)*1</f>
        <v>0</v>
      </c>
      <c r="AQ1203" s="29">
        <f t="shared" ref="AQ1203" si="1714">AP1203*AE1203</f>
        <v>0</v>
      </c>
      <c r="AR1203" s="86">
        <f t="shared" ref="AR1203" si="1715">(AK1203&gt;AD1203)*1</f>
        <v>0</v>
      </c>
      <c r="AS1203" s="33">
        <f t="shared" ref="AS1203" si="1716">(AD1203&gt;AK1203)*AP1203</f>
        <v>0</v>
      </c>
      <c r="AT1203" s="19">
        <f t="shared" ref="AT1203" si="1717">AS1203*AD1203</f>
        <v>0</v>
      </c>
      <c r="AU1203" s="18">
        <f t="shared" ref="AU1203" si="1718">(BD1202&gt;0)*1</f>
        <v>1</v>
      </c>
      <c r="AV1203" s="5">
        <f t="shared" ref="AV1203" si="1719">AU1203*AM1203</f>
        <v>7.6000000000000005</v>
      </c>
      <c r="AW1203" s="17">
        <f t="shared" ref="AW1203" si="1720">(AK1203&lt;AL1203)*AU1203</f>
        <v>1</v>
      </c>
      <c r="AX1203" s="17">
        <f t="shared" ref="AX1203" si="1721">(AK1203&gt;AL1203)*AU1203</f>
        <v>0</v>
      </c>
      <c r="AY1203" s="17">
        <f t="shared" ref="AY1203" si="1722">AX1203*AL1203</f>
        <v>0</v>
      </c>
      <c r="AZ1203" s="19">
        <f t="shared" ref="AZ1203" si="1723">BD1202-(BE1202*BD1202)</f>
        <v>1955</v>
      </c>
      <c r="BA1203" s="19">
        <f t="shared" ref="BA1203" si="1724">AT1203*AS1203</f>
        <v>0</v>
      </c>
      <c r="BB1203" s="19">
        <f t="shared" ref="BB1203" si="1725">BE1203*BF1203</f>
        <v>0</v>
      </c>
      <c r="BC1203" s="19">
        <f t="shared" ref="BC1203" si="1726">AY1203*AX1203</f>
        <v>0</v>
      </c>
      <c r="BD1203" s="17">
        <f t="shared" si="1687"/>
        <v>1955</v>
      </c>
      <c r="BE1203" s="17">
        <f t="shared" ref="BE1203" si="1727">(AG1203&gt;AK1203)*AF1203</f>
        <v>0</v>
      </c>
      <c r="BF1203" s="38">
        <f t="shared" ref="BF1203" si="1728">(AG1203&gt;AK1203)*AG1203</f>
        <v>0</v>
      </c>
      <c r="BG1203" s="38">
        <f t="shared" ref="BG1203" si="1729">((AG1203-BD1203)*(BD1203&gt;0)*BE1203)</f>
        <v>0</v>
      </c>
      <c r="BH1203" s="38">
        <f t="shared" ref="BH1203" si="1730">BB1203-(MAX(BD1202,AZ1203,BB1203,AT1203))*BE1203</f>
        <v>0</v>
      </c>
      <c r="BI1203" s="38">
        <f t="shared" ref="BI1203" si="1731">((BG1203+BH1203)*BE1203)-AH1203</f>
        <v>-2.2999999999999998</v>
      </c>
      <c r="BJ1203" s="5">
        <f t="shared" ref="BJ1203" si="1732">AP1203*AE1203</f>
        <v>0</v>
      </c>
      <c r="BK1203" s="5">
        <f t="shared" ref="BK1203" si="1733">BC1203-AZ1203*AX1203</f>
        <v>0</v>
      </c>
      <c r="BL1203" s="22">
        <f t="shared" ref="BL1203" si="1734">AU1203*AM1203+BK1203</f>
        <v>7.6000000000000005</v>
      </c>
      <c r="BM1203" s="5">
        <f t="shared" si="1449"/>
        <v>5.3000000000000007</v>
      </c>
      <c r="BN1203" s="66">
        <f t="shared" ref="BN1203" si="1735">BM1203*100</f>
        <v>530.00000000000011</v>
      </c>
      <c r="BO1203" s="5">
        <f>AP1203*BP1239</f>
        <v>0</v>
      </c>
      <c r="BP1203" s="5">
        <f>AU1203*BP1239</f>
        <v>-39</v>
      </c>
      <c r="BQ1203" s="5">
        <f t="shared" si="1358"/>
        <v>-39</v>
      </c>
      <c r="BR1203" s="356">
        <f t="shared" ref="BR1203" si="1736">BQ1203+BP1203+BO1203+BN1203</f>
        <v>452.00000000000011</v>
      </c>
      <c r="BS1203" s="5">
        <f t="shared" ref="BS1203" si="1737">AK1203</f>
        <v>1911.5</v>
      </c>
      <c r="BU1203" s="306">
        <f t="shared" ref="BU1203" si="1738">J1203</f>
        <v>44676</v>
      </c>
      <c r="BV1203" s="38">
        <f t="shared" ref="BV1203" si="1739">AK1203</f>
        <v>1911.5</v>
      </c>
      <c r="BW1203" s="66">
        <f>BV27*BV1203</f>
        <v>157480.63931454936</v>
      </c>
      <c r="BX1203" s="66">
        <f t="shared" ref="BX1203" si="1740">BW1203-BW1202</f>
        <v>-1894.8755972977378</v>
      </c>
      <c r="BY1203" s="17">
        <f t="shared" ref="BY1203" si="1741">((BV1203-BV1202)&gt;0)*1</f>
        <v>0</v>
      </c>
      <c r="BZ1203" s="17">
        <f t="shared" ref="BZ1203" si="1742">((BV1203-BV1202)&lt;0)*1</f>
        <v>1</v>
      </c>
      <c r="CA1203" s="66">
        <f t="shared" si="1704"/>
        <v>452</v>
      </c>
      <c r="CB1203" s="66">
        <f>N3+CE1203</f>
        <v>312297</v>
      </c>
      <c r="CC1203" s="66">
        <f>MAX(BW302:BW1203)</f>
        <v>167078.59614434009</v>
      </c>
      <c r="CD1203" s="66">
        <f t="shared" ref="CD1203" si="1743">BW1203-CC1203</f>
        <v>-9597.9568297907244</v>
      </c>
      <c r="CE1203" s="66">
        <f t="shared" si="1360"/>
        <v>262297</v>
      </c>
      <c r="CF1203" s="66">
        <f>MAX(CE404:CE1203)</f>
        <v>262297</v>
      </c>
      <c r="CG1203" s="66">
        <f t="shared" ref="CG1203" si="1744">CE1203-CF1203</f>
        <v>0</v>
      </c>
      <c r="CH1203" s="370">
        <f t="shared" si="1357"/>
        <v>44676</v>
      </c>
      <c r="CI1203" s="17">
        <f t="shared" si="1400"/>
        <v>1</v>
      </c>
      <c r="CJ1203" s="17">
        <f t="shared" si="1401"/>
        <v>0</v>
      </c>
      <c r="CK1203" s="38">
        <f t="shared" si="1480"/>
        <v>2028</v>
      </c>
      <c r="CL1203" s="38">
        <f t="shared" ref="CL1203" si="1745">BV1203-CK1203</f>
        <v>-116.5</v>
      </c>
      <c r="CM1203" s="58"/>
      <c r="CN1203" s="58"/>
      <c r="CO1203" s="58"/>
      <c r="DD1203" s="59"/>
      <c r="DE1203" s="59"/>
      <c r="DF1203" s="59"/>
    </row>
    <row r="1204" spans="2:117" ht="16.5" customHeight="1" x14ac:dyDescent="0.25">
      <c r="B1204" s="254">
        <f t="shared" si="1363"/>
        <v>44389</v>
      </c>
      <c r="C1204" s="5">
        <f t="shared" si="1366"/>
        <v>57387</v>
      </c>
      <c r="D1204" s="5">
        <v>0</v>
      </c>
      <c r="E1204" s="66">
        <f t="shared" si="1368"/>
        <v>0</v>
      </c>
      <c r="F1204" s="66">
        <f t="shared" si="1364"/>
        <v>651</v>
      </c>
      <c r="G1204" s="4">
        <f t="shared" si="1367"/>
        <v>58038</v>
      </c>
      <c r="H1204" s="8">
        <f t="shared" si="1365"/>
        <v>1.1344032620628365E-2</v>
      </c>
      <c r="J1204" s="306">
        <v>44683</v>
      </c>
      <c r="K1204" s="176">
        <v>1910.7</v>
      </c>
      <c r="L1204" s="176">
        <v>1910.7</v>
      </c>
      <c r="M1204" s="176">
        <v>1849.7</v>
      </c>
      <c r="N1204" s="178">
        <v>1883.7</v>
      </c>
      <c r="O1204" s="5">
        <f t="shared" si="1370"/>
        <v>61</v>
      </c>
      <c r="P1204" s="8">
        <f t="shared" si="1371"/>
        <v>3.192547233998011E-2</v>
      </c>
      <c r="Q1204" s="8">
        <f>(AVERAGE(P1201:P1203))*Q1239</f>
        <v>1.2456496619634889E-2</v>
      </c>
      <c r="R1204" s="8">
        <f>P1203/P1239</f>
        <v>0.94702162946294499</v>
      </c>
      <c r="S1204" s="109">
        <f t="shared" si="1708"/>
        <v>1886.8993719088637</v>
      </c>
      <c r="T1204" s="5">
        <f t="shared" si="1709"/>
        <v>25.700000000000045</v>
      </c>
      <c r="U1204" s="8">
        <f t="shared" si="1710"/>
        <v>0.4859999999999991</v>
      </c>
      <c r="V1204" s="19">
        <f t="shared" si="1563"/>
        <v>1.2999999999999545</v>
      </c>
      <c r="W1204" s="109">
        <f t="shared" si="1352"/>
        <v>1934.5006280911364</v>
      </c>
      <c r="X1204" s="5">
        <f t="shared" si="1353"/>
        <v>24.299999999999955</v>
      </c>
      <c r="Y1204" s="8">
        <f t="shared" si="1459"/>
        <v>0.5140000000000009</v>
      </c>
      <c r="Z1204" s="5">
        <f t="shared" si="1354"/>
        <v>0</v>
      </c>
      <c r="AA1204" s="5">
        <f>K1204*AA1239</f>
        <v>24.839099999999998</v>
      </c>
      <c r="AB1204" s="5">
        <f t="shared" si="1635"/>
        <v>23.523164956393035</v>
      </c>
      <c r="AC1204" s="2">
        <f t="shared" si="1636"/>
        <v>44683</v>
      </c>
      <c r="AD1204" s="43">
        <f t="shared" si="1460"/>
        <v>1885</v>
      </c>
      <c r="AE1204" s="54">
        <v>10</v>
      </c>
      <c r="AF1204" s="131">
        <f>(AK1203&gt;AF1239)*1</f>
        <v>1</v>
      </c>
      <c r="AG1204" s="112">
        <f>MROUND((AD1204*AG1239),5)</f>
        <v>1850</v>
      </c>
      <c r="AH1204" s="210">
        <v>2.9</v>
      </c>
      <c r="AI1204" s="60">
        <f t="shared" si="1437"/>
        <v>-27.799999999999955</v>
      </c>
      <c r="AJ1204" s="215">
        <f t="shared" si="1355"/>
        <v>1910.7</v>
      </c>
      <c r="AK1204" s="216">
        <f t="shared" si="1356"/>
        <v>1883.7</v>
      </c>
      <c r="AL1204" s="41">
        <f t="shared" si="1373"/>
        <v>1935</v>
      </c>
      <c r="AM1204" s="56">
        <f t="shared" si="1297"/>
        <v>13.200000000000001</v>
      </c>
      <c r="AN1204" s="82">
        <f t="shared" ref="AN1204:AN1205" si="1746">(AI1204&gt;0)*1</f>
        <v>0</v>
      </c>
      <c r="AO1204" s="82">
        <f t="shared" ref="AO1204:AO1205" si="1747">(AI1204&lt;0)*1</f>
        <v>1</v>
      </c>
      <c r="AP1204" s="33">
        <f t="shared" ref="AP1204" si="1748">(BD1203=0)*1</f>
        <v>0</v>
      </c>
      <c r="AQ1204" s="29">
        <f t="shared" ref="AQ1204" si="1749">AP1204*AE1204</f>
        <v>0</v>
      </c>
      <c r="AR1204" s="86">
        <f t="shared" ref="AR1204" si="1750">(AK1204&gt;AD1204)*1</f>
        <v>0</v>
      </c>
      <c r="AS1204" s="33">
        <f t="shared" ref="AS1204" si="1751">(AD1204&gt;AK1204)*AP1204</f>
        <v>0</v>
      </c>
      <c r="AT1204" s="19">
        <f t="shared" ref="AT1204" si="1752">AS1204*AD1204</f>
        <v>0</v>
      </c>
      <c r="AU1204" s="18">
        <f t="shared" ref="AU1204" si="1753">(BD1203&gt;0)*1</f>
        <v>1</v>
      </c>
      <c r="AV1204" s="5">
        <f t="shared" ref="AV1204" si="1754">AU1204*AM1204</f>
        <v>13.200000000000001</v>
      </c>
      <c r="AW1204" s="17">
        <f t="shared" ref="AW1204" si="1755">(AK1204&lt;AL1204)*AU1204</f>
        <v>1</v>
      </c>
      <c r="AX1204" s="17">
        <f t="shared" ref="AX1204" si="1756">(AK1204&gt;AL1204)*AU1204</f>
        <v>0</v>
      </c>
      <c r="AY1204" s="17">
        <f t="shared" ref="AY1204" si="1757">AX1204*AL1204</f>
        <v>0</v>
      </c>
      <c r="AZ1204" s="19">
        <f t="shared" ref="AZ1204" si="1758">BD1203-(BE1203*BD1203)</f>
        <v>1955</v>
      </c>
      <c r="BA1204" s="19">
        <f t="shared" ref="BA1204" si="1759">AT1204*AS1204</f>
        <v>0</v>
      </c>
      <c r="BB1204" s="19">
        <f t="shared" ref="BB1204" si="1760">BE1204*BF1204</f>
        <v>0</v>
      </c>
      <c r="BC1204" s="19">
        <f t="shared" ref="BC1204" si="1761">AY1204*AX1204</f>
        <v>0</v>
      </c>
      <c r="BD1204" s="17">
        <f t="shared" ref="BD1204" si="1762">((BB1204+BC1204)=0)*(MAX(BA1204,AZ1204))</f>
        <v>1955</v>
      </c>
      <c r="BE1204" s="17">
        <f t="shared" ref="BE1204" si="1763">(AG1204&gt;AK1204)*AF1204</f>
        <v>0</v>
      </c>
      <c r="BF1204" s="38">
        <f t="shared" ref="BF1204" si="1764">(AG1204&gt;AK1204)*AG1204</f>
        <v>0</v>
      </c>
      <c r="BG1204" s="38">
        <f t="shared" ref="BG1204" si="1765">((AG1204-BD1204)*(BD1204&gt;0)*BE1204)</f>
        <v>0</v>
      </c>
      <c r="BH1204" s="38">
        <f t="shared" ref="BH1204" si="1766">BB1204-(MAX(BD1203,AZ1204,BB1204,AT1204))*BE1204</f>
        <v>0</v>
      </c>
      <c r="BI1204" s="38">
        <f t="shared" ref="BI1204" si="1767">((BG1204+BH1204)*BE1204)-AH1204</f>
        <v>-2.9</v>
      </c>
      <c r="BJ1204" s="5">
        <f t="shared" ref="BJ1204" si="1768">AP1204*AE1204</f>
        <v>0</v>
      </c>
      <c r="BK1204" s="5">
        <f t="shared" ref="BK1204" si="1769">BC1204-AZ1204*AX1204</f>
        <v>0</v>
      </c>
      <c r="BL1204" s="22">
        <f t="shared" ref="BL1204" si="1770">AU1204*AM1204+BK1204</f>
        <v>13.200000000000001</v>
      </c>
      <c r="BM1204" s="5">
        <f t="shared" si="1449"/>
        <v>10.3</v>
      </c>
      <c r="BN1204" s="66">
        <f t="shared" ref="BN1204" si="1771">BM1204*100</f>
        <v>1030</v>
      </c>
      <c r="BO1204" s="5">
        <f>AP1204*BP1239</f>
        <v>0</v>
      </c>
      <c r="BP1204" s="5">
        <f>AU1204*BP1239</f>
        <v>-39</v>
      </c>
      <c r="BQ1204" s="5">
        <f t="shared" si="1358"/>
        <v>-39</v>
      </c>
      <c r="BR1204" s="356">
        <f t="shared" ref="BR1204" si="1772">BQ1204+BP1204+BO1204+BN1204</f>
        <v>952</v>
      </c>
      <c r="BS1204" s="5">
        <f t="shared" ref="BS1204" si="1773">AK1204</f>
        <v>1883.7</v>
      </c>
      <c r="BU1204" s="306">
        <f t="shared" ref="BU1204" si="1774">J1204</f>
        <v>44683</v>
      </c>
      <c r="BV1204" s="38">
        <f t="shared" ref="BV1204" si="1775">AK1204</f>
        <v>1883.7</v>
      </c>
      <c r="BW1204" s="66">
        <f>BV27*BV1204</f>
        <v>155190.31141868513</v>
      </c>
      <c r="BX1204" s="66">
        <f t="shared" ref="BX1204" si="1776">BW1204-BW1203</f>
        <v>-2290.3278958642331</v>
      </c>
      <c r="BY1204" s="17">
        <f t="shared" ref="BY1204" si="1777">((BV1204-BV1203)&gt;0)*1</f>
        <v>0</v>
      </c>
      <c r="BZ1204" s="17">
        <f t="shared" ref="BZ1204" si="1778">((BV1204-BV1203)&lt;0)*1</f>
        <v>1</v>
      </c>
      <c r="CA1204" s="66">
        <f t="shared" si="1704"/>
        <v>952</v>
      </c>
      <c r="CB1204" s="66">
        <f>N3+CE1204</f>
        <v>313249</v>
      </c>
      <c r="CC1204" s="66">
        <f>MAX(BW302:BW1204)</f>
        <v>167078.59614434009</v>
      </c>
      <c r="CD1204" s="66">
        <f t="shared" ref="CD1204" si="1779">BW1204-CC1204</f>
        <v>-11888.284725654958</v>
      </c>
      <c r="CE1204" s="66">
        <f t="shared" si="1360"/>
        <v>263249</v>
      </c>
      <c r="CF1204" s="66">
        <f>MAX(CE404:CE1204)</f>
        <v>263249</v>
      </c>
      <c r="CG1204" s="66">
        <f t="shared" ref="CG1204" si="1780">CE1204-CF1204</f>
        <v>0</v>
      </c>
      <c r="CH1204" s="370">
        <f t="shared" si="1357"/>
        <v>44683</v>
      </c>
      <c r="CI1204" s="17">
        <f t="shared" si="1400"/>
        <v>1</v>
      </c>
      <c r="CJ1204" s="17">
        <f t="shared" si="1401"/>
        <v>0</v>
      </c>
      <c r="CK1204" s="38">
        <f t="shared" si="1480"/>
        <v>2028</v>
      </c>
      <c r="CL1204" s="38">
        <f t="shared" ref="CL1204" si="1781">BV1204-CK1204</f>
        <v>-144.29999999999995</v>
      </c>
      <c r="CM1204" s="58"/>
      <c r="CN1204" s="58"/>
      <c r="CO1204" s="58"/>
      <c r="DD1204" s="59"/>
      <c r="DE1204" s="59"/>
      <c r="DF1204" s="59"/>
    </row>
    <row r="1205" spans="2:117" ht="16.5" customHeight="1" x14ac:dyDescent="0.25">
      <c r="B1205" s="254">
        <f t="shared" si="1363"/>
        <v>44396</v>
      </c>
      <c r="C1205" s="5">
        <f t="shared" si="1366"/>
        <v>58038</v>
      </c>
      <c r="D1205" s="5">
        <v>0</v>
      </c>
      <c r="E1205" s="66">
        <f t="shared" si="1368"/>
        <v>0</v>
      </c>
      <c r="F1205" s="66">
        <f t="shared" si="1364"/>
        <v>541</v>
      </c>
      <c r="G1205" s="4">
        <f t="shared" si="1367"/>
        <v>58579</v>
      </c>
      <c r="H1205" s="8">
        <f t="shared" si="1365"/>
        <v>9.3214790309797037E-3</v>
      </c>
      <c r="J1205" s="306">
        <v>44690</v>
      </c>
      <c r="K1205" s="176">
        <f t="shared" ref="K1205:K1211" si="1782">N1204</f>
        <v>1883.7</v>
      </c>
      <c r="L1205" s="176">
        <v>1885.6</v>
      </c>
      <c r="M1205" s="176">
        <v>1797.2</v>
      </c>
      <c r="N1205" s="178">
        <v>1809.75</v>
      </c>
      <c r="O1205" s="5">
        <f t="shared" si="1370"/>
        <v>88.399999999999864</v>
      </c>
      <c r="P1205" s="8">
        <f t="shared" si="1371"/>
        <v>4.6928916494133811E-2</v>
      </c>
      <c r="Q1205" s="8">
        <f>(AVERAGE(P1202:P1204))*Q1239</f>
        <v>1.3775071344069748E-2</v>
      </c>
      <c r="R1205" s="8">
        <f>P1204/P1239</f>
        <v>0.9053853139745377</v>
      </c>
      <c r="S1205" s="109">
        <f t="shared" si="1708"/>
        <v>1857.751898109176</v>
      </c>
      <c r="T1205" s="5">
        <f t="shared" si="1709"/>
        <v>23.700000000000045</v>
      </c>
      <c r="U1205" s="8">
        <f t="shared" si="1710"/>
        <v>0.52599999999999913</v>
      </c>
      <c r="V1205" s="19">
        <f t="shared" si="1563"/>
        <v>50.25</v>
      </c>
      <c r="W1205" s="109">
        <f t="shared" si="1352"/>
        <v>1909.6481018908241</v>
      </c>
      <c r="X1205" s="5">
        <f t="shared" ref="X1205:X1206" si="1783">MAX(1,(AL1205-K1205))</f>
        <v>26.299999999999955</v>
      </c>
      <c r="Y1205" s="8">
        <f t="shared" ref="Y1205:Y1206" si="1784">100%-U1205</f>
        <v>0.47400000000000087</v>
      </c>
      <c r="Z1205" s="5">
        <f t="shared" ref="Z1205:Z1206" si="1785">MAX(0,(N1205-AL1205))</f>
        <v>0</v>
      </c>
      <c r="AA1205" s="5">
        <f>K1205*AA1239</f>
        <v>24.488099999999999</v>
      </c>
      <c r="AB1205" s="5">
        <f t="shared" ref="AB1205:AB1206" si="1786">AA1205*R1205</f>
        <v>22.171166107139875</v>
      </c>
      <c r="AC1205" s="2">
        <f t="shared" si="1636"/>
        <v>44690</v>
      </c>
      <c r="AD1205" s="43">
        <f t="shared" si="1460"/>
        <v>1860</v>
      </c>
      <c r="AE1205" s="54">
        <v>7.6</v>
      </c>
      <c r="AF1205" s="131">
        <f>(AK1204&gt;AF1239)*1</f>
        <v>1</v>
      </c>
      <c r="AG1205" s="112">
        <f>MROUND((AD1205*AG1239),5)</f>
        <v>1825</v>
      </c>
      <c r="AH1205" s="210">
        <v>2.1</v>
      </c>
      <c r="AI1205" s="60">
        <f t="shared" si="1437"/>
        <v>-73.950000000000045</v>
      </c>
      <c r="AJ1205" s="215">
        <f t="shared" si="1355"/>
        <v>1883.7</v>
      </c>
      <c r="AK1205" s="216">
        <f t="shared" si="1356"/>
        <v>1809.75</v>
      </c>
      <c r="AL1205" s="41">
        <f t="shared" si="1373"/>
        <v>1910</v>
      </c>
      <c r="AM1205" s="56">
        <f t="shared" si="1297"/>
        <v>12.100000000000001</v>
      </c>
      <c r="AN1205" s="82">
        <f t="shared" si="1746"/>
        <v>0</v>
      </c>
      <c r="AO1205" s="82">
        <f t="shared" si="1747"/>
        <v>1</v>
      </c>
      <c r="AP1205" s="33">
        <f t="shared" ref="AP1205" si="1787">(BD1204=0)*1</f>
        <v>0</v>
      </c>
      <c r="AQ1205" s="29">
        <f t="shared" ref="AQ1205" si="1788">AP1205*AE1205</f>
        <v>0</v>
      </c>
      <c r="AR1205" s="86">
        <f t="shared" ref="AR1205" si="1789">(AK1205&gt;AD1205)*1</f>
        <v>0</v>
      </c>
      <c r="AS1205" s="33">
        <f t="shared" ref="AS1205" si="1790">(AD1205&gt;AK1205)*AP1205</f>
        <v>0</v>
      </c>
      <c r="AT1205" s="19">
        <f t="shared" ref="AT1205" si="1791">AS1205*AD1205</f>
        <v>0</v>
      </c>
      <c r="AU1205" s="18">
        <f t="shared" ref="AU1205" si="1792">(BD1204&gt;0)*1</f>
        <v>1</v>
      </c>
      <c r="AV1205" s="5">
        <f t="shared" ref="AV1205" si="1793">AU1205*AM1205</f>
        <v>12.100000000000001</v>
      </c>
      <c r="AW1205" s="17">
        <f t="shared" ref="AW1205" si="1794">(AK1205&lt;AL1205)*AU1205</f>
        <v>1</v>
      </c>
      <c r="AX1205" s="17">
        <f t="shared" ref="AX1205" si="1795">(AK1205&gt;AL1205)*AU1205</f>
        <v>0</v>
      </c>
      <c r="AY1205" s="17">
        <f t="shared" ref="AY1205" si="1796">AX1205*AL1205</f>
        <v>0</v>
      </c>
      <c r="AZ1205" s="19">
        <f t="shared" ref="AZ1205" si="1797">BD1204-(BE1204*BD1204)</f>
        <v>1955</v>
      </c>
      <c r="BA1205" s="19">
        <f t="shared" ref="BA1205" si="1798">AT1205*AS1205</f>
        <v>0</v>
      </c>
      <c r="BB1205" s="19">
        <f t="shared" ref="BB1205" si="1799">BE1205*BF1205</f>
        <v>1825</v>
      </c>
      <c r="BC1205" s="19">
        <f t="shared" ref="BC1205" si="1800">AY1205*AX1205</f>
        <v>0</v>
      </c>
      <c r="BD1205" s="17">
        <f t="shared" ref="BD1205" si="1801">((BB1205+BC1205)=0)*(MAX(BA1205,AZ1205))</f>
        <v>0</v>
      </c>
      <c r="BE1205" s="17">
        <f t="shared" ref="BE1205" si="1802">(AG1205&gt;AK1205)*AF1205</f>
        <v>1</v>
      </c>
      <c r="BF1205" s="38">
        <f t="shared" ref="BF1205" si="1803">(AG1205&gt;AK1205)*AG1205</f>
        <v>1825</v>
      </c>
      <c r="BG1205" s="38">
        <f t="shared" ref="BG1205" si="1804">((AG1205-BD1205)*(BD1205&gt;0)*BE1205)</f>
        <v>0</v>
      </c>
      <c r="BH1205" s="38">
        <f t="shared" ref="BH1205" si="1805">BB1205-(MAX(BD1204,AZ1205,BB1205,AT1205))*BE1205</f>
        <v>-130</v>
      </c>
      <c r="BI1205" s="38">
        <f t="shared" ref="BI1205" si="1806">((BG1205+BH1205)*BE1205)-AH1205</f>
        <v>-132.1</v>
      </c>
      <c r="BJ1205" s="5">
        <f t="shared" ref="BJ1205" si="1807">AP1205*AE1205</f>
        <v>0</v>
      </c>
      <c r="BK1205" s="5">
        <f t="shared" ref="BK1205" si="1808">BC1205-AZ1205*AX1205</f>
        <v>0</v>
      </c>
      <c r="BL1205" s="22">
        <f t="shared" ref="BL1205" si="1809">AU1205*AM1205+BK1205</f>
        <v>12.100000000000001</v>
      </c>
      <c r="BM1205" s="5">
        <f t="shared" si="1449"/>
        <v>-120</v>
      </c>
      <c r="BN1205" s="66">
        <f>BM1205*100-(400)</f>
        <v>-12400</v>
      </c>
      <c r="BO1205" s="5">
        <f>AP1205*BP1239</f>
        <v>0</v>
      </c>
      <c r="BP1205" s="5">
        <f>AU1205*BP1239</f>
        <v>-39</v>
      </c>
      <c r="BQ1205" s="5">
        <f t="shared" si="1358"/>
        <v>-39</v>
      </c>
      <c r="BR1205" s="356">
        <f t="shared" ref="BR1205" si="1810">BQ1205+BP1205+BO1205+BN1205</f>
        <v>-12478</v>
      </c>
      <c r="BS1205" s="5">
        <f t="shared" ref="BS1205" si="1811">AK1205</f>
        <v>1809.75</v>
      </c>
      <c r="BU1205" s="306">
        <f t="shared" ref="BU1205" si="1812">J1205</f>
        <v>44690</v>
      </c>
      <c r="BV1205" s="38">
        <f t="shared" ref="BV1205" si="1813">AK1205</f>
        <v>1809.75</v>
      </c>
      <c r="BW1205" s="66">
        <f>BV27*BV1205</f>
        <v>149097.87444389521</v>
      </c>
      <c r="BX1205" s="66">
        <f t="shared" ref="BX1205" si="1814">BW1205-BW1204</f>
        <v>-6092.4369747899182</v>
      </c>
      <c r="BY1205" s="17">
        <f t="shared" ref="BY1205" si="1815">((BV1205-BV1204)&gt;0)*1</f>
        <v>0</v>
      </c>
      <c r="BZ1205" s="17">
        <f t="shared" ref="BZ1205" si="1816">((BV1205-BV1204)&lt;0)*1</f>
        <v>1</v>
      </c>
      <c r="CA1205" s="66">
        <f t="shared" si="1704"/>
        <v>-12478</v>
      </c>
      <c r="CB1205" s="66">
        <f>N3+CE1205</f>
        <v>300771</v>
      </c>
      <c r="CC1205" s="66">
        <f>MAX(BW302:BW1205)</f>
        <v>167078.59614434009</v>
      </c>
      <c r="CD1205" s="66">
        <f t="shared" ref="CD1205" si="1817">BW1205-CC1205</f>
        <v>-17980.721700444876</v>
      </c>
      <c r="CE1205" s="66">
        <f t="shared" si="1360"/>
        <v>250771</v>
      </c>
      <c r="CF1205" s="66">
        <f>MAX(CE404:CE1205)</f>
        <v>263249</v>
      </c>
      <c r="CG1205" s="66">
        <f t="shared" ref="CG1205" si="1818">CE1205-CF1205</f>
        <v>-12478</v>
      </c>
      <c r="CH1205" s="370">
        <f t="shared" si="1357"/>
        <v>44690</v>
      </c>
      <c r="CI1205" s="17">
        <f t="shared" si="1400"/>
        <v>0</v>
      </c>
      <c r="CJ1205" s="17">
        <f t="shared" si="1401"/>
        <v>1</v>
      </c>
      <c r="CK1205" s="38">
        <f t="shared" si="1480"/>
        <v>2028</v>
      </c>
      <c r="CL1205" s="38">
        <f t="shared" ref="CL1205" si="1819">BV1205-CK1205</f>
        <v>-218.25</v>
      </c>
      <c r="CM1205" s="58"/>
      <c r="CN1205" s="58"/>
      <c r="CO1205" s="58"/>
      <c r="DD1205" s="59"/>
      <c r="DE1205" s="59"/>
      <c r="DF1205" s="59"/>
    </row>
    <row r="1206" spans="2:117" ht="16.5" customHeight="1" x14ac:dyDescent="0.25">
      <c r="B1206" s="254">
        <f t="shared" si="1363"/>
        <v>44403</v>
      </c>
      <c r="C1206" s="5">
        <f t="shared" si="1366"/>
        <v>58579</v>
      </c>
      <c r="D1206" s="5">
        <v>0</v>
      </c>
      <c r="E1206" s="66">
        <f t="shared" si="1368"/>
        <v>0</v>
      </c>
      <c r="F1206" s="66">
        <f t="shared" si="1364"/>
        <v>661</v>
      </c>
      <c r="G1206" s="4">
        <f t="shared" si="1367"/>
        <v>59240</v>
      </c>
      <c r="H1206" s="8">
        <f t="shared" si="1365"/>
        <v>1.128390720223971E-2</v>
      </c>
      <c r="J1206" s="306">
        <v>44697</v>
      </c>
      <c r="K1206" s="176">
        <f t="shared" si="1782"/>
        <v>1809.75</v>
      </c>
      <c r="L1206" s="176">
        <v>1848.2</v>
      </c>
      <c r="M1206" s="176">
        <v>1785</v>
      </c>
      <c r="N1206" s="178">
        <v>1842.15</v>
      </c>
      <c r="O1206" s="5">
        <f t="shared" si="1370"/>
        <v>63.200000000000045</v>
      </c>
      <c r="P1206" s="8">
        <f t="shared" si="1371"/>
        <v>3.49219505456555E-2</v>
      </c>
      <c r="Q1206" s="8">
        <f>(AVERAGE(P1203:P1205))*Q1239</f>
        <v>1.496640408026834E-2</v>
      </c>
      <c r="R1206" s="8">
        <f>P1205/P1239</f>
        <v>1.3308730828492004</v>
      </c>
      <c r="S1206" s="109">
        <f t="shared" si="1708"/>
        <v>1782.6645502157344</v>
      </c>
      <c r="T1206" s="5">
        <f t="shared" si="1709"/>
        <v>24.75</v>
      </c>
      <c r="U1206" s="8">
        <f t="shared" si="1710"/>
        <v>0.505</v>
      </c>
      <c r="V1206" s="19">
        <f t="shared" si="1563"/>
        <v>0</v>
      </c>
      <c r="W1206" s="109">
        <f t="shared" si="1352"/>
        <v>1836.8354497842656</v>
      </c>
      <c r="X1206" s="5">
        <f t="shared" si="1783"/>
        <v>25.25</v>
      </c>
      <c r="Y1206" s="8">
        <f t="shared" si="1784"/>
        <v>0.495</v>
      </c>
      <c r="Z1206" s="5">
        <f t="shared" si="1785"/>
        <v>7.1500000000000909</v>
      </c>
      <c r="AA1206" s="5">
        <f>K1206*AA1239</f>
        <v>23.52675</v>
      </c>
      <c r="AB1206" s="5">
        <f t="shared" si="1786"/>
        <v>31.311118301922424</v>
      </c>
      <c r="AC1206" s="2">
        <f t="shared" si="1636"/>
        <v>44697</v>
      </c>
      <c r="AD1206" s="43">
        <f t="shared" si="1460"/>
        <v>1785</v>
      </c>
      <c r="AE1206" s="54">
        <v>9.8000000000000007</v>
      </c>
      <c r="AF1206" s="131">
        <f>(AK1205&gt;AF1239)*1</f>
        <v>1</v>
      </c>
      <c r="AG1206" s="112">
        <f>MROUND((AD1206*AG1239),5)</f>
        <v>1750</v>
      </c>
      <c r="AH1206" s="210">
        <v>4</v>
      </c>
      <c r="AI1206" s="60">
        <f t="shared" si="1437"/>
        <v>32.400000000000091</v>
      </c>
      <c r="AJ1206" s="215">
        <f t="shared" si="1355"/>
        <v>1809.75</v>
      </c>
      <c r="AK1206" s="216">
        <f t="shared" si="1356"/>
        <v>1842.15</v>
      </c>
      <c r="AL1206" s="41">
        <f t="shared" si="1373"/>
        <v>1835</v>
      </c>
      <c r="AM1206" s="56">
        <f t="shared" si="1297"/>
        <v>10.5</v>
      </c>
      <c r="AN1206" s="82">
        <f t="shared" ref="AN1206" si="1820">(AI1206&gt;0)*1</f>
        <v>1</v>
      </c>
      <c r="AO1206" s="82">
        <f t="shared" ref="AO1206" si="1821">(AI1206&lt;0)*1</f>
        <v>0</v>
      </c>
      <c r="AP1206" s="33">
        <f t="shared" ref="AP1206" si="1822">(BD1205=0)*1</f>
        <v>1</v>
      </c>
      <c r="AQ1206" s="29">
        <f t="shared" ref="AQ1206" si="1823">AP1206*AE1206</f>
        <v>9.8000000000000007</v>
      </c>
      <c r="AR1206" s="86">
        <f t="shared" ref="AR1206" si="1824">(AK1206&gt;AD1206)*1</f>
        <v>1</v>
      </c>
      <c r="AS1206" s="33">
        <f t="shared" ref="AS1206" si="1825">(AD1206&gt;AK1206)*AP1206</f>
        <v>0</v>
      </c>
      <c r="AT1206" s="19">
        <f t="shared" ref="AT1206" si="1826">AS1206*AD1206</f>
        <v>0</v>
      </c>
      <c r="AU1206" s="18">
        <f t="shared" ref="AU1206" si="1827">(BD1205&gt;0)*1</f>
        <v>0</v>
      </c>
      <c r="AV1206" s="5">
        <f t="shared" ref="AV1206" si="1828">AU1206*AM1206</f>
        <v>0</v>
      </c>
      <c r="AW1206" s="17">
        <f t="shared" ref="AW1206" si="1829">(AK1206&lt;AL1206)*AU1206</f>
        <v>0</v>
      </c>
      <c r="AX1206" s="17">
        <f t="shared" ref="AX1206" si="1830">(AK1206&gt;AL1206)*AU1206</f>
        <v>0</v>
      </c>
      <c r="AY1206" s="17">
        <f t="shared" ref="AY1206" si="1831">AX1206*AL1206</f>
        <v>0</v>
      </c>
      <c r="AZ1206" s="19">
        <f t="shared" ref="AZ1206" si="1832">BD1205-(BE1205*BD1205)</f>
        <v>0</v>
      </c>
      <c r="BA1206" s="19">
        <f t="shared" ref="BA1206:BA1211" si="1833">AT1206*AS1206</f>
        <v>0</v>
      </c>
      <c r="BB1206" s="19">
        <f t="shared" ref="BB1206:BB1211" si="1834">BE1206*BF1206</f>
        <v>0</v>
      </c>
      <c r="BC1206" s="19">
        <f t="shared" ref="BC1206" si="1835">AY1206*AX1206</f>
        <v>0</v>
      </c>
      <c r="BD1206" s="17">
        <f t="shared" ref="BD1206" si="1836">((BB1206+BC1206)=0)*(MAX(BA1206,AZ1206))</f>
        <v>0</v>
      </c>
      <c r="BE1206" s="17">
        <f t="shared" ref="BE1206" si="1837">(AG1206&gt;AK1206)*AF1206</f>
        <v>0</v>
      </c>
      <c r="BF1206" s="38">
        <f t="shared" ref="BF1206" si="1838">(AG1206&gt;AK1206)*AG1206</f>
        <v>0</v>
      </c>
      <c r="BG1206" s="38">
        <f t="shared" ref="BG1206" si="1839">((AG1206-BD1206)*(BD1206&gt;0)*BE1206)</f>
        <v>0</v>
      </c>
      <c r="BH1206" s="38">
        <f t="shared" ref="BH1206" si="1840">BB1206-(MAX(BD1205,AZ1206,BB1206,AT1206))*BE1206</f>
        <v>0</v>
      </c>
      <c r="BI1206" s="38">
        <f t="shared" ref="BI1206" si="1841">((BG1206+BH1206)*BE1206)-AH1206</f>
        <v>-4</v>
      </c>
      <c r="BJ1206" s="5">
        <f t="shared" ref="BJ1206" si="1842">AP1206*AE1206</f>
        <v>9.8000000000000007</v>
      </c>
      <c r="BK1206" s="5">
        <f t="shared" ref="BK1206" si="1843">BC1206-AZ1206*AX1206</f>
        <v>0</v>
      </c>
      <c r="BL1206" s="22">
        <f t="shared" ref="BL1206" si="1844">AU1206*AM1206+BK1206</f>
        <v>0</v>
      </c>
      <c r="BM1206" s="5">
        <f t="shared" si="1449"/>
        <v>5.8000000000000007</v>
      </c>
      <c r="BN1206" s="66">
        <f>BM1206*100</f>
        <v>580.00000000000011</v>
      </c>
      <c r="BO1206" s="5">
        <f>AP1206*BP1239</f>
        <v>-39</v>
      </c>
      <c r="BP1206" s="5">
        <f>AU1206*BP1239</f>
        <v>0</v>
      </c>
      <c r="BQ1206" s="5">
        <f t="shared" si="1358"/>
        <v>-39</v>
      </c>
      <c r="BR1206" s="356">
        <f t="shared" ref="BR1206:BR1208" si="1845">BQ1206+BP1206+BO1206+BN1206</f>
        <v>502.00000000000011</v>
      </c>
      <c r="BS1206" s="5">
        <f t="shared" ref="BS1206" si="1846">AK1206</f>
        <v>1842.15</v>
      </c>
      <c r="BU1206" s="306">
        <f t="shared" ref="BU1206" si="1847">J1206</f>
        <v>44697</v>
      </c>
      <c r="BV1206" s="67">
        <f t="shared" ref="BV1206" si="1848">AK1206</f>
        <v>1842.15</v>
      </c>
      <c r="BW1206" s="66">
        <f>BV27*BV1206</f>
        <v>151767.177459219</v>
      </c>
      <c r="BX1206" s="66">
        <f t="shared" ref="BX1206" si="1849">BW1206-BW1205</f>
        <v>2669.3030153237924</v>
      </c>
      <c r="BY1206" s="17">
        <f t="shared" ref="BY1206" si="1850">((BV1206-BV1205)&gt;0)*1</f>
        <v>1</v>
      </c>
      <c r="BZ1206" s="17">
        <f t="shared" ref="BZ1206" si="1851">((BV1206-BV1205)&lt;0)*1</f>
        <v>0</v>
      </c>
      <c r="CA1206" s="66">
        <f t="shared" si="1704"/>
        <v>502</v>
      </c>
      <c r="CB1206" s="66">
        <f>N3+CE1206</f>
        <v>301273</v>
      </c>
      <c r="CC1206" s="66">
        <f>MAX(BW302:BW1206)</f>
        <v>167078.59614434009</v>
      </c>
      <c r="CD1206" s="66">
        <f t="shared" ref="CD1206" si="1852">BW1206-CC1206</f>
        <v>-15311.418685121083</v>
      </c>
      <c r="CE1206" s="66">
        <f t="shared" si="1360"/>
        <v>251273</v>
      </c>
      <c r="CF1206" s="66">
        <f>MAX(CE404:CE1206)</f>
        <v>263249</v>
      </c>
      <c r="CG1206" s="66">
        <f t="shared" ref="CG1206" si="1853">CE1206-CF1206</f>
        <v>-11976</v>
      </c>
      <c r="CH1206" s="370">
        <f t="shared" si="1357"/>
        <v>44697</v>
      </c>
      <c r="CI1206" s="17">
        <f t="shared" si="1400"/>
        <v>1</v>
      </c>
      <c r="CJ1206" s="17">
        <f t="shared" si="1401"/>
        <v>0</v>
      </c>
      <c r="CK1206" s="38">
        <f t="shared" si="1480"/>
        <v>2028</v>
      </c>
      <c r="CL1206" s="38">
        <f t="shared" ref="CL1206:CL1211" si="1854">BV1206-CK1206</f>
        <v>-185.84999999999991</v>
      </c>
      <c r="CM1206" s="58"/>
      <c r="CN1206" s="58"/>
      <c r="CO1206" s="58"/>
      <c r="DD1206" s="59"/>
      <c r="DE1206" s="59"/>
      <c r="DF1206" s="59"/>
    </row>
    <row r="1207" spans="2:117" ht="16.5" customHeight="1" x14ac:dyDescent="0.25">
      <c r="B1207" s="254">
        <f t="shared" si="1363"/>
        <v>44410</v>
      </c>
      <c r="C1207" s="5">
        <f t="shared" si="1366"/>
        <v>59240</v>
      </c>
      <c r="D1207" s="5">
        <v>0</v>
      </c>
      <c r="E1207" s="66">
        <f t="shared" si="1368"/>
        <v>0</v>
      </c>
      <c r="F1207" s="66">
        <f t="shared" si="1364"/>
        <v>-2979</v>
      </c>
      <c r="G1207" s="4">
        <f t="shared" si="1367"/>
        <v>56261</v>
      </c>
      <c r="H1207" s="8">
        <f t="shared" si="1365"/>
        <v>-5.0286968264686024E-2</v>
      </c>
      <c r="J1207" s="306">
        <v>44704</v>
      </c>
      <c r="K1207" s="176">
        <f t="shared" si="1782"/>
        <v>1842.15</v>
      </c>
      <c r="L1207" s="176">
        <v>1875.5</v>
      </c>
      <c r="M1207" s="176">
        <v>1842.5</v>
      </c>
      <c r="N1207" s="178">
        <v>1858.5</v>
      </c>
      <c r="O1207" s="5">
        <f t="shared" si="1370"/>
        <v>33</v>
      </c>
      <c r="P1207" s="8">
        <f t="shared" si="1371"/>
        <v>1.7913850663626739E-2</v>
      </c>
      <c r="Q1207" s="8">
        <f>(AVERAGE(P1204:P1206))*Q1239</f>
        <v>1.5170178583969254E-2</v>
      </c>
      <c r="R1207" s="8">
        <f>P1206/P1239</f>
        <v>0.99036345720049823</v>
      </c>
      <c r="S1207" s="109">
        <f t="shared" si="1708"/>
        <v>1814.2042555215412</v>
      </c>
      <c r="T1207" s="5">
        <f t="shared" si="1709"/>
        <v>27.150000000000091</v>
      </c>
      <c r="U1207" s="8">
        <f t="shared" ref="U1207" si="1855">((T1207+X1207)-T1207)/(T1207+X1207)</f>
        <v>0.50636363636363468</v>
      </c>
      <c r="V1207" s="19">
        <f t="shared" ref="V1207" si="1856">MAX(0,(AD1207-N1207))</f>
        <v>0</v>
      </c>
      <c r="W1207" s="109">
        <f t="shared" si="1352"/>
        <v>1870.095744478459</v>
      </c>
      <c r="X1207" s="5">
        <f t="shared" ref="X1207" si="1857">MAX(1,(AL1207-K1207))</f>
        <v>27.849999999999909</v>
      </c>
      <c r="Y1207" s="8">
        <f t="shared" ref="Y1207" si="1858">100%-U1207</f>
        <v>0.49363636363636532</v>
      </c>
      <c r="Z1207" s="5">
        <f t="shared" ref="Z1207" si="1859">MAX(0,(N1207-AL1207))</f>
        <v>0</v>
      </c>
      <c r="AA1207" s="5">
        <f>K1207*AA1239</f>
        <v>23.947949999999999</v>
      </c>
      <c r="AB1207" s="5">
        <f t="shared" ref="AB1207" si="1860">AA1207*R1207</f>
        <v>23.71717455486467</v>
      </c>
      <c r="AC1207" s="2">
        <f t="shared" si="1636"/>
        <v>44704</v>
      </c>
      <c r="AD1207" s="43">
        <f t="shared" si="1460"/>
        <v>1815</v>
      </c>
      <c r="AE1207" s="54">
        <v>8.9</v>
      </c>
      <c r="AF1207" s="131">
        <f>(AK1206&gt;AF1239)*1</f>
        <v>1</v>
      </c>
      <c r="AG1207" s="112">
        <f>MROUND((AD1207*AG1239),5)</f>
        <v>1780</v>
      </c>
      <c r="AH1207" s="273">
        <v>0</v>
      </c>
      <c r="AI1207" s="60">
        <f t="shared" si="1437"/>
        <v>16.349999999999909</v>
      </c>
      <c r="AJ1207" s="215">
        <f t="shared" si="1355"/>
        <v>1842.15</v>
      </c>
      <c r="AK1207" s="216">
        <f t="shared" si="1356"/>
        <v>1858.5</v>
      </c>
      <c r="AL1207" s="41">
        <f t="shared" si="1373"/>
        <v>1870</v>
      </c>
      <c r="AM1207" s="56">
        <f t="shared" si="1297"/>
        <v>15.5</v>
      </c>
      <c r="AN1207" s="82">
        <f t="shared" ref="AN1207" si="1861">(AI1207&gt;0)*1</f>
        <v>1</v>
      </c>
      <c r="AO1207" s="82">
        <f t="shared" ref="AO1207" si="1862">(AI1207&lt;0)*1</f>
        <v>0</v>
      </c>
      <c r="AP1207" s="33">
        <f t="shared" ref="AP1207" si="1863">(BD1206=0)*1</f>
        <v>1</v>
      </c>
      <c r="AQ1207" s="29">
        <f t="shared" ref="AQ1207" si="1864">AP1207*AE1207</f>
        <v>8.9</v>
      </c>
      <c r="AR1207" s="86">
        <f t="shared" ref="AR1207" si="1865">(AK1207&gt;AD1207)*1</f>
        <v>1</v>
      </c>
      <c r="AS1207" s="33">
        <f t="shared" ref="AS1207" si="1866">(AD1207&gt;AK1207)*AP1207</f>
        <v>0</v>
      </c>
      <c r="AT1207" s="19">
        <f t="shared" ref="AT1207" si="1867">AS1207*AD1207</f>
        <v>0</v>
      </c>
      <c r="AU1207" s="18">
        <f t="shared" ref="AU1207" si="1868">(BD1206&gt;0)*1</f>
        <v>0</v>
      </c>
      <c r="AV1207" s="5">
        <f t="shared" ref="AV1207" si="1869">AU1207*AM1207</f>
        <v>0</v>
      </c>
      <c r="AW1207" s="17">
        <f t="shared" ref="AW1207" si="1870">(AK1207&lt;AL1207)*AU1207</f>
        <v>0</v>
      </c>
      <c r="AX1207" s="17">
        <f t="shared" ref="AX1207" si="1871">(AK1207&gt;AL1207)*AU1207</f>
        <v>0</v>
      </c>
      <c r="AY1207" s="17">
        <f t="shared" ref="AY1207" si="1872">AX1207*AL1207</f>
        <v>0</v>
      </c>
      <c r="AZ1207" s="19">
        <f t="shared" ref="AZ1207" si="1873">BD1206-(BE1206*BD1206)</f>
        <v>0</v>
      </c>
      <c r="BA1207" s="19">
        <f t="shared" si="1833"/>
        <v>0</v>
      </c>
      <c r="BB1207" s="19">
        <f t="shared" si="1834"/>
        <v>0</v>
      </c>
      <c r="BC1207" s="19">
        <f t="shared" ref="BC1207" si="1874">AY1207*AX1207</f>
        <v>0</v>
      </c>
      <c r="BD1207" s="17">
        <f t="shared" ref="BD1207" si="1875">((BB1207+BC1207)=0)*(MAX(BA1207,AZ1207))</f>
        <v>0</v>
      </c>
      <c r="BE1207" s="17">
        <f t="shared" ref="BE1207" si="1876">(AG1207&gt;AK1207)*AF1207</f>
        <v>0</v>
      </c>
      <c r="BF1207" s="38">
        <f t="shared" ref="BF1207" si="1877">(AG1207&gt;AK1207)*AG1207</f>
        <v>0</v>
      </c>
      <c r="BG1207" s="38">
        <f t="shared" ref="BG1207" si="1878">((AG1207-BD1207)*(BD1207&gt;0)*BE1207)</f>
        <v>0</v>
      </c>
      <c r="BH1207" s="38">
        <f t="shared" ref="BH1207" si="1879">BB1207-(MAX(BD1206,AZ1207,BB1207,AT1207))*BE1207</f>
        <v>0</v>
      </c>
      <c r="BI1207" s="38">
        <f t="shared" ref="BI1207" si="1880">((BG1207+BH1207)*BE1207)-AH1207</f>
        <v>0</v>
      </c>
      <c r="BJ1207" s="5">
        <f t="shared" ref="BJ1207" si="1881">AP1207*AE1207</f>
        <v>8.9</v>
      </c>
      <c r="BK1207" s="5">
        <f t="shared" ref="BK1207" si="1882">BC1207-AZ1207*AX1207</f>
        <v>0</v>
      </c>
      <c r="BL1207" s="22">
        <f t="shared" ref="BL1207" si="1883">AU1207*AM1207+BK1207</f>
        <v>0</v>
      </c>
      <c r="BM1207" s="5">
        <f t="shared" si="1449"/>
        <v>8.9</v>
      </c>
      <c r="BN1207" s="66">
        <f>BM1207*100</f>
        <v>890</v>
      </c>
      <c r="BO1207" s="5">
        <f>AP1207*BP1239</f>
        <v>-39</v>
      </c>
      <c r="BP1207" s="5">
        <f>AU1207*BP1239</f>
        <v>0</v>
      </c>
      <c r="BQ1207" s="5">
        <f t="shared" si="1358"/>
        <v>-39</v>
      </c>
      <c r="BR1207" s="356">
        <v>0</v>
      </c>
      <c r="BS1207" s="5">
        <f t="shared" ref="BS1207" si="1884">AK1207</f>
        <v>1858.5</v>
      </c>
      <c r="BU1207" s="306">
        <f t="shared" ref="BU1207" si="1885">J1207</f>
        <v>44704</v>
      </c>
      <c r="BV1207" s="67">
        <f t="shared" ref="BV1207" si="1886">AK1207</f>
        <v>1858.5</v>
      </c>
      <c r="BW1207" s="66">
        <f>BV27*BV1207</f>
        <v>153114.18685121107</v>
      </c>
      <c r="BX1207" s="66">
        <f t="shared" ref="BX1207" si="1887">BW1207-BW1206</f>
        <v>1347.0093919920619</v>
      </c>
      <c r="BY1207" s="17">
        <f t="shared" ref="BY1207" si="1888">((BV1207-BV1206)&gt;0)*1</f>
        <v>1</v>
      </c>
      <c r="BZ1207" s="17">
        <f t="shared" ref="BZ1207" si="1889">((BV1207-BV1206)&lt;0)*1</f>
        <v>0</v>
      </c>
      <c r="CA1207" s="66">
        <f t="shared" si="1704"/>
        <v>0</v>
      </c>
      <c r="CB1207" s="66">
        <f>N3+CE1207</f>
        <v>301273</v>
      </c>
      <c r="CC1207" s="66">
        <f>MAX(BW303:BW1207)</f>
        <v>167078.59614434009</v>
      </c>
      <c r="CD1207" s="66">
        <f t="shared" ref="CD1207" si="1890">BW1207-CC1207</f>
        <v>-13964.409293129022</v>
      </c>
      <c r="CE1207" s="66">
        <f t="shared" si="1360"/>
        <v>251273</v>
      </c>
      <c r="CF1207" s="66">
        <f>MAX(CE404:CE1207)</f>
        <v>263249</v>
      </c>
      <c r="CG1207" s="66">
        <f t="shared" ref="CG1207" si="1891">CE1207-CF1207</f>
        <v>-11976</v>
      </c>
      <c r="CH1207" s="370">
        <f t="shared" si="1357"/>
        <v>44704</v>
      </c>
      <c r="CI1207" s="17">
        <f t="shared" si="1400"/>
        <v>0</v>
      </c>
      <c r="CJ1207" s="17">
        <f t="shared" si="1401"/>
        <v>1</v>
      </c>
      <c r="CK1207" s="38">
        <f t="shared" si="1480"/>
        <v>2028</v>
      </c>
      <c r="CL1207" s="38">
        <f t="shared" si="1854"/>
        <v>-169.5</v>
      </c>
      <c r="CM1207" s="58"/>
      <c r="CN1207" s="58"/>
      <c r="CO1207" s="58"/>
      <c r="DD1207" s="59"/>
      <c r="DE1207" s="59"/>
      <c r="DF1207" s="59"/>
    </row>
    <row r="1208" spans="2:117" ht="16.5" customHeight="1" x14ac:dyDescent="0.25">
      <c r="B1208" s="254">
        <f t="shared" si="1363"/>
        <v>44417</v>
      </c>
      <c r="C1208" s="5">
        <f t="shared" si="1366"/>
        <v>56261</v>
      </c>
      <c r="D1208" s="5">
        <v>0</v>
      </c>
      <c r="E1208" s="66">
        <f t="shared" si="1368"/>
        <v>0</v>
      </c>
      <c r="F1208" s="66">
        <f t="shared" si="1364"/>
        <v>621</v>
      </c>
      <c r="G1208" s="4">
        <f t="shared" si="1367"/>
        <v>56882</v>
      </c>
      <c r="H1208" s="8">
        <f t="shared" si="1365"/>
        <v>1.1037841488775528E-2</v>
      </c>
      <c r="J1208" s="306">
        <v>44711</v>
      </c>
      <c r="K1208" s="176">
        <f t="shared" si="1782"/>
        <v>1858.5</v>
      </c>
      <c r="L1208" s="176">
        <v>1878.6</v>
      </c>
      <c r="M1208" s="176">
        <v>1830.2</v>
      </c>
      <c r="N1208" s="178">
        <v>1851.8</v>
      </c>
      <c r="O1208" s="5">
        <f t="shared" si="1370"/>
        <v>48.399999999999864</v>
      </c>
      <c r="P1208" s="8">
        <f t="shared" si="1371"/>
        <v>2.6042507398439527E-2</v>
      </c>
      <c r="Q1208" s="8">
        <f>(AVERAGE(P1205:P1207))*Q1239</f>
        <v>1.3301962360455475E-2</v>
      </c>
      <c r="R1208" s="8">
        <f>P1207/P1239</f>
        <v>0.508024975632695</v>
      </c>
      <c r="S1208" s="109">
        <f t="shared" ref="S1208:S1209" si="1892">(-Q1208*K1208)+K1208</f>
        <v>1833.7783029530935</v>
      </c>
      <c r="T1208" s="5">
        <f t="shared" ref="T1208:T1209" si="1893">MAX(1,(K1208-AD1208))</f>
        <v>23.5</v>
      </c>
      <c r="U1208" s="8">
        <f t="shared" ref="U1208:U1209" si="1894">((T1208+X1208)-T1208)/(T1208+X1208)</f>
        <v>0.53</v>
      </c>
      <c r="V1208" s="19">
        <f t="shared" ref="V1208:V1209" si="1895">MAX(0,(AD1208-N1208))</f>
        <v>0</v>
      </c>
      <c r="W1208" s="109">
        <f t="shared" ref="W1208:W1209" si="1896">(Q1208*K1208)+K1208</f>
        <v>1883.2216970469065</v>
      </c>
      <c r="X1208" s="5">
        <f t="shared" ref="X1208:X1209" si="1897">MAX(1,(AL1208-K1208))</f>
        <v>26.5</v>
      </c>
      <c r="Y1208" s="8">
        <f t="shared" ref="Y1208:Y1209" si="1898">100%-U1208</f>
        <v>0.47</v>
      </c>
      <c r="Z1208" s="5">
        <f t="shared" ref="Z1208" si="1899">MAX(0,(N1208-AL1208))</f>
        <v>0</v>
      </c>
      <c r="AA1208" s="5">
        <f>K1208*AA1239</f>
        <v>24.160499999999999</v>
      </c>
      <c r="AB1208" s="5">
        <f t="shared" ref="AB1208" si="1900">AA1208*R1208</f>
        <v>12.274137423773727</v>
      </c>
      <c r="AC1208" s="2">
        <f t="shared" si="1636"/>
        <v>44711</v>
      </c>
      <c r="AD1208" s="43">
        <f t="shared" si="1460"/>
        <v>1835</v>
      </c>
      <c r="AE1208" s="54">
        <v>5.5</v>
      </c>
      <c r="AF1208" s="131">
        <f>(AK1207&gt;AF1239)*1</f>
        <v>1</v>
      </c>
      <c r="AG1208" s="112">
        <f>MROUND((AD1208*AG1239),5)</f>
        <v>1800</v>
      </c>
      <c r="AH1208" s="210">
        <v>1</v>
      </c>
      <c r="AI1208" s="60">
        <f t="shared" si="1437"/>
        <v>-6.7000000000000455</v>
      </c>
      <c r="AJ1208" s="215">
        <f t="shared" si="1355"/>
        <v>1858.5</v>
      </c>
      <c r="AK1208" s="216">
        <f t="shared" si="1356"/>
        <v>1851.8</v>
      </c>
      <c r="AL1208" s="41">
        <f t="shared" si="1373"/>
        <v>1885</v>
      </c>
      <c r="AM1208" s="56">
        <f t="shared" si="1297"/>
        <v>11.700000000000001</v>
      </c>
      <c r="AN1208" s="82">
        <f t="shared" ref="AN1208" si="1901">(AI1208&gt;0)*1</f>
        <v>0</v>
      </c>
      <c r="AO1208" s="82">
        <f t="shared" ref="AO1208" si="1902">(AI1208&lt;0)*1</f>
        <v>1</v>
      </c>
      <c r="AP1208" s="33">
        <f t="shared" ref="AP1208" si="1903">(BD1207=0)*1</f>
        <v>1</v>
      </c>
      <c r="AQ1208" s="29">
        <f t="shared" ref="AQ1208" si="1904">AP1208*AE1208</f>
        <v>5.5</v>
      </c>
      <c r="AR1208" s="86">
        <f t="shared" ref="AR1208" si="1905">(AK1208&gt;AD1208)*1</f>
        <v>1</v>
      </c>
      <c r="AS1208" s="33">
        <f t="shared" ref="AS1208" si="1906">(AD1208&gt;AK1208)*AP1208</f>
        <v>0</v>
      </c>
      <c r="AT1208" s="19">
        <f t="shared" ref="AT1208" si="1907">AS1208*AD1208</f>
        <v>0</v>
      </c>
      <c r="AU1208" s="18">
        <f t="shared" ref="AU1208" si="1908">(BD1207&gt;0)*1</f>
        <v>0</v>
      </c>
      <c r="AV1208" s="5">
        <f t="shared" ref="AV1208" si="1909">AU1208*AM1208</f>
        <v>0</v>
      </c>
      <c r="AW1208" s="17">
        <f t="shared" ref="AW1208" si="1910">(AK1208&lt;AL1208)*AU1208</f>
        <v>0</v>
      </c>
      <c r="AX1208" s="17">
        <f t="shared" ref="AX1208" si="1911">(AK1208&gt;AL1208)*AU1208</f>
        <v>0</v>
      </c>
      <c r="AY1208" s="17">
        <f t="shared" ref="AY1208" si="1912">AX1208*AL1208</f>
        <v>0</v>
      </c>
      <c r="AZ1208" s="19">
        <f t="shared" ref="AZ1208" si="1913">BD1207-(BE1207*BD1207)</f>
        <v>0</v>
      </c>
      <c r="BA1208" s="19">
        <f t="shared" si="1833"/>
        <v>0</v>
      </c>
      <c r="BB1208" s="19">
        <f t="shared" si="1834"/>
        <v>0</v>
      </c>
      <c r="BC1208" s="19">
        <f t="shared" ref="BC1208" si="1914">AY1208*AX1208</f>
        <v>0</v>
      </c>
      <c r="BD1208" s="17">
        <f t="shared" ref="BD1208" si="1915">((BB1208+BC1208)=0)*(MAX(BA1208,AZ1208))</f>
        <v>0</v>
      </c>
      <c r="BE1208" s="17">
        <f t="shared" ref="BE1208" si="1916">(AG1208&gt;AK1208)*AF1208</f>
        <v>0</v>
      </c>
      <c r="BF1208" s="38">
        <f t="shared" ref="BF1208" si="1917">(AG1208&gt;AK1208)*AG1208</f>
        <v>0</v>
      </c>
      <c r="BG1208" s="38">
        <f t="shared" ref="BG1208" si="1918">((AG1208-BD1208)*(BD1208&gt;0)*BE1208)</f>
        <v>0</v>
      </c>
      <c r="BH1208" s="38">
        <f t="shared" ref="BH1208" si="1919">BB1208-(MAX(BD1207,AZ1208,BB1208,AT1208))*BE1208</f>
        <v>0</v>
      </c>
      <c r="BI1208" s="38">
        <f t="shared" ref="BI1208" si="1920">((BG1208+BH1208)*BE1208)-AH1208</f>
        <v>-1</v>
      </c>
      <c r="BJ1208" s="5">
        <f t="shared" ref="BJ1208" si="1921">AP1208*AE1208</f>
        <v>5.5</v>
      </c>
      <c r="BK1208" s="5">
        <f t="shared" ref="BK1208" si="1922">BC1208-AZ1208*AX1208</f>
        <v>0</v>
      </c>
      <c r="BL1208" s="22">
        <f t="shared" ref="BL1208" si="1923">AU1208*AM1208+BK1208</f>
        <v>0</v>
      </c>
      <c r="BM1208" s="5">
        <f t="shared" si="1449"/>
        <v>4.5</v>
      </c>
      <c r="BN1208" s="66">
        <f>BM1208*100</f>
        <v>450</v>
      </c>
      <c r="BO1208" s="5">
        <f>AP1208*BP1239</f>
        <v>-39</v>
      </c>
      <c r="BP1208" s="5">
        <f>AU1208*BP1239</f>
        <v>0</v>
      </c>
      <c r="BQ1208" s="5">
        <f t="shared" si="1358"/>
        <v>-39</v>
      </c>
      <c r="BR1208" s="356">
        <f t="shared" si="1845"/>
        <v>372</v>
      </c>
      <c r="BS1208" s="5">
        <f t="shared" ref="BS1208" si="1924">AK1208</f>
        <v>1851.8</v>
      </c>
      <c r="BU1208" s="306">
        <f t="shared" ref="BU1208" si="1925">J1208</f>
        <v>44711</v>
      </c>
      <c r="BV1208" s="67">
        <f t="shared" ref="BV1208" si="1926">AK1208</f>
        <v>1851.8</v>
      </c>
      <c r="BW1208" s="66">
        <f>BV27*BV1208</f>
        <v>152562.20135112869</v>
      </c>
      <c r="BX1208" s="66">
        <f t="shared" ref="BX1208" si="1927">BW1208-BW1207</f>
        <v>-551.98550008237362</v>
      </c>
      <c r="BY1208" s="17">
        <f t="shared" ref="BY1208" si="1928">((BV1208-BV1207)&gt;0)*1</f>
        <v>0</v>
      </c>
      <c r="BZ1208" s="17">
        <f t="shared" ref="BZ1208" si="1929">((BV1208-BV1207)&lt;0)*1</f>
        <v>1</v>
      </c>
      <c r="CA1208" s="66">
        <f t="shared" si="1704"/>
        <v>372</v>
      </c>
      <c r="CB1208" s="66">
        <f>N3+CE1208</f>
        <v>301645</v>
      </c>
      <c r="CC1208" s="66">
        <f>MAX(BW304:BW1208)</f>
        <v>167078.59614434009</v>
      </c>
      <c r="CD1208" s="66">
        <f t="shared" ref="CD1208" si="1930">BW1208-CC1208</f>
        <v>-14516.394793211395</v>
      </c>
      <c r="CE1208" s="66">
        <f t="shared" si="1360"/>
        <v>251645</v>
      </c>
      <c r="CF1208" s="66">
        <f>MAX(CE404:CE1208)</f>
        <v>263249</v>
      </c>
      <c r="CG1208" s="66">
        <f t="shared" ref="CG1208" si="1931">CE1208-CF1208</f>
        <v>-11604</v>
      </c>
      <c r="CH1208" s="370">
        <f t="shared" si="1357"/>
        <v>44711</v>
      </c>
      <c r="CI1208" s="17">
        <f t="shared" si="1400"/>
        <v>1</v>
      </c>
      <c r="CJ1208" s="17">
        <f t="shared" si="1401"/>
        <v>0</v>
      </c>
      <c r="CK1208" s="38">
        <f t="shared" si="1480"/>
        <v>2028</v>
      </c>
      <c r="CL1208" s="38">
        <f t="shared" si="1854"/>
        <v>-176.20000000000005</v>
      </c>
      <c r="CM1208" s="58"/>
      <c r="CN1208" s="58"/>
      <c r="CO1208" s="58"/>
      <c r="DD1208" s="59"/>
      <c r="DE1208" s="59"/>
      <c r="DF1208" s="59"/>
    </row>
    <row r="1209" spans="2:117" ht="14.25" customHeight="1" x14ac:dyDescent="0.25">
      <c r="B1209" s="254">
        <f t="shared" ref="B1209:B1210" si="1932">J1167</f>
        <v>44424</v>
      </c>
      <c r="C1209" s="5">
        <f t="shared" si="1366"/>
        <v>56882</v>
      </c>
      <c r="D1209" s="5">
        <v>0</v>
      </c>
      <c r="E1209" s="66">
        <f t="shared" si="1368"/>
        <v>0</v>
      </c>
      <c r="F1209" s="66">
        <f t="shared" ref="F1209:F1210" si="1933">BR1167</f>
        <v>1081</v>
      </c>
      <c r="G1209" s="4">
        <f t="shared" si="1367"/>
        <v>57963</v>
      </c>
      <c r="H1209" s="8">
        <f t="shared" ref="H1209:H1228" si="1934">F1209/C1209</f>
        <v>1.9004254421433844E-2</v>
      </c>
      <c r="J1209" s="306">
        <v>44718</v>
      </c>
      <c r="K1209" s="176">
        <f t="shared" si="1782"/>
        <v>1851.8</v>
      </c>
      <c r="L1209" s="176">
        <v>1878.5</v>
      </c>
      <c r="M1209" s="176">
        <v>1823.9</v>
      </c>
      <c r="N1209" s="178">
        <v>1878.5</v>
      </c>
      <c r="O1209" s="5">
        <f t="shared" si="1370"/>
        <v>54.599999999999909</v>
      </c>
      <c r="P1209" s="8">
        <f t="shared" si="1371"/>
        <v>2.9484825575116055E-2</v>
      </c>
      <c r="Q1209" s="8">
        <f>(AVERAGE(P1206:P1208))*Q1239</f>
        <v>1.0517107814362903E-2</v>
      </c>
      <c r="R1209" s="8">
        <f>P1208/P1239</f>
        <v>0.73854831297493906</v>
      </c>
      <c r="S1209" s="109">
        <f t="shared" si="1892"/>
        <v>1832.3244197493627</v>
      </c>
      <c r="T1209" s="5">
        <f t="shared" si="1893"/>
        <v>21.799999999999955</v>
      </c>
      <c r="U1209" s="8">
        <f t="shared" si="1894"/>
        <v>0.45500000000000113</v>
      </c>
      <c r="V1209" s="19">
        <f t="shared" si="1895"/>
        <v>0</v>
      </c>
      <c r="W1209" s="109">
        <f t="shared" si="1896"/>
        <v>1871.2755802506372</v>
      </c>
      <c r="X1209" s="5">
        <f t="shared" si="1897"/>
        <v>18.200000000000045</v>
      </c>
      <c r="Y1209" s="8">
        <f t="shared" si="1898"/>
        <v>0.54499999999999882</v>
      </c>
      <c r="Z1209" s="5">
        <f t="shared" ref="Z1209" si="1935">MAX(0,(N1209-AL1209))</f>
        <v>8.5</v>
      </c>
      <c r="AA1209" s="5">
        <f>K1209*AA1239</f>
        <v>24.073399999999999</v>
      </c>
      <c r="AB1209" s="5">
        <f t="shared" ref="AB1209" si="1936">AA1209*R1209</f>
        <v>17.779368957570899</v>
      </c>
      <c r="AC1209" s="2">
        <f t="shared" ref="AC1209:AC1215" si="1937">J1209</f>
        <v>44718</v>
      </c>
      <c r="AD1209" s="43">
        <f t="shared" si="1460"/>
        <v>1830</v>
      </c>
      <c r="AE1209" s="54">
        <v>6.5</v>
      </c>
      <c r="AF1209" s="131">
        <f>(AK1208&gt;AF1239)*1</f>
        <v>1</v>
      </c>
      <c r="AG1209" s="112">
        <f>MROUND((AD1209*AG1239),5)</f>
        <v>1795</v>
      </c>
      <c r="AH1209" s="210">
        <v>1.1000000000000001</v>
      </c>
      <c r="AI1209" s="60">
        <f t="shared" si="1437"/>
        <v>26.700000000000045</v>
      </c>
      <c r="AJ1209" s="215">
        <f t="shared" si="1355"/>
        <v>1851.8</v>
      </c>
      <c r="AK1209" s="216">
        <f t="shared" si="1356"/>
        <v>1878.5</v>
      </c>
      <c r="AL1209" s="41">
        <f t="shared" si="1373"/>
        <v>1870</v>
      </c>
      <c r="AM1209" s="56">
        <v>6.8</v>
      </c>
      <c r="AN1209" s="82">
        <f t="shared" ref="AN1209" si="1938">(AI1209&gt;0)*1</f>
        <v>1</v>
      </c>
      <c r="AO1209" s="82">
        <f t="shared" ref="AO1209" si="1939">(AI1209&lt;0)*1</f>
        <v>0</v>
      </c>
      <c r="AP1209" s="33">
        <f t="shared" ref="AP1209" si="1940">(BD1208=0)*1</f>
        <v>1</v>
      </c>
      <c r="AQ1209" s="29">
        <f t="shared" ref="AQ1209" si="1941">AP1209*AE1209</f>
        <v>6.5</v>
      </c>
      <c r="AR1209" s="86">
        <f t="shared" ref="AR1209" si="1942">(AK1209&gt;AD1209)*1</f>
        <v>1</v>
      </c>
      <c r="AS1209" s="33">
        <f t="shared" ref="AS1209" si="1943">(AD1209&gt;AK1209)*AP1209</f>
        <v>0</v>
      </c>
      <c r="AT1209" s="19">
        <f t="shared" ref="AT1209" si="1944">AS1209*AD1209</f>
        <v>0</v>
      </c>
      <c r="AU1209" s="18">
        <f t="shared" ref="AU1209" si="1945">(BD1208&gt;0)*1</f>
        <v>0</v>
      </c>
      <c r="AV1209" s="5">
        <f t="shared" ref="AV1209" si="1946">AU1209*AM1209</f>
        <v>0</v>
      </c>
      <c r="AW1209" s="17">
        <f t="shared" ref="AW1209" si="1947">(AK1209&lt;AL1209)*AU1209</f>
        <v>0</v>
      </c>
      <c r="AX1209" s="17">
        <f t="shared" ref="AX1209" si="1948">(AK1209&gt;AL1209)*AU1209</f>
        <v>0</v>
      </c>
      <c r="AY1209" s="17">
        <f t="shared" ref="AY1209" si="1949">AX1209*AL1209</f>
        <v>0</v>
      </c>
      <c r="AZ1209" s="19">
        <f t="shared" ref="AZ1209" si="1950">BD1208-(BE1208*BD1208)</f>
        <v>0</v>
      </c>
      <c r="BA1209" s="19">
        <f t="shared" si="1833"/>
        <v>0</v>
      </c>
      <c r="BB1209" s="19">
        <f t="shared" si="1834"/>
        <v>0</v>
      </c>
      <c r="BC1209" s="19">
        <f t="shared" ref="BC1209" si="1951">AY1209*AX1209</f>
        <v>0</v>
      </c>
      <c r="BD1209" s="17">
        <f t="shared" ref="BD1209" si="1952">((BB1209+BC1209)=0)*(MAX(BA1209,AZ1209))</f>
        <v>0</v>
      </c>
      <c r="BE1209" s="17">
        <f t="shared" ref="BE1209" si="1953">(AG1209&gt;AK1209)*AF1209</f>
        <v>0</v>
      </c>
      <c r="BF1209" s="38">
        <f t="shared" ref="BF1209" si="1954">(AG1209&gt;AK1209)*AG1209</f>
        <v>0</v>
      </c>
      <c r="BG1209" s="38">
        <f t="shared" ref="BG1209" si="1955">((AG1209-BD1209)*(BD1209&gt;0)*BE1209)</f>
        <v>0</v>
      </c>
      <c r="BH1209" s="38">
        <f t="shared" ref="BH1209" si="1956">BB1209-(MAX(BD1208,AZ1209,BB1209,AT1209))*BE1209</f>
        <v>0</v>
      </c>
      <c r="BI1209" s="38">
        <f t="shared" ref="BI1209" si="1957">((BG1209+BH1209)*BE1209)-AH1209</f>
        <v>-1.1000000000000001</v>
      </c>
      <c r="BJ1209" s="5">
        <f t="shared" ref="BJ1209" si="1958">AP1209*AE1209</f>
        <v>6.5</v>
      </c>
      <c r="BK1209" s="5">
        <f t="shared" ref="BK1209" si="1959">BC1209-AZ1209*AX1209</f>
        <v>0</v>
      </c>
      <c r="BL1209" s="22">
        <f t="shared" ref="BL1209" si="1960">AU1209*AM1209+BK1209</f>
        <v>0</v>
      </c>
      <c r="BM1209" s="5">
        <f t="shared" si="1449"/>
        <v>5.4</v>
      </c>
      <c r="BN1209" s="66">
        <f>BM1209*100</f>
        <v>540</v>
      </c>
      <c r="BO1209" s="5">
        <f>AP1209*BP1239</f>
        <v>-39</v>
      </c>
      <c r="BP1209" s="5">
        <f>AU1209*BP1239</f>
        <v>0</v>
      </c>
      <c r="BQ1209" s="5">
        <f t="shared" si="1358"/>
        <v>-39</v>
      </c>
      <c r="BR1209" s="356">
        <f t="shared" ref="BR1209:BR1211" si="1961">BQ1209+BP1209+BO1209+BN1209</f>
        <v>462</v>
      </c>
      <c r="BS1209" s="5">
        <f t="shared" ref="BS1209" si="1962">AK1209</f>
        <v>1878.5</v>
      </c>
      <c r="BU1209" s="306">
        <f t="shared" ref="BU1209" si="1963">J1209</f>
        <v>44718</v>
      </c>
      <c r="BV1209" s="67">
        <f t="shared" ref="BV1209" si="1964">AK1209</f>
        <v>1878.5</v>
      </c>
      <c r="BW1209" s="66">
        <f>BV27*BV1209</f>
        <v>154761.90476190476</v>
      </c>
      <c r="BX1209" s="66">
        <f t="shared" ref="BX1209" si="1965">BW1209-BW1208</f>
        <v>2199.7034107760701</v>
      </c>
      <c r="BY1209" s="17">
        <f t="shared" ref="BY1209" si="1966">((BV1209-BV1208)&gt;0)*1</f>
        <v>1</v>
      </c>
      <c r="BZ1209" s="17">
        <f t="shared" ref="BZ1209" si="1967">((BV1209-BV1208)&lt;0)*1</f>
        <v>0</v>
      </c>
      <c r="CA1209" s="66">
        <f t="shared" si="1704"/>
        <v>462</v>
      </c>
      <c r="CB1209" s="66">
        <f>N3+CE1209</f>
        <v>302107</v>
      </c>
      <c r="CC1209" s="66">
        <f>MAX(BW305:BW1209)</f>
        <v>167078.59614434009</v>
      </c>
      <c r="CD1209" s="66">
        <f t="shared" ref="CD1209" si="1968">BW1209-CC1209</f>
        <v>-12316.691382435325</v>
      </c>
      <c r="CE1209" s="66">
        <f t="shared" si="1360"/>
        <v>252107</v>
      </c>
      <c r="CF1209" s="66">
        <f>MAX(CE404:CE1209)</f>
        <v>263249</v>
      </c>
      <c r="CG1209" s="66">
        <f t="shared" ref="CG1209" si="1969">CE1209-CF1209</f>
        <v>-11142</v>
      </c>
      <c r="CH1209" s="370">
        <f t="shared" si="1357"/>
        <v>44718</v>
      </c>
      <c r="CI1209" s="17">
        <f t="shared" si="1400"/>
        <v>1</v>
      </c>
      <c r="CJ1209" s="17">
        <f t="shared" si="1401"/>
        <v>0</v>
      </c>
      <c r="CK1209" s="38">
        <f t="shared" si="1480"/>
        <v>2028</v>
      </c>
      <c r="CL1209" s="38">
        <f t="shared" si="1854"/>
        <v>-149.5</v>
      </c>
      <c r="CM1209" s="58"/>
      <c r="CN1209" s="58"/>
      <c r="CO1209" s="58"/>
      <c r="DD1209" s="59"/>
      <c r="DE1209" s="59"/>
      <c r="DF1209" s="59"/>
    </row>
    <row r="1210" spans="2:117" x14ac:dyDescent="0.25">
      <c r="B1210" s="254">
        <f t="shared" si="1932"/>
        <v>44431</v>
      </c>
      <c r="C1210" s="5">
        <f t="shared" ref="C1210:C1228" si="1970">G1209</f>
        <v>57963</v>
      </c>
      <c r="D1210" s="5">
        <v>0</v>
      </c>
      <c r="E1210" s="66">
        <f t="shared" si="1368"/>
        <v>0</v>
      </c>
      <c r="F1210" s="66">
        <f t="shared" si="1933"/>
        <v>1521</v>
      </c>
      <c r="G1210" s="4">
        <f t="shared" ref="G1210:G1228" si="1971">G1209+F1210</f>
        <v>59484</v>
      </c>
      <c r="H1210" s="8">
        <f t="shared" si="1934"/>
        <v>2.6240877801356036E-2</v>
      </c>
      <c r="J1210" s="306">
        <v>44725</v>
      </c>
      <c r="K1210" s="176">
        <f t="shared" si="1782"/>
        <v>1878.5</v>
      </c>
      <c r="L1210" s="176">
        <v>1882.5</v>
      </c>
      <c r="M1210" s="176">
        <v>1806.1</v>
      </c>
      <c r="N1210" s="301">
        <v>1840</v>
      </c>
      <c r="O1210" s="5">
        <f t="shared" si="1370"/>
        <v>76.400000000000091</v>
      </c>
      <c r="P1210" s="8">
        <f t="shared" si="1371"/>
        <v>4.0670747937183969E-2</v>
      </c>
      <c r="Q1210" s="8">
        <f>(AVERAGE(P1207:P1209))*Q1239</f>
        <v>9.7921578182909776E-3</v>
      </c>
      <c r="R1210" s="8">
        <f>P1209/P1239</f>
        <v>0.83617018337363025</v>
      </c>
      <c r="S1210" s="109">
        <f t="shared" ref="S1210" si="1972">(-Q1210*K1210)+K1210</f>
        <v>1860.1054315383403</v>
      </c>
      <c r="T1210" s="5">
        <f t="shared" ref="T1210" si="1973">MAX(1,(K1210-AD1210))</f>
        <v>18.5</v>
      </c>
      <c r="U1210" s="8">
        <f t="shared" ref="U1210" si="1974">((T1210+X1210)-T1210)/(T1210+X1210)</f>
        <v>0.47142857142857142</v>
      </c>
      <c r="V1210" s="19">
        <f t="shared" ref="V1210" si="1975">MAX(0,(AD1210-N1210))</f>
        <v>20</v>
      </c>
      <c r="W1210" s="109">
        <f t="shared" ref="W1210" si="1976">(Q1210*K1210)+K1210</f>
        <v>1896.8945684616597</v>
      </c>
      <c r="X1210" s="5">
        <f t="shared" ref="X1210" si="1977">MAX(1,(AL1210-K1210))</f>
        <v>16.5</v>
      </c>
      <c r="Y1210" s="8">
        <f t="shared" ref="Y1210" si="1978">100%-U1210</f>
        <v>0.52857142857142858</v>
      </c>
      <c r="Z1210" s="5">
        <f t="shared" ref="Z1210" si="1979">MAX(0,(N1210-AL1210))</f>
        <v>0</v>
      </c>
      <c r="AA1210" s="5">
        <f>K1210*AA1239</f>
        <v>24.420500000000001</v>
      </c>
      <c r="AB1210" s="5">
        <f t="shared" ref="AB1210" si="1980">AA1210*R1210</f>
        <v>20.419693963075737</v>
      </c>
      <c r="AC1210" s="2">
        <f t="shared" si="1937"/>
        <v>44725</v>
      </c>
      <c r="AD1210" s="43">
        <f t="shared" si="1460"/>
        <v>1860</v>
      </c>
      <c r="AE1210" s="54">
        <v>9.6999999999999993</v>
      </c>
      <c r="AF1210" s="131">
        <f>(AK1209&gt;AF12203)*1</f>
        <v>1</v>
      </c>
      <c r="AG1210" s="112">
        <f>MROUND((AD1210*AG1239),5)</f>
        <v>1825</v>
      </c>
      <c r="AH1210" s="210">
        <v>1.1000000000000001</v>
      </c>
      <c r="AI1210" s="60">
        <f t="shared" si="1437"/>
        <v>-38.5</v>
      </c>
      <c r="AJ1210" s="215">
        <f t="shared" si="1355"/>
        <v>1878.5</v>
      </c>
      <c r="AK1210" s="216">
        <f t="shared" si="1356"/>
        <v>1840</v>
      </c>
      <c r="AL1210" s="41">
        <f t="shared" si="1373"/>
        <v>1895</v>
      </c>
      <c r="AM1210" s="56">
        <v>7.2</v>
      </c>
      <c r="AN1210" s="82">
        <f t="shared" ref="AN1210" si="1981">(AI1210&gt;0)*1</f>
        <v>0</v>
      </c>
      <c r="AO1210" s="82">
        <f t="shared" ref="AO1210" si="1982">(AI1210&lt;0)*1</f>
        <v>1</v>
      </c>
      <c r="AP1210" s="33">
        <f t="shared" ref="AP1210" si="1983">(BD1209=0)*1</f>
        <v>1</v>
      </c>
      <c r="AQ1210" s="29">
        <f t="shared" ref="AQ1210" si="1984">AP1210*AE1210</f>
        <v>9.6999999999999993</v>
      </c>
      <c r="AR1210" s="86">
        <f t="shared" ref="AR1210" si="1985">(AK1210&gt;AD1210)*1</f>
        <v>0</v>
      </c>
      <c r="AS1210" s="33">
        <f t="shared" ref="AS1210" si="1986">(AD1210&gt;AK1210)*AP1210</f>
        <v>1</v>
      </c>
      <c r="AT1210" s="19">
        <f t="shared" ref="AT1210" si="1987">AS1210*AD1210</f>
        <v>1860</v>
      </c>
      <c r="AU1210" s="18">
        <f t="shared" ref="AU1210" si="1988">(BD1209&gt;0)*1</f>
        <v>0</v>
      </c>
      <c r="AV1210" s="5">
        <f t="shared" ref="AV1210" si="1989">AU1210*AM1210</f>
        <v>0</v>
      </c>
      <c r="AW1210" s="17">
        <f t="shared" ref="AW1210" si="1990">(AK1210&lt;AL1210)*AU1210</f>
        <v>0</v>
      </c>
      <c r="AX1210" s="17">
        <f t="shared" ref="AX1210" si="1991">(AK1210&gt;AL1210)*AU1210</f>
        <v>0</v>
      </c>
      <c r="AY1210" s="17">
        <f t="shared" ref="AY1210" si="1992">AX1210*AL1210</f>
        <v>0</v>
      </c>
      <c r="AZ1210" s="19">
        <f t="shared" ref="AZ1210" si="1993">BD1209-(BE1209*BD1209)</f>
        <v>0</v>
      </c>
      <c r="BA1210" s="19">
        <f t="shared" si="1833"/>
        <v>1860</v>
      </c>
      <c r="BB1210" s="19">
        <f t="shared" si="1834"/>
        <v>0</v>
      </c>
      <c r="BC1210" s="19">
        <f t="shared" ref="BC1210" si="1994">AY1210*AX1210</f>
        <v>0</v>
      </c>
      <c r="BD1210" s="17">
        <f t="shared" ref="BD1210:BD1211" si="1995">((BB1210+BC1210)=0)*(MAX(BA1210,AZ1210))</f>
        <v>1860</v>
      </c>
      <c r="BE1210" s="17">
        <f t="shared" ref="BE1210" si="1996">(AG1210&gt;AK1210)*AF1210</f>
        <v>0</v>
      </c>
      <c r="BF1210" s="38">
        <f t="shared" ref="BF1210" si="1997">(AG1210&gt;AK1210)*AG1210</f>
        <v>0</v>
      </c>
      <c r="BG1210" s="38">
        <f t="shared" ref="BG1210" si="1998">((AG1210-BD1210)*(BD1210&gt;0)*BE1210)</f>
        <v>0</v>
      </c>
      <c r="BH1210" s="38">
        <f t="shared" ref="BH1210" si="1999">BB1210-(MAX(BD1209,AZ1210,BB1210,AT1210))*BE1210</f>
        <v>0</v>
      </c>
      <c r="BI1210" s="38">
        <f t="shared" ref="BI1210" si="2000">((BG1210+BH1210)*BE1210)-AH1210</f>
        <v>-1.1000000000000001</v>
      </c>
      <c r="BJ1210" s="5">
        <f t="shared" ref="BJ1210" si="2001">AP1210*AE1210</f>
        <v>9.6999999999999993</v>
      </c>
      <c r="BK1210" s="5">
        <f t="shared" ref="BK1210" si="2002">BC1210-AZ1210*AX1210</f>
        <v>0</v>
      </c>
      <c r="BL1210" s="22">
        <f t="shared" ref="BL1210" si="2003">AU1210*AM1210+BK1210</f>
        <v>0</v>
      </c>
      <c r="BM1210" s="5">
        <f t="shared" si="1449"/>
        <v>8.6</v>
      </c>
      <c r="BN1210" s="66">
        <v>1890</v>
      </c>
      <c r="BO1210" s="5">
        <f>(AP1210*BP1239)*6</f>
        <v>-234</v>
      </c>
      <c r="BP1210" s="5">
        <f>AU1210*BP1239</f>
        <v>0</v>
      </c>
      <c r="BQ1210" s="5">
        <f t="shared" si="1358"/>
        <v>-39</v>
      </c>
      <c r="BR1210" s="356">
        <f t="shared" ref="BR1210" si="2004">BQ1210+BP1210+BO1210+BN1210</f>
        <v>1617</v>
      </c>
      <c r="BS1210" s="5">
        <f t="shared" ref="BS1210:BS1211" si="2005">AK1210</f>
        <v>1840</v>
      </c>
      <c r="BU1210" s="306">
        <f t="shared" ref="BU1210:BU1211" si="2006">J1210</f>
        <v>44725</v>
      </c>
      <c r="BV1210" s="67">
        <f t="shared" ref="BV1210:BV1211" si="2007">AK1210</f>
        <v>1840</v>
      </c>
      <c r="BW1210" s="66">
        <f>BV27*BV1210</f>
        <v>151590.04778381941</v>
      </c>
      <c r="BX1210" s="66">
        <f>BW1210-BW1209</f>
        <v>-3171.8569780853577</v>
      </c>
      <c r="BY1210" s="17">
        <f t="shared" ref="BY1210" si="2008">((BV1210-BV1209)&gt;0)*1</f>
        <v>0</v>
      </c>
      <c r="BZ1210" s="17">
        <f t="shared" ref="BZ1210" si="2009">((BV1210-BV1209)&lt;0)*1</f>
        <v>1</v>
      </c>
      <c r="CA1210" s="66">
        <f t="shared" si="1704"/>
        <v>1617</v>
      </c>
      <c r="CB1210" s="66">
        <f>N3+CE1210</f>
        <v>303724</v>
      </c>
      <c r="CC1210" s="66">
        <f t="shared" ref="CC1210:CC1226" si="2010">MAX(BW305:BW1211)</f>
        <v>167078.59614434009</v>
      </c>
      <c r="CD1210" s="66">
        <f t="shared" ref="CD1210" si="2011">BW1210-CC1210</f>
        <v>-15488.548360520683</v>
      </c>
      <c r="CE1210" s="66">
        <f t="shared" si="1360"/>
        <v>253724</v>
      </c>
      <c r="CF1210" s="66">
        <f>MAX(CE404:CE1210)</f>
        <v>263249</v>
      </c>
      <c r="CG1210" s="66">
        <f t="shared" ref="CG1210" si="2012">CE1210-CF1210</f>
        <v>-9525</v>
      </c>
      <c r="CH1210" s="370">
        <f t="shared" si="1357"/>
        <v>44725</v>
      </c>
      <c r="CI1210" s="17">
        <f t="shared" si="1400"/>
        <v>1</v>
      </c>
      <c r="CJ1210" s="17">
        <f t="shared" si="1401"/>
        <v>0</v>
      </c>
      <c r="CK1210" s="38">
        <f t="shared" si="1480"/>
        <v>2028</v>
      </c>
      <c r="CL1210" s="38">
        <f t="shared" si="1854"/>
        <v>-188</v>
      </c>
      <c r="CM1210" s="58"/>
      <c r="CN1210" s="58"/>
      <c r="CO1210" s="58"/>
      <c r="DD1210" s="59"/>
      <c r="DE1210" s="59"/>
      <c r="DF1210" s="59"/>
    </row>
    <row r="1211" spans="2:117" x14ac:dyDescent="0.25">
      <c r="B1211" s="254">
        <f t="shared" ref="B1211:B1215" si="2013">J1169</f>
        <v>44438</v>
      </c>
      <c r="C1211" s="5">
        <f>G1210</f>
        <v>59484</v>
      </c>
      <c r="D1211" s="5">
        <v>0</v>
      </c>
      <c r="E1211" s="66">
        <f>E1210</f>
        <v>0</v>
      </c>
      <c r="F1211" s="66">
        <f t="shared" ref="F1211:F1215" si="2014">BR1169</f>
        <v>361</v>
      </c>
      <c r="G1211" s="4">
        <f>G1210+F1211</f>
        <v>59845</v>
      </c>
      <c r="H1211" s="8">
        <f t="shared" si="1934"/>
        <v>6.0688588528007535E-3</v>
      </c>
      <c r="J1211" s="306">
        <v>44732</v>
      </c>
      <c r="K1211" s="176">
        <f t="shared" si="1782"/>
        <v>1840</v>
      </c>
      <c r="L1211" s="176">
        <v>1850.3</v>
      </c>
      <c r="M1211" s="176">
        <v>1817.7</v>
      </c>
      <c r="N1211" s="178">
        <v>1830.3</v>
      </c>
      <c r="O1211" s="5">
        <f t="shared" si="1370"/>
        <v>32.599999999999909</v>
      </c>
      <c r="P1211" s="8">
        <f t="shared" si="1371"/>
        <v>1.7717391304347775E-2</v>
      </c>
      <c r="Q1211" s="8">
        <f>(AVERAGE(P1208:P1210))*Q1239</f>
        <v>1.2826410788098609E-2</v>
      </c>
      <c r="R1211" s="8">
        <f>P1210/P1239</f>
        <v>1.1533955550776209</v>
      </c>
      <c r="S1211" s="109">
        <f t="shared" ref="S1211" si="2015">(-Q1211*K1211)+K1211</f>
        <v>1816.3994041498986</v>
      </c>
      <c r="T1211" s="5">
        <f t="shared" ref="T1211" si="2016">MAX(1,(K1211-AD1211))</f>
        <v>20</v>
      </c>
      <c r="U1211" s="8">
        <f t="shared" ref="U1211" si="2017">((T1211+X1211)-T1211)/(T1211+X1211)</f>
        <v>0.5</v>
      </c>
      <c r="V1211" s="19">
        <f t="shared" ref="V1211" si="2018">MAX(0,(AD1211-N1211))</f>
        <v>0</v>
      </c>
      <c r="W1211" s="109">
        <f t="shared" ref="W1211" si="2019">(Q1211*K1211)+K1211</f>
        <v>1863.6005958501014</v>
      </c>
      <c r="X1211" s="5">
        <f t="shared" ref="X1211" si="2020">MAX(1,(AL1211-K1211))</f>
        <v>20</v>
      </c>
      <c r="Y1211" s="8">
        <f t="shared" ref="Y1211" si="2021">100%-U1211</f>
        <v>0.5</v>
      </c>
      <c r="Z1211" s="5">
        <f t="shared" ref="Z1211" si="2022">MAX(0,(N1211-AL1211))</f>
        <v>0</v>
      </c>
      <c r="AA1211" s="5">
        <f>K1211*AA1239</f>
        <v>23.919999999999998</v>
      </c>
      <c r="AB1211" s="5">
        <f t="shared" ref="AB1211" si="2023">AA1211*R1211</f>
        <v>27.589221677456692</v>
      </c>
      <c r="AC1211" s="2">
        <f t="shared" si="1937"/>
        <v>44732</v>
      </c>
      <c r="AD1211" s="43">
        <v>1820</v>
      </c>
      <c r="AE1211" s="54">
        <v>8.1999999999999993</v>
      </c>
      <c r="AF1211" s="131">
        <f>(AK1210&gt;AF12204)*1</f>
        <v>1</v>
      </c>
      <c r="AG1211" s="112">
        <f>MROUND((AC1211*AG1239),5)</f>
        <v>43870</v>
      </c>
      <c r="AH1211" s="210">
        <v>1.1000000000000001</v>
      </c>
      <c r="AI1211" s="60">
        <f t="shared" si="1437"/>
        <v>-9.7000000000000455</v>
      </c>
      <c r="AJ1211" s="215">
        <f t="shared" si="1355"/>
        <v>1840</v>
      </c>
      <c r="AK1211" s="216">
        <f t="shared" si="1356"/>
        <v>1830.3</v>
      </c>
      <c r="AL1211" s="41">
        <v>1860</v>
      </c>
      <c r="AM1211" s="56">
        <v>7.7</v>
      </c>
      <c r="AN1211" s="82">
        <f t="shared" ref="AN1211" si="2024">(AI1211&gt;0)*1</f>
        <v>0</v>
      </c>
      <c r="AO1211" s="82">
        <f t="shared" ref="AO1211" si="2025">(AI1211&lt;0)*1</f>
        <v>1</v>
      </c>
      <c r="AP1211" s="33">
        <f t="shared" ref="AP1211" si="2026">(BD1210=0)*1</f>
        <v>0</v>
      </c>
      <c r="AQ1211" s="29">
        <f t="shared" ref="AQ1211" si="2027">AP1211*AE1211</f>
        <v>0</v>
      </c>
      <c r="AR1211" s="86">
        <f t="shared" ref="AR1211" si="2028">(AK1211&gt;AD1211)*1</f>
        <v>1</v>
      </c>
      <c r="AS1211" s="33">
        <f t="shared" ref="AS1211" si="2029">(AD1211&gt;AK1211)*AP1211</f>
        <v>0</v>
      </c>
      <c r="AT1211" s="19">
        <f t="shared" ref="AT1211" si="2030">AS1211*AD1211</f>
        <v>0</v>
      </c>
      <c r="AU1211" s="18">
        <f t="shared" ref="AU1211" si="2031">(BD1210&gt;0)*1</f>
        <v>1</v>
      </c>
      <c r="AV1211" s="5">
        <f t="shared" ref="AV1211" si="2032">AU1211*AM1211</f>
        <v>7.7</v>
      </c>
      <c r="AW1211" s="17">
        <f t="shared" ref="AW1211" si="2033">(AK1211&lt;AL1211)*AU1211</f>
        <v>1</v>
      </c>
      <c r="AX1211" s="17">
        <f t="shared" ref="AX1211" si="2034">(AK1211&gt;AL1211)*AU1211</f>
        <v>0</v>
      </c>
      <c r="AY1211" s="17">
        <f t="shared" ref="AY1211" si="2035">AX1211*AL1211</f>
        <v>0</v>
      </c>
      <c r="AZ1211" s="19">
        <f t="shared" ref="AZ1211" si="2036">BD1210-(BE1210*BD1210)</f>
        <v>1860</v>
      </c>
      <c r="BA1211" s="19">
        <f t="shared" si="1833"/>
        <v>0</v>
      </c>
      <c r="BB1211" s="19">
        <f t="shared" si="1834"/>
        <v>43870</v>
      </c>
      <c r="BC1211" s="19">
        <f t="shared" ref="BC1211" si="2037">AY1211*AX1211</f>
        <v>0</v>
      </c>
      <c r="BD1211" s="17">
        <f t="shared" si="1995"/>
        <v>0</v>
      </c>
      <c r="BE1211" s="17">
        <f t="shared" ref="BE1211" si="2038">(AG1211&gt;AK1211)*AF1211</f>
        <v>1</v>
      </c>
      <c r="BF1211" s="38">
        <f t="shared" ref="BF1211" si="2039">(AG1211&gt;AK1211)*AG1211</f>
        <v>43870</v>
      </c>
      <c r="BG1211" s="38">
        <f t="shared" ref="BG1211" si="2040">((AG1211-BD1211)*(BD1211&gt;0)*BE1211)</f>
        <v>0</v>
      </c>
      <c r="BH1211" s="38">
        <f t="shared" ref="BH1211" si="2041">BB1211-(MAX(BD1210,AZ1211,BB1211,AT1211))*BE1211</f>
        <v>0</v>
      </c>
      <c r="BI1211" s="38">
        <v>-8.1999999999999993</v>
      </c>
      <c r="BJ1211" s="5">
        <f t="shared" ref="BJ1211:BJ1216" si="2042">AP1211*AE1211</f>
        <v>0</v>
      </c>
      <c r="BK1211" s="5">
        <f t="shared" ref="BK1211:BK1216" si="2043">BC1211-AZ1211*AX1211</f>
        <v>0</v>
      </c>
      <c r="BL1211" s="22">
        <f t="shared" ref="BL1211" si="2044">AU1211*AM1211+BK1211</f>
        <v>7.7</v>
      </c>
      <c r="BM1211" s="5">
        <f>SUM(BI1211:BL1211)</f>
        <v>-0.49999999999999911</v>
      </c>
      <c r="BN1211" s="66">
        <f>BM1211*100</f>
        <v>-49.999999999999915</v>
      </c>
      <c r="BO1211" s="5">
        <f>AP1211*BP1239</f>
        <v>0</v>
      </c>
      <c r="BP1211" s="5">
        <f>AU1211*BP1239</f>
        <v>-39</v>
      </c>
      <c r="BQ1211" s="5">
        <f t="shared" si="1358"/>
        <v>-39</v>
      </c>
      <c r="BR1211" s="356">
        <f t="shared" si="1961"/>
        <v>-127.99999999999991</v>
      </c>
      <c r="BS1211" s="5">
        <f t="shared" si="2005"/>
        <v>1830.3</v>
      </c>
      <c r="BU1211" s="306">
        <f t="shared" si="2006"/>
        <v>44732</v>
      </c>
      <c r="BV1211" s="67">
        <f t="shared" si="2007"/>
        <v>1830.3</v>
      </c>
      <c r="BW1211" s="66">
        <f>BV27*BV1211</f>
        <v>150790.90459713296</v>
      </c>
      <c r="BX1211" s="66">
        <f t="shared" ref="BX1211" si="2045">BW1211-BW1210</f>
        <v>-799.1431866864441</v>
      </c>
      <c r="BY1211" s="17">
        <f t="shared" ref="BY1211" si="2046">((BV1211-BV1210)&gt;0)*1</f>
        <v>0</v>
      </c>
      <c r="BZ1211" s="17">
        <f t="shared" ref="BZ1211" si="2047">((BV1211-BV1210)&lt;0)*1</f>
        <v>1</v>
      </c>
      <c r="CA1211" s="66">
        <f t="shared" si="1704"/>
        <v>-128</v>
      </c>
      <c r="CB1211" s="66">
        <f>N3+CE1211</f>
        <v>303596</v>
      </c>
      <c r="CC1211" s="66">
        <f t="shared" si="2010"/>
        <v>167078.59614434009</v>
      </c>
      <c r="CD1211" s="66">
        <f t="shared" ref="CD1211" si="2048">BW1211-CC1211</f>
        <v>-16287.691547207127</v>
      </c>
      <c r="CE1211" s="66">
        <f t="shared" si="1360"/>
        <v>253596</v>
      </c>
      <c r="CF1211" s="66">
        <f>MAX(CE404:CE1211)</f>
        <v>263249</v>
      </c>
      <c r="CG1211" s="66">
        <f t="shared" ref="CG1211" si="2049">CE1211-CF1211</f>
        <v>-9653</v>
      </c>
      <c r="CH1211" s="370">
        <f t="shared" si="1357"/>
        <v>44732</v>
      </c>
      <c r="CI1211" s="17">
        <f t="shared" si="1400"/>
        <v>0</v>
      </c>
      <c r="CJ1211" s="17">
        <f t="shared" si="1401"/>
        <v>1</v>
      </c>
      <c r="CK1211" s="38">
        <f t="shared" si="1480"/>
        <v>2028</v>
      </c>
      <c r="CL1211" s="38">
        <f t="shared" si="1854"/>
        <v>-197.70000000000005</v>
      </c>
      <c r="CM1211" s="58"/>
      <c r="CN1211" s="58"/>
      <c r="CO1211" s="58"/>
      <c r="DD1211" s="59"/>
      <c r="DE1211" s="59"/>
      <c r="DF1211" s="59"/>
    </row>
    <row r="1212" spans="2:117" ht="15" customHeight="1" x14ac:dyDescent="0.25">
      <c r="B1212" s="254">
        <f t="shared" si="2013"/>
        <v>44445</v>
      </c>
      <c r="C1212" s="5">
        <f>G1211</f>
        <v>59845</v>
      </c>
      <c r="D1212" s="5">
        <v>0</v>
      </c>
      <c r="E1212" s="66">
        <f>E1211</f>
        <v>0</v>
      </c>
      <c r="F1212" s="66">
        <f t="shared" si="2014"/>
        <v>671</v>
      </c>
      <c r="G1212" s="4">
        <f>G1211+F1212</f>
        <v>60516</v>
      </c>
      <c r="H1212" s="8">
        <f t="shared" si="1934"/>
        <v>1.1212298437630545E-2</v>
      </c>
      <c r="J1212" s="306">
        <v>44739</v>
      </c>
      <c r="K1212" s="176">
        <f>N1211</f>
        <v>1830.3</v>
      </c>
      <c r="L1212" s="176">
        <v>1842.8</v>
      </c>
      <c r="M1212" s="176">
        <v>1783.4</v>
      </c>
      <c r="N1212" s="178">
        <v>1801.5</v>
      </c>
      <c r="O1212" s="5">
        <f t="shared" si="1370"/>
        <v>59.399999999999864</v>
      </c>
      <c r="P1212" s="8">
        <f t="shared" si="1371"/>
        <v>3.2453696115390847E-2</v>
      </c>
      <c r="Q1212" s="8">
        <f>(AVERAGE(P1209:P1211))*Q1239</f>
        <v>1.1716395308886374E-2</v>
      </c>
      <c r="R1212" s="8">
        <f>P1211/P1239</f>
        <v>0.50245351793303017</v>
      </c>
      <c r="S1212" s="109">
        <f t="shared" ref="S1212" si="2050">(-Q1212*K1212)+K1212</f>
        <v>1808.8554816661451</v>
      </c>
      <c r="T1212" s="5">
        <f t="shared" ref="T1212" si="2051">MAX(1,(K1212-AD1212))</f>
        <v>20.299999999999955</v>
      </c>
      <c r="U1212" s="8">
        <f t="shared" ref="U1212" si="2052">((T1212+X1212)-T1212)/(T1212+X1212)</f>
        <v>0.49250000000000116</v>
      </c>
      <c r="V1212" s="19">
        <f t="shared" ref="V1212" si="2053">MAX(0,(AD1212-N1212))</f>
        <v>8.5</v>
      </c>
      <c r="W1212" s="109">
        <f t="shared" ref="W1212" si="2054">(Q1212*K1212)+K1212</f>
        <v>1851.7445183338548</v>
      </c>
      <c r="X1212" s="5">
        <f t="shared" ref="X1212" si="2055">MAX(1,(AL1212-K1212))</f>
        <v>19.700000000000045</v>
      </c>
      <c r="Y1212" s="8">
        <f t="shared" ref="Y1212" si="2056">100%-U1212</f>
        <v>0.50749999999999884</v>
      </c>
      <c r="Z1212" s="5">
        <f t="shared" ref="Z1212" si="2057">MAX(0,(N1212-AL1212))</f>
        <v>0</v>
      </c>
      <c r="AA1212" s="5">
        <f>K1212*AA1239</f>
        <v>23.793899999999997</v>
      </c>
      <c r="AB1212" s="5">
        <f t="shared" ref="AB1212" si="2058">AA1212*R1212</f>
        <v>11.955328760346726</v>
      </c>
      <c r="AC1212" s="2">
        <f t="shared" si="1937"/>
        <v>44739</v>
      </c>
      <c r="AD1212" s="43">
        <f t="shared" si="1460"/>
        <v>1810</v>
      </c>
      <c r="AE1212" s="54">
        <v>6.7</v>
      </c>
      <c r="AF1212" s="131">
        <f>(AK1211&gt;AF12205)*1</f>
        <v>1</v>
      </c>
      <c r="AG1212" s="112">
        <f>MROUND((AD1212*AG1239),5)</f>
        <v>1775</v>
      </c>
      <c r="AH1212" s="210">
        <v>1.8</v>
      </c>
      <c r="AI1212" s="60">
        <f t="shared" si="1437"/>
        <v>-28.799999999999955</v>
      </c>
      <c r="AJ1212" s="215">
        <f t="shared" si="1355"/>
        <v>1830.3</v>
      </c>
      <c r="AK1212" s="216">
        <f t="shared" si="1356"/>
        <v>1801.5</v>
      </c>
      <c r="AL1212" s="41">
        <f t="shared" si="1373"/>
        <v>1850</v>
      </c>
      <c r="AM1212" s="56">
        <v>7.8</v>
      </c>
      <c r="AN1212" s="82">
        <f t="shared" ref="AN1212" si="2059">(AI1212&gt;0)*1</f>
        <v>0</v>
      </c>
      <c r="AO1212" s="82">
        <f t="shared" ref="AO1212" si="2060">(AI1212&lt;0)*1</f>
        <v>1</v>
      </c>
      <c r="AP1212" s="33">
        <f t="shared" ref="AP1212" si="2061">(BD1211=0)*1</f>
        <v>1</v>
      </c>
      <c r="AQ1212" s="29">
        <f t="shared" ref="AQ1212" si="2062">AP1212*AE1212</f>
        <v>6.7</v>
      </c>
      <c r="AR1212" s="86">
        <f t="shared" ref="AR1212" si="2063">(AK1212&gt;AD1212)*1</f>
        <v>0</v>
      </c>
      <c r="AS1212" s="33">
        <f t="shared" ref="AS1212" si="2064">(AD1212&gt;AK1212)*AP1212</f>
        <v>1</v>
      </c>
      <c r="AT1212" s="19">
        <f t="shared" ref="AT1212" si="2065">AS1212*AD1212</f>
        <v>1810</v>
      </c>
      <c r="AU1212" s="18">
        <f t="shared" ref="AU1212" si="2066">(BD1211&gt;0)*1</f>
        <v>0</v>
      </c>
      <c r="AV1212" s="5">
        <f t="shared" ref="AV1212" si="2067">AU1212*AM1212</f>
        <v>0</v>
      </c>
      <c r="AW1212" s="17">
        <f t="shared" ref="AW1212" si="2068">(AK1212&lt;AL1212)*AU1212</f>
        <v>0</v>
      </c>
      <c r="AX1212" s="17">
        <f t="shared" ref="AX1212" si="2069">(AK1212&gt;AL1212)*AU1212</f>
        <v>0</v>
      </c>
      <c r="AY1212" s="17">
        <f t="shared" ref="AY1212" si="2070">AX1212*AL1212</f>
        <v>0</v>
      </c>
      <c r="AZ1212" s="19">
        <f t="shared" ref="AZ1212" si="2071">BD1211-(BE1211*BD1211)</f>
        <v>0</v>
      </c>
      <c r="BA1212" s="19">
        <f t="shared" ref="BA1212" si="2072">AT1212*AS1212</f>
        <v>1810</v>
      </c>
      <c r="BB1212" s="19">
        <f t="shared" ref="BB1212" si="2073">BE1212*BF1212</f>
        <v>0</v>
      </c>
      <c r="BC1212" s="19">
        <f t="shared" ref="BC1212" si="2074">AY1212*AX1212</f>
        <v>0</v>
      </c>
      <c r="BD1212" s="17">
        <f t="shared" ref="BD1212" si="2075">((BB1212+BC1212)=0)*(MAX(BA1212,AZ1212))</f>
        <v>1810</v>
      </c>
      <c r="BE1212" s="17">
        <f t="shared" ref="BE1212" si="2076">(AG1212&gt;AK1212)*AF1212</f>
        <v>0</v>
      </c>
      <c r="BF1212" s="38">
        <f t="shared" ref="BF1212" si="2077">(AG1212&gt;AK1212)*AG1212</f>
        <v>0</v>
      </c>
      <c r="BG1212" s="38">
        <f t="shared" ref="BG1212" si="2078">((AG1212-BD1212)*(BD1212&gt;0)*BE1212)</f>
        <v>0</v>
      </c>
      <c r="BH1212" s="38">
        <f t="shared" ref="BH1212" si="2079">BB1212-(MAX(BD1211,AZ1212,BB1212,AT1212))*BE1212</f>
        <v>0</v>
      </c>
      <c r="BI1212" s="38">
        <f t="shared" ref="BI1212" si="2080">((BG1212+BH1212)*BE1212)-AH1212</f>
        <v>-1.8</v>
      </c>
      <c r="BJ1212" s="5">
        <f t="shared" si="2042"/>
        <v>6.7</v>
      </c>
      <c r="BK1212" s="5">
        <f t="shared" si="2043"/>
        <v>0</v>
      </c>
      <c r="BL1212" s="22">
        <f t="shared" ref="BL1212" si="2081">AU1212*AM1212+BK1212</f>
        <v>0</v>
      </c>
      <c r="BM1212" s="5">
        <f t="shared" si="1449"/>
        <v>4.9000000000000004</v>
      </c>
      <c r="BN1212" s="66">
        <f t="shared" ref="BN1212" si="2082">BM1212*100</f>
        <v>490.00000000000006</v>
      </c>
      <c r="BO1212" s="5">
        <f>AP1212*BP1239</f>
        <v>-39</v>
      </c>
      <c r="BP1212" s="5">
        <f>AU1212*BP1239</f>
        <v>0</v>
      </c>
      <c r="BQ1212" s="5">
        <f t="shared" si="1358"/>
        <v>-39</v>
      </c>
      <c r="BR1212" s="356">
        <f t="shared" ref="BR1212:BR1214" si="2083">BQ1212+BP1212+BO1212+BN1212</f>
        <v>412.00000000000006</v>
      </c>
      <c r="BS1212" s="5">
        <f t="shared" ref="BS1212" si="2084">AK1212</f>
        <v>1801.5</v>
      </c>
      <c r="BU1212" s="306">
        <f t="shared" ref="BU1212:BU1218" si="2085">J1212</f>
        <v>44739</v>
      </c>
      <c r="BV1212" s="67">
        <f t="shared" ref="BV1212" si="2086">AK1212</f>
        <v>1801.5</v>
      </c>
      <c r="BW1212" s="66">
        <f>BV27*BV1212</f>
        <v>148418.19080573408</v>
      </c>
      <c r="BX1212" s="66">
        <f t="shared" ref="BX1212" si="2087">BW1212-BW1211</f>
        <v>-2372.7137913988845</v>
      </c>
      <c r="BY1212" s="17">
        <f t="shared" ref="BY1212" si="2088">((BV1212-BV1211)&gt;0)*1</f>
        <v>0</v>
      </c>
      <c r="BZ1212" s="17">
        <f t="shared" ref="BZ1212" si="2089">((BV1212-BV1211)&lt;0)*1</f>
        <v>1</v>
      </c>
      <c r="CA1212" s="66">
        <f t="shared" si="1704"/>
        <v>412</v>
      </c>
      <c r="CB1212" s="66">
        <f>N3+CE1212</f>
        <v>304008</v>
      </c>
      <c r="CC1212" s="66">
        <f t="shared" si="2010"/>
        <v>167078.59614434009</v>
      </c>
      <c r="CD1212" s="66">
        <f t="shared" ref="CD1212:CD1217" si="2090">BW1212-CC1212</f>
        <v>-18660.405338606011</v>
      </c>
      <c r="CE1212" s="66">
        <f t="shared" si="1360"/>
        <v>254008</v>
      </c>
      <c r="CF1212" s="66">
        <f>MAX(CE404:CE1212)</f>
        <v>263249</v>
      </c>
      <c r="CG1212" s="66">
        <f t="shared" ref="CG1212" si="2091">CE1212-CF1212</f>
        <v>-9241</v>
      </c>
      <c r="CH1212" s="370">
        <f t="shared" si="1357"/>
        <v>44739</v>
      </c>
      <c r="CI1212" s="17">
        <f t="shared" si="1400"/>
        <v>1</v>
      </c>
      <c r="CJ1212" s="17">
        <f t="shared" si="1401"/>
        <v>0</v>
      </c>
      <c r="CK1212" s="38">
        <f t="shared" si="1480"/>
        <v>2028</v>
      </c>
      <c r="CL1212" s="38">
        <f t="shared" ref="CL1212" si="2092">BV1212-CK1212</f>
        <v>-226.5</v>
      </c>
      <c r="CM1212" s="3"/>
      <c r="CN1212" s="7"/>
      <c r="CO1212" s="7"/>
      <c r="CP1212" s="7"/>
      <c r="CQ1212" s="7"/>
      <c r="CR1212" s="53"/>
      <c r="CS1212" s="53"/>
      <c r="CT1212" s="58"/>
      <c r="CU1212" s="58"/>
      <c r="CV1212" s="58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</row>
    <row r="1213" spans="2:117" ht="15" customHeight="1" x14ac:dyDescent="0.25">
      <c r="B1213" s="254">
        <f t="shared" si="2013"/>
        <v>44452</v>
      </c>
      <c r="C1213" s="5">
        <f t="shared" si="1970"/>
        <v>60516</v>
      </c>
      <c r="D1213" s="5">
        <v>0</v>
      </c>
      <c r="E1213" s="66">
        <f t="shared" ref="E1213:E1228" si="2093">E1212</f>
        <v>0</v>
      </c>
      <c r="F1213" s="66">
        <f t="shared" si="2014"/>
        <v>362.00000000000006</v>
      </c>
      <c r="G1213" s="4">
        <f t="shared" si="1971"/>
        <v>60878</v>
      </c>
      <c r="H1213" s="8">
        <f t="shared" si="1934"/>
        <v>5.9818890871835553E-3</v>
      </c>
      <c r="J1213" s="306">
        <v>44746</v>
      </c>
      <c r="K1213" s="176">
        <f>N1212</f>
        <v>1801.5</v>
      </c>
      <c r="L1213" s="176">
        <v>1815.2</v>
      </c>
      <c r="M1213" s="176">
        <v>1726</v>
      </c>
      <c r="N1213" s="178">
        <v>1742.2</v>
      </c>
      <c r="O1213" s="5">
        <f t="shared" si="1370"/>
        <v>89.200000000000045</v>
      </c>
      <c r="P1213" s="8">
        <f t="shared" si="1371"/>
        <v>4.9514293644185428E-2</v>
      </c>
      <c r="Q1213" s="8">
        <f>(AVERAGE(P1210:P1212))*Q1239</f>
        <v>1.2112244714256344E-2</v>
      </c>
      <c r="R1213" s="8">
        <f>P1212/P1239</f>
        <v>0.92036539143920715</v>
      </c>
      <c r="S1213" s="109">
        <f t="shared" ref="S1213" si="2094">(-Q1213*K1213)+K1213</f>
        <v>1779.6797911472672</v>
      </c>
      <c r="T1213" s="5">
        <f t="shared" ref="T1213" si="2095">MAX(1,(K1213-AD1213))</f>
        <v>21.5</v>
      </c>
      <c r="U1213" s="8">
        <f t="shared" ref="U1213" si="2096">((T1213+X1213)-T1213)/(T1213+X1213)</f>
        <v>0.52222222222222225</v>
      </c>
      <c r="V1213" s="19">
        <f t="shared" ref="V1213" si="2097">MAX(0,(AD1213-N1213))</f>
        <v>37.799999999999955</v>
      </c>
      <c r="W1213" s="109">
        <f t="shared" ref="W1213" si="2098">(Q1213*K1213)+K1213</f>
        <v>1823.3202088527328</v>
      </c>
      <c r="X1213" s="5">
        <f t="shared" ref="X1213" si="2099">MAX(1,(AL1213-K1213))</f>
        <v>23.5</v>
      </c>
      <c r="Y1213" s="8">
        <f t="shared" ref="Y1213" si="2100">100%-U1213</f>
        <v>0.47777777777777775</v>
      </c>
      <c r="Z1213" s="5">
        <f t="shared" ref="Z1213" si="2101">MAX(0,(N1213-AL1213))</f>
        <v>0</v>
      </c>
      <c r="AA1213" s="5">
        <f>K1213*AA1239</f>
        <v>23.419499999999999</v>
      </c>
      <c r="AB1213" s="5">
        <f t="shared" ref="AB1213" si="2102">AA1213*R1213</f>
        <v>21.554497284810513</v>
      </c>
      <c r="AC1213" s="2">
        <f t="shared" si="1937"/>
        <v>44746</v>
      </c>
      <c r="AD1213" s="43">
        <f t="shared" si="1460"/>
        <v>1780</v>
      </c>
      <c r="AE1213" s="54">
        <v>8.4</v>
      </c>
      <c r="AF1213" s="131">
        <f>(AK1212&gt;AF12206)*1</f>
        <v>1</v>
      </c>
      <c r="AG1213" s="112">
        <v>1740</v>
      </c>
      <c r="AH1213" s="210">
        <v>2.2000000000000002</v>
      </c>
      <c r="AI1213" s="60">
        <f t="shared" si="1437"/>
        <v>-59.299999999999955</v>
      </c>
      <c r="AJ1213" s="215">
        <f t="shared" si="1355"/>
        <v>1801.5</v>
      </c>
      <c r="AK1213" s="216">
        <f t="shared" si="1356"/>
        <v>1742.2</v>
      </c>
      <c r="AL1213" s="41">
        <f t="shared" si="1373"/>
        <v>1825</v>
      </c>
      <c r="AM1213" s="56">
        <v>8.4</v>
      </c>
      <c r="AN1213" s="82">
        <f t="shared" ref="AN1213" si="2103">(AI1213&gt;0)*1</f>
        <v>0</v>
      </c>
      <c r="AO1213" s="82">
        <f t="shared" ref="AO1213" si="2104">(AI1213&lt;0)*1</f>
        <v>1</v>
      </c>
      <c r="AP1213" s="33">
        <f t="shared" ref="AP1213" si="2105">(BD1212=0)*1</f>
        <v>0</v>
      </c>
      <c r="AQ1213" s="29">
        <f t="shared" ref="AQ1213" si="2106">AP1213*AE1213</f>
        <v>0</v>
      </c>
      <c r="AR1213" s="86">
        <f t="shared" ref="AR1213" si="2107">(AK1213&gt;AD1213)*1</f>
        <v>0</v>
      </c>
      <c r="AS1213" s="33">
        <f t="shared" ref="AS1213" si="2108">(AD1213&gt;AK1213)*AP1213</f>
        <v>0</v>
      </c>
      <c r="AT1213" s="19">
        <f t="shared" ref="AT1213" si="2109">AS1213*AD1213</f>
        <v>0</v>
      </c>
      <c r="AU1213" s="18">
        <f t="shared" ref="AU1213" si="2110">(BD1212&gt;0)*1</f>
        <v>1</v>
      </c>
      <c r="AV1213" s="5">
        <f t="shared" ref="AV1213" si="2111">AU1213*AM1213</f>
        <v>8.4</v>
      </c>
      <c r="AW1213" s="17">
        <f t="shared" ref="AW1213" si="2112">(AK1213&lt;AL1213)*AU1213</f>
        <v>1</v>
      </c>
      <c r="AX1213" s="17">
        <f t="shared" ref="AX1213" si="2113">(AK1213&gt;AL1213)*AU1213</f>
        <v>0</v>
      </c>
      <c r="AY1213" s="17">
        <f t="shared" ref="AY1213" si="2114">AX1213*AL1213</f>
        <v>0</v>
      </c>
      <c r="AZ1213" s="19">
        <f t="shared" ref="AZ1213" si="2115">BD1212-(BE1212*BD1212)</f>
        <v>1810</v>
      </c>
      <c r="BA1213" s="19">
        <f t="shared" ref="BA1213" si="2116">AT1213*AS1213</f>
        <v>0</v>
      </c>
      <c r="BB1213" s="19">
        <f t="shared" ref="BB1213" si="2117">BE1213*BF1213</f>
        <v>0</v>
      </c>
      <c r="BC1213" s="19">
        <f t="shared" ref="BC1213" si="2118">AY1213*AX1213</f>
        <v>0</v>
      </c>
      <c r="BD1213" s="17">
        <f t="shared" ref="BD1213" si="2119">((BB1213+BC1213)=0)*(MAX(BA1213,AZ1213))</f>
        <v>1810</v>
      </c>
      <c r="BE1213" s="17">
        <f t="shared" ref="BE1213" si="2120">(AG1213&gt;AK1213)*AF1213</f>
        <v>0</v>
      </c>
      <c r="BF1213" s="38">
        <f t="shared" ref="BF1213" si="2121">(AG1213&gt;AK1213)*AG1213</f>
        <v>0</v>
      </c>
      <c r="BG1213" s="38">
        <f t="shared" ref="BG1213" si="2122">((AG1213-BD1213)*(BD1213&gt;0)*BE1213)</f>
        <v>0</v>
      </c>
      <c r="BH1213" s="38">
        <f t="shared" ref="BH1213" si="2123">BB1213-(MAX(BD1212,AZ1213,BB1213,AT1213))*BE1213</f>
        <v>0</v>
      </c>
      <c r="BI1213" s="38">
        <f t="shared" ref="BI1213" si="2124">((BG1213+BH1213)*BE1213)-AH1213</f>
        <v>-2.2000000000000002</v>
      </c>
      <c r="BJ1213" s="5">
        <f t="shared" si="2042"/>
        <v>0</v>
      </c>
      <c r="BK1213" s="5">
        <f t="shared" si="2043"/>
        <v>0</v>
      </c>
      <c r="BL1213" s="22">
        <f t="shared" ref="BL1213" si="2125">AU1213*AM1213+BK1213</f>
        <v>8.4</v>
      </c>
      <c r="BM1213" s="5">
        <f t="shared" ref="BM1213" si="2126">BL1213+BJ1213+BI1213</f>
        <v>6.2</v>
      </c>
      <c r="BN1213" s="66">
        <f t="shared" ref="BN1213" si="2127">BM1213*100</f>
        <v>620</v>
      </c>
      <c r="BO1213" s="5">
        <f>AP1213*BP1239</f>
        <v>0</v>
      </c>
      <c r="BP1213" s="5">
        <f>AU1213*BP1239</f>
        <v>-39</v>
      </c>
      <c r="BQ1213" s="5">
        <f t="shared" si="1358"/>
        <v>-39</v>
      </c>
      <c r="BR1213" s="356">
        <f>3054-179</f>
        <v>2875</v>
      </c>
      <c r="BS1213" s="5">
        <f t="shared" ref="BS1213:BS1217" si="2128">AK1213</f>
        <v>1742.2</v>
      </c>
      <c r="BU1213" s="306">
        <f t="shared" si="2085"/>
        <v>44746</v>
      </c>
      <c r="BV1213" s="67">
        <f t="shared" ref="BV1213" si="2129">AK1213</f>
        <v>1742.2</v>
      </c>
      <c r="BW1213" s="66">
        <f>BV27*BV1213</f>
        <v>143532.70720052728</v>
      </c>
      <c r="BX1213" s="66">
        <f t="shared" ref="BX1213" si="2130">BW1213-BW1212</f>
        <v>-4885.4836052067985</v>
      </c>
      <c r="BY1213" s="17">
        <f t="shared" ref="BY1213" si="2131">((BV1213-BV1212)&gt;0)*1</f>
        <v>0</v>
      </c>
      <c r="BZ1213" s="17">
        <f t="shared" ref="BZ1213" si="2132">((BV1213-BV1212)&lt;0)*1</f>
        <v>1</v>
      </c>
      <c r="CA1213" s="66">
        <f t="shared" ref="CA1213" si="2133">CB1213-CB1212</f>
        <v>2875</v>
      </c>
      <c r="CB1213" s="66">
        <f>N3+CE1213</f>
        <v>306883</v>
      </c>
      <c r="CC1213" s="66">
        <f t="shared" si="2010"/>
        <v>167078.59614434009</v>
      </c>
      <c r="CD1213" s="66">
        <f t="shared" si="2090"/>
        <v>-23545.88894381281</v>
      </c>
      <c r="CE1213" s="66">
        <f t="shared" si="1360"/>
        <v>256883</v>
      </c>
      <c r="CF1213" s="66">
        <f>MAX(CE404:CE1213)</f>
        <v>263249</v>
      </c>
      <c r="CG1213" s="66">
        <f t="shared" ref="CG1213" si="2134">CE1213-CF1213</f>
        <v>-6366</v>
      </c>
      <c r="CH1213" s="370">
        <f t="shared" si="1357"/>
        <v>44746</v>
      </c>
      <c r="CI1213" s="17">
        <f t="shared" si="1400"/>
        <v>1</v>
      </c>
      <c r="CJ1213" s="17">
        <f t="shared" si="1401"/>
        <v>0</v>
      </c>
      <c r="CK1213" s="38">
        <f t="shared" si="1480"/>
        <v>2028</v>
      </c>
      <c r="CL1213" s="38">
        <f t="shared" ref="CL1213" si="2135">BV1213-CK1213</f>
        <v>-285.79999999999995</v>
      </c>
      <c r="CM1213" s="3"/>
      <c r="CN1213" s="7"/>
      <c r="CO1213" s="7"/>
      <c r="CP1213" s="7"/>
      <c r="CQ1213" s="7"/>
      <c r="CR1213" s="53"/>
      <c r="CS1213" s="53"/>
      <c r="CT1213" s="58"/>
      <c r="CU1213" s="58"/>
      <c r="CV1213" s="58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</row>
    <row r="1214" spans="2:117" ht="15" customHeight="1" x14ac:dyDescent="0.25">
      <c r="B1214" s="254">
        <f t="shared" si="2013"/>
        <v>44459</v>
      </c>
      <c r="C1214" s="5">
        <f t="shared" si="1970"/>
        <v>60878</v>
      </c>
      <c r="D1214" s="5">
        <v>0</v>
      </c>
      <c r="E1214" s="66">
        <f t="shared" si="2093"/>
        <v>0</v>
      </c>
      <c r="F1214" s="66">
        <f t="shared" si="2014"/>
        <v>652.00000000000011</v>
      </c>
      <c r="G1214" s="4">
        <f t="shared" si="1971"/>
        <v>61530</v>
      </c>
      <c r="H1214" s="8">
        <f t="shared" si="1934"/>
        <v>1.070994447912218E-2</v>
      </c>
      <c r="J1214" s="306">
        <v>44753</v>
      </c>
      <c r="K1214" s="176">
        <f>N1213</f>
        <v>1742.2</v>
      </c>
      <c r="L1214" s="176">
        <v>1753.3</v>
      </c>
      <c r="M1214" s="176">
        <v>1703.8</v>
      </c>
      <c r="N1214" s="178">
        <v>1703.75</v>
      </c>
      <c r="O1214" s="5">
        <f t="shared" si="1370"/>
        <v>49.5</v>
      </c>
      <c r="P1214" s="8">
        <f t="shared" si="1371"/>
        <v>2.8412352198369878E-2</v>
      </c>
      <c r="Q1214" s="8">
        <f>(AVERAGE(P1211:P1213))*Q1239</f>
        <v>1.3291384141856542E-2</v>
      </c>
      <c r="R1214" s="8">
        <f>P1213/P1239</f>
        <v>1.404192671603123</v>
      </c>
      <c r="S1214" s="109">
        <f t="shared" ref="S1214" si="2136">(-Q1214*K1214)+K1214</f>
        <v>1719.0437505480577</v>
      </c>
      <c r="T1214" s="5">
        <f t="shared" ref="T1214" si="2137">MAX(1,(K1214-AD1214))</f>
        <v>22.200000000000045</v>
      </c>
      <c r="U1214" s="8">
        <f t="shared" ref="U1214" si="2138">((T1214+X1214)-T1214)/(T1214+X1214)</f>
        <v>0.50666666666666571</v>
      </c>
      <c r="V1214" s="19">
        <f t="shared" ref="V1214" si="2139">MAX(0,(AD1214-N1214))</f>
        <v>16.25</v>
      </c>
      <c r="W1214" s="109">
        <f t="shared" ref="W1214" si="2140">(Q1214*K1214)+K1214</f>
        <v>1765.3562494519424</v>
      </c>
      <c r="X1214" s="5">
        <f t="shared" ref="X1214" si="2141">MAX(1,(AL1214-K1214))</f>
        <v>22.799999999999955</v>
      </c>
      <c r="Y1214" s="8">
        <f t="shared" ref="Y1214" si="2142">100%-U1214</f>
        <v>0.49333333333333429</v>
      </c>
      <c r="Z1214" s="5">
        <f t="shared" ref="Z1214" si="2143">MAX(0,(N1214-AL1214))</f>
        <v>0</v>
      </c>
      <c r="AA1214" s="5">
        <f>K1214*AA1239</f>
        <v>22.648599999999998</v>
      </c>
      <c r="AB1214" s="5">
        <f t="shared" ref="AB1214" si="2144">AA1214*R1214</f>
        <v>31.802998142070489</v>
      </c>
      <c r="AC1214" s="2">
        <f t="shared" si="1937"/>
        <v>44753</v>
      </c>
      <c r="AD1214" s="43">
        <f t="shared" si="1460"/>
        <v>1720</v>
      </c>
      <c r="AE1214" s="54">
        <v>7.5</v>
      </c>
      <c r="AF1214" s="131">
        <f>(AK1213&gt;AF12207)*1</f>
        <v>1</v>
      </c>
      <c r="AG1214" s="112">
        <f>MROUND((AD1214*AG1239),5)</f>
        <v>1685</v>
      </c>
      <c r="AH1214" s="210">
        <v>2.2999999999999998</v>
      </c>
      <c r="AI1214" s="60">
        <f t="shared" si="1437"/>
        <v>-38.450000000000045</v>
      </c>
      <c r="AJ1214" s="215">
        <f t="shared" si="1355"/>
        <v>1742.2</v>
      </c>
      <c r="AK1214" s="216">
        <f t="shared" si="1356"/>
        <v>1703.75</v>
      </c>
      <c r="AL1214" s="41">
        <f t="shared" si="1373"/>
        <v>1765</v>
      </c>
      <c r="AM1214" s="56">
        <v>7.5</v>
      </c>
      <c r="AN1214" s="82">
        <f t="shared" ref="AN1214" si="2145">(AI1214&gt;0)*1</f>
        <v>0</v>
      </c>
      <c r="AO1214" s="82">
        <f t="shared" ref="AO1214" si="2146">(AI1214&lt;0)*1</f>
        <v>1</v>
      </c>
      <c r="AP1214" s="33">
        <f t="shared" ref="AP1214" si="2147">(BD1213=0)*1</f>
        <v>0</v>
      </c>
      <c r="AQ1214" s="29">
        <f t="shared" ref="AQ1214" si="2148">AP1214*AE1214</f>
        <v>0</v>
      </c>
      <c r="AR1214" s="86">
        <f t="shared" ref="AR1214" si="2149">(AK1214&gt;AD1214)*1</f>
        <v>0</v>
      </c>
      <c r="AS1214" s="33">
        <f t="shared" ref="AS1214" si="2150">(AD1214&gt;AK1214)*AP1214</f>
        <v>0</v>
      </c>
      <c r="AT1214" s="19">
        <f t="shared" ref="AT1214" si="2151">AS1214*AD1214</f>
        <v>0</v>
      </c>
      <c r="AU1214" s="18">
        <f t="shared" ref="AU1214" si="2152">(BD1213&gt;0)*1</f>
        <v>1</v>
      </c>
      <c r="AV1214" s="5">
        <f t="shared" ref="AV1214" si="2153">AU1214*AM1214</f>
        <v>7.5</v>
      </c>
      <c r="AW1214" s="17">
        <f t="shared" ref="AW1214" si="2154">(AK1214&lt;AL1214)*AU1214</f>
        <v>1</v>
      </c>
      <c r="AX1214" s="17">
        <f t="shared" ref="AX1214" si="2155">(AK1214&gt;AL1214)*AU1214</f>
        <v>0</v>
      </c>
      <c r="AY1214" s="17">
        <f t="shared" ref="AY1214" si="2156">AX1214*AL1214</f>
        <v>0</v>
      </c>
      <c r="AZ1214" s="19">
        <f t="shared" ref="AZ1214" si="2157">BD1213-(BE1213*BD1213)</f>
        <v>1810</v>
      </c>
      <c r="BA1214" s="19">
        <f t="shared" ref="BA1214" si="2158">AT1214*AS1214</f>
        <v>0</v>
      </c>
      <c r="BB1214" s="19">
        <f t="shared" ref="BB1214" si="2159">BE1214*BF1214</f>
        <v>0</v>
      </c>
      <c r="BC1214" s="19">
        <f t="shared" ref="BC1214" si="2160">AY1214*AX1214</f>
        <v>0</v>
      </c>
      <c r="BD1214" s="17">
        <f t="shared" ref="BD1214" si="2161">((BB1214+BC1214)=0)*(MAX(BA1214,AZ1214))</f>
        <v>1810</v>
      </c>
      <c r="BE1214" s="17">
        <f t="shared" ref="BE1214" si="2162">(AG1214&gt;AK1214)*AF1214</f>
        <v>0</v>
      </c>
      <c r="BF1214" s="38">
        <f t="shared" ref="BF1214" si="2163">(AG1214&gt;AK1214)*AG1214</f>
        <v>0</v>
      </c>
      <c r="BG1214" s="38">
        <f t="shared" ref="BG1214" si="2164">((AG1214-BD1214)*(BD1214&gt;0)*BE1214)</f>
        <v>0</v>
      </c>
      <c r="BH1214" s="38">
        <f t="shared" ref="BH1214" si="2165">BB1214-(MAX(BD1213,AZ1214,BB1214,AT1214))*BE1214</f>
        <v>0</v>
      </c>
      <c r="BI1214" s="38">
        <f t="shared" ref="BI1214" si="2166">((BG1214+BH1214)*BE1214)-AH1214</f>
        <v>-2.2999999999999998</v>
      </c>
      <c r="BJ1214" s="5">
        <f t="shared" si="2042"/>
        <v>0</v>
      </c>
      <c r="BK1214" s="5">
        <f t="shared" si="2043"/>
        <v>0</v>
      </c>
      <c r="BL1214" s="22">
        <f t="shared" ref="BL1214" si="2167">AU1214*AM1214+BK1214</f>
        <v>7.5</v>
      </c>
      <c r="BM1214" s="5">
        <f t="shared" ref="BM1214" si="2168">BL1214+BJ1214+BI1214</f>
        <v>5.2</v>
      </c>
      <c r="BN1214" s="66">
        <f t="shared" ref="BN1214" si="2169">BM1214*100</f>
        <v>520</v>
      </c>
      <c r="BO1214" s="5">
        <f>AP1214*BP1239</f>
        <v>0</v>
      </c>
      <c r="BP1214" s="5">
        <f>AU1214*BP1239</f>
        <v>-39</v>
      </c>
      <c r="BQ1214" s="5">
        <f t="shared" si="1358"/>
        <v>-39</v>
      </c>
      <c r="BR1214" s="356">
        <f t="shared" si="2083"/>
        <v>442</v>
      </c>
      <c r="BS1214" s="5">
        <f t="shared" si="2128"/>
        <v>1703.75</v>
      </c>
      <c r="BU1214" s="306">
        <f t="shared" si="2085"/>
        <v>44753</v>
      </c>
      <c r="BV1214" s="67">
        <f t="shared" ref="BV1214:BV1218" si="2170">AK1214</f>
        <v>1703.75</v>
      </c>
      <c r="BW1214" s="66">
        <f>BV27*BV1214</f>
        <v>140364.96951721865</v>
      </c>
      <c r="BX1214" s="66">
        <f t="shared" ref="BX1214" si="2171">BW1214-BW1213</f>
        <v>-3167.7376833086309</v>
      </c>
      <c r="BY1214" s="17">
        <f t="shared" ref="BY1214" si="2172">((BV1214-BV1213)&gt;0)*1</f>
        <v>0</v>
      </c>
      <c r="BZ1214" s="17">
        <f t="shared" ref="BZ1214" si="2173">((BV1214-BV1213)&lt;0)*1</f>
        <v>1</v>
      </c>
      <c r="CA1214" s="66">
        <f t="shared" ref="CA1214" si="2174">CB1214-CB1213</f>
        <v>442</v>
      </c>
      <c r="CB1214" s="66">
        <f>N3+CE1214</f>
        <v>307325</v>
      </c>
      <c r="CC1214" s="66">
        <f t="shared" si="2010"/>
        <v>167078.59614434009</v>
      </c>
      <c r="CD1214" s="66">
        <f t="shared" si="2090"/>
        <v>-26713.626627121441</v>
      </c>
      <c r="CE1214" s="66">
        <f t="shared" si="1360"/>
        <v>257325</v>
      </c>
      <c r="CF1214" s="66">
        <f>MAX(CE404:CE1214)</f>
        <v>263249</v>
      </c>
      <c r="CG1214" s="66">
        <f t="shared" ref="CG1214" si="2175">CE1214-CF1214</f>
        <v>-5924</v>
      </c>
      <c r="CH1214" s="370">
        <f t="shared" si="1357"/>
        <v>44753</v>
      </c>
      <c r="CI1214" s="17">
        <f t="shared" si="1400"/>
        <v>1</v>
      </c>
      <c r="CJ1214" s="17">
        <f t="shared" si="1401"/>
        <v>0</v>
      </c>
      <c r="CK1214" s="38">
        <f t="shared" si="1480"/>
        <v>2028</v>
      </c>
      <c r="CL1214" s="38">
        <f t="shared" ref="CL1214" si="2176">BV1214-CK1214</f>
        <v>-324.25</v>
      </c>
      <c r="CM1214" s="3"/>
      <c r="CN1214" s="7"/>
      <c r="CO1214" s="7"/>
      <c r="CP1214" s="7"/>
      <c r="CQ1214" s="7"/>
      <c r="CR1214" s="53"/>
      <c r="CS1214" s="53"/>
      <c r="CT1214" s="58"/>
      <c r="CU1214" s="58"/>
      <c r="CV1214" s="58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</row>
    <row r="1215" spans="2:117" ht="15" customHeight="1" x14ac:dyDescent="0.25">
      <c r="B1215" s="254">
        <f t="shared" si="2013"/>
        <v>44466</v>
      </c>
      <c r="C1215" s="5">
        <f t="shared" si="1970"/>
        <v>61530</v>
      </c>
      <c r="D1215" s="5">
        <v>0</v>
      </c>
      <c r="E1215" s="66">
        <f t="shared" si="2093"/>
        <v>0</v>
      </c>
      <c r="F1215" s="66">
        <f t="shared" si="2014"/>
        <v>832.00000000000011</v>
      </c>
      <c r="G1215" s="4">
        <f t="shared" si="1971"/>
        <v>62362</v>
      </c>
      <c r="H1215" s="8">
        <f t="shared" si="1934"/>
        <v>1.3521859255647653E-2</v>
      </c>
      <c r="J1215" s="306">
        <v>44760</v>
      </c>
      <c r="K1215" s="176">
        <v>1713.2</v>
      </c>
      <c r="L1215" s="176">
        <v>1745.3</v>
      </c>
      <c r="M1215" s="176">
        <v>1686.2</v>
      </c>
      <c r="N1215" s="178">
        <v>1735</v>
      </c>
      <c r="O1215" s="5">
        <f t="shared" si="1370"/>
        <v>59.099999999999909</v>
      </c>
      <c r="P1215" s="8">
        <f t="shared" ref="P1215:P1227" si="2177">O1215/K1215</f>
        <v>3.4496848003735647E-2</v>
      </c>
      <c r="Q1215" s="8">
        <f>(AVERAGE(P1212:P1214))*Q1239</f>
        <v>1.4717378927726156E-2</v>
      </c>
      <c r="R1215" s="8">
        <f>P1214/P1239</f>
        <v>0.80575554660352078</v>
      </c>
      <c r="S1215" s="109">
        <f t="shared" ref="S1215" si="2178">(-Q1215*K1215)+K1215</f>
        <v>1687.9861864210195</v>
      </c>
      <c r="T1215" s="5">
        <f t="shared" ref="T1215" si="2179">MAX(1,(K1215-AD1215))</f>
        <v>23.200000000000045</v>
      </c>
      <c r="U1215" s="8">
        <f t="shared" ref="U1215" si="2180">((T1215+X1215)-T1215)/(T1215+X1215)</f>
        <v>0.53599999999999914</v>
      </c>
      <c r="V1215" s="19">
        <f t="shared" ref="V1215" si="2181">MAX(0,(AD1215-N1215))</f>
        <v>0</v>
      </c>
      <c r="W1215" s="109">
        <f t="shared" ref="W1215" si="2182">(Q1215*K1215)+K1215</f>
        <v>1738.4138135789806</v>
      </c>
      <c r="X1215" s="5">
        <f t="shared" ref="X1215" si="2183">MAX(1,(AL1215-K1215))</f>
        <v>26.799999999999955</v>
      </c>
      <c r="Y1215" s="8">
        <f t="shared" ref="Y1215" si="2184">100%-U1215</f>
        <v>0.46400000000000086</v>
      </c>
      <c r="Z1215" s="5">
        <f t="shared" ref="Z1215" si="2185">MAX(0,(N1215-AL1215))</f>
        <v>0</v>
      </c>
      <c r="AA1215" s="5">
        <f>K1215*AA1239</f>
        <v>22.271599999999999</v>
      </c>
      <c r="AB1215" s="5">
        <f t="shared" ref="AB1215" si="2186">AA1215*R1215</f>
        <v>17.945465231734971</v>
      </c>
      <c r="AC1215" s="2">
        <f t="shared" si="1937"/>
        <v>44760</v>
      </c>
      <c r="AD1215" s="43">
        <v>1690</v>
      </c>
      <c r="AE1215" s="54">
        <v>9.9</v>
      </c>
      <c r="AF1215" s="131">
        <f>(AK1214&gt;AF12208)*1</f>
        <v>1</v>
      </c>
      <c r="AG1215" s="112">
        <v>1660</v>
      </c>
      <c r="AH1215" s="210">
        <f>3.3*2</f>
        <v>6.6</v>
      </c>
      <c r="AI1215" s="60">
        <f t="shared" si="1437"/>
        <v>31.25</v>
      </c>
      <c r="AJ1215" s="215">
        <f t="shared" si="1355"/>
        <v>1713.2</v>
      </c>
      <c r="AK1215" s="216">
        <f t="shared" si="1356"/>
        <v>1735</v>
      </c>
      <c r="AL1215" s="41">
        <f t="shared" si="1373"/>
        <v>1740</v>
      </c>
      <c r="AM1215" s="56">
        <v>8.1</v>
      </c>
      <c r="AN1215" s="82">
        <f t="shared" ref="AN1215" si="2187">(AI1215&gt;0)*1</f>
        <v>1</v>
      </c>
      <c r="AO1215" s="82">
        <f t="shared" ref="AO1215" si="2188">(AI1215&lt;0)*1</f>
        <v>0</v>
      </c>
      <c r="AP1215" s="33">
        <f t="shared" ref="AP1215" si="2189">(BD1214=0)*1</f>
        <v>0</v>
      </c>
      <c r="AQ1215" s="29">
        <f t="shared" ref="AQ1215" si="2190">AP1215*AE1215</f>
        <v>0</v>
      </c>
      <c r="AR1215" s="86">
        <f t="shared" ref="AR1215" si="2191">(AK1215&gt;AD1215)*1</f>
        <v>1</v>
      </c>
      <c r="AS1215" s="33">
        <f t="shared" ref="AS1215" si="2192">(AD1215&gt;AK1215)*AP1215</f>
        <v>0</v>
      </c>
      <c r="AT1215" s="19">
        <f t="shared" ref="AT1215" si="2193">AS1215*AD1215</f>
        <v>0</v>
      </c>
      <c r="AU1215" s="18">
        <f t="shared" ref="AU1215" si="2194">(BD1214&gt;0)*1</f>
        <v>1</v>
      </c>
      <c r="AV1215" s="5">
        <f t="shared" ref="AV1215" si="2195">AU1215*AM1215</f>
        <v>8.1</v>
      </c>
      <c r="AW1215" s="17">
        <f t="shared" ref="AW1215" si="2196">(AK1215&lt;AL1215)*AU1215</f>
        <v>1</v>
      </c>
      <c r="AX1215" s="17">
        <f t="shared" ref="AX1215" si="2197">(AK1215&gt;AL1215)*AU1215</f>
        <v>0</v>
      </c>
      <c r="AY1215" s="17">
        <f t="shared" ref="AY1215" si="2198">AX1215*AL1215</f>
        <v>0</v>
      </c>
      <c r="AZ1215" s="19">
        <f t="shared" ref="AZ1215" si="2199">BD1214-(BE1214*BD1214)</f>
        <v>1810</v>
      </c>
      <c r="BA1215" s="19">
        <f t="shared" ref="BA1215" si="2200">AT1215*AS1215</f>
        <v>0</v>
      </c>
      <c r="BB1215" s="19">
        <f t="shared" ref="BB1215" si="2201">BE1215*BF1215</f>
        <v>0</v>
      </c>
      <c r="BC1215" s="19">
        <f t="shared" ref="BC1215" si="2202">AY1215*AX1215</f>
        <v>0</v>
      </c>
      <c r="BD1215" s="17">
        <f t="shared" ref="BD1215" si="2203">((BB1215+BC1215)=0)*(MAX(BA1215,AZ1215))</f>
        <v>1810</v>
      </c>
      <c r="BE1215" s="17">
        <f t="shared" ref="BE1215" si="2204">(AG1215&gt;AK1215)*AF1215</f>
        <v>0</v>
      </c>
      <c r="BF1215" s="38">
        <f t="shared" ref="BF1215" si="2205">(AG1215&gt;AK1215)*AG1215</f>
        <v>0</v>
      </c>
      <c r="BG1215" s="38">
        <f t="shared" ref="BG1215" si="2206">((AG1215-BD1215)*(BD1215&gt;0)*BE1215)</f>
        <v>0</v>
      </c>
      <c r="BH1215" s="38">
        <f t="shared" ref="BH1215" si="2207">BB1215-(MAX(BD1214,AZ1215,BB1215,AT1215))*BE1215</f>
        <v>0</v>
      </c>
      <c r="BI1215" s="38">
        <f t="shared" ref="BI1215" si="2208">((BG1215+BH1215)*BE1215)-AH1215</f>
        <v>-6.6</v>
      </c>
      <c r="BJ1215" s="5">
        <f t="shared" si="2042"/>
        <v>0</v>
      </c>
      <c r="BK1215" s="5">
        <f t="shared" si="2043"/>
        <v>0</v>
      </c>
      <c r="BL1215" s="22">
        <f t="shared" ref="BL1215" si="2209">AU1215*AM1215+BK1215</f>
        <v>8.1</v>
      </c>
      <c r="BM1215" s="5">
        <f t="shared" ref="BM1215" si="2210">BL1215+BJ1215+BI1215</f>
        <v>1.5</v>
      </c>
      <c r="BN1215" s="66">
        <f t="shared" ref="BN1215:BN1225" si="2211">BM1215*100</f>
        <v>150</v>
      </c>
      <c r="BO1215" s="5">
        <f>AP1215*BP1239</f>
        <v>0</v>
      </c>
      <c r="BP1215" s="5">
        <f>AU1215*BP1239</f>
        <v>-39</v>
      </c>
      <c r="BQ1215" s="5">
        <f t="shared" si="1358"/>
        <v>-39</v>
      </c>
      <c r="BR1215" s="356">
        <v>704</v>
      </c>
      <c r="BS1215" s="5">
        <f t="shared" si="2128"/>
        <v>1735</v>
      </c>
      <c r="BU1215" s="306">
        <f t="shared" si="2085"/>
        <v>44760</v>
      </c>
      <c r="BV1215" s="67">
        <f t="shared" si="2170"/>
        <v>1735</v>
      </c>
      <c r="BW1215" s="66">
        <f>BV27*BV1215</f>
        <v>142939.52875267755</v>
      </c>
      <c r="BX1215" s="66">
        <f t="shared" ref="BX1215" si="2212">BW1215-BW1214</f>
        <v>2574.5592354589025</v>
      </c>
      <c r="BY1215" s="17">
        <f t="shared" ref="BY1215" si="2213">((BV1215-BV1214)&gt;0)*1</f>
        <v>1</v>
      </c>
      <c r="BZ1215" s="17">
        <f t="shared" ref="BZ1215" si="2214">((BV1215-BV1214)&lt;0)*1</f>
        <v>0</v>
      </c>
      <c r="CA1215" s="66">
        <f t="shared" ref="CA1215" si="2215">CB1215-CB1214</f>
        <v>704</v>
      </c>
      <c r="CB1215" s="66">
        <f>N3+CE1215</f>
        <v>308029</v>
      </c>
      <c r="CC1215" s="66">
        <f t="shared" si="2010"/>
        <v>167078.59614434009</v>
      </c>
      <c r="CD1215" s="66">
        <f t="shared" si="2090"/>
        <v>-24139.067391662538</v>
      </c>
      <c r="CE1215" s="66">
        <f t="shared" si="1360"/>
        <v>258029</v>
      </c>
      <c r="CF1215" s="66">
        <f>MAX(CE404:CE1215)</f>
        <v>263249</v>
      </c>
      <c r="CG1215" s="66">
        <f t="shared" ref="CG1215" si="2216">CE1215-CF1215</f>
        <v>-5220</v>
      </c>
      <c r="CH1215" s="370">
        <f t="shared" si="1357"/>
        <v>44760</v>
      </c>
      <c r="CI1215" s="17">
        <f t="shared" si="1400"/>
        <v>1</v>
      </c>
      <c r="CJ1215" s="17">
        <f t="shared" si="1401"/>
        <v>0</v>
      </c>
      <c r="CK1215" s="38">
        <f t="shared" si="1480"/>
        <v>2028</v>
      </c>
      <c r="CL1215" s="38">
        <f t="shared" ref="CL1215" si="2217">BV1215-CK1215</f>
        <v>-293</v>
      </c>
      <c r="CM1215" s="3"/>
      <c r="CN1215" s="7"/>
      <c r="CO1215" s="7"/>
      <c r="CP1215" s="7"/>
      <c r="CQ1215" s="7"/>
      <c r="CR1215" s="53"/>
      <c r="CS1215" s="53"/>
      <c r="CT1215" s="58"/>
      <c r="CU1215" s="58"/>
      <c r="CV1215" s="58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</row>
    <row r="1216" spans="2:117" ht="15" customHeight="1" x14ac:dyDescent="0.25">
      <c r="B1216" s="254">
        <f t="shared" ref="B1216:B1228" si="2218">J1174</f>
        <v>44473</v>
      </c>
      <c r="C1216" s="5">
        <f>G1215</f>
        <v>62362</v>
      </c>
      <c r="D1216" s="5">
        <v>0</v>
      </c>
      <c r="E1216" s="66">
        <f>E1215</f>
        <v>0</v>
      </c>
      <c r="F1216" s="66">
        <f t="shared" ref="F1216:F1228" si="2219">BR1174</f>
        <v>662</v>
      </c>
      <c r="G1216" s="4">
        <f>G1215+F1216</f>
        <v>63024</v>
      </c>
      <c r="H1216" s="8">
        <f t="shared" si="1934"/>
        <v>1.0615438889067061E-2</v>
      </c>
      <c r="J1216" s="306">
        <v>44767</v>
      </c>
      <c r="K1216" s="176">
        <v>1733.8</v>
      </c>
      <c r="L1216" s="176">
        <v>1774.2</v>
      </c>
      <c r="M1216" s="176">
        <v>1717.5</v>
      </c>
      <c r="N1216" s="178">
        <v>1759</v>
      </c>
      <c r="O1216" s="5">
        <f t="shared" ref="O1216:O1227" si="2220">L1216-M1216</f>
        <v>56.700000000000045</v>
      </c>
      <c r="P1216" s="8">
        <f t="shared" si="2177"/>
        <v>3.2702733879340203E-2</v>
      </c>
      <c r="Q1216" s="8">
        <f>(AVERAGE(P1213:P1215))*Q1239</f>
        <v>1.4989799179505462E-2</v>
      </c>
      <c r="R1216" s="8">
        <f>P1215/P1239</f>
        <v>0.97830782982281039</v>
      </c>
      <c r="S1216" s="109">
        <f t="shared" ref="S1216:S1217" si="2221">(-Q1216*K1216)+K1216</f>
        <v>1707.8106861825734</v>
      </c>
      <c r="T1216" s="5">
        <f t="shared" ref="T1216" si="2222">MAX(1,(K1216-AD1216))</f>
        <v>23.799999999999955</v>
      </c>
      <c r="U1216" s="8">
        <f t="shared" ref="U1216" si="2223">((T1216+X1216)-T1216)/(T1216+X1216)</f>
        <v>0.52400000000000091</v>
      </c>
      <c r="V1216" s="19">
        <f t="shared" ref="V1216:V1218" si="2224">MAX(0,(AD1216-N1216))</f>
        <v>0</v>
      </c>
      <c r="W1216" s="109">
        <f t="shared" ref="W1216" si="2225">(Q1216*K1216)+K1216</f>
        <v>1759.7893138174265</v>
      </c>
      <c r="X1216" s="5">
        <f t="shared" ref="X1216" si="2226">MAX(1,(AL1216-K1216))</f>
        <v>26.200000000000045</v>
      </c>
      <c r="Y1216" s="8">
        <f t="shared" ref="Y1216" si="2227">100%-U1216</f>
        <v>0.47599999999999909</v>
      </c>
      <c r="Z1216" s="5">
        <f t="shared" ref="Z1216" si="2228">MAX(0,(N1216-AL1216))</f>
        <v>0</v>
      </c>
      <c r="AA1216" s="5">
        <f>K1216*AA1239</f>
        <v>22.539399999999997</v>
      </c>
      <c r="AB1216" s="5">
        <f t="shared" ref="AB1216" si="2229">AA1216*R1216</f>
        <v>22.050471499508248</v>
      </c>
      <c r="AC1216" s="2">
        <f t="shared" ref="AC1216" si="2230">J1216</f>
        <v>44767</v>
      </c>
      <c r="AD1216" s="43">
        <f t="shared" si="1460"/>
        <v>1710</v>
      </c>
      <c r="AE1216" s="54">
        <v>9.8000000000000007</v>
      </c>
      <c r="AF1216" s="131">
        <f>(AK1215&gt;AF12209)*1</f>
        <v>1</v>
      </c>
      <c r="AG1216" s="112">
        <f>MROUND((AD1216*AG1239),5)</f>
        <v>1675</v>
      </c>
      <c r="AH1216" s="210">
        <v>2.7</v>
      </c>
      <c r="AI1216" s="60">
        <f t="shared" si="1437"/>
        <v>24</v>
      </c>
      <c r="AJ1216" s="215">
        <f t="shared" ref="AJ1216" si="2231">K1216</f>
        <v>1733.8</v>
      </c>
      <c r="AK1216" s="216">
        <f t="shared" si="1356"/>
        <v>1759</v>
      </c>
      <c r="AL1216" s="41">
        <f t="shared" ref="AL1216" si="2232">MROUND(W1216,5)</f>
        <v>1760</v>
      </c>
      <c r="AM1216" s="56">
        <f t="shared" ref="AM1216" si="2233">MROUND((AB1215*Y1215),0.1)</f>
        <v>8.3000000000000007</v>
      </c>
      <c r="AN1216" s="82">
        <f t="shared" ref="AN1216" si="2234">(AI1216&gt;0)*1</f>
        <v>1</v>
      </c>
      <c r="AO1216" s="82">
        <f t="shared" ref="AO1216" si="2235">(AI1216&lt;0)*1</f>
        <v>0</v>
      </c>
      <c r="AP1216" s="33">
        <f t="shared" ref="AP1216" si="2236">(BD1215=0)*1</f>
        <v>0</v>
      </c>
      <c r="AQ1216" s="29">
        <f t="shared" ref="AQ1216" si="2237">AP1216*AE1216</f>
        <v>0</v>
      </c>
      <c r="AR1216" s="86">
        <f t="shared" ref="AR1216" si="2238">(AK1216&gt;AD1216)*1</f>
        <v>1</v>
      </c>
      <c r="AS1216" s="33">
        <f t="shared" ref="AS1216" si="2239">(AD1216&gt;AK1216)*AP1216</f>
        <v>0</v>
      </c>
      <c r="AT1216" s="19">
        <f t="shared" ref="AT1216" si="2240">AS1216*AD1216</f>
        <v>0</v>
      </c>
      <c r="AU1216" s="18">
        <f t="shared" ref="AU1216" si="2241">(BD1215&gt;0)*1</f>
        <v>1</v>
      </c>
      <c r="AV1216" s="5">
        <f t="shared" ref="AV1216" si="2242">AU1216*AM1216</f>
        <v>8.3000000000000007</v>
      </c>
      <c r="AW1216" s="17">
        <f t="shared" ref="AW1216" si="2243">(AK1216&lt;AL1216)*AU1216</f>
        <v>1</v>
      </c>
      <c r="AX1216" s="17">
        <f t="shared" ref="AX1216" si="2244">(AK1216&gt;AL1216)*AU1216</f>
        <v>0</v>
      </c>
      <c r="AY1216" s="17">
        <f t="shared" ref="AY1216" si="2245">AX1216*AL1216</f>
        <v>0</v>
      </c>
      <c r="AZ1216" s="19">
        <f t="shared" ref="AZ1216" si="2246">BD1215-(BE1215*BD1215)</f>
        <v>1810</v>
      </c>
      <c r="BA1216" s="19">
        <f t="shared" ref="BA1216" si="2247">AT1216*AS1216</f>
        <v>0</v>
      </c>
      <c r="BB1216" s="19">
        <f t="shared" ref="BB1216:BB1217" si="2248">BE1216*BF1216</f>
        <v>0</v>
      </c>
      <c r="BC1216" s="19">
        <f t="shared" ref="BC1216" si="2249">AY1216*AX1216</f>
        <v>0</v>
      </c>
      <c r="BD1216" s="17">
        <f t="shared" ref="BD1216" si="2250">((BB1216+BC1216)=0)*(MAX(BA1216,AZ1216))</f>
        <v>1810</v>
      </c>
      <c r="BE1216" s="17">
        <f t="shared" ref="BE1216:BE1217" si="2251">(AG1216&gt;AK1216)*AF1216</f>
        <v>0</v>
      </c>
      <c r="BF1216" s="38">
        <f t="shared" ref="BF1216:BF1217" si="2252">(AG1216&gt;AK1216)*AG1216</f>
        <v>0</v>
      </c>
      <c r="BG1216" s="38">
        <f t="shared" ref="BG1216" si="2253">((AG1216-BD1216)*(BD1216&gt;0)*BE1216)</f>
        <v>0</v>
      </c>
      <c r="BH1216" s="38">
        <f t="shared" ref="BH1216" si="2254">BB1216-(MAX(BD1215,AZ1216,BB1216,AT1216))*BE1216</f>
        <v>0</v>
      </c>
      <c r="BI1216" s="38">
        <f t="shared" ref="BI1216" si="2255">((BG1216+BH1216)*BE1216)-AH1216</f>
        <v>-2.7</v>
      </c>
      <c r="BJ1216" s="5">
        <f t="shared" si="2042"/>
        <v>0</v>
      </c>
      <c r="BK1216" s="5">
        <f t="shared" si="2043"/>
        <v>0</v>
      </c>
      <c r="BL1216" s="22">
        <f t="shared" ref="BL1216" si="2256">AU1216*AM1216+BK1216</f>
        <v>8.3000000000000007</v>
      </c>
      <c r="BM1216" s="5">
        <f t="shared" ref="BM1216" si="2257">BL1216+BJ1216+BI1216</f>
        <v>5.6000000000000005</v>
      </c>
      <c r="BN1216" s="66">
        <f t="shared" si="2211"/>
        <v>560</v>
      </c>
      <c r="BO1216" s="5">
        <v>-78</v>
      </c>
      <c r="BP1216" s="5">
        <v>-39</v>
      </c>
      <c r="BQ1216" s="5">
        <f t="shared" si="1358"/>
        <v>-39</v>
      </c>
      <c r="BR1216" s="356">
        <v>763</v>
      </c>
      <c r="BS1216" s="5">
        <f t="shared" si="2128"/>
        <v>1759</v>
      </c>
      <c r="BU1216" s="306">
        <f t="shared" si="2085"/>
        <v>44767</v>
      </c>
      <c r="BV1216" s="67">
        <f t="shared" si="2170"/>
        <v>1759</v>
      </c>
      <c r="BW1216" s="66">
        <f>BV27*BV1216</f>
        <v>144916.79024550997</v>
      </c>
      <c r="BX1216" s="66">
        <f t="shared" ref="BX1216" si="2258">BW1216-BW1215</f>
        <v>1977.2614928324183</v>
      </c>
      <c r="BY1216" s="17">
        <f t="shared" ref="BY1216" si="2259">((BV1216-BV1215)&gt;0)*1</f>
        <v>1</v>
      </c>
      <c r="BZ1216" s="17">
        <f t="shared" ref="BZ1216" si="2260">((BV1216-BV1215)&lt;0)*1</f>
        <v>0</v>
      </c>
      <c r="CA1216" s="66">
        <f t="shared" ref="CA1216" si="2261">CB1216-CB1215</f>
        <v>763</v>
      </c>
      <c r="CB1216" s="66">
        <f>N3+CE1216</f>
        <v>308792</v>
      </c>
      <c r="CC1216" s="66">
        <f t="shared" si="2010"/>
        <v>167078.59614434009</v>
      </c>
      <c r="CD1216" s="66">
        <f t="shared" si="2090"/>
        <v>-22161.80589883012</v>
      </c>
      <c r="CE1216" s="66">
        <f t="shared" si="1360"/>
        <v>258792</v>
      </c>
      <c r="CF1216" s="66">
        <f>MAX(CE404:CE1216)</f>
        <v>263249</v>
      </c>
      <c r="CG1216" s="66">
        <f t="shared" ref="CG1216" si="2262">CE1216-CF1216</f>
        <v>-4457</v>
      </c>
      <c r="CH1216" s="370">
        <f t="shared" si="1357"/>
        <v>44767</v>
      </c>
      <c r="CI1216" s="17">
        <f t="shared" si="1400"/>
        <v>1</v>
      </c>
      <c r="CJ1216" s="17">
        <f t="shared" si="1401"/>
        <v>0</v>
      </c>
      <c r="CK1216" s="38">
        <f t="shared" si="1480"/>
        <v>2028</v>
      </c>
      <c r="CL1216" s="38">
        <f t="shared" ref="CL1216" si="2263">BV1216-CK1216</f>
        <v>-269</v>
      </c>
      <c r="CM1216" s="3"/>
      <c r="CN1216" s="7"/>
      <c r="CO1216" s="7"/>
      <c r="CP1216" s="7"/>
      <c r="CQ1216" s="7"/>
      <c r="CR1216" s="53"/>
      <c r="CS1216" s="53"/>
      <c r="CT1216" s="58"/>
      <c r="CU1216" s="58"/>
      <c r="CV1216" s="58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</row>
    <row r="1217" spans="2:122" ht="15" customHeight="1" x14ac:dyDescent="0.25">
      <c r="B1217" s="254">
        <f t="shared" si="2218"/>
        <v>44480</v>
      </c>
      <c r="C1217" s="5">
        <f t="shared" si="1970"/>
        <v>63024</v>
      </c>
      <c r="D1217" s="5">
        <v>0</v>
      </c>
      <c r="E1217" s="66">
        <f>E1216</f>
        <v>0</v>
      </c>
      <c r="F1217" s="66">
        <f t="shared" si="2219"/>
        <v>592.00000000000011</v>
      </c>
      <c r="G1217" s="4">
        <f t="shared" si="1971"/>
        <v>63616</v>
      </c>
      <c r="H1217" s="8">
        <f t="shared" si="1934"/>
        <v>9.3932470170093943E-3</v>
      </c>
      <c r="J1217" s="306">
        <v>44774</v>
      </c>
      <c r="K1217" s="176">
        <v>1771.5</v>
      </c>
      <c r="L1217" s="176">
        <v>1801</v>
      </c>
      <c r="M1217" s="176">
        <v>1759.7</v>
      </c>
      <c r="N1217" s="178">
        <v>1779.6</v>
      </c>
      <c r="O1217" s="5">
        <f t="shared" si="2220"/>
        <v>41.299999999999955</v>
      </c>
      <c r="P1217" s="8">
        <f t="shared" si="2177"/>
        <v>2.3313576065481206E-2</v>
      </c>
      <c r="Q1217" s="8">
        <f>(AVERAGE(P1214:P1216))*Q1239</f>
        <v>1.2748257877526096E-2</v>
      </c>
      <c r="R1217" s="8">
        <f>P1216/P1239</f>
        <v>0.9274279379758309</v>
      </c>
      <c r="S1217" s="109">
        <f t="shared" si="2221"/>
        <v>1748.9164611699625</v>
      </c>
      <c r="T1217" s="5">
        <f t="shared" ref="T1217" si="2264">MAX(1,(K1217-AD1217))</f>
        <v>21.5</v>
      </c>
      <c r="U1217" s="8">
        <f t="shared" ref="U1217" si="2265">((T1217+X1217)-T1217)/(T1217+X1217)</f>
        <v>0.52222222222222225</v>
      </c>
      <c r="V1217" s="19">
        <f t="shared" si="2224"/>
        <v>0</v>
      </c>
      <c r="W1217" s="109">
        <f t="shared" ref="W1217" si="2266">(Q1217*K1217)+K1217</f>
        <v>1794.0835388300375</v>
      </c>
      <c r="X1217" s="5">
        <f t="shared" ref="X1217" si="2267">MAX(1,(AL1217-K1217))</f>
        <v>23.5</v>
      </c>
      <c r="Y1217" s="8">
        <f t="shared" ref="Y1217" si="2268">100%-U1217</f>
        <v>0.47777777777777775</v>
      </c>
      <c r="Z1217" s="5">
        <f t="shared" ref="Z1217" si="2269">MAX(0,(N1217-AL1217))</f>
        <v>0</v>
      </c>
      <c r="AA1217" s="5">
        <f>K1217*AA1239</f>
        <v>23.029499999999999</v>
      </c>
      <c r="AB1217" s="5">
        <f t="shared" ref="AB1217" si="2270">AA1217*R1217</f>
        <v>21.358201697614398</v>
      </c>
      <c r="AC1217" s="2">
        <f t="shared" ref="AC1217:AC1218" si="2271">J1217</f>
        <v>44774</v>
      </c>
      <c r="AD1217" s="43">
        <f t="shared" ref="AD1217" si="2272">MROUND(S1217,5)</f>
        <v>1750</v>
      </c>
      <c r="AE1217" s="54">
        <v>9.8000000000000007</v>
      </c>
      <c r="AF1217" s="131">
        <f>(AK1216&gt;AF12210)*1</f>
        <v>1</v>
      </c>
      <c r="AG1217" s="112">
        <f>MROUND((AD1217*AG1239),5)</f>
        <v>1715</v>
      </c>
      <c r="AH1217" s="210">
        <v>2.7</v>
      </c>
      <c r="AI1217" s="60">
        <f t="shared" si="1437"/>
        <v>20.599999999999909</v>
      </c>
      <c r="AJ1217" s="215">
        <f t="shared" ref="AJ1217" si="2273">K1217</f>
        <v>1771.5</v>
      </c>
      <c r="AK1217" s="216">
        <f t="shared" si="1356"/>
        <v>1779.6</v>
      </c>
      <c r="AL1217" s="41">
        <f t="shared" ref="AL1217" si="2274">MROUND(W1217,5)</f>
        <v>1795</v>
      </c>
      <c r="AM1217" s="56">
        <v>6.3</v>
      </c>
      <c r="AN1217" s="82">
        <f t="shared" ref="AN1217" si="2275">(AI1217&gt;0)*1</f>
        <v>1</v>
      </c>
      <c r="AO1217" s="82">
        <f t="shared" ref="AO1217" si="2276">(AI1217&lt;0)*1</f>
        <v>0</v>
      </c>
      <c r="AP1217" s="33">
        <f t="shared" ref="AP1217" si="2277">(BD1216=0)*1</f>
        <v>0</v>
      </c>
      <c r="AQ1217" s="29">
        <f t="shared" ref="AQ1217" si="2278">AP1217*AE1217</f>
        <v>0</v>
      </c>
      <c r="AR1217" s="86">
        <f t="shared" ref="AR1217" si="2279">(AK1217&gt;AD1217)*1</f>
        <v>1</v>
      </c>
      <c r="AS1217" s="33">
        <f t="shared" ref="AS1217" si="2280">(AD1217&gt;AK1217)*AP1217</f>
        <v>0</v>
      </c>
      <c r="AT1217" s="19">
        <f t="shared" ref="AT1217" si="2281">AS1217*AD1217</f>
        <v>0</v>
      </c>
      <c r="AU1217" s="18">
        <f t="shared" ref="AU1217" si="2282">(BD1216&gt;0)*1</f>
        <v>1</v>
      </c>
      <c r="AV1217" s="5">
        <f t="shared" ref="AV1217" si="2283">AU1217*AM1217</f>
        <v>6.3</v>
      </c>
      <c r="AW1217" s="17">
        <f t="shared" ref="AW1217" si="2284">(AK1217&lt;AL1217)*AU1217</f>
        <v>1</v>
      </c>
      <c r="AX1217" s="17">
        <f t="shared" ref="AX1217" si="2285">(AK1217&gt;AL1217)*AU1217</f>
        <v>0</v>
      </c>
      <c r="AY1217" s="17">
        <f t="shared" ref="AY1217" si="2286">AX1217*AL1217</f>
        <v>0</v>
      </c>
      <c r="AZ1217" s="19">
        <f t="shared" ref="AZ1217" si="2287">BD1216-(BE1216*BD1216)</f>
        <v>1810</v>
      </c>
      <c r="BA1217" s="19">
        <f t="shared" ref="BA1217" si="2288">AT1217*AS1217</f>
        <v>0</v>
      </c>
      <c r="BB1217" s="19">
        <f t="shared" si="2248"/>
        <v>0</v>
      </c>
      <c r="BC1217" s="19">
        <f t="shared" ref="BC1217" si="2289">AY1217*AX1217</f>
        <v>0</v>
      </c>
      <c r="BD1217" s="17">
        <f t="shared" ref="BD1217:BD1218" si="2290">((BB1217+BC1217)=0)*(MAX(BA1217,AZ1217))</f>
        <v>1810</v>
      </c>
      <c r="BE1217" s="17">
        <f t="shared" si="2251"/>
        <v>0</v>
      </c>
      <c r="BF1217" s="38">
        <f t="shared" si="2252"/>
        <v>0</v>
      </c>
      <c r="BG1217" s="38">
        <f t="shared" ref="BG1217" si="2291">((AG1217-BD1217)*(BD1217&gt;0)*BE1217)</f>
        <v>0</v>
      </c>
      <c r="BH1217" s="38">
        <f t="shared" ref="BH1217" si="2292">BB1217-(MAX(BD1216,AZ1217,BB1217,AT1217))*BE1217</f>
        <v>0</v>
      </c>
      <c r="BI1217" s="38">
        <f t="shared" ref="BI1217" si="2293">((BG1217+BH1217)*BE1217)-AH1217</f>
        <v>-2.7</v>
      </c>
      <c r="BJ1217" s="5">
        <f t="shared" ref="BJ1217" si="2294">AP1217*AE1217</f>
        <v>0</v>
      </c>
      <c r="BK1217" s="5">
        <f t="shared" ref="BK1217" si="2295">BC1217-AZ1217*AX1217</f>
        <v>0</v>
      </c>
      <c r="BL1217" s="22">
        <f t="shared" ref="BL1217" si="2296">AU1217*AM1217+BK1217</f>
        <v>6.3</v>
      </c>
      <c r="BM1217" s="5">
        <f t="shared" ref="BM1217" si="2297">BL1217+BJ1217+BI1217</f>
        <v>3.5999999999999996</v>
      </c>
      <c r="BN1217" s="66">
        <f t="shared" si="2211"/>
        <v>359.99999999999994</v>
      </c>
      <c r="BO1217" s="5">
        <f>AP1217*BP1239</f>
        <v>0</v>
      </c>
      <c r="BP1217" s="5">
        <f>AU1217*BP1239</f>
        <v>-39</v>
      </c>
      <c r="BQ1217" s="5">
        <f t="shared" si="1358"/>
        <v>-39</v>
      </c>
      <c r="BR1217" s="356">
        <v>-78</v>
      </c>
      <c r="BS1217" s="5">
        <f t="shared" si="2128"/>
        <v>1779.6</v>
      </c>
      <c r="BU1217" s="306">
        <f t="shared" si="2085"/>
        <v>44774</v>
      </c>
      <c r="BV1217" s="67">
        <f t="shared" si="2170"/>
        <v>1779.6</v>
      </c>
      <c r="BW1217" s="66">
        <f>BV27*BV1217</f>
        <v>146613.93969352447</v>
      </c>
      <c r="BX1217" s="66">
        <f t="shared" ref="BX1217" si="2298">BW1217-BW1216</f>
        <v>1697.1494480145047</v>
      </c>
      <c r="BY1217" s="17">
        <f t="shared" ref="BY1217" si="2299">((BV1217-BV1216)&gt;0)*1</f>
        <v>1</v>
      </c>
      <c r="BZ1217" s="17">
        <f t="shared" ref="BZ1217" si="2300">((BV1217-BV1216)&lt;0)*1</f>
        <v>0</v>
      </c>
      <c r="CA1217" s="66">
        <f t="shared" ref="CA1217" si="2301">CB1217-CB1216</f>
        <v>-78</v>
      </c>
      <c r="CB1217" s="66">
        <f>N3+CE1217</f>
        <v>308714</v>
      </c>
      <c r="CC1217" s="66">
        <f t="shared" si="2010"/>
        <v>167078.59614434009</v>
      </c>
      <c r="CD1217" s="66">
        <f t="shared" si="2090"/>
        <v>-20464.656450815615</v>
      </c>
      <c r="CE1217" s="66">
        <f t="shared" si="1360"/>
        <v>258714</v>
      </c>
      <c r="CF1217" s="66">
        <f>MAX(CE404:CE1217)</f>
        <v>263249</v>
      </c>
      <c r="CG1217" s="66">
        <f t="shared" ref="CG1217" si="2302">CE1217-CF1217</f>
        <v>-4535</v>
      </c>
      <c r="CH1217" s="370">
        <f t="shared" si="1357"/>
        <v>44774</v>
      </c>
      <c r="CI1217" s="17">
        <f t="shared" si="1400"/>
        <v>0</v>
      </c>
      <c r="CJ1217" s="17">
        <f t="shared" si="1401"/>
        <v>1</v>
      </c>
      <c r="CK1217" s="38">
        <f t="shared" si="1480"/>
        <v>2028</v>
      </c>
      <c r="CL1217" s="38">
        <f t="shared" ref="CL1217" si="2303">BV1217-CK1217</f>
        <v>-248.40000000000009</v>
      </c>
      <c r="CM1217" s="3"/>
      <c r="CN1217" s="7"/>
      <c r="CO1217" s="7"/>
      <c r="CP1217" s="7"/>
      <c r="CQ1217" s="7"/>
      <c r="CR1217" s="53"/>
      <c r="CS1217" s="53"/>
      <c r="CT1217" s="58"/>
      <c r="CU1217" s="58"/>
      <c r="CV1217" s="58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</row>
    <row r="1218" spans="2:122" ht="15" customHeight="1" x14ac:dyDescent="0.25">
      <c r="B1218" s="254">
        <f t="shared" si="2218"/>
        <v>44487</v>
      </c>
      <c r="C1218" s="5">
        <f t="shared" si="1970"/>
        <v>63616</v>
      </c>
      <c r="D1218" s="5">
        <v>0</v>
      </c>
      <c r="E1218" s="66">
        <f t="shared" si="2093"/>
        <v>0</v>
      </c>
      <c r="F1218" s="66">
        <f t="shared" si="2219"/>
        <v>-3018</v>
      </c>
      <c r="G1218" s="4">
        <f t="shared" si="1971"/>
        <v>60598</v>
      </c>
      <c r="H1218" s="8">
        <f t="shared" si="1934"/>
        <v>-4.7440895372233401E-2</v>
      </c>
      <c r="J1218" s="306">
        <v>44781</v>
      </c>
      <c r="K1218" s="176">
        <f t="shared" ref="K1218:K1223" si="2304">N1217</f>
        <v>1779.6</v>
      </c>
      <c r="L1218" s="176">
        <v>1776.2</v>
      </c>
      <c r="M1218" s="176">
        <v>1814.4</v>
      </c>
      <c r="N1218" s="178">
        <v>1806</v>
      </c>
      <c r="O1218" s="5">
        <f t="shared" si="2220"/>
        <v>-38.200000000000045</v>
      </c>
      <c r="P1218" s="8">
        <f t="shared" si="2177"/>
        <v>-2.146549786468872E-2</v>
      </c>
      <c r="Q1218" s="8">
        <f>(AVERAGE(P1215:P1217))*Q1239</f>
        <v>1.2068421059807606E-2</v>
      </c>
      <c r="R1218" s="8">
        <f>P1217/P1239</f>
        <v>0.66115762238799558</v>
      </c>
      <c r="S1218" s="109">
        <f t="shared" ref="S1218" si="2305">(-Q1218*K1218)+K1218</f>
        <v>1758.1230378819662</v>
      </c>
      <c r="T1218" s="5">
        <f t="shared" ref="T1218" si="2306">MAX(1,(K1218-AD1218))</f>
        <v>19.599999999999909</v>
      </c>
      <c r="U1218" s="8">
        <f t="shared" ref="U1218" si="2307">((T1218+X1218)-T1218)/(T1218+X1218)</f>
        <v>0.51000000000000223</v>
      </c>
      <c r="V1218" s="19">
        <f t="shared" si="2224"/>
        <v>0</v>
      </c>
      <c r="W1218" s="109">
        <f t="shared" ref="W1218" si="2308">(Q1218*K1218)+K1218</f>
        <v>1801.0769621180336</v>
      </c>
      <c r="X1218" s="5">
        <f t="shared" ref="X1218" si="2309">MAX(1,(AL1218-K1218))</f>
        <v>20.400000000000091</v>
      </c>
      <c r="Y1218" s="8">
        <f t="shared" ref="Y1218" si="2310">100%-U1218</f>
        <v>0.48999999999999777</v>
      </c>
      <c r="Z1218" s="5">
        <f t="shared" ref="Z1218" si="2311">MAX(0,(N1218-AL1218))</f>
        <v>6</v>
      </c>
      <c r="AA1218" s="5">
        <f>K1218*AA1239</f>
        <v>23.134799999999998</v>
      </c>
      <c r="AB1218" s="5">
        <f t="shared" ref="AB1218" si="2312">AA1218*R1218</f>
        <v>15.2957493624218</v>
      </c>
      <c r="AC1218" s="2">
        <f t="shared" si="2271"/>
        <v>44781</v>
      </c>
      <c r="AD1218" s="43">
        <f t="shared" ref="AD1218" si="2313">MROUND(S1218,5)</f>
        <v>1760</v>
      </c>
      <c r="AE1218" s="54">
        <v>7.3</v>
      </c>
      <c r="AF1218" s="131">
        <f>(AK1217&gt;AF12211)*1</f>
        <v>1</v>
      </c>
      <c r="AG1218" s="112">
        <f>MROUND((AD1218*AG1239),5)</f>
        <v>1725</v>
      </c>
      <c r="AH1218" s="210">
        <v>1.9</v>
      </c>
      <c r="AI1218" s="60">
        <f t="shared" si="1437"/>
        <v>26.400000000000091</v>
      </c>
      <c r="AJ1218" s="215">
        <f t="shared" ref="AJ1218:AJ1228" si="2314">K1218</f>
        <v>1779.6</v>
      </c>
      <c r="AK1218" s="216">
        <f t="shared" si="1356"/>
        <v>1806</v>
      </c>
      <c r="AL1218" s="41">
        <f t="shared" ref="AL1218" si="2315">MROUND(W1218,5)</f>
        <v>1800</v>
      </c>
      <c r="AM1218" s="56">
        <v>12</v>
      </c>
      <c r="AN1218" s="82">
        <f t="shared" ref="AN1218" si="2316">(AI1218&gt;0)*1</f>
        <v>1</v>
      </c>
      <c r="AO1218" s="82">
        <f t="shared" ref="AO1218" si="2317">(AI1218&lt;0)*1</f>
        <v>0</v>
      </c>
      <c r="AP1218" s="33">
        <f t="shared" ref="AP1218" si="2318">(BD1217=0)*1</f>
        <v>0</v>
      </c>
      <c r="AQ1218" s="29">
        <f t="shared" ref="AQ1218" si="2319">AP1218*AE1218</f>
        <v>0</v>
      </c>
      <c r="AR1218" s="86">
        <f t="shared" ref="AR1218" si="2320">(AK1218&gt;AD1218)*1</f>
        <v>1</v>
      </c>
      <c r="AS1218" s="33">
        <f t="shared" ref="AS1218" si="2321">(AD1218&gt;AK1218)*AP1218</f>
        <v>0</v>
      </c>
      <c r="AT1218" s="19">
        <f t="shared" ref="AT1218" si="2322">AS1218*AD1218</f>
        <v>0</v>
      </c>
      <c r="AU1218" s="18">
        <f t="shared" ref="AU1218" si="2323">(BD1217&gt;0)*1</f>
        <v>1</v>
      </c>
      <c r="AV1218" s="5">
        <f t="shared" ref="AV1218" si="2324">AU1218*AM1218</f>
        <v>12</v>
      </c>
      <c r="AW1218" s="17">
        <f t="shared" ref="AW1218" si="2325">(AK1218&lt;AL1218)*AU1218</f>
        <v>0</v>
      </c>
      <c r="AX1218" s="17">
        <f t="shared" ref="AX1218" si="2326">(AK1218&gt;AL1218)*AU1218</f>
        <v>1</v>
      </c>
      <c r="AY1218" s="17">
        <f t="shared" ref="AY1218" si="2327">AX1218*AL1218</f>
        <v>1800</v>
      </c>
      <c r="AZ1218" s="19">
        <f t="shared" ref="AZ1218" si="2328">BD1217-(BE1217*BD1217)</f>
        <v>1810</v>
      </c>
      <c r="BA1218" s="19">
        <f t="shared" ref="BA1218" si="2329">AT1218*AS1218</f>
        <v>0</v>
      </c>
      <c r="BB1218" s="19">
        <f t="shared" ref="BB1218" si="2330">BE1218*BF1218</f>
        <v>0</v>
      </c>
      <c r="BC1218" s="19">
        <v>0</v>
      </c>
      <c r="BD1218" s="17">
        <f t="shared" si="2290"/>
        <v>1810</v>
      </c>
      <c r="BE1218" s="17">
        <f t="shared" ref="BE1218" si="2331">(AG1218&gt;AK1218)*AF1218</f>
        <v>0</v>
      </c>
      <c r="BF1218" s="38">
        <f t="shared" ref="BF1218" si="2332">(AG1218&gt;AK1218)*AG1218</f>
        <v>0</v>
      </c>
      <c r="BG1218" s="38">
        <f t="shared" ref="BG1218" si="2333">((AG1218-BD1218)*(BD1218&gt;0)*BE1218)</f>
        <v>0</v>
      </c>
      <c r="BH1218" s="38">
        <f t="shared" ref="BH1218" si="2334">BB1218-(MAX(BD1217,AZ1218,BB1218,AT1218))*BE1218</f>
        <v>0</v>
      </c>
      <c r="BI1218" s="38">
        <f t="shared" ref="BI1218" si="2335">((BG1218+BH1218)*BE1218)-AH1218</f>
        <v>-1.9</v>
      </c>
      <c r="BJ1218" s="5">
        <f t="shared" ref="BJ1218" si="2336">AP1218*AE1218</f>
        <v>0</v>
      </c>
      <c r="BK1218" s="5">
        <v>0</v>
      </c>
      <c r="BL1218" s="22">
        <f t="shared" ref="BL1218" si="2337">AU1218*AM1218+BK1218</f>
        <v>12</v>
      </c>
      <c r="BM1218" s="5">
        <f t="shared" ref="BM1218" si="2338">BL1218+BJ1218+BI1218</f>
        <v>10.1</v>
      </c>
      <c r="BN1218" s="66">
        <f t="shared" si="2211"/>
        <v>1010</v>
      </c>
      <c r="BO1218" s="5">
        <f>AP1218*BP1240</f>
        <v>0</v>
      </c>
      <c r="BP1218" s="5">
        <f t="shared" ref="BP1218:BP1224" si="2339">AU1218*BP1239</f>
        <v>-39</v>
      </c>
      <c r="BQ1218" s="5">
        <v>-78</v>
      </c>
      <c r="BR1218" s="356">
        <v>944</v>
      </c>
      <c r="BS1218" s="5">
        <f t="shared" ref="BS1218" si="2340">AK1218</f>
        <v>1806</v>
      </c>
      <c r="BU1218" s="306">
        <f t="shared" si="2085"/>
        <v>44781</v>
      </c>
      <c r="BV1218" s="67">
        <f t="shared" si="2170"/>
        <v>1806</v>
      </c>
      <c r="BW1218" s="66">
        <f>BV27*BV1218</f>
        <v>148788.92733564015</v>
      </c>
      <c r="BX1218" s="66">
        <f t="shared" ref="BX1218" si="2341">BW1218-BW1217</f>
        <v>2174.9876421156805</v>
      </c>
      <c r="BY1218" s="17">
        <f t="shared" ref="BY1218" si="2342">((BV1218-BV1217)&gt;0)*1</f>
        <v>1</v>
      </c>
      <c r="BZ1218" s="17">
        <f t="shared" ref="BZ1218" si="2343">((BV1218-BV1217)&lt;0)*1</f>
        <v>0</v>
      </c>
      <c r="CA1218" s="66">
        <f t="shared" ref="CA1218" si="2344">CB1218-CB1217</f>
        <v>944</v>
      </c>
      <c r="CB1218" s="66">
        <f>N3+CE1218</f>
        <v>309658</v>
      </c>
      <c r="CC1218" s="66">
        <f t="shared" si="2010"/>
        <v>167078.59614434009</v>
      </c>
      <c r="CD1218" s="66">
        <f t="shared" ref="CD1218" si="2345">BW1218-CC1218</f>
        <v>-18289.668808699935</v>
      </c>
      <c r="CE1218" s="66">
        <f t="shared" si="1360"/>
        <v>259658</v>
      </c>
      <c r="CF1218" s="66">
        <f>MAX(CE404:CE1218)</f>
        <v>263249</v>
      </c>
      <c r="CG1218" s="66">
        <f t="shared" ref="CG1218" si="2346">CE1218-CF1218</f>
        <v>-3591</v>
      </c>
      <c r="CH1218" s="370">
        <f t="shared" si="1357"/>
        <v>44781</v>
      </c>
      <c r="CI1218" s="17">
        <f t="shared" si="1400"/>
        <v>1</v>
      </c>
      <c r="CJ1218" s="17">
        <f t="shared" si="1401"/>
        <v>0</v>
      </c>
      <c r="CK1218" s="38">
        <f t="shared" si="1480"/>
        <v>2028</v>
      </c>
      <c r="CL1218" s="38">
        <f t="shared" ref="CL1218" si="2347">BV1218-CK1218</f>
        <v>-222</v>
      </c>
      <c r="CM1218" s="3"/>
      <c r="CN1218" s="7"/>
      <c r="CO1218" s="7"/>
      <c r="CP1218" s="7"/>
      <c r="CQ1218" s="7"/>
      <c r="CR1218" s="53"/>
      <c r="CS1218" s="53"/>
      <c r="CT1218" s="58"/>
      <c r="CU1218" s="58"/>
      <c r="CV1218" s="58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</row>
    <row r="1219" spans="2:122" ht="15" customHeight="1" x14ac:dyDescent="0.25">
      <c r="B1219" s="254">
        <f t="shared" si="2218"/>
        <v>44494</v>
      </c>
      <c r="C1219" s="5">
        <f t="shared" si="1970"/>
        <v>60598</v>
      </c>
      <c r="D1219" s="5">
        <v>0</v>
      </c>
      <c r="E1219" s="66">
        <f t="shared" si="2093"/>
        <v>0</v>
      </c>
      <c r="F1219" s="66">
        <f t="shared" si="2219"/>
        <v>712</v>
      </c>
      <c r="G1219" s="4">
        <f t="shared" si="1971"/>
        <v>61310</v>
      </c>
      <c r="H1219" s="8">
        <f t="shared" si="1934"/>
        <v>1.1749562691838014E-2</v>
      </c>
      <c r="J1219" s="306">
        <v>44788</v>
      </c>
      <c r="K1219" s="176">
        <f t="shared" si="2304"/>
        <v>1806</v>
      </c>
      <c r="L1219" s="176">
        <v>1808.2</v>
      </c>
      <c r="M1219" s="176">
        <v>1749.8</v>
      </c>
      <c r="N1219" s="178">
        <v>1753</v>
      </c>
      <c r="O1219" s="5">
        <f t="shared" si="2220"/>
        <v>58.400000000000091</v>
      </c>
      <c r="P1219" s="8">
        <f t="shared" si="2177"/>
        <v>3.2336655592469593E-2</v>
      </c>
      <c r="Q1219" s="8">
        <f>(AVERAGE(P1216:P1218))*Q1239</f>
        <v>4.6067749440176923E-3</v>
      </c>
      <c r="R1219" s="8">
        <f>P1218/P1239</f>
        <v>-0.60874734496890059</v>
      </c>
      <c r="S1219" s="109">
        <f t="shared" ref="S1219:S1222" si="2348">(-Q1219*K1219)+K1219</f>
        <v>1797.680164451104</v>
      </c>
      <c r="T1219" s="5">
        <f t="shared" ref="T1219:T1221" si="2349">MAX(1,(K1219-AD1219))</f>
        <v>21</v>
      </c>
      <c r="U1219" s="8">
        <f t="shared" ref="U1219:U1221" si="2350">((T1219+X1219)-T1219)/(T1219+X1219)</f>
        <v>0.53333333333333333</v>
      </c>
      <c r="V1219" s="19">
        <f t="shared" ref="V1219:V1221" si="2351">MAX(0,(AD1219-N1219))</f>
        <v>32</v>
      </c>
      <c r="W1219" s="109">
        <f t="shared" ref="W1219:W1221" si="2352">(Q1219*K1219)+K1219</f>
        <v>1814.319835548896</v>
      </c>
      <c r="X1219" s="5">
        <f t="shared" ref="X1219:X1220" si="2353">MAX(1,(AL1219-K1219))</f>
        <v>24</v>
      </c>
      <c r="Y1219" s="8">
        <f t="shared" ref="Y1219:Y1220" si="2354">100%-U1219</f>
        <v>0.46666666666666667</v>
      </c>
      <c r="Z1219" s="5">
        <f t="shared" ref="Z1219:Z1220" si="2355">MAX(0,(N1219-AL1219))</f>
        <v>0</v>
      </c>
      <c r="AA1219" s="5">
        <f>K1219*AA1239</f>
        <v>23.477999999999998</v>
      </c>
      <c r="AB1219" s="5">
        <f t="shared" ref="AB1219:AB1220" si="2356">AA1219*R1219</f>
        <v>-14.292170165179847</v>
      </c>
      <c r="AC1219" s="2">
        <f t="shared" ref="AC1219:AC1224" si="2357">J1219</f>
        <v>44788</v>
      </c>
      <c r="AD1219" s="43">
        <v>1785</v>
      </c>
      <c r="AE1219" s="54">
        <v>13.4</v>
      </c>
      <c r="AF1219" s="131">
        <f>(AK1218&gt;AF12212)*1</f>
        <v>1</v>
      </c>
      <c r="AG1219" s="112">
        <v>1755</v>
      </c>
      <c r="AH1219" s="210">
        <v>3.9</v>
      </c>
      <c r="AI1219" s="60">
        <f t="shared" si="1437"/>
        <v>-53</v>
      </c>
      <c r="AJ1219" s="215">
        <f t="shared" si="2314"/>
        <v>1806</v>
      </c>
      <c r="AK1219" s="216">
        <f t="shared" si="1356"/>
        <v>1753</v>
      </c>
      <c r="AL1219" s="41">
        <v>1830</v>
      </c>
      <c r="AM1219" s="56">
        <v>4.0999999999999996</v>
      </c>
      <c r="AN1219" s="82">
        <f t="shared" ref="AN1219" si="2358">(AI1219&gt;0)*1</f>
        <v>0</v>
      </c>
      <c r="AO1219" s="82">
        <f t="shared" ref="AO1219" si="2359">(AI1219&lt;0)*1</f>
        <v>1</v>
      </c>
      <c r="AP1219" s="33">
        <f t="shared" ref="AP1219" si="2360">(BD1218=0)*1</f>
        <v>0</v>
      </c>
      <c r="AQ1219" s="29">
        <f t="shared" ref="AQ1219" si="2361">AP1219*AE1219</f>
        <v>0</v>
      </c>
      <c r="AR1219" s="86">
        <f t="shared" ref="AR1219" si="2362">(AK1219&gt;AD1219)*1</f>
        <v>0</v>
      </c>
      <c r="AS1219" s="33">
        <f t="shared" ref="AS1219" si="2363">(AD1219&gt;AK1219)*AP1219</f>
        <v>0</v>
      </c>
      <c r="AT1219" s="19">
        <f t="shared" ref="AT1219" si="2364">AS1219*AD1219</f>
        <v>0</v>
      </c>
      <c r="AU1219" s="18">
        <f t="shared" ref="AU1219" si="2365">(BD1218&gt;0)*1</f>
        <v>1</v>
      </c>
      <c r="AV1219" s="5">
        <f t="shared" ref="AV1219" si="2366">AU1219*AM1219</f>
        <v>4.0999999999999996</v>
      </c>
      <c r="AW1219" s="17">
        <f t="shared" ref="AW1219" si="2367">(AK1219&lt;AL1219)*AU1219</f>
        <v>1</v>
      </c>
      <c r="AX1219" s="17">
        <f t="shared" ref="AX1219" si="2368">(AK1219&gt;AL1219)*AU1219</f>
        <v>0</v>
      </c>
      <c r="AY1219" s="17">
        <f t="shared" ref="AY1219" si="2369">AX1219*AL1219</f>
        <v>0</v>
      </c>
      <c r="AZ1219" s="19">
        <f t="shared" ref="AZ1219" si="2370">BD1218-(BE1218*BD1218)</f>
        <v>1810</v>
      </c>
      <c r="BA1219" s="19">
        <f t="shared" ref="BA1219" si="2371">AT1219*AS1219</f>
        <v>0</v>
      </c>
      <c r="BB1219" s="19">
        <f t="shared" ref="BB1219" si="2372">BE1219*BF1219</f>
        <v>1755</v>
      </c>
      <c r="BC1219" s="19">
        <v>0</v>
      </c>
      <c r="BD1219" s="17">
        <f t="shared" ref="BD1219" si="2373">((BB1219+BC1219)=0)*(MAX(BA1219,AZ1219))</f>
        <v>0</v>
      </c>
      <c r="BE1219" s="17">
        <f t="shared" ref="BE1219" si="2374">(AG1219&gt;AK1219)*AF1219</f>
        <v>1</v>
      </c>
      <c r="BF1219" s="38">
        <f t="shared" ref="BF1219" si="2375">(AG1219&gt;AK1219)*AG1219</f>
        <v>1755</v>
      </c>
      <c r="BG1219" s="38">
        <f t="shared" ref="BG1219" si="2376">((AG1219-BD1219)*(BD1219&gt;0)*BE1219)</f>
        <v>0</v>
      </c>
      <c r="BH1219" s="38">
        <f t="shared" ref="BH1219" si="2377">BB1219-(MAX(BD1218,AZ1219,BB1219,AT1219))*BE1219</f>
        <v>-55</v>
      </c>
      <c r="BI1219" s="38">
        <f t="shared" ref="BI1219" si="2378">((BG1219+BH1219)*BE1219)-AH1219</f>
        <v>-58.9</v>
      </c>
      <c r="BJ1219" s="5">
        <f t="shared" ref="BJ1219" si="2379">AP1219*AE1219</f>
        <v>0</v>
      </c>
      <c r="BK1219" s="5">
        <v>0</v>
      </c>
      <c r="BL1219" s="22">
        <f t="shared" ref="BL1219" si="2380">AU1219*AM1219+BK1219</f>
        <v>4.0999999999999996</v>
      </c>
      <c r="BM1219" s="5">
        <f t="shared" ref="BM1219" si="2381">BL1219+BJ1219+BI1219</f>
        <v>-54.8</v>
      </c>
      <c r="BN1219" s="66">
        <f t="shared" si="2211"/>
        <v>-5480</v>
      </c>
      <c r="BO1219" s="5">
        <v>-78</v>
      </c>
      <c r="BP1219" s="5">
        <f t="shared" si="2339"/>
        <v>0</v>
      </c>
      <c r="BQ1219" s="5">
        <v>-78</v>
      </c>
      <c r="BR1219" s="356">
        <f>F1264</f>
        <v>3665</v>
      </c>
      <c r="BS1219" s="5">
        <f t="shared" ref="BS1219" si="2382">AK1219</f>
        <v>1753</v>
      </c>
      <c r="BU1219" s="306">
        <f t="shared" ref="BU1219:BU1220" si="2383">J1219</f>
        <v>44788</v>
      </c>
      <c r="BV1219" s="67">
        <f t="shared" ref="BV1219:BV1220" si="2384">AK1219</f>
        <v>1753</v>
      </c>
      <c r="BW1219" s="66">
        <f>BV27*BV1219</f>
        <v>144422.47487230186</v>
      </c>
      <c r="BX1219" s="66">
        <f t="shared" ref="BX1219" si="2385">BW1219-BW1218</f>
        <v>-4366.4524633382971</v>
      </c>
      <c r="BY1219" s="17">
        <f t="shared" ref="BY1219" si="2386">((BV1219-BV1218)&gt;0)*1</f>
        <v>0</v>
      </c>
      <c r="BZ1219" s="17">
        <f t="shared" ref="BZ1219" si="2387">((BV1219-BV1218)&lt;0)*1</f>
        <v>1</v>
      </c>
      <c r="CA1219" s="66">
        <f t="shared" ref="CA1219" si="2388">CB1219-CB1218</f>
        <v>3665</v>
      </c>
      <c r="CB1219" s="66">
        <f>N3+CE1219</f>
        <v>313323</v>
      </c>
      <c r="CC1219" s="66">
        <f t="shared" si="2010"/>
        <v>167078.59614434009</v>
      </c>
      <c r="CD1219" s="66">
        <f t="shared" ref="CD1219" si="2389">BW1219-CC1219</f>
        <v>-22656.121272038232</v>
      </c>
      <c r="CE1219" s="66">
        <f t="shared" si="1360"/>
        <v>263323</v>
      </c>
      <c r="CF1219" s="66">
        <f>MAX(CE404:CE1219)</f>
        <v>263323</v>
      </c>
      <c r="CG1219" s="66">
        <f t="shared" ref="CG1219" si="2390">CE1219-CF1219</f>
        <v>0</v>
      </c>
      <c r="CH1219" s="370">
        <f t="shared" si="1357"/>
        <v>44788</v>
      </c>
      <c r="CI1219" s="17">
        <f t="shared" si="1400"/>
        <v>1</v>
      </c>
      <c r="CJ1219" s="17">
        <f t="shared" si="1401"/>
        <v>0</v>
      </c>
      <c r="CK1219" s="38">
        <f t="shared" si="1480"/>
        <v>2028</v>
      </c>
      <c r="CL1219" s="38">
        <f t="shared" ref="CL1219" si="2391">BV1219-CK1219</f>
        <v>-275</v>
      </c>
      <c r="CM1219" s="87"/>
      <c r="CN1219" s="87"/>
      <c r="CO1219" s="87"/>
      <c r="CP1219" s="87"/>
      <c r="CQ1219" s="6"/>
      <c r="CR1219" s="6"/>
      <c r="CS1219" s="64"/>
      <c r="CT1219" s="6"/>
      <c r="CU1219" s="65"/>
      <c r="CV1219" s="6"/>
      <c r="CW1219" s="6"/>
      <c r="CX1219" s="6"/>
      <c r="CY1219" s="6"/>
      <c r="CZ1219" s="6"/>
      <c r="DA1219" s="7"/>
      <c r="DB1219" s="302"/>
      <c r="DC1219" s="348"/>
      <c r="DD1219" s="65"/>
      <c r="DE1219" s="65"/>
      <c r="DF1219" s="53"/>
      <c r="DG1219" s="53"/>
      <c r="DH1219" s="65"/>
      <c r="DI1219" s="65"/>
      <c r="DJ1219" s="65"/>
      <c r="DK1219" s="65"/>
      <c r="DL1219" s="65"/>
      <c r="DM1219" s="65"/>
      <c r="DN1219" s="65"/>
      <c r="DO1219" s="53"/>
      <c r="DP1219" s="53"/>
      <c r="DQ1219" s="87"/>
      <c r="DR1219" s="87"/>
    </row>
    <row r="1220" spans="2:122" ht="15" customHeight="1" x14ac:dyDescent="0.25">
      <c r="B1220" s="254">
        <f t="shared" si="2218"/>
        <v>44501</v>
      </c>
      <c r="C1220" s="5">
        <f t="shared" si="1970"/>
        <v>61310</v>
      </c>
      <c r="D1220" s="5">
        <v>0</v>
      </c>
      <c r="E1220" s="66">
        <f t="shared" si="2093"/>
        <v>0</v>
      </c>
      <c r="F1220" s="66">
        <f t="shared" si="2219"/>
        <v>801.99999999999989</v>
      </c>
      <c r="G1220" s="4">
        <f t="shared" si="1971"/>
        <v>62112</v>
      </c>
      <c r="H1220" s="8">
        <f t="shared" si="1934"/>
        <v>1.3081063448050887E-2</v>
      </c>
      <c r="J1220" s="306">
        <v>44795</v>
      </c>
      <c r="K1220" s="176">
        <f t="shared" si="2304"/>
        <v>1753</v>
      </c>
      <c r="L1220" s="176">
        <v>1769.3</v>
      </c>
      <c r="M1220" s="176">
        <v>1730.4</v>
      </c>
      <c r="N1220" s="178">
        <v>1738</v>
      </c>
      <c r="O1220" s="5">
        <f t="shared" si="2220"/>
        <v>38.899999999999864</v>
      </c>
      <c r="P1220" s="8">
        <f t="shared" si="2177"/>
        <v>2.2190530519110019E-2</v>
      </c>
      <c r="Q1220" s="8">
        <f>(AVERAGE(P1217:P1219))*Q1239</f>
        <v>4.5579645057682774E-3</v>
      </c>
      <c r="R1220" s="8">
        <f>P1219/P1239</f>
        <v>0.91704619949540933</v>
      </c>
      <c r="S1220" s="109">
        <f t="shared" si="2348"/>
        <v>1745.0098882213881</v>
      </c>
      <c r="T1220" s="5">
        <f t="shared" si="2349"/>
        <v>8</v>
      </c>
      <c r="U1220" s="8">
        <f t="shared" si="2350"/>
        <v>0.46666666666666667</v>
      </c>
      <c r="V1220" s="19">
        <f t="shared" si="2351"/>
        <v>7</v>
      </c>
      <c r="W1220" s="109">
        <f t="shared" si="2352"/>
        <v>1760.9901117786119</v>
      </c>
      <c r="X1220" s="5">
        <f t="shared" si="2353"/>
        <v>7</v>
      </c>
      <c r="Y1220" s="8">
        <f t="shared" si="2354"/>
        <v>0.53333333333333333</v>
      </c>
      <c r="Z1220" s="5">
        <f t="shared" si="2355"/>
        <v>0</v>
      </c>
      <c r="AA1220" s="5">
        <f>K1220*AA1239</f>
        <v>22.788999999999998</v>
      </c>
      <c r="AB1220" s="5">
        <f t="shared" si="2356"/>
        <v>20.898565840300883</v>
      </c>
      <c r="AC1220" s="2">
        <f t="shared" si="2357"/>
        <v>44795</v>
      </c>
      <c r="AD1220" s="43">
        <f t="shared" ref="AD1220:AD1228" si="2392">MROUND(S1220,5)</f>
        <v>1745</v>
      </c>
      <c r="AE1220" s="54">
        <v>11.4</v>
      </c>
      <c r="AF1220" s="131">
        <f>(AK1219&gt;AF12213)*1</f>
        <v>1</v>
      </c>
      <c r="AG1220" s="112">
        <v>1730</v>
      </c>
      <c r="AH1220" s="210">
        <v>6.3</v>
      </c>
      <c r="AI1220" s="60">
        <f t="shared" si="1437"/>
        <v>-15</v>
      </c>
      <c r="AJ1220" s="215">
        <f t="shared" si="2314"/>
        <v>1753</v>
      </c>
      <c r="AK1220" s="216">
        <f t="shared" si="1356"/>
        <v>1738</v>
      </c>
      <c r="AL1220" s="41">
        <f t="shared" ref="AL1220:AL1221" si="2393">MROUND(W1220,5)</f>
        <v>1760</v>
      </c>
      <c r="AM1220" s="56">
        <v>9</v>
      </c>
      <c r="AN1220" s="82">
        <f t="shared" ref="AN1220" si="2394">(AI1220&gt;0)*1</f>
        <v>0</v>
      </c>
      <c r="AO1220" s="82">
        <f t="shared" ref="AO1220" si="2395">(AI1220&lt;0)*1</f>
        <v>1</v>
      </c>
      <c r="AP1220" s="33">
        <f t="shared" ref="AP1220" si="2396">(BD1219=0)*1</f>
        <v>1</v>
      </c>
      <c r="AQ1220" s="29">
        <f t="shared" ref="AQ1220" si="2397">AP1220*AE1220</f>
        <v>11.4</v>
      </c>
      <c r="AR1220" s="86">
        <f t="shared" ref="AR1220" si="2398">(AK1220&gt;AD1220)*1</f>
        <v>0</v>
      </c>
      <c r="AS1220" s="33">
        <f t="shared" ref="AS1220" si="2399">(AD1220&gt;AK1220)*AP1220</f>
        <v>1</v>
      </c>
      <c r="AT1220" s="19">
        <f t="shared" ref="AT1220" si="2400">AS1220*AD1220</f>
        <v>1745</v>
      </c>
      <c r="AU1220" s="18">
        <f t="shared" ref="AU1220" si="2401">(BD1219&gt;0)*1</f>
        <v>0</v>
      </c>
      <c r="AV1220" s="5">
        <f t="shared" ref="AV1220" si="2402">AU1220*AM1220</f>
        <v>0</v>
      </c>
      <c r="AW1220" s="17">
        <f t="shared" ref="AW1220" si="2403">(AK1220&lt;AL1220)*AU1220</f>
        <v>0</v>
      </c>
      <c r="AX1220" s="17">
        <f t="shared" ref="AX1220" si="2404">(AK1220&gt;AL1220)*AU1220</f>
        <v>0</v>
      </c>
      <c r="AY1220" s="17">
        <f t="shared" ref="AY1220" si="2405">AX1220*AL1220</f>
        <v>0</v>
      </c>
      <c r="AZ1220" s="19">
        <f t="shared" ref="AZ1220" si="2406">BD1219-(BE1219*BD1219)</f>
        <v>0</v>
      </c>
      <c r="BA1220" s="19">
        <f t="shared" ref="BA1220" si="2407">AT1220*AS1220</f>
        <v>1745</v>
      </c>
      <c r="BB1220" s="19">
        <f t="shared" ref="BB1220" si="2408">BE1220*BF1220</f>
        <v>0</v>
      </c>
      <c r="BC1220" s="19">
        <v>0</v>
      </c>
      <c r="BD1220" s="17">
        <f t="shared" ref="BD1220" si="2409">((BB1220+BC1220)=0)*(MAX(BA1220,AZ1220))</f>
        <v>1745</v>
      </c>
      <c r="BE1220" s="17">
        <f t="shared" ref="BE1220" si="2410">(AG1220&gt;AK1220)*AF1220</f>
        <v>0</v>
      </c>
      <c r="BF1220" s="38">
        <f t="shared" ref="BF1220" si="2411">(AG1220&gt;AK1220)*AG1220</f>
        <v>0</v>
      </c>
      <c r="BG1220" s="38">
        <f t="shared" ref="BG1220" si="2412">((AG1220-BD1220)*(BD1220&gt;0)*BE1220)</f>
        <v>0</v>
      </c>
      <c r="BH1220" s="38">
        <f t="shared" ref="BH1220" si="2413">BB1220-(MAX(BD1219,AZ1220,BB1220,AT1220))*BE1220</f>
        <v>0</v>
      </c>
      <c r="BI1220" s="38">
        <f t="shared" ref="BI1220" si="2414">((BG1220+BH1220)*BE1220)-AH1220</f>
        <v>-6.3</v>
      </c>
      <c r="BJ1220" s="5">
        <f t="shared" ref="BJ1220" si="2415">AP1220*AE1220</f>
        <v>11.4</v>
      </c>
      <c r="BK1220" s="5">
        <v>0</v>
      </c>
      <c r="BL1220" s="22">
        <f t="shared" ref="BL1220" si="2416">AU1220*AM1220+BK1220</f>
        <v>0</v>
      </c>
      <c r="BM1220" s="5">
        <f t="shared" ref="BM1220" si="2417">BL1220+BJ1220+BI1220</f>
        <v>5.1000000000000005</v>
      </c>
      <c r="BN1220" s="66">
        <f t="shared" si="2211"/>
        <v>510.00000000000006</v>
      </c>
      <c r="BO1220" s="5">
        <v>-156</v>
      </c>
      <c r="BP1220" s="5">
        <f t="shared" si="2339"/>
        <v>0</v>
      </c>
      <c r="BQ1220" s="5">
        <v>-78</v>
      </c>
      <c r="BR1220" s="356">
        <v>364</v>
      </c>
      <c r="BS1220" s="5">
        <f t="shared" ref="BS1220" si="2418">AK1220</f>
        <v>1738</v>
      </c>
      <c r="BU1220" s="306">
        <f t="shared" si="2383"/>
        <v>44795</v>
      </c>
      <c r="BV1220" s="38">
        <f t="shared" si="2384"/>
        <v>1738</v>
      </c>
      <c r="BW1220" s="66">
        <f>BV27*BV1220</f>
        <v>143186.68643928159</v>
      </c>
      <c r="BX1220" s="66">
        <f t="shared" ref="BX1220" si="2419">BW1220-BW1219</f>
        <v>-1235.7884330202651</v>
      </c>
      <c r="BY1220" s="17">
        <f t="shared" ref="BY1220" si="2420">((BV1220-BV1219)&gt;0)*1</f>
        <v>0</v>
      </c>
      <c r="BZ1220" s="17">
        <f t="shared" ref="BZ1220" si="2421">((BV1220-BV1219)&lt;0)*1</f>
        <v>1</v>
      </c>
      <c r="CA1220" s="66">
        <f t="shared" ref="CA1220" si="2422">CB1220-CB1219</f>
        <v>364</v>
      </c>
      <c r="CB1220" s="66">
        <f>N3+CE1220</f>
        <v>313687</v>
      </c>
      <c r="CC1220" s="66">
        <f t="shared" si="2010"/>
        <v>167078.59614434009</v>
      </c>
      <c r="CD1220" s="66">
        <f t="shared" ref="CD1220" si="2423">BW1220-CC1220</f>
        <v>-23891.909705058497</v>
      </c>
      <c r="CE1220" s="66">
        <f t="shared" si="1360"/>
        <v>263687</v>
      </c>
      <c r="CF1220" s="66">
        <f>MAX(CE404:CE1220)</f>
        <v>263687</v>
      </c>
      <c r="CG1220" s="66">
        <f t="shared" ref="CG1220" si="2424">CE1220-CF1220</f>
        <v>0</v>
      </c>
      <c r="CH1220" s="370">
        <f t="shared" si="1357"/>
        <v>44795</v>
      </c>
      <c r="CI1220" s="17">
        <f t="shared" si="1400"/>
        <v>1</v>
      </c>
      <c r="CJ1220" s="17">
        <f t="shared" si="1401"/>
        <v>0</v>
      </c>
      <c r="CK1220" s="38">
        <f t="shared" si="1480"/>
        <v>2028</v>
      </c>
      <c r="CL1220" s="38">
        <f t="shared" ref="CL1220" si="2425">BV1220-CK1220</f>
        <v>-290</v>
      </c>
      <c r="CM1220" s="3"/>
      <c r="CN1220" s="7"/>
      <c r="CO1220" s="7"/>
      <c r="CP1220" s="7"/>
      <c r="CQ1220" s="7"/>
      <c r="CR1220" s="53"/>
      <c r="CS1220" s="53"/>
      <c r="CT1220" s="58"/>
      <c r="CU1220" s="58"/>
      <c r="CV1220" s="58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</row>
    <row r="1221" spans="2:122" ht="15" customHeight="1" x14ac:dyDescent="0.25">
      <c r="B1221" s="254">
        <f t="shared" si="2218"/>
        <v>44508</v>
      </c>
      <c r="C1221" s="5">
        <f t="shared" si="1970"/>
        <v>62112</v>
      </c>
      <c r="D1221" s="5">
        <v>0</v>
      </c>
      <c r="E1221" s="66">
        <f t="shared" si="2093"/>
        <v>0</v>
      </c>
      <c r="F1221" s="66">
        <f t="shared" si="2219"/>
        <v>512</v>
      </c>
      <c r="G1221" s="4">
        <f t="shared" si="1971"/>
        <v>62624</v>
      </c>
      <c r="H1221" s="8">
        <f t="shared" si="1934"/>
        <v>8.2431736218444105E-3</v>
      </c>
      <c r="J1221" s="306">
        <v>44802</v>
      </c>
      <c r="K1221" s="176">
        <f t="shared" si="2304"/>
        <v>1738</v>
      </c>
      <c r="L1221" s="176">
        <v>1748.6</v>
      </c>
      <c r="M1221" s="176">
        <v>1689.7</v>
      </c>
      <c r="N1221" s="178">
        <v>1713</v>
      </c>
      <c r="O1221" s="5">
        <f t="shared" si="2220"/>
        <v>58.899999999999864</v>
      </c>
      <c r="P1221" s="8">
        <f t="shared" si="2177"/>
        <v>3.388952819332558E-2</v>
      </c>
      <c r="Q1221" s="8">
        <f>(AVERAGE(P1218:P1220))*Q1239</f>
        <v>4.4082250995854519E-3</v>
      </c>
      <c r="R1221" s="8">
        <f>P1220/P1239</f>
        <v>0.62930879228202208</v>
      </c>
      <c r="S1221" s="109">
        <f t="shared" si="2348"/>
        <v>1730.3385047769204</v>
      </c>
      <c r="T1221" s="5">
        <f t="shared" si="2349"/>
        <v>8</v>
      </c>
      <c r="U1221" s="8">
        <f t="shared" si="2350"/>
        <v>0.46666666666666667</v>
      </c>
      <c r="V1221" s="19">
        <f t="shared" si="2351"/>
        <v>17</v>
      </c>
      <c r="W1221" s="109">
        <f t="shared" si="2352"/>
        <v>1745.6614952230796</v>
      </c>
      <c r="X1221" s="5">
        <f t="shared" ref="X1221" si="2426">MAX(1,(AL1221-K1221))</f>
        <v>7</v>
      </c>
      <c r="Y1221" s="8">
        <f t="shared" ref="Y1221" si="2427">100%-U1221</f>
        <v>0.53333333333333333</v>
      </c>
      <c r="Z1221" s="5">
        <f t="shared" ref="Z1221" si="2428">MAX(0,(N1221-AL1221))</f>
        <v>0</v>
      </c>
      <c r="AA1221" s="5">
        <f>K1221*AA1239</f>
        <v>22.593999999999998</v>
      </c>
      <c r="AB1221" s="5">
        <f t="shared" ref="AB1221" si="2429">AA1221*R1221</f>
        <v>14.218602852820005</v>
      </c>
      <c r="AC1221" s="2">
        <f t="shared" si="2357"/>
        <v>44802</v>
      </c>
      <c r="AD1221" s="43">
        <f t="shared" si="2392"/>
        <v>1730</v>
      </c>
      <c r="AE1221" s="235">
        <v>7.8</v>
      </c>
      <c r="AF1221" s="131">
        <f>(AK1220&gt;AF1351)*1</f>
        <v>1</v>
      </c>
      <c r="AG1221" s="112">
        <f>MROUND((AD1221*AG1239),5)</f>
        <v>1695</v>
      </c>
      <c r="AH1221" s="113">
        <f>MROUND((AE1221*AH1351),0.1)</f>
        <v>0</v>
      </c>
      <c r="AI1221" s="60">
        <f t="shared" si="1437"/>
        <v>-25</v>
      </c>
      <c r="AJ1221" s="60">
        <f t="shared" si="2314"/>
        <v>1738</v>
      </c>
      <c r="AK1221" s="133">
        <f t="shared" si="1356"/>
        <v>1713</v>
      </c>
      <c r="AL1221" s="41">
        <f t="shared" si="2393"/>
        <v>1745</v>
      </c>
      <c r="AM1221" s="56">
        <f t="shared" ref="AM1221" si="2430">MROUND((AB1220*Y1220),0.1)</f>
        <v>11.100000000000001</v>
      </c>
      <c r="AN1221" s="82">
        <f t="shared" ref="AN1221:AN1222" si="2431">(AI1221&gt;0)*1</f>
        <v>0</v>
      </c>
      <c r="AO1221" s="82">
        <f t="shared" ref="AO1221:AO1222" si="2432">(AI1221&lt;0)*1</f>
        <v>1</v>
      </c>
      <c r="AP1221" s="33">
        <f t="shared" ref="AP1221" si="2433">(BD1220=0)*1</f>
        <v>0</v>
      </c>
      <c r="AQ1221" s="29">
        <f t="shared" ref="AQ1221:AQ1222" si="2434">AP1221*AE1221</f>
        <v>0</v>
      </c>
      <c r="AR1221" s="86">
        <f t="shared" ref="AR1221:AR1222" si="2435">(AK1221&gt;AD1221)*1</f>
        <v>0</v>
      </c>
      <c r="AS1221" s="33">
        <f t="shared" ref="AS1221:AS1222" si="2436">(AD1221&gt;AK1221)*AP1221</f>
        <v>0</v>
      </c>
      <c r="AT1221" s="19">
        <f t="shared" ref="AT1221:AT1222" si="2437">AS1221*AD1221</f>
        <v>0</v>
      </c>
      <c r="AU1221" s="18">
        <f t="shared" ref="AU1221:AU1222" si="2438">(BD1220&gt;0)*1</f>
        <v>1</v>
      </c>
      <c r="AV1221" s="5">
        <f t="shared" ref="AV1221:AV1222" si="2439">AU1221*AM1221</f>
        <v>11.100000000000001</v>
      </c>
      <c r="AW1221" s="17">
        <f t="shared" ref="AW1221:AW1222" si="2440">(AK1221&lt;AL1221)*AU1221</f>
        <v>1</v>
      </c>
      <c r="AX1221" s="17">
        <f t="shared" ref="AX1221:AX1222" si="2441">(AK1221&gt;AL1221)*AU1221</f>
        <v>0</v>
      </c>
      <c r="AY1221" s="17">
        <f t="shared" ref="AY1221:AY1222" si="2442">AX1221*AL1221</f>
        <v>0</v>
      </c>
      <c r="AZ1221" s="19">
        <f t="shared" ref="AZ1221:AZ1222" si="2443">BD1220-(BE1220*BD1220)</f>
        <v>1745</v>
      </c>
      <c r="BA1221" s="19">
        <f t="shared" ref="BA1221:BA1222" si="2444">AT1221*AS1221</f>
        <v>0</v>
      </c>
      <c r="BB1221" s="19">
        <f t="shared" ref="BB1221:BB1222" si="2445">BE1221*BF1221</f>
        <v>0</v>
      </c>
      <c r="BC1221" s="19">
        <v>0</v>
      </c>
      <c r="BD1221" s="17">
        <f t="shared" ref="BD1221:BD1222" si="2446">((BB1221+BC1221)=0)*(MAX(BA1221,AZ1221))</f>
        <v>1745</v>
      </c>
      <c r="BE1221" s="17">
        <f t="shared" ref="BE1221:BE1222" si="2447">(AG1221&gt;AK1221)*AF1221</f>
        <v>0</v>
      </c>
      <c r="BF1221" s="38">
        <f t="shared" ref="BF1221:BF1222" si="2448">(AG1221&gt;AK1221)*AG1221</f>
        <v>0</v>
      </c>
      <c r="BG1221" s="38">
        <f t="shared" ref="BG1221:BG1222" si="2449">((AG1221-BD1221)*(BD1221&gt;0)*BE1221)</f>
        <v>0</v>
      </c>
      <c r="BH1221" s="38">
        <f t="shared" ref="BH1221:BH1222" si="2450">BB1221-(MAX(BD1220,AZ1221,BB1221,AT1221))*BE1221</f>
        <v>0</v>
      </c>
      <c r="BI1221" s="38">
        <f t="shared" ref="BI1221:BI1222" si="2451">((BG1221+BH1221)*BE1221)-AH1221</f>
        <v>0</v>
      </c>
      <c r="BJ1221" s="5">
        <f t="shared" ref="BJ1221:BJ1222" si="2452">AP1221*AE1221</f>
        <v>0</v>
      </c>
      <c r="BK1221" s="5">
        <v>0</v>
      </c>
      <c r="BL1221" s="22">
        <f t="shared" ref="BL1221" si="2453">AU1221*AM1221+BK1221</f>
        <v>11.100000000000001</v>
      </c>
      <c r="BM1221" s="5">
        <f t="shared" ref="BM1221" si="2454">BL1221+BJ1221+BI1221</f>
        <v>11.100000000000001</v>
      </c>
      <c r="BN1221" s="66">
        <f t="shared" si="2211"/>
        <v>1110.0000000000002</v>
      </c>
      <c r="BO1221" s="5">
        <v>-156</v>
      </c>
      <c r="BP1221" s="5">
        <f t="shared" si="2339"/>
        <v>0</v>
      </c>
      <c r="BQ1221" s="5">
        <v>-78</v>
      </c>
      <c r="BR1221" s="356">
        <v>2074</v>
      </c>
      <c r="BS1221" s="5">
        <f t="shared" ref="BS1221:BS1222" si="2455">AK1221</f>
        <v>1713</v>
      </c>
      <c r="BU1221" s="306">
        <f t="shared" ref="BU1221:BU1222" si="2456">J1221</f>
        <v>44802</v>
      </c>
      <c r="BV1221" s="38">
        <f t="shared" ref="BV1221:BV1222" si="2457">AK1221</f>
        <v>1713</v>
      </c>
      <c r="BW1221" s="66">
        <f>BV27*BV1221</f>
        <v>141127.03905091449</v>
      </c>
      <c r="BX1221" s="66">
        <f t="shared" ref="BX1221" si="2458">BW1221-BW1220</f>
        <v>-2059.6473883670988</v>
      </c>
      <c r="BY1221" s="17">
        <f t="shared" ref="BY1221" si="2459">((BV1221-BV1220)&gt;0)*1</f>
        <v>0</v>
      </c>
      <c r="BZ1221" s="17">
        <f t="shared" ref="BZ1221" si="2460">((BV1221-BV1220)&lt;0)*1</f>
        <v>1</v>
      </c>
      <c r="CA1221" s="66">
        <f t="shared" ref="CA1221" si="2461">CB1221-CB1220</f>
        <v>2074</v>
      </c>
      <c r="CB1221" s="66">
        <f>N3+CE1221</f>
        <v>315761</v>
      </c>
      <c r="CC1221" s="66">
        <f t="shared" si="2010"/>
        <v>167078.59614434009</v>
      </c>
      <c r="CD1221" s="66">
        <f t="shared" ref="CD1221" si="2462">BW1221-CC1221</f>
        <v>-25951.557093425596</v>
      </c>
      <c r="CE1221" s="66">
        <f t="shared" si="1360"/>
        <v>265761</v>
      </c>
      <c r="CF1221" s="66">
        <f>MAX(CE404:CE1221)</f>
        <v>265761</v>
      </c>
      <c r="CG1221" s="66">
        <f t="shared" ref="CG1221" si="2463">CE1221-CF1221</f>
        <v>0</v>
      </c>
      <c r="CH1221" s="370">
        <f t="shared" si="1357"/>
        <v>44802</v>
      </c>
      <c r="CI1221" s="17">
        <f t="shared" si="1400"/>
        <v>1</v>
      </c>
      <c r="CJ1221" s="17">
        <f t="shared" si="1401"/>
        <v>0</v>
      </c>
      <c r="CK1221" s="38">
        <f t="shared" si="1480"/>
        <v>2028</v>
      </c>
      <c r="CL1221" s="38">
        <f t="shared" ref="CL1221" si="2464">BV1221-CK1221</f>
        <v>-315</v>
      </c>
      <c r="CM1221" s="3"/>
      <c r="CN1221" s="7"/>
      <c r="CO1221" s="7"/>
      <c r="CP1221" s="7"/>
      <c r="CQ1221" s="7"/>
      <c r="CR1221" s="53"/>
      <c r="CS1221" s="53"/>
      <c r="CT1221" s="58"/>
      <c r="CU1221" s="58"/>
      <c r="CV1221" s="58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</row>
    <row r="1222" spans="2:122" ht="15" customHeight="1" x14ac:dyDescent="0.25">
      <c r="B1222" s="254">
        <f t="shared" si="2218"/>
        <v>44515</v>
      </c>
      <c r="C1222" s="5">
        <f t="shared" si="1970"/>
        <v>62624</v>
      </c>
      <c r="D1222" s="5">
        <v>0</v>
      </c>
      <c r="E1222" s="66">
        <f t="shared" si="2093"/>
        <v>0</v>
      </c>
      <c r="F1222" s="66">
        <f t="shared" si="2219"/>
        <v>841.99999999999989</v>
      </c>
      <c r="G1222" s="4">
        <f t="shared" si="1971"/>
        <v>63466</v>
      </c>
      <c r="H1222" s="8">
        <f t="shared" si="1934"/>
        <v>1.344532447623914E-2</v>
      </c>
      <c r="J1222" s="306">
        <v>44809</v>
      </c>
      <c r="K1222" s="176">
        <f t="shared" si="2304"/>
        <v>1713</v>
      </c>
      <c r="L1222" s="176">
        <v>1730.5</v>
      </c>
      <c r="M1222" s="176">
        <v>1692.5</v>
      </c>
      <c r="N1222" s="178">
        <v>1718.8</v>
      </c>
      <c r="O1222" s="5">
        <f t="shared" si="2220"/>
        <v>38</v>
      </c>
      <c r="P1222" s="8">
        <f t="shared" si="2177"/>
        <v>2.2183304144775248E-2</v>
      </c>
      <c r="Q1222" s="8">
        <f>(AVERAGE(P1219:P1221))*Q1239</f>
        <v>1.1788895240654025E-2</v>
      </c>
      <c r="R1222" s="8">
        <f>P1221/P1239</f>
        <v>0.96108464103563962</v>
      </c>
      <c r="S1222" s="109">
        <f t="shared" si="2348"/>
        <v>1692.8056224527597</v>
      </c>
      <c r="T1222" s="5">
        <f t="shared" ref="T1222" si="2465">MAX(1,(K1222-AD1222))</f>
        <v>18</v>
      </c>
      <c r="U1222" s="8">
        <f t="shared" ref="U1222" si="2466">((T1222+X1222)-T1222)/(T1222+X1222)</f>
        <v>0.48571428571428571</v>
      </c>
      <c r="V1222" s="19">
        <f t="shared" ref="V1222" si="2467">MAX(0,(AD1222-N1222))</f>
        <v>0</v>
      </c>
      <c r="W1222" s="109">
        <f t="shared" ref="W1222" si="2468">(Q1222*K1222)+K1222</f>
        <v>1733.1943775472403</v>
      </c>
      <c r="X1222" s="5">
        <f t="shared" ref="X1222" si="2469">MAX(1,(AL1222-K1222))</f>
        <v>17</v>
      </c>
      <c r="Y1222" s="8">
        <f t="shared" ref="Y1222" si="2470">100%-U1222</f>
        <v>0.51428571428571423</v>
      </c>
      <c r="Z1222" s="5">
        <f t="shared" ref="Z1222" si="2471">MAX(0,(N1222-AL1222))</f>
        <v>0</v>
      </c>
      <c r="AA1222" s="5">
        <f>K1222*AA1239</f>
        <v>22.268999999999998</v>
      </c>
      <c r="AB1222" s="5">
        <f t="shared" ref="AB1222" si="2472">AA1222*R1222</f>
        <v>21.402393871222657</v>
      </c>
      <c r="AC1222" s="2">
        <f t="shared" si="2357"/>
        <v>44809</v>
      </c>
      <c r="AD1222" s="43">
        <f t="shared" si="2392"/>
        <v>1695</v>
      </c>
      <c r="AE1222" s="54">
        <v>5.9</v>
      </c>
      <c r="AF1222" s="131">
        <f>(AK1221&gt;AF1352)*1</f>
        <v>1</v>
      </c>
      <c r="AG1222" s="112">
        <v>1685</v>
      </c>
      <c r="AH1222" s="210">
        <v>3.3</v>
      </c>
      <c r="AI1222" s="60">
        <f t="shared" si="1437"/>
        <v>5.7999999999999545</v>
      </c>
      <c r="AJ1222" s="60">
        <f t="shared" si="2314"/>
        <v>1713</v>
      </c>
      <c r="AK1222" s="216">
        <f t="shared" si="1356"/>
        <v>1718.8</v>
      </c>
      <c r="AL1222" s="41">
        <v>1730</v>
      </c>
      <c r="AM1222" s="56">
        <v>6</v>
      </c>
      <c r="AN1222" s="82">
        <f t="shared" si="2431"/>
        <v>1</v>
      </c>
      <c r="AO1222" s="82">
        <f t="shared" si="2432"/>
        <v>0</v>
      </c>
      <c r="AP1222" s="270">
        <f>(BD1221=0)*1</f>
        <v>0</v>
      </c>
      <c r="AQ1222" s="29">
        <f t="shared" si="2434"/>
        <v>0</v>
      </c>
      <c r="AR1222" s="86">
        <f t="shared" si="2435"/>
        <v>1</v>
      </c>
      <c r="AS1222" s="33">
        <f t="shared" si="2436"/>
        <v>0</v>
      </c>
      <c r="AT1222" s="19">
        <f t="shared" si="2437"/>
        <v>0</v>
      </c>
      <c r="AU1222" s="18">
        <f t="shared" si="2438"/>
        <v>1</v>
      </c>
      <c r="AV1222" s="5">
        <f t="shared" si="2439"/>
        <v>6</v>
      </c>
      <c r="AW1222" s="17">
        <f t="shared" si="2440"/>
        <v>1</v>
      </c>
      <c r="AX1222" s="17">
        <f t="shared" si="2441"/>
        <v>0</v>
      </c>
      <c r="AY1222" s="17">
        <f t="shared" si="2442"/>
        <v>0</v>
      </c>
      <c r="AZ1222" s="19">
        <f t="shared" si="2443"/>
        <v>1745</v>
      </c>
      <c r="BA1222" s="19">
        <f t="shared" si="2444"/>
        <v>0</v>
      </c>
      <c r="BB1222" s="19">
        <f t="shared" si="2445"/>
        <v>0</v>
      </c>
      <c r="BC1222" s="19">
        <f t="shared" ref="BC1222" si="2473">AY1222*AX1222</f>
        <v>0</v>
      </c>
      <c r="BD1222" s="17">
        <f t="shared" si="2446"/>
        <v>1745</v>
      </c>
      <c r="BE1222" s="17">
        <f t="shared" si="2447"/>
        <v>0</v>
      </c>
      <c r="BF1222" s="38">
        <f t="shared" si="2448"/>
        <v>0</v>
      </c>
      <c r="BG1222" s="38">
        <f t="shared" si="2449"/>
        <v>0</v>
      </c>
      <c r="BH1222" s="38">
        <f t="shared" si="2450"/>
        <v>0</v>
      </c>
      <c r="BI1222" s="38">
        <f t="shared" si="2451"/>
        <v>-3.3</v>
      </c>
      <c r="BJ1222" s="5">
        <f t="shared" si="2452"/>
        <v>0</v>
      </c>
      <c r="BK1222" s="5">
        <f t="shared" ref="BK1222" si="2474">BC1222-AZ1222*AX1222</f>
        <v>0</v>
      </c>
      <c r="BL1222" s="22">
        <f t="shared" ref="BL1222" si="2475">AU1222*AM1222+BK1222</f>
        <v>6</v>
      </c>
      <c r="BM1222" s="5">
        <f t="shared" ref="BM1222" si="2476">BL1222+BJ1222+BI1222</f>
        <v>2.7</v>
      </c>
      <c r="BN1222" s="66">
        <f t="shared" si="2211"/>
        <v>270</v>
      </c>
      <c r="BO1222" s="5">
        <v>-156</v>
      </c>
      <c r="BP1222" s="5">
        <f t="shared" si="2339"/>
        <v>0</v>
      </c>
      <c r="BQ1222" s="5">
        <v>-78</v>
      </c>
      <c r="BR1222" s="356">
        <v>384</v>
      </c>
      <c r="BS1222" s="5">
        <f t="shared" si="2455"/>
        <v>1718.8</v>
      </c>
      <c r="BU1222" s="306">
        <f t="shared" si="2456"/>
        <v>44809</v>
      </c>
      <c r="BV1222" s="38">
        <f t="shared" si="2457"/>
        <v>1718.8</v>
      </c>
      <c r="BW1222" s="66">
        <f>BV27*BV1222</f>
        <v>141604.87724501567</v>
      </c>
      <c r="BX1222" s="66">
        <f t="shared" ref="BX1222" si="2477">BW1222-BW1221</f>
        <v>477.83819410117576</v>
      </c>
      <c r="BY1222" s="17">
        <f t="shared" ref="BY1222" si="2478">((BV1222-BV1221)&gt;0)*1</f>
        <v>1</v>
      </c>
      <c r="BZ1222" s="17">
        <f t="shared" ref="BZ1222" si="2479">((BV1222-BV1221)&lt;0)*1</f>
        <v>0</v>
      </c>
      <c r="CA1222" s="66">
        <f t="shared" ref="CA1222" si="2480">CB1222-CB1221</f>
        <v>384</v>
      </c>
      <c r="CB1222" s="66">
        <f>N3+CE1222</f>
        <v>316145</v>
      </c>
      <c r="CC1222" s="66">
        <f t="shared" si="2010"/>
        <v>167078.59614434009</v>
      </c>
      <c r="CD1222" s="66">
        <f t="shared" ref="CD1222" si="2481">BW1222-CC1222</f>
        <v>-25473.71889932442</v>
      </c>
      <c r="CE1222" s="66">
        <f t="shared" si="1360"/>
        <v>266145</v>
      </c>
      <c r="CF1222" s="66">
        <f>MAX(CE404:CE1222)</f>
        <v>266145</v>
      </c>
      <c r="CG1222" s="66">
        <f t="shared" ref="CG1222" si="2482">CE1222-CF1222</f>
        <v>0</v>
      </c>
      <c r="CH1222" s="370">
        <f t="shared" si="1357"/>
        <v>44809</v>
      </c>
      <c r="CI1222" s="17">
        <f t="shared" si="1400"/>
        <v>1</v>
      </c>
      <c r="CJ1222" s="17">
        <f t="shared" si="1401"/>
        <v>0</v>
      </c>
      <c r="CK1222" s="38">
        <f t="shared" si="1480"/>
        <v>2028</v>
      </c>
      <c r="CL1222" s="38">
        <f t="shared" ref="CL1222" si="2483">BV1222-CK1222</f>
        <v>-309.20000000000005</v>
      </c>
      <c r="CM1222" s="3"/>
      <c r="CN1222" s="7"/>
      <c r="CO1222" s="7"/>
      <c r="CP1222" s="7"/>
      <c r="CQ1222" s="7"/>
      <c r="CR1222" s="53"/>
      <c r="CS1222" s="53"/>
      <c r="CT1222" s="58"/>
      <c r="CU1222" s="58"/>
      <c r="CV1222" s="58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</row>
    <row r="1223" spans="2:122" ht="15" customHeight="1" x14ac:dyDescent="0.25">
      <c r="B1223" s="254">
        <f t="shared" si="2218"/>
        <v>44522</v>
      </c>
      <c r="C1223" s="5">
        <f t="shared" si="1970"/>
        <v>63466</v>
      </c>
      <c r="D1223" s="5">
        <v>0</v>
      </c>
      <c r="E1223" s="66">
        <f t="shared" si="2093"/>
        <v>0</v>
      </c>
      <c r="F1223" s="66">
        <f t="shared" si="2219"/>
        <v>-2688</v>
      </c>
      <c r="G1223" s="4">
        <f t="shared" si="1971"/>
        <v>60778</v>
      </c>
      <c r="H1223" s="8">
        <f t="shared" si="1934"/>
        <v>-4.2353386064979674E-2</v>
      </c>
      <c r="J1223" s="306">
        <v>44816</v>
      </c>
      <c r="K1223" s="176">
        <f t="shared" si="2304"/>
        <v>1718.8</v>
      </c>
      <c r="L1223" s="176">
        <v>1736.4</v>
      </c>
      <c r="M1223" s="176">
        <v>1651.9</v>
      </c>
      <c r="N1223" s="178">
        <v>1673.3</v>
      </c>
      <c r="O1223" s="5">
        <f t="shared" si="2220"/>
        <v>84.5</v>
      </c>
      <c r="P1223" s="8">
        <f t="shared" si="2177"/>
        <v>4.9162206190365369E-2</v>
      </c>
      <c r="Q1223" s="8">
        <f>(AVERAGE(P1220:P1222))*Q1239</f>
        <v>1.0435115047628113E-2</v>
      </c>
      <c r="R1223" s="8">
        <f>P1222/P1239</f>
        <v>0.62910385707773409</v>
      </c>
      <c r="S1223" s="109">
        <f t="shared" ref="S1223:S1224" si="2484">(-Q1223*K1223)+K1223</f>
        <v>1700.8641242561368</v>
      </c>
      <c r="T1223" s="5">
        <f t="shared" ref="T1223" si="2485">MAX(1,(K1223-AD1223))</f>
        <v>18.799999999999955</v>
      </c>
      <c r="U1223" s="8">
        <f t="shared" ref="U1223" si="2486">((T1223+X1223)-T1223)/(T1223+X1223)</f>
        <v>0.53000000000000114</v>
      </c>
      <c r="V1223" s="19">
        <f t="shared" ref="V1223" si="2487">MAX(0,(AD1223-N1223))</f>
        <v>26.700000000000045</v>
      </c>
      <c r="W1223" s="109">
        <f t="shared" ref="W1223" si="2488">(Q1223*K1223)+K1223</f>
        <v>1736.7358757438631</v>
      </c>
      <c r="X1223" s="5">
        <f t="shared" ref="X1223" si="2489">MAX(1,(AL1223-K1223))</f>
        <v>21.200000000000045</v>
      </c>
      <c r="Y1223" s="8">
        <f t="shared" ref="Y1223" si="2490">100%-U1223</f>
        <v>0.46999999999999886</v>
      </c>
      <c r="Z1223" s="5">
        <f t="shared" ref="Z1223" si="2491">MAX(0,(N1223-AL1223))</f>
        <v>0</v>
      </c>
      <c r="AA1223" s="5">
        <f>K1223*AA1239</f>
        <v>22.344399999999997</v>
      </c>
      <c r="AB1223" s="5">
        <f t="shared" ref="AB1223" si="2492">AA1223*R1223</f>
        <v>14.056948224087719</v>
      </c>
      <c r="AC1223" s="2">
        <f t="shared" si="2357"/>
        <v>44816</v>
      </c>
      <c r="AD1223" s="43">
        <f t="shared" si="2392"/>
        <v>1700</v>
      </c>
      <c r="AE1223" s="54">
        <v>6.5</v>
      </c>
      <c r="AF1223" s="131">
        <f>(AK1222&gt;AF1353)*1</f>
        <v>1</v>
      </c>
      <c r="AG1223" s="112">
        <v>1685</v>
      </c>
      <c r="AH1223" s="210">
        <v>3.3</v>
      </c>
      <c r="AI1223" s="60">
        <f t="shared" si="1437"/>
        <v>-45.5</v>
      </c>
      <c r="AJ1223" s="60">
        <f t="shared" si="2314"/>
        <v>1718.8</v>
      </c>
      <c r="AK1223" s="216">
        <f t="shared" si="1356"/>
        <v>1673.3</v>
      </c>
      <c r="AL1223" s="41">
        <v>1740</v>
      </c>
      <c r="AM1223" s="56">
        <v>9</v>
      </c>
      <c r="AN1223" s="82">
        <f t="shared" ref="AN1223" si="2493">(AI1223&gt;0)*1</f>
        <v>0</v>
      </c>
      <c r="AO1223" s="82">
        <f t="shared" ref="AO1223" si="2494">(AI1223&lt;0)*1</f>
        <v>1</v>
      </c>
      <c r="AP1223" s="270">
        <f>(BD1222=0)*1</f>
        <v>0</v>
      </c>
      <c r="AQ1223" s="29">
        <f t="shared" ref="AQ1223" si="2495">AP1223*AE1223</f>
        <v>0</v>
      </c>
      <c r="AR1223" s="86">
        <f t="shared" ref="AR1223" si="2496">(AK1223&gt;AD1223)*1</f>
        <v>0</v>
      </c>
      <c r="AS1223" s="33">
        <f t="shared" ref="AS1223" si="2497">(AD1223&gt;AK1223)*AP1223</f>
        <v>0</v>
      </c>
      <c r="AT1223" s="19">
        <f t="shared" ref="AT1223" si="2498">AS1223*AD1223</f>
        <v>0</v>
      </c>
      <c r="AU1223" s="18">
        <f t="shared" ref="AU1223" si="2499">(BD1222&gt;0)*1</f>
        <v>1</v>
      </c>
      <c r="AV1223" s="5">
        <f t="shared" ref="AV1223" si="2500">AU1223*AM1223</f>
        <v>9</v>
      </c>
      <c r="AW1223" s="17">
        <f t="shared" ref="AW1223" si="2501">(AK1223&lt;AL1223)*AU1223</f>
        <v>1</v>
      </c>
      <c r="AX1223" s="17">
        <f t="shared" ref="AX1223" si="2502">(AK1223&gt;AL1223)*AU1223</f>
        <v>0</v>
      </c>
      <c r="AY1223" s="17">
        <f t="shared" ref="AY1223" si="2503">AX1223*AL1223</f>
        <v>0</v>
      </c>
      <c r="AZ1223" s="19">
        <f t="shared" ref="AZ1223" si="2504">BD1222-(BE1222*BD1222)</f>
        <v>1745</v>
      </c>
      <c r="BA1223" s="19">
        <f t="shared" ref="BA1223" si="2505">AT1223*AS1223</f>
        <v>0</v>
      </c>
      <c r="BB1223" s="19">
        <f t="shared" ref="BB1223" si="2506">BE1223*BF1223</f>
        <v>1685</v>
      </c>
      <c r="BC1223" s="19">
        <f t="shared" ref="BC1223" si="2507">AY1223*AX1223</f>
        <v>0</v>
      </c>
      <c r="BD1223" s="17">
        <f t="shared" ref="BD1223" si="2508">((BB1223+BC1223)=0)*(MAX(BA1223,AZ1223))</f>
        <v>0</v>
      </c>
      <c r="BE1223" s="17">
        <f t="shared" ref="BE1223" si="2509">(AG1223&gt;AK1223)*AF1223</f>
        <v>1</v>
      </c>
      <c r="BF1223" s="38">
        <f t="shared" ref="BF1223" si="2510">(AG1223&gt;AK1223)*AG1223</f>
        <v>1685</v>
      </c>
      <c r="BG1223" s="38">
        <f t="shared" ref="BG1223" si="2511">((AG1223-BD1223)*(BD1223&gt;0)*BE1223)</f>
        <v>0</v>
      </c>
      <c r="BH1223" s="38">
        <f>BB1223-(MAX(BD1222,AZ1223,BB1223,AT1223))*BE1223</f>
        <v>-60</v>
      </c>
      <c r="BI1223" s="38">
        <f t="shared" ref="BI1223" si="2512">((BG1223+BH1223)*BE1223)-AH1223</f>
        <v>-63.3</v>
      </c>
      <c r="BJ1223" s="5">
        <f t="shared" ref="BJ1223" si="2513">AP1223*AE1223</f>
        <v>0</v>
      </c>
      <c r="BK1223" s="5">
        <f t="shared" ref="BK1223" si="2514">BC1223-AZ1223*AX1223</f>
        <v>0</v>
      </c>
      <c r="BL1223" s="22">
        <f t="shared" ref="BL1223" si="2515">AU1223*AM1223+BK1223</f>
        <v>9</v>
      </c>
      <c r="BM1223" s="5">
        <f t="shared" ref="BM1223" si="2516">BL1223+BJ1223+BI1223</f>
        <v>-54.3</v>
      </c>
      <c r="BN1223" s="66">
        <f t="shared" si="2211"/>
        <v>-5430</v>
      </c>
      <c r="BO1223" s="5">
        <v>-156</v>
      </c>
      <c r="BP1223" s="5">
        <f t="shared" si="2339"/>
        <v>0</v>
      </c>
      <c r="BQ1223" s="5">
        <v>-78</v>
      </c>
      <c r="BR1223" s="361">
        <v>5648.5</v>
      </c>
      <c r="BS1223" s="5">
        <f t="shared" ref="BS1223" si="2517">AK1223</f>
        <v>1673.3</v>
      </c>
      <c r="BU1223" s="306">
        <f t="shared" ref="BU1223" si="2518">J1223</f>
        <v>44816</v>
      </c>
      <c r="BV1223" s="38">
        <f t="shared" ref="BV1223" si="2519">AK1223</f>
        <v>1673.3</v>
      </c>
      <c r="BW1223" s="66">
        <f>BV27*BV1223</f>
        <v>137856.31899818752</v>
      </c>
      <c r="BX1223" s="66">
        <f t="shared" ref="BX1223" si="2520">BW1223-BW1222</f>
        <v>-3748.55824682815</v>
      </c>
      <c r="BY1223" s="17">
        <f t="shared" ref="BY1223" si="2521">((BV1223-BV1222)&gt;0)*1</f>
        <v>0</v>
      </c>
      <c r="BZ1223" s="17">
        <f t="shared" ref="BZ1223" si="2522">((BV1223-BV1222)&lt;0)*1</f>
        <v>1</v>
      </c>
      <c r="CA1223" s="66">
        <f t="shared" ref="CA1223" si="2523">CB1223-CB1222</f>
        <v>5648.5</v>
      </c>
      <c r="CB1223" s="66">
        <f>N3+CE1223</f>
        <v>321793.5</v>
      </c>
      <c r="CC1223" s="66">
        <f t="shared" si="2010"/>
        <v>167078.59614434009</v>
      </c>
      <c r="CD1223" s="66">
        <f t="shared" ref="CD1223" si="2524">BW1223-CC1223</f>
        <v>-29222.27714615257</v>
      </c>
      <c r="CE1223" s="66">
        <f t="shared" si="1360"/>
        <v>271793.5</v>
      </c>
      <c r="CF1223" s="66">
        <f>MAX(CE404:CE1223)</f>
        <v>271793.5</v>
      </c>
      <c r="CG1223" s="66">
        <f t="shared" ref="CG1223" si="2525">CE1223-CF1223</f>
        <v>0</v>
      </c>
      <c r="CH1223" s="370">
        <f t="shared" si="1357"/>
        <v>44816</v>
      </c>
      <c r="CI1223" s="17">
        <f t="shared" si="1400"/>
        <v>1</v>
      </c>
      <c r="CJ1223" s="17">
        <f t="shared" si="1401"/>
        <v>0</v>
      </c>
      <c r="CK1223" s="38">
        <f t="shared" si="1480"/>
        <v>2028</v>
      </c>
      <c r="CL1223" s="38">
        <f t="shared" ref="CL1223" si="2526">BV1223-CK1223</f>
        <v>-354.70000000000005</v>
      </c>
      <c r="CM1223" s="3"/>
      <c r="CN1223" s="7"/>
      <c r="CO1223" s="7"/>
      <c r="CP1223" s="7"/>
      <c r="CQ1223" s="7"/>
      <c r="CR1223" s="53"/>
      <c r="CS1223" s="53"/>
      <c r="CT1223" s="58"/>
      <c r="CU1223" s="58"/>
      <c r="CV1223" s="58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</row>
    <row r="1224" spans="2:122" ht="15" customHeight="1" x14ac:dyDescent="0.25">
      <c r="B1224" s="254">
        <f t="shared" si="2218"/>
        <v>44529</v>
      </c>
      <c r="C1224" s="5">
        <f t="shared" si="1970"/>
        <v>60778</v>
      </c>
      <c r="D1224" s="5">
        <v>0</v>
      </c>
      <c r="E1224" s="66">
        <f t="shared" si="2093"/>
        <v>0</v>
      </c>
      <c r="F1224" s="66">
        <f t="shared" si="2219"/>
        <v>431.99999999999994</v>
      </c>
      <c r="G1224" s="4">
        <f t="shared" si="1971"/>
        <v>61210</v>
      </c>
      <c r="H1224" s="8">
        <f t="shared" si="1934"/>
        <v>7.1078350719010162E-3</v>
      </c>
      <c r="J1224" s="306">
        <v>44823</v>
      </c>
      <c r="K1224" s="176">
        <f>N1223</f>
        <v>1673.3</v>
      </c>
      <c r="L1224" s="176">
        <v>1687</v>
      </c>
      <c r="M1224" s="176">
        <v>1638.6</v>
      </c>
      <c r="N1224" s="178">
        <v>1641.4</v>
      </c>
      <c r="O1224" s="5">
        <f t="shared" si="2220"/>
        <v>48.400000000000091</v>
      </c>
      <c r="P1224" s="8">
        <f t="shared" si="2177"/>
        <v>2.8924878981653076E-2</v>
      </c>
      <c r="Q1224" s="8">
        <f>(AVERAGE(P1221:P1223))*Q1239</f>
        <v>1.403133847046216E-2</v>
      </c>
      <c r="R1224" s="8">
        <f>P1223/P1239</f>
        <v>1.394207703909343</v>
      </c>
      <c r="S1224" s="109">
        <f t="shared" si="2484"/>
        <v>1649.8213613373757</v>
      </c>
      <c r="T1224" s="5">
        <f t="shared" ref="T1224" si="2527">MAX(1,(K1224-AD1224))</f>
        <v>23.299999999999955</v>
      </c>
      <c r="U1224" s="8">
        <f t="shared" ref="U1224" si="2528">((T1224+X1224)-T1224)/(T1224+X1224)</f>
        <v>0.48222222222222322</v>
      </c>
      <c r="V1224" s="19">
        <f t="shared" ref="V1224:V1225" si="2529">MAX(0,(AD1224-N1224))</f>
        <v>8.5999999999999091</v>
      </c>
      <c r="W1224" s="109">
        <f t="shared" ref="W1224" si="2530">(Q1224*K1224)+K1224</f>
        <v>1696.7786386626242</v>
      </c>
      <c r="X1224" s="5">
        <f t="shared" ref="X1224" si="2531">MAX(1,(AL1224-K1224))</f>
        <v>21.700000000000045</v>
      </c>
      <c r="Y1224" s="8">
        <f t="shared" ref="Y1224" si="2532">100%-U1224</f>
        <v>0.51777777777777678</v>
      </c>
      <c r="Z1224" s="5">
        <f t="shared" ref="Z1224" si="2533">MAX(0,(N1224-AL1224))</f>
        <v>0</v>
      </c>
      <c r="AA1224" s="5">
        <f>K1224*AA1239</f>
        <v>21.752899999999997</v>
      </c>
      <c r="AB1224" s="5">
        <f t="shared" ref="AB1224" si="2534">AA1224*R1224</f>
        <v>30.328060762369542</v>
      </c>
      <c r="AC1224" s="2">
        <f t="shared" si="2357"/>
        <v>44823</v>
      </c>
      <c r="AD1224" s="43">
        <f t="shared" si="2392"/>
        <v>1650</v>
      </c>
      <c r="AE1224" s="54">
        <v>5.9</v>
      </c>
      <c r="AF1224" s="131">
        <f>(AK1223&gt;AF1354)*1</f>
        <v>1</v>
      </c>
      <c r="AG1224" s="112">
        <f>MROUND((AD1224*AG1239),5)</f>
        <v>1620</v>
      </c>
      <c r="AH1224" s="113">
        <f>MROUND((AE1224*AH1239),0.1)</f>
        <v>1.1000000000000001</v>
      </c>
      <c r="AI1224" s="60">
        <f t="shared" si="1437"/>
        <v>-31.899999999999864</v>
      </c>
      <c r="AJ1224" s="215">
        <f t="shared" si="2314"/>
        <v>1673.3</v>
      </c>
      <c r="AK1224" s="216">
        <f t="shared" si="1356"/>
        <v>1641.4</v>
      </c>
      <c r="AL1224" s="41">
        <f t="shared" ref="AL1224" si="2535">MROUND(W1224,5)</f>
        <v>1695</v>
      </c>
      <c r="AM1224" s="56">
        <f t="shared" ref="AM1224" si="2536">MROUND((AB1223*Y1223),0.1)</f>
        <v>6.6000000000000005</v>
      </c>
      <c r="AN1224" s="82">
        <f t="shared" ref="AN1224" si="2537">(AI1224&gt;0)*1</f>
        <v>0</v>
      </c>
      <c r="AO1224" s="82">
        <f t="shared" ref="AO1224" si="2538">(AI1224&lt;0)*1</f>
        <v>1</v>
      </c>
      <c r="AP1224" s="270">
        <f>(BD1223=0)*1</f>
        <v>1</v>
      </c>
      <c r="AQ1224" s="29">
        <f t="shared" ref="AQ1224" si="2539">AP1224*AE1224</f>
        <v>5.9</v>
      </c>
      <c r="AR1224" s="86">
        <f t="shared" ref="AR1224" si="2540">(AK1224&gt;AD1224)*1</f>
        <v>0</v>
      </c>
      <c r="AS1224" s="33">
        <f t="shared" ref="AS1224" si="2541">(AD1224&gt;AK1224)*AP1224</f>
        <v>1</v>
      </c>
      <c r="AT1224" s="19">
        <f t="shared" ref="AT1224:AT1227" si="2542">AS1224*AD1224</f>
        <v>1650</v>
      </c>
      <c r="AU1224" s="18">
        <f t="shared" ref="AU1224" si="2543">(BD1223&gt;0)*1</f>
        <v>0</v>
      </c>
      <c r="AV1224" s="5">
        <f t="shared" ref="AV1224" si="2544">AU1224*AM1224</f>
        <v>0</v>
      </c>
      <c r="AW1224" s="17">
        <f t="shared" ref="AW1224" si="2545">(AK1224&lt;AL1224)*AU1224</f>
        <v>0</v>
      </c>
      <c r="AX1224" s="17">
        <f t="shared" ref="AX1224" si="2546">(AK1224&gt;AL1224)*AU1224</f>
        <v>0</v>
      </c>
      <c r="AY1224" s="17">
        <f t="shared" ref="AY1224" si="2547">AX1224*AL1224</f>
        <v>0</v>
      </c>
      <c r="AZ1224" s="19">
        <f t="shared" ref="AZ1224" si="2548">BD1223-(BE1223*BD1223)</f>
        <v>0</v>
      </c>
      <c r="BA1224" s="19">
        <f t="shared" ref="BA1224:BA1227" si="2549">AT1224*AS1224</f>
        <v>1650</v>
      </c>
      <c r="BB1224" s="19">
        <f t="shared" ref="BB1224" si="2550">BE1224*BF1224</f>
        <v>0</v>
      </c>
      <c r="BC1224" s="19">
        <f t="shared" ref="BC1224" si="2551">AY1224*AX1224</f>
        <v>0</v>
      </c>
      <c r="BD1224" s="17">
        <f t="shared" ref="BD1224" si="2552">((BB1224+BC1224)=0)*(MAX(BA1224,AZ1224))</f>
        <v>1650</v>
      </c>
      <c r="BE1224" s="17">
        <f t="shared" ref="BE1224" si="2553">(AG1224&gt;AK1224)*AF1224</f>
        <v>0</v>
      </c>
      <c r="BF1224" s="38">
        <f t="shared" ref="BF1224" si="2554">(AG1224&gt;AK1224)*AG1224</f>
        <v>0</v>
      </c>
      <c r="BG1224" s="38">
        <f t="shared" ref="BG1224" si="2555">((AG1224-BD1224)*(BD1224&gt;0)*BE1224)</f>
        <v>0</v>
      </c>
      <c r="BH1224" s="38">
        <f t="shared" ref="BH1224" si="2556">BB1224-(MAX(BD1223,AZ1224,BB1224,AT1224))*BE1224</f>
        <v>0</v>
      </c>
      <c r="BI1224" s="38">
        <f t="shared" ref="BI1224" si="2557">((BG1224+BH1224)*BE1224)-AH1224</f>
        <v>-1.1000000000000001</v>
      </c>
      <c r="BJ1224" s="5">
        <f t="shared" ref="BJ1224:BJ1225" si="2558">AP1224*AE1224</f>
        <v>5.9</v>
      </c>
      <c r="BK1224" s="5">
        <f t="shared" ref="BK1224:BK1225" si="2559">BC1224-AZ1224*AX1224</f>
        <v>0</v>
      </c>
      <c r="BL1224" s="22">
        <f t="shared" ref="BL1224:BL1225" si="2560">AU1224*AM1224+BK1224</f>
        <v>0</v>
      </c>
      <c r="BM1224" s="5">
        <f t="shared" ref="BM1224:BM1227" si="2561">BL1224+BJ1224+BI1224</f>
        <v>4.8000000000000007</v>
      </c>
      <c r="BN1224" s="66">
        <f t="shared" si="2211"/>
        <v>480.00000000000006</v>
      </c>
      <c r="BO1224" s="5">
        <f>-39*6</f>
        <v>-234</v>
      </c>
      <c r="BP1224" s="5">
        <f t="shared" si="2339"/>
        <v>0</v>
      </c>
      <c r="BQ1224" s="5">
        <v>-78</v>
      </c>
      <c r="BR1224" s="361">
        <f>2550+BO1224</f>
        <v>2316</v>
      </c>
      <c r="BS1224" s="5">
        <f t="shared" ref="BS1224:BS1227" si="2562">AK1224</f>
        <v>1641.4</v>
      </c>
      <c r="BU1224" s="306">
        <f t="shared" ref="BU1224:BU1227" si="2563">J1224</f>
        <v>44823</v>
      </c>
      <c r="BV1224" s="38">
        <f t="shared" ref="BV1224:BV1227" si="2564">AK1224</f>
        <v>1641.4</v>
      </c>
      <c r="BW1224" s="66">
        <f>BV27*BV1224</f>
        <v>135228.20893063108</v>
      </c>
      <c r="BX1224" s="66">
        <f t="shared" ref="BX1224" si="2565">BW1224-BW1223</f>
        <v>-2628.1100675564376</v>
      </c>
      <c r="BY1224" s="17">
        <f t="shared" ref="BY1224" si="2566">((BV1224-BV1223)&gt;0)*1</f>
        <v>0</v>
      </c>
      <c r="BZ1224" s="17">
        <f t="shared" ref="BZ1224" si="2567">((BV1224-BV1223)&lt;0)*1</f>
        <v>1</v>
      </c>
      <c r="CA1224" s="66">
        <f t="shared" ref="CA1224" si="2568">CB1224-CB1223</f>
        <v>2316</v>
      </c>
      <c r="CB1224" s="66">
        <f>N3+CE1224</f>
        <v>324109.5</v>
      </c>
      <c r="CC1224" s="66">
        <f t="shared" si="2010"/>
        <v>167078.59614434009</v>
      </c>
      <c r="CD1224" s="66">
        <f t="shared" ref="CD1224" si="2569">BW1224-CC1224</f>
        <v>-31850.387213709007</v>
      </c>
      <c r="CE1224" s="66">
        <f t="shared" si="1360"/>
        <v>274109.5</v>
      </c>
      <c r="CF1224" s="66">
        <f>MAX(CE404:CE1224)</f>
        <v>274109.5</v>
      </c>
      <c r="CG1224" s="66">
        <f t="shared" ref="CG1224" si="2570">CE1224-CF1224</f>
        <v>0</v>
      </c>
      <c r="CH1224" s="370">
        <f t="shared" si="1357"/>
        <v>44823</v>
      </c>
      <c r="CI1224" s="17">
        <f t="shared" si="1400"/>
        <v>1</v>
      </c>
      <c r="CJ1224" s="17">
        <f t="shared" si="1401"/>
        <v>0</v>
      </c>
      <c r="CK1224" s="38">
        <f t="shared" si="1480"/>
        <v>2028</v>
      </c>
      <c r="CL1224" s="38">
        <f t="shared" ref="CL1224" si="2571">BV1224-CK1224</f>
        <v>-386.59999999999991</v>
      </c>
      <c r="CM1224" s="3"/>
      <c r="CN1224" s="7"/>
      <c r="CO1224" s="7"/>
      <c r="CP1224" s="7"/>
      <c r="CQ1224" s="7"/>
      <c r="CR1224" s="53"/>
      <c r="CS1224" s="53"/>
      <c r="CT1224" s="58"/>
      <c r="CU1224" s="58"/>
      <c r="CV1224" s="58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</row>
    <row r="1225" spans="2:122" ht="15" customHeight="1" x14ac:dyDescent="0.25">
      <c r="B1225" s="254">
        <f t="shared" si="2218"/>
        <v>44536</v>
      </c>
      <c r="C1225" s="5">
        <f t="shared" si="1970"/>
        <v>61210</v>
      </c>
      <c r="D1225" s="5">
        <v>0</v>
      </c>
      <c r="E1225" s="66">
        <f t="shared" si="2093"/>
        <v>0</v>
      </c>
      <c r="F1225" s="66">
        <f t="shared" si="2219"/>
        <v>941.99999999999989</v>
      </c>
      <c r="G1225" s="4">
        <f t="shared" si="1971"/>
        <v>62152</v>
      </c>
      <c r="H1225" s="8">
        <f t="shared" si="1934"/>
        <v>1.5389642215324292E-2</v>
      </c>
      <c r="J1225" s="306">
        <v>44830</v>
      </c>
      <c r="K1225" s="176">
        <v>1623.3</v>
      </c>
      <c r="L1225" s="176">
        <v>1672.7</v>
      </c>
      <c r="M1225" s="176">
        <v>1613</v>
      </c>
      <c r="N1225" s="178">
        <v>1667.2</v>
      </c>
      <c r="O1225" s="5">
        <f t="shared" si="2220"/>
        <v>59.700000000000045</v>
      </c>
      <c r="P1225" s="8">
        <f t="shared" si="2177"/>
        <v>3.6776935871373158E-2</v>
      </c>
      <c r="Q1225" s="8">
        <f>(AVERAGE(P1222:P1224))*Q1239</f>
        <v>1.336938524223916E-2</v>
      </c>
      <c r="R1225" s="8">
        <f>P1224/P1239</f>
        <v>0.82029046773676617</v>
      </c>
      <c r="S1225" s="109">
        <f t="shared" ref="S1225:S1226" si="2572">(-Q1225*K1225)+K1225</f>
        <v>1601.5974769362731</v>
      </c>
      <c r="T1225" s="5">
        <f t="shared" ref="T1225" si="2573">MAX(1,(K1225-AD1225))</f>
        <v>23.299999999999955</v>
      </c>
      <c r="U1225" s="8">
        <f t="shared" ref="U1225" si="2574">((T1225+X1225)-T1225)/(T1225+X1225)</f>
        <v>0.68933333333333391</v>
      </c>
      <c r="V1225" s="19">
        <f t="shared" si="2529"/>
        <v>0</v>
      </c>
      <c r="W1225" s="109">
        <f t="shared" ref="W1225" si="2575">(Q1225*K1225)+K1225</f>
        <v>1645.0025230637268</v>
      </c>
      <c r="X1225" s="5">
        <f t="shared" ref="X1225" si="2576">MAX(1,(AL1225-K1225))</f>
        <v>51.700000000000045</v>
      </c>
      <c r="Y1225" s="8">
        <f t="shared" ref="Y1225" si="2577">100%-U1225</f>
        <v>0.31066666666666609</v>
      </c>
      <c r="Z1225" s="5">
        <f t="shared" ref="Z1225" si="2578">MAX(0,(N1225-AL1225))</f>
        <v>0</v>
      </c>
      <c r="AA1225" s="5">
        <f>K1225*AA1239</f>
        <v>21.102899999999998</v>
      </c>
      <c r="AB1225" s="5">
        <f t="shared" ref="AB1225" si="2579">AA1225*R1225</f>
        <v>17.310507711602202</v>
      </c>
      <c r="AC1225" s="2">
        <f t="shared" ref="AC1225" si="2580">J1225</f>
        <v>44830</v>
      </c>
      <c r="AD1225" s="43">
        <f t="shared" si="2392"/>
        <v>1600</v>
      </c>
      <c r="AE1225" s="54">
        <v>2.9</v>
      </c>
      <c r="AF1225" s="131">
        <f>(AK1224&gt;AF1355)*1</f>
        <v>1</v>
      </c>
      <c r="AG1225" s="112">
        <v>1600</v>
      </c>
      <c r="AH1225" s="113">
        <v>2.9</v>
      </c>
      <c r="AI1225" s="60">
        <f t="shared" si="1437"/>
        <v>25.799999999999955</v>
      </c>
      <c r="AJ1225" s="215">
        <f>K1225</f>
        <v>1623.3</v>
      </c>
      <c r="AK1225" s="216">
        <f t="shared" si="1356"/>
        <v>1667.2</v>
      </c>
      <c r="AL1225" s="41">
        <v>1675</v>
      </c>
      <c r="AM1225" s="56">
        <v>7.4</v>
      </c>
      <c r="AN1225" s="82">
        <f t="shared" ref="AN1225:AN1226" si="2581">(AI1225&gt;0)*1</f>
        <v>1</v>
      </c>
      <c r="AO1225" s="82">
        <f t="shared" ref="AO1225" si="2582">(AI1225&lt;0)*1</f>
        <v>0</v>
      </c>
      <c r="AP1225" s="270">
        <f>(BD1224=0)*1</f>
        <v>0</v>
      </c>
      <c r="AQ1225" s="29">
        <f t="shared" ref="AQ1225" si="2583">AP1225*AE1225</f>
        <v>0</v>
      </c>
      <c r="AR1225" s="86">
        <f t="shared" ref="AR1225" si="2584">(AK1225&gt;AD1225)*1</f>
        <v>1</v>
      </c>
      <c r="AS1225" s="33">
        <f t="shared" ref="AS1225" si="2585">(AD1225&gt;AK1225)*AP1225</f>
        <v>0</v>
      </c>
      <c r="AT1225" s="19">
        <f t="shared" si="2542"/>
        <v>0</v>
      </c>
      <c r="AU1225" s="18">
        <f t="shared" ref="AU1225" si="2586">(BD1224&gt;0)*1</f>
        <v>1</v>
      </c>
      <c r="AV1225" s="5">
        <f t="shared" ref="AV1225" si="2587">AU1225*AM1225</f>
        <v>7.4</v>
      </c>
      <c r="AW1225" s="17">
        <f t="shared" ref="AW1225" si="2588">(AK1225&lt;AL1225)*AU1225</f>
        <v>1</v>
      </c>
      <c r="AX1225" s="17">
        <f t="shared" ref="AX1225" si="2589">(AK1225&gt;AL1225)*AU1225</f>
        <v>0</v>
      </c>
      <c r="AY1225" s="17">
        <f t="shared" ref="AY1225" si="2590">AX1225*AL1225</f>
        <v>0</v>
      </c>
      <c r="AZ1225" s="19">
        <f t="shared" ref="AZ1225" si="2591">BD1224-(BE1224*BD1224)</f>
        <v>1650</v>
      </c>
      <c r="BA1225" s="19">
        <f t="shared" si="2549"/>
        <v>0</v>
      </c>
      <c r="BB1225" s="19">
        <f t="shared" ref="BB1225" si="2592">BE1225*BF1225</f>
        <v>0</v>
      </c>
      <c r="BC1225" s="19">
        <f t="shared" ref="BC1225" si="2593">AY1225*AX1225</f>
        <v>0</v>
      </c>
      <c r="BD1225" s="17">
        <f t="shared" ref="BD1225" si="2594">((BB1225+BC1225)=0)*(MAX(BA1225,AZ1225))</f>
        <v>1650</v>
      </c>
      <c r="BE1225" s="17">
        <f t="shared" ref="BE1225" si="2595">(AG1225&gt;AK1225)*AF1225</f>
        <v>0</v>
      </c>
      <c r="BF1225" s="38">
        <f t="shared" ref="BF1225" si="2596">(AG1225&gt;AK1225)*AG1225</f>
        <v>0</v>
      </c>
      <c r="BG1225" s="38">
        <f t="shared" ref="BG1225" si="2597">((AG1225-BD1225)*(BD1225&gt;0)*BE1225)</f>
        <v>0</v>
      </c>
      <c r="BH1225" s="38">
        <f t="shared" ref="BH1225" si="2598">BB1225-(MAX(BD1224,AZ1225,BB1225,AT1225))*BE1225</f>
        <v>0</v>
      </c>
      <c r="BI1225" s="38">
        <f t="shared" ref="BI1225" si="2599">((BG1225+BH1225)*BE1225)-AH1225</f>
        <v>-2.9</v>
      </c>
      <c r="BJ1225" s="5">
        <f t="shared" si="2558"/>
        <v>0</v>
      </c>
      <c r="BK1225" s="5">
        <f t="shared" si="2559"/>
        <v>0</v>
      </c>
      <c r="BL1225" s="22">
        <f t="shared" si="2560"/>
        <v>7.4</v>
      </c>
      <c r="BM1225" s="5">
        <f t="shared" si="2561"/>
        <v>4.5</v>
      </c>
      <c r="BN1225" s="66">
        <f t="shared" si="2211"/>
        <v>450</v>
      </c>
      <c r="BO1225" s="5">
        <f>AP1225*BO1239</f>
        <v>0</v>
      </c>
      <c r="BP1225" s="5">
        <v>-117</v>
      </c>
      <c r="BQ1225" s="5">
        <f>-117</f>
        <v>-117</v>
      </c>
      <c r="BR1225" s="356">
        <f t="shared" ref="BR1225" si="2600">BQ1225+BP1225+BO1225+BN1225</f>
        <v>216</v>
      </c>
      <c r="BS1225" s="5">
        <f t="shared" si="2562"/>
        <v>1667.2</v>
      </c>
      <c r="BU1225" s="306">
        <f t="shared" si="2563"/>
        <v>44830</v>
      </c>
      <c r="BV1225" s="38">
        <f t="shared" si="2564"/>
        <v>1667.2</v>
      </c>
      <c r="BW1225" s="66">
        <f>BV27*BV1225</f>
        <v>137353.76503542595</v>
      </c>
      <c r="BX1225" s="66">
        <f>BW1225-BW1224</f>
        <v>2125.5561047948722</v>
      </c>
      <c r="BY1225" s="17">
        <f>((BV1225-BV1224)&gt;0)*1</f>
        <v>1</v>
      </c>
      <c r="BZ1225" s="17">
        <f>((BV1225-BV1224)&lt;0)*1</f>
        <v>0</v>
      </c>
      <c r="CA1225" s="66">
        <f>CB1225-CB1224</f>
        <v>216</v>
      </c>
      <c r="CB1225" s="66">
        <f>N3+CE1225</f>
        <v>324325.5</v>
      </c>
      <c r="CC1225" s="66">
        <f t="shared" si="2010"/>
        <v>167078.59614434009</v>
      </c>
      <c r="CD1225" s="66">
        <f>BW1225-CC1225</f>
        <v>-29724.831108914135</v>
      </c>
      <c r="CE1225" s="66">
        <f t="shared" si="1360"/>
        <v>274325.5</v>
      </c>
      <c r="CF1225" s="66">
        <f>MAX(CE404:CE1225)</f>
        <v>274325.5</v>
      </c>
      <c r="CG1225" s="66">
        <f>CE1225-CF1225</f>
        <v>0</v>
      </c>
      <c r="CH1225" s="370">
        <f t="shared" si="1357"/>
        <v>44830</v>
      </c>
      <c r="CI1225" s="17">
        <f t="shared" si="1400"/>
        <v>1</v>
      </c>
      <c r="CJ1225" s="17">
        <f t="shared" si="1401"/>
        <v>0</v>
      </c>
      <c r="CK1225" s="38">
        <f t="shared" si="1480"/>
        <v>2028</v>
      </c>
      <c r="CL1225" s="38">
        <f t="shared" ref="CL1225" si="2601">BV1225-CK1225</f>
        <v>-360.79999999999995</v>
      </c>
      <c r="CM1225" s="3"/>
      <c r="CN1225" s="7"/>
      <c r="CO1225" s="7"/>
      <c r="CP1225" s="7"/>
      <c r="CQ1225" s="7"/>
      <c r="CR1225" s="53"/>
      <c r="CS1225" s="53"/>
      <c r="CT1225" s="58"/>
      <c r="CU1225" s="58"/>
      <c r="CV1225" s="58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</row>
    <row r="1226" spans="2:122" x14ac:dyDescent="0.25">
      <c r="B1226" s="254">
        <f t="shared" si="2218"/>
        <v>44543</v>
      </c>
      <c r="C1226" s="5">
        <f t="shared" si="1970"/>
        <v>62152</v>
      </c>
      <c r="D1226" s="5">
        <v>0</v>
      </c>
      <c r="E1226" s="66">
        <f t="shared" si="2093"/>
        <v>0</v>
      </c>
      <c r="F1226" s="66">
        <f t="shared" si="2219"/>
        <v>741.99999999999989</v>
      </c>
      <c r="G1226" s="4">
        <f t="shared" si="1971"/>
        <v>62894</v>
      </c>
      <c r="H1226" s="8">
        <f t="shared" si="1934"/>
        <v>1.1938473420002572E-2</v>
      </c>
      <c r="J1226" s="306">
        <v>44837</v>
      </c>
      <c r="K1226" s="176">
        <f>N1225</f>
        <v>1667.2</v>
      </c>
      <c r="L1226" s="176">
        <v>1728</v>
      </c>
      <c r="M1226" s="176">
        <v>1661.9</v>
      </c>
      <c r="N1226" s="178">
        <v>1693.4</v>
      </c>
      <c r="O1226" s="5">
        <f t="shared" si="2220"/>
        <v>66.099999999999909</v>
      </c>
      <c r="P1226" s="8">
        <f t="shared" si="2177"/>
        <v>3.9647312859884778E-2</v>
      </c>
      <c r="Q1226" s="8">
        <f>(AVERAGE(P1223:P1225))*Q1239</f>
        <v>1.5315202805785548E-2</v>
      </c>
      <c r="R1226" s="8">
        <f>P1225/P1239</f>
        <v>1.0429696161214375</v>
      </c>
      <c r="S1226" s="109">
        <f t="shared" si="2572"/>
        <v>1641.6664938821943</v>
      </c>
      <c r="T1226" s="5">
        <f t="shared" ref="T1226" si="2602">MAX(1,(K1226-AD1226))</f>
        <v>17.200000000000045</v>
      </c>
      <c r="U1226" s="8">
        <f t="shared" ref="U1226" si="2603">((T1226+X1226)-T1226)/(T1226+X1226)</f>
        <v>0.61777777777777676</v>
      </c>
      <c r="V1226" s="19">
        <f t="shared" ref="V1226:V1228" si="2604">MAX(0,(AD1226-N1226))</f>
        <v>0</v>
      </c>
      <c r="W1226" s="109">
        <f t="shared" ref="W1226" si="2605">(Q1226*K1226)+K1226</f>
        <v>1692.7335061178057</v>
      </c>
      <c r="X1226" s="5">
        <f t="shared" ref="X1226" si="2606">MAX(1,(AL1226-K1226))</f>
        <v>27.799999999999955</v>
      </c>
      <c r="Y1226" s="8">
        <f t="shared" ref="Y1226" si="2607">100%-U1226</f>
        <v>0.38222222222222324</v>
      </c>
      <c r="Z1226" s="5">
        <f t="shared" ref="Z1226" si="2608">MAX(0,(N1226-AL1226))</f>
        <v>0</v>
      </c>
      <c r="AA1226" s="5">
        <f>K1226*AA1239</f>
        <v>21.6736</v>
      </c>
      <c r="AB1226" s="5">
        <f t="shared" ref="AB1226" si="2609">AA1226*R1226</f>
        <v>22.604906271969586</v>
      </c>
      <c r="AC1226" s="2">
        <f t="shared" ref="AC1226:AC1227" si="2610">J1226</f>
        <v>44837</v>
      </c>
      <c r="AD1226" s="43">
        <v>1650</v>
      </c>
      <c r="AE1226" s="54">
        <v>5.2</v>
      </c>
      <c r="AF1226" s="131">
        <f>(AK1225&gt;AF1262)*1</f>
        <v>1</v>
      </c>
      <c r="AG1226" s="112">
        <f>MROUND((AD1226*AG1239),5)</f>
        <v>1620</v>
      </c>
      <c r="AH1226" s="113">
        <v>1.7</v>
      </c>
      <c r="AI1226" s="60">
        <f t="shared" si="1437"/>
        <v>26.200000000000045</v>
      </c>
      <c r="AJ1226" s="215">
        <f t="shared" si="2314"/>
        <v>1667.2</v>
      </c>
      <c r="AK1226" s="216">
        <f>N1226</f>
        <v>1693.4</v>
      </c>
      <c r="AL1226" s="41">
        <f t="shared" ref="AL1226" si="2611">MROUND(W1226,5)</f>
        <v>1695</v>
      </c>
      <c r="AM1226" s="56">
        <v>5.0999999999999996</v>
      </c>
      <c r="AN1226" s="82">
        <f t="shared" si="2581"/>
        <v>1</v>
      </c>
      <c r="AO1226" s="82">
        <f t="shared" ref="AO1226" si="2612">(AI1226&lt;0)*1</f>
        <v>0</v>
      </c>
      <c r="AP1226" s="270">
        <f>(BD1225=0)*1</f>
        <v>0</v>
      </c>
      <c r="AQ1226" s="29">
        <f t="shared" ref="AQ1226" si="2613">AP1226*AE1226</f>
        <v>0</v>
      </c>
      <c r="AR1226" s="86">
        <f t="shared" ref="AR1226" si="2614">(AK1226&gt;AD1226)*1</f>
        <v>1</v>
      </c>
      <c r="AS1226" s="33">
        <f t="shared" ref="AS1226" si="2615">(AD1226&gt;AK1226)*AP1226</f>
        <v>0</v>
      </c>
      <c r="AT1226" s="19">
        <f t="shared" si="2542"/>
        <v>0</v>
      </c>
      <c r="AU1226" s="18">
        <f t="shared" ref="AU1226" si="2616">(BD1225&gt;0)*1</f>
        <v>1</v>
      </c>
      <c r="AV1226" s="5">
        <f t="shared" ref="AV1226" si="2617">AU1226*AM1226</f>
        <v>5.0999999999999996</v>
      </c>
      <c r="AW1226" s="17">
        <f t="shared" ref="AW1226" si="2618">(AK1226&lt;AL1226)*AU1226</f>
        <v>1</v>
      </c>
      <c r="AX1226" s="17">
        <f t="shared" ref="AX1226" si="2619">(AK1226&gt;AL1226)*AU1226</f>
        <v>0</v>
      </c>
      <c r="AY1226" s="17">
        <f t="shared" ref="AY1226" si="2620">AX1226*AL1226</f>
        <v>0</v>
      </c>
      <c r="AZ1226" s="19">
        <f t="shared" ref="AZ1226" si="2621">BD1225-(BE1225*BD1225)</f>
        <v>1650</v>
      </c>
      <c r="BA1226" s="19">
        <f t="shared" si="2549"/>
        <v>0</v>
      </c>
      <c r="BB1226" s="19">
        <f t="shared" ref="BB1226" si="2622">BE1226*BF1226</f>
        <v>0</v>
      </c>
      <c r="BC1226" s="19">
        <f t="shared" ref="BC1226" si="2623">AY1226*AX1226</f>
        <v>0</v>
      </c>
      <c r="BD1226" s="17">
        <f t="shared" ref="BD1226" si="2624">((BB1226+BC1226)=0)*(MAX(BA1226,AZ1226))</f>
        <v>1650</v>
      </c>
      <c r="BE1226" s="17">
        <f t="shared" ref="BE1226" si="2625">(AG1226&gt;AK1226)*AF1226</f>
        <v>0</v>
      </c>
      <c r="BF1226" s="38">
        <f t="shared" ref="BF1226" si="2626">(AG1226&gt;AK1226)*AG1226</f>
        <v>0</v>
      </c>
      <c r="BG1226" s="38">
        <f t="shared" ref="BG1226" si="2627">((AG1226-BD1226)*(BD1226&gt;0)*BE1226)</f>
        <v>0</v>
      </c>
      <c r="BH1226" s="38">
        <f t="shared" ref="BH1226" si="2628">BB1226-(MAX(BD1225,AZ1226,BB1226,AT1226))*BE1226</f>
        <v>0</v>
      </c>
      <c r="BI1226" s="38">
        <f t="shared" ref="BI1226" si="2629">((BG1226+BH1226)*BE1226)-AH1226</f>
        <v>-1.7</v>
      </c>
      <c r="BJ1226" s="5">
        <f t="shared" ref="BJ1226" si="2630">AP1226*AE1226</f>
        <v>0</v>
      </c>
      <c r="BK1226" s="5">
        <f t="shared" ref="BK1226" si="2631">BC1226-AZ1226*AX1226</f>
        <v>0</v>
      </c>
      <c r="BL1226" s="22">
        <f t="shared" ref="BL1226" si="2632">AU1226*AM1226+BK1226</f>
        <v>5.0999999999999996</v>
      </c>
      <c r="BM1226" s="5">
        <f t="shared" si="2561"/>
        <v>3.3999999999999995</v>
      </c>
      <c r="BN1226" s="66">
        <f>(BM1226*100)*3</f>
        <v>1019.9999999999998</v>
      </c>
      <c r="BO1226" s="5">
        <f>AP1226*BO1239</f>
        <v>0</v>
      </c>
      <c r="BP1226" s="5">
        <v>-117</v>
      </c>
      <c r="BQ1226" s="5">
        <v>0</v>
      </c>
      <c r="BR1226" s="356">
        <v>-627</v>
      </c>
      <c r="BS1226" s="5">
        <f t="shared" si="2562"/>
        <v>1693.4</v>
      </c>
      <c r="BU1226" s="306">
        <f t="shared" si="2563"/>
        <v>44837</v>
      </c>
      <c r="BV1226" s="38">
        <f t="shared" si="2564"/>
        <v>1693.4</v>
      </c>
      <c r="BW1226" s="66">
        <f>BV27*BV1226</f>
        <v>139512.27549843467</v>
      </c>
      <c r="BX1226" s="66">
        <f>BW1226-BW1225</f>
        <v>2158.5104630087153</v>
      </c>
      <c r="BY1226" s="17">
        <f>((BV1226-BV1225)&gt;0)*1</f>
        <v>1</v>
      </c>
      <c r="BZ1226" s="17">
        <f>((BV1226-BV1225)&lt;0)*1</f>
        <v>0</v>
      </c>
      <c r="CA1226" s="66">
        <f>CB1226-CB1225</f>
        <v>-627</v>
      </c>
      <c r="CB1226" s="66">
        <f>N3+CE1226</f>
        <v>323698.5</v>
      </c>
      <c r="CC1226" s="66">
        <f t="shared" si="2010"/>
        <v>167078.59614434009</v>
      </c>
      <c r="CD1226" s="66">
        <f>BW1226-CC1226</f>
        <v>-27566.32064590542</v>
      </c>
      <c r="CE1226" s="66">
        <f t="shared" si="1360"/>
        <v>273698.5</v>
      </c>
      <c r="CF1226" s="66">
        <f>MAX(CE404:CE1226)</f>
        <v>274325.5</v>
      </c>
      <c r="CG1226" s="66">
        <f>CE1226-CF1226</f>
        <v>-627</v>
      </c>
      <c r="CH1226" s="370">
        <f t="shared" si="1357"/>
        <v>44837</v>
      </c>
      <c r="CI1226" s="17">
        <f t="shared" si="1400"/>
        <v>0</v>
      </c>
      <c r="CJ1226" s="17">
        <f t="shared" si="1401"/>
        <v>1</v>
      </c>
      <c r="CK1226" s="38">
        <f t="shared" si="1480"/>
        <v>2028</v>
      </c>
      <c r="CL1226" s="38">
        <f t="shared" ref="CL1226" si="2633">BV1226-CK1226</f>
        <v>-334.59999999999991</v>
      </c>
      <c r="CM1226" s="3"/>
      <c r="CN1226" s="7"/>
      <c r="CO1226" s="7"/>
      <c r="CP1226" s="7"/>
      <c r="CQ1226" s="7"/>
      <c r="CR1226" s="53"/>
      <c r="CS1226" s="53"/>
      <c r="CT1226" s="58"/>
      <c r="CU1226" s="58"/>
      <c r="CV1226" s="58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</row>
    <row r="1227" spans="2:122" x14ac:dyDescent="0.25">
      <c r="B1227" s="254">
        <f t="shared" si="2218"/>
        <v>44550</v>
      </c>
      <c r="C1227" s="5">
        <f t="shared" si="1970"/>
        <v>62894</v>
      </c>
      <c r="D1227" s="5">
        <v>0</v>
      </c>
      <c r="E1227" s="66">
        <f t="shared" si="2093"/>
        <v>0</v>
      </c>
      <c r="F1227" s="66">
        <f t="shared" si="2219"/>
        <v>302</v>
      </c>
      <c r="G1227" s="4">
        <f t="shared" si="1971"/>
        <v>63196</v>
      </c>
      <c r="H1227" s="8">
        <f t="shared" si="1934"/>
        <v>4.8017298947435364E-3</v>
      </c>
      <c r="J1227" s="306">
        <v>44844</v>
      </c>
      <c r="K1227" s="176">
        <v>1693.4</v>
      </c>
      <c r="L1227" s="176">
        <v>1693.4</v>
      </c>
      <c r="M1227" s="176">
        <v>1640</v>
      </c>
      <c r="N1227" s="178">
        <v>1641.7</v>
      </c>
      <c r="O1227" s="5">
        <f t="shared" si="2220"/>
        <v>53.400000000000091</v>
      </c>
      <c r="P1227" s="8">
        <f t="shared" si="2177"/>
        <v>3.1534191567261186E-2</v>
      </c>
      <c r="Q1227" s="8">
        <f>(AVERAGE(P1224:P1226))*Q1239</f>
        <v>1.404655036172147E-2</v>
      </c>
      <c r="R1227" s="8">
        <f>P1226/P1239</f>
        <v>1.1243716120979987</v>
      </c>
      <c r="S1227" s="109">
        <f t="shared" ref="S1227:S1228" si="2634">(-Q1227*K1227)+K1227</f>
        <v>1669.613571617461</v>
      </c>
      <c r="T1227" s="5">
        <f t="shared" ref="T1227" si="2635">MAX(1,(K1227-AD1227))</f>
        <v>23.400000000000091</v>
      </c>
      <c r="U1227" s="8">
        <f t="shared" ref="U1227" si="2636">((T1227+X1227)-T1227)/(T1227+X1227)</f>
        <v>0.70749999999999891</v>
      </c>
      <c r="V1227" s="19">
        <f t="shared" si="2604"/>
        <v>28.299999999999955</v>
      </c>
      <c r="W1227" s="109">
        <f t="shared" ref="W1227" si="2637">(Q1227*K1227)+K1227</f>
        <v>1717.1864283825391</v>
      </c>
      <c r="X1227" s="5">
        <f t="shared" ref="X1227" si="2638">MAX(1,(AL1227-K1227))</f>
        <v>56.599999999999909</v>
      </c>
      <c r="Y1227" s="8">
        <f t="shared" ref="Y1227" si="2639">100%-U1227</f>
        <v>0.29250000000000109</v>
      </c>
      <c r="Z1227" s="5">
        <f t="shared" ref="Z1227" si="2640">MAX(0,(N1227-AL1227))</f>
        <v>0</v>
      </c>
      <c r="AA1227" s="5">
        <f>K1227*AA1239</f>
        <v>22.014199999999999</v>
      </c>
      <c r="AB1227" s="5">
        <f t="shared" ref="AB1227" si="2641">AA1227*R1227</f>
        <v>24.752141543047763</v>
      </c>
      <c r="AC1227" s="2">
        <f t="shared" si="2610"/>
        <v>44844</v>
      </c>
      <c r="AD1227" s="43">
        <f t="shared" si="2392"/>
        <v>1670</v>
      </c>
      <c r="AE1227" s="54">
        <v>5.8</v>
      </c>
      <c r="AF1227" s="131">
        <f t="shared" ref="AF1227" si="2642">(AK1226&gt;AF12220)*1</f>
        <v>1</v>
      </c>
      <c r="AG1227" s="112">
        <v>1650</v>
      </c>
      <c r="AH1227" s="210">
        <v>2.5</v>
      </c>
      <c r="AI1227" s="60">
        <f t="shared" si="1437"/>
        <v>-51.700000000000045</v>
      </c>
      <c r="AJ1227" s="215">
        <f t="shared" si="2314"/>
        <v>1693.4</v>
      </c>
      <c r="AK1227" s="216">
        <f>N1227</f>
        <v>1641.7</v>
      </c>
      <c r="AL1227" s="41">
        <v>1750</v>
      </c>
      <c r="AM1227" s="56">
        <v>4.2</v>
      </c>
      <c r="AN1227" s="82">
        <f t="shared" ref="AN1227" si="2643">(AI1227&gt;0)*1</f>
        <v>0</v>
      </c>
      <c r="AO1227" s="82">
        <f t="shared" ref="AO1227" si="2644">(AI1227&lt;0)*1</f>
        <v>1</v>
      </c>
      <c r="AP1227" s="270">
        <f>(BD1226=0)*1</f>
        <v>0</v>
      </c>
      <c r="AQ1227" s="29">
        <f t="shared" ref="AQ1227" si="2645">AP1227*AE1227</f>
        <v>0</v>
      </c>
      <c r="AR1227" s="86">
        <f t="shared" ref="AR1227" si="2646">(AK1227&gt;AD1227)*1</f>
        <v>0</v>
      </c>
      <c r="AS1227" s="33">
        <f t="shared" ref="AS1227" si="2647">(AD1227&gt;AK1227)*AP1227</f>
        <v>0</v>
      </c>
      <c r="AT1227" s="19">
        <f t="shared" si="2542"/>
        <v>0</v>
      </c>
      <c r="AU1227" s="18">
        <f t="shared" ref="AU1227" si="2648">(BD1226&gt;0)*1</f>
        <v>1</v>
      </c>
      <c r="AV1227" s="5">
        <f t="shared" ref="AV1227" si="2649">AU1227*AM1227</f>
        <v>4.2</v>
      </c>
      <c r="AW1227" s="17">
        <f t="shared" ref="AW1227" si="2650">(AK1227&lt;AL1227)*AU1227</f>
        <v>1</v>
      </c>
      <c r="AX1227" s="17">
        <f t="shared" ref="AX1227" si="2651">(AK1227&gt;AL1227)*AU1227</f>
        <v>0</v>
      </c>
      <c r="AY1227" s="17">
        <f t="shared" ref="AY1227" si="2652">AX1227*AL1227</f>
        <v>0</v>
      </c>
      <c r="AZ1227" s="19">
        <f t="shared" ref="AZ1227" si="2653">BD1226-(BE1226*BD1226)</f>
        <v>1650</v>
      </c>
      <c r="BA1227" s="19">
        <f t="shared" si="2549"/>
        <v>0</v>
      </c>
      <c r="BB1227" s="19">
        <f t="shared" ref="BB1227" si="2654">BE1227*BF1227</f>
        <v>0</v>
      </c>
      <c r="BC1227" s="19">
        <f t="shared" ref="BC1227" si="2655">AY1227*AX1227</f>
        <v>0</v>
      </c>
      <c r="BD1227" s="17">
        <f t="shared" ref="BD1227" si="2656">((BB1227+BC1227)=0)*(MAX(BA1227,AZ1227))</f>
        <v>1650</v>
      </c>
      <c r="BE1227" s="17">
        <f t="shared" ref="BE1227" si="2657">(AG1227&gt;AK1227)*AF1227</f>
        <v>1</v>
      </c>
      <c r="BF1227" s="38">
        <v>0</v>
      </c>
      <c r="BG1227" s="38">
        <f>BD1227*BE1227</f>
        <v>1650</v>
      </c>
      <c r="BH1227" s="38">
        <f t="shared" ref="BH1227" si="2658">BB1227-(MAX(BD1226,AZ1227,BB1227,AT1227))*BE1227</f>
        <v>-1650</v>
      </c>
      <c r="BI1227" s="38">
        <f t="shared" ref="BI1227" si="2659">((BG1227+BH1227)*BE1227)-AH1227</f>
        <v>-2.5</v>
      </c>
      <c r="BJ1227" s="5">
        <f>AP1227*AE1227</f>
        <v>0</v>
      </c>
      <c r="BK1227" s="5">
        <f t="shared" ref="BK1227" si="2660">BC1227-AZ1227*AX1227</f>
        <v>0</v>
      </c>
      <c r="BL1227" s="22">
        <f t="shared" ref="BL1227" si="2661">AU1227*AM1227+BK1227</f>
        <v>4.2</v>
      </c>
      <c r="BM1227" s="5">
        <f t="shared" si="2561"/>
        <v>1.7000000000000002</v>
      </c>
      <c r="BN1227" s="66">
        <f>(BM1227*100)*3</f>
        <v>510.00000000000011</v>
      </c>
      <c r="BO1227" s="5">
        <f>AP1227*BO1240</f>
        <v>0</v>
      </c>
      <c r="BP1227" s="5">
        <v>-228</v>
      </c>
      <c r="BQ1227" s="5">
        <v>0</v>
      </c>
      <c r="BR1227" s="356">
        <v>2951.1</v>
      </c>
      <c r="BS1227" s="5">
        <f t="shared" ref="BS1227" si="2662">AK1227</f>
        <v>1641.7</v>
      </c>
      <c r="BU1227" s="306">
        <f t="shared" si="2563"/>
        <v>44844</v>
      </c>
      <c r="BV1227" s="40">
        <f t="shared" si="2564"/>
        <v>1641.7</v>
      </c>
      <c r="BW1227" s="66">
        <f>BV27*BV1227</f>
        <v>135252.9246992915</v>
      </c>
      <c r="BX1227" s="66">
        <f>BW1227-BW1226</f>
        <v>-4259.3507991431688</v>
      </c>
      <c r="BY1227" s="17">
        <f>((BV1227-BV1226)&gt;0)*1</f>
        <v>0</v>
      </c>
      <c r="BZ1227" s="17">
        <f>((BV1227-BV1226)&lt;0)*1</f>
        <v>1</v>
      </c>
      <c r="CA1227" s="66">
        <f>CB1227-CB1226</f>
        <v>2951.0999999999767</v>
      </c>
      <c r="CB1227" s="66">
        <f>N3+CE1227</f>
        <v>326649.59999999998</v>
      </c>
      <c r="CC1227" s="66">
        <f t="shared" ref="CC1227" si="2663">MAX(BW322:BW1228)</f>
        <v>167078.59614434009</v>
      </c>
      <c r="CD1227" s="66">
        <f>BW1227-CC1227</f>
        <v>-31825.671445048589</v>
      </c>
      <c r="CE1227" s="66">
        <f t="shared" si="1360"/>
        <v>276649.59999999998</v>
      </c>
      <c r="CF1227" s="66">
        <f>MAX(CE405:CE1227)</f>
        <v>276649.59999999998</v>
      </c>
      <c r="CG1227" s="66">
        <f>CE1227-CF1227</f>
        <v>0</v>
      </c>
      <c r="CH1227" s="370">
        <f t="shared" ref="CH1227" si="2664">BU1227</f>
        <v>44844</v>
      </c>
      <c r="CI1227" s="17">
        <f t="shared" ref="CI1227" si="2665">(F1272&gt;0)*1</f>
        <v>1</v>
      </c>
      <c r="CJ1227" s="17">
        <f t="shared" ref="CJ1227" si="2666">(F1272&lt;1)*1</f>
        <v>0</v>
      </c>
      <c r="CK1227" s="38">
        <f t="shared" ref="CK1227" si="2667">MAX(BV72:BV1228)</f>
        <v>2028</v>
      </c>
      <c r="CL1227" s="38">
        <f t="shared" ref="CL1227" si="2668">BV1227-CK1227</f>
        <v>-386.29999999999995</v>
      </c>
      <c r="CM1227" s="3"/>
      <c r="CN1227" s="7"/>
      <c r="CO1227" s="7"/>
      <c r="CP1227" s="7"/>
      <c r="CQ1227" s="7"/>
      <c r="CR1227" s="53"/>
      <c r="CS1227" s="53"/>
      <c r="CT1227" s="58"/>
      <c r="CU1227" s="58"/>
      <c r="CV1227" s="58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</row>
    <row r="1228" spans="2:122" ht="15.75" customHeight="1" x14ac:dyDescent="0.25">
      <c r="B1228" s="254">
        <f t="shared" si="2218"/>
        <v>44557</v>
      </c>
      <c r="C1228" s="5">
        <f t="shared" si="1970"/>
        <v>63196</v>
      </c>
      <c r="D1228" s="5">
        <v>0</v>
      </c>
      <c r="E1228" s="66">
        <f t="shared" si="2093"/>
        <v>0</v>
      </c>
      <c r="F1228" s="66">
        <f t="shared" si="2219"/>
        <v>862</v>
      </c>
      <c r="G1228" s="4">
        <f t="shared" si="1971"/>
        <v>64058</v>
      </c>
      <c r="H1228" s="8">
        <f t="shared" si="1934"/>
        <v>1.3640103804038231E-2</v>
      </c>
      <c r="J1228" s="306">
        <v>44851</v>
      </c>
      <c r="K1228" s="176">
        <f>N1227</f>
        <v>1641.7</v>
      </c>
      <c r="L1228" s="176"/>
      <c r="M1228" s="176"/>
      <c r="N1228" s="178"/>
      <c r="O1228" s="5"/>
      <c r="P1228" s="8"/>
      <c r="Q1228" s="8">
        <f>(AVERAGE(P1225:P1227))*Q1239</f>
        <v>1.4394458706469219E-2</v>
      </c>
      <c r="R1228" s="8">
        <f>P1227/P1239</f>
        <v>0.89428884963760491</v>
      </c>
      <c r="S1228" s="109">
        <f t="shared" si="2634"/>
        <v>1618.0686171415896</v>
      </c>
      <c r="T1228" s="5">
        <f t="shared" ref="T1228" si="2669">MAX(1,(K1228-AD1228))</f>
        <v>21.700000000000045</v>
      </c>
      <c r="U1228" s="8">
        <f t="shared" ref="U1228" si="2670">((T1228+X1228)-T1228)/(T1228+X1228)</f>
        <v>0.51777777777777678</v>
      </c>
      <c r="V1228" s="19">
        <f t="shared" si="2604"/>
        <v>1620</v>
      </c>
      <c r="W1228" s="109">
        <f t="shared" ref="W1228" si="2671">(Q1228*K1228)+K1228</f>
        <v>1665.3313828584105</v>
      </c>
      <c r="X1228" s="5">
        <f t="shared" ref="X1228" si="2672">MAX(1,(AL1228-K1228))</f>
        <v>23.299999999999955</v>
      </c>
      <c r="Y1228" s="8">
        <f t="shared" ref="Y1228" si="2673">100%-U1228</f>
        <v>0.48222222222222322</v>
      </c>
      <c r="Z1228" s="5">
        <f t="shared" ref="Z1228" si="2674">MAX(0,(N1228-AL1228))</f>
        <v>0</v>
      </c>
      <c r="AA1228" s="5">
        <f>K1228*AA1240</f>
        <v>0</v>
      </c>
      <c r="AB1228" s="5">
        <f t="shared" ref="AB1228" si="2675">AA1228*R1228</f>
        <v>0</v>
      </c>
      <c r="AC1228" s="2">
        <f t="shared" ref="AC1228" si="2676">J1228</f>
        <v>44851</v>
      </c>
      <c r="AD1228" s="43">
        <f t="shared" si="2392"/>
        <v>1620</v>
      </c>
      <c r="AE1228" s="54">
        <v>6.5</v>
      </c>
      <c r="AF1228" s="131">
        <f>(AK1227&gt;AF1258)*1</f>
        <v>1</v>
      </c>
      <c r="AG1228" s="112">
        <f>MROUND((AD1228*AG1239),5)</f>
        <v>1590</v>
      </c>
      <c r="AH1228" s="210">
        <v>1.1000000000000001</v>
      </c>
      <c r="AI1228" s="60"/>
      <c r="AJ1228" s="215">
        <f t="shared" si="2314"/>
        <v>1641.7</v>
      </c>
      <c r="AK1228" s="216">
        <f t="shared" ref="AK1228" si="2677">N1228</f>
        <v>0</v>
      </c>
      <c r="AL1228" s="41">
        <f t="shared" ref="AL1228" si="2678">MROUND(W1228,5)</f>
        <v>1665</v>
      </c>
      <c r="AM1228" s="56">
        <v>6.8</v>
      </c>
      <c r="AN1228" s="82"/>
      <c r="AO1228" s="82"/>
      <c r="AP1228" s="33"/>
      <c r="AQ1228" s="29"/>
      <c r="AR1228" s="86"/>
      <c r="AS1228" s="33"/>
      <c r="AT1228" s="19"/>
      <c r="AU1228" s="18"/>
      <c r="AV1228" s="5"/>
      <c r="AW1228" s="17"/>
      <c r="AX1228" s="17"/>
      <c r="AY1228" s="17"/>
      <c r="AZ1228" s="19"/>
      <c r="BA1228" s="19"/>
      <c r="BB1228" s="19"/>
      <c r="BC1228" s="19"/>
      <c r="BD1228" s="17"/>
      <c r="BE1228" s="17"/>
      <c r="BF1228" s="38"/>
      <c r="BG1228" s="38"/>
      <c r="BH1228" s="38"/>
      <c r="BI1228" s="38"/>
      <c r="BJ1228" s="5"/>
      <c r="BK1228" s="5"/>
      <c r="BL1228" s="22"/>
      <c r="BM1228" s="5"/>
      <c r="BN1228" s="66"/>
      <c r="BO1228" s="5"/>
      <c r="BP1228" s="5"/>
      <c r="BQ1228" s="5"/>
      <c r="BR1228" s="356"/>
      <c r="BS1228" s="5"/>
      <c r="BU1228" s="306"/>
      <c r="BV1228" s="40"/>
      <c r="BW1228" s="9"/>
      <c r="BX1228" s="9"/>
      <c r="BY1228" s="17"/>
      <c r="BZ1228" s="17"/>
      <c r="CA1228" s="66"/>
      <c r="CB1228" s="9"/>
      <c r="CC1228" s="9"/>
      <c r="CD1228" s="79"/>
      <c r="CE1228" s="66"/>
      <c r="CF1228" s="9"/>
      <c r="CG1228" s="79"/>
      <c r="CH1228" s="371"/>
      <c r="CI1228" s="17"/>
      <c r="CJ1228" s="17"/>
      <c r="CK1228" s="40"/>
      <c r="CL1228" s="38"/>
      <c r="CM1228" s="3"/>
      <c r="CN1228" s="7"/>
      <c r="CO1228" s="7"/>
      <c r="CP1228" s="7"/>
      <c r="CQ1228" s="7"/>
      <c r="CR1228" s="53"/>
      <c r="CS1228" s="53"/>
      <c r="DD1228" s="59"/>
      <c r="DE1228" s="59"/>
      <c r="DF1228" s="59"/>
      <c r="DG1228" s="59"/>
      <c r="DH1228" s="59"/>
    </row>
    <row r="1229" spans="2:122" x14ac:dyDescent="0.25">
      <c r="B1229" s="254"/>
      <c r="C1229" s="5"/>
      <c r="D1229" s="5"/>
      <c r="E1229" s="66"/>
      <c r="F1229" s="151" t="s">
        <v>94</v>
      </c>
      <c r="G1229" s="29"/>
      <c r="H1229" s="151" t="s">
        <v>94</v>
      </c>
      <c r="J1229" s="306"/>
      <c r="K1229" s="176"/>
      <c r="L1229" s="176"/>
      <c r="M1229" s="176"/>
      <c r="N1229" s="178"/>
      <c r="O1229" s="5"/>
      <c r="P1229" s="8"/>
      <c r="Q1229" s="8"/>
      <c r="R1229" s="8"/>
      <c r="S1229" s="109"/>
      <c r="T1229" s="5"/>
      <c r="U1229" s="8"/>
      <c r="V1229" s="19"/>
      <c r="W1229" s="109"/>
      <c r="X1229" s="5"/>
      <c r="Y1229" s="8"/>
      <c r="Z1229" s="5"/>
      <c r="AA1229" s="5"/>
      <c r="AB1229" s="5"/>
      <c r="AC1229" s="2"/>
      <c r="AD1229" s="43"/>
      <c r="AE1229" s="54"/>
      <c r="AF1229" s="131"/>
      <c r="AG1229" s="112"/>
      <c r="AH1229" s="210"/>
      <c r="AI1229" s="60"/>
      <c r="AJ1229" s="215"/>
      <c r="AK1229" s="216"/>
      <c r="AL1229" s="41"/>
      <c r="AM1229" s="56"/>
      <c r="AN1229" s="82"/>
      <c r="AO1229" s="82"/>
      <c r="AP1229" s="33"/>
      <c r="AQ1229" s="29"/>
      <c r="AR1229" s="86"/>
      <c r="AS1229" s="33"/>
      <c r="AT1229" s="19"/>
      <c r="AU1229" s="18"/>
      <c r="AV1229" s="5"/>
      <c r="AW1229" s="17"/>
      <c r="AX1229" s="17"/>
      <c r="AY1229" s="17"/>
      <c r="AZ1229" s="19"/>
      <c r="BA1229" s="19"/>
      <c r="BB1229" s="19"/>
      <c r="BC1229" s="19"/>
      <c r="BD1229" s="17"/>
      <c r="BE1229" s="17"/>
      <c r="BF1229" s="38"/>
      <c r="BG1229" s="38"/>
      <c r="BH1229" s="38"/>
      <c r="BI1229" s="38"/>
      <c r="BJ1229" s="5"/>
      <c r="BK1229" s="5"/>
      <c r="BL1229" s="22"/>
      <c r="BM1229" s="5"/>
      <c r="BN1229" s="66"/>
      <c r="BO1229" s="5"/>
      <c r="BP1229" s="5"/>
      <c r="BQ1229" s="5"/>
      <c r="BR1229" s="356"/>
      <c r="BS1229" s="5"/>
      <c r="BU1229" s="306"/>
      <c r="BV1229" s="40"/>
      <c r="BW1229" s="9"/>
      <c r="BX1229" s="9"/>
      <c r="BY1229" s="17"/>
      <c r="BZ1229" s="17"/>
      <c r="CA1229" s="66"/>
      <c r="CB1229" s="9"/>
      <c r="CC1229" s="9"/>
      <c r="CD1229" s="79"/>
      <c r="CE1229" s="66"/>
      <c r="CF1229" s="9"/>
      <c r="CG1229" s="79"/>
      <c r="CH1229" s="371"/>
      <c r="CI1229" s="17"/>
      <c r="CJ1229" s="17"/>
      <c r="CK1229" s="40"/>
      <c r="CL1229" s="38"/>
      <c r="CM1229" s="3"/>
      <c r="CN1229" s="7"/>
      <c r="CO1229" s="7"/>
      <c r="CP1229" s="7"/>
      <c r="CQ1229" s="7"/>
      <c r="CR1229" s="53"/>
      <c r="CS1229" s="53"/>
      <c r="DD1229" s="59"/>
      <c r="DE1229" s="59"/>
      <c r="DF1229" s="59"/>
      <c r="DG1229" s="59"/>
      <c r="DH1229" s="59"/>
    </row>
    <row r="1230" spans="2:122" x14ac:dyDescent="0.25">
      <c r="B1230" s="254"/>
      <c r="C1230" s="5"/>
      <c r="D1230" s="5"/>
      <c r="E1230" s="66"/>
      <c r="F1230" s="72">
        <v>13944</v>
      </c>
      <c r="G1230" s="29"/>
      <c r="H1230" s="152">
        <f>F1230/C1177</f>
        <v>0.2777136028679546</v>
      </c>
      <c r="J1230" s="306"/>
      <c r="K1230" s="176"/>
      <c r="L1230" s="176"/>
      <c r="M1230" s="176"/>
      <c r="N1230" s="178"/>
      <c r="O1230" s="5"/>
      <c r="P1230" s="8"/>
      <c r="Q1230" s="8"/>
      <c r="R1230" s="8"/>
      <c r="S1230" s="109"/>
      <c r="T1230" s="5"/>
      <c r="U1230" s="8"/>
      <c r="V1230" s="19"/>
      <c r="W1230" s="109"/>
      <c r="X1230" s="5"/>
      <c r="Y1230" s="8"/>
      <c r="Z1230" s="5"/>
      <c r="AA1230" s="5"/>
      <c r="AB1230" s="5"/>
      <c r="AC1230" s="2"/>
      <c r="AD1230" s="43"/>
      <c r="AE1230" s="54"/>
      <c r="AF1230" s="131"/>
      <c r="AG1230" s="112"/>
      <c r="AH1230" s="210"/>
      <c r="AI1230" s="60"/>
      <c r="AJ1230" s="215"/>
      <c r="AK1230" s="216"/>
      <c r="AL1230" s="41"/>
      <c r="AM1230" s="56"/>
      <c r="AN1230" s="82"/>
      <c r="AO1230" s="82"/>
      <c r="AP1230" s="33"/>
      <c r="AQ1230" s="29"/>
      <c r="AR1230" s="86"/>
      <c r="AS1230" s="33"/>
      <c r="AT1230" s="19"/>
      <c r="AU1230" s="18"/>
      <c r="AV1230" s="5"/>
      <c r="AW1230" s="17"/>
      <c r="AX1230" s="17"/>
      <c r="AY1230" s="17"/>
      <c r="AZ1230" s="19"/>
      <c r="BA1230" s="19"/>
      <c r="BB1230" s="19"/>
      <c r="BC1230" s="19"/>
      <c r="BD1230" s="17"/>
      <c r="BE1230" s="17"/>
      <c r="BF1230" s="38"/>
      <c r="BG1230" s="38"/>
      <c r="BH1230" s="38"/>
      <c r="BI1230" s="38"/>
      <c r="BJ1230" s="5"/>
      <c r="BK1230" s="5"/>
      <c r="BL1230" s="22"/>
      <c r="BM1230" s="5"/>
      <c r="BN1230" s="66"/>
      <c r="BO1230" s="5"/>
      <c r="BP1230" s="5"/>
      <c r="BQ1230" s="5"/>
      <c r="BR1230" s="356"/>
      <c r="BS1230" s="5"/>
      <c r="BU1230" s="306"/>
      <c r="BV1230" s="40"/>
      <c r="BW1230" s="9"/>
      <c r="BX1230" s="9"/>
      <c r="BY1230" s="17"/>
      <c r="BZ1230" s="17"/>
      <c r="CA1230" s="66"/>
      <c r="CB1230" s="9"/>
      <c r="CC1230" s="9"/>
      <c r="CD1230" s="79"/>
      <c r="CE1230" s="66"/>
      <c r="CF1230" s="9"/>
      <c r="CG1230" s="79"/>
      <c r="CH1230" s="371"/>
      <c r="CI1230" s="17"/>
      <c r="CJ1230" s="17"/>
      <c r="CK1230" s="40"/>
      <c r="CL1230" s="38"/>
      <c r="CM1230" s="3"/>
      <c r="CN1230" s="7"/>
      <c r="CO1230" s="7"/>
      <c r="CP1230" s="7"/>
      <c r="CQ1230" s="7"/>
      <c r="CR1230" s="53"/>
      <c r="CS1230" s="53"/>
      <c r="DD1230" s="59"/>
      <c r="DE1230" s="59"/>
      <c r="DF1230" s="59"/>
      <c r="DG1230" s="59"/>
      <c r="DH1230" s="59"/>
      <c r="DI1230" s="59"/>
    </row>
    <row r="1231" spans="2:122" x14ac:dyDescent="0.25">
      <c r="B1231" s="254"/>
      <c r="C1231" s="5"/>
      <c r="D1231" s="5"/>
      <c r="E1231" s="66"/>
      <c r="F1231" s="72"/>
      <c r="G1231" s="29"/>
      <c r="H1231" s="152"/>
      <c r="J1231" s="306"/>
      <c r="K1231" s="176"/>
      <c r="L1231" s="176"/>
      <c r="M1231" s="176"/>
      <c r="N1231" s="178"/>
      <c r="O1231" s="5"/>
      <c r="P1231" s="8"/>
      <c r="Q1231" s="8"/>
      <c r="R1231" s="8"/>
      <c r="S1231" s="109"/>
      <c r="T1231" s="5"/>
      <c r="U1231" s="8"/>
      <c r="V1231" s="19"/>
      <c r="W1231" s="109"/>
      <c r="X1231" s="5"/>
      <c r="Y1231" s="8"/>
      <c r="Z1231" s="5"/>
      <c r="AA1231" s="5"/>
      <c r="AB1231" s="5"/>
      <c r="AC1231" s="2"/>
      <c r="AD1231" s="43"/>
      <c r="AE1231" s="54"/>
      <c r="AF1231" s="131"/>
      <c r="AG1231" s="112"/>
      <c r="AH1231" s="210"/>
      <c r="AI1231" s="60"/>
      <c r="AJ1231" s="215"/>
      <c r="AK1231" s="216"/>
      <c r="AL1231" s="41"/>
      <c r="AM1231" s="56"/>
      <c r="AN1231" s="82"/>
      <c r="AO1231" s="82"/>
      <c r="AP1231" s="33"/>
      <c r="AQ1231" s="29"/>
      <c r="AR1231" s="86"/>
      <c r="AS1231" s="33"/>
      <c r="AT1231" s="19"/>
      <c r="AU1231" s="18"/>
      <c r="AV1231" s="5"/>
      <c r="AW1231" s="17"/>
      <c r="AX1231" s="17"/>
      <c r="AY1231" s="17"/>
      <c r="AZ1231" s="19"/>
      <c r="BA1231" s="19"/>
      <c r="BB1231" s="19"/>
      <c r="BC1231" s="19"/>
      <c r="BD1231" s="17"/>
      <c r="BE1231" s="17"/>
      <c r="BF1231" s="38"/>
      <c r="BG1231" s="38"/>
      <c r="BH1231" s="38"/>
      <c r="BI1231" s="38"/>
      <c r="BJ1231" s="5"/>
      <c r="BK1231" s="5"/>
      <c r="BL1231" s="22"/>
      <c r="BM1231" s="5"/>
      <c r="BN1231" s="66"/>
      <c r="BO1231" s="5"/>
      <c r="BP1231" s="5"/>
      <c r="BQ1231" s="5"/>
      <c r="BR1231" s="356"/>
      <c r="BS1231" s="5"/>
      <c r="BU1231" s="306"/>
      <c r="BV1231" s="40"/>
      <c r="BW1231" s="9"/>
      <c r="BX1231" s="9"/>
      <c r="BY1231" s="17"/>
      <c r="BZ1231" s="17"/>
      <c r="CA1231" s="66"/>
      <c r="CB1231" s="9"/>
      <c r="CC1231" s="9"/>
      <c r="CD1231" s="79"/>
      <c r="CE1231" s="66"/>
      <c r="CF1231" s="9"/>
      <c r="CG1231" s="79"/>
      <c r="CH1231" s="371"/>
      <c r="CI1231" s="17"/>
      <c r="CJ1231" s="17"/>
      <c r="CK1231" s="40"/>
      <c r="CL1231" s="38"/>
      <c r="CM1231" s="3"/>
      <c r="CN1231" s="7"/>
      <c r="CO1231" s="7"/>
      <c r="CP1231" s="7"/>
      <c r="CQ1231" s="7"/>
      <c r="CR1231" s="53"/>
      <c r="CS1231" s="53"/>
      <c r="CT1231" s="58"/>
      <c r="DD1231" s="59"/>
      <c r="DE1231" s="59"/>
      <c r="DF1231" s="59"/>
      <c r="DG1231" s="59"/>
      <c r="DH1231" s="59"/>
      <c r="DI1231" s="59"/>
      <c r="DJ1231" s="59"/>
      <c r="DK1231" s="59"/>
    </row>
    <row r="1232" spans="2:122" x14ac:dyDescent="0.25">
      <c r="B1232" s="254">
        <f t="shared" ref="B1232:B1238" si="2679">J1187</f>
        <v>44564</v>
      </c>
      <c r="C1232" s="5">
        <f>C1177</f>
        <v>50210</v>
      </c>
      <c r="D1232" s="5">
        <v>0</v>
      </c>
      <c r="E1232" s="66">
        <f>-F1230</f>
        <v>-13944</v>
      </c>
      <c r="F1232" s="272">
        <v>322</v>
      </c>
      <c r="G1232" s="4">
        <f t="shared" ref="G1232:G1239" si="2680">C1232+F1232</f>
        <v>50532</v>
      </c>
      <c r="H1232" s="8">
        <f t="shared" ref="H1232" si="2681">F1232/C1232</f>
        <v>6.413065126468831E-3</v>
      </c>
      <c r="J1232" s="306"/>
      <c r="K1232" s="176"/>
      <c r="L1232" s="176"/>
      <c r="M1232" s="176"/>
      <c r="N1232" s="178"/>
      <c r="O1232" s="5"/>
      <c r="P1232" s="8"/>
      <c r="Q1232" s="8"/>
      <c r="R1232" s="8"/>
      <c r="S1232" s="109"/>
      <c r="T1232" s="5"/>
      <c r="U1232" s="8"/>
      <c r="V1232" s="19"/>
      <c r="W1232" s="109"/>
      <c r="X1232" s="5"/>
      <c r="Y1232" s="8"/>
      <c r="Z1232" s="5"/>
      <c r="AA1232" s="5"/>
      <c r="AB1232" s="5"/>
      <c r="AC1232" s="2"/>
      <c r="AD1232" s="43"/>
      <c r="AE1232" s="54"/>
      <c r="AF1232" s="131"/>
      <c r="AG1232" s="112"/>
      <c r="AH1232" s="210"/>
      <c r="AI1232" s="60"/>
      <c r="AJ1232" s="215"/>
      <c r="AK1232" s="216"/>
      <c r="AL1232" s="41"/>
      <c r="AM1232" s="56"/>
      <c r="AN1232" s="82"/>
      <c r="AO1232" s="82"/>
      <c r="AP1232" s="33"/>
      <c r="AQ1232" s="29"/>
      <c r="AR1232" s="86"/>
      <c r="AS1232" s="33"/>
      <c r="AT1232" s="19"/>
      <c r="AU1232" s="18"/>
      <c r="AV1232" s="5"/>
      <c r="AW1232" s="17"/>
      <c r="AX1232" s="17"/>
      <c r="AY1232" s="17"/>
      <c r="AZ1232" s="19"/>
      <c r="BA1232" s="19"/>
      <c r="BB1232" s="19"/>
      <c r="BC1232" s="19"/>
      <c r="BD1232" s="17"/>
      <c r="BE1232" s="17"/>
      <c r="BF1232" s="38"/>
      <c r="BG1232" s="38"/>
      <c r="BH1232" s="38"/>
      <c r="BI1232" s="38"/>
      <c r="BJ1232" s="5"/>
      <c r="BK1232" s="5"/>
      <c r="BL1232" s="22"/>
      <c r="BM1232" s="5"/>
      <c r="BN1232" s="66"/>
      <c r="BO1232" s="5"/>
      <c r="BP1232" s="5"/>
      <c r="BQ1232" s="5"/>
      <c r="BR1232" s="356"/>
      <c r="BS1232" s="5"/>
      <c r="BU1232" s="306"/>
      <c r="BV1232" s="40"/>
      <c r="BW1232" s="9"/>
      <c r="BX1232" s="9"/>
      <c r="BY1232" s="17"/>
      <c r="BZ1232" s="17"/>
      <c r="CA1232" s="66"/>
      <c r="CB1232" s="9"/>
      <c r="CC1232" s="9"/>
      <c r="CD1232" s="79"/>
      <c r="CE1232" s="66"/>
      <c r="CF1232" s="9"/>
      <c r="CG1232" s="79"/>
      <c r="CH1232" s="371"/>
      <c r="CI1232" s="17"/>
      <c r="CJ1232" s="17"/>
      <c r="CK1232" s="40"/>
      <c r="CL1232" s="38"/>
      <c r="CM1232" s="3"/>
      <c r="CN1232" s="7"/>
      <c r="CO1232" s="7"/>
      <c r="CP1232" s="7"/>
      <c r="CQ1232" s="7"/>
      <c r="CR1232" s="53"/>
      <c r="CS1232" s="53"/>
      <c r="CT1232" s="58"/>
      <c r="DD1232" s="59"/>
      <c r="DE1232" s="59"/>
      <c r="DF1232" s="59"/>
      <c r="DG1232" s="59"/>
      <c r="DH1232" s="59"/>
      <c r="DI1232" s="59"/>
      <c r="DJ1232" s="59"/>
      <c r="DK1232" s="59"/>
    </row>
    <row r="1233" spans="2:115" x14ac:dyDescent="0.25">
      <c r="B1233" s="254">
        <f t="shared" si="2679"/>
        <v>44571</v>
      </c>
      <c r="C1233" s="5">
        <f t="shared" ref="C1233:C1239" si="2682">G1232</f>
        <v>50532</v>
      </c>
      <c r="D1233" s="5">
        <v>0</v>
      </c>
      <c r="E1233" s="66">
        <f>E1229</f>
        <v>0</v>
      </c>
      <c r="F1233" s="272">
        <v>572</v>
      </c>
      <c r="G1233" s="4">
        <f t="shared" si="2680"/>
        <v>51104</v>
      </c>
      <c r="H1233" s="8">
        <f t="shared" ref="H1233:H1239" si="2683">F1233/C1233</f>
        <v>1.1319559882846513E-2</v>
      </c>
      <c r="J1233" s="306"/>
      <c r="K1233" s="29"/>
      <c r="L1233" s="4"/>
      <c r="M1233" s="4"/>
      <c r="N1233" s="29"/>
      <c r="O1233" s="5"/>
      <c r="P1233" s="8"/>
      <c r="Q1233" s="8"/>
      <c r="R1233" s="5"/>
      <c r="S1233" s="109"/>
      <c r="T1233" s="5"/>
      <c r="U1233" s="8"/>
      <c r="V1233" s="19"/>
      <c r="W1233" s="109"/>
      <c r="X1233" s="5"/>
      <c r="Y1233" s="8"/>
      <c r="Z1233" s="5"/>
      <c r="AA1233" s="5"/>
      <c r="AB1233" s="5"/>
      <c r="AC1233" s="1"/>
      <c r="AD1233" s="42"/>
      <c r="AE1233" s="55"/>
      <c r="AF1233" s="114"/>
      <c r="AG1233" s="115"/>
      <c r="AH1233" s="264"/>
      <c r="AI1233" s="215"/>
      <c r="AJ1233" s="215"/>
      <c r="AK1233" s="215"/>
      <c r="AL1233" s="42"/>
      <c r="AM1233" s="57"/>
      <c r="AN1233" s="82"/>
      <c r="AO1233" s="82"/>
      <c r="AP1233" s="33"/>
      <c r="AQ1233" s="29"/>
      <c r="AR1233" s="86"/>
      <c r="AS1233" s="33"/>
      <c r="AT1233" s="9"/>
      <c r="AU1233" s="18"/>
      <c r="AV1233" s="5"/>
      <c r="AW1233" s="17"/>
      <c r="AX1233" s="17"/>
      <c r="AY1233" s="17"/>
      <c r="AZ1233" s="19"/>
      <c r="BA1233" s="19"/>
      <c r="BB1233" s="19"/>
      <c r="BC1233" s="19"/>
      <c r="BD1233" s="17"/>
      <c r="BE1233" s="17"/>
      <c r="BF1233" s="5"/>
      <c r="BG1233" s="5"/>
      <c r="BH1233" s="5"/>
      <c r="BI1233" s="5"/>
      <c r="BJ1233" s="5"/>
      <c r="BK1233" s="5"/>
      <c r="BL1233" s="22"/>
      <c r="BM1233" s="5"/>
      <c r="BN1233" s="66"/>
      <c r="BO1233" s="5"/>
      <c r="BP1233" s="5"/>
      <c r="BQ1233" s="230" t="s">
        <v>135</v>
      </c>
      <c r="BR1233" s="356">
        <f>SUM(BR404:BR1231)</f>
        <v>276649.59999999998</v>
      </c>
      <c r="BS1233" s="5"/>
      <c r="BU1233" s="306"/>
      <c r="BV1233" s="40"/>
      <c r="BW1233" s="66">
        <f>(SUM(BX404:BX1231))+BW1234</f>
        <v>132690.72334816281</v>
      </c>
      <c r="BX1233" s="66">
        <f>MAX(BX402:BX1231)</f>
        <v>13964.409293129022</v>
      </c>
      <c r="BY1233" s="17">
        <f>SUM(BY404:BY1231)</f>
        <v>457</v>
      </c>
      <c r="BZ1233" s="17">
        <f>SUM(BZ404:BZ1231)</f>
        <v>367</v>
      </c>
      <c r="CA1233" s="66"/>
      <c r="CB1233" s="66">
        <f>SUM(CA404:CA1231)</f>
        <v>276527.59999999998</v>
      </c>
      <c r="CC1233" s="9"/>
      <c r="CD1233" s="66">
        <f>MIN(CD404:CD1231)</f>
        <v>-67614.10446531554</v>
      </c>
      <c r="CE1233" s="66"/>
      <c r="CF1233" s="9"/>
      <c r="CG1233" s="66">
        <f>MIN(CG404:CG1231)</f>
        <v>-14596</v>
      </c>
      <c r="CH1233" s="370"/>
      <c r="CI1233" s="17">
        <f>SUM(CI404:CI1231)</f>
        <v>742</v>
      </c>
      <c r="CJ1233" s="17">
        <f>SUM(CJ404:CJ1231)</f>
        <v>81</v>
      </c>
      <c r="CK1233" s="40"/>
      <c r="CL1233" s="38">
        <f>MIN(CL299:CL1231)</f>
        <v>-820.7</v>
      </c>
      <c r="CM1233" s="3"/>
      <c r="CN1233" s="7"/>
      <c r="CO1233" s="7"/>
      <c r="CP1233" s="7"/>
      <c r="CQ1233" s="7"/>
      <c r="CR1233" s="53"/>
      <c r="CS1233" s="53"/>
      <c r="CT1233" s="58"/>
      <c r="DD1233" s="59"/>
      <c r="DE1233" s="59"/>
      <c r="DF1233" s="59"/>
      <c r="DG1233" s="59"/>
      <c r="DH1233" s="59"/>
      <c r="DI1233" s="59"/>
      <c r="DJ1233" s="59"/>
      <c r="DK1233" s="59"/>
    </row>
    <row r="1234" spans="2:115" ht="18" customHeight="1" x14ac:dyDescent="0.25">
      <c r="B1234" s="254">
        <f t="shared" si="2679"/>
        <v>44578</v>
      </c>
      <c r="C1234" s="5">
        <f t="shared" si="2682"/>
        <v>51104</v>
      </c>
      <c r="D1234" s="5">
        <v>0</v>
      </c>
      <c r="E1234" s="66">
        <f>E1233</f>
        <v>0</v>
      </c>
      <c r="F1234" s="272">
        <v>612</v>
      </c>
      <c r="G1234" s="4">
        <f t="shared" si="2680"/>
        <v>51716</v>
      </c>
      <c r="H1234" s="8">
        <f t="shared" si="2683"/>
        <v>1.1975579211020665E-2</v>
      </c>
      <c r="J1234" s="306"/>
      <c r="K1234" s="5"/>
      <c r="L1234" s="4"/>
      <c r="M1234" s="4"/>
      <c r="N1234" s="29"/>
      <c r="O1234" s="5"/>
      <c r="P1234" s="8"/>
      <c r="Q1234" s="8"/>
      <c r="R1234" s="8"/>
      <c r="S1234" s="110"/>
      <c r="T1234" s="5"/>
      <c r="U1234" s="8"/>
      <c r="V1234" s="19"/>
      <c r="W1234" s="110"/>
      <c r="X1234" s="5"/>
      <c r="Y1234" s="8"/>
      <c r="Z1234" s="5"/>
      <c r="AA1234" s="8"/>
      <c r="AB1234" s="8"/>
      <c r="AC1234" s="260" t="s">
        <v>143</v>
      </c>
      <c r="AD1234" s="42"/>
      <c r="AE1234" s="55"/>
      <c r="AF1234" s="114"/>
      <c r="AG1234" s="115"/>
      <c r="AH1234" s="116"/>
      <c r="AI1234" s="101"/>
      <c r="AJ1234" s="177"/>
      <c r="AK1234" s="111"/>
      <c r="AL1234" s="42"/>
      <c r="AM1234" s="57"/>
      <c r="AN1234" s="82"/>
      <c r="AO1234" s="82"/>
      <c r="AP1234" s="33"/>
      <c r="AQ1234" s="29"/>
      <c r="AR1234" s="86"/>
      <c r="AS1234" s="33"/>
      <c r="AT1234" s="9"/>
      <c r="AU1234" s="18"/>
      <c r="AV1234" s="5"/>
      <c r="AW1234" s="17"/>
      <c r="AX1234" s="17"/>
      <c r="AY1234" s="17"/>
      <c r="AZ1234" s="19"/>
      <c r="BA1234" s="19"/>
      <c r="BB1234" s="19"/>
      <c r="BC1234" s="19"/>
      <c r="BD1234" s="17"/>
      <c r="BE1234" s="17"/>
      <c r="BF1234" s="5"/>
      <c r="BG1234" s="5"/>
      <c r="BH1234" s="5"/>
      <c r="BI1234" s="5"/>
      <c r="BJ1234" s="5"/>
      <c r="BK1234" s="5"/>
      <c r="BL1234" s="22"/>
      <c r="BM1234" s="5"/>
      <c r="BN1234" s="66"/>
      <c r="BO1234" s="5"/>
      <c r="BP1234" s="5"/>
      <c r="BQ1234" s="230" t="s">
        <v>136</v>
      </c>
      <c r="BR1234" s="356">
        <f>MAX(BR404:BR1226)</f>
        <v>7642</v>
      </c>
      <c r="BS1234" s="5"/>
      <c r="BT1234" s="62"/>
      <c r="BU1234" s="306"/>
      <c r="BV1234" s="40"/>
      <c r="BW1234" s="66">
        <f>N17</f>
        <v>50000</v>
      </c>
      <c r="BX1234" s="5">
        <f>MIN(BX404:BX1231)</f>
        <v>-14409.293129016325</v>
      </c>
      <c r="BY1234" s="17"/>
      <c r="BZ1234" s="17"/>
      <c r="CA1234" s="66"/>
      <c r="CB1234" s="66">
        <f>CB1235</f>
        <v>326527.59999999998</v>
      </c>
      <c r="CC1234" s="9"/>
      <c r="CD1234" s="66"/>
      <c r="CE1234" s="66"/>
      <c r="CF1234" s="9"/>
      <c r="CG1234" s="66"/>
      <c r="CH1234" s="370"/>
      <c r="CI1234" s="75"/>
      <c r="CJ1234" s="75"/>
      <c r="CK1234" s="40"/>
      <c r="CL1234" s="40"/>
      <c r="CM1234" s="3"/>
      <c r="CN1234" s="7"/>
      <c r="CO1234" s="7"/>
      <c r="CP1234" s="7"/>
      <c r="CQ1234" s="7"/>
      <c r="CR1234" s="53"/>
      <c r="CS1234" s="53"/>
      <c r="CT1234" s="58"/>
      <c r="DD1234" s="59"/>
      <c r="DE1234" s="59"/>
      <c r="DF1234" s="59"/>
      <c r="DG1234" s="59"/>
      <c r="DH1234" s="59"/>
      <c r="DI1234" s="59"/>
      <c r="DJ1234" s="59"/>
      <c r="DK1234" s="59"/>
    </row>
    <row r="1235" spans="2:115" x14ac:dyDescent="0.25">
      <c r="B1235" s="254">
        <f t="shared" si="2679"/>
        <v>44585</v>
      </c>
      <c r="C1235" s="5">
        <f t="shared" si="2682"/>
        <v>51716</v>
      </c>
      <c r="D1235" s="5">
        <v>0</v>
      </c>
      <c r="E1235" s="66">
        <f>E1234</f>
        <v>0</v>
      </c>
      <c r="F1235" s="272">
        <v>492</v>
      </c>
      <c r="G1235" s="4">
        <f t="shared" si="2680"/>
        <v>52208</v>
      </c>
      <c r="H1235" s="8">
        <f t="shared" si="2683"/>
        <v>9.5134967901616529E-3</v>
      </c>
      <c r="J1235" s="306"/>
      <c r="K1235" s="29"/>
      <c r="L1235" s="4"/>
      <c r="M1235" s="4"/>
      <c r="N1235" s="29"/>
      <c r="O1235" s="5"/>
      <c r="P1235" s="8"/>
      <c r="Q1235" s="8"/>
      <c r="R1235" s="8"/>
      <c r="S1235" s="110"/>
      <c r="T1235" s="5"/>
      <c r="U1235" s="8"/>
      <c r="V1235" s="19"/>
      <c r="W1235" s="110"/>
      <c r="X1235" s="5"/>
      <c r="Y1235" s="8"/>
      <c r="Z1235" s="5"/>
      <c r="AA1235" s="8"/>
      <c r="AB1235" s="9"/>
      <c r="AC1235" s="1"/>
      <c r="AD1235" s="42"/>
      <c r="AE1235" s="55" t="s">
        <v>150</v>
      </c>
      <c r="AF1235" s="114"/>
      <c r="AG1235" s="115"/>
      <c r="AH1235" s="55" t="s">
        <v>117</v>
      </c>
      <c r="AI1235" s="101"/>
      <c r="AJ1235" s="132"/>
      <c r="AK1235" s="132"/>
      <c r="AL1235" s="42"/>
      <c r="AM1235" s="55" t="s">
        <v>117</v>
      </c>
      <c r="AN1235" s="82"/>
      <c r="AO1235" s="82"/>
      <c r="AP1235" s="33"/>
      <c r="AQ1235" s="29"/>
      <c r="AR1235" s="86"/>
      <c r="AS1235" s="33"/>
      <c r="AT1235" s="9"/>
      <c r="AU1235" s="18"/>
      <c r="AV1235" s="5"/>
      <c r="AW1235" s="17"/>
      <c r="AX1235" s="17"/>
      <c r="AY1235" s="17"/>
      <c r="AZ1235" s="19"/>
      <c r="BA1235" s="19"/>
      <c r="BB1235" s="19"/>
      <c r="BC1235" s="19"/>
      <c r="BD1235" s="17"/>
      <c r="BE1235" s="17"/>
      <c r="BF1235" s="5"/>
      <c r="BG1235" s="5"/>
      <c r="BH1235" s="5"/>
      <c r="BI1235" s="5"/>
      <c r="BJ1235" s="5"/>
      <c r="BK1235" s="5"/>
      <c r="BL1235" s="22"/>
      <c r="BM1235" s="5"/>
      <c r="BN1235" s="66"/>
      <c r="BO1235" s="37"/>
      <c r="BP1235" s="37"/>
      <c r="BQ1235" s="230" t="s">
        <v>137</v>
      </c>
      <c r="BR1235" s="350">
        <f>MIN(BR404:BR1231)</f>
        <v>-12478</v>
      </c>
      <c r="BS1235" s="37"/>
      <c r="BT1235" s="62"/>
      <c r="BU1235" s="306"/>
      <c r="BV1235" s="40"/>
      <c r="BW1235" s="66"/>
      <c r="BX1235" s="9"/>
      <c r="BY1235" s="17"/>
      <c r="BZ1235" s="17" t="s">
        <v>129</v>
      </c>
      <c r="CA1235" s="66">
        <f>MAX(CA405:CA1231)</f>
        <v>7642</v>
      </c>
      <c r="CB1235" s="66">
        <f>CB1233+N3</f>
        <v>326527.59999999998</v>
      </c>
      <c r="CC1235" s="9"/>
      <c r="CD1235" s="66"/>
      <c r="CE1235" s="66"/>
      <c r="CF1235" s="9"/>
      <c r="CG1235" s="66" t="s">
        <v>119</v>
      </c>
      <c r="CH1235" s="370"/>
      <c r="CI1235" s="76">
        <f>CI1233+CJ1233</f>
        <v>823</v>
      </c>
      <c r="CJ1235" s="75"/>
      <c r="CK1235" s="40"/>
      <c r="CL1235" s="40"/>
      <c r="CM1235" s="3"/>
      <c r="CN1235" s="7"/>
      <c r="CO1235" s="7"/>
      <c r="CP1235" s="7"/>
      <c r="CQ1235" s="7"/>
      <c r="CR1235" s="53"/>
      <c r="CS1235" s="53"/>
      <c r="CT1235" s="58"/>
      <c r="DD1235" s="59"/>
      <c r="DE1235" s="59"/>
      <c r="DF1235" s="59"/>
      <c r="DG1235" s="59"/>
      <c r="DH1235" s="59"/>
      <c r="DI1235" s="59"/>
      <c r="DJ1235" s="59"/>
      <c r="DK1235" s="59"/>
    </row>
    <row r="1236" spans="2:115" x14ac:dyDescent="0.25">
      <c r="B1236" s="254">
        <f t="shared" si="2679"/>
        <v>44592</v>
      </c>
      <c r="C1236" s="5">
        <f t="shared" si="2682"/>
        <v>52208</v>
      </c>
      <c r="D1236" s="5">
        <v>0</v>
      </c>
      <c r="E1236" s="66">
        <f>E1235</f>
        <v>0</v>
      </c>
      <c r="F1236" s="272">
        <v>412</v>
      </c>
      <c r="G1236" s="4">
        <f t="shared" si="2680"/>
        <v>52620</v>
      </c>
      <c r="H1236" s="8">
        <f t="shared" si="2683"/>
        <v>7.8915108795586889E-3</v>
      </c>
      <c r="J1236" s="314"/>
      <c r="K1236" s="227"/>
      <c r="L1236" s="228"/>
      <c r="M1236" s="4"/>
      <c r="N1236" s="29"/>
      <c r="O1236" s="5"/>
      <c r="P1236" s="8"/>
      <c r="Q1236" s="8"/>
      <c r="R1236" s="8"/>
      <c r="S1236" s="110"/>
      <c r="T1236" s="5"/>
      <c r="U1236" s="8"/>
      <c r="V1236" s="19"/>
      <c r="W1236" s="110"/>
      <c r="X1236" s="5"/>
      <c r="Y1236" s="8"/>
      <c r="Z1236" s="5"/>
      <c r="AA1236" s="8"/>
      <c r="AB1236" s="9"/>
      <c r="AC1236" s="1"/>
      <c r="AD1236" s="42"/>
      <c r="AE1236" s="55">
        <f>AVERAGE(AE1031:AE1226)</f>
        <v>9.842857142857147</v>
      </c>
      <c r="AF1236" s="114"/>
      <c r="AG1236" s="115"/>
      <c r="AH1236" s="55">
        <f>AVERAGE(AH1056:AH1222)</f>
        <v>2.0371257485029934</v>
      </c>
      <c r="AI1236" s="101"/>
      <c r="AJ1236" s="132"/>
      <c r="AK1236" s="132"/>
      <c r="AL1236" s="42"/>
      <c r="AM1236" s="55">
        <f>AVERAGE(AM1067:AM1221)</f>
        <v>11.101935483870973</v>
      </c>
      <c r="AN1236" s="82"/>
      <c r="AO1236" s="82"/>
      <c r="AP1236" s="33"/>
      <c r="AQ1236" s="29"/>
      <c r="AR1236" s="86"/>
      <c r="AS1236" s="33"/>
      <c r="AT1236" s="9"/>
      <c r="AU1236" s="18"/>
      <c r="AV1236" s="5"/>
      <c r="AW1236" s="17"/>
      <c r="AX1236" s="17"/>
      <c r="AY1236" s="17"/>
      <c r="AZ1236" s="19"/>
      <c r="BA1236" s="19"/>
      <c r="BB1236" s="19"/>
      <c r="BC1236" s="19"/>
      <c r="BD1236" s="17"/>
      <c r="BE1236" s="17"/>
      <c r="BF1236" s="5"/>
      <c r="BG1236" s="5"/>
      <c r="BH1236" s="5"/>
      <c r="BI1236" s="5"/>
      <c r="BJ1236" s="5"/>
      <c r="BK1236" s="5"/>
      <c r="BL1236" s="22"/>
      <c r="BM1236" s="5"/>
      <c r="BN1236" s="66"/>
      <c r="BO1236" s="40"/>
      <c r="BP1236" s="40"/>
      <c r="BQ1236" s="230" t="s">
        <v>122</v>
      </c>
      <c r="BR1236" s="350">
        <f>AVERAGE(BR406:BR1231)</f>
        <v>338.03600973236007</v>
      </c>
      <c r="BS1236" s="40"/>
      <c r="BT1236" s="58"/>
      <c r="BU1236" s="306"/>
      <c r="BV1236" s="40"/>
      <c r="BW1236" s="9"/>
      <c r="BX1236" s="9"/>
      <c r="BY1236" s="17"/>
      <c r="BZ1236" s="17" t="s">
        <v>130</v>
      </c>
      <c r="CA1236" s="66">
        <f>MIN(CA405:CA1231)</f>
        <v>-12478</v>
      </c>
      <c r="CB1236" s="9"/>
      <c r="CC1236" s="9"/>
      <c r="CD1236" s="67"/>
      <c r="CE1236" s="9"/>
      <c r="CF1236" s="9"/>
      <c r="CG1236" s="67"/>
      <c r="CH1236" s="372"/>
      <c r="CI1236" s="76"/>
      <c r="CJ1236" s="76"/>
      <c r="CK1236" s="40"/>
      <c r="CL1236" s="40"/>
      <c r="CM1236" s="3"/>
      <c r="CN1236" s="7"/>
      <c r="CO1236" s="7"/>
      <c r="CP1236" s="7"/>
      <c r="CQ1236" s="7"/>
      <c r="CR1236" s="53"/>
      <c r="CS1236" s="53"/>
      <c r="DD1236" s="59"/>
      <c r="DE1236" s="59"/>
      <c r="DF1236" s="59"/>
      <c r="DG1236" s="59"/>
      <c r="DH1236" s="59"/>
      <c r="DI1236" s="59"/>
      <c r="DJ1236" s="59"/>
    </row>
    <row r="1237" spans="2:115" ht="16.5" thickBot="1" x14ac:dyDescent="0.3">
      <c r="B1237" s="254">
        <f t="shared" si="2679"/>
        <v>44599</v>
      </c>
      <c r="C1237" s="5">
        <f t="shared" si="2682"/>
        <v>52620</v>
      </c>
      <c r="D1237" s="5">
        <v>0</v>
      </c>
      <c r="E1237" s="5">
        <v>0</v>
      </c>
      <c r="F1237" s="272">
        <v>1892</v>
      </c>
      <c r="G1237" s="4">
        <f t="shared" si="2680"/>
        <v>54512</v>
      </c>
      <c r="H1237" s="8">
        <f t="shared" si="2683"/>
        <v>3.5955910300266056E-2</v>
      </c>
      <c r="J1237" s="315" t="s">
        <v>123</v>
      </c>
      <c r="K1237" s="346" t="s">
        <v>132</v>
      </c>
      <c r="L1237" s="229" t="s">
        <v>133</v>
      </c>
      <c r="M1237" s="229" t="s">
        <v>148</v>
      </c>
      <c r="N1237" s="29"/>
      <c r="O1237" s="5"/>
      <c r="P1237" s="8"/>
      <c r="Q1237" s="8"/>
      <c r="R1237" s="8"/>
      <c r="S1237" s="110"/>
      <c r="T1237" s="5"/>
      <c r="U1237" s="8"/>
      <c r="V1237" s="19"/>
      <c r="W1237" s="110"/>
      <c r="X1237" s="5"/>
      <c r="Y1237" s="8"/>
      <c r="Z1237" s="5"/>
      <c r="AA1237" s="8"/>
      <c r="AB1237" s="9"/>
      <c r="AC1237" s="1"/>
      <c r="AD1237" s="42"/>
      <c r="AE1237" s="55">
        <f>AE1236-AH1236</f>
        <v>7.8057313943541535</v>
      </c>
      <c r="AF1237" s="114"/>
      <c r="AG1237" s="115"/>
      <c r="AH1237" s="116">
        <f>AM1236-AH1236</f>
        <v>9.0648097353679802</v>
      </c>
      <c r="AI1237" s="101"/>
      <c r="AJ1237" s="132"/>
      <c r="AK1237" s="132"/>
      <c r="AL1237" s="42"/>
      <c r="AM1237" s="57"/>
      <c r="AN1237" s="82"/>
      <c r="AO1237" s="82"/>
      <c r="AP1237" s="33"/>
      <c r="AQ1237" s="29"/>
      <c r="AR1237" s="86"/>
      <c r="AS1237" s="33"/>
      <c r="AT1237" s="9"/>
      <c r="AU1237" s="18"/>
      <c r="AV1237" s="5"/>
      <c r="AW1237" s="17"/>
      <c r="AX1237" s="17"/>
      <c r="AY1237" s="17"/>
      <c r="AZ1237" s="19"/>
      <c r="BA1237" s="19"/>
      <c r="BB1237" s="19"/>
      <c r="BC1237" s="19"/>
      <c r="BD1237" s="17"/>
      <c r="BE1237" s="17"/>
      <c r="BF1237" s="5"/>
      <c r="BG1237" s="5"/>
      <c r="BH1237" s="5"/>
      <c r="BI1237" s="5"/>
      <c r="BJ1237" s="5"/>
      <c r="BK1237" s="5"/>
      <c r="BL1237" s="22"/>
      <c r="BM1237" s="5"/>
      <c r="BN1237" s="66"/>
      <c r="BO1237" s="40"/>
      <c r="BP1237" s="40"/>
      <c r="BQ1237" s="5"/>
      <c r="BR1237" s="351"/>
      <c r="BS1237" s="40"/>
      <c r="BT1237" s="58"/>
      <c r="BU1237" s="306"/>
      <c r="BV1237" s="40"/>
      <c r="BW1237" s="9"/>
      <c r="BX1237" s="9"/>
      <c r="BY1237" s="17"/>
      <c r="BZ1237" s="17"/>
      <c r="CA1237" s="66"/>
      <c r="CB1237" s="9"/>
      <c r="CC1237" s="9"/>
      <c r="CD1237" s="67"/>
      <c r="CE1237" s="9"/>
      <c r="CF1237" s="9"/>
      <c r="CG1237" s="67"/>
      <c r="CH1237" s="372"/>
      <c r="CI1237" s="76"/>
      <c r="CJ1237" s="76"/>
      <c r="CK1237" s="40"/>
      <c r="CL1237" s="40"/>
      <c r="CM1237" s="3"/>
      <c r="CN1237" s="7"/>
      <c r="CO1237" s="53"/>
      <c r="CP1237" s="58"/>
      <c r="CQ1237" s="58"/>
      <c r="DD1237" s="59"/>
      <c r="DE1237" s="59"/>
      <c r="DF1237" s="59"/>
      <c r="DG1237" s="59"/>
      <c r="DH1237" s="59"/>
      <c r="DI1237" s="59"/>
      <c r="DJ1237" s="59"/>
    </row>
    <row r="1238" spans="2:115" ht="14.25" customHeight="1" thickTop="1" thickBot="1" x14ac:dyDescent="0.3">
      <c r="B1238" s="254">
        <f t="shared" si="2679"/>
        <v>44606</v>
      </c>
      <c r="C1238" s="5">
        <f t="shared" si="2682"/>
        <v>54512</v>
      </c>
      <c r="D1238" s="5">
        <v>0</v>
      </c>
      <c r="E1238" s="5">
        <v>0</v>
      </c>
      <c r="F1238" s="272">
        <v>422</v>
      </c>
      <c r="G1238" s="4">
        <f t="shared" si="2680"/>
        <v>54934</v>
      </c>
      <c r="H1238" s="8">
        <f t="shared" si="2683"/>
        <v>7.7414147343704137E-3</v>
      </c>
      <c r="J1238" s="307" t="s">
        <v>38</v>
      </c>
      <c r="K1238" s="15" t="str">
        <f>K28</f>
        <v>Weekly Open</v>
      </c>
      <c r="L1238" s="14" t="s">
        <v>0</v>
      </c>
      <c r="M1238" s="14" t="s">
        <v>1</v>
      </c>
      <c r="N1238" s="14" t="s">
        <v>139</v>
      </c>
      <c r="O1238" s="15" t="s">
        <v>2</v>
      </c>
      <c r="P1238" s="16" t="s">
        <v>3</v>
      </c>
      <c r="Q1238" s="16" t="s">
        <v>12</v>
      </c>
      <c r="R1238" s="25" t="s">
        <v>25</v>
      </c>
      <c r="S1238" s="15" t="s">
        <v>9</v>
      </c>
      <c r="T1238" s="15" t="s">
        <v>4</v>
      </c>
      <c r="U1238" s="25" t="s">
        <v>26</v>
      </c>
      <c r="V1238" s="15" t="s">
        <v>6</v>
      </c>
      <c r="W1238" s="16" t="s">
        <v>10</v>
      </c>
      <c r="X1238" s="15" t="s">
        <v>5</v>
      </c>
      <c r="Y1238" s="25" t="s">
        <v>15</v>
      </c>
      <c r="Z1238" s="15" t="s">
        <v>7</v>
      </c>
      <c r="AA1238" s="322" t="s">
        <v>13</v>
      </c>
      <c r="AB1238" s="25" t="s">
        <v>14</v>
      </c>
      <c r="AC1238" s="16" t="s">
        <v>38</v>
      </c>
      <c r="AD1238" s="15" t="s">
        <v>8</v>
      </c>
      <c r="AE1238" s="15" t="s">
        <v>17</v>
      </c>
      <c r="AF1238" s="320" t="s">
        <v>36</v>
      </c>
      <c r="AG1238" s="321" t="s">
        <v>46</v>
      </c>
      <c r="AH1238" s="362" t="s">
        <v>51</v>
      </c>
      <c r="AI1238" s="15" t="s">
        <v>41</v>
      </c>
      <c r="AJ1238" s="15" t="str">
        <f>AJ28</f>
        <v>Open</v>
      </c>
      <c r="AK1238" s="15" t="str">
        <f>AK28</f>
        <v>Settle</v>
      </c>
      <c r="AL1238" s="15" t="s">
        <v>11</v>
      </c>
      <c r="AM1238" s="15" t="s">
        <v>16</v>
      </c>
      <c r="AN1238" s="24" t="s">
        <v>42</v>
      </c>
      <c r="AO1238" s="24" t="s">
        <v>43</v>
      </c>
      <c r="AP1238" s="32" t="s">
        <v>19</v>
      </c>
      <c r="AQ1238" s="21" t="s">
        <v>17</v>
      </c>
      <c r="AR1238" s="24" t="s">
        <v>79</v>
      </c>
      <c r="AS1238" s="32" t="s">
        <v>151</v>
      </c>
      <c r="AT1238" s="32" t="s">
        <v>47</v>
      </c>
      <c r="AU1238" s="34" t="s">
        <v>20</v>
      </c>
      <c r="AV1238" s="12" t="s">
        <v>16</v>
      </c>
      <c r="AW1238" s="35" t="s">
        <v>23</v>
      </c>
      <c r="AX1238" s="35" t="s">
        <v>60</v>
      </c>
      <c r="AY1238" s="35" t="s">
        <v>50</v>
      </c>
      <c r="AZ1238" s="36" t="s">
        <v>22</v>
      </c>
      <c r="BA1238" s="36" t="s">
        <v>59</v>
      </c>
      <c r="BB1238" s="36" t="s">
        <v>45</v>
      </c>
      <c r="BC1238" s="36" t="s">
        <v>60</v>
      </c>
      <c r="BD1238" s="35" t="s">
        <v>53</v>
      </c>
      <c r="BE1238" s="12" t="s">
        <v>45</v>
      </c>
      <c r="BF1238" s="12" t="s">
        <v>21</v>
      </c>
      <c r="BG1238" s="15" t="s">
        <v>57</v>
      </c>
      <c r="BH1238" s="15" t="s">
        <v>61</v>
      </c>
      <c r="BI1238" s="12" t="s">
        <v>49</v>
      </c>
      <c r="BJ1238" s="12" t="s">
        <v>52</v>
      </c>
      <c r="BK1238" s="12" t="s">
        <v>58</v>
      </c>
      <c r="BL1238" s="128" t="s">
        <v>48</v>
      </c>
      <c r="BM1238" s="12" t="s">
        <v>54</v>
      </c>
      <c r="BN1238" s="214" t="s">
        <v>62</v>
      </c>
      <c r="BO1238" s="13" t="s">
        <v>55</v>
      </c>
      <c r="BP1238" s="13" t="s">
        <v>44</v>
      </c>
      <c r="BQ1238" s="12" t="s">
        <v>56</v>
      </c>
      <c r="BR1238" s="357" t="s">
        <v>63</v>
      </c>
      <c r="BS1238" s="14" t="s">
        <v>39</v>
      </c>
      <c r="BT1238" s="129"/>
      <c r="BU1238" s="307" t="s">
        <v>38</v>
      </c>
      <c r="BV1238" s="134" t="str">
        <f>AK1238</f>
        <v>Settle</v>
      </c>
      <c r="BW1238" s="319" t="s">
        <v>99</v>
      </c>
      <c r="BX1238" s="158" t="s">
        <v>104</v>
      </c>
      <c r="BY1238" s="165" t="s">
        <v>101</v>
      </c>
      <c r="BZ1238" s="165" t="s">
        <v>102</v>
      </c>
      <c r="CA1238" s="89" t="s">
        <v>128</v>
      </c>
      <c r="CB1238" s="317" t="s">
        <v>100</v>
      </c>
      <c r="CC1238" s="318" t="s">
        <v>97</v>
      </c>
      <c r="CD1238" s="89" t="s">
        <v>98</v>
      </c>
      <c r="CE1238" s="157" t="s">
        <v>96</v>
      </c>
      <c r="CF1238" s="88" t="s">
        <v>24</v>
      </c>
      <c r="CG1238" s="89" t="s">
        <v>35</v>
      </c>
      <c r="CH1238" s="373"/>
      <c r="CI1238" s="90" t="s">
        <v>27</v>
      </c>
      <c r="CJ1238" s="80" t="s">
        <v>28</v>
      </c>
      <c r="CK1238" s="63" t="s">
        <v>81</v>
      </c>
      <c r="CL1238" s="63" t="s">
        <v>35</v>
      </c>
      <c r="CM1238" s="3"/>
      <c r="CN1238" s="7"/>
      <c r="CO1238" s="53"/>
      <c r="CP1238" s="58"/>
      <c r="CQ1238" s="58"/>
      <c r="DD1238" s="59"/>
      <c r="DE1238" s="59"/>
      <c r="DF1238" s="59"/>
      <c r="DG1238" s="59"/>
      <c r="DH1238" s="59"/>
      <c r="DI1238" s="59"/>
      <c r="DJ1238" s="59"/>
    </row>
    <row r="1239" spans="2:115" ht="16.5" thickTop="1" x14ac:dyDescent="0.25">
      <c r="B1239" s="254">
        <v>44613</v>
      </c>
      <c r="C1239" s="5">
        <f t="shared" si="2682"/>
        <v>54934</v>
      </c>
      <c r="D1239" s="5">
        <v>0</v>
      </c>
      <c r="E1239" s="5">
        <v>0</v>
      </c>
      <c r="F1239" s="272">
        <v>602</v>
      </c>
      <c r="G1239" s="4">
        <f t="shared" si="2680"/>
        <v>55536</v>
      </c>
      <c r="H1239" s="8">
        <f t="shared" si="2683"/>
        <v>1.0958604871300105E-2</v>
      </c>
      <c r="J1239" s="308" t="s">
        <v>37</v>
      </c>
      <c r="K1239" s="119"/>
      <c r="L1239" s="10"/>
      <c r="M1239" s="10"/>
      <c r="N1239" s="119"/>
      <c r="O1239" s="26"/>
      <c r="P1239" s="234">
        <f>AVERAGE(P35:P1233)</f>
        <v>3.5261751927288226E-2</v>
      </c>
      <c r="Q1239" s="175">
        <f>BL1248</f>
        <v>0.4</v>
      </c>
      <c r="R1239" s="27"/>
      <c r="S1239" s="28"/>
      <c r="T1239" s="26"/>
      <c r="U1239" s="27"/>
      <c r="V1239" s="26">
        <f>SUM(V29:V1233)</f>
        <v>6449.800000000002</v>
      </c>
      <c r="W1239" s="28"/>
      <c r="X1239" s="26"/>
      <c r="Y1239" s="27"/>
      <c r="Z1239" s="26">
        <f>SUM(Z29:Z1233)</f>
        <v>4278.9500000000044</v>
      </c>
      <c r="AA1239" s="27">
        <f>BL1249</f>
        <v>1.2999999999999999E-2</v>
      </c>
      <c r="AB1239" s="27"/>
      <c r="AC1239" s="11" t="s">
        <v>37</v>
      </c>
      <c r="AD1239" s="20"/>
      <c r="AE1239" s="23"/>
      <c r="AF1239" s="83">
        <f>BL1252</f>
        <v>1250</v>
      </c>
      <c r="AG1239" s="117">
        <v>0.98070000000000002</v>
      </c>
      <c r="AH1239" s="117">
        <f>BL1251</f>
        <v>0.18</v>
      </c>
      <c r="AI1239" s="23"/>
      <c r="AJ1239" s="23"/>
      <c r="AK1239" s="23"/>
      <c r="AL1239" s="20"/>
      <c r="AM1239" s="23"/>
      <c r="AN1239" s="74">
        <f>SUM(AN30:AN1198)</f>
        <v>649</v>
      </c>
      <c r="AO1239" s="74">
        <f>SUM(AO30:AO1198)</f>
        <v>506</v>
      </c>
      <c r="AP1239" s="118"/>
      <c r="AQ1239" s="119"/>
      <c r="AR1239" s="120"/>
      <c r="AS1239" s="118"/>
      <c r="AT1239" s="121"/>
      <c r="AU1239" s="122"/>
      <c r="AV1239" s="123"/>
      <c r="AW1239" s="124"/>
      <c r="AX1239" s="124"/>
      <c r="AY1239" s="124"/>
      <c r="AZ1239" s="125"/>
      <c r="BA1239" s="125"/>
      <c r="BB1239" s="125"/>
      <c r="BC1239" s="125"/>
      <c r="BD1239" s="124"/>
      <c r="BE1239" s="83"/>
      <c r="BF1239" s="26"/>
      <c r="BG1239" s="123"/>
      <c r="BH1239" s="123"/>
      <c r="BI1239" s="26"/>
      <c r="BJ1239" s="26"/>
      <c r="BK1239" s="26"/>
      <c r="BL1239" s="126"/>
      <c r="BM1239" s="123"/>
      <c r="BN1239" s="68"/>
      <c r="BO1239" s="249">
        <v>-39</v>
      </c>
      <c r="BP1239" s="249">
        <v>-39</v>
      </c>
      <c r="BQ1239" s="28">
        <v>-39</v>
      </c>
      <c r="BR1239" s="352"/>
      <c r="BS1239" s="28"/>
      <c r="BT1239" s="130"/>
      <c r="BU1239" s="308" t="s">
        <v>37</v>
      </c>
      <c r="BV1239" s="91"/>
      <c r="BW1239" s="28"/>
      <c r="BX1239" s="28"/>
      <c r="BY1239" s="83"/>
      <c r="BZ1239" s="83"/>
      <c r="CA1239" s="68"/>
      <c r="CB1239" s="316"/>
      <c r="CC1239" s="316"/>
      <c r="CD1239" s="68"/>
      <c r="CE1239" s="28"/>
      <c r="CF1239" s="28"/>
      <c r="CG1239" s="68"/>
      <c r="CH1239" s="374"/>
      <c r="CI1239" s="127"/>
      <c r="CJ1239" s="127"/>
      <c r="CK1239" s="91"/>
      <c r="CL1239" s="91"/>
      <c r="CM1239" s="3"/>
      <c r="CN1239" s="7"/>
    </row>
    <row r="1240" spans="2:115" x14ac:dyDescent="0.25">
      <c r="B1240" s="254">
        <v>44620</v>
      </c>
      <c r="C1240" s="5">
        <f t="shared" ref="C1240" si="2684">G1239</f>
        <v>55536</v>
      </c>
      <c r="D1240" s="5">
        <v>0</v>
      </c>
      <c r="E1240" s="5">
        <v>0</v>
      </c>
      <c r="F1240" s="272">
        <v>422</v>
      </c>
      <c r="G1240" s="4">
        <f t="shared" ref="G1240:G1244" si="2685">C1240+F1240</f>
        <v>55958</v>
      </c>
      <c r="H1240" s="8">
        <f t="shared" ref="H1240:H1244" si="2686">F1240/C1240</f>
        <v>7.5986747335061939E-3</v>
      </c>
      <c r="R1240" s="49"/>
      <c r="S1240" s="49"/>
      <c r="T1240" s="73"/>
      <c r="U1240" s="73"/>
      <c r="V1240" s="48"/>
      <c r="W1240" s="46"/>
      <c r="Y1240" s="3"/>
      <c r="Z1240" s="3"/>
      <c r="AA1240" s="3"/>
      <c r="AB1240" s="3"/>
      <c r="AD1240" s="3"/>
      <c r="AE1240" s="100"/>
      <c r="AF1240" s="3"/>
      <c r="AG1240" s="106"/>
      <c r="AI1240" s="3"/>
      <c r="AJ1240" s="3"/>
      <c r="AK1240" s="3"/>
      <c r="AL1240" s="7"/>
      <c r="AN1240" s="53"/>
      <c r="AO1240" s="84"/>
      <c r="AV1240" s="3"/>
      <c r="AW1240" s="3"/>
      <c r="AX1240" s="3"/>
      <c r="AY1240" s="3"/>
      <c r="AZ1240" s="3"/>
      <c r="BA1240" s="3"/>
      <c r="BB1240" s="3"/>
      <c r="BC1240" s="3"/>
      <c r="BD1240" s="3"/>
      <c r="BM1240" s="7"/>
      <c r="BO1240" s="6"/>
      <c r="BQ1240" s="46"/>
      <c r="BR1240" s="358"/>
      <c r="CM1240" s="3"/>
      <c r="CN1240" s="7"/>
      <c r="DD1240" s="59"/>
    </row>
    <row r="1241" spans="2:115" x14ac:dyDescent="0.25">
      <c r="B1241" s="254">
        <f t="shared" ref="B1241:B1247" si="2687">J1196</f>
        <v>44627</v>
      </c>
      <c r="C1241" s="5">
        <f t="shared" ref="C1241:C1249" si="2688">G1240</f>
        <v>55958</v>
      </c>
      <c r="D1241" s="5">
        <f t="shared" ref="D1241:E1272" si="2689">D1240</f>
        <v>0</v>
      </c>
      <c r="E1241" s="5">
        <f t="shared" si="2689"/>
        <v>0</v>
      </c>
      <c r="F1241" s="272">
        <v>842</v>
      </c>
      <c r="G1241" s="4">
        <f t="shared" si="2685"/>
        <v>56800</v>
      </c>
      <c r="H1241" s="8">
        <f t="shared" si="2686"/>
        <v>1.5046999535365811E-2</v>
      </c>
      <c r="R1241" s="49"/>
      <c r="S1241" s="49"/>
      <c r="T1241" s="73"/>
      <c r="U1241" s="73"/>
      <c r="V1241" s="48"/>
      <c r="W1241" s="46"/>
      <c r="Y1241" s="3"/>
      <c r="Z1241" s="3"/>
      <c r="AA1241" s="3"/>
      <c r="AB1241" s="3"/>
      <c r="AD1241" s="3"/>
      <c r="AE1241" s="100"/>
      <c r="AF1241" s="3"/>
      <c r="AG1241" s="106"/>
      <c r="AI1241" s="3"/>
      <c r="AJ1241" s="3"/>
      <c r="AK1241" s="3"/>
      <c r="AL1241" s="7"/>
      <c r="AN1241" s="53"/>
      <c r="AO1241" s="84"/>
      <c r="AV1241" s="3"/>
      <c r="AW1241" s="3"/>
      <c r="AX1241" s="3"/>
      <c r="AY1241" s="3"/>
      <c r="AZ1241" s="3"/>
      <c r="BA1241" s="3"/>
      <c r="BB1241" s="3"/>
      <c r="BC1241" s="3"/>
      <c r="BD1241" s="3"/>
      <c r="BM1241" s="46"/>
      <c r="CM1241" s="3"/>
      <c r="CN1241" s="53"/>
      <c r="DD1241" s="59"/>
    </row>
    <row r="1242" spans="2:115" x14ac:dyDescent="0.25">
      <c r="B1242" s="254">
        <f t="shared" si="2687"/>
        <v>44634</v>
      </c>
      <c r="C1242" s="5">
        <f t="shared" si="2688"/>
        <v>56800</v>
      </c>
      <c r="D1242" s="5">
        <f t="shared" si="2689"/>
        <v>0</v>
      </c>
      <c r="E1242" s="5">
        <f t="shared" si="2689"/>
        <v>0</v>
      </c>
      <c r="F1242" s="272">
        <v>922</v>
      </c>
      <c r="G1242" s="4">
        <f t="shared" si="2685"/>
        <v>57722</v>
      </c>
      <c r="H1242" s="8">
        <f t="shared" si="2686"/>
        <v>1.6232394366197184E-2</v>
      </c>
      <c r="R1242" s="49"/>
      <c r="S1242" s="49"/>
      <c r="T1242" s="73"/>
      <c r="U1242" s="73"/>
      <c r="V1242" s="48"/>
      <c r="W1242" s="3"/>
      <c r="AA1242" s="170"/>
      <c r="AI1242" s="107"/>
      <c r="AJ1242" s="107"/>
      <c r="AK1242" s="3"/>
      <c r="AL1242" s="84"/>
      <c r="AM1242" s="7"/>
      <c r="AN1242" s="3"/>
      <c r="AO1242" s="53"/>
      <c r="AP1242" s="49"/>
      <c r="AQ1242" s="51"/>
      <c r="AR1242" s="50"/>
      <c r="AS1242" s="85"/>
      <c r="AT1242" s="51"/>
      <c r="AU1242" s="7"/>
      <c r="AV1242" s="52"/>
      <c r="AW1242" s="3"/>
      <c r="AX1242" s="3"/>
      <c r="AY1242" s="3"/>
      <c r="AZ1242" s="3"/>
      <c r="BA1242" s="3"/>
      <c r="BB1242" s="3"/>
      <c r="BC1242" s="3"/>
      <c r="BD1242" s="3"/>
      <c r="BE1242" s="3"/>
      <c r="BF1242" s="53"/>
      <c r="BL1242" s="6"/>
      <c r="BM1242" s="64"/>
      <c r="BO1242" s="6"/>
      <c r="BQ1242" s="7"/>
      <c r="BR1242" s="358"/>
      <c r="BS1242" s="44"/>
      <c r="BU1242" s="303"/>
      <c r="BV1242" s="53"/>
      <c r="CD1242" s="7"/>
      <c r="CG1242" s="7"/>
      <c r="CI1242" s="65"/>
      <c r="CM1242" s="3"/>
      <c r="CN1242" s="53"/>
      <c r="DD1242" s="59"/>
    </row>
    <row r="1243" spans="2:115" x14ac:dyDescent="0.25">
      <c r="B1243" s="254">
        <f t="shared" si="2687"/>
        <v>44641</v>
      </c>
      <c r="C1243" s="5">
        <f t="shared" si="2688"/>
        <v>57722</v>
      </c>
      <c r="D1243" s="5">
        <f t="shared" si="2689"/>
        <v>0</v>
      </c>
      <c r="E1243" s="5">
        <f t="shared" si="2689"/>
        <v>0</v>
      </c>
      <c r="F1243" s="272">
        <v>732</v>
      </c>
      <c r="G1243" s="4">
        <f t="shared" si="2685"/>
        <v>58454</v>
      </c>
      <c r="H1243" s="8">
        <f t="shared" si="2686"/>
        <v>1.2681473268424517E-2</v>
      </c>
      <c r="R1243" s="49"/>
      <c r="S1243" s="49"/>
      <c r="T1243" s="73"/>
      <c r="U1243" s="73"/>
      <c r="V1243" s="48"/>
      <c r="W1243" s="3"/>
      <c r="AA1243" s="137"/>
      <c r="AI1243" s="107"/>
      <c r="AJ1243" s="107"/>
      <c r="AK1243" s="3"/>
      <c r="AL1243" s="84"/>
      <c r="AM1243" s="7"/>
      <c r="AN1243" s="3"/>
      <c r="AO1243" s="47"/>
      <c r="AP1243" s="49"/>
      <c r="AQ1243" s="51"/>
      <c r="AR1243" s="50"/>
      <c r="AS1243" s="85"/>
      <c r="AT1243" s="51"/>
      <c r="AU1243" s="7"/>
      <c r="AV1243" s="52"/>
      <c r="AW1243" s="3"/>
      <c r="AX1243" s="3"/>
      <c r="AY1243" s="3"/>
      <c r="AZ1243" s="3"/>
      <c r="BA1243" s="3"/>
      <c r="BB1243" s="1"/>
      <c r="BC1243" s="1"/>
      <c r="BD1243" s="1"/>
      <c r="BE1243" s="1"/>
      <c r="BF1243" s="95"/>
      <c r="BL1243" s="6"/>
      <c r="BM1243" s="64"/>
      <c r="BO1243" s="6"/>
      <c r="BP1243" s="6"/>
      <c r="BQ1243" s="7"/>
      <c r="BR1243" s="358"/>
      <c r="BS1243" s="44"/>
      <c r="BT1243" s="6"/>
      <c r="BU1243" s="303"/>
      <c r="BV1243" s="53"/>
      <c r="CD1243" s="7"/>
      <c r="CG1243" s="7"/>
      <c r="CM1243" s="3"/>
      <c r="DD1243" s="59"/>
    </row>
    <row r="1244" spans="2:115" x14ac:dyDescent="0.25">
      <c r="B1244" s="254">
        <f t="shared" si="2687"/>
        <v>44648</v>
      </c>
      <c r="C1244" s="5">
        <f t="shared" si="2688"/>
        <v>58454</v>
      </c>
      <c r="D1244" s="5">
        <f t="shared" si="2689"/>
        <v>0</v>
      </c>
      <c r="E1244" s="5">
        <f t="shared" si="2689"/>
        <v>0</v>
      </c>
      <c r="F1244" s="272">
        <v>1082</v>
      </c>
      <c r="G1244" s="4">
        <f t="shared" si="2685"/>
        <v>59536</v>
      </c>
      <c r="H1244" s="8">
        <f t="shared" si="2686"/>
        <v>1.8510281588941732E-2</v>
      </c>
      <c r="R1244" s="49"/>
      <c r="S1244" s="49"/>
      <c r="T1244" s="73"/>
      <c r="U1244" s="73"/>
      <c r="V1244" s="48"/>
      <c r="W1244" s="3"/>
      <c r="AA1244" s="137"/>
      <c r="AI1244" s="107"/>
      <c r="AJ1244" s="107"/>
      <c r="AK1244" s="3"/>
      <c r="AL1244" s="84"/>
      <c r="AM1244" s="7"/>
      <c r="AN1244" s="3"/>
      <c r="AO1244" s="47"/>
      <c r="AP1244" s="49"/>
      <c r="AQ1244" s="51"/>
      <c r="AR1244" s="50"/>
      <c r="AS1244" s="85"/>
      <c r="AT1244" s="51"/>
      <c r="AU1244" s="7"/>
      <c r="AV1244" s="52"/>
      <c r="AW1244" s="3"/>
      <c r="AX1244" s="3"/>
      <c r="AY1244" s="3"/>
      <c r="AZ1244" s="3"/>
      <c r="BA1244" s="3"/>
      <c r="BB1244" s="1"/>
      <c r="BC1244" s="1"/>
      <c r="BD1244" s="1"/>
      <c r="BE1244" s="1"/>
      <c r="BF1244" s="95"/>
      <c r="BL1244" s="6"/>
      <c r="BM1244" s="64"/>
      <c r="BO1244" s="6"/>
      <c r="BQ1244" s="46"/>
      <c r="BR1244" s="358"/>
      <c r="BS1244" s="44"/>
      <c r="BT1244" s="3"/>
      <c r="BU1244" s="309"/>
      <c r="BV1244" s="65"/>
      <c r="CD1244" s="7"/>
      <c r="CE1244" s="3"/>
      <c r="CG1244" s="7"/>
      <c r="CI1244" s="7"/>
      <c r="CJ1244" s="7"/>
      <c r="CK1244" s="53"/>
      <c r="CL1244" s="53"/>
      <c r="CM1244" s="3"/>
      <c r="DD1244" s="59"/>
    </row>
    <row r="1245" spans="2:115" x14ac:dyDescent="0.25">
      <c r="B1245" s="254">
        <f t="shared" si="2687"/>
        <v>44655</v>
      </c>
      <c r="C1245" s="5">
        <f t="shared" si="2688"/>
        <v>59536</v>
      </c>
      <c r="D1245" s="5">
        <f t="shared" si="2689"/>
        <v>0</v>
      </c>
      <c r="E1245" s="5">
        <f t="shared" si="2689"/>
        <v>0</v>
      </c>
      <c r="F1245" s="367">
        <v>452</v>
      </c>
      <c r="G1245" s="4">
        <f t="shared" ref="G1245:G1249" si="2690">C1245+F1245</f>
        <v>59988</v>
      </c>
      <c r="H1245" s="8">
        <f t="shared" ref="H1245:H1249" si="2691">F1245/C1245</f>
        <v>7.592045149153453E-3</v>
      </c>
      <c r="R1245" s="49"/>
      <c r="S1245" s="49"/>
      <c r="T1245" s="73"/>
      <c r="U1245" s="73"/>
      <c r="V1245" s="48"/>
      <c r="W1245" s="3"/>
      <c r="AA1245" s="137"/>
      <c r="AI1245" s="107"/>
      <c r="AJ1245" s="107"/>
      <c r="AK1245" s="47"/>
      <c r="AL1245" s="84"/>
      <c r="AM1245" s="7"/>
      <c r="AN1245" s="53"/>
      <c r="AO1245" s="53"/>
      <c r="AP1245" s="49"/>
      <c r="AQ1245" s="51"/>
      <c r="AR1245" s="50"/>
      <c r="AS1245" s="85"/>
      <c r="AT1245" s="51"/>
      <c r="AU1245" s="7"/>
      <c r="AV1245" s="52"/>
      <c r="AW1245" s="3"/>
      <c r="AX1245" s="3"/>
      <c r="AY1245" s="3"/>
      <c r="AZ1245" s="3"/>
      <c r="BA1245" s="3"/>
      <c r="BB1245" s="1"/>
      <c r="BC1245" s="1"/>
      <c r="BD1245" s="1"/>
      <c r="BE1245" s="1"/>
      <c r="BF1245" s="95"/>
      <c r="BL1245" s="6"/>
      <c r="BM1245" s="64"/>
      <c r="BO1245" s="6"/>
      <c r="BQ1245" s="7"/>
      <c r="BR1245" s="358"/>
      <c r="BS1245" s="44"/>
      <c r="BT1245" s="3"/>
      <c r="BU1245" s="309"/>
      <c r="BV1245" s="65"/>
      <c r="CD1245" s="7"/>
      <c r="CE1245" s="3"/>
      <c r="CG1245" s="7"/>
      <c r="CI1245" s="7"/>
      <c r="CJ1245" s="7"/>
      <c r="CK1245" s="53"/>
      <c r="CL1245" s="53"/>
      <c r="CM1245" s="3"/>
      <c r="DD1245" s="59"/>
    </row>
    <row r="1246" spans="2:115" x14ac:dyDescent="0.25">
      <c r="B1246" s="254">
        <f t="shared" si="2687"/>
        <v>44662</v>
      </c>
      <c r="C1246" s="5">
        <f t="shared" si="2688"/>
        <v>59988</v>
      </c>
      <c r="D1246" s="5">
        <f t="shared" si="2689"/>
        <v>0</v>
      </c>
      <c r="E1246" s="5">
        <f t="shared" si="2689"/>
        <v>0</v>
      </c>
      <c r="F1246" s="272">
        <v>641</v>
      </c>
      <c r="G1246" s="4">
        <f t="shared" si="2690"/>
        <v>60629</v>
      </c>
      <c r="H1246" s="8">
        <f t="shared" si="2691"/>
        <v>1.0685470427418816E-2</v>
      </c>
      <c r="R1246" s="49"/>
      <c r="S1246" s="49"/>
      <c r="T1246" s="73"/>
      <c r="U1246" s="73"/>
      <c r="V1246" s="48"/>
      <c r="W1246" s="3"/>
      <c r="AA1246" s="137"/>
      <c r="AI1246" s="107"/>
      <c r="AJ1246" s="107"/>
      <c r="AK1246" s="47"/>
      <c r="AL1246" s="84"/>
      <c r="AM1246" s="7"/>
      <c r="AN1246" s="53"/>
      <c r="AO1246" s="53"/>
      <c r="AP1246" s="49"/>
      <c r="AQ1246" s="51"/>
      <c r="AR1246" s="50"/>
      <c r="AS1246" s="85"/>
      <c r="AT1246" s="51"/>
      <c r="AU1246" s="7"/>
      <c r="AV1246" s="52"/>
      <c r="AW1246" s="3"/>
      <c r="AX1246" s="3"/>
      <c r="AY1246" s="3"/>
      <c r="AZ1246" s="3"/>
      <c r="BA1246" s="3"/>
      <c r="BB1246" s="1"/>
      <c r="BC1246" s="1"/>
      <c r="BD1246" s="1"/>
      <c r="BE1246" s="1"/>
      <c r="BF1246" s="95"/>
      <c r="BL1246" s="6"/>
      <c r="BM1246" s="64"/>
      <c r="BO1246" s="6"/>
      <c r="BP1246" s="46"/>
      <c r="BQ1246" s="7"/>
      <c r="BR1246" s="358"/>
      <c r="BS1246" s="44"/>
      <c r="BT1246" s="3"/>
      <c r="BU1246" s="309"/>
      <c r="BV1246" s="65"/>
      <c r="CB1246" s="46"/>
      <c r="CD1246" s="7"/>
      <c r="CE1246" s="3"/>
      <c r="CG1246" s="7"/>
      <c r="CI1246" s="7"/>
      <c r="CJ1246" s="7"/>
      <c r="CK1246" s="53"/>
      <c r="CL1246" s="53"/>
      <c r="CM1246" s="3"/>
      <c r="DD1246" s="59"/>
    </row>
    <row r="1247" spans="2:115" x14ac:dyDescent="0.25">
      <c r="B1247" s="254">
        <f t="shared" si="2687"/>
        <v>44669</v>
      </c>
      <c r="C1247" s="5">
        <f t="shared" si="2688"/>
        <v>60629</v>
      </c>
      <c r="D1247" s="5">
        <f t="shared" si="2689"/>
        <v>0</v>
      </c>
      <c r="E1247" s="5">
        <f t="shared" si="2689"/>
        <v>0</v>
      </c>
      <c r="F1247" s="66">
        <f>BR1202</f>
        <v>562</v>
      </c>
      <c r="G1247" s="4">
        <f t="shared" si="2690"/>
        <v>61191</v>
      </c>
      <c r="H1247" s="8">
        <f t="shared" si="2691"/>
        <v>9.2694914974682085E-3</v>
      </c>
      <c r="R1247" s="49"/>
      <c r="S1247" s="49"/>
      <c r="T1247" s="73"/>
      <c r="U1247" s="73"/>
      <c r="V1247" s="48"/>
      <c r="W1247" s="3"/>
      <c r="AA1247" s="137"/>
      <c r="AI1247" s="107"/>
      <c r="AJ1247" s="107"/>
      <c r="AK1247" s="47"/>
      <c r="AL1247" s="84"/>
      <c r="AM1247" s="7"/>
      <c r="AN1247" s="53"/>
      <c r="AO1247" s="53"/>
      <c r="AP1247" s="49"/>
      <c r="AQ1247" s="51"/>
      <c r="AR1247" s="50"/>
      <c r="AS1247" s="85"/>
      <c r="AT1247" s="51"/>
      <c r="AU1247" s="7"/>
      <c r="AV1247" s="52"/>
      <c r="AW1247" s="3"/>
      <c r="AX1247" s="3"/>
      <c r="AY1247" s="3"/>
      <c r="AZ1247" s="3"/>
      <c r="BA1247" s="3"/>
      <c r="BB1247" s="1"/>
      <c r="BC1247" s="1"/>
      <c r="BD1247" s="1"/>
      <c r="BE1247" s="1"/>
      <c r="BF1247" s="95"/>
      <c r="BK1247" s="93" t="s">
        <v>82</v>
      </c>
      <c r="BL1247" s="93"/>
      <c r="BM1247" s="139" t="s">
        <v>87</v>
      </c>
      <c r="BN1247" s="138">
        <f>AK1198</f>
        <v>1954.2</v>
      </c>
      <c r="BO1247" s="1" t="s">
        <v>89</v>
      </c>
      <c r="BP1247" s="1" t="s">
        <v>88</v>
      </c>
      <c r="BQ1247" s="138" t="s">
        <v>90</v>
      </c>
      <c r="BR1247" s="358"/>
      <c r="BS1247" s="6"/>
      <c r="BT1247" s="64"/>
      <c r="BU1247" s="303"/>
      <c r="BV1247" s="6"/>
      <c r="BY1247" s="6"/>
      <c r="BZ1247" s="44"/>
      <c r="CA1247" s="269"/>
      <c r="CB1247" s="3"/>
      <c r="CC1247" s="65"/>
      <c r="CD1247" s="7"/>
      <c r="CF1247" s="53"/>
      <c r="CG1247" s="53"/>
      <c r="CJ1247" s="7"/>
      <c r="CK1247" s="7"/>
      <c r="CL1247" s="7"/>
      <c r="CM1247" s="7"/>
      <c r="DD1247" s="59"/>
    </row>
    <row r="1248" spans="2:115" x14ac:dyDescent="0.25">
      <c r="B1248" s="254">
        <f t="shared" ref="B1248:B1261" si="2692">J1203</f>
        <v>44676</v>
      </c>
      <c r="C1248" s="5">
        <f>G1247</f>
        <v>61191</v>
      </c>
      <c r="D1248" s="5">
        <f>D1247</f>
        <v>0</v>
      </c>
      <c r="E1248" s="5">
        <f>E1247</f>
        <v>0</v>
      </c>
      <c r="F1248" s="66">
        <f>BR1203</f>
        <v>452.00000000000011</v>
      </c>
      <c r="G1248" s="4">
        <f t="shared" si="2690"/>
        <v>61643</v>
      </c>
      <c r="H1248" s="8">
        <f t="shared" si="2691"/>
        <v>7.3867071955026082E-3</v>
      </c>
      <c r="R1248" s="49"/>
      <c r="S1248" s="49"/>
      <c r="T1248" s="73"/>
      <c r="U1248" s="73"/>
      <c r="V1248" s="48"/>
      <c r="W1248" s="3"/>
      <c r="AA1248" s="137"/>
      <c r="AI1248" s="107"/>
      <c r="AJ1248" s="107"/>
      <c r="AK1248" s="47"/>
      <c r="AL1248" s="84"/>
      <c r="AM1248" s="7"/>
      <c r="AN1248" s="53"/>
      <c r="AO1248" s="53"/>
      <c r="AP1248" s="49"/>
      <c r="AQ1248" s="51"/>
      <c r="AR1248" s="50"/>
      <c r="AS1248" s="85"/>
      <c r="AT1248" s="51"/>
      <c r="AU1248" s="7"/>
      <c r="AV1248" s="52"/>
      <c r="AW1248" s="3"/>
      <c r="AX1248" s="3"/>
      <c r="AY1248" s="3"/>
      <c r="AZ1248" s="3"/>
      <c r="BA1248" s="3"/>
      <c r="BB1248" s="1"/>
      <c r="BC1248" s="1"/>
      <c r="BD1248" s="1"/>
      <c r="BE1248" s="1"/>
      <c r="BF1248" s="95"/>
      <c r="BK1248" s="102" t="s">
        <v>67</v>
      </c>
      <c r="BL1248" s="103">
        <v>0.4</v>
      </c>
      <c r="BM1248" s="139" t="s">
        <v>84</v>
      </c>
      <c r="BN1248" s="139">
        <f>AD1198</f>
        <v>1905</v>
      </c>
      <c r="BO1248" s="97">
        <f>AE1198</f>
        <v>9.9</v>
      </c>
      <c r="BP1248" s="97">
        <f>BN1247-BN1248</f>
        <v>49.200000000000045</v>
      </c>
      <c r="BQ1248" s="138">
        <v>4.4000000000000004</v>
      </c>
      <c r="BR1248" s="358"/>
      <c r="BS1248" s="6"/>
      <c r="BT1248" s="64"/>
      <c r="BU1248" s="303"/>
      <c r="BV1248" s="6"/>
      <c r="BY1248" s="6"/>
      <c r="BZ1248" s="44"/>
      <c r="CA1248" s="269"/>
      <c r="CB1248" s="3"/>
      <c r="CC1248" s="65"/>
      <c r="CD1248" s="7"/>
      <c r="CF1248" s="53"/>
      <c r="CG1248" s="53"/>
      <c r="CJ1248" s="7"/>
      <c r="CK1248" s="7"/>
      <c r="CL1248" s="7"/>
      <c r="CM1248" s="7"/>
      <c r="DD1248" s="59"/>
    </row>
    <row r="1249" spans="2:108" x14ac:dyDescent="0.25">
      <c r="B1249" s="254">
        <f t="shared" si="2692"/>
        <v>44683</v>
      </c>
      <c r="C1249" s="5">
        <f t="shared" si="2688"/>
        <v>61643</v>
      </c>
      <c r="D1249" s="5">
        <f t="shared" si="2689"/>
        <v>0</v>
      </c>
      <c r="E1249" s="5">
        <f t="shared" si="2689"/>
        <v>0</v>
      </c>
      <c r="F1249" s="66">
        <f>BR1204-130</f>
        <v>822</v>
      </c>
      <c r="G1249" s="4">
        <f t="shared" si="2690"/>
        <v>62465</v>
      </c>
      <c r="H1249" s="8">
        <f t="shared" si="2691"/>
        <v>1.3334847427931801E-2</v>
      </c>
      <c r="R1249" s="49"/>
      <c r="S1249" s="49"/>
      <c r="T1249" s="73"/>
      <c r="U1249" s="73"/>
      <c r="V1249" s="48"/>
      <c r="W1249" s="3"/>
      <c r="AA1249" s="137"/>
      <c r="AI1249" s="107"/>
      <c r="AJ1249" s="107"/>
      <c r="AK1249" s="47"/>
      <c r="AL1249" s="84"/>
      <c r="AM1249" s="7"/>
      <c r="AN1249" s="53"/>
      <c r="AO1249" s="53"/>
      <c r="AP1249" s="49"/>
      <c r="AQ1249" s="51"/>
      <c r="AR1249" s="50"/>
      <c r="AS1249" s="85"/>
      <c r="AT1249" s="51"/>
      <c r="AU1249" s="7"/>
      <c r="AV1249" s="52"/>
      <c r="AW1249" s="3"/>
      <c r="AX1249" s="3"/>
      <c r="AY1249" s="3"/>
      <c r="AZ1249" s="3"/>
      <c r="BA1249" s="3"/>
      <c r="BB1249" s="1"/>
      <c r="BC1249" s="1"/>
      <c r="BD1249" s="1"/>
      <c r="BE1249" s="1"/>
      <c r="BF1249" s="95"/>
      <c r="BK1249" s="102" t="s">
        <v>68</v>
      </c>
      <c r="BL1249" s="103">
        <v>1.2999999999999999E-2</v>
      </c>
      <c r="BM1249" s="139" t="s">
        <v>85</v>
      </c>
      <c r="BN1249" s="139">
        <f>AL1198</f>
        <v>1955</v>
      </c>
      <c r="BO1249" s="97">
        <f>AM1198</f>
        <v>7.6000000000000005</v>
      </c>
      <c r="BP1249" s="97">
        <f>BN1249-BN1247</f>
        <v>0.79999999999995453</v>
      </c>
      <c r="BQ1249" s="138">
        <v>5.6</v>
      </c>
      <c r="BR1249" s="358"/>
      <c r="BS1249" s="6"/>
      <c r="BT1249" s="64"/>
      <c r="BU1249" s="303"/>
      <c r="BV1249" s="6"/>
      <c r="BY1249" s="6"/>
      <c r="BZ1249" s="44"/>
      <c r="CA1249" s="269"/>
      <c r="CB1249" s="3"/>
      <c r="CC1249" s="65"/>
      <c r="CD1249" s="7"/>
      <c r="CF1249" s="53"/>
      <c r="CG1249" s="53"/>
      <c r="CJ1249" s="7"/>
      <c r="CK1249" s="7"/>
      <c r="CL1249" s="7"/>
      <c r="DD1249" s="59"/>
    </row>
    <row r="1250" spans="2:108" x14ac:dyDescent="0.25">
      <c r="B1250" s="254">
        <f t="shared" si="2692"/>
        <v>44690</v>
      </c>
      <c r="C1250" s="5">
        <f t="shared" ref="C1250" si="2693">G1249</f>
        <v>62465</v>
      </c>
      <c r="D1250" s="5">
        <f t="shared" si="2689"/>
        <v>0</v>
      </c>
      <c r="E1250" s="5">
        <f t="shared" si="2689"/>
        <v>0</v>
      </c>
      <c r="F1250" s="66">
        <f t="shared" ref="F1250:F1261" si="2694">BR1205</f>
        <v>-12478</v>
      </c>
      <c r="G1250" s="4">
        <f t="shared" ref="G1250" si="2695">C1250+F1250</f>
        <v>49987</v>
      </c>
      <c r="H1250" s="8">
        <f t="shared" ref="H1250" si="2696">F1250/C1250</f>
        <v>-0.19975986552469382</v>
      </c>
      <c r="R1250" s="49"/>
      <c r="S1250" s="49"/>
      <c r="T1250" s="73"/>
      <c r="U1250" s="73"/>
      <c r="V1250" s="48"/>
      <c r="W1250" s="3"/>
      <c r="AA1250" s="137"/>
      <c r="AI1250" s="107"/>
      <c r="AJ1250" s="107"/>
      <c r="AK1250" s="47"/>
      <c r="AL1250" s="84"/>
      <c r="AM1250" s="7"/>
      <c r="AN1250" s="53"/>
      <c r="AO1250" s="53"/>
      <c r="AP1250" s="49"/>
      <c r="AQ1250" s="51"/>
      <c r="AR1250" s="50"/>
      <c r="AS1250" s="85"/>
      <c r="AT1250" s="51"/>
      <c r="AU1250" s="7"/>
      <c r="AV1250" s="52"/>
      <c r="AW1250" s="3"/>
      <c r="AX1250" s="3"/>
      <c r="AY1250" s="3"/>
      <c r="AZ1250" s="3"/>
      <c r="BA1250" s="3"/>
      <c r="BB1250" s="1"/>
      <c r="BC1250" s="1"/>
      <c r="BD1250" s="1"/>
      <c r="BE1250" s="1"/>
      <c r="BF1250" s="95"/>
      <c r="BK1250" s="94" t="s">
        <v>46</v>
      </c>
      <c r="BL1250" s="99">
        <v>0.97</v>
      </c>
      <c r="BM1250" s="139" t="s">
        <v>86</v>
      </c>
      <c r="BN1250" s="138">
        <f>AVERAGE(BN1248:BN1249)</f>
        <v>1930</v>
      </c>
      <c r="BO1250" s="1"/>
      <c r="BP1250" s="1"/>
      <c r="BQ1250" s="138"/>
      <c r="BR1250" s="358"/>
      <c r="BS1250" s="6"/>
      <c r="BT1250" s="64"/>
      <c r="BU1250" s="303"/>
      <c r="BV1250" s="6"/>
      <c r="BY1250" s="6"/>
      <c r="BZ1250" s="44"/>
      <c r="CA1250" s="269"/>
      <c r="CB1250" s="3"/>
      <c r="CC1250" s="65"/>
      <c r="CD1250" s="7"/>
      <c r="CF1250" s="53"/>
      <c r="CG1250" s="53"/>
      <c r="CJ1250" s="7"/>
      <c r="CK1250" s="7"/>
      <c r="CL1250" s="7"/>
      <c r="CM1250" s="58"/>
      <c r="DD1250" s="59"/>
    </row>
    <row r="1251" spans="2:108" x14ac:dyDescent="0.25">
      <c r="B1251" s="254">
        <f t="shared" si="2692"/>
        <v>44697</v>
      </c>
      <c r="C1251" s="5">
        <f t="shared" ref="C1251:C1254" si="2697">G1250</f>
        <v>49987</v>
      </c>
      <c r="D1251" s="5">
        <f t="shared" si="2689"/>
        <v>0</v>
      </c>
      <c r="E1251" s="5">
        <f t="shared" si="2689"/>
        <v>0</v>
      </c>
      <c r="F1251" s="66">
        <f t="shared" si="2694"/>
        <v>502.00000000000011</v>
      </c>
      <c r="G1251" s="4">
        <f t="shared" ref="G1251:G1254" si="2698">C1251+F1251</f>
        <v>50489</v>
      </c>
      <c r="H1251" s="8">
        <f t="shared" ref="H1251:H1254" si="2699">F1251/C1251</f>
        <v>1.0042611078880511E-2</v>
      </c>
      <c r="R1251" s="49"/>
      <c r="S1251" s="49"/>
      <c r="T1251" s="73"/>
      <c r="U1251" s="73"/>
      <c r="V1251" s="48"/>
      <c r="W1251" s="3"/>
      <c r="AA1251" s="137"/>
      <c r="AI1251" s="107"/>
      <c r="AJ1251" s="107"/>
      <c r="AK1251" s="47"/>
      <c r="AL1251" s="84"/>
      <c r="AM1251" s="7"/>
      <c r="AN1251" s="53"/>
      <c r="AO1251" s="53"/>
      <c r="AP1251" s="49"/>
      <c r="AQ1251" s="51"/>
      <c r="AR1251" s="50"/>
      <c r="AS1251" s="85"/>
      <c r="AT1251" s="51"/>
      <c r="AU1251" s="7"/>
      <c r="AV1251" s="52"/>
      <c r="AW1251" s="3"/>
      <c r="AX1251" s="3"/>
      <c r="AY1251" s="3"/>
      <c r="AZ1251" s="3"/>
      <c r="BA1251" s="3"/>
      <c r="BB1251" s="1"/>
      <c r="BC1251" s="1"/>
      <c r="BD1251" s="1"/>
      <c r="BE1251" s="1"/>
      <c r="BF1251" s="95"/>
      <c r="BK1251" s="94" t="s">
        <v>66</v>
      </c>
      <c r="BL1251" s="99">
        <v>0.18</v>
      </c>
      <c r="BM1251" s="139"/>
      <c r="BN1251" s="138"/>
      <c r="BO1251" s="1"/>
      <c r="BP1251" s="1"/>
      <c r="BQ1251" s="138"/>
      <c r="BR1251" s="358"/>
      <c r="BS1251" s="6"/>
      <c r="BT1251" s="64"/>
      <c r="BU1251" s="303"/>
      <c r="BV1251" s="6"/>
      <c r="BY1251" s="6"/>
      <c r="BZ1251" s="44"/>
      <c r="CA1251" s="269"/>
      <c r="CB1251" s="3"/>
      <c r="CC1251" s="65"/>
      <c r="CD1251" s="7"/>
      <c r="CF1251" s="53"/>
      <c r="CG1251" s="53"/>
      <c r="CJ1251" s="7"/>
      <c r="CK1251" s="7"/>
      <c r="CL1251" s="7"/>
      <c r="CM1251" s="58"/>
      <c r="DD1251" s="59"/>
    </row>
    <row r="1252" spans="2:108" x14ac:dyDescent="0.25">
      <c r="B1252" s="254">
        <f t="shared" si="2692"/>
        <v>44704</v>
      </c>
      <c r="C1252" s="5">
        <f t="shared" si="2697"/>
        <v>50489</v>
      </c>
      <c r="D1252" s="5">
        <f t="shared" si="2689"/>
        <v>0</v>
      </c>
      <c r="E1252" s="5">
        <f t="shared" si="2689"/>
        <v>0</v>
      </c>
      <c r="F1252" s="66">
        <f t="shared" si="2694"/>
        <v>0</v>
      </c>
      <c r="G1252" s="4">
        <f t="shared" si="2698"/>
        <v>50489</v>
      </c>
      <c r="H1252" s="8">
        <f t="shared" si="2699"/>
        <v>0</v>
      </c>
      <c r="R1252" s="49"/>
      <c r="S1252" s="49"/>
      <c r="T1252" s="73"/>
      <c r="U1252" s="73"/>
      <c r="V1252" s="48"/>
      <c r="W1252" s="3"/>
      <c r="AA1252" s="137"/>
      <c r="AI1252" s="107"/>
      <c r="AJ1252" s="107"/>
      <c r="AK1252" s="47"/>
      <c r="AL1252" s="84"/>
      <c r="AM1252" s="7"/>
      <c r="AN1252" s="53"/>
      <c r="AO1252" s="53"/>
      <c r="AP1252" s="49"/>
      <c r="AQ1252" s="51"/>
      <c r="AR1252" s="50"/>
      <c r="AS1252" s="85"/>
      <c r="AT1252" s="51"/>
      <c r="AU1252" s="7"/>
      <c r="AV1252" s="52"/>
      <c r="AW1252" s="3"/>
      <c r="AX1252" s="3"/>
      <c r="AY1252" s="3"/>
      <c r="AZ1252" s="3"/>
      <c r="BA1252" s="3"/>
      <c r="BB1252" s="1"/>
      <c r="BC1252" s="1"/>
      <c r="BD1252" s="1"/>
      <c r="BE1252" s="1"/>
      <c r="BF1252" s="95"/>
      <c r="BK1252" s="94" t="s">
        <v>77</v>
      </c>
      <c r="BL1252" s="96">
        <v>1250</v>
      </c>
      <c r="BM1252" s="139"/>
      <c r="BN1252" s="138"/>
      <c r="BO1252" s="1"/>
      <c r="BP1252" s="1"/>
      <c r="BQ1252" s="138"/>
      <c r="BR1252" s="358"/>
      <c r="BS1252" s="6"/>
      <c r="BT1252" s="64"/>
      <c r="BU1252" s="303"/>
      <c r="BV1252" s="6"/>
      <c r="BY1252" s="6"/>
      <c r="BZ1252" s="44"/>
      <c r="CA1252" s="269"/>
      <c r="CB1252" s="3"/>
      <c r="CC1252" s="65"/>
      <c r="CD1252" s="7"/>
      <c r="CF1252" s="53"/>
      <c r="CG1252" s="53"/>
      <c r="CJ1252" s="7"/>
      <c r="CK1252" s="7"/>
      <c r="CL1252" s="7"/>
      <c r="CM1252" s="58"/>
      <c r="DD1252" s="59"/>
    </row>
    <row r="1253" spans="2:108" ht="17.25" customHeight="1" x14ac:dyDescent="0.25">
      <c r="B1253" s="254">
        <f t="shared" si="2692"/>
        <v>44711</v>
      </c>
      <c r="C1253" s="5">
        <f t="shared" si="2697"/>
        <v>50489</v>
      </c>
      <c r="D1253" s="5">
        <f t="shared" si="2689"/>
        <v>0</v>
      </c>
      <c r="E1253" s="5">
        <f t="shared" si="2689"/>
        <v>0</v>
      </c>
      <c r="F1253" s="66">
        <f t="shared" si="2694"/>
        <v>372</v>
      </c>
      <c r="G1253" s="4">
        <f t="shared" si="2698"/>
        <v>50861</v>
      </c>
      <c r="H1253" s="8">
        <f t="shared" si="2699"/>
        <v>7.3679415318188123E-3</v>
      </c>
      <c r="R1253" s="49"/>
      <c r="S1253" s="49"/>
      <c r="T1253" s="73"/>
      <c r="U1253" s="73"/>
      <c r="V1253" s="48"/>
      <c r="W1253" s="3"/>
      <c r="AA1253" s="137"/>
      <c r="AI1253" s="107"/>
      <c r="AJ1253" s="107"/>
      <c r="AK1253" s="47"/>
      <c r="AL1253" s="84"/>
      <c r="AM1253" s="7"/>
      <c r="AN1253" s="53"/>
      <c r="AO1253" s="53"/>
      <c r="AP1253" s="49"/>
      <c r="AQ1253" s="51"/>
      <c r="AR1253" s="50"/>
      <c r="AS1253" s="85"/>
      <c r="AT1253" s="51"/>
      <c r="AU1253" s="7"/>
      <c r="AV1253" s="52"/>
      <c r="AW1253" s="3"/>
      <c r="AX1253" s="3"/>
      <c r="AY1253" s="3"/>
      <c r="AZ1253" s="3"/>
      <c r="BA1253" s="3"/>
      <c r="BB1253" s="1"/>
      <c r="BC1253" s="1"/>
      <c r="BD1253" s="1"/>
      <c r="BE1253" s="1"/>
      <c r="BF1253" s="95"/>
      <c r="BK1253"/>
      <c r="BL1253"/>
      <c r="BM1253" s="139"/>
      <c r="BN1253" s="1"/>
      <c r="BO1253" s="238" t="s">
        <v>93</v>
      </c>
      <c r="BP1253" s="238"/>
      <c r="BQ1253" s="238"/>
      <c r="BR1253" s="358"/>
      <c r="BS1253" s="6"/>
      <c r="BT1253" s="64"/>
      <c r="BU1253" s="303"/>
      <c r="BV1253" s="6"/>
      <c r="BY1253" s="6"/>
      <c r="BZ1253" s="44"/>
      <c r="CA1253" s="269"/>
      <c r="CB1253" s="3"/>
      <c r="CC1253" s="65"/>
      <c r="CD1253" s="7"/>
      <c r="CF1253" s="53"/>
      <c r="CG1253" s="53"/>
      <c r="CJ1253" s="7"/>
      <c r="CK1253" s="7"/>
      <c r="CL1253" s="7"/>
      <c r="CM1253" s="58"/>
      <c r="DD1253" s="59"/>
    </row>
    <row r="1254" spans="2:108" x14ac:dyDescent="0.25">
      <c r="B1254" s="254">
        <f t="shared" si="2692"/>
        <v>44718</v>
      </c>
      <c r="C1254" s="5">
        <f t="shared" si="2697"/>
        <v>50861</v>
      </c>
      <c r="D1254" s="5">
        <f t="shared" si="2689"/>
        <v>0</v>
      </c>
      <c r="E1254" s="5">
        <f t="shared" si="2689"/>
        <v>0</v>
      </c>
      <c r="F1254" s="66">
        <f t="shared" si="2694"/>
        <v>462</v>
      </c>
      <c r="G1254" s="4">
        <f t="shared" si="2698"/>
        <v>51323</v>
      </c>
      <c r="H1254" s="8">
        <f t="shared" si="2699"/>
        <v>9.0835807396630035E-3</v>
      </c>
      <c r="R1254" s="49"/>
      <c r="S1254" s="49"/>
      <c r="T1254" s="73"/>
      <c r="U1254" s="73"/>
      <c r="V1254" s="48"/>
      <c r="W1254" s="3"/>
      <c r="AA1254" s="137"/>
      <c r="AI1254" s="107"/>
      <c r="AJ1254" s="107"/>
      <c r="AK1254" s="47"/>
      <c r="AL1254" s="84"/>
      <c r="AM1254" s="7"/>
      <c r="AN1254" s="53"/>
      <c r="AO1254" s="53"/>
      <c r="AP1254" s="49"/>
      <c r="AQ1254" s="51"/>
      <c r="AR1254" s="50"/>
      <c r="AS1254" s="85"/>
      <c r="AT1254" s="51"/>
      <c r="AU1254" s="7"/>
      <c r="AV1254" s="52"/>
      <c r="AW1254" s="3"/>
      <c r="AX1254" s="3"/>
      <c r="AY1254" s="3"/>
      <c r="AZ1254" s="3"/>
      <c r="BA1254" s="3"/>
      <c r="BB1254" s="1"/>
      <c r="BC1254" s="1"/>
      <c r="BD1254" s="1"/>
      <c r="BE1254" s="1"/>
      <c r="BF1254" s="95"/>
      <c r="BK1254" s="94" t="s">
        <v>83</v>
      </c>
      <c r="BL1254" s="96"/>
      <c r="BM1254" s="1"/>
      <c r="BN1254" s="1"/>
      <c r="BO1254" s="143">
        <f>B299</f>
        <v>38355</v>
      </c>
      <c r="BP1254" s="145">
        <f>BV299</f>
        <v>419.5</v>
      </c>
      <c r="BQ1254" s="160">
        <f>BP1254*100</f>
        <v>41950</v>
      </c>
      <c r="BR1254" s="358"/>
      <c r="BS1254" s="6"/>
      <c r="BT1254" s="64"/>
      <c r="BU1254" s="303"/>
      <c r="BV1254" s="6"/>
      <c r="BY1254" s="6"/>
      <c r="BZ1254" s="44"/>
      <c r="CA1254" s="269"/>
      <c r="CB1254" s="3"/>
      <c r="CC1254" s="65"/>
      <c r="CD1254" s="7"/>
      <c r="CF1254" s="53"/>
      <c r="CG1254" s="53"/>
      <c r="CJ1254" s="7"/>
      <c r="CK1254" s="7"/>
      <c r="CL1254" s="7"/>
      <c r="CM1254" s="58"/>
      <c r="DD1254" s="59"/>
    </row>
    <row r="1255" spans="2:108" x14ac:dyDescent="0.25">
      <c r="B1255" s="254">
        <f t="shared" si="2692"/>
        <v>44725</v>
      </c>
      <c r="C1255" s="5">
        <f t="shared" ref="C1255" si="2700">G1254</f>
        <v>51323</v>
      </c>
      <c r="D1255" s="5">
        <f t="shared" si="2689"/>
        <v>0</v>
      </c>
      <c r="E1255" s="5">
        <f t="shared" si="2689"/>
        <v>0</v>
      </c>
      <c r="F1255" s="66">
        <f t="shared" si="2694"/>
        <v>1617</v>
      </c>
      <c r="G1255" s="4">
        <f t="shared" ref="G1255" si="2701">C1255+F1255</f>
        <v>52940</v>
      </c>
      <c r="H1255" s="8">
        <f t="shared" ref="H1255" si="2702">F1255/C1255</f>
        <v>3.1506342185764667E-2</v>
      </c>
      <c r="R1255" s="49"/>
      <c r="S1255" s="49"/>
      <c r="T1255" s="73"/>
      <c r="U1255" s="73"/>
      <c r="V1255" s="48"/>
      <c r="W1255" s="3"/>
      <c r="AA1255" s="137"/>
      <c r="AI1255" s="107"/>
      <c r="AJ1255" s="107"/>
      <c r="AK1255" s="47"/>
      <c r="AL1255" s="84"/>
      <c r="AM1255" s="7"/>
      <c r="AN1255" s="53"/>
      <c r="AO1255" s="53"/>
      <c r="AP1255" s="49"/>
      <c r="AQ1255" s="51"/>
      <c r="AR1255" s="50"/>
      <c r="AS1255" s="85"/>
      <c r="AT1255" s="51"/>
      <c r="AU1255" s="7"/>
      <c r="AV1255" s="52"/>
      <c r="AW1255" s="3"/>
      <c r="AX1255" s="3"/>
      <c r="AY1255" s="3"/>
      <c r="AZ1255" s="3"/>
      <c r="BA1255" s="3"/>
      <c r="BB1255" s="1"/>
      <c r="BC1255" s="1"/>
      <c r="BD1255" s="1"/>
      <c r="BE1255" s="1"/>
      <c r="BF1255" s="95"/>
      <c r="BK1255" s="94" t="s">
        <v>69</v>
      </c>
      <c r="BL1255" s="99">
        <f>P1239</f>
        <v>3.5261751927288226E-2</v>
      </c>
      <c r="BM1255" s="1"/>
      <c r="BN1255" s="1"/>
      <c r="BO1255" s="143" t="s">
        <v>91</v>
      </c>
      <c r="BP1255" s="145">
        <f>AK1198</f>
        <v>1954.2</v>
      </c>
      <c r="BQ1255" s="160">
        <f>BP1255*100</f>
        <v>195420</v>
      </c>
      <c r="BR1255" s="358"/>
      <c r="BS1255" s="6"/>
      <c r="BT1255" s="64"/>
      <c r="BU1255" s="303"/>
      <c r="BV1255" s="6"/>
      <c r="BY1255" s="6"/>
      <c r="BZ1255" s="44"/>
      <c r="CA1255" s="269"/>
      <c r="CB1255" s="3"/>
      <c r="CC1255" s="65"/>
      <c r="CD1255" s="7"/>
      <c r="CF1255" s="53"/>
      <c r="CG1255" s="53"/>
      <c r="CJ1255" s="7"/>
      <c r="CK1255" s="7"/>
      <c r="CL1255" s="7"/>
      <c r="CM1255" s="58"/>
      <c r="DD1255" s="59"/>
    </row>
    <row r="1256" spans="2:108" x14ac:dyDescent="0.25">
      <c r="B1256" s="254">
        <f t="shared" si="2692"/>
        <v>44732</v>
      </c>
      <c r="C1256" s="5">
        <f t="shared" ref="C1256:C1257" si="2703">G1255</f>
        <v>52940</v>
      </c>
      <c r="D1256" s="5">
        <f t="shared" si="2689"/>
        <v>0</v>
      </c>
      <c r="E1256" s="5">
        <f t="shared" si="2689"/>
        <v>0</v>
      </c>
      <c r="F1256" s="66">
        <f t="shared" si="2694"/>
        <v>-127.99999999999991</v>
      </c>
      <c r="G1256" s="4">
        <f t="shared" ref="G1256:G1257" si="2704">C1256+F1256</f>
        <v>52812</v>
      </c>
      <c r="H1256" s="8">
        <f t="shared" ref="H1256:H1257" si="2705">F1256/C1256</f>
        <v>-2.4178315073668287E-3</v>
      </c>
      <c r="R1256" s="49"/>
      <c r="S1256" s="49"/>
      <c r="T1256" s="73"/>
      <c r="U1256" s="73"/>
      <c r="V1256" s="48"/>
      <c r="W1256" s="3"/>
      <c r="AA1256" s="137"/>
      <c r="AI1256" s="107"/>
      <c r="AJ1256" s="107"/>
      <c r="AK1256" s="47"/>
      <c r="AL1256" s="84"/>
      <c r="AM1256" s="7"/>
      <c r="AN1256" s="53"/>
      <c r="AO1256" s="53"/>
      <c r="AP1256" s="49"/>
      <c r="AQ1256" s="51"/>
      <c r="AR1256" s="50"/>
      <c r="AS1256" s="85"/>
      <c r="AT1256" s="51"/>
      <c r="AU1256" s="7"/>
      <c r="AV1256" s="52"/>
      <c r="AW1256" s="3"/>
      <c r="AX1256" s="3"/>
      <c r="AY1256" s="3"/>
      <c r="AZ1256" s="3"/>
      <c r="BA1256" s="3"/>
      <c r="BB1256" s="1"/>
      <c r="BC1256" s="1"/>
      <c r="BD1256" s="1"/>
      <c r="BE1256" s="1"/>
      <c r="BF1256" s="95"/>
      <c r="BK1256" s="94" t="s">
        <v>27</v>
      </c>
      <c r="BL1256" s="95">
        <f>AN1239</f>
        <v>649</v>
      </c>
      <c r="BM1256" s="1"/>
      <c r="BN1256" s="138"/>
      <c r="BO1256" s="144" t="s">
        <v>64</v>
      </c>
      <c r="BP1256" s="147">
        <f>BP1255-BP1254</f>
        <v>1534.7</v>
      </c>
      <c r="BQ1256" s="160">
        <f>BP1256*100</f>
        <v>153470</v>
      </c>
      <c r="BR1256" s="358"/>
      <c r="BS1256" s="6"/>
      <c r="BT1256" s="64"/>
      <c r="BU1256" s="303"/>
      <c r="BV1256" s="6"/>
      <c r="BY1256" s="6"/>
      <c r="BZ1256" s="44"/>
      <c r="CA1256" s="269"/>
      <c r="CB1256" s="3"/>
      <c r="CC1256" s="65"/>
      <c r="CD1256" s="7"/>
      <c r="CF1256" s="53"/>
      <c r="CG1256" s="53"/>
      <c r="CJ1256" s="7"/>
      <c r="CK1256" s="7"/>
      <c r="CL1256" s="7"/>
      <c r="CM1256" s="58"/>
      <c r="DD1256" s="59"/>
    </row>
    <row r="1257" spans="2:108" x14ac:dyDescent="0.25">
      <c r="B1257" s="254">
        <f t="shared" si="2692"/>
        <v>44739</v>
      </c>
      <c r="C1257" s="5">
        <f t="shared" si="2703"/>
        <v>52812</v>
      </c>
      <c r="D1257" s="5">
        <f t="shared" si="2689"/>
        <v>0</v>
      </c>
      <c r="E1257" s="5">
        <f t="shared" si="2689"/>
        <v>0</v>
      </c>
      <c r="F1257" s="66">
        <f t="shared" si="2694"/>
        <v>412.00000000000006</v>
      </c>
      <c r="G1257" s="4">
        <f t="shared" si="2704"/>
        <v>53224</v>
      </c>
      <c r="H1257" s="8">
        <f t="shared" si="2705"/>
        <v>7.8012572900098475E-3</v>
      </c>
      <c r="R1257" s="49"/>
      <c r="S1257" s="49"/>
      <c r="T1257" s="73"/>
      <c r="U1257" s="73"/>
      <c r="V1257" s="48"/>
      <c r="W1257" s="3"/>
      <c r="AA1257" s="137"/>
      <c r="AI1257" s="107"/>
      <c r="AJ1257" s="107"/>
      <c r="AK1257" s="47"/>
      <c r="AL1257" s="84"/>
      <c r="AM1257" s="7"/>
      <c r="AN1257" s="53"/>
      <c r="AO1257" s="53"/>
      <c r="AP1257" s="49"/>
      <c r="AQ1257" s="51"/>
      <c r="AR1257" s="50"/>
      <c r="AS1257" s="85"/>
      <c r="AT1257" s="51"/>
      <c r="AU1257" s="7"/>
      <c r="AV1257" s="52"/>
      <c r="AW1257" s="3"/>
      <c r="AX1257" s="3"/>
      <c r="AY1257" s="3"/>
      <c r="AZ1257" s="3"/>
      <c r="BA1257" s="3"/>
      <c r="BB1257" s="1"/>
      <c r="BC1257" s="1"/>
      <c r="BD1257" s="1"/>
      <c r="BE1257" s="1"/>
      <c r="BF1257" s="95"/>
      <c r="BK1257" s="94" t="s">
        <v>28</v>
      </c>
      <c r="BL1257" s="95">
        <f>AO1239</f>
        <v>506</v>
      </c>
      <c r="BM1257" s="139"/>
      <c r="BN1257" s="138"/>
      <c r="BO1257" s="95" t="s">
        <v>92</v>
      </c>
      <c r="BP1257" s="147">
        <f>CL1233</f>
        <v>-820.7</v>
      </c>
      <c r="BQ1257" s="160">
        <f>BP1257*100</f>
        <v>-82070</v>
      </c>
      <c r="BR1257" s="358"/>
      <c r="BS1257" s="6"/>
      <c r="BT1257" s="64"/>
      <c r="BU1257" s="303"/>
      <c r="BV1257" s="6"/>
      <c r="BY1257" s="6"/>
      <c r="BZ1257" s="44"/>
      <c r="CA1257" s="269"/>
      <c r="CB1257" s="3"/>
      <c r="CC1257" s="65"/>
      <c r="CD1257" s="7"/>
      <c r="CF1257" s="53"/>
      <c r="CG1257" s="53"/>
      <c r="CJ1257" s="7"/>
      <c r="CK1257" s="7"/>
      <c r="CL1257" s="7"/>
      <c r="CM1257" s="58"/>
      <c r="DD1257" s="59"/>
    </row>
    <row r="1258" spans="2:108" x14ac:dyDescent="0.25">
      <c r="B1258" s="254">
        <f t="shared" si="2692"/>
        <v>44746</v>
      </c>
      <c r="C1258" s="5">
        <f t="shared" ref="C1258" si="2706">G1257</f>
        <v>53224</v>
      </c>
      <c r="D1258" s="5">
        <f t="shared" si="2689"/>
        <v>0</v>
      </c>
      <c r="E1258" s="5">
        <f t="shared" si="2689"/>
        <v>0</v>
      </c>
      <c r="F1258" s="66">
        <f t="shared" si="2694"/>
        <v>2875</v>
      </c>
      <c r="G1258" s="4">
        <f t="shared" ref="G1258" si="2707">C1258+F1258</f>
        <v>56099</v>
      </c>
      <c r="H1258" s="8">
        <f t="shared" ref="H1258" si="2708">F1258/C1258</f>
        <v>5.4016984818878698E-2</v>
      </c>
      <c r="R1258" s="49"/>
      <c r="S1258" s="49"/>
      <c r="T1258" s="73"/>
      <c r="U1258" s="73"/>
      <c r="V1258" s="48"/>
      <c r="W1258" s="3"/>
      <c r="AA1258" s="169"/>
      <c r="AI1258" s="107"/>
      <c r="AJ1258" s="107"/>
      <c r="AK1258" s="47"/>
      <c r="AL1258" s="84"/>
      <c r="AM1258" s="7"/>
      <c r="AN1258" s="53"/>
      <c r="AO1258" s="53"/>
      <c r="AP1258" s="49"/>
      <c r="AQ1258" s="51"/>
      <c r="AR1258" s="50"/>
      <c r="AS1258" s="85"/>
      <c r="AT1258" s="51"/>
      <c r="AU1258" s="7"/>
      <c r="AV1258" s="52"/>
      <c r="AW1258" s="3"/>
      <c r="AX1258" s="3"/>
      <c r="AY1258" s="3"/>
      <c r="AZ1258" s="3"/>
      <c r="BA1258" s="3"/>
      <c r="BB1258" s="1"/>
      <c r="BC1258" s="1"/>
      <c r="BD1258" s="1"/>
      <c r="BE1258" s="1"/>
      <c r="BF1258" s="95"/>
      <c r="BK1258" s="94" t="s">
        <v>78</v>
      </c>
      <c r="BL1258" s="98">
        <f>(MAX(AI38:AI1233)*100)</f>
        <v>16950</v>
      </c>
      <c r="BM1258" s="139"/>
      <c r="BN1258" s="138"/>
      <c r="BO1258" s="95"/>
      <c r="BP1258" s="147"/>
      <c r="BQ1258" s="141"/>
      <c r="BR1258" s="358"/>
      <c r="BS1258" s="6"/>
      <c r="BT1258" s="64"/>
      <c r="BU1258" s="303"/>
      <c r="BV1258" s="6"/>
      <c r="BY1258" s="6"/>
      <c r="BZ1258" s="44"/>
      <c r="CA1258" s="269"/>
      <c r="CB1258" s="3"/>
      <c r="CC1258" s="65"/>
      <c r="CD1258" s="7"/>
      <c r="CF1258" s="53"/>
      <c r="CG1258" s="53"/>
      <c r="CJ1258" s="7"/>
      <c r="CK1258" s="7"/>
      <c r="CL1258" s="7"/>
      <c r="CM1258" s="58"/>
      <c r="DD1258" s="59"/>
    </row>
    <row r="1259" spans="2:108" x14ac:dyDescent="0.25">
      <c r="B1259" s="254">
        <f t="shared" si="2692"/>
        <v>44753</v>
      </c>
      <c r="C1259" s="5">
        <f t="shared" ref="C1259" si="2709">G1258</f>
        <v>56099</v>
      </c>
      <c r="D1259" s="5">
        <f t="shared" si="2689"/>
        <v>0</v>
      </c>
      <c r="E1259" s="5">
        <f t="shared" si="2689"/>
        <v>0</v>
      </c>
      <c r="F1259" s="66">
        <f t="shared" si="2694"/>
        <v>442</v>
      </c>
      <c r="G1259" s="4">
        <f t="shared" ref="G1259:G1260" si="2710">C1259+F1259</f>
        <v>56541</v>
      </c>
      <c r="H1259" s="8">
        <f t="shared" ref="H1259:H1260" si="2711">F1259/C1259</f>
        <v>7.8789283231430144E-3</v>
      </c>
      <c r="R1259" s="49"/>
      <c r="S1259" s="49"/>
      <c r="T1259" s="73"/>
      <c r="U1259" s="73"/>
      <c r="V1259" s="48"/>
      <c r="W1259" s="3"/>
      <c r="AA1259" s="137"/>
      <c r="AI1259" s="107"/>
      <c r="AJ1259" s="107"/>
      <c r="AK1259" s="47"/>
      <c r="AL1259" s="84"/>
      <c r="AM1259" s="7"/>
      <c r="AN1259" s="53"/>
      <c r="AO1259" s="53"/>
      <c r="AP1259" s="49"/>
      <c r="AQ1259" s="51"/>
      <c r="AR1259" s="50"/>
      <c r="AS1259" s="85"/>
      <c r="AT1259" s="51"/>
      <c r="AU1259" s="7"/>
      <c r="AV1259" s="52"/>
      <c r="AW1259" s="3"/>
      <c r="AX1259" s="3"/>
      <c r="AY1259" s="3"/>
      <c r="AZ1259" s="3"/>
      <c r="BA1259" s="3"/>
      <c r="BB1259" s="1"/>
      <c r="BC1259" s="1"/>
      <c r="BD1259" s="1"/>
      <c r="BE1259" s="1"/>
      <c r="BF1259" s="95"/>
      <c r="BK1259" s="94" t="s">
        <v>65</v>
      </c>
      <c r="BL1259" s="98">
        <f>(MIN(AI38:AI1233))*100</f>
        <v>-17490.000000000007</v>
      </c>
      <c r="BM1259" s="139"/>
      <c r="BN1259" s="138"/>
      <c r="BO1259" s="95"/>
      <c r="BP1259" s="146"/>
      <c r="BQ1259" s="141"/>
      <c r="BR1259" s="358"/>
      <c r="BS1259" s="6"/>
      <c r="BT1259" s="64"/>
      <c r="BU1259" s="303"/>
      <c r="BV1259" s="6"/>
      <c r="BY1259" s="6"/>
      <c r="BZ1259" s="44"/>
      <c r="CA1259" s="269"/>
      <c r="CB1259" s="3"/>
      <c r="CC1259" s="65"/>
      <c r="CD1259" s="7"/>
      <c r="CF1259" s="53"/>
      <c r="CG1259" s="53"/>
      <c r="CJ1259" s="7"/>
      <c r="CK1259" s="7"/>
      <c r="CL1259" s="7"/>
      <c r="CM1259" s="58"/>
      <c r="DD1259" s="59"/>
    </row>
    <row r="1260" spans="2:108" x14ac:dyDescent="0.25">
      <c r="B1260" s="254">
        <f t="shared" si="2692"/>
        <v>44760</v>
      </c>
      <c r="C1260" s="5">
        <f t="shared" ref="C1260" si="2712">G1259</f>
        <v>56541</v>
      </c>
      <c r="D1260" s="5">
        <f t="shared" si="2689"/>
        <v>0</v>
      </c>
      <c r="E1260" s="5">
        <f t="shared" si="2689"/>
        <v>0</v>
      </c>
      <c r="F1260" s="66">
        <f t="shared" si="2694"/>
        <v>704</v>
      </c>
      <c r="G1260" s="4">
        <f t="shared" si="2710"/>
        <v>57245</v>
      </c>
      <c r="H1260" s="8">
        <f t="shared" si="2711"/>
        <v>1.2451141649422542E-2</v>
      </c>
      <c r="R1260" s="49"/>
      <c r="S1260" s="49"/>
      <c r="T1260" s="73"/>
      <c r="U1260" s="73"/>
      <c r="V1260" s="48"/>
      <c r="W1260" s="155"/>
      <c r="AA1260" s="137"/>
      <c r="AI1260" s="107"/>
      <c r="AJ1260" s="107"/>
      <c r="AK1260" s="47"/>
      <c r="AL1260" s="84"/>
      <c r="AM1260" s="7"/>
      <c r="AN1260" s="53"/>
      <c r="AO1260" s="53"/>
      <c r="AP1260" s="49"/>
      <c r="AQ1260" s="51"/>
      <c r="AR1260" s="50"/>
      <c r="AS1260" s="85"/>
      <c r="AT1260" s="51"/>
      <c r="AU1260" s="7"/>
      <c r="AV1260" s="52"/>
      <c r="AW1260" s="3"/>
      <c r="AX1260" s="3"/>
      <c r="AY1260" s="3"/>
      <c r="AZ1260" s="3"/>
      <c r="BA1260" s="3"/>
      <c r="BB1260" s="1"/>
      <c r="BC1260" s="1"/>
      <c r="BD1260" s="1"/>
      <c r="BE1260" s="1"/>
      <c r="BF1260" s="95"/>
      <c r="BK1260" s="94"/>
      <c r="BL1260" s="96"/>
      <c r="BM1260" s="139"/>
      <c r="BN1260" s="138"/>
      <c r="BO1260" s="95"/>
      <c r="BP1260" s="142"/>
      <c r="BQ1260" s="141"/>
      <c r="BR1260" s="358"/>
      <c r="BS1260" s="6"/>
      <c r="BT1260" s="64"/>
      <c r="BU1260" s="303"/>
      <c r="BV1260" s="6"/>
      <c r="BY1260" s="6"/>
      <c r="BZ1260" s="44"/>
      <c r="CA1260" s="269"/>
      <c r="CB1260" s="3"/>
      <c r="CC1260" s="65"/>
      <c r="CD1260" s="7"/>
      <c r="CF1260" s="53"/>
      <c r="CG1260" s="53"/>
      <c r="CJ1260" s="7"/>
      <c r="CK1260" s="7"/>
      <c r="CL1260" s="7"/>
      <c r="CM1260" s="58"/>
      <c r="DD1260" s="59"/>
    </row>
    <row r="1261" spans="2:108" x14ac:dyDescent="0.25">
      <c r="B1261" s="345">
        <f t="shared" si="2692"/>
        <v>44767</v>
      </c>
      <c r="C1261" s="5">
        <f t="shared" ref="C1261" si="2713">G1260</f>
        <v>57245</v>
      </c>
      <c r="D1261" s="5">
        <f t="shared" si="2689"/>
        <v>0</v>
      </c>
      <c r="E1261" s="5">
        <f t="shared" si="2689"/>
        <v>0</v>
      </c>
      <c r="F1261" s="66">
        <f t="shared" si="2694"/>
        <v>763</v>
      </c>
      <c r="G1261" s="4">
        <f t="shared" ref="G1261" si="2714">C1261+F1261</f>
        <v>58008</v>
      </c>
      <c r="H1261" s="8">
        <f t="shared" ref="H1261" si="2715">F1261/C1261</f>
        <v>1.3328674993449209E-2</v>
      </c>
      <c r="R1261" s="49"/>
      <c r="S1261" s="49"/>
      <c r="T1261" s="73"/>
      <c r="U1261" s="73"/>
      <c r="V1261" s="48"/>
      <c r="AA1261" s="137"/>
      <c r="AI1261" s="107"/>
      <c r="AJ1261" s="107"/>
      <c r="AK1261" s="47"/>
      <c r="AL1261" s="84"/>
      <c r="AM1261" s="7"/>
      <c r="AN1261" s="53"/>
      <c r="AO1261" s="53"/>
      <c r="AP1261" s="49"/>
      <c r="AQ1261" s="51"/>
      <c r="AR1261" s="50"/>
      <c r="AS1261" s="85"/>
      <c r="AT1261" s="51"/>
      <c r="AU1261" s="7"/>
      <c r="AV1261" s="52"/>
      <c r="AW1261" s="6"/>
      <c r="AZ1261" s="53"/>
      <c r="BB1261" s="93"/>
      <c r="BC1261" s="93"/>
      <c r="BD1261" s="93"/>
      <c r="BE1261" s="95"/>
      <c r="BF1261" s="95"/>
      <c r="BK1261" s="94"/>
      <c r="BL1261" s="96"/>
      <c r="BM1261" s="139"/>
      <c r="BN1261" s="138"/>
      <c r="BO1261" s="95"/>
      <c r="BP1261" s="142"/>
      <c r="BQ1261" s="141"/>
      <c r="BR1261" s="358"/>
      <c r="BS1261" s="6"/>
      <c r="BT1261" s="64"/>
      <c r="BU1261" s="303"/>
      <c r="BV1261" s="6"/>
      <c r="BY1261" s="6"/>
      <c r="BZ1261" s="44"/>
      <c r="CA1261" s="269"/>
      <c r="CB1261" s="3"/>
      <c r="CC1261" s="65"/>
      <c r="CD1261" s="7"/>
      <c r="CF1261" s="53"/>
      <c r="CG1261" s="53"/>
      <c r="CJ1261" s="7"/>
      <c r="CK1261" s="7"/>
      <c r="CL1261" s="7"/>
      <c r="CM1261" s="58"/>
      <c r="DD1261" s="59"/>
    </row>
    <row r="1262" spans="2:108" x14ac:dyDescent="0.25">
      <c r="B1262" s="345">
        <f>J1217</f>
        <v>44774</v>
      </c>
      <c r="C1262" s="5">
        <f t="shared" ref="C1262" si="2716">G1261</f>
        <v>58008</v>
      </c>
      <c r="D1262" s="5">
        <f t="shared" si="2689"/>
        <v>0</v>
      </c>
      <c r="E1262" s="5">
        <f t="shared" si="2689"/>
        <v>0</v>
      </c>
      <c r="F1262" s="66">
        <f>BR1217</f>
        <v>-78</v>
      </c>
      <c r="G1262" s="4">
        <f t="shared" ref="G1262" si="2717">C1262+F1262</f>
        <v>57930</v>
      </c>
      <c r="H1262" s="8">
        <f t="shared" ref="H1262" si="2718">F1262/C1262</f>
        <v>-1.3446421183285063E-3</v>
      </c>
      <c r="R1262" s="49"/>
      <c r="S1262" s="49"/>
      <c r="T1262" s="73"/>
      <c r="U1262" s="73"/>
      <c r="V1262" s="48"/>
      <c r="AA1262" s="137"/>
      <c r="AI1262" s="107"/>
      <c r="AJ1262" s="107"/>
      <c r="AK1262" s="6"/>
      <c r="AL1262" s="46"/>
      <c r="AM1262" s="7"/>
      <c r="AN1262" s="46"/>
      <c r="AO1262" s="6"/>
      <c r="AP1262" s="49"/>
      <c r="AQ1262" s="51"/>
      <c r="AR1262" s="50"/>
      <c r="AS1262" s="85"/>
      <c r="AT1262" s="51"/>
      <c r="AU1262" s="7"/>
      <c r="AV1262" s="52"/>
      <c r="AW1262" s="6"/>
      <c r="AZ1262" s="53"/>
      <c r="BB1262" s="93"/>
      <c r="BC1262" s="93"/>
      <c r="BD1262" s="93"/>
      <c r="BE1262" s="95"/>
      <c r="BF1262" s="95"/>
      <c r="BK1262" s="94"/>
      <c r="BL1262" s="96"/>
      <c r="BM1262" s="139"/>
      <c r="BN1262" s="138"/>
      <c r="BO1262" s="95"/>
      <c r="BP1262" s="142"/>
      <c r="BQ1262" s="141"/>
      <c r="BR1262" s="358"/>
      <c r="BS1262" s="6"/>
      <c r="BT1262" s="64"/>
      <c r="BU1262" s="303"/>
      <c r="BV1262" s="6"/>
      <c r="BY1262" s="6"/>
      <c r="BZ1262" s="44"/>
      <c r="CC1262" s="58"/>
      <c r="CE1262" s="65"/>
      <c r="CF1262" s="53"/>
      <c r="CG1262" s="53"/>
      <c r="CJ1262" s="65"/>
      <c r="CK1262" s="53"/>
      <c r="CL1262" s="53"/>
      <c r="CM1262" s="58"/>
      <c r="DD1262" s="59"/>
    </row>
    <row r="1263" spans="2:108" x14ac:dyDescent="0.25">
      <c r="B1263" s="345">
        <f>J1218</f>
        <v>44781</v>
      </c>
      <c r="C1263" s="5">
        <f t="shared" ref="C1263" si="2719">G1262</f>
        <v>57930</v>
      </c>
      <c r="D1263" s="5">
        <f t="shared" si="2689"/>
        <v>0</v>
      </c>
      <c r="E1263" s="5">
        <f t="shared" si="2689"/>
        <v>0</v>
      </c>
      <c r="F1263" s="66">
        <f>BR1218</f>
        <v>944</v>
      </c>
      <c r="G1263" s="4">
        <f t="shared" ref="G1263" si="2720">C1263+F1263</f>
        <v>58874</v>
      </c>
      <c r="H1263" s="8">
        <f t="shared" ref="H1263" si="2721">F1263/C1263</f>
        <v>1.6295529086828933E-2</v>
      </c>
      <c r="AA1263" s="137"/>
      <c r="AI1263" s="107"/>
      <c r="AJ1263" s="107"/>
      <c r="AL1263" s="73"/>
      <c r="AM1263" s="48"/>
      <c r="AN1263" s="49"/>
      <c r="AP1263" s="49"/>
      <c r="AQ1263" s="51"/>
      <c r="AR1263" s="50"/>
      <c r="AS1263" s="85"/>
      <c r="AT1263" s="51"/>
      <c r="AU1263" s="7"/>
      <c r="AV1263" s="52"/>
      <c r="AW1263" s="6"/>
      <c r="AZ1263" s="53"/>
      <c r="BB1263" s="93"/>
      <c r="BC1263" s="93"/>
      <c r="BD1263" s="93"/>
      <c r="BE1263" s="95"/>
      <c r="BF1263" s="95"/>
      <c r="BK1263" s="94"/>
      <c r="BL1263" s="96"/>
      <c r="BM1263" s="139"/>
      <c r="BN1263" s="138"/>
      <c r="BO1263" s="95"/>
      <c r="BP1263" s="142"/>
      <c r="BQ1263" s="141"/>
      <c r="BR1263" s="358"/>
      <c r="BS1263" s="6"/>
      <c r="BT1263" s="64"/>
      <c r="BU1263" s="303"/>
      <c r="BV1263" s="6"/>
      <c r="BY1263" s="6"/>
      <c r="BZ1263" s="44"/>
      <c r="CC1263" s="58"/>
      <c r="CE1263" s="65"/>
      <c r="CF1263" s="53"/>
      <c r="CG1263" s="53"/>
      <c r="CJ1263" s="65"/>
      <c r="CK1263" s="53"/>
      <c r="CL1263" s="53"/>
      <c r="CM1263" s="58"/>
      <c r="DD1263" s="59"/>
    </row>
    <row r="1264" spans="2:108" x14ac:dyDescent="0.25">
      <c r="B1264" s="345">
        <v>44788</v>
      </c>
      <c r="C1264" s="5">
        <f t="shared" ref="C1264" si="2722">G1263</f>
        <v>58874</v>
      </c>
      <c r="D1264" s="5">
        <f t="shared" si="2689"/>
        <v>0</v>
      </c>
      <c r="E1264" s="5">
        <f t="shared" si="2689"/>
        <v>0</v>
      </c>
      <c r="F1264" s="66">
        <v>3665</v>
      </c>
      <c r="G1264" s="4">
        <f t="shared" ref="G1264" si="2723">C1264+F1264</f>
        <v>62539</v>
      </c>
      <c r="H1264" s="8">
        <f t="shared" ref="H1264" si="2724">F1264/C1264</f>
        <v>6.2251588137378126E-2</v>
      </c>
      <c r="AA1264" s="155"/>
      <c r="AI1264" s="107"/>
      <c r="AJ1264" s="107"/>
      <c r="AL1264" s="73"/>
      <c r="AM1264" s="48"/>
      <c r="AN1264" s="49"/>
      <c r="AP1264" s="49"/>
      <c r="AQ1264" s="51"/>
      <c r="AR1264" s="50"/>
      <c r="AS1264" s="85"/>
      <c r="AT1264" s="51"/>
      <c r="AU1264" s="7"/>
      <c r="AV1264" s="52"/>
      <c r="AW1264" s="6"/>
      <c r="AZ1264" s="53"/>
      <c r="BB1264" s="93"/>
      <c r="BC1264" s="93"/>
      <c r="BD1264" s="93"/>
      <c r="BE1264" s="95"/>
      <c r="BF1264" s="95"/>
      <c r="BL1264" s="6"/>
      <c r="BM1264" s="64"/>
      <c r="BO1264" s="6"/>
      <c r="BQ1264" s="7"/>
      <c r="BR1264" s="358"/>
      <c r="BS1264" s="44"/>
      <c r="BU1264" s="303"/>
      <c r="CC1264" s="65"/>
      <c r="CD1264" s="53"/>
      <c r="CF1264" s="65"/>
      <c r="CG1264" s="53"/>
      <c r="CJ1264" s="58"/>
      <c r="CL1264" s="59"/>
      <c r="CM1264" s="58"/>
      <c r="DD1264" s="59"/>
    </row>
    <row r="1265" spans="2:108" x14ac:dyDescent="0.25">
      <c r="B1265" s="345">
        <v>44795</v>
      </c>
      <c r="C1265" s="5">
        <f t="shared" ref="C1265" si="2725">G1264</f>
        <v>62539</v>
      </c>
      <c r="D1265" s="5">
        <f t="shared" si="2689"/>
        <v>0</v>
      </c>
      <c r="E1265" s="5">
        <f t="shared" si="2689"/>
        <v>0</v>
      </c>
      <c r="F1265" s="66">
        <f t="shared" ref="F1265:F1270" si="2726">BR1220</f>
        <v>364</v>
      </c>
      <c r="G1265" s="4">
        <f t="shared" ref="G1265" si="2727">C1265+F1265</f>
        <v>62903</v>
      </c>
      <c r="H1265" s="8">
        <f t="shared" ref="H1265" si="2728">F1265/C1265</f>
        <v>5.8203680903116456E-3</v>
      </c>
      <c r="AA1265" s="6"/>
      <c r="AI1265" s="107"/>
      <c r="AJ1265" s="107"/>
      <c r="AL1265" s="73"/>
      <c r="AM1265" s="48"/>
      <c r="AN1265" s="49"/>
      <c r="AP1265" s="49"/>
      <c r="AQ1265" s="51"/>
      <c r="AR1265" s="50"/>
      <c r="AS1265" s="85"/>
      <c r="AT1265" s="51"/>
      <c r="AU1265" s="7"/>
      <c r="AV1265" s="52"/>
      <c r="AW1265" s="6"/>
      <c r="AZ1265" s="53"/>
      <c r="BB1265" s="93"/>
      <c r="BC1265" s="93"/>
      <c r="BD1265" s="93"/>
      <c r="BE1265" s="95"/>
      <c r="BF1265" s="95"/>
      <c r="BL1265" s="6"/>
      <c r="BM1265" s="64"/>
      <c r="BO1265" s="6"/>
      <c r="BQ1265" s="7"/>
      <c r="BR1265" s="358"/>
      <c r="BS1265" s="44"/>
      <c r="BU1265" s="303"/>
      <c r="BV1265" s="53"/>
      <c r="CD1265" s="7"/>
      <c r="CG1265" s="7"/>
      <c r="CI1265" s="65"/>
      <c r="CM1265" s="58"/>
      <c r="DD1265" s="59"/>
    </row>
    <row r="1266" spans="2:108" x14ac:dyDescent="0.25">
      <c r="B1266" s="345">
        <v>44802</v>
      </c>
      <c r="C1266" s="5">
        <f t="shared" ref="C1266" si="2729">G1265</f>
        <v>62903</v>
      </c>
      <c r="D1266" s="5">
        <f t="shared" si="2689"/>
        <v>0</v>
      </c>
      <c r="E1266" s="5">
        <f t="shared" si="2689"/>
        <v>0</v>
      </c>
      <c r="F1266" s="66">
        <f t="shared" si="2726"/>
        <v>2074</v>
      </c>
      <c r="G1266" s="4">
        <f t="shared" ref="G1266" si="2730">C1266+F1266</f>
        <v>64977</v>
      </c>
      <c r="H1266" s="8">
        <f t="shared" ref="H1266" si="2731">F1266/C1266</f>
        <v>3.2971400410155317E-2</v>
      </c>
      <c r="AA1266" s="6"/>
      <c r="AI1266" s="107"/>
      <c r="AJ1266" s="107"/>
      <c r="AL1266" s="73"/>
      <c r="AM1266" s="48"/>
      <c r="AN1266" s="49"/>
      <c r="AP1266" s="49"/>
      <c r="AQ1266" s="51"/>
      <c r="AR1266" s="50"/>
      <c r="AS1266" s="85"/>
      <c r="AT1266" s="51"/>
      <c r="AU1266" s="7"/>
      <c r="AV1266" s="52"/>
      <c r="AW1266" s="6"/>
      <c r="AZ1266" s="53"/>
      <c r="BB1266" s="93"/>
      <c r="BC1266" s="93"/>
      <c r="BD1266" s="93"/>
      <c r="BE1266" s="95"/>
      <c r="BF1266" s="95"/>
      <c r="BL1266" s="6"/>
      <c r="BM1266" s="64"/>
      <c r="BO1266" s="6"/>
      <c r="BQ1266" s="7"/>
      <c r="BR1266" s="358"/>
      <c r="BS1266" s="44"/>
      <c r="BU1266" s="303"/>
      <c r="BV1266" s="53"/>
      <c r="BW1266" s="3"/>
      <c r="BX1266" s="3"/>
      <c r="BY1266" s="166"/>
      <c r="BZ1266" s="166"/>
      <c r="CA1266" s="269"/>
      <c r="CB1266" s="3"/>
      <c r="CD1266" s="7"/>
      <c r="CG1266" s="7"/>
      <c r="CI1266" s="65"/>
      <c r="CM1266" s="58"/>
      <c r="DD1266" s="59"/>
    </row>
    <row r="1267" spans="2:108" x14ac:dyDescent="0.25">
      <c r="B1267" s="345">
        <v>44806</v>
      </c>
      <c r="C1267" s="5">
        <f t="shared" ref="C1267" si="2732">G1266</f>
        <v>64977</v>
      </c>
      <c r="D1267" s="5">
        <f t="shared" si="2689"/>
        <v>0</v>
      </c>
      <c r="E1267" s="5">
        <f t="shared" si="2689"/>
        <v>0</v>
      </c>
      <c r="F1267" s="66">
        <f t="shared" si="2726"/>
        <v>384</v>
      </c>
      <c r="G1267" s="4">
        <f t="shared" ref="G1267" si="2733">C1267+F1267</f>
        <v>65361</v>
      </c>
      <c r="H1267" s="8">
        <f t="shared" ref="H1267" si="2734">F1267/C1267</f>
        <v>5.9097834618403438E-3</v>
      </c>
      <c r="AA1267" s="6"/>
      <c r="AI1267" s="107"/>
      <c r="AJ1267" s="107"/>
      <c r="AL1267" s="73"/>
      <c r="AM1267" s="48"/>
      <c r="AN1267" s="49"/>
      <c r="AP1267" s="49"/>
      <c r="AQ1267" s="51"/>
      <c r="AR1267" s="50"/>
      <c r="AS1267" s="85"/>
      <c r="AT1267" s="51"/>
      <c r="AU1267" s="7"/>
      <c r="AV1267" s="52"/>
      <c r="AW1267" s="6"/>
      <c r="AZ1267" s="53"/>
      <c r="BB1267" s="93"/>
      <c r="BC1267" s="93"/>
      <c r="BD1267" s="93"/>
      <c r="BE1267" s="95"/>
      <c r="BF1267" s="95"/>
      <c r="BL1267" s="6"/>
      <c r="BM1267" s="64"/>
      <c r="BO1267" s="6"/>
      <c r="BQ1267" s="7"/>
      <c r="BR1267" s="358"/>
      <c r="BS1267" s="44"/>
      <c r="BU1267" s="303"/>
      <c r="BV1267" s="53"/>
      <c r="BW1267" s="3"/>
      <c r="BX1267" s="3"/>
      <c r="BY1267" s="166"/>
      <c r="BZ1267" s="166"/>
      <c r="CA1267" s="269"/>
      <c r="CB1267" s="3"/>
      <c r="CD1267" s="7"/>
      <c r="CG1267" s="7"/>
      <c r="CI1267" s="65"/>
      <c r="CM1267" s="58"/>
      <c r="DD1267" s="59"/>
    </row>
    <row r="1268" spans="2:108" ht="18" customHeight="1" x14ac:dyDescent="0.25">
      <c r="B1268" s="345">
        <v>44813</v>
      </c>
      <c r="C1268" s="5">
        <f t="shared" ref="C1268" si="2735">G1267</f>
        <v>65361</v>
      </c>
      <c r="D1268" s="5">
        <f t="shared" si="2689"/>
        <v>0</v>
      </c>
      <c r="E1268" s="5">
        <f t="shared" si="2689"/>
        <v>0</v>
      </c>
      <c r="F1268" s="66">
        <f t="shared" si="2726"/>
        <v>5648.5</v>
      </c>
      <c r="G1268" s="4">
        <f t="shared" ref="G1268" si="2736">C1268+F1268</f>
        <v>71009.5</v>
      </c>
      <c r="H1268" s="8">
        <f t="shared" ref="H1268" si="2737">F1268/C1268</f>
        <v>8.6420036413151574E-2</v>
      </c>
      <c r="AA1268" s="6"/>
      <c r="AI1268" s="107"/>
      <c r="AJ1268" s="107"/>
      <c r="AL1268" s="73"/>
      <c r="AM1268" s="48"/>
      <c r="AN1268" s="49"/>
      <c r="AP1268" s="49"/>
      <c r="AQ1268" s="51"/>
      <c r="AR1268" s="50"/>
      <c r="AS1268" s="85"/>
      <c r="AT1268" s="51"/>
      <c r="AU1268" s="7"/>
      <c r="AV1268" s="52"/>
      <c r="AW1268" s="6"/>
      <c r="AZ1268" s="53"/>
      <c r="BB1268" s="93"/>
      <c r="BC1268" s="93"/>
      <c r="BD1268" s="93"/>
      <c r="BE1268" s="95"/>
      <c r="BF1268" s="95"/>
      <c r="BL1268" s="6"/>
      <c r="BM1268" s="64"/>
      <c r="BO1268" s="6"/>
      <c r="BQ1268" s="7"/>
      <c r="BR1268" s="358"/>
      <c r="BS1268" s="44"/>
      <c r="BU1268" s="303"/>
      <c r="BV1268" s="53"/>
      <c r="BW1268" s="3"/>
      <c r="BX1268" s="3"/>
      <c r="BY1268" s="166"/>
      <c r="BZ1268" s="166"/>
      <c r="CA1268" s="269"/>
      <c r="CB1268" s="3"/>
      <c r="CD1268" s="7"/>
      <c r="CG1268" s="7"/>
      <c r="CI1268" s="65"/>
      <c r="CM1268" s="58"/>
      <c r="DD1268" s="59"/>
    </row>
    <row r="1269" spans="2:108" x14ac:dyDescent="0.25">
      <c r="B1269" s="345">
        <v>44827</v>
      </c>
      <c r="C1269" s="5">
        <f t="shared" ref="C1269" si="2738">G1268</f>
        <v>71009.5</v>
      </c>
      <c r="D1269" s="5">
        <f t="shared" si="2689"/>
        <v>0</v>
      </c>
      <c r="E1269" s="5">
        <f t="shared" si="2689"/>
        <v>0</v>
      </c>
      <c r="F1269" s="66">
        <f t="shared" si="2726"/>
        <v>2316</v>
      </c>
      <c r="G1269" s="4">
        <f t="shared" ref="G1269" si="2739">C1269+F1269</f>
        <v>73325.5</v>
      </c>
      <c r="H1269" s="8">
        <f t="shared" ref="H1269" si="2740">F1269/C1269</f>
        <v>3.2615354283581775E-2</v>
      </c>
      <c r="X1269" s="3"/>
      <c r="Y1269" s="3"/>
      <c r="Z1269" s="3"/>
      <c r="AA1269" s="100"/>
      <c r="AB1269" s="137"/>
      <c r="AD1269" s="153"/>
      <c r="AE1269" s="154"/>
      <c r="AF1269" s="155"/>
      <c r="AG1269" s="140"/>
      <c r="AH1269" s="156"/>
      <c r="AI1269" s="107"/>
      <c r="AJ1269" s="107"/>
      <c r="AL1269" s="73"/>
      <c r="AM1269" s="48"/>
      <c r="AN1269" s="49"/>
      <c r="AP1269" s="49"/>
      <c r="AQ1269" s="51"/>
      <c r="AR1269" s="50"/>
      <c r="AS1269" s="85"/>
      <c r="AT1269" s="51"/>
      <c r="AU1269" s="7"/>
      <c r="AV1269" s="52"/>
      <c r="AW1269" s="6"/>
      <c r="AZ1269" s="53"/>
      <c r="BD1269" s="47"/>
      <c r="BF1269" s="53"/>
      <c r="BL1269" s="6"/>
      <c r="BM1269" s="64"/>
      <c r="BO1269" s="6"/>
      <c r="BQ1269" s="7"/>
      <c r="BR1269" s="358"/>
      <c r="BT1269" s="44"/>
      <c r="BU1269" s="303"/>
      <c r="BV1269" s="53"/>
      <c r="BW1269" s="3"/>
      <c r="BX1269" s="3"/>
      <c r="BY1269" s="166"/>
      <c r="BZ1269" s="166"/>
      <c r="CA1269" s="269"/>
      <c r="CB1269" s="3"/>
      <c r="CD1269" s="7"/>
      <c r="CG1269" s="7"/>
      <c r="CI1269" s="65"/>
      <c r="CM1269" s="58"/>
      <c r="DD1269" s="59"/>
    </row>
    <row r="1270" spans="2:108" x14ac:dyDescent="0.25">
      <c r="B1270" s="345">
        <v>44834</v>
      </c>
      <c r="C1270" s="5">
        <f t="shared" ref="C1270" si="2741">G1269</f>
        <v>73325.5</v>
      </c>
      <c r="D1270" s="5">
        <f t="shared" si="2689"/>
        <v>0</v>
      </c>
      <c r="E1270" s="5">
        <f t="shared" si="2689"/>
        <v>0</v>
      </c>
      <c r="F1270" s="66">
        <f t="shared" si="2726"/>
        <v>216</v>
      </c>
      <c r="G1270" s="4">
        <f t="shared" ref="G1270" si="2742">C1270+F1270</f>
        <v>73541.5</v>
      </c>
      <c r="H1270" s="8">
        <f t="shared" ref="H1270" si="2743">F1270/C1270</f>
        <v>2.9457692071653109E-3</v>
      </c>
      <c r="X1270" s="3"/>
      <c r="Y1270" s="3"/>
      <c r="AA1270" s="137"/>
      <c r="AB1270" s="44"/>
      <c r="AC1270" s="153"/>
      <c r="AD1270" s="154"/>
      <c r="AE1270" s="155"/>
      <c r="AF1270" s="140"/>
      <c r="AG1270" s="156"/>
      <c r="BT1270" s="44"/>
      <c r="BU1270" s="303"/>
      <c r="CM1270" s="58"/>
      <c r="DD1270" s="59"/>
    </row>
    <row r="1271" spans="2:108" x14ac:dyDescent="0.25">
      <c r="B1271" s="345">
        <f>J1226</f>
        <v>44837</v>
      </c>
      <c r="C1271" s="5">
        <f t="shared" ref="C1271" si="2744">G1270</f>
        <v>73541.5</v>
      </c>
      <c r="D1271" s="5">
        <f t="shared" si="2689"/>
        <v>0</v>
      </c>
      <c r="E1271" s="5">
        <f t="shared" si="2689"/>
        <v>0</v>
      </c>
      <c r="F1271" s="66">
        <f t="shared" ref="F1271" si="2745">BR1226</f>
        <v>-627</v>
      </c>
      <c r="G1271" s="4">
        <f t="shared" ref="G1271" si="2746">C1271+F1271</f>
        <v>72914.5</v>
      </c>
      <c r="H1271" s="8">
        <f t="shared" ref="H1271" si="2747">F1271/C1271</f>
        <v>-8.5257983587498209E-3</v>
      </c>
      <c r="X1271" s="3"/>
      <c r="Y1271" s="3"/>
      <c r="AA1271" s="137"/>
      <c r="AB1271" s="44"/>
      <c r="AC1271" s="153"/>
      <c r="AD1271" s="154"/>
      <c r="AE1271" s="155"/>
      <c r="AF1271" s="140"/>
      <c r="AG1271" s="156"/>
      <c r="BT1271" s="44"/>
      <c r="BU1271" s="303"/>
      <c r="CM1271" s="58"/>
      <c r="DD1271" s="59"/>
    </row>
    <row r="1272" spans="2:108" x14ac:dyDescent="0.25">
      <c r="B1272" s="345">
        <f>J1227</f>
        <v>44844</v>
      </c>
      <c r="C1272" s="5">
        <f t="shared" ref="C1272" si="2748">G1271</f>
        <v>72914.5</v>
      </c>
      <c r="D1272" s="5">
        <f t="shared" si="2689"/>
        <v>0</v>
      </c>
      <c r="E1272" s="5">
        <f t="shared" si="2689"/>
        <v>0</v>
      </c>
      <c r="F1272" s="66">
        <f t="shared" ref="F1272" si="2749">BR1227</f>
        <v>2951.1</v>
      </c>
      <c r="G1272" s="4">
        <f t="shared" ref="G1272" si="2750">C1272+F1272</f>
        <v>75865.600000000006</v>
      </c>
      <c r="H1272" s="8">
        <f t="shared" ref="H1272" si="2751">F1272/C1272</f>
        <v>4.0473431210527398E-2</v>
      </c>
      <c r="X1272" s="3"/>
      <c r="Y1272" s="3"/>
      <c r="AA1272" s="137"/>
      <c r="AB1272" s="44"/>
      <c r="AC1272" s="153"/>
      <c r="AD1272" s="154"/>
      <c r="AE1272" s="155"/>
      <c r="AF1272" s="140"/>
      <c r="AG1272" s="156"/>
      <c r="BT1272" s="44"/>
      <c r="BU1272" s="303"/>
      <c r="CM1272" s="58"/>
      <c r="DD1272" s="59"/>
    </row>
    <row r="1273" spans="2:108" x14ac:dyDescent="0.25">
      <c r="B1273" s="254"/>
      <c r="C1273" s="5"/>
      <c r="D1273" s="5"/>
      <c r="E1273" s="66"/>
      <c r="F1273" s="151" t="s">
        <v>94</v>
      </c>
      <c r="G1273" s="29"/>
      <c r="H1273" s="151" t="s">
        <v>94</v>
      </c>
      <c r="X1273" s="3"/>
      <c r="Y1273" s="3"/>
      <c r="AA1273" s="137"/>
      <c r="AB1273" s="44"/>
      <c r="AC1273" s="153"/>
      <c r="AD1273" s="154"/>
      <c r="AE1273" s="155"/>
      <c r="AF1273" s="140"/>
      <c r="AG1273" s="156"/>
      <c r="BT1273" s="44"/>
      <c r="BU1273" s="303"/>
      <c r="CM1273" s="58"/>
      <c r="DD1273" s="59"/>
    </row>
    <row r="1274" spans="2:108" x14ac:dyDescent="0.25">
      <c r="B1274" s="254"/>
      <c r="C1274" s="38"/>
      <c r="D1274" s="5"/>
      <c r="E1274" s="66"/>
      <c r="F1274" s="72">
        <f>SUM(F1232:F1273)</f>
        <v>25655.599999999999</v>
      </c>
      <c r="G1274" s="29"/>
      <c r="H1274" s="152">
        <f>F1274/C1232</f>
        <v>0.51096594303923515</v>
      </c>
      <c r="X1274" s="3"/>
      <c r="Y1274" s="3"/>
      <c r="AA1274" s="137"/>
      <c r="AB1274" s="44"/>
      <c r="AC1274" s="153"/>
      <c r="AD1274" s="154"/>
      <c r="AE1274" s="155"/>
      <c r="AF1274" s="140"/>
      <c r="AG1274" s="156"/>
      <c r="BT1274" s="44"/>
      <c r="BU1274" s="303"/>
      <c r="CM1274" s="58"/>
      <c r="DD1274" s="59"/>
    </row>
    <row r="1275" spans="2:108" x14ac:dyDescent="0.25">
      <c r="B1275" s="256"/>
      <c r="C1275" s="40"/>
      <c r="D1275" s="40"/>
      <c r="E1275" s="79"/>
      <c r="F1275" s="67"/>
      <c r="G1275" s="150"/>
      <c r="H1275" s="69"/>
      <c r="X1275" s="3"/>
      <c r="Y1275" s="3"/>
      <c r="AA1275" s="137"/>
      <c r="AB1275" s="44"/>
      <c r="AC1275" s="153"/>
      <c r="AD1275" s="154"/>
      <c r="AE1275" s="155"/>
      <c r="AF1275" s="140"/>
      <c r="AG1275" s="156"/>
      <c r="BT1275" s="44"/>
      <c r="BU1275" s="303"/>
      <c r="CM1275" s="58"/>
      <c r="DD1275" s="59"/>
    </row>
    <row r="1276" spans="2:108" x14ac:dyDescent="0.25">
      <c r="B1276" s="256"/>
      <c r="C1276" s="40"/>
      <c r="D1276" s="271"/>
      <c r="E1276" s="67" t="s">
        <v>154</v>
      </c>
      <c r="F1276" s="67">
        <f>SUM(F1246:F1273)</f>
        <v>15877.6</v>
      </c>
      <c r="G1276" s="266">
        <f>F1276/C1232</f>
        <v>0.31622385978888667</v>
      </c>
      <c r="H1276" s="69"/>
      <c r="X1276" s="3"/>
      <c r="Y1276" s="3"/>
      <c r="AA1276" s="137"/>
      <c r="AB1276" s="44"/>
      <c r="AC1276" s="153"/>
      <c r="AD1276" s="154"/>
      <c r="AE1276" s="155"/>
      <c r="AF1276" s="140"/>
      <c r="AG1276" s="156"/>
      <c r="BT1276" s="44"/>
      <c r="BU1276" s="303"/>
      <c r="CM1276" s="58"/>
      <c r="DD1276" s="59"/>
    </row>
    <row r="1277" spans="2:108" x14ac:dyDescent="0.25">
      <c r="B1277" s="256"/>
      <c r="C1277" s="40"/>
      <c r="D1277" s="40"/>
      <c r="E1277" s="67" t="s">
        <v>153</v>
      </c>
      <c r="F1277" s="67">
        <f>SUM(F1217:F1228)+F1274</f>
        <v>26689.599999999999</v>
      </c>
      <c r="G1277" s="267">
        <f>F1277/C1232</f>
        <v>0.53155945030870344</v>
      </c>
      <c r="H1277" s="70"/>
      <c r="X1277" s="3"/>
      <c r="Y1277" s="3"/>
      <c r="AA1277" s="100"/>
      <c r="AB1277" s="137"/>
      <c r="AD1277" s="153"/>
      <c r="AE1277" s="154"/>
      <c r="AF1277" s="155"/>
      <c r="AG1277" s="140"/>
      <c r="AH1277" s="156"/>
      <c r="AI1277" s="107"/>
      <c r="AJ1277" s="107"/>
      <c r="AL1277" s="73"/>
      <c r="AM1277" s="48"/>
      <c r="AN1277" s="49"/>
      <c r="AP1277" s="49"/>
      <c r="AQ1277" s="51"/>
      <c r="AR1277" s="50"/>
      <c r="AS1277" s="85"/>
      <c r="AT1277" s="51"/>
      <c r="AU1277" s="7"/>
      <c r="AV1277" s="52"/>
      <c r="AW1277" s="6"/>
      <c r="AZ1277" s="53"/>
      <c r="BD1277" s="47"/>
      <c r="BF1277" s="53"/>
      <c r="BL1277" s="6"/>
      <c r="BM1277" s="64"/>
      <c r="BO1277" s="6"/>
      <c r="BQ1277" s="7"/>
      <c r="BR1277" s="358"/>
      <c r="BV1277" s="53"/>
      <c r="CD1277" s="7"/>
      <c r="CG1277" s="7"/>
      <c r="CI1277" s="65"/>
      <c r="CM1277" s="58"/>
      <c r="DD1277" s="59"/>
    </row>
    <row r="1278" spans="2:108" x14ac:dyDescent="0.25">
      <c r="B1278" s="256"/>
      <c r="C1278" s="40"/>
      <c r="D1278" s="40"/>
      <c r="E1278" s="67"/>
      <c r="F1278" s="70"/>
      <c r="G1278" s="267"/>
      <c r="H1278" s="70"/>
      <c r="X1278" s="3"/>
      <c r="Y1278" s="3"/>
      <c r="AA1278" s="100"/>
      <c r="AB1278" s="137"/>
      <c r="AD1278" s="153"/>
      <c r="AE1278" s="154"/>
      <c r="AF1278" s="155"/>
      <c r="AG1278" s="140"/>
      <c r="AH1278" s="156"/>
      <c r="AI1278" s="107"/>
      <c r="AJ1278" s="107"/>
      <c r="AL1278" s="73"/>
      <c r="AM1278" s="48"/>
      <c r="AN1278" s="49"/>
      <c r="AP1278" s="49"/>
      <c r="AQ1278" s="51"/>
      <c r="AR1278" s="50"/>
      <c r="AS1278" s="85"/>
      <c r="AT1278" s="51"/>
      <c r="AU1278" s="7"/>
      <c r="AV1278" s="52"/>
      <c r="AW1278" s="6"/>
      <c r="AZ1278" s="53"/>
      <c r="BD1278" s="47"/>
      <c r="BF1278" s="53"/>
      <c r="BL1278" s="6"/>
      <c r="BM1278" s="64"/>
      <c r="BO1278" s="6"/>
      <c r="BQ1278" s="7"/>
      <c r="BR1278" s="358"/>
      <c r="BV1278" s="53"/>
      <c r="CD1278" s="7"/>
      <c r="CG1278" s="7"/>
      <c r="CI1278" s="65"/>
      <c r="CM1278" s="58"/>
      <c r="DD1278" s="59"/>
    </row>
    <row r="1279" spans="2:108" ht="31.5" x14ac:dyDescent="0.25">
      <c r="B1279" s="257" t="s">
        <v>147</v>
      </c>
      <c r="C1279" s="11" t="s">
        <v>29</v>
      </c>
      <c r="D1279" s="11" t="s">
        <v>30</v>
      </c>
      <c r="E1279" s="236" t="s">
        <v>31</v>
      </c>
      <c r="F1279" s="214" t="s">
        <v>33</v>
      </c>
      <c r="G1279" s="11" t="s">
        <v>34</v>
      </c>
      <c r="H1279" s="117" t="s">
        <v>32</v>
      </c>
      <c r="X1279" s="3"/>
      <c r="Y1279" s="3"/>
      <c r="AA1279" s="100"/>
      <c r="AB1279" s="137"/>
      <c r="AD1279" s="153"/>
      <c r="AE1279" s="154"/>
      <c r="AF1279" s="155"/>
      <c r="AG1279" s="140"/>
      <c r="AH1279" s="156"/>
      <c r="AI1279" s="107"/>
      <c r="AJ1279" s="107"/>
      <c r="AL1279" s="73"/>
      <c r="AM1279" s="48"/>
      <c r="AN1279" s="49"/>
      <c r="AP1279" s="49"/>
      <c r="AQ1279" s="51"/>
      <c r="AR1279" s="50"/>
      <c r="AS1279" s="85"/>
      <c r="AT1279" s="51"/>
      <c r="AU1279" s="7"/>
      <c r="AV1279" s="52"/>
      <c r="AW1279" s="6"/>
      <c r="AZ1279" s="53"/>
      <c r="BD1279" s="47"/>
      <c r="BF1279" s="53"/>
      <c r="BL1279" s="6"/>
      <c r="BM1279" s="64"/>
      <c r="BO1279" s="6"/>
      <c r="BQ1279" s="7"/>
      <c r="BR1279" s="358"/>
      <c r="BV1279" s="53"/>
      <c r="CD1279" s="7"/>
      <c r="CG1279" s="7"/>
      <c r="CI1279" s="65"/>
      <c r="CM1279" s="58"/>
      <c r="DD1279" s="59"/>
    </row>
    <row r="1280" spans="2:108" x14ac:dyDescent="0.25">
      <c r="B1280" s="258"/>
      <c r="C1280" s="62"/>
      <c r="D1280" s="62"/>
      <c r="E1280" s="211"/>
      <c r="F1280" s="211"/>
      <c r="G1280" s="212"/>
      <c r="H1280" s="213"/>
      <c r="X1280" s="3"/>
      <c r="Y1280" s="3"/>
      <c r="AA1280" s="100"/>
      <c r="AB1280" s="137"/>
      <c r="AD1280" s="153"/>
      <c r="AE1280" s="154"/>
      <c r="AF1280" s="155"/>
      <c r="AG1280" s="140"/>
      <c r="AH1280" s="156"/>
      <c r="AI1280" s="107"/>
      <c r="AJ1280" s="107"/>
      <c r="AL1280" s="73"/>
      <c r="AM1280" s="48"/>
      <c r="AN1280" s="49"/>
      <c r="AP1280" s="49"/>
      <c r="AQ1280" s="51"/>
      <c r="AR1280" s="50"/>
      <c r="AS1280" s="85"/>
      <c r="AT1280" s="51"/>
      <c r="AU1280" s="7"/>
      <c r="AV1280" s="52"/>
      <c r="AW1280" s="6"/>
      <c r="AZ1280" s="53"/>
      <c r="BD1280" s="47"/>
      <c r="BF1280" s="53"/>
      <c r="BL1280" s="6"/>
      <c r="BM1280" s="64"/>
      <c r="BO1280" s="6"/>
      <c r="BQ1280" s="7"/>
      <c r="BR1280" s="358"/>
      <c r="BV1280" s="53"/>
      <c r="CD1280" s="7"/>
      <c r="CG1280" s="7"/>
      <c r="CI1280" s="65"/>
      <c r="CM1280" s="58"/>
      <c r="DD1280" s="59"/>
    </row>
    <row r="1281" spans="2:108" x14ac:dyDescent="0.25">
      <c r="X1281" s="3"/>
      <c r="Y1281" s="3"/>
      <c r="AA1281" s="100"/>
      <c r="AB1281" s="137"/>
      <c r="AD1281" s="153"/>
      <c r="AE1281" s="154"/>
      <c r="AF1281" s="155"/>
      <c r="AG1281" s="140"/>
      <c r="AH1281" s="156"/>
      <c r="AI1281" s="107"/>
      <c r="AJ1281" s="107"/>
      <c r="AL1281" s="73"/>
      <c r="AM1281" s="48"/>
      <c r="AN1281" s="49"/>
      <c r="AP1281" s="49"/>
      <c r="AQ1281" s="51"/>
      <c r="AR1281" s="50"/>
      <c r="AS1281" s="85"/>
      <c r="AT1281" s="51"/>
      <c r="AU1281" s="7"/>
      <c r="AV1281" s="52"/>
      <c r="AW1281" s="6"/>
      <c r="AZ1281" s="53"/>
      <c r="BD1281" s="47"/>
      <c r="BF1281" s="53"/>
      <c r="BL1281" s="6"/>
      <c r="BM1281" s="64"/>
      <c r="BO1281" s="6"/>
      <c r="BQ1281" s="7"/>
      <c r="BR1281" s="358"/>
      <c r="BV1281" s="53"/>
      <c r="CD1281" s="7"/>
      <c r="CG1281" s="7"/>
      <c r="CI1281" s="65"/>
      <c r="CM1281" s="58"/>
      <c r="DD1281" s="59"/>
    </row>
    <row r="1282" spans="2:108" ht="18.75" x14ac:dyDescent="0.3">
      <c r="B1282" s="363"/>
      <c r="C1282" s="364"/>
      <c r="D1282" s="364"/>
      <c r="E1282" s="365"/>
      <c r="X1282" s="3"/>
      <c r="Y1282" s="3"/>
      <c r="AA1282" s="100"/>
      <c r="AB1282" s="137"/>
      <c r="AD1282" s="153"/>
      <c r="AE1282" s="154"/>
      <c r="AF1282" s="155"/>
      <c r="AG1282" s="140"/>
      <c r="AH1282" s="156"/>
      <c r="AI1282" s="107"/>
      <c r="AJ1282" s="107"/>
      <c r="AL1282" s="73"/>
      <c r="AM1282" s="48"/>
      <c r="AN1282" s="49"/>
      <c r="AP1282" s="49"/>
      <c r="AQ1282" s="51"/>
      <c r="AR1282" s="50"/>
      <c r="AS1282" s="85"/>
      <c r="AT1282" s="51"/>
      <c r="AU1282" s="7"/>
      <c r="AV1282" s="52"/>
      <c r="AW1282" s="6"/>
      <c r="AZ1282" s="53"/>
      <c r="BD1282" s="47"/>
      <c r="BF1282" s="53"/>
      <c r="BL1282" s="6"/>
      <c r="BM1282" s="64"/>
      <c r="BO1282" s="6"/>
      <c r="BQ1282" s="7"/>
      <c r="BR1282" s="358"/>
      <c r="BV1282" s="53"/>
      <c r="CD1282" s="7"/>
      <c r="CG1282" s="7"/>
      <c r="CI1282" s="65"/>
      <c r="CM1282" s="58"/>
      <c r="DD1282" s="59"/>
    </row>
    <row r="1283" spans="2:108" ht="18.75" x14ac:dyDescent="0.3">
      <c r="B1283" s="363"/>
      <c r="C1283" s="364"/>
      <c r="D1283" s="364"/>
      <c r="E1283" s="365"/>
      <c r="X1283" s="3"/>
      <c r="Y1283" s="3"/>
      <c r="AA1283" s="100"/>
      <c r="AB1283" s="137"/>
      <c r="AD1283" s="153"/>
      <c r="AE1283" s="154"/>
      <c r="AF1283" s="155"/>
      <c r="AG1283" s="140"/>
      <c r="AH1283" s="156"/>
      <c r="AI1283" s="107"/>
      <c r="AJ1283" s="107"/>
      <c r="AL1283" s="73"/>
      <c r="AM1283" s="48"/>
      <c r="AN1283" s="49"/>
      <c r="AP1283" s="49"/>
      <c r="AQ1283" s="51"/>
      <c r="AR1283" s="50"/>
      <c r="AS1283" s="85"/>
      <c r="AT1283" s="51"/>
      <c r="AU1283" s="7"/>
      <c r="AV1283" s="52"/>
      <c r="AW1283" s="6"/>
      <c r="AZ1283" s="53"/>
      <c r="BD1283" s="47"/>
      <c r="BF1283" s="53"/>
      <c r="BL1283" s="6"/>
      <c r="BM1283" s="64"/>
      <c r="BO1283" s="6"/>
      <c r="BQ1283" s="7"/>
      <c r="BR1283" s="358"/>
      <c r="BV1283" s="53"/>
      <c r="CD1283" s="7"/>
      <c r="CG1283" s="7"/>
      <c r="CI1283" s="65"/>
      <c r="CM1283" s="58"/>
      <c r="DD1283" s="59"/>
    </row>
    <row r="1284" spans="2:108" ht="18.75" x14ac:dyDescent="0.3">
      <c r="B1284" s="363"/>
      <c r="C1284" s="366"/>
      <c r="D1284" s="365"/>
      <c r="E1284" s="365"/>
      <c r="X1284" s="3"/>
      <c r="Y1284" s="3"/>
      <c r="AA1284" s="100"/>
      <c r="AB1284" s="137"/>
      <c r="AD1284" s="153"/>
      <c r="AE1284" s="154"/>
      <c r="AF1284" s="155"/>
      <c r="AG1284" s="140"/>
      <c r="AH1284" s="156"/>
      <c r="AI1284" s="107"/>
      <c r="AJ1284" s="107"/>
      <c r="AL1284" s="73"/>
      <c r="AM1284" s="48"/>
      <c r="AN1284" s="49"/>
      <c r="AP1284" s="49"/>
      <c r="AQ1284" s="51"/>
      <c r="AR1284" s="50"/>
      <c r="AS1284" s="85"/>
      <c r="AT1284" s="51"/>
      <c r="AU1284" s="7"/>
      <c r="AV1284" s="52"/>
      <c r="AW1284" s="6"/>
      <c r="AZ1284" s="53"/>
      <c r="BD1284" s="47"/>
      <c r="BF1284" s="53"/>
      <c r="BL1284" s="6"/>
      <c r="BM1284" s="64"/>
      <c r="BO1284" s="6"/>
      <c r="BQ1284" s="7"/>
      <c r="BR1284" s="358"/>
      <c r="BV1284" s="53"/>
      <c r="CD1284" s="7"/>
      <c r="CG1284" s="7"/>
      <c r="CI1284" s="65"/>
      <c r="CM1284" s="58"/>
      <c r="DD1284" s="59"/>
    </row>
    <row r="1285" spans="2:108" ht="18.75" x14ac:dyDescent="0.3">
      <c r="B1285" s="363"/>
      <c r="C1285" s="366"/>
      <c r="D1285" s="365"/>
      <c r="E1285" s="365"/>
      <c r="X1285" s="3"/>
      <c r="Y1285" s="3"/>
      <c r="AA1285" s="100"/>
      <c r="AB1285" s="137"/>
      <c r="AD1285" s="153"/>
      <c r="AE1285" s="154"/>
      <c r="AF1285" s="155"/>
      <c r="AG1285" s="140"/>
      <c r="AH1285" s="156"/>
      <c r="AI1285" s="107"/>
      <c r="AJ1285" s="107"/>
      <c r="AL1285" s="73"/>
      <c r="AM1285" s="48"/>
      <c r="AN1285" s="49"/>
      <c r="AP1285" s="49"/>
      <c r="AQ1285" s="51"/>
      <c r="AR1285" s="50"/>
      <c r="AS1285" s="85"/>
      <c r="AT1285" s="51"/>
      <c r="AU1285" s="7"/>
      <c r="AV1285" s="52"/>
      <c r="AW1285" s="6"/>
      <c r="AZ1285" s="53"/>
      <c r="BD1285" s="47"/>
      <c r="BF1285" s="53"/>
      <c r="BL1285" s="6"/>
      <c r="BM1285" s="64"/>
      <c r="BO1285" s="6"/>
      <c r="BQ1285" s="7"/>
      <c r="BR1285" s="358"/>
      <c r="BV1285" s="53"/>
      <c r="CD1285" s="7"/>
      <c r="CG1285" s="7"/>
      <c r="CI1285" s="65"/>
      <c r="CM1285" s="58"/>
      <c r="DD1285" s="59"/>
    </row>
    <row r="1286" spans="2:108" ht="18.75" x14ac:dyDescent="0.3">
      <c r="B1286" s="363"/>
      <c r="C1286" s="364"/>
      <c r="D1286" s="364"/>
      <c r="E1286" s="365"/>
      <c r="X1286" s="3"/>
      <c r="Y1286" s="3"/>
      <c r="AA1286" s="100"/>
      <c r="AB1286" s="137"/>
      <c r="AD1286" s="153"/>
      <c r="AE1286" s="154"/>
      <c r="AF1286" s="155"/>
      <c r="AG1286" s="140"/>
      <c r="AH1286" s="156"/>
      <c r="AI1286" s="107"/>
      <c r="AJ1286" s="107"/>
      <c r="AL1286" s="73"/>
      <c r="AM1286" s="48"/>
      <c r="AN1286" s="49"/>
      <c r="AP1286" s="49"/>
      <c r="AQ1286" s="51"/>
      <c r="AR1286" s="50"/>
      <c r="AS1286" s="85"/>
      <c r="AT1286" s="51"/>
      <c r="AU1286" s="7"/>
      <c r="AV1286" s="52"/>
      <c r="AW1286" s="6"/>
      <c r="AZ1286" s="53"/>
      <c r="BD1286" s="47"/>
      <c r="BF1286" s="53"/>
      <c r="BL1286" s="6"/>
      <c r="BM1286" s="64"/>
      <c r="BO1286" s="6"/>
      <c r="BQ1286" s="7"/>
      <c r="BR1286" s="358"/>
      <c r="BV1286" s="53"/>
      <c r="CD1286" s="7"/>
      <c r="CG1286" s="7"/>
      <c r="CI1286" s="65"/>
      <c r="CM1286" s="58"/>
      <c r="DD1286" s="59"/>
    </row>
    <row r="1287" spans="2:108" ht="18.75" x14ac:dyDescent="0.3">
      <c r="B1287" s="363"/>
      <c r="C1287" s="366"/>
      <c r="D1287" s="364"/>
      <c r="E1287" s="365"/>
      <c r="X1287" s="3"/>
      <c r="Y1287" s="3"/>
      <c r="AA1287" s="100"/>
      <c r="AB1287" s="137"/>
      <c r="AD1287" s="153"/>
      <c r="AE1287" s="154"/>
      <c r="AF1287" s="155"/>
      <c r="AG1287" s="140"/>
      <c r="AH1287" s="156"/>
      <c r="AI1287" s="107"/>
      <c r="AJ1287" s="107"/>
      <c r="AL1287" s="73"/>
      <c r="AM1287" s="48"/>
      <c r="AN1287" s="49"/>
      <c r="AP1287" s="49"/>
      <c r="AQ1287" s="51"/>
      <c r="AR1287" s="50"/>
      <c r="AS1287" s="85"/>
      <c r="AT1287" s="51"/>
      <c r="AU1287" s="7"/>
      <c r="AV1287" s="52"/>
      <c r="AW1287" s="6"/>
      <c r="AZ1287" s="53"/>
      <c r="BD1287" s="47"/>
      <c r="BF1287" s="53"/>
      <c r="BL1287" s="6"/>
      <c r="BM1287" s="64"/>
      <c r="BO1287" s="6"/>
      <c r="BQ1287" s="7"/>
      <c r="BR1287" s="358"/>
      <c r="BV1287" s="53"/>
      <c r="CD1287" s="7"/>
      <c r="CG1287" s="7"/>
      <c r="CI1287" s="65"/>
      <c r="CM1287" s="58"/>
      <c r="DD1287" s="59"/>
    </row>
    <row r="1288" spans="2:108" ht="18.75" x14ac:dyDescent="0.3">
      <c r="B1288" s="363"/>
      <c r="C1288" s="364"/>
      <c r="D1288" s="364"/>
      <c r="E1288" s="365"/>
      <c r="X1288" s="3"/>
      <c r="Y1288" s="3"/>
      <c r="AA1288" s="100"/>
      <c r="AB1288" s="137"/>
      <c r="AD1288" s="153"/>
      <c r="AE1288" s="154"/>
      <c r="AF1288" s="155"/>
      <c r="AG1288" s="140"/>
      <c r="AH1288" s="156"/>
      <c r="AI1288" s="107"/>
      <c r="AJ1288" s="107"/>
      <c r="AL1288" s="73"/>
      <c r="AM1288" s="48"/>
      <c r="AN1288" s="49"/>
      <c r="AP1288" s="49"/>
      <c r="AQ1288" s="51"/>
      <c r="AR1288" s="50"/>
      <c r="AS1288" s="85"/>
      <c r="AT1288" s="51"/>
      <c r="AU1288" s="7"/>
      <c r="AV1288" s="52"/>
      <c r="AW1288" s="6"/>
      <c r="AZ1288" s="53"/>
      <c r="BD1288" s="47"/>
      <c r="BF1288" s="53"/>
      <c r="BL1288" s="6"/>
      <c r="BM1288" s="64"/>
      <c r="BO1288" s="6"/>
      <c r="BQ1288" s="7"/>
      <c r="BR1288" s="358"/>
      <c r="BV1288" s="53"/>
      <c r="CD1288" s="7"/>
      <c r="CG1288" s="7"/>
      <c r="CI1288" s="65"/>
      <c r="CM1288" s="58"/>
      <c r="DD1288" s="59"/>
    </row>
    <row r="1289" spans="2:108" ht="18.75" x14ac:dyDescent="0.3">
      <c r="B1289" s="363"/>
      <c r="C1289" s="364"/>
      <c r="D1289" s="364"/>
      <c r="E1289" s="365"/>
      <c r="X1289" s="3"/>
      <c r="Y1289" s="3"/>
      <c r="AA1289" s="100"/>
      <c r="AB1289" s="137"/>
      <c r="AD1289" s="153"/>
      <c r="AE1289" s="154"/>
      <c r="AF1289" s="155"/>
      <c r="AG1289" s="140"/>
      <c r="AH1289" s="156"/>
      <c r="AI1289" s="107"/>
      <c r="AJ1289" s="107"/>
      <c r="AL1289" s="73"/>
      <c r="AM1289" s="48"/>
      <c r="AN1289" s="49"/>
      <c r="AP1289" s="49"/>
      <c r="AQ1289" s="51"/>
      <c r="AR1289" s="50"/>
      <c r="AS1289" s="85"/>
      <c r="AT1289" s="51"/>
      <c r="AU1289" s="7"/>
      <c r="AV1289" s="52"/>
      <c r="AW1289" s="6"/>
      <c r="AZ1289" s="53"/>
      <c r="BD1289" s="47"/>
      <c r="BF1289" s="53"/>
      <c r="BL1289" s="6"/>
      <c r="BM1289" s="64"/>
      <c r="BO1289" s="6"/>
      <c r="BQ1289" s="7"/>
      <c r="BR1289" s="358"/>
      <c r="BV1289" s="53"/>
      <c r="CD1289" s="7"/>
      <c r="CG1289" s="7"/>
      <c r="CI1289" s="65"/>
      <c r="CM1289" s="58"/>
      <c r="DD1289" s="59"/>
    </row>
    <row r="1290" spans="2:108" ht="18.75" x14ac:dyDescent="0.3">
      <c r="B1290" s="363"/>
      <c r="C1290" s="364"/>
      <c r="D1290" s="364"/>
      <c r="E1290" s="365"/>
      <c r="X1290" s="3"/>
      <c r="Y1290" s="3"/>
      <c r="AA1290" s="100"/>
      <c r="AB1290" s="137"/>
      <c r="AD1290" s="153"/>
      <c r="AE1290" s="154"/>
      <c r="AF1290" s="155"/>
      <c r="AG1290" s="140"/>
      <c r="AH1290" s="156"/>
      <c r="AI1290" s="107"/>
      <c r="AJ1290" s="107"/>
      <c r="AL1290" s="73"/>
      <c r="AM1290" s="48"/>
      <c r="AN1290" s="49"/>
      <c r="AP1290" s="49"/>
      <c r="AQ1290" s="51"/>
      <c r="AR1290" s="50"/>
      <c r="AS1290" s="85"/>
      <c r="AT1290" s="51"/>
      <c r="AU1290" s="7"/>
      <c r="AV1290" s="52"/>
      <c r="AW1290" s="6"/>
      <c r="AZ1290" s="53"/>
      <c r="BD1290" s="47"/>
      <c r="BF1290" s="53"/>
      <c r="BL1290" s="6"/>
      <c r="BM1290" s="64"/>
      <c r="BO1290" s="6"/>
      <c r="BQ1290" s="7"/>
      <c r="BR1290" s="358"/>
      <c r="BV1290" s="53"/>
      <c r="CD1290" s="7"/>
      <c r="CG1290" s="7"/>
      <c r="CI1290" s="65"/>
      <c r="CM1290" s="58"/>
      <c r="DD1290" s="59"/>
    </row>
    <row r="1291" spans="2:108" ht="18.75" x14ac:dyDescent="0.3">
      <c r="B1291" s="363"/>
      <c r="C1291" s="364"/>
      <c r="D1291" s="364"/>
      <c r="E1291" s="365"/>
      <c r="X1291" s="3"/>
      <c r="Y1291" s="3"/>
      <c r="AA1291" s="100"/>
      <c r="AB1291" s="137"/>
      <c r="AD1291" s="153"/>
      <c r="AE1291" s="154"/>
      <c r="AF1291" s="155"/>
      <c r="AG1291" s="140"/>
      <c r="AH1291" s="156"/>
      <c r="AI1291" s="107"/>
      <c r="AJ1291" s="107"/>
      <c r="AL1291" s="73"/>
      <c r="AM1291" s="48"/>
      <c r="AN1291" s="49"/>
      <c r="AP1291" s="49"/>
      <c r="AQ1291" s="51"/>
      <c r="AR1291" s="50"/>
      <c r="AS1291" s="85"/>
      <c r="AT1291" s="51"/>
      <c r="AU1291" s="7"/>
      <c r="AV1291" s="52"/>
      <c r="AW1291" s="6"/>
      <c r="AZ1291" s="53"/>
      <c r="BD1291" s="47"/>
      <c r="BF1291" s="53"/>
      <c r="BL1291" s="6"/>
      <c r="BM1291" s="64"/>
      <c r="BO1291" s="6"/>
      <c r="BQ1291" s="7"/>
      <c r="BR1291" s="358"/>
      <c r="BV1291" s="53"/>
      <c r="CD1291" s="7"/>
      <c r="CG1291" s="7"/>
      <c r="CI1291" s="65"/>
      <c r="CM1291" s="58"/>
      <c r="DD1291" s="59"/>
    </row>
    <row r="1292" spans="2:108" ht="18.75" x14ac:dyDescent="0.3">
      <c r="B1292" s="363"/>
      <c r="C1292" s="364"/>
      <c r="D1292" s="364"/>
      <c r="E1292" s="365"/>
      <c r="X1292" s="3"/>
      <c r="Y1292" s="3"/>
      <c r="AA1292" s="100"/>
      <c r="AB1292" s="137"/>
      <c r="AD1292" s="153"/>
      <c r="AE1292" s="154"/>
      <c r="AF1292" s="155"/>
      <c r="AG1292" s="140"/>
      <c r="AH1292" s="156"/>
      <c r="AI1292" s="107"/>
      <c r="AJ1292" s="107"/>
      <c r="AL1292" s="73"/>
      <c r="AM1292" s="48"/>
      <c r="AN1292" s="49"/>
      <c r="AP1292" s="49"/>
      <c r="AQ1292" s="51"/>
      <c r="AR1292" s="50"/>
      <c r="AS1292" s="85"/>
      <c r="AT1292" s="51"/>
      <c r="AU1292" s="7"/>
      <c r="AV1292" s="52"/>
      <c r="AW1292" s="6"/>
      <c r="AZ1292" s="53"/>
      <c r="BD1292" s="47"/>
      <c r="BF1292" s="53"/>
      <c r="BL1292" s="6"/>
      <c r="BM1292" s="64"/>
      <c r="BO1292" s="6"/>
      <c r="BQ1292" s="7"/>
      <c r="BR1292" s="358"/>
      <c r="BV1292" s="53"/>
      <c r="CD1292" s="7"/>
      <c r="CG1292" s="7"/>
      <c r="CI1292" s="65"/>
      <c r="CM1292" s="58"/>
      <c r="DD1292" s="59"/>
    </row>
    <row r="1293" spans="2:108" x14ac:dyDescent="0.25">
      <c r="X1293" s="3"/>
      <c r="Y1293" s="3"/>
      <c r="AA1293" s="100"/>
      <c r="AB1293" s="137"/>
      <c r="AD1293" s="153"/>
      <c r="AE1293" s="154"/>
      <c r="AF1293" s="155"/>
      <c r="AG1293" s="140"/>
      <c r="AH1293" s="156"/>
      <c r="AI1293" s="107"/>
      <c r="AJ1293" s="107"/>
      <c r="AL1293" s="73"/>
      <c r="AM1293" s="48"/>
      <c r="AN1293" s="49"/>
      <c r="AP1293" s="49"/>
      <c r="AQ1293" s="51"/>
      <c r="AR1293" s="50"/>
      <c r="AS1293" s="85"/>
      <c r="AT1293" s="51"/>
      <c r="AU1293" s="7"/>
      <c r="AV1293" s="52"/>
      <c r="AW1293" s="6"/>
      <c r="AZ1293" s="53"/>
      <c r="BD1293" s="47"/>
      <c r="BF1293" s="53"/>
      <c r="BL1293" s="6"/>
      <c r="BM1293" s="64"/>
      <c r="BO1293" s="6"/>
      <c r="BQ1293" s="7"/>
      <c r="BR1293" s="358"/>
      <c r="BV1293" s="53"/>
      <c r="CD1293" s="7"/>
      <c r="CG1293" s="7"/>
      <c r="CI1293" s="65"/>
      <c r="CM1293" s="58"/>
      <c r="DD1293" s="59"/>
    </row>
    <row r="1294" spans="2:108" x14ac:dyDescent="0.25">
      <c r="X1294" s="3"/>
      <c r="Y1294" s="3"/>
      <c r="AA1294" s="100"/>
      <c r="AB1294" s="137"/>
      <c r="AD1294" s="153"/>
      <c r="AE1294" s="154"/>
      <c r="AF1294" s="155"/>
      <c r="AG1294" s="140"/>
      <c r="AH1294" s="156"/>
      <c r="AI1294" s="107"/>
      <c r="AJ1294" s="107"/>
      <c r="AL1294" s="73"/>
      <c r="AM1294" s="48"/>
      <c r="AN1294" s="49"/>
      <c r="AP1294" s="49"/>
      <c r="AQ1294" s="51"/>
      <c r="AR1294" s="50"/>
      <c r="AS1294" s="85"/>
      <c r="AT1294" s="51"/>
      <c r="AU1294" s="7"/>
      <c r="AV1294" s="52"/>
      <c r="AW1294" s="6"/>
      <c r="AZ1294" s="53"/>
      <c r="BD1294" s="47"/>
      <c r="BF1294" s="53"/>
      <c r="BL1294" s="6"/>
      <c r="BM1294" s="64"/>
      <c r="BO1294" s="6"/>
      <c r="BQ1294" s="7"/>
      <c r="BR1294" s="358"/>
      <c r="BV1294" s="53"/>
      <c r="CD1294" s="7"/>
      <c r="CG1294" s="7"/>
      <c r="CI1294" s="65"/>
      <c r="CM1294" s="58"/>
      <c r="DD1294" s="59"/>
    </row>
    <row r="1295" spans="2:108" x14ac:dyDescent="0.25">
      <c r="X1295" s="3"/>
      <c r="Y1295" s="3"/>
      <c r="AA1295" s="100"/>
      <c r="AB1295" s="137"/>
      <c r="AD1295" s="153"/>
      <c r="AE1295" s="154"/>
      <c r="AF1295" s="155"/>
      <c r="AG1295" s="140"/>
      <c r="AH1295" s="156"/>
      <c r="AI1295" s="107"/>
      <c r="AJ1295" s="107"/>
      <c r="AL1295" s="73"/>
      <c r="AM1295" s="48"/>
      <c r="AN1295" s="49"/>
      <c r="AP1295" s="49"/>
      <c r="AQ1295" s="51"/>
      <c r="AR1295" s="50"/>
      <c r="AS1295" s="85"/>
      <c r="AT1295" s="51"/>
      <c r="AU1295" s="7"/>
      <c r="AV1295" s="52"/>
      <c r="AW1295" s="6"/>
      <c r="AZ1295" s="53"/>
      <c r="BD1295" s="47"/>
      <c r="BF1295" s="53"/>
      <c r="BL1295" s="6"/>
      <c r="BM1295" s="64"/>
      <c r="BO1295" s="6"/>
      <c r="BQ1295" s="7"/>
      <c r="BR1295" s="358"/>
      <c r="BV1295" s="53"/>
      <c r="CD1295" s="7"/>
      <c r="CG1295" s="7"/>
      <c r="CI1295" s="65"/>
      <c r="CM1295" s="58"/>
      <c r="DD1295" s="59"/>
    </row>
    <row r="1296" spans="2:108" x14ac:dyDescent="0.25">
      <c r="X1296" s="3"/>
      <c r="Y1296" s="3"/>
      <c r="AA1296" s="3"/>
      <c r="AB1296" s="3"/>
      <c r="AD1296" s="153"/>
      <c r="AE1296" s="154"/>
      <c r="AF1296" s="155"/>
      <c r="AG1296" s="140"/>
      <c r="AH1296" s="156"/>
      <c r="AI1296" s="107"/>
      <c r="AJ1296" s="107"/>
      <c r="AL1296" s="73"/>
      <c r="AM1296" s="48"/>
      <c r="AN1296" s="49"/>
      <c r="AP1296" s="49"/>
      <c r="AQ1296" s="51"/>
      <c r="AR1296" s="50"/>
      <c r="AS1296" s="85"/>
      <c r="AT1296" s="51"/>
      <c r="AU1296" s="7"/>
      <c r="AV1296" s="52"/>
      <c r="AW1296" s="6"/>
      <c r="AZ1296" s="53"/>
      <c r="BD1296" s="47"/>
      <c r="BF1296" s="53"/>
      <c r="BL1296" s="6"/>
      <c r="BM1296" s="64"/>
      <c r="BO1296" s="6"/>
      <c r="BQ1296" s="7"/>
      <c r="BR1296" s="358"/>
      <c r="BV1296" s="53"/>
      <c r="CD1296" s="7"/>
      <c r="CG1296" s="7"/>
      <c r="CI1296" s="65"/>
      <c r="CM1296" s="58"/>
      <c r="DD1296" s="59"/>
    </row>
    <row r="1297" spans="24:108" x14ac:dyDescent="0.25">
      <c r="X1297" s="3"/>
      <c r="Y1297" s="3"/>
      <c r="AA1297" s="3"/>
      <c r="AB1297" s="3"/>
      <c r="AD1297" s="153"/>
      <c r="AE1297" s="154"/>
      <c r="AF1297" s="155"/>
      <c r="AG1297" s="140"/>
      <c r="AH1297" s="156"/>
      <c r="AI1297" s="107"/>
      <c r="AJ1297" s="107"/>
      <c r="AL1297" s="73"/>
      <c r="AM1297" s="48"/>
      <c r="AN1297" s="49"/>
      <c r="AP1297" s="49"/>
      <c r="AQ1297" s="51"/>
      <c r="AR1297" s="50"/>
      <c r="AS1297" s="85"/>
      <c r="AT1297" s="51"/>
      <c r="AU1297" s="7"/>
      <c r="AV1297" s="52"/>
      <c r="AW1297" s="6"/>
      <c r="AZ1297" s="53"/>
      <c r="BD1297" s="47"/>
      <c r="BF1297" s="53"/>
      <c r="BL1297" s="6"/>
      <c r="BM1297" s="64"/>
      <c r="BO1297" s="6"/>
      <c r="BQ1297" s="7"/>
      <c r="BR1297" s="358"/>
      <c r="BV1297" s="53"/>
      <c r="CD1297" s="7"/>
      <c r="CG1297" s="7"/>
      <c r="CI1297" s="65"/>
      <c r="CM1297" s="58"/>
      <c r="DD1297" s="59"/>
    </row>
    <row r="1298" spans="24:108" x14ac:dyDescent="0.25">
      <c r="X1298" s="3"/>
      <c r="Y1298" s="3"/>
      <c r="AA1298" s="3"/>
      <c r="AB1298" s="3"/>
      <c r="AD1298" s="153"/>
      <c r="AE1298" s="154"/>
      <c r="AF1298" s="155"/>
      <c r="AG1298" s="140"/>
      <c r="AH1298" s="156"/>
      <c r="AI1298" s="107"/>
      <c r="AJ1298" s="107"/>
      <c r="AL1298" s="73"/>
      <c r="AM1298" s="48"/>
      <c r="AN1298" s="49"/>
      <c r="AP1298" s="49"/>
      <c r="AQ1298" s="51"/>
      <c r="AR1298" s="50"/>
      <c r="AS1298" s="85"/>
      <c r="AT1298" s="51"/>
      <c r="AU1298" s="7"/>
      <c r="AV1298" s="52"/>
      <c r="AW1298" s="6"/>
      <c r="AZ1298" s="53"/>
      <c r="BD1298" s="47"/>
      <c r="BF1298" s="53"/>
      <c r="BL1298" s="6"/>
      <c r="BM1298" s="64"/>
      <c r="BO1298" s="6"/>
      <c r="BQ1298" s="7"/>
      <c r="BR1298" s="358"/>
      <c r="BV1298" s="53"/>
      <c r="CD1298" s="7"/>
      <c r="CG1298" s="7"/>
      <c r="CI1298" s="65"/>
      <c r="CM1298" s="58"/>
      <c r="DD1298" s="59"/>
    </row>
    <row r="1299" spans="24:108" x14ac:dyDescent="0.25">
      <c r="X1299" s="3"/>
      <c r="Y1299" s="3"/>
      <c r="AA1299" s="3"/>
      <c r="AB1299" s="3"/>
      <c r="AD1299" s="153"/>
      <c r="AE1299" s="154"/>
      <c r="AF1299" s="155"/>
      <c r="AG1299" s="140"/>
      <c r="AH1299" s="156"/>
      <c r="AI1299" s="107"/>
      <c r="AJ1299" s="107"/>
      <c r="AL1299" s="73"/>
      <c r="AM1299" s="48"/>
      <c r="AN1299" s="49"/>
      <c r="AP1299" s="49"/>
      <c r="AQ1299" s="51"/>
      <c r="AR1299" s="50"/>
      <c r="AS1299" s="85"/>
      <c r="AT1299" s="51"/>
      <c r="AU1299" s="7"/>
      <c r="AV1299" s="52"/>
      <c r="AW1299" s="6"/>
      <c r="AZ1299" s="53"/>
      <c r="BD1299" s="47"/>
      <c r="BF1299" s="53"/>
      <c r="BL1299" s="6"/>
      <c r="BM1299" s="64"/>
      <c r="BO1299" s="6"/>
      <c r="BQ1299" s="7"/>
      <c r="BR1299" s="358"/>
      <c r="BV1299" s="53"/>
      <c r="CD1299" s="7"/>
      <c r="CG1299" s="7"/>
      <c r="CI1299" s="65"/>
      <c r="CM1299" s="58"/>
      <c r="DD1299" s="59"/>
    </row>
    <row r="1300" spans="24:108" x14ac:dyDescent="0.25">
      <c r="X1300" s="3"/>
      <c r="Y1300" s="3"/>
      <c r="AA1300" s="3"/>
      <c r="AB1300" s="3"/>
      <c r="AD1300" s="153"/>
      <c r="AE1300" s="154"/>
      <c r="AF1300" s="155"/>
      <c r="AG1300" s="140"/>
      <c r="AH1300" s="156"/>
      <c r="AI1300" s="107"/>
      <c r="AJ1300" s="107"/>
      <c r="AL1300" s="73"/>
      <c r="AM1300" s="48"/>
      <c r="AN1300" s="49"/>
      <c r="AP1300" s="49"/>
      <c r="AQ1300" s="51"/>
      <c r="AR1300" s="50"/>
      <c r="AS1300" s="85"/>
      <c r="AT1300" s="51"/>
      <c r="AU1300" s="7"/>
      <c r="AV1300" s="52"/>
      <c r="AW1300" s="6"/>
      <c r="AZ1300" s="53"/>
      <c r="BD1300" s="47"/>
      <c r="BF1300" s="53"/>
      <c r="BL1300" s="6"/>
      <c r="BM1300" s="64"/>
      <c r="BO1300" s="6"/>
      <c r="BQ1300" s="7"/>
      <c r="BR1300" s="358"/>
      <c r="BV1300" s="53"/>
      <c r="CD1300" s="7"/>
      <c r="CG1300" s="7"/>
      <c r="CI1300" s="65"/>
      <c r="CM1300" s="58"/>
      <c r="DD1300" s="59"/>
    </row>
    <row r="1301" spans="24:108" x14ac:dyDescent="0.25">
      <c r="X1301" s="3"/>
      <c r="Y1301" s="3"/>
      <c r="AA1301" s="3"/>
      <c r="AB1301" s="3"/>
      <c r="AD1301" s="153"/>
      <c r="AE1301" s="154"/>
      <c r="AF1301" s="155"/>
      <c r="AG1301" s="140"/>
      <c r="AH1301" s="156"/>
      <c r="AI1301" s="107"/>
      <c r="AJ1301" s="107"/>
      <c r="AL1301" s="73"/>
      <c r="AM1301" s="48"/>
      <c r="AN1301" s="49"/>
      <c r="AP1301" s="49"/>
      <c r="AQ1301" s="51"/>
      <c r="AR1301" s="50"/>
      <c r="AS1301" s="85"/>
      <c r="AT1301" s="51"/>
      <c r="AU1301" s="7"/>
      <c r="AV1301" s="52"/>
      <c r="AW1301" s="6"/>
      <c r="AZ1301" s="53"/>
      <c r="BD1301" s="47"/>
      <c r="BF1301" s="53"/>
      <c r="BL1301" s="6"/>
      <c r="BM1301" s="64"/>
      <c r="BO1301" s="6"/>
      <c r="BQ1301" s="7"/>
      <c r="BR1301" s="358"/>
      <c r="BV1301" s="53"/>
      <c r="CD1301" s="7"/>
      <c r="CG1301" s="7"/>
      <c r="CI1301" s="65"/>
      <c r="CM1301" s="58"/>
      <c r="DD1301" s="59"/>
    </row>
    <row r="1302" spans="24:108" x14ac:dyDescent="0.25">
      <c r="X1302" s="3"/>
      <c r="Y1302" s="3"/>
      <c r="AA1302" s="3"/>
      <c r="AB1302" s="3"/>
      <c r="AD1302" s="153"/>
      <c r="AE1302" s="154"/>
      <c r="AF1302" s="155"/>
      <c r="AG1302" s="140"/>
      <c r="AH1302" s="156"/>
      <c r="AI1302" s="107"/>
      <c r="AJ1302" s="107"/>
      <c r="AL1302" s="73"/>
      <c r="AM1302" s="48"/>
      <c r="AN1302" s="49"/>
      <c r="AP1302" s="49"/>
      <c r="AQ1302" s="51"/>
      <c r="AR1302" s="50"/>
      <c r="AS1302" s="85"/>
      <c r="AT1302" s="51"/>
      <c r="AU1302" s="7"/>
      <c r="AV1302" s="52"/>
      <c r="AW1302" s="6"/>
      <c r="AZ1302" s="53"/>
      <c r="BD1302" s="47"/>
      <c r="BF1302" s="53"/>
      <c r="BL1302" s="6"/>
      <c r="BM1302" s="64"/>
      <c r="BO1302" s="6"/>
      <c r="BQ1302" s="7"/>
      <c r="BR1302" s="358"/>
      <c r="BV1302" s="53"/>
      <c r="CD1302" s="7"/>
      <c r="CG1302" s="7"/>
      <c r="CI1302" s="65"/>
      <c r="CM1302" s="58"/>
      <c r="DD1302" s="59"/>
    </row>
    <row r="1303" spans="24:108" x14ac:dyDescent="0.25">
      <c r="X1303" s="3"/>
      <c r="Y1303" s="3"/>
      <c r="AA1303" s="3"/>
      <c r="AB1303" s="3"/>
      <c r="AD1303" s="153"/>
      <c r="AE1303" s="154"/>
      <c r="AF1303" s="155"/>
      <c r="AG1303" s="140"/>
      <c r="AH1303" s="156"/>
      <c r="AI1303" s="107"/>
      <c r="AJ1303" s="107"/>
      <c r="AL1303" s="73"/>
      <c r="AM1303" s="48"/>
      <c r="AN1303" s="49"/>
      <c r="AP1303" s="49"/>
      <c r="AQ1303" s="51"/>
      <c r="AR1303" s="50"/>
      <c r="AS1303" s="85"/>
      <c r="AT1303" s="51"/>
      <c r="AU1303" s="7"/>
      <c r="AV1303" s="52"/>
      <c r="AW1303" s="6"/>
      <c r="AZ1303" s="53"/>
      <c r="BD1303" s="47"/>
      <c r="BF1303" s="53"/>
      <c r="BL1303" s="6"/>
      <c r="BM1303" s="64"/>
      <c r="BO1303" s="6"/>
      <c r="BQ1303" s="7"/>
      <c r="BR1303" s="358"/>
      <c r="BV1303" s="53"/>
      <c r="CD1303" s="7"/>
      <c r="CG1303" s="7"/>
      <c r="CI1303" s="65"/>
      <c r="CM1303" s="58"/>
      <c r="DD1303" s="59"/>
    </row>
    <row r="1304" spans="24:108" x14ac:dyDescent="0.25">
      <c r="X1304" s="3"/>
      <c r="Y1304" s="3"/>
      <c r="AA1304" s="3"/>
      <c r="AB1304" s="3"/>
      <c r="AD1304" s="153"/>
      <c r="AE1304" s="154"/>
      <c r="AF1304" s="155"/>
      <c r="AG1304" s="140"/>
      <c r="AH1304" s="156"/>
      <c r="AI1304" s="107"/>
      <c r="AJ1304" s="107"/>
      <c r="AL1304" s="73"/>
      <c r="AM1304" s="48"/>
      <c r="AN1304" s="49"/>
      <c r="AP1304" s="49"/>
      <c r="AQ1304" s="51"/>
      <c r="AR1304" s="50"/>
      <c r="AS1304" s="85"/>
      <c r="AT1304" s="51"/>
      <c r="AU1304" s="7"/>
      <c r="AV1304" s="52"/>
      <c r="AW1304" s="6"/>
      <c r="AZ1304" s="53"/>
      <c r="BD1304" s="47"/>
      <c r="BF1304" s="53"/>
      <c r="BL1304" s="6"/>
      <c r="BM1304" s="64"/>
      <c r="BO1304" s="6"/>
      <c r="BQ1304" s="7"/>
      <c r="BR1304" s="358"/>
      <c r="BV1304" s="53"/>
      <c r="CD1304" s="7"/>
      <c r="CG1304" s="7"/>
      <c r="CI1304" s="65"/>
      <c r="CM1304" s="58"/>
      <c r="DD1304" s="59"/>
    </row>
    <row r="1305" spans="24:108" x14ac:dyDescent="0.25">
      <c r="X1305" s="3"/>
      <c r="Y1305" s="3"/>
      <c r="AA1305" s="3"/>
      <c r="AB1305" s="3"/>
      <c r="AD1305" s="153"/>
      <c r="AE1305" s="154"/>
      <c r="AF1305" s="155"/>
      <c r="AG1305" s="140"/>
      <c r="AH1305" s="156"/>
      <c r="AI1305" s="107"/>
      <c r="AJ1305" s="107"/>
      <c r="AL1305" s="73"/>
      <c r="AM1305" s="48"/>
      <c r="AN1305" s="49"/>
      <c r="AP1305" s="49"/>
      <c r="AQ1305" s="51"/>
      <c r="AR1305" s="50"/>
      <c r="AS1305" s="85"/>
      <c r="AT1305" s="51"/>
      <c r="AU1305" s="7"/>
      <c r="AV1305" s="52"/>
      <c r="AW1305" s="6"/>
      <c r="AZ1305" s="53"/>
      <c r="BD1305" s="47"/>
      <c r="BF1305" s="53"/>
      <c r="BL1305" s="6"/>
      <c r="BM1305" s="64"/>
      <c r="BO1305" s="6"/>
      <c r="BQ1305" s="7"/>
      <c r="BR1305" s="358"/>
      <c r="BV1305" s="53"/>
      <c r="CD1305" s="7"/>
      <c r="CG1305" s="7"/>
      <c r="CI1305" s="65"/>
      <c r="CM1305" s="58"/>
    </row>
    <row r="1306" spans="24:108" x14ac:dyDescent="0.25">
      <c r="X1306" s="3"/>
      <c r="Y1306" s="3"/>
      <c r="AA1306" s="3"/>
      <c r="AB1306" s="3"/>
      <c r="AD1306" s="153"/>
      <c r="AE1306" s="154"/>
      <c r="AF1306" s="155"/>
      <c r="AG1306" s="140"/>
      <c r="AH1306" s="156"/>
      <c r="AI1306" s="107"/>
      <c r="AJ1306" s="107"/>
      <c r="AL1306" s="73"/>
      <c r="AM1306" s="48"/>
      <c r="AN1306" s="49"/>
      <c r="AP1306" s="49"/>
      <c r="AQ1306" s="51"/>
      <c r="AR1306" s="50"/>
      <c r="AS1306" s="85"/>
      <c r="AT1306" s="51"/>
      <c r="AU1306" s="7"/>
      <c r="AV1306" s="52"/>
      <c r="AW1306" s="6"/>
      <c r="AZ1306" s="53"/>
      <c r="BD1306" s="47"/>
      <c r="BF1306" s="53"/>
      <c r="BL1306" s="6"/>
      <c r="BM1306" s="64"/>
      <c r="BO1306" s="6"/>
      <c r="BQ1306" s="7"/>
      <c r="BR1306" s="358"/>
      <c r="BV1306" s="53"/>
      <c r="CD1306" s="7"/>
      <c r="CG1306" s="7"/>
      <c r="CI1306" s="65"/>
      <c r="CM1306" s="58"/>
    </row>
    <row r="1307" spans="24:108" x14ac:dyDescent="0.25">
      <c r="X1307" s="3"/>
      <c r="Y1307" s="3"/>
      <c r="AA1307" s="3"/>
      <c r="AB1307" s="3"/>
      <c r="AD1307" s="153"/>
      <c r="AE1307" s="154"/>
      <c r="AF1307" s="155"/>
      <c r="AG1307" s="140"/>
      <c r="AH1307" s="156"/>
      <c r="AI1307" s="107"/>
      <c r="AJ1307" s="107"/>
      <c r="AL1307" s="73"/>
      <c r="AM1307" s="48"/>
      <c r="AN1307" s="49"/>
      <c r="AP1307" s="49"/>
      <c r="AQ1307" s="51"/>
      <c r="AR1307" s="50"/>
      <c r="AS1307" s="85"/>
      <c r="AT1307" s="51"/>
      <c r="AU1307" s="7"/>
      <c r="AV1307" s="52"/>
      <c r="AW1307" s="6"/>
      <c r="AZ1307" s="53"/>
      <c r="BD1307" s="47"/>
      <c r="BF1307" s="53"/>
      <c r="BL1307" s="6"/>
      <c r="BM1307" s="64"/>
      <c r="BO1307" s="6"/>
      <c r="BQ1307" s="7"/>
      <c r="BR1307" s="358"/>
      <c r="BV1307" s="53"/>
      <c r="CD1307" s="7"/>
      <c r="CG1307" s="7"/>
      <c r="CI1307" s="65"/>
      <c r="CM1307" s="58"/>
    </row>
    <row r="1308" spans="24:108" x14ac:dyDescent="0.25">
      <c r="X1308" s="3"/>
      <c r="Y1308" s="3"/>
      <c r="AA1308" s="3"/>
      <c r="AB1308" s="3"/>
      <c r="AD1308" s="153"/>
      <c r="AE1308" s="154"/>
      <c r="AF1308" s="155"/>
      <c r="AG1308" s="140"/>
      <c r="AH1308" s="156"/>
      <c r="AI1308" s="107"/>
      <c r="AJ1308" s="107"/>
      <c r="AL1308" s="73"/>
      <c r="AM1308" s="48"/>
      <c r="AN1308" s="49"/>
      <c r="AP1308" s="49"/>
      <c r="AQ1308" s="51"/>
      <c r="AR1308" s="50"/>
      <c r="AS1308" s="85"/>
      <c r="AT1308" s="51"/>
      <c r="AU1308" s="7"/>
      <c r="AV1308" s="52"/>
      <c r="AW1308" s="6"/>
      <c r="AZ1308" s="53"/>
      <c r="BD1308" s="47"/>
      <c r="BF1308" s="53"/>
      <c r="BL1308" s="6"/>
      <c r="BM1308" s="64"/>
      <c r="BO1308" s="6"/>
      <c r="BQ1308" s="7"/>
      <c r="BR1308" s="358"/>
      <c r="BV1308" s="53"/>
      <c r="CD1308" s="7"/>
      <c r="CG1308" s="7"/>
      <c r="CI1308" s="65"/>
      <c r="CM1308" s="58"/>
    </row>
    <row r="1309" spans="24:108" x14ac:dyDescent="0.25">
      <c r="X1309" s="3"/>
      <c r="Y1309" s="3"/>
      <c r="AA1309" s="3"/>
      <c r="AB1309" s="3"/>
      <c r="AD1309" s="153"/>
      <c r="AE1309" s="154"/>
      <c r="AF1309" s="155"/>
      <c r="AG1309" s="140"/>
      <c r="AH1309" s="156"/>
      <c r="AI1309" s="107"/>
      <c r="AJ1309" s="107"/>
      <c r="AL1309" s="73"/>
      <c r="AM1309" s="48"/>
      <c r="AN1309" s="49"/>
      <c r="AP1309" s="49"/>
      <c r="AQ1309" s="51"/>
      <c r="AR1309" s="50"/>
      <c r="AS1309" s="85"/>
      <c r="AT1309" s="51"/>
      <c r="AU1309" s="7"/>
      <c r="AV1309" s="52"/>
      <c r="AW1309" s="6"/>
      <c r="AZ1309" s="53"/>
      <c r="BD1309" s="47"/>
      <c r="BF1309" s="53"/>
      <c r="BL1309" s="6"/>
      <c r="BM1309" s="64"/>
      <c r="BO1309" s="6"/>
      <c r="BQ1309" s="7"/>
      <c r="BR1309" s="358"/>
      <c r="BV1309" s="53"/>
      <c r="CD1309" s="7"/>
      <c r="CG1309" s="7"/>
      <c r="CI1309" s="65"/>
      <c r="CM1309" s="58"/>
    </row>
    <row r="1310" spans="24:108" x14ac:dyDescent="0.25">
      <c r="X1310" s="3"/>
      <c r="Y1310" s="3"/>
      <c r="AA1310" s="3"/>
      <c r="AB1310" s="3"/>
      <c r="AD1310" s="153"/>
      <c r="AE1310" s="154"/>
      <c r="AF1310" s="155"/>
      <c r="AG1310" s="140"/>
      <c r="AH1310" s="156"/>
      <c r="AI1310" s="107"/>
      <c r="AJ1310" s="107"/>
      <c r="AL1310" s="73"/>
      <c r="AM1310" s="48"/>
      <c r="AN1310" s="49"/>
      <c r="AP1310" s="49"/>
      <c r="AQ1310" s="51"/>
      <c r="AR1310" s="50"/>
      <c r="AS1310" s="85"/>
      <c r="AT1310" s="51"/>
      <c r="AU1310" s="7"/>
      <c r="AV1310" s="52"/>
      <c r="AW1310" s="6"/>
      <c r="AZ1310" s="53"/>
      <c r="BD1310" s="47"/>
      <c r="BF1310" s="53"/>
      <c r="BL1310" s="6"/>
      <c r="BM1310" s="64"/>
      <c r="BO1310" s="6"/>
      <c r="BQ1310" s="7"/>
      <c r="BR1310" s="358"/>
      <c r="BV1310" s="53"/>
      <c r="CD1310" s="7"/>
      <c r="CG1310" s="7"/>
      <c r="CI1310" s="65"/>
      <c r="CM1310" s="58"/>
    </row>
    <row r="1311" spans="24:108" x14ac:dyDescent="0.25">
      <c r="X1311" s="3"/>
      <c r="Y1311" s="3"/>
      <c r="AA1311" s="3"/>
      <c r="AB1311" s="3"/>
      <c r="AD1311" s="153"/>
      <c r="AE1311" s="154"/>
      <c r="AF1311" s="155"/>
      <c r="AG1311" s="140"/>
      <c r="AH1311" s="156"/>
      <c r="AI1311" s="107"/>
      <c r="AJ1311" s="107"/>
      <c r="AL1311" s="73"/>
      <c r="AM1311" s="48"/>
      <c r="AN1311" s="49"/>
      <c r="AP1311" s="49"/>
      <c r="AQ1311" s="51"/>
      <c r="AR1311" s="50"/>
      <c r="AS1311" s="85"/>
      <c r="AT1311" s="51"/>
      <c r="AU1311" s="7"/>
      <c r="AV1311" s="52"/>
      <c r="AW1311" s="6"/>
      <c r="AZ1311" s="53"/>
      <c r="BD1311" s="47"/>
      <c r="BF1311" s="53"/>
      <c r="BL1311" s="6"/>
      <c r="BM1311" s="64"/>
      <c r="BO1311" s="6"/>
      <c r="BQ1311" s="7"/>
      <c r="BR1311" s="358"/>
      <c r="BV1311" s="53"/>
      <c r="CD1311" s="7"/>
      <c r="CG1311" s="7"/>
      <c r="CI1311" s="65"/>
      <c r="CM1311" s="58"/>
    </row>
    <row r="1312" spans="24:108" x14ac:dyDescent="0.25">
      <c r="X1312" s="3"/>
      <c r="Y1312" s="3"/>
      <c r="AA1312" s="3"/>
      <c r="AB1312" s="3"/>
      <c r="AD1312" s="153"/>
      <c r="AE1312" s="154"/>
      <c r="AF1312" s="155"/>
      <c r="AG1312" s="140"/>
      <c r="AH1312" s="156"/>
      <c r="AI1312" s="107"/>
      <c r="AJ1312" s="107"/>
      <c r="AL1312" s="73"/>
      <c r="AM1312" s="48"/>
      <c r="AN1312" s="49"/>
      <c r="AP1312" s="49"/>
      <c r="AQ1312" s="51"/>
      <c r="AR1312" s="50"/>
      <c r="AS1312" s="85"/>
      <c r="AT1312" s="51"/>
      <c r="AU1312" s="7"/>
      <c r="AV1312" s="52"/>
      <c r="AW1312" s="6"/>
      <c r="AZ1312" s="53"/>
      <c r="BD1312" s="47"/>
      <c r="BF1312" s="53"/>
      <c r="BL1312" s="6"/>
      <c r="BM1312" s="64"/>
      <c r="BO1312" s="6"/>
      <c r="BQ1312" s="7"/>
      <c r="BR1312" s="358"/>
      <c r="BV1312" s="53"/>
      <c r="CD1312" s="7"/>
      <c r="CG1312" s="7"/>
      <c r="CI1312" s="65"/>
      <c r="CM1312" s="58"/>
    </row>
    <row r="1313" spans="2:91" x14ac:dyDescent="0.25">
      <c r="X1313" s="3"/>
      <c r="Y1313" s="3"/>
      <c r="AA1313" s="3"/>
      <c r="AB1313" s="3"/>
      <c r="AD1313" s="153"/>
      <c r="AE1313" s="154"/>
      <c r="AF1313" s="155"/>
      <c r="AG1313" s="140"/>
      <c r="AH1313" s="156"/>
      <c r="AI1313" s="107"/>
      <c r="AJ1313" s="107"/>
      <c r="AL1313" s="73"/>
      <c r="AM1313" s="48"/>
      <c r="AN1313" s="49"/>
      <c r="AP1313" s="49"/>
      <c r="AQ1313" s="51"/>
      <c r="AR1313" s="50"/>
      <c r="AS1313" s="85"/>
      <c r="AT1313" s="51"/>
      <c r="AU1313" s="7"/>
      <c r="AV1313" s="52"/>
      <c r="AW1313" s="6"/>
      <c r="AZ1313" s="53"/>
      <c r="BD1313" s="47"/>
      <c r="BF1313" s="53"/>
      <c r="BL1313" s="6"/>
      <c r="BM1313" s="64"/>
      <c r="BO1313" s="6"/>
      <c r="BQ1313" s="7"/>
      <c r="BR1313" s="358"/>
      <c r="BV1313" s="53"/>
      <c r="CD1313" s="7"/>
      <c r="CG1313" s="7"/>
      <c r="CI1313" s="65"/>
      <c r="CM1313" s="58"/>
    </row>
    <row r="1314" spans="2:91" x14ac:dyDescent="0.25">
      <c r="X1314" s="3"/>
      <c r="Y1314" s="3"/>
      <c r="AA1314" s="3"/>
      <c r="AB1314" s="3"/>
      <c r="AD1314" s="153"/>
      <c r="AE1314" s="154"/>
      <c r="AF1314" s="155"/>
      <c r="AG1314" s="140"/>
      <c r="AH1314" s="156"/>
      <c r="AI1314" s="107"/>
      <c r="AJ1314" s="107"/>
      <c r="AL1314" s="73"/>
      <c r="AM1314" s="48"/>
      <c r="AN1314" s="49"/>
      <c r="AP1314" s="49"/>
      <c r="AQ1314" s="51"/>
      <c r="AR1314" s="50"/>
      <c r="AS1314" s="85"/>
      <c r="AT1314" s="51"/>
      <c r="AU1314" s="7"/>
      <c r="AV1314" s="52"/>
      <c r="AW1314" s="6"/>
      <c r="AZ1314" s="53"/>
      <c r="BD1314" s="47"/>
      <c r="BF1314" s="53"/>
      <c r="BL1314" s="6"/>
      <c r="BM1314" s="64"/>
      <c r="BO1314" s="6"/>
      <c r="BQ1314" s="7"/>
      <c r="BR1314" s="358"/>
      <c r="BV1314" s="53"/>
      <c r="CD1314" s="7"/>
      <c r="CG1314" s="7"/>
      <c r="CI1314" s="65"/>
      <c r="CM1314" s="58"/>
    </row>
    <row r="1315" spans="2:91" x14ac:dyDescent="0.25">
      <c r="X1315" s="3"/>
      <c r="Y1315" s="3"/>
      <c r="AA1315" s="3"/>
      <c r="AB1315" s="3"/>
      <c r="AD1315" s="153"/>
      <c r="AE1315" s="154"/>
      <c r="AF1315" s="155"/>
      <c r="AG1315" s="140"/>
      <c r="AH1315" s="156"/>
      <c r="AI1315" s="107"/>
      <c r="AJ1315" s="107"/>
      <c r="AL1315" s="73"/>
      <c r="AM1315" s="48"/>
      <c r="AN1315" s="49"/>
      <c r="AP1315" s="49"/>
      <c r="AQ1315" s="51"/>
      <c r="AR1315" s="50"/>
      <c r="AS1315" s="85"/>
      <c r="AT1315" s="51"/>
      <c r="AU1315" s="7"/>
      <c r="AV1315" s="52"/>
      <c r="AW1315" s="6"/>
      <c r="AZ1315" s="53"/>
      <c r="BD1315" s="47"/>
      <c r="BF1315" s="53"/>
      <c r="BL1315" s="6"/>
      <c r="BM1315" s="64"/>
      <c r="BO1315" s="6"/>
      <c r="BQ1315" s="7"/>
      <c r="BR1315" s="358"/>
      <c r="BV1315" s="53"/>
      <c r="CD1315" s="7"/>
      <c r="CG1315" s="7"/>
      <c r="CI1315" s="65"/>
    </row>
    <row r="1316" spans="2:91" x14ac:dyDescent="0.25">
      <c r="X1316" s="3"/>
      <c r="Y1316" s="3"/>
      <c r="AA1316" s="3"/>
      <c r="AB1316" s="3"/>
      <c r="AD1316" s="153"/>
      <c r="AE1316" s="154"/>
      <c r="AF1316" s="155"/>
      <c r="AG1316" s="140"/>
      <c r="AH1316" s="156"/>
      <c r="AI1316" s="107"/>
      <c r="AJ1316" s="107"/>
      <c r="AL1316" s="73"/>
      <c r="AM1316" s="48"/>
      <c r="AN1316" s="49"/>
      <c r="AP1316" s="49"/>
      <c r="AQ1316" s="51"/>
      <c r="AR1316" s="50"/>
      <c r="AS1316" s="85"/>
      <c r="AT1316" s="51"/>
      <c r="AU1316" s="7"/>
      <c r="AV1316" s="52"/>
      <c r="AW1316" s="6"/>
      <c r="AZ1316" s="53"/>
      <c r="BD1316" s="47"/>
      <c r="BF1316" s="53"/>
      <c r="BL1316" s="6"/>
      <c r="BM1316" s="64"/>
      <c r="BO1316" s="6"/>
      <c r="BQ1316" s="7"/>
      <c r="BR1316" s="358"/>
      <c r="BV1316" s="53"/>
      <c r="CD1316" s="7"/>
      <c r="CG1316" s="7"/>
      <c r="CI1316" s="65"/>
    </row>
    <row r="1317" spans="2:91" x14ac:dyDescent="0.25">
      <c r="X1317" s="3"/>
      <c r="Y1317" s="3"/>
      <c r="AA1317" s="3"/>
      <c r="AB1317" s="3"/>
      <c r="AD1317" s="153"/>
      <c r="AE1317" s="154"/>
      <c r="AF1317" s="155"/>
      <c r="AG1317" s="140"/>
      <c r="AH1317" s="156"/>
      <c r="AI1317" s="107"/>
      <c r="AJ1317" s="107"/>
      <c r="AL1317" s="73"/>
      <c r="AM1317" s="48"/>
      <c r="AN1317" s="49"/>
      <c r="AP1317" s="49"/>
      <c r="AQ1317" s="51"/>
      <c r="AR1317" s="50"/>
      <c r="AS1317" s="85"/>
      <c r="AT1317" s="51"/>
      <c r="AU1317" s="7"/>
      <c r="AV1317" s="52"/>
      <c r="AW1317" s="6"/>
      <c r="AZ1317" s="53"/>
      <c r="BD1317" s="47"/>
      <c r="BF1317" s="53"/>
      <c r="BL1317" s="6"/>
      <c r="BM1317" s="64"/>
      <c r="BO1317" s="6"/>
      <c r="BQ1317" s="7"/>
      <c r="BR1317" s="358"/>
      <c r="BV1317" s="53"/>
      <c r="CD1317" s="7"/>
      <c r="CG1317" s="7"/>
      <c r="CI1317" s="65"/>
    </row>
    <row r="1318" spans="2:91" x14ac:dyDescent="0.25">
      <c r="X1318" s="3"/>
      <c r="Y1318" s="3"/>
      <c r="AA1318" s="3"/>
      <c r="AB1318" s="3"/>
      <c r="AD1318" s="153"/>
      <c r="AE1318" s="154"/>
      <c r="AF1318" s="155"/>
      <c r="AG1318" s="140"/>
      <c r="AH1318" s="156"/>
      <c r="AI1318" s="107"/>
      <c r="AJ1318" s="107"/>
      <c r="AL1318" s="73"/>
      <c r="AM1318" s="48"/>
      <c r="AN1318" s="49"/>
      <c r="AP1318" s="49"/>
      <c r="AQ1318" s="51"/>
      <c r="AR1318" s="50"/>
      <c r="AS1318" s="85"/>
      <c r="AT1318" s="51"/>
      <c r="AU1318" s="7"/>
      <c r="AV1318" s="52"/>
      <c r="AW1318" s="6"/>
      <c r="AZ1318" s="53"/>
      <c r="BD1318" s="47"/>
      <c r="BF1318" s="53"/>
      <c r="BL1318" s="6"/>
      <c r="BM1318" s="64"/>
      <c r="BO1318" s="6"/>
      <c r="BQ1318" s="7"/>
      <c r="BR1318" s="358"/>
      <c r="BV1318" s="53"/>
      <c r="CD1318" s="7"/>
      <c r="CG1318" s="7"/>
      <c r="CI1318" s="65"/>
    </row>
    <row r="1319" spans="2:91" x14ac:dyDescent="0.25">
      <c r="X1319" s="3"/>
      <c r="Y1319" s="3"/>
      <c r="AA1319" s="3"/>
      <c r="AB1319" s="3"/>
      <c r="AD1319" s="153"/>
      <c r="AE1319" s="154"/>
      <c r="AF1319" s="155"/>
      <c r="AG1319" s="140"/>
      <c r="AH1319" s="156"/>
      <c r="AI1319" s="107"/>
      <c r="AJ1319" s="107"/>
      <c r="AL1319" s="73"/>
      <c r="AM1319" s="48"/>
      <c r="AN1319" s="49"/>
      <c r="AP1319" s="49"/>
      <c r="AQ1319" s="51"/>
      <c r="AR1319" s="50"/>
      <c r="AS1319" s="85"/>
      <c r="AT1319" s="51"/>
      <c r="AU1319" s="7"/>
      <c r="AV1319" s="52"/>
      <c r="AW1319" s="6"/>
      <c r="AZ1319" s="53"/>
      <c r="BD1319" s="47"/>
      <c r="BF1319" s="53"/>
      <c r="BL1319" s="6"/>
      <c r="BM1319" s="64"/>
      <c r="BO1319" s="6"/>
      <c r="BQ1319" s="7"/>
      <c r="BR1319" s="358"/>
      <c r="BV1319" s="53"/>
      <c r="CD1319" s="7"/>
      <c r="CG1319" s="7"/>
      <c r="CI1319" s="65"/>
    </row>
    <row r="1320" spans="2:91" x14ac:dyDescent="0.25">
      <c r="X1320" s="3"/>
      <c r="Y1320" s="3"/>
      <c r="AA1320" s="3"/>
      <c r="AB1320" s="3"/>
      <c r="AD1320" s="153"/>
      <c r="AE1320" s="154"/>
      <c r="AF1320" s="155"/>
      <c r="AG1320" s="140"/>
      <c r="AH1320" s="156"/>
      <c r="AI1320" s="107"/>
      <c r="AJ1320" s="107"/>
      <c r="AL1320" s="73"/>
      <c r="AM1320" s="48"/>
      <c r="AN1320" s="49"/>
      <c r="AP1320" s="49"/>
      <c r="AQ1320" s="51"/>
      <c r="AR1320" s="50"/>
      <c r="AS1320" s="85"/>
      <c r="AT1320" s="51"/>
      <c r="AU1320" s="7"/>
      <c r="AV1320" s="52"/>
      <c r="AW1320" s="6"/>
      <c r="AZ1320" s="53"/>
      <c r="BD1320" s="47"/>
      <c r="BF1320" s="53"/>
      <c r="BL1320" s="6"/>
      <c r="BM1320" s="64"/>
      <c r="BO1320" s="6"/>
      <c r="BQ1320" s="7"/>
      <c r="BR1320" s="358"/>
      <c r="BV1320" s="53"/>
      <c r="CD1320" s="7"/>
      <c r="CG1320" s="7"/>
      <c r="CI1320" s="65"/>
    </row>
    <row r="1321" spans="2:91" x14ac:dyDescent="0.25">
      <c r="X1321" s="3"/>
      <c r="Y1321" s="3"/>
      <c r="AA1321" s="3"/>
      <c r="AB1321" s="3"/>
      <c r="AD1321" s="153"/>
      <c r="AE1321" s="154"/>
      <c r="AF1321" s="155"/>
      <c r="AG1321" s="140"/>
      <c r="AH1321" s="156"/>
      <c r="AI1321" s="107"/>
      <c r="AJ1321" s="107"/>
      <c r="AL1321" s="73"/>
      <c r="AM1321" s="48"/>
      <c r="AN1321" s="49"/>
      <c r="AP1321" s="49"/>
      <c r="AQ1321" s="51"/>
      <c r="AR1321" s="50"/>
      <c r="AS1321" s="85"/>
      <c r="AT1321" s="51"/>
      <c r="AU1321" s="7"/>
      <c r="AV1321" s="52"/>
      <c r="AW1321" s="6"/>
      <c r="AZ1321" s="53"/>
      <c r="BD1321" s="47"/>
      <c r="BF1321" s="53"/>
      <c r="BL1321" s="6"/>
      <c r="BM1321" s="64"/>
      <c r="BO1321" s="6"/>
      <c r="BQ1321" s="7"/>
      <c r="BR1321" s="358"/>
      <c r="BV1321" s="53"/>
      <c r="CD1321" s="7"/>
      <c r="CG1321" s="7"/>
      <c r="CI1321" s="65"/>
    </row>
    <row r="1322" spans="2:91" x14ac:dyDescent="0.25">
      <c r="X1322" s="3"/>
      <c r="Y1322" s="3"/>
      <c r="AA1322" s="3"/>
      <c r="AB1322" s="3"/>
      <c r="AD1322" s="153"/>
      <c r="AE1322" s="154"/>
      <c r="AF1322" s="155"/>
      <c r="AG1322" s="140"/>
      <c r="AH1322" s="156"/>
      <c r="AI1322" s="107"/>
      <c r="AJ1322" s="107"/>
      <c r="AL1322" s="73"/>
      <c r="AM1322" s="48"/>
      <c r="AN1322" s="49"/>
      <c r="AP1322" s="49"/>
      <c r="AQ1322" s="51"/>
      <c r="AR1322" s="50"/>
      <c r="AS1322" s="85"/>
      <c r="AT1322" s="51"/>
      <c r="AU1322" s="7"/>
      <c r="AV1322" s="52"/>
      <c r="AW1322" s="6"/>
      <c r="AZ1322" s="53"/>
      <c r="BD1322" s="47"/>
      <c r="BF1322" s="53"/>
      <c r="BL1322" s="6"/>
      <c r="BM1322" s="64"/>
      <c r="BO1322" s="6"/>
      <c r="BQ1322" s="7"/>
      <c r="BR1322" s="358"/>
      <c r="BV1322" s="53"/>
      <c r="CD1322" s="7"/>
      <c r="CG1322" s="7"/>
      <c r="CI1322" s="65"/>
    </row>
    <row r="1323" spans="2:91" x14ac:dyDescent="0.25">
      <c r="X1323" s="3"/>
      <c r="Y1323" s="3"/>
      <c r="AA1323" s="3"/>
      <c r="AB1323" s="3"/>
      <c r="AD1323" s="153"/>
      <c r="AE1323" s="154"/>
      <c r="AF1323" s="155"/>
      <c r="AG1323" s="140"/>
      <c r="AH1323" s="156"/>
      <c r="AI1323" s="107"/>
      <c r="AJ1323" s="107"/>
      <c r="AL1323" s="73"/>
      <c r="AM1323" s="48"/>
      <c r="AN1323" s="49"/>
      <c r="AP1323" s="49"/>
      <c r="AQ1323" s="51"/>
      <c r="AR1323" s="50"/>
      <c r="AS1323" s="85"/>
      <c r="AT1323" s="51"/>
      <c r="AU1323" s="7"/>
      <c r="AV1323" s="52"/>
      <c r="AW1323" s="6"/>
      <c r="AZ1323" s="53"/>
      <c r="BD1323" s="47"/>
      <c r="BF1323" s="53"/>
      <c r="BL1323" s="6"/>
      <c r="BM1323" s="64"/>
      <c r="BO1323" s="6"/>
      <c r="BQ1323" s="7"/>
      <c r="BR1323" s="358"/>
      <c r="BV1323" s="53"/>
      <c r="CD1323" s="7"/>
      <c r="CG1323" s="7"/>
      <c r="CI1323" s="65"/>
    </row>
    <row r="1324" spans="2:91" x14ac:dyDescent="0.25">
      <c r="X1324" s="3"/>
      <c r="Y1324" s="3"/>
      <c r="AA1324" s="3"/>
      <c r="AB1324" s="3"/>
      <c r="AD1324" s="153"/>
      <c r="AE1324" s="154"/>
      <c r="AF1324" s="155"/>
      <c r="AG1324" s="140"/>
      <c r="AH1324" s="156"/>
      <c r="AI1324" s="107"/>
      <c r="AJ1324" s="107"/>
      <c r="AL1324" s="73"/>
      <c r="AM1324" s="48"/>
      <c r="AN1324" s="49"/>
      <c r="AP1324" s="49"/>
      <c r="AQ1324" s="51"/>
      <c r="AR1324" s="50"/>
      <c r="AS1324" s="85"/>
      <c r="AT1324" s="51"/>
      <c r="AU1324" s="7"/>
      <c r="AV1324" s="52"/>
      <c r="AW1324" s="6"/>
      <c r="AZ1324" s="53"/>
      <c r="BD1324" s="47"/>
      <c r="BF1324" s="53"/>
      <c r="BL1324" s="6"/>
      <c r="BM1324" s="64"/>
      <c r="BO1324" s="6"/>
      <c r="BQ1324" s="7"/>
      <c r="BR1324" s="358"/>
      <c r="BV1324" s="53"/>
      <c r="CD1324" s="7"/>
      <c r="CG1324" s="7"/>
      <c r="CI1324" s="65"/>
    </row>
    <row r="1325" spans="2:91" x14ac:dyDescent="0.25">
      <c r="B1325" s="259"/>
      <c r="C1325" s="61"/>
      <c r="E1325" s="7"/>
      <c r="F1325" s="71"/>
      <c r="G1325" s="148"/>
      <c r="H1325" s="65"/>
      <c r="X1325" s="3"/>
      <c r="Y1325" s="3"/>
      <c r="AA1325" s="3"/>
      <c r="AB1325" s="3"/>
      <c r="AD1325" s="153"/>
      <c r="AE1325" s="154"/>
      <c r="AF1325" s="155"/>
      <c r="AG1325" s="140"/>
      <c r="AH1325" s="156"/>
      <c r="AI1325" s="107"/>
      <c r="AJ1325" s="107"/>
      <c r="AL1325" s="73"/>
      <c r="AM1325" s="48"/>
      <c r="AN1325" s="49"/>
      <c r="AP1325" s="49"/>
      <c r="AQ1325" s="51"/>
      <c r="AR1325" s="50"/>
      <c r="AS1325" s="85"/>
      <c r="AT1325" s="51"/>
      <c r="AU1325" s="7"/>
      <c r="AV1325" s="52"/>
      <c r="AW1325" s="6"/>
      <c r="AZ1325" s="53"/>
      <c r="BD1325" s="47"/>
      <c r="BF1325" s="53"/>
      <c r="BL1325" s="6"/>
      <c r="BM1325" s="64"/>
      <c r="BO1325" s="6"/>
      <c r="BQ1325" s="7"/>
      <c r="BR1325" s="358"/>
      <c r="BV1325" s="53"/>
      <c r="CD1325" s="7"/>
      <c r="CG1325" s="7"/>
      <c r="CI1325" s="65"/>
    </row>
    <row r="1326" spans="2:91" x14ac:dyDescent="0.25">
      <c r="B1326" s="259"/>
      <c r="C1326" s="61"/>
      <c r="E1326" s="7"/>
      <c r="F1326" s="71"/>
      <c r="G1326" s="148"/>
      <c r="H1326" s="65"/>
      <c r="X1326" s="3"/>
      <c r="Y1326" s="3"/>
      <c r="AA1326" s="3"/>
      <c r="AB1326" s="3"/>
      <c r="AD1326" s="153"/>
      <c r="AE1326" s="154"/>
      <c r="AF1326" s="155"/>
      <c r="AG1326" s="140"/>
      <c r="AH1326" s="156"/>
      <c r="AI1326" s="107"/>
      <c r="AJ1326" s="107"/>
      <c r="AL1326" s="73"/>
      <c r="AM1326" s="48"/>
      <c r="AN1326" s="49"/>
      <c r="AP1326" s="49"/>
      <c r="AQ1326" s="51"/>
      <c r="AR1326" s="50"/>
      <c r="AS1326" s="85"/>
      <c r="AT1326" s="51"/>
      <c r="AU1326" s="7"/>
      <c r="AV1326" s="52"/>
      <c r="AW1326" s="6"/>
      <c r="AZ1326" s="53"/>
      <c r="BD1326" s="47"/>
      <c r="BF1326" s="53"/>
      <c r="BL1326" s="6"/>
      <c r="BM1326" s="64"/>
      <c r="BO1326" s="6"/>
      <c r="BQ1326" s="7"/>
      <c r="BR1326" s="358"/>
      <c r="BV1326" s="53"/>
      <c r="CD1326" s="7"/>
      <c r="CG1326" s="7"/>
      <c r="CI1326" s="65"/>
    </row>
    <row r="1327" spans="2:91" x14ac:dyDescent="0.25">
      <c r="B1327" s="259"/>
      <c r="C1327" s="61"/>
      <c r="E1327" s="7"/>
      <c r="F1327" s="71"/>
      <c r="G1327" s="148"/>
      <c r="H1327" s="65"/>
      <c r="X1327" s="3"/>
      <c r="Y1327" s="3"/>
      <c r="AA1327" s="3"/>
      <c r="AB1327" s="3"/>
      <c r="AD1327" s="153"/>
      <c r="AE1327" s="154"/>
      <c r="AF1327" s="155"/>
      <c r="AG1327" s="140"/>
      <c r="AH1327" s="156"/>
      <c r="AI1327" s="107"/>
      <c r="AJ1327" s="107"/>
      <c r="AL1327" s="73"/>
      <c r="AM1327" s="48"/>
      <c r="AN1327" s="49"/>
      <c r="AP1327" s="49"/>
      <c r="AQ1327" s="51"/>
      <c r="AR1327" s="50"/>
      <c r="AS1327" s="85"/>
      <c r="AT1327" s="51"/>
      <c r="AU1327" s="7"/>
      <c r="AV1327" s="52"/>
      <c r="AW1327" s="6"/>
      <c r="AZ1327" s="53"/>
      <c r="BD1327" s="47"/>
      <c r="BF1327" s="53"/>
      <c r="BL1327" s="6"/>
      <c r="BM1327" s="64"/>
      <c r="BO1327" s="6"/>
      <c r="BQ1327" s="7"/>
      <c r="BR1327" s="358"/>
      <c r="BV1327" s="53"/>
      <c r="CD1327" s="7"/>
      <c r="CG1327" s="7"/>
      <c r="CI1327" s="65"/>
    </row>
    <row r="1328" spans="2:91" x14ac:dyDescent="0.25">
      <c r="B1328" s="259"/>
      <c r="C1328" s="61"/>
      <c r="E1328" s="7"/>
      <c r="F1328" s="71"/>
      <c r="G1328" s="148"/>
      <c r="H1328" s="65"/>
      <c r="X1328" s="3"/>
      <c r="Y1328" s="3"/>
      <c r="AA1328" s="3"/>
      <c r="AB1328" s="3"/>
      <c r="AD1328" s="153"/>
      <c r="AE1328" s="154"/>
      <c r="AF1328" s="155"/>
      <c r="AG1328" s="140"/>
      <c r="AH1328" s="156"/>
      <c r="AI1328" s="107"/>
      <c r="AJ1328" s="107"/>
      <c r="AL1328" s="73"/>
      <c r="AM1328" s="48"/>
      <c r="AN1328" s="49"/>
      <c r="AP1328" s="49"/>
      <c r="AQ1328" s="51"/>
      <c r="AR1328" s="50"/>
      <c r="AS1328" s="85"/>
      <c r="AT1328" s="51"/>
      <c r="AU1328" s="7"/>
      <c r="AV1328" s="52"/>
      <c r="AW1328" s="6"/>
      <c r="AZ1328" s="53"/>
      <c r="BD1328" s="47"/>
      <c r="BF1328" s="53"/>
      <c r="BL1328" s="6"/>
      <c r="BM1328" s="64"/>
      <c r="BO1328" s="6"/>
      <c r="BQ1328" s="7"/>
      <c r="BR1328" s="358"/>
      <c r="BV1328" s="53"/>
      <c r="CD1328" s="7"/>
      <c r="CG1328" s="7"/>
      <c r="CI1328" s="65"/>
    </row>
    <row r="1329" spans="2:87" x14ac:dyDescent="0.25">
      <c r="B1329" s="259"/>
      <c r="C1329" s="61"/>
      <c r="E1329" s="7"/>
      <c r="F1329" s="71"/>
      <c r="G1329" s="148"/>
      <c r="H1329" s="65"/>
      <c r="X1329" s="3"/>
      <c r="Y1329" s="3"/>
      <c r="AA1329" s="3"/>
      <c r="AB1329" s="3"/>
      <c r="AD1329" s="153"/>
      <c r="AE1329" s="154"/>
      <c r="AF1329" s="155"/>
      <c r="AG1329" s="140"/>
      <c r="AH1329" s="156"/>
      <c r="AI1329" s="107"/>
      <c r="AJ1329" s="107"/>
      <c r="AL1329" s="73"/>
      <c r="AM1329" s="48"/>
      <c r="AN1329" s="49"/>
      <c r="AP1329" s="49"/>
      <c r="AQ1329" s="51"/>
      <c r="AR1329" s="50"/>
      <c r="AS1329" s="85"/>
      <c r="AT1329" s="51"/>
      <c r="AU1329" s="7"/>
      <c r="AV1329" s="52"/>
      <c r="AW1329" s="6"/>
      <c r="AZ1329" s="53"/>
      <c r="BD1329" s="47"/>
      <c r="BF1329" s="53"/>
      <c r="BL1329" s="6"/>
      <c r="BM1329" s="64"/>
      <c r="BO1329" s="6"/>
      <c r="BQ1329" s="7"/>
      <c r="BR1329" s="358"/>
      <c r="BV1329" s="53"/>
      <c r="CD1329" s="7"/>
      <c r="CG1329" s="7"/>
      <c r="CI1329" s="65"/>
    </row>
    <row r="1330" spans="2:87" hidden="1" x14ac:dyDescent="0.25">
      <c r="B1330" s="259"/>
      <c r="C1330" s="61"/>
      <c r="E1330" s="7"/>
      <c r="F1330" s="71"/>
      <c r="G1330" s="148"/>
      <c r="H1330" s="65"/>
      <c r="X1330" s="3"/>
      <c r="Y1330" s="3"/>
      <c r="AA1330" s="3"/>
      <c r="AB1330" s="3"/>
      <c r="AD1330" s="153"/>
      <c r="AE1330" s="154"/>
      <c r="AF1330" s="155"/>
      <c r="AG1330" s="140"/>
      <c r="AH1330" s="156"/>
      <c r="AI1330" s="107"/>
      <c r="AJ1330" s="107"/>
      <c r="AL1330" s="73"/>
      <c r="AM1330" s="48"/>
      <c r="AN1330" s="49"/>
      <c r="AP1330" s="49"/>
      <c r="AQ1330" s="51"/>
      <c r="AR1330" s="50"/>
      <c r="AS1330" s="85"/>
      <c r="AT1330" s="51"/>
      <c r="AU1330" s="7"/>
      <c r="AV1330" s="52"/>
      <c r="AW1330" s="6"/>
      <c r="AZ1330" s="53"/>
      <c r="BD1330" s="47"/>
      <c r="BF1330" s="53"/>
      <c r="BL1330" s="6"/>
      <c r="BM1330" s="64"/>
      <c r="BO1330" s="6"/>
      <c r="BQ1330" s="7"/>
      <c r="BR1330" s="358"/>
      <c r="BV1330" s="53"/>
      <c r="CD1330" s="7"/>
      <c r="CG1330" s="7"/>
      <c r="CI1330" s="65"/>
    </row>
    <row r="1331" spans="2:87" x14ac:dyDescent="0.25">
      <c r="B1331" s="259"/>
      <c r="C1331" s="61"/>
      <c r="E1331" s="7"/>
      <c r="F1331" s="71"/>
      <c r="G1331" s="148"/>
      <c r="H1331" s="65"/>
      <c r="X1331" s="3"/>
      <c r="Y1331" s="3"/>
      <c r="AA1331" s="3"/>
      <c r="AB1331" s="3"/>
      <c r="AD1331" s="153"/>
      <c r="AE1331" s="154"/>
      <c r="AF1331" s="155"/>
      <c r="AG1331" s="140"/>
      <c r="AH1331" s="156"/>
      <c r="AI1331" s="107"/>
      <c r="AJ1331" s="107"/>
      <c r="AL1331" s="73"/>
      <c r="AM1331" s="48"/>
      <c r="AN1331" s="49"/>
      <c r="AP1331" s="49"/>
      <c r="AQ1331" s="51"/>
      <c r="AR1331" s="50"/>
      <c r="AS1331" s="85"/>
      <c r="AT1331" s="51"/>
      <c r="AU1331" s="7"/>
      <c r="AV1331" s="52"/>
      <c r="AW1331" s="6"/>
      <c r="AZ1331" s="53"/>
      <c r="BD1331" s="47"/>
      <c r="BF1331" s="53"/>
      <c r="BL1331" s="6"/>
      <c r="BM1331" s="64"/>
      <c r="BO1331" s="6"/>
      <c r="BQ1331" s="7"/>
      <c r="BR1331" s="358"/>
      <c r="BV1331" s="53"/>
      <c r="CD1331" s="7"/>
      <c r="CG1331" s="7"/>
      <c r="CI1331" s="65"/>
    </row>
    <row r="1332" spans="2:87" x14ac:dyDescent="0.25">
      <c r="B1332" s="259"/>
      <c r="C1332" s="61"/>
      <c r="E1332" s="7"/>
      <c r="F1332" s="71"/>
      <c r="G1332" s="148"/>
      <c r="H1332" s="65"/>
      <c r="X1332" s="3"/>
      <c r="Y1332" s="3"/>
      <c r="AA1332" s="3"/>
      <c r="AB1332" s="3"/>
      <c r="AD1332" s="153"/>
      <c r="AE1332" s="154"/>
      <c r="AF1332" s="155"/>
      <c r="AG1332" s="140"/>
      <c r="AH1332" s="156"/>
      <c r="AI1332" s="107"/>
      <c r="AJ1332" s="107"/>
      <c r="AL1332" s="73"/>
      <c r="AM1332" s="48"/>
      <c r="AN1332" s="49"/>
      <c r="AP1332" s="49"/>
      <c r="AQ1332" s="51"/>
      <c r="AR1332" s="50"/>
      <c r="AS1332" s="85"/>
      <c r="AT1332" s="51"/>
      <c r="AU1332" s="7"/>
      <c r="AV1332" s="52"/>
      <c r="AW1332" s="6"/>
      <c r="AZ1332" s="53"/>
      <c r="BD1332" s="47"/>
      <c r="BF1332" s="53"/>
      <c r="BL1332" s="6"/>
      <c r="BM1332" s="64"/>
      <c r="BO1332" s="6"/>
      <c r="BQ1332" s="7"/>
      <c r="BR1332" s="358"/>
      <c r="BV1332" s="53"/>
      <c r="CD1332" s="7"/>
      <c r="CG1332" s="7"/>
      <c r="CI1332" s="65"/>
    </row>
    <row r="1333" spans="2:87" x14ac:dyDescent="0.25">
      <c r="B1333" s="259"/>
      <c r="C1333" s="61"/>
      <c r="E1333" s="7"/>
      <c r="F1333" s="71"/>
      <c r="G1333" s="148"/>
      <c r="H1333" s="65"/>
      <c r="X1333" s="3"/>
      <c r="Y1333" s="3"/>
      <c r="AA1333" s="3"/>
      <c r="AB1333" s="3"/>
      <c r="AD1333" s="153"/>
      <c r="AE1333" s="154"/>
      <c r="AF1333" s="155"/>
      <c r="AG1333" s="140"/>
      <c r="AH1333" s="156"/>
      <c r="AI1333" s="107"/>
      <c r="AJ1333" s="107"/>
      <c r="AL1333" s="73"/>
      <c r="AM1333" s="48"/>
      <c r="AN1333" s="49"/>
      <c r="AP1333" s="49"/>
      <c r="AQ1333" s="51"/>
      <c r="AR1333" s="50"/>
      <c r="AS1333" s="85"/>
      <c r="AT1333" s="51"/>
      <c r="AU1333" s="7"/>
      <c r="AV1333" s="52"/>
      <c r="AW1333" s="6"/>
      <c r="AZ1333" s="53"/>
      <c r="BD1333" s="47"/>
      <c r="BF1333" s="53"/>
      <c r="BL1333" s="6"/>
      <c r="BM1333" s="64"/>
      <c r="BO1333" s="6"/>
      <c r="BQ1333" s="7"/>
      <c r="BR1333" s="358"/>
      <c r="BV1333" s="53"/>
      <c r="CD1333" s="7"/>
      <c r="CG1333" s="7"/>
      <c r="CI1333" s="65"/>
    </row>
    <row r="1334" spans="2:87" x14ac:dyDescent="0.25">
      <c r="B1334" s="259"/>
      <c r="C1334" s="61"/>
      <c r="E1334" s="7"/>
      <c r="F1334" s="71"/>
      <c r="G1334" s="148"/>
      <c r="H1334" s="65"/>
      <c r="X1334" s="3"/>
      <c r="Y1334" s="3"/>
      <c r="AA1334" s="3"/>
      <c r="AB1334" s="3"/>
      <c r="AD1334" s="153"/>
      <c r="AE1334" s="154"/>
      <c r="AF1334" s="155"/>
      <c r="AG1334" s="140"/>
      <c r="AH1334" s="156"/>
      <c r="AI1334" s="107"/>
      <c r="AJ1334" s="107"/>
      <c r="AL1334" s="73"/>
      <c r="AM1334" s="48"/>
      <c r="AN1334" s="49"/>
      <c r="AP1334" s="49"/>
      <c r="AQ1334" s="51"/>
      <c r="AR1334" s="50"/>
      <c r="AS1334" s="85"/>
      <c r="AT1334" s="51"/>
      <c r="AU1334" s="7"/>
      <c r="AV1334" s="52"/>
      <c r="AW1334" s="6"/>
      <c r="AZ1334" s="53"/>
      <c r="BD1334" s="47"/>
      <c r="BF1334" s="53"/>
      <c r="BL1334" s="6"/>
      <c r="BM1334" s="64"/>
      <c r="BO1334" s="6"/>
      <c r="BQ1334" s="7"/>
      <c r="BR1334" s="358"/>
      <c r="BV1334" s="53"/>
      <c r="CD1334" s="7"/>
      <c r="CG1334" s="7"/>
      <c r="CI1334" s="65"/>
    </row>
    <row r="1335" spans="2:87" x14ac:dyDescent="0.25">
      <c r="B1335" s="259"/>
      <c r="C1335" s="61"/>
      <c r="E1335" s="7"/>
      <c r="F1335" s="71"/>
      <c r="G1335" s="148"/>
      <c r="H1335" s="65"/>
      <c r="X1335" s="3"/>
      <c r="Y1335" s="3"/>
      <c r="AA1335" s="3"/>
      <c r="AB1335" s="3"/>
      <c r="AD1335" s="153"/>
      <c r="AE1335" s="154"/>
      <c r="AF1335" s="155"/>
      <c r="AG1335" s="140"/>
      <c r="AH1335" s="156"/>
      <c r="AI1335" s="107"/>
      <c r="AJ1335" s="107"/>
      <c r="AL1335" s="73"/>
      <c r="AM1335" s="48"/>
      <c r="AN1335" s="49"/>
      <c r="AP1335" s="49"/>
      <c r="AQ1335" s="51"/>
      <c r="AR1335" s="50"/>
      <c r="AS1335" s="85"/>
      <c r="AT1335" s="51"/>
      <c r="AU1335" s="7"/>
      <c r="AV1335" s="52"/>
      <c r="AW1335" s="6"/>
      <c r="AZ1335" s="53"/>
      <c r="BD1335" s="47"/>
      <c r="BF1335" s="53"/>
      <c r="BL1335" s="6"/>
      <c r="BM1335" s="64"/>
      <c r="BO1335" s="6"/>
      <c r="BQ1335" s="7"/>
      <c r="BR1335" s="358"/>
      <c r="BV1335" s="53"/>
      <c r="CD1335" s="7"/>
      <c r="CG1335" s="7"/>
      <c r="CI1335" s="65"/>
    </row>
    <row r="1336" spans="2:87" hidden="1" x14ac:dyDescent="0.25">
      <c r="B1336" s="259"/>
      <c r="C1336" s="61"/>
      <c r="E1336" s="7"/>
      <c r="F1336" s="71"/>
      <c r="G1336" s="148"/>
      <c r="H1336" s="65"/>
      <c r="X1336" s="3"/>
      <c r="Y1336" s="3"/>
      <c r="AA1336" s="3"/>
      <c r="AB1336" s="3"/>
      <c r="AD1336" s="153"/>
      <c r="AE1336" s="154"/>
      <c r="AF1336" s="155"/>
      <c r="AG1336" s="140"/>
      <c r="AH1336" s="156"/>
      <c r="AI1336" s="107"/>
      <c r="AJ1336" s="107"/>
      <c r="AL1336" s="73"/>
      <c r="AM1336" s="48"/>
      <c r="AN1336" s="49"/>
      <c r="AP1336" s="49"/>
      <c r="AQ1336" s="51"/>
      <c r="AR1336" s="50"/>
      <c r="AS1336" s="85"/>
      <c r="AT1336" s="51"/>
      <c r="AU1336" s="7"/>
      <c r="AV1336" s="52"/>
      <c r="AW1336" s="6"/>
      <c r="AZ1336" s="53"/>
      <c r="BD1336" s="47"/>
      <c r="BF1336" s="53"/>
      <c r="BL1336" s="6"/>
      <c r="BM1336" s="64"/>
      <c r="BO1336" s="6"/>
      <c r="BQ1336" s="7"/>
      <c r="BR1336" s="358"/>
      <c r="BV1336" s="53"/>
      <c r="CD1336" s="7"/>
      <c r="CG1336" s="7"/>
      <c r="CI1336" s="65"/>
    </row>
    <row r="1337" spans="2:87" hidden="1" x14ac:dyDescent="0.25">
      <c r="B1337" s="259"/>
      <c r="C1337" s="61"/>
      <c r="E1337" s="7"/>
      <c r="F1337" s="71"/>
      <c r="G1337" s="148"/>
      <c r="H1337" s="65"/>
      <c r="X1337" s="3"/>
      <c r="Y1337" s="3"/>
      <c r="AA1337" s="3"/>
      <c r="AB1337" s="3"/>
      <c r="AD1337" s="153"/>
      <c r="AE1337" s="154"/>
      <c r="AF1337" s="155"/>
      <c r="AG1337" s="140"/>
      <c r="AH1337" s="156"/>
      <c r="AI1337" s="107"/>
      <c r="AJ1337" s="107"/>
      <c r="AL1337" s="73"/>
      <c r="AM1337" s="48"/>
      <c r="AN1337" s="49"/>
      <c r="AP1337" s="49"/>
      <c r="AQ1337" s="51"/>
      <c r="AR1337" s="50"/>
      <c r="AS1337" s="85"/>
      <c r="AT1337" s="51"/>
      <c r="AU1337" s="7"/>
      <c r="AV1337" s="52"/>
      <c r="AW1337" s="6"/>
      <c r="AZ1337" s="53"/>
      <c r="BD1337" s="47"/>
      <c r="BF1337" s="53"/>
      <c r="BL1337" s="6"/>
      <c r="BM1337" s="64"/>
      <c r="BO1337" s="6"/>
      <c r="BQ1337" s="7"/>
      <c r="BR1337" s="358"/>
      <c r="BV1337" s="53"/>
      <c r="CD1337" s="7"/>
      <c r="CG1337" s="7"/>
      <c r="CI1337" s="65"/>
    </row>
    <row r="1338" spans="2:87" hidden="1" x14ac:dyDescent="0.25">
      <c r="B1338" s="259"/>
      <c r="C1338" s="61"/>
      <c r="E1338" s="7"/>
      <c r="F1338" s="71"/>
      <c r="G1338" s="148"/>
      <c r="H1338" s="65"/>
      <c r="X1338" s="3"/>
      <c r="Y1338" s="3"/>
      <c r="AA1338" s="3"/>
      <c r="AB1338" s="3"/>
      <c r="AD1338" s="153"/>
      <c r="AE1338" s="154"/>
      <c r="AF1338" s="155"/>
      <c r="AG1338" s="140"/>
      <c r="AH1338" s="156"/>
      <c r="AI1338" s="107"/>
      <c r="AJ1338" s="107"/>
      <c r="AL1338" s="73"/>
      <c r="AM1338" s="48"/>
      <c r="AN1338" s="49"/>
      <c r="AP1338" s="49"/>
      <c r="AQ1338" s="51"/>
      <c r="AR1338" s="50"/>
      <c r="AS1338" s="85"/>
      <c r="AT1338" s="51"/>
      <c r="AU1338" s="7"/>
      <c r="AV1338" s="52"/>
      <c r="AW1338" s="6"/>
      <c r="AZ1338" s="53"/>
      <c r="BD1338" s="47"/>
      <c r="BF1338" s="53"/>
      <c r="BL1338" s="6"/>
      <c r="BM1338" s="64"/>
      <c r="BO1338" s="6"/>
      <c r="BQ1338" s="7"/>
      <c r="BR1338" s="358"/>
      <c r="BV1338" s="53"/>
      <c r="CD1338" s="7"/>
      <c r="CG1338" s="7"/>
      <c r="CI1338" s="65"/>
    </row>
    <row r="1339" spans="2:87" hidden="1" x14ac:dyDescent="0.25">
      <c r="B1339" s="259"/>
      <c r="C1339" s="61"/>
      <c r="E1339" s="7"/>
      <c r="F1339" s="71"/>
      <c r="G1339" s="148"/>
      <c r="H1339" s="65"/>
      <c r="AA1339" s="100"/>
      <c r="AB1339" s="137"/>
      <c r="AD1339" s="135"/>
      <c r="AE1339" s="136"/>
      <c r="AF1339" s="92"/>
    </row>
    <row r="1340" spans="2:87" hidden="1" x14ac:dyDescent="0.25">
      <c r="B1340" s="259"/>
      <c r="C1340" s="61"/>
      <c r="E1340" s="7"/>
      <c r="F1340" s="71"/>
      <c r="G1340" s="148"/>
      <c r="H1340" s="65"/>
      <c r="AA1340" s="100"/>
      <c r="AB1340" s="137"/>
    </row>
    <row r="1341" spans="2:87" hidden="1" x14ac:dyDescent="0.25">
      <c r="B1341" s="259"/>
      <c r="C1341" s="61"/>
      <c r="E1341" s="7"/>
      <c r="F1341" s="71"/>
      <c r="G1341" s="148"/>
      <c r="H1341" s="65"/>
    </row>
    <row r="1342" spans="2:87" x14ac:dyDescent="0.25">
      <c r="B1342" s="259"/>
      <c r="C1342" s="61"/>
      <c r="E1342" s="7"/>
      <c r="F1342" s="71"/>
      <c r="G1342" s="148"/>
      <c r="H1342" s="65"/>
    </row>
    <row r="1343" spans="2:87" x14ac:dyDescent="0.25">
      <c r="B1343" s="259"/>
      <c r="C1343" s="61"/>
      <c r="E1343" s="7"/>
      <c r="F1343" s="71"/>
      <c r="G1343" s="148"/>
      <c r="H1343" s="65"/>
    </row>
    <row r="1344" spans="2:87" x14ac:dyDescent="0.25">
      <c r="B1344" s="259"/>
      <c r="C1344" s="61"/>
      <c r="E1344" s="7"/>
      <c r="F1344" s="71"/>
      <c r="G1344" s="148"/>
      <c r="H1344" s="65"/>
    </row>
    <row r="1345" spans="2:8" x14ac:dyDescent="0.25">
      <c r="B1345" s="259"/>
      <c r="C1345" s="61"/>
      <c r="E1345" s="7"/>
      <c r="F1345" s="71"/>
      <c r="G1345" s="148"/>
      <c r="H1345" s="65"/>
    </row>
    <row r="1346" spans="2:8" x14ac:dyDescent="0.25">
      <c r="B1346" s="259"/>
      <c r="C1346" s="61"/>
      <c r="E1346" s="7"/>
      <c r="F1346" s="71"/>
      <c r="G1346" s="148"/>
      <c r="H1346" s="65"/>
    </row>
    <row r="1347" spans="2:8" x14ac:dyDescent="0.25">
      <c r="B1347" s="259"/>
      <c r="C1347" s="61"/>
      <c r="E1347" s="7"/>
      <c r="F1347" s="71"/>
      <c r="G1347" s="148"/>
      <c r="H1347" s="65"/>
    </row>
    <row r="1348" spans="2:8" x14ac:dyDescent="0.25">
      <c r="B1348" s="259"/>
      <c r="C1348" s="61"/>
      <c r="E1348" s="7"/>
      <c r="F1348" s="71"/>
      <c r="G1348" s="148"/>
      <c r="H1348" s="65"/>
    </row>
    <row r="1349" spans="2:8" x14ac:dyDescent="0.25">
      <c r="B1349" s="259"/>
      <c r="C1349" s="61"/>
      <c r="E1349" s="7"/>
      <c r="F1349" s="71"/>
      <c r="G1349" s="148"/>
      <c r="H1349" s="65"/>
    </row>
    <row r="1350" spans="2:8" x14ac:dyDescent="0.25">
      <c r="B1350" s="259"/>
      <c r="C1350" s="61"/>
      <c r="E1350" s="7"/>
      <c r="F1350" s="71"/>
      <c r="G1350" s="148"/>
      <c r="H1350" s="65"/>
    </row>
    <row r="1351" spans="2:8" x14ac:dyDescent="0.25"/>
    <row r="1352" spans="2:8" x14ac:dyDescent="0.25"/>
    <row r="1353" spans="2:8" x14ac:dyDescent="0.25"/>
    <row r="1354" spans="2:8" x14ac:dyDescent="0.25"/>
    <row r="1355" spans="2:8" x14ac:dyDescent="0.25"/>
    <row r="1356" spans="2:8" x14ac:dyDescent="0.25"/>
  </sheetData>
  <sortState xmlns:xlrd2="http://schemas.microsoft.com/office/spreadsheetml/2017/richdata2" ref="J29:S1187">
    <sortCondition ref="J28:J1187"/>
  </sortState>
  <mergeCells count="15">
    <mergeCell ref="M2:N2"/>
    <mergeCell ref="O26:P26"/>
    <mergeCell ref="O17:P17"/>
    <mergeCell ref="O11:P11"/>
    <mergeCell ref="O13:P13"/>
    <mergeCell ref="O14:P14"/>
    <mergeCell ref="O15:P15"/>
    <mergeCell ref="O16:P16"/>
    <mergeCell ref="O18:P18"/>
    <mergeCell ref="O19:P19"/>
    <mergeCell ref="O20:P20"/>
    <mergeCell ref="O21:P21"/>
    <mergeCell ref="O22:P22"/>
    <mergeCell ref="O23:P23"/>
    <mergeCell ref="O24:P24"/>
  </mergeCells>
  <conditionalFormatting sqref="BE37 BJ38:BJ40 BL38:BL40 BG37:BH37 BH38:BH404 AK1339:AK1048576 BE1339:BL1048576 AN1263:AN1269 AN1277:AN1338 AK1270:AK1276 BF1277:BM1338 BE1270:BL1276 BB14:BI24 AG14:AG24 BE28:BH36 BE1:BL1 BC2:BJ13 BI28:BL37 AK1 AH2:AH13 BD27:BK27 BC25:BJ26 AI27:AJ27 AH25:AH26 AK28:AK528 AK591:AK1086 BF1242:BM1246 BF1264:BM1269 S1240:S1262 BF1247:BT1263 AK1202:AK1220 BE1217:BF1221 BE1228:BL1241 AK1222:AK1239">
    <cfRule type="cellIs" priority="16621" operator="equal">
      <formula>1</formula>
    </cfRule>
  </conditionalFormatting>
  <conditionalFormatting sqref="BE39">
    <cfRule type="cellIs" priority="15449" operator="equal">
      <formula>1</formula>
    </cfRule>
  </conditionalFormatting>
  <conditionalFormatting sqref="BE40">
    <cfRule type="cellIs" priority="15448" operator="equal">
      <formula>1</formula>
    </cfRule>
  </conditionalFormatting>
  <conditionalFormatting sqref="BJ65 BL65">
    <cfRule type="cellIs" priority="14897" operator="equal">
      <formula>1</formula>
    </cfRule>
  </conditionalFormatting>
  <conditionalFormatting sqref="BF71">
    <cfRule type="cellIs" priority="14850" operator="equal">
      <formula>1</formula>
    </cfRule>
  </conditionalFormatting>
  <conditionalFormatting sqref="BK70">
    <cfRule type="cellIs" priority="14855" operator="equal">
      <formula>1</formula>
    </cfRule>
  </conditionalFormatting>
  <conditionalFormatting sqref="BG70">
    <cfRule type="cellIs" priority="14860" operator="equal">
      <formula>1</formula>
    </cfRule>
  </conditionalFormatting>
  <conditionalFormatting sqref="BJ68 BL68">
    <cfRule type="cellIs" priority="14873" operator="equal">
      <formula>1</formula>
    </cfRule>
  </conditionalFormatting>
  <conditionalFormatting sqref="BK67">
    <cfRule type="cellIs" priority="14879" operator="equal">
      <formula>1</formula>
    </cfRule>
  </conditionalFormatting>
  <conditionalFormatting sqref="BE67">
    <cfRule type="cellIs" priority="14885" operator="equal">
      <formula>1</formula>
    </cfRule>
  </conditionalFormatting>
  <conditionalFormatting sqref="BJ80 BL80">
    <cfRule type="cellIs" priority="14769" operator="equal">
      <formula>1</formula>
    </cfRule>
  </conditionalFormatting>
  <conditionalFormatting sqref="BK64">
    <cfRule type="cellIs" priority="14903" operator="equal">
      <formula>1</formula>
    </cfRule>
  </conditionalFormatting>
  <conditionalFormatting sqref="BE64">
    <cfRule type="cellIs" priority="14909" operator="equal">
      <formula>1</formula>
    </cfRule>
  </conditionalFormatting>
  <conditionalFormatting sqref="BG77">
    <cfRule type="cellIs" priority="14796" operator="equal">
      <formula>1</formula>
    </cfRule>
  </conditionalFormatting>
  <conditionalFormatting sqref="BJ62 BL62">
    <cfRule type="cellIs" priority="14921" operator="equal">
      <formula>1</formula>
    </cfRule>
  </conditionalFormatting>
  <conditionalFormatting sqref="BE294">
    <cfRule type="cellIs" priority="12990" operator="equal">
      <formula>1</formula>
    </cfRule>
  </conditionalFormatting>
  <conditionalFormatting sqref="BG294">
    <cfRule type="cellIs" priority="12989" operator="equal">
      <formula>1</formula>
    </cfRule>
  </conditionalFormatting>
  <conditionalFormatting sqref="BF294">
    <cfRule type="cellIs" priority="12987" operator="equal">
      <formula>1</formula>
    </cfRule>
  </conditionalFormatting>
  <conditionalFormatting sqref="BJ294 BL294">
    <cfRule type="cellIs" priority="12986" operator="equal">
      <formula>1</formula>
    </cfRule>
  </conditionalFormatting>
  <conditionalFormatting sqref="BK294">
    <cfRule type="cellIs" priority="12984" operator="equal">
      <formula>1</formula>
    </cfRule>
  </conditionalFormatting>
  <conditionalFormatting sqref="BE295">
    <cfRule type="cellIs" priority="12982" operator="equal">
      <formula>1</formula>
    </cfRule>
  </conditionalFormatting>
  <conditionalFormatting sqref="BG295">
    <cfRule type="cellIs" priority="12981" operator="equal">
      <formula>1</formula>
    </cfRule>
  </conditionalFormatting>
  <conditionalFormatting sqref="BF295">
    <cfRule type="cellIs" priority="12979" operator="equal">
      <formula>1</formula>
    </cfRule>
  </conditionalFormatting>
  <conditionalFormatting sqref="BJ295 BL295">
    <cfRule type="cellIs" priority="12978" operator="equal">
      <formula>1</formula>
    </cfRule>
  </conditionalFormatting>
  <conditionalFormatting sqref="BK295">
    <cfRule type="cellIs" priority="12976" operator="equal">
      <formula>1</formula>
    </cfRule>
  </conditionalFormatting>
  <conditionalFormatting sqref="BE296">
    <cfRule type="cellIs" priority="12974" operator="equal">
      <formula>1</formula>
    </cfRule>
  </conditionalFormatting>
  <conditionalFormatting sqref="BG296">
    <cfRule type="cellIs" priority="12973" operator="equal">
      <formula>1</formula>
    </cfRule>
  </conditionalFormatting>
  <conditionalFormatting sqref="BF296">
    <cfRule type="cellIs" priority="12972" operator="equal">
      <formula>1</formula>
    </cfRule>
  </conditionalFormatting>
  <conditionalFormatting sqref="BJ296 BL296">
    <cfRule type="cellIs" priority="12971" operator="equal">
      <formula>1</formula>
    </cfRule>
  </conditionalFormatting>
  <conditionalFormatting sqref="BK296">
    <cfRule type="cellIs" priority="12969" operator="equal">
      <formula>1</formula>
    </cfRule>
  </conditionalFormatting>
  <conditionalFormatting sqref="BE297">
    <cfRule type="cellIs" priority="12967" operator="equal">
      <formula>1</formula>
    </cfRule>
  </conditionalFormatting>
  <conditionalFormatting sqref="BG297">
    <cfRule type="cellIs" priority="12966" operator="equal">
      <formula>1</formula>
    </cfRule>
  </conditionalFormatting>
  <conditionalFormatting sqref="BF297">
    <cfRule type="cellIs" priority="12965" operator="equal">
      <formula>1</formula>
    </cfRule>
  </conditionalFormatting>
  <conditionalFormatting sqref="BJ297 BL297">
    <cfRule type="cellIs" priority="12964" operator="equal">
      <formula>1</formula>
    </cfRule>
  </conditionalFormatting>
  <conditionalFormatting sqref="BK297">
    <cfRule type="cellIs" priority="12962" operator="equal">
      <formula>1</formula>
    </cfRule>
  </conditionalFormatting>
  <conditionalFormatting sqref="BE298">
    <cfRule type="cellIs" priority="12960" operator="equal">
      <formula>1</formula>
    </cfRule>
  </conditionalFormatting>
  <conditionalFormatting sqref="BG315">
    <cfRule type="cellIs" priority="12840" operator="equal">
      <formula>1</formula>
    </cfRule>
  </conditionalFormatting>
  <conditionalFormatting sqref="BJ315 BL315">
    <cfRule type="cellIs" priority="12838" operator="equal">
      <formula>1</formula>
    </cfRule>
  </conditionalFormatting>
  <conditionalFormatting sqref="BK315">
    <cfRule type="cellIs" priority="12836" operator="equal">
      <formula>1</formula>
    </cfRule>
  </conditionalFormatting>
  <conditionalFormatting sqref="BE316">
    <cfRule type="cellIs" priority="12834" operator="equal">
      <formula>1</formula>
    </cfRule>
  </conditionalFormatting>
  <conditionalFormatting sqref="BF316">
    <cfRule type="cellIs" priority="12832" operator="equal">
      <formula>1</formula>
    </cfRule>
  </conditionalFormatting>
  <conditionalFormatting sqref="BJ93 BL93">
    <cfRule type="cellIs" priority="14665" operator="equal">
      <formula>1</formula>
    </cfRule>
  </conditionalFormatting>
  <conditionalFormatting sqref="BE92">
    <cfRule type="cellIs" priority="14677" operator="equal">
      <formula>1</formula>
    </cfRule>
  </conditionalFormatting>
  <conditionalFormatting sqref="BJ90 BL90">
    <cfRule type="cellIs" priority="14689" operator="equal">
      <formula>1</formula>
    </cfRule>
  </conditionalFormatting>
  <conditionalFormatting sqref="BF99">
    <cfRule type="cellIs" priority="14618" operator="equal">
      <formula>1</formula>
    </cfRule>
  </conditionalFormatting>
  <conditionalFormatting sqref="BE314">
    <cfRule type="cellIs" priority="12848" operator="equal">
      <formula>1</formula>
    </cfRule>
  </conditionalFormatting>
  <conditionalFormatting sqref="BK89">
    <cfRule type="cellIs" priority="14695" operator="equal">
      <formula>1</formula>
    </cfRule>
  </conditionalFormatting>
  <conditionalFormatting sqref="BJ108 BL108">
    <cfRule type="cellIs" priority="14545" operator="equal">
      <formula>1</formula>
    </cfRule>
  </conditionalFormatting>
  <conditionalFormatting sqref="BF39">
    <cfRule type="cellIs" priority="15143" operator="equal">
      <formula>1</formula>
    </cfRule>
  </conditionalFormatting>
  <conditionalFormatting sqref="BF77">
    <cfRule type="cellIs" priority="14794" operator="equal">
      <formula>1</formula>
    </cfRule>
  </conditionalFormatting>
  <conditionalFormatting sqref="BG75">
    <cfRule type="cellIs" priority="14812" operator="equal">
      <formula>1</formula>
    </cfRule>
  </conditionalFormatting>
  <conditionalFormatting sqref="BF74">
    <cfRule type="cellIs" priority="14818" operator="equal">
      <formula>1</formula>
    </cfRule>
  </conditionalFormatting>
  <conditionalFormatting sqref="BJ103 BL103">
    <cfRule type="cellIs" priority="14585" operator="equal">
      <formula>1</formula>
    </cfRule>
  </conditionalFormatting>
  <conditionalFormatting sqref="BF111">
    <cfRule type="cellIs" priority="14522" operator="equal">
      <formula>1</formula>
    </cfRule>
  </conditionalFormatting>
  <conditionalFormatting sqref="BF81">
    <cfRule type="cellIs" priority="14762" operator="equal">
      <formula>1</formula>
    </cfRule>
  </conditionalFormatting>
  <conditionalFormatting sqref="BG79">
    <cfRule type="cellIs" priority="14780" operator="equal">
      <formula>1</formula>
    </cfRule>
  </conditionalFormatting>
  <conditionalFormatting sqref="BF78">
    <cfRule type="cellIs" priority="14786" operator="equal">
      <formula>1</formula>
    </cfRule>
  </conditionalFormatting>
  <conditionalFormatting sqref="BF72">
    <cfRule type="cellIs" priority="14834" operator="equal">
      <formula>1</formula>
    </cfRule>
  </conditionalFormatting>
  <conditionalFormatting sqref="BG313">
    <cfRule type="cellIs" priority="12854" operator="equal">
      <formula>1</formula>
    </cfRule>
  </conditionalFormatting>
  <conditionalFormatting sqref="BF313">
    <cfRule type="cellIs" priority="12853" operator="equal">
      <formula>1</formula>
    </cfRule>
  </conditionalFormatting>
  <conditionalFormatting sqref="BJ313 BL313">
    <cfRule type="cellIs" priority="12852" operator="equal">
      <formula>1</formula>
    </cfRule>
  </conditionalFormatting>
  <conditionalFormatting sqref="BK313">
    <cfRule type="cellIs" priority="12850" operator="equal">
      <formula>1</formula>
    </cfRule>
  </conditionalFormatting>
  <conditionalFormatting sqref="BG314">
    <cfRule type="cellIs" priority="12847" operator="equal">
      <formula>1</formula>
    </cfRule>
  </conditionalFormatting>
  <conditionalFormatting sqref="BF314">
    <cfRule type="cellIs" priority="12846" operator="equal">
      <formula>1</formula>
    </cfRule>
  </conditionalFormatting>
  <conditionalFormatting sqref="BJ314 BL314">
    <cfRule type="cellIs" priority="12845" operator="equal">
      <formula>1</formula>
    </cfRule>
  </conditionalFormatting>
  <conditionalFormatting sqref="BK314">
    <cfRule type="cellIs" priority="12843" operator="equal">
      <formula>1</formula>
    </cfRule>
  </conditionalFormatting>
  <conditionalFormatting sqref="BE315">
    <cfRule type="cellIs" priority="12841" operator="equal">
      <formula>1</formula>
    </cfRule>
  </conditionalFormatting>
  <conditionalFormatting sqref="BF315">
    <cfRule type="cellIs" priority="12839" operator="equal">
      <formula>1</formula>
    </cfRule>
  </conditionalFormatting>
  <conditionalFormatting sqref="BE105">
    <cfRule type="cellIs" priority="14573" operator="equal">
      <formula>1</formula>
    </cfRule>
  </conditionalFormatting>
  <conditionalFormatting sqref="BK103">
    <cfRule type="cellIs" priority="14583" operator="equal">
      <formula>1</formula>
    </cfRule>
  </conditionalFormatting>
  <conditionalFormatting sqref="BG316">
    <cfRule type="cellIs" priority="12833" operator="equal">
      <formula>1</formula>
    </cfRule>
  </conditionalFormatting>
  <conditionalFormatting sqref="BJ316 BL316">
    <cfRule type="cellIs" priority="12831" operator="equal">
      <formula>1</formula>
    </cfRule>
  </conditionalFormatting>
  <conditionalFormatting sqref="BK316">
    <cfRule type="cellIs" priority="12829" operator="equal">
      <formula>1</formula>
    </cfRule>
  </conditionalFormatting>
  <conditionalFormatting sqref="BF104">
    <cfRule type="cellIs" priority="14578" operator="equal">
      <formula>1</formula>
    </cfRule>
  </conditionalFormatting>
  <conditionalFormatting sqref="BK104">
    <cfRule type="cellIs" priority="14575" operator="equal">
      <formula>1</formula>
    </cfRule>
  </conditionalFormatting>
  <conditionalFormatting sqref="BG104">
    <cfRule type="cellIs" priority="14580" operator="equal">
      <formula>1</formula>
    </cfRule>
  </conditionalFormatting>
  <conditionalFormatting sqref="BF37">
    <cfRule type="cellIs" priority="15217" operator="equal">
      <formula>1</formula>
    </cfRule>
  </conditionalFormatting>
  <conditionalFormatting sqref="BE89">
    <cfRule type="cellIs" priority="14701" operator="equal">
      <formula>1</formula>
    </cfRule>
  </conditionalFormatting>
  <conditionalFormatting sqref="BG39">
    <cfRule type="cellIs" priority="15172" operator="equal">
      <formula>1</formula>
    </cfRule>
  </conditionalFormatting>
  <conditionalFormatting sqref="BG40">
    <cfRule type="cellIs" priority="15171" operator="equal">
      <formula>1</formula>
    </cfRule>
  </conditionalFormatting>
  <conditionalFormatting sqref="BK95">
    <cfRule type="cellIs" priority="14647" operator="equal">
      <formula>1</formula>
    </cfRule>
  </conditionalFormatting>
  <conditionalFormatting sqref="BK92">
    <cfRule type="cellIs" priority="14671" operator="equal">
      <formula>1</formula>
    </cfRule>
  </conditionalFormatting>
  <conditionalFormatting sqref="BE95">
    <cfRule type="cellIs" priority="14653" operator="equal">
      <formula>1</formula>
    </cfRule>
  </conditionalFormatting>
  <conditionalFormatting sqref="BG38">
    <cfRule type="cellIs" priority="15181" operator="equal">
      <formula>1</formula>
    </cfRule>
  </conditionalFormatting>
  <conditionalFormatting sqref="BI184">
    <cfRule type="cellIs" priority="10378" operator="equal">
      <formula>1</formula>
    </cfRule>
  </conditionalFormatting>
  <conditionalFormatting sqref="BF107">
    <cfRule type="cellIs" priority="14554" operator="equal">
      <formula>1</formula>
    </cfRule>
  </conditionalFormatting>
  <conditionalFormatting sqref="BK106">
    <cfRule type="cellIs" priority="14559" operator="equal">
      <formula>1</formula>
    </cfRule>
  </conditionalFormatting>
  <conditionalFormatting sqref="BG106">
    <cfRule type="cellIs" priority="14564" operator="equal">
      <formula>1</formula>
    </cfRule>
  </conditionalFormatting>
  <conditionalFormatting sqref="BJ105 BL105">
    <cfRule type="cellIs" priority="14569" operator="equal">
      <formula>1</formula>
    </cfRule>
  </conditionalFormatting>
  <conditionalFormatting sqref="BE38">
    <cfRule type="cellIs" priority="15147" operator="equal">
      <formula>1</formula>
    </cfRule>
  </conditionalFormatting>
  <conditionalFormatting sqref="BI220">
    <cfRule type="cellIs" priority="10350" operator="equal">
      <formula>1</formula>
    </cfRule>
  </conditionalFormatting>
  <conditionalFormatting sqref="BF38">
    <cfRule type="cellIs" priority="15137" operator="equal">
      <formula>1</formula>
    </cfRule>
  </conditionalFormatting>
  <conditionalFormatting sqref="BF40">
    <cfRule type="cellIs" priority="15136" operator="equal">
      <formula>1</formula>
    </cfRule>
  </conditionalFormatting>
  <conditionalFormatting sqref="BI222">
    <cfRule type="cellIs" priority="10352" operator="equal">
      <formula>1</formula>
    </cfRule>
  </conditionalFormatting>
  <conditionalFormatting sqref="BI221">
    <cfRule type="cellIs" priority="10351" operator="equal">
      <formula>1</formula>
    </cfRule>
  </conditionalFormatting>
  <conditionalFormatting sqref="BE41">
    <cfRule type="cellIs" priority="15128" operator="equal">
      <formula>1</formula>
    </cfRule>
  </conditionalFormatting>
  <conditionalFormatting sqref="BG41">
    <cfRule type="cellIs" priority="15127" operator="equal">
      <formula>1</formula>
    </cfRule>
  </conditionalFormatting>
  <conditionalFormatting sqref="BF41">
    <cfRule type="cellIs" priority="15125" operator="equal">
      <formula>1</formula>
    </cfRule>
  </conditionalFormatting>
  <conditionalFormatting sqref="BJ41 BL41">
    <cfRule type="cellIs" priority="15124" operator="equal">
      <formula>1</formula>
    </cfRule>
  </conditionalFormatting>
  <conditionalFormatting sqref="BI210">
    <cfRule type="cellIs" priority="10340" operator="equal">
      <formula>1</formula>
    </cfRule>
  </conditionalFormatting>
  <conditionalFormatting sqref="BE42">
    <cfRule type="cellIs" priority="15118" operator="equal">
      <formula>1</formula>
    </cfRule>
  </conditionalFormatting>
  <conditionalFormatting sqref="BG42">
    <cfRule type="cellIs" priority="15117" operator="equal">
      <formula>1</formula>
    </cfRule>
  </conditionalFormatting>
  <conditionalFormatting sqref="BF42">
    <cfRule type="cellIs" priority="15115" operator="equal">
      <formula>1</formula>
    </cfRule>
  </conditionalFormatting>
  <conditionalFormatting sqref="BJ42 BL42">
    <cfRule type="cellIs" priority="15114" operator="equal">
      <formula>1</formula>
    </cfRule>
  </conditionalFormatting>
  <conditionalFormatting sqref="BI204">
    <cfRule type="cellIs" priority="10334" operator="equal">
      <formula>1</formula>
    </cfRule>
  </conditionalFormatting>
  <conditionalFormatting sqref="BE43">
    <cfRule type="cellIs" priority="15112" operator="equal">
      <formula>1</formula>
    </cfRule>
  </conditionalFormatting>
  <conditionalFormatting sqref="BG43">
    <cfRule type="cellIs" priority="15111" operator="equal">
      <formula>1</formula>
    </cfRule>
  </conditionalFormatting>
  <conditionalFormatting sqref="BF43">
    <cfRule type="cellIs" priority="15109" operator="equal">
      <formula>1</formula>
    </cfRule>
  </conditionalFormatting>
  <conditionalFormatting sqref="BJ43 BL43">
    <cfRule type="cellIs" priority="15108" operator="equal">
      <formula>1</formula>
    </cfRule>
  </conditionalFormatting>
  <conditionalFormatting sqref="BI198">
    <cfRule type="cellIs" priority="10328" operator="equal">
      <formula>1</formula>
    </cfRule>
  </conditionalFormatting>
  <conditionalFormatting sqref="BE44">
    <cfRule type="cellIs" priority="15106" operator="equal">
      <formula>1</formula>
    </cfRule>
  </conditionalFormatting>
  <conditionalFormatting sqref="BG44">
    <cfRule type="cellIs" priority="15105" operator="equal">
      <formula>1</formula>
    </cfRule>
  </conditionalFormatting>
  <conditionalFormatting sqref="BF44">
    <cfRule type="cellIs" priority="15103" operator="equal">
      <formula>1</formula>
    </cfRule>
  </conditionalFormatting>
  <conditionalFormatting sqref="BJ44 BL44">
    <cfRule type="cellIs" priority="15102" operator="equal">
      <formula>1</formula>
    </cfRule>
  </conditionalFormatting>
  <conditionalFormatting sqref="BI256">
    <cfRule type="cellIs" priority="10322" operator="equal">
      <formula>1</formula>
    </cfRule>
  </conditionalFormatting>
  <conditionalFormatting sqref="BE45">
    <cfRule type="cellIs" priority="15100" operator="equal">
      <formula>1</formula>
    </cfRule>
  </conditionalFormatting>
  <conditionalFormatting sqref="BG45">
    <cfRule type="cellIs" priority="15099" operator="equal">
      <formula>1</formula>
    </cfRule>
  </conditionalFormatting>
  <conditionalFormatting sqref="BF45">
    <cfRule type="cellIs" priority="15097" operator="equal">
      <formula>1</formula>
    </cfRule>
  </conditionalFormatting>
  <conditionalFormatting sqref="BJ45 BL45">
    <cfRule type="cellIs" priority="15096" operator="equal">
      <formula>1</formula>
    </cfRule>
  </conditionalFormatting>
  <conditionalFormatting sqref="BI242">
    <cfRule type="cellIs" priority="10308" operator="equal">
      <formula>1</formula>
    </cfRule>
  </conditionalFormatting>
  <conditionalFormatting sqref="BE46">
    <cfRule type="cellIs" priority="15086" operator="equal">
      <formula>1</formula>
    </cfRule>
  </conditionalFormatting>
  <conditionalFormatting sqref="BG46">
    <cfRule type="cellIs" priority="15085" operator="equal">
      <formula>1</formula>
    </cfRule>
  </conditionalFormatting>
  <conditionalFormatting sqref="BF46">
    <cfRule type="cellIs" priority="15083" operator="equal">
      <formula>1</formula>
    </cfRule>
  </conditionalFormatting>
  <conditionalFormatting sqref="BJ46 BL46">
    <cfRule type="cellIs" priority="15082" operator="equal">
      <formula>1</formula>
    </cfRule>
  </conditionalFormatting>
  <conditionalFormatting sqref="BI235">
    <cfRule type="cellIs" priority="10301" operator="equal">
      <formula>1</formula>
    </cfRule>
  </conditionalFormatting>
  <conditionalFormatting sqref="BE47">
    <cfRule type="cellIs" priority="15079" operator="equal">
      <formula>1</formula>
    </cfRule>
  </conditionalFormatting>
  <conditionalFormatting sqref="BG47">
    <cfRule type="cellIs" priority="15078" operator="equal">
      <formula>1</formula>
    </cfRule>
  </conditionalFormatting>
  <conditionalFormatting sqref="BF47">
    <cfRule type="cellIs" priority="15076" operator="equal">
      <formula>1</formula>
    </cfRule>
  </conditionalFormatting>
  <conditionalFormatting sqref="BJ47 BL47">
    <cfRule type="cellIs" priority="15075" operator="equal">
      <formula>1</formula>
    </cfRule>
  </conditionalFormatting>
  <conditionalFormatting sqref="BI292">
    <cfRule type="cellIs" priority="10294" operator="equal">
      <formula>1</formula>
    </cfRule>
  </conditionalFormatting>
  <conditionalFormatting sqref="BE48">
    <cfRule type="cellIs" priority="15072" operator="equal">
      <formula>1</formula>
    </cfRule>
  </conditionalFormatting>
  <conditionalFormatting sqref="BG48">
    <cfRule type="cellIs" priority="15071" operator="equal">
      <formula>1</formula>
    </cfRule>
  </conditionalFormatting>
  <conditionalFormatting sqref="BF48">
    <cfRule type="cellIs" priority="15069" operator="equal">
      <formula>1</formula>
    </cfRule>
  </conditionalFormatting>
  <conditionalFormatting sqref="BJ48 BL48">
    <cfRule type="cellIs" priority="15068" operator="equal">
      <formula>1</formula>
    </cfRule>
  </conditionalFormatting>
  <conditionalFormatting sqref="BI369">
    <cfRule type="cellIs" priority="10179" operator="equal">
      <formula>1</formula>
    </cfRule>
  </conditionalFormatting>
  <conditionalFormatting sqref="BI285">
    <cfRule type="cellIs" priority="10287" operator="equal">
      <formula>1</formula>
    </cfRule>
  </conditionalFormatting>
  <conditionalFormatting sqref="BE49">
    <cfRule type="cellIs" priority="15065" operator="equal">
      <formula>1</formula>
    </cfRule>
  </conditionalFormatting>
  <conditionalFormatting sqref="BG49">
    <cfRule type="cellIs" priority="15064" operator="equal">
      <formula>1</formula>
    </cfRule>
  </conditionalFormatting>
  <conditionalFormatting sqref="BF49">
    <cfRule type="cellIs" priority="15062" operator="equal">
      <formula>1</formula>
    </cfRule>
  </conditionalFormatting>
  <conditionalFormatting sqref="BJ49 BL49">
    <cfRule type="cellIs" priority="15061" operator="equal">
      <formula>1</formula>
    </cfRule>
  </conditionalFormatting>
  <conditionalFormatting sqref="BI361">
    <cfRule type="cellIs" priority="10171" operator="equal">
      <formula>1</formula>
    </cfRule>
  </conditionalFormatting>
  <conditionalFormatting sqref="BI278">
    <cfRule type="cellIs" priority="10280" operator="equal">
      <formula>1</formula>
    </cfRule>
  </conditionalFormatting>
  <conditionalFormatting sqref="BE50">
    <cfRule type="cellIs" priority="15058" operator="equal">
      <formula>1</formula>
    </cfRule>
  </conditionalFormatting>
  <conditionalFormatting sqref="BG50">
    <cfRule type="cellIs" priority="15057" operator="equal">
      <formula>1</formula>
    </cfRule>
  </conditionalFormatting>
  <conditionalFormatting sqref="BF50">
    <cfRule type="cellIs" priority="15055" operator="equal">
      <formula>1</formula>
    </cfRule>
  </conditionalFormatting>
  <conditionalFormatting sqref="BJ50 BL50">
    <cfRule type="cellIs" priority="15054" operator="equal">
      <formula>1</formula>
    </cfRule>
  </conditionalFormatting>
  <conditionalFormatting sqref="BI271">
    <cfRule type="cellIs" priority="10273" operator="equal">
      <formula>1</formula>
    </cfRule>
  </conditionalFormatting>
  <conditionalFormatting sqref="BE51">
    <cfRule type="cellIs" priority="15051" operator="equal">
      <formula>1</formula>
    </cfRule>
  </conditionalFormatting>
  <conditionalFormatting sqref="BG51">
    <cfRule type="cellIs" priority="15050" operator="equal">
      <formula>1</formula>
    </cfRule>
  </conditionalFormatting>
  <conditionalFormatting sqref="BF51">
    <cfRule type="cellIs" priority="15048" operator="equal">
      <formula>1</formula>
    </cfRule>
  </conditionalFormatting>
  <conditionalFormatting sqref="BJ51 BL51">
    <cfRule type="cellIs" priority="15047" operator="equal">
      <formula>1</formula>
    </cfRule>
  </conditionalFormatting>
  <conditionalFormatting sqref="BI264">
    <cfRule type="cellIs" priority="10266" operator="equal">
      <formula>1</formula>
    </cfRule>
  </conditionalFormatting>
  <conditionalFormatting sqref="BE52">
    <cfRule type="cellIs" priority="15044" operator="equal">
      <formula>1</formula>
    </cfRule>
  </conditionalFormatting>
  <conditionalFormatting sqref="BG52">
    <cfRule type="cellIs" priority="15043" operator="equal">
      <formula>1</formula>
    </cfRule>
  </conditionalFormatting>
  <conditionalFormatting sqref="BF52">
    <cfRule type="cellIs" priority="15041" operator="equal">
      <formula>1</formula>
    </cfRule>
  </conditionalFormatting>
  <conditionalFormatting sqref="BJ52 BL52">
    <cfRule type="cellIs" priority="15040" operator="equal">
      <formula>1</formula>
    </cfRule>
  </conditionalFormatting>
  <conditionalFormatting sqref="BI401">
    <cfRule type="cellIs" priority="10147" operator="equal">
      <formula>1</formula>
    </cfRule>
  </conditionalFormatting>
  <conditionalFormatting sqref="BI321">
    <cfRule type="cellIs" priority="10259" operator="equal">
      <formula>1</formula>
    </cfRule>
  </conditionalFormatting>
  <conditionalFormatting sqref="BE53">
    <cfRule type="cellIs" priority="15037" operator="equal">
      <formula>1</formula>
    </cfRule>
  </conditionalFormatting>
  <conditionalFormatting sqref="BG53">
    <cfRule type="cellIs" priority="15036" operator="equal">
      <formula>1</formula>
    </cfRule>
  </conditionalFormatting>
  <conditionalFormatting sqref="BF53">
    <cfRule type="cellIs" priority="15034" operator="equal">
      <formula>1</formula>
    </cfRule>
  </conditionalFormatting>
  <conditionalFormatting sqref="BJ53 BL53">
    <cfRule type="cellIs" priority="15033" operator="equal">
      <formula>1</formula>
    </cfRule>
  </conditionalFormatting>
  <conditionalFormatting sqref="BE111">
    <cfRule type="cellIs" priority="14525" operator="equal">
      <formula>1</formula>
    </cfRule>
  </conditionalFormatting>
  <conditionalFormatting sqref="BG111">
    <cfRule type="cellIs" priority="14524" operator="equal">
      <formula>1</formula>
    </cfRule>
  </conditionalFormatting>
  <conditionalFormatting sqref="BJ111 BL111">
    <cfRule type="cellIs" priority="14521" operator="equal">
      <formula>1</formula>
    </cfRule>
  </conditionalFormatting>
  <conditionalFormatting sqref="BK111">
    <cfRule type="cellIs" priority="14519" operator="equal">
      <formula>1</formula>
    </cfRule>
  </conditionalFormatting>
  <conditionalFormatting sqref="BK63">
    <cfRule type="cellIs" priority="14911" operator="equal">
      <formula>1</formula>
    </cfRule>
  </conditionalFormatting>
  <conditionalFormatting sqref="BI307">
    <cfRule type="cellIs" priority="10245" operator="equal">
      <formula>1</formula>
    </cfRule>
  </conditionalFormatting>
  <conditionalFormatting sqref="BE54">
    <cfRule type="cellIs" priority="15023" operator="equal">
      <formula>1</formula>
    </cfRule>
  </conditionalFormatting>
  <conditionalFormatting sqref="BG54">
    <cfRule type="cellIs" priority="15022" operator="equal">
      <formula>1</formula>
    </cfRule>
  </conditionalFormatting>
  <conditionalFormatting sqref="BF54">
    <cfRule type="cellIs" priority="15020" operator="equal">
      <formula>1</formula>
    </cfRule>
  </conditionalFormatting>
  <conditionalFormatting sqref="BJ54 BL54">
    <cfRule type="cellIs" priority="15019" operator="equal">
      <formula>1</formula>
    </cfRule>
  </conditionalFormatting>
  <conditionalFormatting sqref="BK109">
    <cfRule type="cellIs" priority="14535" operator="equal">
      <formula>1</formula>
    </cfRule>
  </conditionalFormatting>
  <conditionalFormatting sqref="BE110">
    <cfRule type="cellIs" priority="14533" operator="equal">
      <formula>1</formula>
    </cfRule>
  </conditionalFormatting>
  <conditionalFormatting sqref="BK51">
    <cfRule type="cellIs" priority="15015" operator="equal">
      <formula>1</formula>
    </cfRule>
  </conditionalFormatting>
  <conditionalFormatting sqref="BF108">
    <cfRule type="cellIs" priority="14546" operator="equal">
      <formula>1</formula>
    </cfRule>
  </conditionalFormatting>
  <conditionalFormatting sqref="BG109">
    <cfRule type="cellIs" priority="14540" operator="equal">
      <formula>1</formula>
    </cfRule>
  </conditionalFormatting>
  <conditionalFormatting sqref="BF109">
    <cfRule type="cellIs" priority="14538" operator="equal">
      <formula>1</formula>
    </cfRule>
  </conditionalFormatting>
  <conditionalFormatting sqref="BG110">
    <cfRule type="cellIs" priority="14532" operator="equal">
      <formula>1</formula>
    </cfRule>
  </conditionalFormatting>
  <conditionalFormatting sqref="BF110">
    <cfRule type="cellIs" priority="14530" operator="equal">
      <formula>1</formula>
    </cfRule>
  </conditionalFormatting>
  <conditionalFormatting sqref="BK38">
    <cfRule type="cellIs" priority="14998" operator="equal">
      <formula>1</formula>
    </cfRule>
  </conditionalFormatting>
  <conditionalFormatting sqref="BK39">
    <cfRule type="cellIs" priority="14997" operator="equal">
      <formula>1</formula>
    </cfRule>
  </conditionalFormatting>
  <conditionalFormatting sqref="BK40">
    <cfRule type="cellIs" priority="14996" operator="equal">
      <formula>1</formula>
    </cfRule>
  </conditionalFormatting>
  <conditionalFormatting sqref="BK41">
    <cfRule type="cellIs" priority="14995" operator="equal">
      <formula>1</formula>
    </cfRule>
  </conditionalFormatting>
  <conditionalFormatting sqref="BK42">
    <cfRule type="cellIs" priority="14994" operator="equal">
      <formula>1</formula>
    </cfRule>
  </conditionalFormatting>
  <conditionalFormatting sqref="BK43">
    <cfRule type="cellIs" priority="14993" operator="equal">
      <formula>1</formula>
    </cfRule>
  </conditionalFormatting>
  <conditionalFormatting sqref="BK44">
    <cfRule type="cellIs" priority="14992" operator="equal">
      <formula>1</formula>
    </cfRule>
  </conditionalFormatting>
  <conditionalFormatting sqref="BK45">
    <cfRule type="cellIs" priority="14991" operator="equal">
      <formula>1</formula>
    </cfRule>
  </conditionalFormatting>
  <conditionalFormatting sqref="BK46">
    <cfRule type="cellIs" priority="14990" operator="equal">
      <formula>1</formula>
    </cfRule>
  </conditionalFormatting>
  <conditionalFormatting sqref="BK47">
    <cfRule type="cellIs" priority="14989" operator="equal">
      <formula>1</formula>
    </cfRule>
  </conditionalFormatting>
  <conditionalFormatting sqref="BK48">
    <cfRule type="cellIs" priority="14988" operator="equal">
      <formula>1</formula>
    </cfRule>
  </conditionalFormatting>
  <conditionalFormatting sqref="BK49">
    <cfRule type="cellIs" priority="14987" operator="equal">
      <formula>1</formula>
    </cfRule>
  </conditionalFormatting>
  <conditionalFormatting sqref="BK50">
    <cfRule type="cellIs" priority="14986" operator="equal">
      <formula>1</formula>
    </cfRule>
  </conditionalFormatting>
  <conditionalFormatting sqref="BK52">
    <cfRule type="cellIs" priority="14985" operator="equal">
      <formula>1</formula>
    </cfRule>
  </conditionalFormatting>
  <conditionalFormatting sqref="BK53">
    <cfRule type="cellIs" priority="14984" operator="equal">
      <formula>1</formula>
    </cfRule>
  </conditionalFormatting>
  <conditionalFormatting sqref="BK54">
    <cfRule type="cellIs" priority="14983" operator="equal">
      <formula>1</formula>
    </cfRule>
  </conditionalFormatting>
  <conditionalFormatting sqref="BG69">
    <cfRule type="cellIs" priority="14868" operator="equal">
      <formula>1</formula>
    </cfRule>
  </conditionalFormatting>
  <conditionalFormatting sqref="BI329">
    <cfRule type="cellIs" priority="10203" operator="equal">
      <formula>1</formula>
    </cfRule>
  </conditionalFormatting>
  <conditionalFormatting sqref="BE55">
    <cfRule type="cellIs" priority="14981" operator="equal">
      <formula>1</formula>
    </cfRule>
  </conditionalFormatting>
  <conditionalFormatting sqref="BG55">
    <cfRule type="cellIs" priority="14980" operator="equal">
      <formula>1</formula>
    </cfRule>
  </conditionalFormatting>
  <conditionalFormatting sqref="BF55">
    <cfRule type="cellIs" priority="14978" operator="equal">
      <formula>1</formula>
    </cfRule>
  </conditionalFormatting>
  <conditionalFormatting sqref="BJ55 BL55">
    <cfRule type="cellIs" priority="14977" operator="equal">
      <formula>1</formula>
    </cfRule>
  </conditionalFormatting>
  <conditionalFormatting sqref="BK55">
    <cfRule type="cellIs" priority="14975" operator="equal">
      <formula>1</formula>
    </cfRule>
  </conditionalFormatting>
  <conditionalFormatting sqref="BI385">
    <cfRule type="cellIs" priority="10195" operator="equal">
      <formula>1</formula>
    </cfRule>
  </conditionalFormatting>
  <conditionalFormatting sqref="BE56">
    <cfRule type="cellIs" priority="14973" operator="equal">
      <formula>1</formula>
    </cfRule>
  </conditionalFormatting>
  <conditionalFormatting sqref="BG56">
    <cfRule type="cellIs" priority="14972" operator="equal">
      <formula>1</formula>
    </cfRule>
  </conditionalFormatting>
  <conditionalFormatting sqref="BF56">
    <cfRule type="cellIs" priority="14970" operator="equal">
      <formula>1</formula>
    </cfRule>
  </conditionalFormatting>
  <conditionalFormatting sqref="BJ56 BL56">
    <cfRule type="cellIs" priority="14969" operator="equal">
      <formula>1</formula>
    </cfRule>
  </conditionalFormatting>
  <conditionalFormatting sqref="BK56">
    <cfRule type="cellIs" priority="14967" operator="equal">
      <formula>1</formula>
    </cfRule>
  </conditionalFormatting>
  <conditionalFormatting sqref="BI377">
    <cfRule type="cellIs" priority="10187" operator="equal">
      <formula>1</formula>
    </cfRule>
  </conditionalFormatting>
  <conditionalFormatting sqref="BE57">
    <cfRule type="cellIs" priority="14965" operator="equal">
      <formula>1</formula>
    </cfRule>
  </conditionalFormatting>
  <conditionalFormatting sqref="BG57">
    <cfRule type="cellIs" priority="14964" operator="equal">
      <formula>1</formula>
    </cfRule>
  </conditionalFormatting>
  <conditionalFormatting sqref="BF57">
    <cfRule type="cellIs" priority="14962" operator="equal">
      <formula>1</formula>
    </cfRule>
  </conditionalFormatting>
  <conditionalFormatting sqref="BJ57 BL57">
    <cfRule type="cellIs" priority="14961" operator="equal">
      <formula>1</formula>
    </cfRule>
  </conditionalFormatting>
  <conditionalFormatting sqref="BK57">
    <cfRule type="cellIs" priority="14959" operator="equal">
      <formula>1</formula>
    </cfRule>
  </conditionalFormatting>
  <conditionalFormatting sqref="BE58">
    <cfRule type="cellIs" priority="14957" operator="equal">
      <formula>1</formula>
    </cfRule>
  </conditionalFormatting>
  <conditionalFormatting sqref="BG58">
    <cfRule type="cellIs" priority="14956" operator="equal">
      <formula>1</formula>
    </cfRule>
  </conditionalFormatting>
  <conditionalFormatting sqref="BF58">
    <cfRule type="cellIs" priority="14954" operator="equal">
      <formula>1</formula>
    </cfRule>
  </conditionalFormatting>
  <conditionalFormatting sqref="BJ58 BL58">
    <cfRule type="cellIs" priority="14953" operator="equal">
      <formula>1</formula>
    </cfRule>
  </conditionalFormatting>
  <conditionalFormatting sqref="BK58">
    <cfRule type="cellIs" priority="14951" operator="equal">
      <formula>1</formula>
    </cfRule>
  </conditionalFormatting>
  <conditionalFormatting sqref="BE59">
    <cfRule type="cellIs" priority="14949" operator="equal">
      <formula>1</formula>
    </cfRule>
  </conditionalFormatting>
  <conditionalFormatting sqref="BG59">
    <cfRule type="cellIs" priority="14948" operator="equal">
      <formula>1</formula>
    </cfRule>
  </conditionalFormatting>
  <conditionalFormatting sqref="BF59">
    <cfRule type="cellIs" priority="14946" operator="equal">
      <formula>1</formula>
    </cfRule>
  </conditionalFormatting>
  <conditionalFormatting sqref="BJ59 BL59">
    <cfRule type="cellIs" priority="14945" operator="equal">
      <formula>1</formula>
    </cfRule>
  </conditionalFormatting>
  <conditionalFormatting sqref="BK59">
    <cfRule type="cellIs" priority="14943" operator="equal">
      <formula>1</formula>
    </cfRule>
  </conditionalFormatting>
  <conditionalFormatting sqref="BK73">
    <cfRule type="cellIs" priority="14823" operator="equal">
      <formula>1</formula>
    </cfRule>
  </conditionalFormatting>
  <conditionalFormatting sqref="BE60">
    <cfRule type="cellIs" priority="14941" operator="equal">
      <formula>1</formula>
    </cfRule>
  </conditionalFormatting>
  <conditionalFormatting sqref="BG60">
    <cfRule type="cellIs" priority="14940" operator="equal">
      <formula>1</formula>
    </cfRule>
  </conditionalFormatting>
  <conditionalFormatting sqref="BF60">
    <cfRule type="cellIs" priority="14938" operator="equal">
      <formula>1</formula>
    </cfRule>
  </conditionalFormatting>
  <conditionalFormatting sqref="BJ60 BL60">
    <cfRule type="cellIs" priority="14937" operator="equal">
      <formula>1</formula>
    </cfRule>
  </conditionalFormatting>
  <conditionalFormatting sqref="BK60">
    <cfRule type="cellIs" priority="14935" operator="equal">
      <formula>1</formula>
    </cfRule>
  </conditionalFormatting>
  <conditionalFormatting sqref="BE61">
    <cfRule type="cellIs" priority="14933" operator="equal">
      <formula>1</formula>
    </cfRule>
  </conditionalFormatting>
  <conditionalFormatting sqref="BG61">
    <cfRule type="cellIs" priority="14932" operator="equal">
      <formula>1</formula>
    </cfRule>
  </conditionalFormatting>
  <conditionalFormatting sqref="BF61">
    <cfRule type="cellIs" priority="14930" operator="equal">
      <formula>1</formula>
    </cfRule>
  </conditionalFormatting>
  <conditionalFormatting sqref="BJ61 BL61">
    <cfRule type="cellIs" priority="14929" operator="equal">
      <formula>1</formula>
    </cfRule>
  </conditionalFormatting>
  <conditionalFormatting sqref="BK61">
    <cfRule type="cellIs" priority="14927" operator="equal">
      <formula>1</formula>
    </cfRule>
  </conditionalFormatting>
  <conditionalFormatting sqref="BE76">
    <cfRule type="cellIs" priority="14805" operator="equal">
      <formula>1</formula>
    </cfRule>
  </conditionalFormatting>
  <conditionalFormatting sqref="BE62">
    <cfRule type="cellIs" priority="14925" operator="equal">
      <formula>1</formula>
    </cfRule>
  </conditionalFormatting>
  <conditionalFormatting sqref="BG62">
    <cfRule type="cellIs" priority="14924" operator="equal">
      <formula>1</formula>
    </cfRule>
  </conditionalFormatting>
  <conditionalFormatting sqref="BF62">
    <cfRule type="cellIs" priority="14922" operator="equal">
      <formula>1</formula>
    </cfRule>
  </conditionalFormatting>
  <conditionalFormatting sqref="BF82">
    <cfRule type="cellIs" priority="14754" operator="equal">
      <formula>1</formula>
    </cfRule>
  </conditionalFormatting>
  <conditionalFormatting sqref="BK62">
    <cfRule type="cellIs" priority="14919" operator="equal">
      <formula>1</formula>
    </cfRule>
  </conditionalFormatting>
  <conditionalFormatting sqref="BG83">
    <cfRule type="cellIs" priority="14748" operator="equal">
      <formula>1</formula>
    </cfRule>
  </conditionalFormatting>
  <conditionalFormatting sqref="BI393">
    <cfRule type="cellIs" priority="10139" operator="equal">
      <formula>1</formula>
    </cfRule>
  </conditionalFormatting>
  <conditionalFormatting sqref="BE63">
    <cfRule type="cellIs" priority="14917" operator="equal">
      <formula>1</formula>
    </cfRule>
  </conditionalFormatting>
  <conditionalFormatting sqref="BG63">
    <cfRule type="cellIs" priority="14916" operator="equal">
      <formula>1</formula>
    </cfRule>
  </conditionalFormatting>
  <conditionalFormatting sqref="BF63">
    <cfRule type="cellIs" priority="14914" operator="equal">
      <formula>1</formula>
    </cfRule>
  </conditionalFormatting>
  <conditionalFormatting sqref="BJ63 BL63">
    <cfRule type="cellIs" priority="14913" operator="equal">
      <formula>1</formula>
    </cfRule>
  </conditionalFormatting>
  <conditionalFormatting sqref="BG64">
    <cfRule type="cellIs" priority="14908" operator="equal">
      <formula>1</formula>
    </cfRule>
  </conditionalFormatting>
  <conditionalFormatting sqref="BF64">
    <cfRule type="cellIs" priority="14906" operator="equal">
      <formula>1</formula>
    </cfRule>
  </conditionalFormatting>
  <conditionalFormatting sqref="BJ64 BL64">
    <cfRule type="cellIs" priority="14905" operator="equal">
      <formula>1</formula>
    </cfRule>
  </conditionalFormatting>
  <conditionalFormatting sqref="BF79">
    <cfRule type="cellIs" priority="14778" operator="equal">
      <formula>1</formula>
    </cfRule>
  </conditionalFormatting>
  <conditionalFormatting sqref="BE65">
    <cfRule type="cellIs" priority="14901" operator="equal">
      <formula>1</formula>
    </cfRule>
  </conditionalFormatting>
  <conditionalFormatting sqref="BG65">
    <cfRule type="cellIs" priority="14900" operator="equal">
      <formula>1</formula>
    </cfRule>
  </conditionalFormatting>
  <conditionalFormatting sqref="BF65">
    <cfRule type="cellIs" priority="14898" operator="equal">
      <formula>1</formula>
    </cfRule>
  </conditionalFormatting>
  <conditionalFormatting sqref="BF85">
    <cfRule type="cellIs" priority="14730" operator="equal">
      <formula>1</formula>
    </cfRule>
  </conditionalFormatting>
  <conditionalFormatting sqref="BK65">
    <cfRule type="cellIs" priority="14895" operator="equal">
      <formula>1</formula>
    </cfRule>
  </conditionalFormatting>
  <conditionalFormatting sqref="BG86">
    <cfRule type="cellIs" priority="14724" operator="equal">
      <formula>1</formula>
    </cfRule>
  </conditionalFormatting>
  <conditionalFormatting sqref="BE66">
    <cfRule type="cellIs" priority="14893" operator="equal">
      <formula>1</formula>
    </cfRule>
  </conditionalFormatting>
  <conditionalFormatting sqref="BG66">
    <cfRule type="cellIs" priority="14892" operator="equal">
      <formula>1</formula>
    </cfRule>
  </conditionalFormatting>
  <conditionalFormatting sqref="BF66">
    <cfRule type="cellIs" priority="14890" operator="equal">
      <formula>1</formula>
    </cfRule>
  </conditionalFormatting>
  <conditionalFormatting sqref="BJ66 BL66">
    <cfRule type="cellIs" priority="14889" operator="equal">
      <formula>1</formula>
    </cfRule>
  </conditionalFormatting>
  <conditionalFormatting sqref="BK66">
    <cfRule type="cellIs" priority="14887" operator="equal">
      <formula>1</formula>
    </cfRule>
  </conditionalFormatting>
  <conditionalFormatting sqref="BG67">
    <cfRule type="cellIs" priority="14884" operator="equal">
      <formula>1</formula>
    </cfRule>
  </conditionalFormatting>
  <conditionalFormatting sqref="BF67">
    <cfRule type="cellIs" priority="14882" operator="equal">
      <formula>1</formula>
    </cfRule>
  </conditionalFormatting>
  <conditionalFormatting sqref="BJ67 BL67">
    <cfRule type="cellIs" priority="14881" operator="equal">
      <formula>1</formula>
    </cfRule>
  </conditionalFormatting>
  <conditionalFormatting sqref="BK82">
    <cfRule type="cellIs" priority="14751" operator="equal">
      <formula>1</formula>
    </cfRule>
  </conditionalFormatting>
  <conditionalFormatting sqref="BE68">
    <cfRule type="cellIs" priority="14877" operator="equal">
      <formula>1</formula>
    </cfRule>
  </conditionalFormatting>
  <conditionalFormatting sqref="BG68">
    <cfRule type="cellIs" priority="14876" operator="equal">
      <formula>1</formula>
    </cfRule>
  </conditionalFormatting>
  <conditionalFormatting sqref="BF68">
    <cfRule type="cellIs" priority="14874" operator="equal">
      <formula>1</formula>
    </cfRule>
  </conditionalFormatting>
  <conditionalFormatting sqref="BF88">
    <cfRule type="cellIs" priority="14706" operator="equal">
      <formula>1</formula>
    </cfRule>
  </conditionalFormatting>
  <conditionalFormatting sqref="BK68">
    <cfRule type="cellIs" priority="14871" operator="equal">
      <formula>1</formula>
    </cfRule>
  </conditionalFormatting>
  <conditionalFormatting sqref="BE69">
    <cfRule type="cellIs" priority="14869" operator="equal">
      <formula>1</formula>
    </cfRule>
  </conditionalFormatting>
  <conditionalFormatting sqref="BF69">
    <cfRule type="cellIs" priority="14866" operator="equal">
      <formula>1</formula>
    </cfRule>
  </conditionalFormatting>
  <conditionalFormatting sqref="BJ69 BL69">
    <cfRule type="cellIs" priority="14865" operator="equal">
      <formula>1</formula>
    </cfRule>
  </conditionalFormatting>
  <conditionalFormatting sqref="BK69">
    <cfRule type="cellIs" priority="14863" operator="equal">
      <formula>1</formula>
    </cfRule>
  </conditionalFormatting>
  <conditionalFormatting sqref="BE85">
    <cfRule type="cellIs" priority="14733" operator="equal">
      <formula>1</formula>
    </cfRule>
  </conditionalFormatting>
  <conditionalFormatting sqref="BE70">
    <cfRule type="cellIs" priority="14861" operator="equal">
      <formula>1</formula>
    </cfRule>
  </conditionalFormatting>
  <conditionalFormatting sqref="BE90">
    <cfRule type="cellIs" priority="14693" operator="equal">
      <formula>1</formula>
    </cfRule>
  </conditionalFormatting>
  <conditionalFormatting sqref="BF70">
    <cfRule type="cellIs" priority="14858" operator="equal">
      <formula>1</formula>
    </cfRule>
  </conditionalFormatting>
  <conditionalFormatting sqref="BJ70 BL70">
    <cfRule type="cellIs" priority="14857" operator="equal">
      <formula>1</formula>
    </cfRule>
  </conditionalFormatting>
  <conditionalFormatting sqref="BE71">
    <cfRule type="cellIs" priority="14853" operator="equal">
      <formula>1</formula>
    </cfRule>
  </conditionalFormatting>
  <conditionalFormatting sqref="BG71">
    <cfRule type="cellIs" priority="14852" operator="equal">
      <formula>1</formula>
    </cfRule>
  </conditionalFormatting>
  <conditionalFormatting sqref="BJ71 BL71">
    <cfRule type="cellIs" priority="14849" operator="equal">
      <formula>1</formula>
    </cfRule>
  </conditionalFormatting>
  <conditionalFormatting sqref="BK71">
    <cfRule type="cellIs" priority="14847" operator="equal">
      <formula>1</formula>
    </cfRule>
  </conditionalFormatting>
  <conditionalFormatting sqref="BE72">
    <cfRule type="cellIs" priority="14837" operator="equal">
      <formula>1</formula>
    </cfRule>
  </conditionalFormatting>
  <conditionalFormatting sqref="BG72">
    <cfRule type="cellIs" priority="14836" operator="equal">
      <formula>1</formula>
    </cfRule>
  </conditionalFormatting>
  <conditionalFormatting sqref="BJ72 BL72">
    <cfRule type="cellIs" priority="14833" operator="equal">
      <formula>1</formula>
    </cfRule>
  </conditionalFormatting>
  <conditionalFormatting sqref="BK72">
    <cfRule type="cellIs" priority="14831" operator="equal">
      <formula>1</formula>
    </cfRule>
  </conditionalFormatting>
  <conditionalFormatting sqref="BF89">
    <cfRule type="cellIs" priority="14698" operator="equal">
      <formula>1</formula>
    </cfRule>
  </conditionalFormatting>
  <conditionalFormatting sqref="BE73">
    <cfRule type="cellIs" priority="14829" operator="equal">
      <formula>1</formula>
    </cfRule>
  </conditionalFormatting>
  <conditionalFormatting sqref="BG73">
    <cfRule type="cellIs" priority="14828" operator="equal">
      <formula>1</formula>
    </cfRule>
  </conditionalFormatting>
  <conditionalFormatting sqref="BF73">
    <cfRule type="cellIs" priority="14826" operator="equal">
      <formula>1</formula>
    </cfRule>
  </conditionalFormatting>
  <conditionalFormatting sqref="BJ73 BL73">
    <cfRule type="cellIs" priority="14825" operator="equal">
      <formula>1</formula>
    </cfRule>
  </conditionalFormatting>
  <conditionalFormatting sqref="BE74">
    <cfRule type="cellIs" priority="14821" operator="equal">
      <formula>1</formula>
    </cfRule>
  </conditionalFormatting>
  <conditionalFormatting sqref="BG74">
    <cfRule type="cellIs" priority="14820" operator="equal">
      <formula>1</formula>
    </cfRule>
  </conditionalFormatting>
  <conditionalFormatting sqref="BJ74 BL74">
    <cfRule type="cellIs" priority="14817" operator="equal">
      <formula>1</formula>
    </cfRule>
  </conditionalFormatting>
  <conditionalFormatting sqref="BK74">
    <cfRule type="cellIs" priority="14815" operator="equal">
      <formula>1</formula>
    </cfRule>
  </conditionalFormatting>
  <conditionalFormatting sqref="BE75">
    <cfRule type="cellIs" priority="14813" operator="equal">
      <formula>1</formula>
    </cfRule>
  </conditionalFormatting>
  <conditionalFormatting sqref="BE96">
    <cfRule type="cellIs" priority="14645" operator="equal">
      <formula>1</formula>
    </cfRule>
  </conditionalFormatting>
  <conditionalFormatting sqref="BF75">
    <cfRule type="cellIs" priority="14810" operator="equal">
      <formula>1</formula>
    </cfRule>
  </conditionalFormatting>
  <conditionalFormatting sqref="BJ75 BL75">
    <cfRule type="cellIs" priority="14809" operator="equal">
      <formula>1</formula>
    </cfRule>
  </conditionalFormatting>
  <conditionalFormatting sqref="BK75">
    <cfRule type="cellIs" priority="14807" operator="equal">
      <formula>1</formula>
    </cfRule>
  </conditionalFormatting>
  <conditionalFormatting sqref="BK96">
    <cfRule type="cellIs" priority="14639" operator="equal">
      <formula>1</formula>
    </cfRule>
  </conditionalFormatting>
  <conditionalFormatting sqref="BG76">
    <cfRule type="cellIs" priority="14804" operator="equal">
      <formula>1</formula>
    </cfRule>
  </conditionalFormatting>
  <conditionalFormatting sqref="BF76">
    <cfRule type="cellIs" priority="14802" operator="equal">
      <formula>1</formula>
    </cfRule>
  </conditionalFormatting>
  <conditionalFormatting sqref="BJ76 BL76">
    <cfRule type="cellIs" priority="14801" operator="equal">
      <formula>1</formula>
    </cfRule>
  </conditionalFormatting>
  <conditionalFormatting sqref="BJ97 BL97">
    <cfRule type="cellIs" priority="14633" operator="equal">
      <formula>1</formula>
    </cfRule>
  </conditionalFormatting>
  <conditionalFormatting sqref="BK76">
    <cfRule type="cellIs" priority="14799" operator="equal">
      <formula>1</formula>
    </cfRule>
  </conditionalFormatting>
  <conditionalFormatting sqref="BE77">
    <cfRule type="cellIs" priority="14797" operator="equal">
      <formula>1</formula>
    </cfRule>
  </conditionalFormatting>
  <conditionalFormatting sqref="BJ77 BL77">
    <cfRule type="cellIs" priority="14793" operator="equal">
      <formula>1</formula>
    </cfRule>
  </conditionalFormatting>
  <conditionalFormatting sqref="BK77">
    <cfRule type="cellIs" priority="14791" operator="equal">
      <formula>1</formula>
    </cfRule>
  </conditionalFormatting>
  <conditionalFormatting sqref="BE78">
    <cfRule type="cellIs" priority="14789" operator="equal">
      <formula>1</formula>
    </cfRule>
  </conditionalFormatting>
  <conditionalFormatting sqref="BG78">
    <cfRule type="cellIs" priority="14788" operator="equal">
      <formula>1</formula>
    </cfRule>
  </conditionalFormatting>
  <conditionalFormatting sqref="BJ78 BL78">
    <cfRule type="cellIs" priority="14785" operator="equal">
      <formula>1</formula>
    </cfRule>
  </conditionalFormatting>
  <conditionalFormatting sqref="BK78">
    <cfRule type="cellIs" priority="14783" operator="equal">
      <formula>1</formula>
    </cfRule>
  </conditionalFormatting>
  <conditionalFormatting sqref="BG96">
    <cfRule type="cellIs" priority="14644" operator="equal">
      <formula>1</formula>
    </cfRule>
  </conditionalFormatting>
  <conditionalFormatting sqref="BE79">
    <cfRule type="cellIs" priority="14781" operator="equal">
      <formula>1</formula>
    </cfRule>
  </conditionalFormatting>
  <conditionalFormatting sqref="BE100">
    <cfRule type="cellIs" priority="14613" operator="equal">
      <formula>1</formula>
    </cfRule>
  </conditionalFormatting>
  <conditionalFormatting sqref="BJ79 BL79">
    <cfRule type="cellIs" priority="14777" operator="equal">
      <formula>1</formula>
    </cfRule>
  </conditionalFormatting>
  <conditionalFormatting sqref="BK79">
    <cfRule type="cellIs" priority="14775" operator="equal">
      <formula>1</formula>
    </cfRule>
  </conditionalFormatting>
  <conditionalFormatting sqref="BK100">
    <cfRule type="cellIs" priority="14607" operator="equal">
      <formula>1</formula>
    </cfRule>
  </conditionalFormatting>
  <conditionalFormatting sqref="BE80">
    <cfRule type="cellIs" priority="14773" operator="equal">
      <formula>1</formula>
    </cfRule>
  </conditionalFormatting>
  <conditionalFormatting sqref="BG80">
    <cfRule type="cellIs" priority="14772" operator="equal">
      <formula>1</formula>
    </cfRule>
  </conditionalFormatting>
  <conditionalFormatting sqref="BF80">
    <cfRule type="cellIs" priority="14770" operator="equal">
      <formula>1</formula>
    </cfRule>
  </conditionalFormatting>
  <conditionalFormatting sqref="BJ101 BL101">
    <cfRule type="cellIs" priority="14601" operator="equal">
      <formula>1</formula>
    </cfRule>
  </conditionalFormatting>
  <conditionalFormatting sqref="BK80">
    <cfRule type="cellIs" priority="14767" operator="equal">
      <formula>1</formula>
    </cfRule>
  </conditionalFormatting>
  <conditionalFormatting sqref="BF98">
    <cfRule type="cellIs" priority="14626" operator="equal">
      <formula>1</formula>
    </cfRule>
  </conditionalFormatting>
  <conditionalFormatting sqref="BE81">
    <cfRule type="cellIs" priority="14765" operator="equal">
      <formula>1</formula>
    </cfRule>
  </conditionalFormatting>
  <conditionalFormatting sqref="BG81">
    <cfRule type="cellIs" priority="14764" operator="equal">
      <formula>1</formula>
    </cfRule>
  </conditionalFormatting>
  <conditionalFormatting sqref="BJ81 BL81">
    <cfRule type="cellIs" priority="14761" operator="equal">
      <formula>1</formula>
    </cfRule>
  </conditionalFormatting>
  <conditionalFormatting sqref="BK81">
    <cfRule type="cellIs" priority="14759" operator="equal">
      <formula>1</formula>
    </cfRule>
  </conditionalFormatting>
  <conditionalFormatting sqref="BJ99 BL99">
    <cfRule type="cellIs" priority="14617" operator="equal">
      <formula>1</formula>
    </cfRule>
  </conditionalFormatting>
  <conditionalFormatting sqref="BE82">
    <cfRule type="cellIs" priority="14757" operator="equal">
      <formula>1</formula>
    </cfRule>
  </conditionalFormatting>
  <conditionalFormatting sqref="BG82">
    <cfRule type="cellIs" priority="14756" operator="equal">
      <formula>1</formula>
    </cfRule>
  </conditionalFormatting>
  <conditionalFormatting sqref="BJ82 BL82">
    <cfRule type="cellIs" priority="14753" operator="equal">
      <formula>1</formula>
    </cfRule>
  </conditionalFormatting>
  <conditionalFormatting sqref="BE83">
    <cfRule type="cellIs" priority="14749" operator="equal">
      <formula>1</formula>
    </cfRule>
  </conditionalFormatting>
  <conditionalFormatting sqref="BF83">
    <cfRule type="cellIs" priority="14746" operator="equal">
      <formula>1</formula>
    </cfRule>
  </conditionalFormatting>
  <conditionalFormatting sqref="BJ83 BL83">
    <cfRule type="cellIs" priority="14745" operator="equal">
      <formula>1</formula>
    </cfRule>
  </conditionalFormatting>
  <conditionalFormatting sqref="BK83">
    <cfRule type="cellIs" priority="14743" operator="equal">
      <formula>1</formula>
    </cfRule>
  </conditionalFormatting>
  <conditionalFormatting sqref="BK101">
    <cfRule type="cellIs" priority="14599" operator="equal">
      <formula>1</formula>
    </cfRule>
  </conditionalFormatting>
  <conditionalFormatting sqref="BE84">
    <cfRule type="cellIs" priority="14741" operator="equal">
      <formula>1</formula>
    </cfRule>
  </conditionalFormatting>
  <conditionalFormatting sqref="BG84">
    <cfRule type="cellIs" priority="14740" operator="equal">
      <formula>1</formula>
    </cfRule>
  </conditionalFormatting>
  <conditionalFormatting sqref="BF84">
    <cfRule type="cellIs" priority="14738" operator="equal">
      <formula>1</formula>
    </cfRule>
  </conditionalFormatting>
  <conditionalFormatting sqref="BJ84 BL84">
    <cfRule type="cellIs" priority="14737" operator="equal">
      <formula>1</formula>
    </cfRule>
  </conditionalFormatting>
  <conditionalFormatting sqref="BK84">
    <cfRule type="cellIs" priority="14735" operator="equal">
      <formula>1</formula>
    </cfRule>
  </conditionalFormatting>
  <conditionalFormatting sqref="BG85">
    <cfRule type="cellIs" priority="14732" operator="equal">
      <formula>1</formula>
    </cfRule>
  </conditionalFormatting>
  <conditionalFormatting sqref="BJ85 BL85">
    <cfRule type="cellIs" priority="14729" operator="equal">
      <formula>1</formula>
    </cfRule>
  </conditionalFormatting>
  <conditionalFormatting sqref="BK85">
    <cfRule type="cellIs" priority="14727" operator="equal">
      <formula>1</formula>
    </cfRule>
  </conditionalFormatting>
  <conditionalFormatting sqref="BE104">
    <cfRule type="cellIs" priority="14581" operator="equal">
      <formula>1</formula>
    </cfRule>
  </conditionalFormatting>
  <conditionalFormatting sqref="BE86">
    <cfRule type="cellIs" priority="14725" operator="equal">
      <formula>1</formula>
    </cfRule>
  </conditionalFormatting>
  <conditionalFormatting sqref="BF86">
    <cfRule type="cellIs" priority="14722" operator="equal">
      <formula>1</formula>
    </cfRule>
  </conditionalFormatting>
  <conditionalFormatting sqref="BJ86 BL86">
    <cfRule type="cellIs" priority="14721" operator="equal">
      <formula>1</formula>
    </cfRule>
  </conditionalFormatting>
  <conditionalFormatting sqref="BK86">
    <cfRule type="cellIs" priority="14719" operator="equal">
      <formula>1</formula>
    </cfRule>
  </conditionalFormatting>
  <conditionalFormatting sqref="BG105">
    <cfRule type="cellIs" priority="14572" operator="equal">
      <formula>1</formula>
    </cfRule>
  </conditionalFormatting>
  <conditionalFormatting sqref="BE87">
    <cfRule type="cellIs" priority="14717" operator="equal">
      <formula>1</formula>
    </cfRule>
  </conditionalFormatting>
  <conditionalFormatting sqref="BG87">
    <cfRule type="cellIs" priority="14716" operator="equal">
      <formula>1</formula>
    </cfRule>
  </conditionalFormatting>
  <conditionalFormatting sqref="BF87">
    <cfRule type="cellIs" priority="14714" operator="equal">
      <formula>1</formula>
    </cfRule>
  </conditionalFormatting>
  <conditionalFormatting sqref="BJ87 BL87">
    <cfRule type="cellIs" priority="14713" operator="equal">
      <formula>1</formula>
    </cfRule>
  </conditionalFormatting>
  <conditionalFormatting sqref="BK87">
    <cfRule type="cellIs" priority="14711" operator="equal">
      <formula>1</formula>
    </cfRule>
  </conditionalFormatting>
  <conditionalFormatting sqref="BE88">
    <cfRule type="cellIs" priority="14709" operator="equal">
      <formula>1</formula>
    </cfRule>
  </conditionalFormatting>
  <conditionalFormatting sqref="BG88">
    <cfRule type="cellIs" priority="14708" operator="equal">
      <formula>1</formula>
    </cfRule>
  </conditionalFormatting>
  <conditionalFormatting sqref="BJ88 BL88">
    <cfRule type="cellIs" priority="14705" operator="equal">
      <formula>1</formula>
    </cfRule>
  </conditionalFormatting>
  <conditionalFormatting sqref="BK88">
    <cfRule type="cellIs" priority="14703" operator="equal">
      <formula>1</formula>
    </cfRule>
  </conditionalFormatting>
  <conditionalFormatting sqref="BG89">
    <cfRule type="cellIs" priority="14700" operator="equal">
      <formula>1</formula>
    </cfRule>
  </conditionalFormatting>
  <conditionalFormatting sqref="BJ89 BL89">
    <cfRule type="cellIs" priority="14697" operator="equal">
      <formula>1</formula>
    </cfRule>
  </conditionalFormatting>
  <conditionalFormatting sqref="BJ110 BL110">
    <cfRule type="cellIs" priority="14529" operator="equal">
      <formula>1</formula>
    </cfRule>
  </conditionalFormatting>
  <conditionalFormatting sqref="BG90">
    <cfRule type="cellIs" priority="14692" operator="equal">
      <formula>1</formula>
    </cfRule>
  </conditionalFormatting>
  <conditionalFormatting sqref="BF90">
    <cfRule type="cellIs" priority="14690" operator="equal">
      <formula>1</formula>
    </cfRule>
  </conditionalFormatting>
  <conditionalFormatting sqref="BK90">
    <cfRule type="cellIs" priority="14687" operator="equal">
      <formula>1</formula>
    </cfRule>
  </conditionalFormatting>
  <conditionalFormatting sqref="BE91">
    <cfRule type="cellIs" priority="14685" operator="equal">
      <formula>1</formula>
    </cfRule>
  </conditionalFormatting>
  <conditionalFormatting sqref="BG91">
    <cfRule type="cellIs" priority="14684" operator="equal">
      <formula>1</formula>
    </cfRule>
  </conditionalFormatting>
  <conditionalFormatting sqref="BF91">
    <cfRule type="cellIs" priority="14682" operator="equal">
      <formula>1</formula>
    </cfRule>
  </conditionalFormatting>
  <conditionalFormatting sqref="BJ91 BL91">
    <cfRule type="cellIs" priority="14681" operator="equal">
      <formula>1</formula>
    </cfRule>
  </conditionalFormatting>
  <conditionalFormatting sqref="BK91">
    <cfRule type="cellIs" priority="14679" operator="equal">
      <formula>1</formula>
    </cfRule>
  </conditionalFormatting>
  <conditionalFormatting sqref="BK110">
    <cfRule type="cellIs" priority="14527" operator="equal">
      <formula>1</formula>
    </cfRule>
  </conditionalFormatting>
  <conditionalFormatting sqref="BG92">
    <cfRule type="cellIs" priority="14676" operator="equal">
      <formula>1</formula>
    </cfRule>
  </conditionalFormatting>
  <conditionalFormatting sqref="BF92">
    <cfRule type="cellIs" priority="14674" operator="equal">
      <formula>1</formula>
    </cfRule>
  </conditionalFormatting>
  <conditionalFormatting sqref="BJ92 BL92">
    <cfRule type="cellIs" priority="14673" operator="equal">
      <formula>1</formula>
    </cfRule>
  </conditionalFormatting>
  <conditionalFormatting sqref="BE93">
    <cfRule type="cellIs" priority="14669" operator="equal">
      <formula>1</formula>
    </cfRule>
  </conditionalFormatting>
  <conditionalFormatting sqref="BG93">
    <cfRule type="cellIs" priority="14668" operator="equal">
      <formula>1</formula>
    </cfRule>
  </conditionalFormatting>
  <conditionalFormatting sqref="BF93">
    <cfRule type="cellIs" priority="14666" operator="equal">
      <formula>1</formula>
    </cfRule>
  </conditionalFormatting>
  <conditionalFormatting sqref="BK93">
    <cfRule type="cellIs" priority="14663" operator="equal">
      <formula>1</formula>
    </cfRule>
  </conditionalFormatting>
  <conditionalFormatting sqref="BE94">
    <cfRule type="cellIs" priority="14661" operator="equal">
      <formula>1</formula>
    </cfRule>
  </conditionalFormatting>
  <conditionalFormatting sqref="BG94">
    <cfRule type="cellIs" priority="14660" operator="equal">
      <formula>1</formula>
    </cfRule>
  </conditionalFormatting>
  <conditionalFormatting sqref="BF94">
    <cfRule type="cellIs" priority="14658" operator="equal">
      <formula>1</formula>
    </cfRule>
  </conditionalFormatting>
  <conditionalFormatting sqref="BJ94 BL94">
    <cfRule type="cellIs" priority="14657" operator="equal">
      <formula>1</formula>
    </cfRule>
  </conditionalFormatting>
  <conditionalFormatting sqref="BK94">
    <cfRule type="cellIs" priority="14655" operator="equal">
      <formula>1</formula>
    </cfRule>
  </conditionalFormatting>
  <conditionalFormatting sqref="BG95">
    <cfRule type="cellIs" priority="14652" operator="equal">
      <formula>1</formula>
    </cfRule>
  </conditionalFormatting>
  <conditionalFormatting sqref="BF95">
    <cfRule type="cellIs" priority="14650" operator="equal">
      <formula>1</formula>
    </cfRule>
  </conditionalFormatting>
  <conditionalFormatting sqref="BJ95 BL95">
    <cfRule type="cellIs" priority="14649" operator="equal">
      <formula>1</formula>
    </cfRule>
  </conditionalFormatting>
  <conditionalFormatting sqref="BF96">
    <cfRule type="cellIs" priority="14642" operator="equal">
      <formula>1</formula>
    </cfRule>
  </conditionalFormatting>
  <conditionalFormatting sqref="BJ96 BL96">
    <cfRule type="cellIs" priority="14641" operator="equal">
      <formula>1</formula>
    </cfRule>
  </conditionalFormatting>
  <conditionalFormatting sqref="BE97">
    <cfRule type="cellIs" priority="14637" operator="equal">
      <formula>1</formula>
    </cfRule>
  </conditionalFormatting>
  <conditionalFormatting sqref="BG97">
    <cfRule type="cellIs" priority="14636" operator="equal">
      <formula>1</formula>
    </cfRule>
  </conditionalFormatting>
  <conditionalFormatting sqref="BF97">
    <cfRule type="cellIs" priority="14634" operator="equal">
      <formula>1</formula>
    </cfRule>
  </conditionalFormatting>
  <conditionalFormatting sqref="BK97">
    <cfRule type="cellIs" priority="14631" operator="equal">
      <formula>1</formula>
    </cfRule>
  </conditionalFormatting>
  <conditionalFormatting sqref="BE98">
    <cfRule type="cellIs" priority="14629" operator="equal">
      <formula>1</formula>
    </cfRule>
  </conditionalFormatting>
  <conditionalFormatting sqref="BG98">
    <cfRule type="cellIs" priority="14628" operator="equal">
      <formula>1</formula>
    </cfRule>
  </conditionalFormatting>
  <conditionalFormatting sqref="BJ98 BL98">
    <cfRule type="cellIs" priority="14625" operator="equal">
      <formula>1</formula>
    </cfRule>
  </conditionalFormatting>
  <conditionalFormatting sqref="BK98">
    <cfRule type="cellIs" priority="14623" operator="equal">
      <formula>1</formula>
    </cfRule>
  </conditionalFormatting>
  <conditionalFormatting sqref="BE99">
    <cfRule type="cellIs" priority="14621" operator="equal">
      <formula>1</formula>
    </cfRule>
  </conditionalFormatting>
  <conditionalFormatting sqref="BG99">
    <cfRule type="cellIs" priority="14620" operator="equal">
      <formula>1</formula>
    </cfRule>
  </conditionalFormatting>
  <conditionalFormatting sqref="BF112">
    <cfRule type="cellIs" priority="14451" operator="equal">
      <formula>1</formula>
    </cfRule>
  </conditionalFormatting>
  <conditionalFormatting sqref="BK99">
    <cfRule type="cellIs" priority="14615" operator="equal">
      <formula>1</formula>
    </cfRule>
  </conditionalFormatting>
  <conditionalFormatting sqref="BG100">
    <cfRule type="cellIs" priority="14612" operator="equal">
      <formula>1</formula>
    </cfRule>
  </conditionalFormatting>
  <conditionalFormatting sqref="BF100">
    <cfRule type="cellIs" priority="14610" operator="equal">
      <formula>1</formula>
    </cfRule>
  </conditionalFormatting>
  <conditionalFormatting sqref="BJ100 BL100">
    <cfRule type="cellIs" priority="14609" operator="equal">
      <formula>1</formula>
    </cfRule>
  </conditionalFormatting>
  <conditionalFormatting sqref="BE113">
    <cfRule type="cellIs" priority="14446" operator="equal">
      <formula>1</formula>
    </cfRule>
  </conditionalFormatting>
  <conditionalFormatting sqref="BE101">
    <cfRule type="cellIs" priority="14605" operator="equal">
      <formula>1</formula>
    </cfRule>
  </conditionalFormatting>
  <conditionalFormatting sqref="BG101">
    <cfRule type="cellIs" priority="14604" operator="equal">
      <formula>1</formula>
    </cfRule>
  </conditionalFormatting>
  <conditionalFormatting sqref="BF101">
    <cfRule type="cellIs" priority="14602" operator="equal">
      <formula>1</formula>
    </cfRule>
  </conditionalFormatting>
  <conditionalFormatting sqref="BG114">
    <cfRule type="cellIs" priority="14437" operator="equal">
      <formula>1</formula>
    </cfRule>
  </conditionalFormatting>
  <conditionalFormatting sqref="BE102">
    <cfRule type="cellIs" priority="14597" operator="equal">
      <formula>1</formula>
    </cfRule>
  </conditionalFormatting>
  <conditionalFormatting sqref="BG102">
    <cfRule type="cellIs" priority="14596" operator="equal">
      <formula>1</formula>
    </cfRule>
  </conditionalFormatting>
  <conditionalFormatting sqref="BF102">
    <cfRule type="cellIs" priority="14594" operator="equal">
      <formula>1</formula>
    </cfRule>
  </conditionalFormatting>
  <conditionalFormatting sqref="BJ102 BL102">
    <cfRule type="cellIs" priority="14593" operator="equal">
      <formula>1</formula>
    </cfRule>
  </conditionalFormatting>
  <conditionalFormatting sqref="BK102">
    <cfRule type="cellIs" priority="14591" operator="equal">
      <formula>1</formula>
    </cfRule>
  </conditionalFormatting>
  <conditionalFormatting sqref="BE103">
    <cfRule type="cellIs" priority="14589" operator="equal">
      <formula>1</formula>
    </cfRule>
  </conditionalFormatting>
  <conditionalFormatting sqref="BG103">
    <cfRule type="cellIs" priority="14588" operator="equal">
      <formula>1</formula>
    </cfRule>
  </conditionalFormatting>
  <conditionalFormatting sqref="BF103">
    <cfRule type="cellIs" priority="14586" operator="equal">
      <formula>1</formula>
    </cfRule>
  </conditionalFormatting>
  <conditionalFormatting sqref="BJ116 BL116">
    <cfRule type="cellIs" priority="14418" operator="equal">
      <formula>1</formula>
    </cfRule>
  </conditionalFormatting>
  <conditionalFormatting sqref="BK116">
    <cfRule type="cellIs" priority="14416" operator="equal">
      <formula>1</formula>
    </cfRule>
  </conditionalFormatting>
  <conditionalFormatting sqref="BF116">
    <cfRule type="cellIs" priority="14419" operator="equal">
      <formula>1</formula>
    </cfRule>
  </conditionalFormatting>
  <conditionalFormatting sqref="BG117">
    <cfRule type="cellIs" priority="14413" operator="equal">
      <formula>1</formula>
    </cfRule>
  </conditionalFormatting>
  <conditionalFormatting sqref="BF117">
    <cfRule type="cellIs" priority="14411" operator="equal">
      <formula>1</formula>
    </cfRule>
  </conditionalFormatting>
  <conditionalFormatting sqref="BJ104 BL104">
    <cfRule type="cellIs" priority="14577" operator="equal">
      <formula>1</formula>
    </cfRule>
  </conditionalFormatting>
  <conditionalFormatting sqref="BK117">
    <cfRule type="cellIs" priority="14408" operator="equal">
      <formula>1</formula>
    </cfRule>
  </conditionalFormatting>
  <conditionalFormatting sqref="BJ117 BL117">
    <cfRule type="cellIs" priority="14410" operator="equal">
      <formula>1</formula>
    </cfRule>
  </conditionalFormatting>
  <conditionalFormatting sqref="BE118">
    <cfRule type="cellIs" priority="14406" operator="equal">
      <formula>1</formula>
    </cfRule>
  </conditionalFormatting>
  <conditionalFormatting sqref="BF105">
    <cfRule type="cellIs" priority="14570" operator="equal">
      <formula>1</formula>
    </cfRule>
  </conditionalFormatting>
  <conditionalFormatting sqref="BJ118 BL118">
    <cfRule type="cellIs" priority="14402" operator="equal">
      <formula>1</formula>
    </cfRule>
  </conditionalFormatting>
  <conditionalFormatting sqref="BK105">
    <cfRule type="cellIs" priority="14567" operator="equal">
      <formula>1</formula>
    </cfRule>
  </conditionalFormatting>
  <conditionalFormatting sqref="BE106">
    <cfRule type="cellIs" priority="14565" operator="equal">
      <formula>1</formula>
    </cfRule>
  </conditionalFormatting>
  <conditionalFormatting sqref="BG119">
    <cfRule type="cellIs" priority="14397" operator="equal">
      <formula>1</formula>
    </cfRule>
  </conditionalFormatting>
  <conditionalFormatting sqref="BF106">
    <cfRule type="cellIs" priority="14562" operator="equal">
      <formula>1</formula>
    </cfRule>
  </conditionalFormatting>
  <conditionalFormatting sqref="BJ106 BL106">
    <cfRule type="cellIs" priority="14561" operator="equal">
      <formula>1</formula>
    </cfRule>
  </conditionalFormatting>
  <conditionalFormatting sqref="BK119">
    <cfRule type="cellIs" priority="14392" operator="equal">
      <formula>1</formula>
    </cfRule>
  </conditionalFormatting>
  <conditionalFormatting sqref="BE107">
    <cfRule type="cellIs" priority="14557" operator="equal">
      <formula>1</formula>
    </cfRule>
  </conditionalFormatting>
  <conditionalFormatting sqref="BG107">
    <cfRule type="cellIs" priority="14556" operator="equal">
      <formula>1</formula>
    </cfRule>
  </conditionalFormatting>
  <conditionalFormatting sqref="BF120">
    <cfRule type="cellIs" priority="14387" operator="equal">
      <formula>1</formula>
    </cfRule>
  </conditionalFormatting>
  <conditionalFormatting sqref="BJ107 BL107">
    <cfRule type="cellIs" priority="14553" operator="equal">
      <formula>1</formula>
    </cfRule>
  </conditionalFormatting>
  <conditionalFormatting sqref="BK107">
    <cfRule type="cellIs" priority="14551" operator="equal">
      <formula>1</formula>
    </cfRule>
  </conditionalFormatting>
  <conditionalFormatting sqref="BE108">
    <cfRule type="cellIs" priority="14549" operator="equal">
      <formula>1</formula>
    </cfRule>
  </conditionalFormatting>
  <conditionalFormatting sqref="BG108">
    <cfRule type="cellIs" priority="14548" operator="equal">
      <formula>1</formula>
    </cfRule>
  </conditionalFormatting>
  <conditionalFormatting sqref="BF121">
    <cfRule type="cellIs" priority="14379" operator="equal">
      <formula>1</formula>
    </cfRule>
  </conditionalFormatting>
  <conditionalFormatting sqref="BK108">
    <cfRule type="cellIs" priority="14543" operator="equal">
      <formula>1</formula>
    </cfRule>
  </conditionalFormatting>
  <conditionalFormatting sqref="BE122">
    <cfRule type="cellIs" priority="14374" operator="equal">
      <formula>1</formula>
    </cfRule>
  </conditionalFormatting>
  <conditionalFormatting sqref="BE109">
    <cfRule type="cellIs" priority="14541" operator="equal">
      <formula>1</formula>
    </cfRule>
  </conditionalFormatting>
  <conditionalFormatting sqref="BG122">
    <cfRule type="cellIs" priority="14373" operator="equal">
      <formula>1</formula>
    </cfRule>
  </conditionalFormatting>
  <conditionalFormatting sqref="BF122">
    <cfRule type="cellIs" priority="14371" operator="equal">
      <formula>1</formula>
    </cfRule>
  </conditionalFormatting>
  <conditionalFormatting sqref="BJ109 BL109">
    <cfRule type="cellIs" priority="14537" operator="equal">
      <formula>1</formula>
    </cfRule>
  </conditionalFormatting>
  <conditionalFormatting sqref="BK122">
    <cfRule type="cellIs" priority="14368" operator="equal">
      <formula>1</formula>
    </cfRule>
  </conditionalFormatting>
  <conditionalFormatting sqref="BG123">
    <cfRule type="cellIs" priority="14365" operator="equal">
      <formula>1</formula>
    </cfRule>
  </conditionalFormatting>
  <conditionalFormatting sqref="BE123">
    <cfRule type="cellIs" priority="14366" operator="equal">
      <formula>1</formula>
    </cfRule>
  </conditionalFormatting>
  <conditionalFormatting sqref="BF123">
    <cfRule type="cellIs" priority="14363" operator="equal">
      <formula>1</formula>
    </cfRule>
  </conditionalFormatting>
  <conditionalFormatting sqref="BE112">
    <cfRule type="cellIs" priority="14454" operator="equal">
      <formula>1</formula>
    </cfRule>
  </conditionalFormatting>
  <conditionalFormatting sqref="BG112">
    <cfRule type="cellIs" priority="14453" operator="equal">
      <formula>1</formula>
    </cfRule>
  </conditionalFormatting>
  <conditionalFormatting sqref="BJ112 BL112">
    <cfRule type="cellIs" priority="14450" operator="equal">
      <formula>1</formula>
    </cfRule>
  </conditionalFormatting>
  <conditionalFormatting sqref="BK112">
    <cfRule type="cellIs" priority="14448" operator="equal">
      <formula>1</formula>
    </cfRule>
  </conditionalFormatting>
  <conditionalFormatting sqref="BF113">
    <cfRule type="cellIs" priority="14443" operator="equal">
      <formula>1</formula>
    </cfRule>
  </conditionalFormatting>
  <conditionalFormatting sqref="BG113">
    <cfRule type="cellIs" priority="14445" operator="equal">
      <formula>1</formula>
    </cfRule>
  </conditionalFormatting>
  <conditionalFormatting sqref="BJ113 BL113">
    <cfRule type="cellIs" priority="14442" operator="equal">
      <formula>1</formula>
    </cfRule>
  </conditionalFormatting>
  <conditionalFormatting sqref="BK113">
    <cfRule type="cellIs" priority="14440" operator="equal">
      <formula>1</formula>
    </cfRule>
  </conditionalFormatting>
  <conditionalFormatting sqref="BF114">
    <cfRule type="cellIs" priority="14435" operator="equal">
      <formula>1</formula>
    </cfRule>
  </conditionalFormatting>
  <conditionalFormatting sqref="BE114">
    <cfRule type="cellIs" priority="14438" operator="equal">
      <formula>1</formula>
    </cfRule>
  </conditionalFormatting>
  <conditionalFormatting sqref="BJ114 BL114">
    <cfRule type="cellIs" priority="14434" operator="equal">
      <formula>1</formula>
    </cfRule>
  </conditionalFormatting>
  <conditionalFormatting sqref="BK114">
    <cfRule type="cellIs" priority="14432" operator="equal">
      <formula>1</formula>
    </cfRule>
  </conditionalFormatting>
  <conditionalFormatting sqref="BF115">
    <cfRule type="cellIs" priority="14427" operator="equal">
      <formula>1</formula>
    </cfRule>
  </conditionalFormatting>
  <conditionalFormatting sqref="BE115">
    <cfRule type="cellIs" priority="14430" operator="equal">
      <formula>1</formula>
    </cfRule>
  </conditionalFormatting>
  <conditionalFormatting sqref="BG115">
    <cfRule type="cellIs" priority="14429" operator="equal">
      <formula>1</formula>
    </cfRule>
  </conditionalFormatting>
  <conditionalFormatting sqref="BJ115 BL115">
    <cfRule type="cellIs" priority="14426" operator="equal">
      <formula>1</formula>
    </cfRule>
  </conditionalFormatting>
  <conditionalFormatting sqref="BK115">
    <cfRule type="cellIs" priority="14424" operator="equal">
      <formula>1</formula>
    </cfRule>
  </conditionalFormatting>
  <conditionalFormatting sqref="BE116">
    <cfRule type="cellIs" priority="14422" operator="equal">
      <formula>1</formula>
    </cfRule>
  </conditionalFormatting>
  <conditionalFormatting sqref="BG116">
    <cfRule type="cellIs" priority="14421" operator="equal">
      <formula>1</formula>
    </cfRule>
  </conditionalFormatting>
  <conditionalFormatting sqref="BE117">
    <cfRule type="cellIs" priority="14414" operator="equal">
      <formula>1</formula>
    </cfRule>
  </conditionalFormatting>
  <conditionalFormatting sqref="BF118">
    <cfRule type="cellIs" priority="14403" operator="equal">
      <formula>1</formula>
    </cfRule>
  </conditionalFormatting>
  <conditionalFormatting sqref="BG118">
    <cfRule type="cellIs" priority="14405" operator="equal">
      <formula>1</formula>
    </cfRule>
  </conditionalFormatting>
  <conditionalFormatting sqref="BK118">
    <cfRule type="cellIs" priority="14400" operator="equal">
      <formula>1</formula>
    </cfRule>
  </conditionalFormatting>
  <conditionalFormatting sqref="BF119">
    <cfRule type="cellIs" priority="14395" operator="equal">
      <formula>1</formula>
    </cfRule>
  </conditionalFormatting>
  <conditionalFormatting sqref="BE119">
    <cfRule type="cellIs" priority="14398" operator="equal">
      <formula>1</formula>
    </cfRule>
  </conditionalFormatting>
  <conditionalFormatting sqref="BJ119 BL119">
    <cfRule type="cellIs" priority="14394" operator="equal">
      <formula>1</formula>
    </cfRule>
  </conditionalFormatting>
  <conditionalFormatting sqref="BE120">
    <cfRule type="cellIs" priority="14390" operator="equal">
      <formula>1</formula>
    </cfRule>
  </conditionalFormatting>
  <conditionalFormatting sqref="BG120">
    <cfRule type="cellIs" priority="14389" operator="equal">
      <formula>1</formula>
    </cfRule>
  </conditionalFormatting>
  <conditionalFormatting sqref="BJ120 BL120">
    <cfRule type="cellIs" priority="14386" operator="equal">
      <formula>1</formula>
    </cfRule>
  </conditionalFormatting>
  <conditionalFormatting sqref="BK120">
    <cfRule type="cellIs" priority="14384" operator="equal">
      <formula>1</formula>
    </cfRule>
  </conditionalFormatting>
  <conditionalFormatting sqref="BE121">
    <cfRule type="cellIs" priority="14382" operator="equal">
      <formula>1</formula>
    </cfRule>
  </conditionalFormatting>
  <conditionalFormatting sqref="BG121">
    <cfRule type="cellIs" priority="14381" operator="equal">
      <formula>1</formula>
    </cfRule>
  </conditionalFormatting>
  <conditionalFormatting sqref="BJ121 BL121">
    <cfRule type="cellIs" priority="14378" operator="equal">
      <formula>1</formula>
    </cfRule>
  </conditionalFormatting>
  <conditionalFormatting sqref="BK121">
    <cfRule type="cellIs" priority="14376" operator="equal">
      <formula>1</formula>
    </cfRule>
  </conditionalFormatting>
  <conditionalFormatting sqref="BJ122 BL122">
    <cfRule type="cellIs" priority="14370" operator="equal">
      <formula>1</formula>
    </cfRule>
  </conditionalFormatting>
  <conditionalFormatting sqref="BJ123 BL123">
    <cfRule type="cellIs" priority="14362" operator="equal">
      <formula>1</formula>
    </cfRule>
  </conditionalFormatting>
  <conditionalFormatting sqref="BK123">
    <cfRule type="cellIs" priority="14360" operator="equal">
      <formula>1</formula>
    </cfRule>
  </conditionalFormatting>
  <conditionalFormatting sqref="BJ136 BL136">
    <cfRule type="cellIs" priority="14263" operator="equal">
      <formula>1</formula>
    </cfRule>
  </conditionalFormatting>
  <conditionalFormatting sqref="BE135">
    <cfRule type="cellIs" priority="14273" operator="equal">
      <formula>1</formula>
    </cfRule>
  </conditionalFormatting>
  <conditionalFormatting sqref="BJ133 BL133">
    <cfRule type="cellIs" priority="14284" operator="equal">
      <formula>1</formula>
    </cfRule>
  </conditionalFormatting>
  <conditionalFormatting sqref="BF142">
    <cfRule type="cellIs" priority="14222" operator="equal">
      <formula>1</formula>
    </cfRule>
  </conditionalFormatting>
  <conditionalFormatting sqref="BK132">
    <cfRule type="cellIs" priority="14289" operator="equal">
      <formula>1</formula>
    </cfRule>
  </conditionalFormatting>
  <conditionalFormatting sqref="BJ151 BL151">
    <cfRule type="cellIs" priority="14158" operator="equal">
      <formula>1</formula>
    </cfRule>
  </conditionalFormatting>
  <conditionalFormatting sqref="BJ146 BL146">
    <cfRule type="cellIs" priority="14193" operator="equal">
      <formula>1</formula>
    </cfRule>
  </conditionalFormatting>
  <conditionalFormatting sqref="BF154">
    <cfRule type="cellIs" priority="14137" operator="equal">
      <formula>1</formula>
    </cfRule>
  </conditionalFormatting>
  <conditionalFormatting sqref="BF124">
    <cfRule type="cellIs" priority="14348" operator="equal">
      <formula>1</formula>
    </cfRule>
  </conditionalFormatting>
  <conditionalFormatting sqref="BE148">
    <cfRule type="cellIs" priority="14182" operator="equal">
      <formula>1</formula>
    </cfRule>
  </conditionalFormatting>
  <conditionalFormatting sqref="BK146">
    <cfRule type="cellIs" priority="14191" operator="equal">
      <formula>1</formula>
    </cfRule>
  </conditionalFormatting>
  <conditionalFormatting sqref="BF147">
    <cfRule type="cellIs" priority="14187" operator="equal">
      <formula>1</formula>
    </cfRule>
  </conditionalFormatting>
  <conditionalFormatting sqref="BK147">
    <cfRule type="cellIs" priority="14184" operator="equal">
      <formula>1</formula>
    </cfRule>
  </conditionalFormatting>
  <conditionalFormatting sqref="BG147">
    <cfRule type="cellIs" priority="14188" operator="equal">
      <formula>1</formula>
    </cfRule>
  </conditionalFormatting>
  <conditionalFormatting sqref="BE132">
    <cfRule type="cellIs" priority="14294" operator="equal">
      <formula>1</formula>
    </cfRule>
  </conditionalFormatting>
  <conditionalFormatting sqref="BK138">
    <cfRule type="cellIs" priority="14247" operator="equal">
      <formula>1</formula>
    </cfRule>
  </conditionalFormatting>
  <conditionalFormatting sqref="BK135">
    <cfRule type="cellIs" priority="14268" operator="equal">
      <formula>1</formula>
    </cfRule>
  </conditionalFormatting>
  <conditionalFormatting sqref="BE138">
    <cfRule type="cellIs" priority="14252" operator="equal">
      <formula>1</formula>
    </cfRule>
  </conditionalFormatting>
  <conditionalFormatting sqref="BF150">
    <cfRule type="cellIs" priority="14166" operator="equal">
      <formula>1</formula>
    </cfRule>
  </conditionalFormatting>
  <conditionalFormatting sqref="BK149">
    <cfRule type="cellIs" priority="14170" operator="equal">
      <formula>1</formula>
    </cfRule>
  </conditionalFormatting>
  <conditionalFormatting sqref="BG149">
    <cfRule type="cellIs" priority="14174" operator="equal">
      <formula>1</formula>
    </cfRule>
  </conditionalFormatting>
  <conditionalFormatting sqref="BJ148 BL148">
    <cfRule type="cellIs" priority="14179" operator="equal">
      <formula>1</formula>
    </cfRule>
  </conditionalFormatting>
  <conditionalFormatting sqref="BE154">
    <cfRule type="cellIs" priority="14140" operator="equal">
      <formula>1</formula>
    </cfRule>
  </conditionalFormatting>
  <conditionalFormatting sqref="BG154">
    <cfRule type="cellIs" priority="14139" operator="equal">
      <formula>1</formula>
    </cfRule>
  </conditionalFormatting>
  <conditionalFormatting sqref="BJ154 BL154">
    <cfRule type="cellIs" priority="14136" operator="equal">
      <formula>1</formula>
    </cfRule>
  </conditionalFormatting>
  <conditionalFormatting sqref="BK154">
    <cfRule type="cellIs" priority="14134" operator="equal">
      <formula>1</formula>
    </cfRule>
  </conditionalFormatting>
  <conditionalFormatting sqref="BK152">
    <cfRule type="cellIs" priority="14149" operator="equal">
      <formula>1</formula>
    </cfRule>
  </conditionalFormatting>
  <conditionalFormatting sqref="BE153">
    <cfRule type="cellIs" priority="14147" operator="equal">
      <formula>1</formula>
    </cfRule>
  </conditionalFormatting>
  <conditionalFormatting sqref="BF151">
    <cfRule type="cellIs" priority="14159" operator="equal">
      <formula>1</formula>
    </cfRule>
  </conditionalFormatting>
  <conditionalFormatting sqref="BG152">
    <cfRule type="cellIs" priority="14153" operator="equal">
      <formula>1</formula>
    </cfRule>
  </conditionalFormatting>
  <conditionalFormatting sqref="BF152">
    <cfRule type="cellIs" priority="14152" operator="equal">
      <formula>1</formula>
    </cfRule>
  </conditionalFormatting>
  <conditionalFormatting sqref="BG153">
    <cfRule type="cellIs" priority="14146" operator="equal">
      <formula>1</formula>
    </cfRule>
  </conditionalFormatting>
  <conditionalFormatting sqref="BF153">
    <cfRule type="cellIs" priority="14145" operator="equal">
      <formula>1</formula>
    </cfRule>
  </conditionalFormatting>
  <conditionalFormatting sqref="BF125">
    <cfRule type="cellIs" priority="14341" operator="equal">
      <formula>1</formula>
    </cfRule>
  </conditionalFormatting>
  <conditionalFormatting sqref="BG126">
    <cfRule type="cellIs" priority="14335" operator="equal">
      <formula>1</formula>
    </cfRule>
  </conditionalFormatting>
  <conditionalFormatting sqref="BF128">
    <cfRule type="cellIs" priority="14320" operator="equal">
      <formula>1</formula>
    </cfRule>
  </conditionalFormatting>
  <conditionalFormatting sqref="BG129">
    <cfRule type="cellIs" priority="14314" operator="equal">
      <formula>1</formula>
    </cfRule>
  </conditionalFormatting>
  <conditionalFormatting sqref="BK125">
    <cfRule type="cellIs" priority="14338" operator="equal">
      <formula>1</formula>
    </cfRule>
  </conditionalFormatting>
  <conditionalFormatting sqref="BF131">
    <cfRule type="cellIs" priority="14299" operator="equal">
      <formula>1</formula>
    </cfRule>
  </conditionalFormatting>
  <conditionalFormatting sqref="BE128">
    <cfRule type="cellIs" priority="14322" operator="equal">
      <formula>1</formula>
    </cfRule>
  </conditionalFormatting>
  <conditionalFormatting sqref="BE133">
    <cfRule type="cellIs" priority="14287" operator="equal">
      <formula>1</formula>
    </cfRule>
  </conditionalFormatting>
  <conditionalFormatting sqref="BF132">
    <cfRule type="cellIs" priority="14292" operator="equal">
      <formula>1</formula>
    </cfRule>
  </conditionalFormatting>
  <conditionalFormatting sqref="BE139">
    <cfRule type="cellIs" priority="14245" operator="equal">
      <formula>1</formula>
    </cfRule>
  </conditionalFormatting>
  <conditionalFormatting sqref="BK139">
    <cfRule type="cellIs" priority="14240" operator="equal">
      <formula>1</formula>
    </cfRule>
  </conditionalFormatting>
  <conditionalFormatting sqref="BJ140 BL140">
    <cfRule type="cellIs" priority="14235" operator="equal">
      <formula>1</formula>
    </cfRule>
  </conditionalFormatting>
  <conditionalFormatting sqref="BG139">
    <cfRule type="cellIs" priority="14244" operator="equal">
      <formula>1</formula>
    </cfRule>
  </conditionalFormatting>
  <conditionalFormatting sqref="BE143">
    <cfRule type="cellIs" priority="14217" operator="equal">
      <formula>1</formula>
    </cfRule>
  </conditionalFormatting>
  <conditionalFormatting sqref="BK143">
    <cfRule type="cellIs" priority="14212" operator="equal">
      <formula>1</formula>
    </cfRule>
  </conditionalFormatting>
  <conditionalFormatting sqref="BJ144 BL144">
    <cfRule type="cellIs" priority="14207" operator="equal">
      <formula>1</formula>
    </cfRule>
  </conditionalFormatting>
  <conditionalFormatting sqref="BF141">
    <cfRule type="cellIs" priority="14229" operator="equal">
      <formula>1</formula>
    </cfRule>
  </conditionalFormatting>
  <conditionalFormatting sqref="BE124">
    <cfRule type="cellIs" priority="14350" operator="equal">
      <formula>1</formula>
    </cfRule>
  </conditionalFormatting>
  <conditionalFormatting sqref="BG124">
    <cfRule type="cellIs" priority="14349" operator="equal">
      <formula>1</formula>
    </cfRule>
  </conditionalFormatting>
  <conditionalFormatting sqref="BJ124 BL124">
    <cfRule type="cellIs" priority="14347" operator="equal">
      <formula>1</formula>
    </cfRule>
  </conditionalFormatting>
  <conditionalFormatting sqref="BK124">
    <cfRule type="cellIs" priority="14345" operator="equal">
      <formula>1</formula>
    </cfRule>
  </conditionalFormatting>
  <conditionalFormatting sqref="BJ142 BL142">
    <cfRule type="cellIs" priority="14221" operator="equal">
      <formula>1</formula>
    </cfRule>
  </conditionalFormatting>
  <conditionalFormatting sqref="BE125">
    <cfRule type="cellIs" priority="14343" operator="equal">
      <formula>1</formula>
    </cfRule>
  </conditionalFormatting>
  <conditionalFormatting sqref="BG125">
    <cfRule type="cellIs" priority="14342" operator="equal">
      <formula>1</formula>
    </cfRule>
  </conditionalFormatting>
  <conditionalFormatting sqref="BJ125 BL125">
    <cfRule type="cellIs" priority="14340" operator="equal">
      <formula>1</formula>
    </cfRule>
  </conditionalFormatting>
  <conditionalFormatting sqref="BE126">
    <cfRule type="cellIs" priority="14336" operator="equal">
      <formula>1</formula>
    </cfRule>
  </conditionalFormatting>
  <conditionalFormatting sqref="BF126">
    <cfRule type="cellIs" priority="14334" operator="equal">
      <formula>1</formula>
    </cfRule>
  </conditionalFormatting>
  <conditionalFormatting sqref="BJ126 BL126">
    <cfRule type="cellIs" priority="14333" operator="equal">
      <formula>1</formula>
    </cfRule>
  </conditionalFormatting>
  <conditionalFormatting sqref="BK126">
    <cfRule type="cellIs" priority="14331" operator="equal">
      <formula>1</formula>
    </cfRule>
  </conditionalFormatting>
  <conditionalFormatting sqref="BK144">
    <cfRule type="cellIs" priority="14205" operator="equal">
      <formula>1</formula>
    </cfRule>
  </conditionalFormatting>
  <conditionalFormatting sqref="BE127">
    <cfRule type="cellIs" priority="14329" operator="equal">
      <formula>1</formula>
    </cfRule>
  </conditionalFormatting>
  <conditionalFormatting sqref="BG127">
    <cfRule type="cellIs" priority="14328" operator="equal">
      <formula>1</formula>
    </cfRule>
  </conditionalFormatting>
  <conditionalFormatting sqref="BF127">
    <cfRule type="cellIs" priority="14327" operator="equal">
      <formula>1</formula>
    </cfRule>
  </conditionalFormatting>
  <conditionalFormatting sqref="BJ127 BL127">
    <cfRule type="cellIs" priority="14326" operator="equal">
      <formula>1</formula>
    </cfRule>
  </conditionalFormatting>
  <conditionalFormatting sqref="BK127">
    <cfRule type="cellIs" priority="14324" operator="equal">
      <formula>1</formula>
    </cfRule>
  </conditionalFormatting>
  <conditionalFormatting sqref="BG128">
    <cfRule type="cellIs" priority="14321" operator="equal">
      <formula>1</formula>
    </cfRule>
  </conditionalFormatting>
  <conditionalFormatting sqref="BJ128 BL128">
    <cfRule type="cellIs" priority="14319" operator="equal">
      <formula>1</formula>
    </cfRule>
  </conditionalFormatting>
  <conditionalFormatting sqref="BK128">
    <cfRule type="cellIs" priority="14317" operator="equal">
      <formula>1</formula>
    </cfRule>
  </conditionalFormatting>
  <conditionalFormatting sqref="BE147">
    <cfRule type="cellIs" priority="14189" operator="equal">
      <formula>1</formula>
    </cfRule>
  </conditionalFormatting>
  <conditionalFormatting sqref="BE129">
    <cfRule type="cellIs" priority="14315" operator="equal">
      <formula>1</formula>
    </cfRule>
  </conditionalFormatting>
  <conditionalFormatting sqref="BF129">
    <cfRule type="cellIs" priority="14313" operator="equal">
      <formula>1</formula>
    </cfRule>
  </conditionalFormatting>
  <conditionalFormatting sqref="BJ129 BL129">
    <cfRule type="cellIs" priority="14312" operator="equal">
      <formula>1</formula>
    </cfRule>
  </conditionalFormatting>
  <conditionalFormatting sqref="BK129">
    <cfRule type="cellIs" priority="14310" operator="equal">
      <formula>1</formula>
    </cfRule>
  </conditionalFormatting>
  <conditionalFormatting sqref="BG148">
    <cfRule type="cellIs" priority="14181" operator="equal">
      <formula>1</formula>
    </cfRule>
  </conditionalFormatting>
  <conditionalFormatting sqref="BE130">
    <cfRule type="cellIs" priority="14308" operator="equal">
      <formula>1</formula>
    </cfRule>
  </conditionalFormatting>
  <conditionalFormatting sqref="BG130">
    <cfRule type="cellIs" priority="14307" operator="equal">
      <formula>1</formula>
    </cfRule>
  </conditionalFormatting>
  <conditionalFormatting sqref="BF130">
    <cfRule type="cellIs" priority="14306" operator="equal">
      <formula>1</formula>
    </cfRule>
  </conditionalFormatting>
  <conditionalFormatting sqref="BJ130 BL130">
    <cfRule type="cellIs" priority="14305" operator="equal">
      <formula>1</formula>
    </cfRule>
  </conditionalFormatting>
  <conditionalFormatting sqref="BK130">
    <cfRule type="cellIs" priority="14303" operator="equal">
      <formula>1</formula>
    </cfRule>
  </conditionalFormatting>
  <conditionalFormatting sqref="BE131">
    <cfRule type="cellIs" priority="14301" operator="equal">
      <formula>1</formula>
    </cfRule>
  </conditionalFormatting>
  <conditionalFormatting sqref="BG131">
    <cfRule type="cellIs" priority="14300" operator="equal">
      <formula>1</formula>
    </cfRule>
  </conditionalFormatting>
  <conditionalFormatting sqref="BJ131 BL131">
    <cfRule type="cellIs" priority="14298" operator="equal">
      <formula>1</formula>
    </cfRule>
  </conditionalFormatting>
  <conditionalFormatting sqref="BK131">
    <cfRule type="cellIs" priority="14296" operator="equal">
      <formula>1</formula>
    </cfRule>
  </conditionalFormatting>
  <conditionalFormatting sqref="BG132">
    <cfRule type="cellIs" priority="14293" operator="equal">
      <formula>1</formula>
    </cfRule>
  </conditionalFormatting>
  <conditionalFormatting sqref="BJ132 BL132">
    <cfRule type="cellIs" priority="14291" operator="equal">
      <formula>1</formula>
    </cfRule>
  </conditionalFormatting>
  <conditionalFormatting sqref="BJ153 BL153">
    <cfRule type="cellIs" priority="14144" operator="equal">
      <formula>1</formula>
    </cfRule>
  </conditionalFormatting>
  <conditionalFormatting sqref="BG133">
    <cfRule type="cellIs" priority="14286" operator="equal">
      <formula>1</formula>
    </cfRule>
  </conditionalFormatting>
  <conditionalFormatting sqref="BF133">
    <cfRule type="cellIs" priority="14285" operator="equal">
      <formula>1</formula>
    </cfRule>
  </conditionalFormatting>
  <conditionalFormatting sqref="BK133">
    <cfRule type="cellIs" priority="14282" operator="equal">
      <formula>1</formula>
    </cfRule>
  </conditionalFormatting>
  <conditionalFormatting sqref="BE134">
    <cfRule type="cellIs" priority="14280" operator="equal">
      <formula>1</formula>
    </cfRule>
  </conditionalFormatting>
  <conditionalFormatting sqref="BG134">
    <cfRule type="cellIs" priority="14279" operator="equal">
      <formula>1</formula>
    </cfRule>
  </conditionalFormatting>
  <conditionalFormatting sqref="BF134">
    <cfRule type="cellIs" priority="14278" operator="equal">
      <formula>1</formula>
    </cfRule>
  </conditionalFormatting>
  <conditionalFormatting sqref="BJ134 BL134">
    <cfRule type="cellIs" priority="14277" operator="equal">
      <formula>1</formula>
    </cfRule>
  </conditionalFormatting>
  <conditionalFormatting sqref="BK134">
    <cfRule type="cellIs" priority="14275" operator="equal">
      <formula>1</formula>
    </cfRule>
  </conditionalFormatting>
  <conditionalFormatting sqref="BK153">
    <cfRule type="cellIs" priority="14142" operator="equal">
      <formula>1</formula>
    </cfRule>
  </conditionalFormatting>
  <conditionalFormatting sqref="BG135">
    <cfRule type="cellIs" priority="14272" operator="equal">
      <formula>1</formula>
    </cfRule>
  </conditionalFormatting>
  <conditionalFormatting sqref="BF135">
    <cfRule type="cellIs" priority="14271" operator="equal">
      <formula>1</formula>
    </cfRule>
  </conditionalFormatting>
  <conditionalFormatting sqref="BJ135 BL135">
    <cfRule type="cellIs" priority="14270" operator="equal">
      <formula>1</formula>
    </cfRule>
  </conditionalFormatting>
  <conditionalFormatting sqref="BE136">
    <cfRule type="cellIs" priority="14266" operator="equal">
      <formula>1</formula>
    </cfRule>
  </conditionalFormatting>
  <conditionalFormatting sqref="BG136">
    <cfRule type="cellIs" priority="14265" operator="equal">
      <formula>1</formula>
    </cfRule>
  </conditionalFormatting>
  <conditionalFormatting sqref="BF136">
    <cfRule type="cellIs" priority="14264" operator="equal">
      <formula>1</formula>
    </cfRule>
  </conditionalFormatting>
  <conditionalFormatting sqref="BK136">
    <cfRule type="cellIs" priority="14261" operator="equal">
      <formula>1</formula>
    </cfRule>
  </conditionalFormatting>
  <conditionalFormatting sqref="BE137">
    <cfRule type="cellIs" priority="14259" operator="equal">
      <formula>1</formula>
    </cfRule>
  </conditionalFormatting>
  <conditionalFormatting sqref="BG137">
    <cfRule type="cellIs" priority="14258" operator="equal">
      <formula>1</formula>
    </cfRule>
  </conditionalFormatting>
  <conditionalFormatting sqref="BF137">
    <cfRule type="cellIs" priority="14257" operator="equal">
      <formula>1</formula>
    </cfRule>
  </conditionalFormatting>
  <conditionalFormatting sqref="BJ137 BL137">
    <cfRule type="cellIs" priority="14256" operator="equal">
      <formula>1</formula>
    </cfRule>
  </conditionalFormatting>
  <conditionalFormatting sqref="BK137">
    <cfRule type="cellIs" priority="14254" operator="equal">
      <formula>1</formula>
    </cfRule>
  </conditionalFormatting>
  <conditionalFormatting sqref="BG138">
    <cfRule type="cellIs" priority="14251" operator="equal">
      <formula>1</formula>
    </cfRule>
  </conditionalFormatting>
  <conditionalFormatting sqref="BF138">
    <cfRule type="cellIs" priority="14250" operator="equal">
      <formula>1</formula>
    </cfRule>
  </conditionalFormatting>
  <conditionalFormatting sqref="BJ138 BL138">
    <cfRule type="cellIs" priority="14249" operator="equal">
      <formula>1</formula>
    </cfRule>
  </conditionalFormatting>
  <conditionalFormatting sqref="BF139">
    <cfRule type="cellIs" priority="14243" operator="equal">
      <formula>1</formula>
    </cfRule>
  </conditionalFormatting>
  <conditionalFormatting sqref="BJ139 BL139">
    <cfRule type="cellIs" priority="14242" operator="equal">
      <formula>1</formula>
    </cfRule>
  </conditionalFormatting>
  <conditionalFormatting sqref="BE140">
    <cfRule type="cellIs" priority="14238" operator="equal">
      <formula>1</formula>
    </cfRule>
  </conditionalFormatting>
  <conditionalFormatting sqref="BG140">
    <cfRule type="cellIs" priority="14237" operator="equal">
      <formula>1</formula>
    </cfRule>
  </conditionalFormatting>
  <conditionalFormatting sqref="BF140">
    <cfRule type="cellIs" priority="14236" operator="equal">
      <formula>1</formula>
    </cfRule>
  </conditionalFormatting>
  <conditionalFormatting sqref="BK140">
    <cfRule type="cellIs" priority="14233" operator="equal">
      <formula>1</formula>
    </cfRule>
  </conditionalFormatting>
  <conditionalFormatting sqref="BE141">
    <cfRule type="cellIs" priority="14231" operator="equal">
      <formula>1</formula>
    </cfRule>
  </conditionalFormatting>
  <conditionalFormatting sqref="BG141">
    <cfRule type="cellIs" priority="14230" operator="equal">
      <formula>1</formula>
    </cfRule>
  </conditionalFormatting>
  <conditionalFormatting sqref="BJ141 BL141">
    <cfRule type="cellIs" priority="14228" operator="equal">
      <formula>1</formula>
    </cfRule>
  </conditionalFormatting>
  <conditionalFormatting sqref="BK141">
    <cfRule type="cellIs" priority="14226" operator="equal">
      <formula>1</formula>
    </cfRule>
  </conditionalFormatting>
  <conditionalFormatting sqref="BE142">
    <cfRule type="cellIs" priority="14224" operator="equal">
      <formula>1</formula>
    </cfRule>
  </conditionalFormatting>
  <conditionalFormatting sqref="BG142">
    <cfRule type="cellIs" priority="14223" operator="equal">
      <formula>1</formula>
    </cfRule>
  </conditionalFormatting>
  <conditionalFormatting sqref="BF155">
    <cfRule type="cellIs" priority="14099" operator="equal">
      <formula>1</formula>
    </cfRule>
  </conditionalFormatting>
  <conditionalFormatting sqref="BK142">
    <cfRule type="cellIs" priority="14219" operator="equal">
      <formula>1</formula>
    </cfRule>
  </conditionalFormatting>
  <conditionalFormatting sqref="BG143">
    <cfRule type="cellIs" priority="14216" operator="equal">
      <formula>1</formula>
    </cfRule>
  </conditionalFormatting>
  <conditionalFormatting sqref="BF143">
    <cfRule type="cellIs" priority="14215" operator="equal">
      <formula>1</formula>
    </cfRule>
  </conditionalFormatting>
  <conditionalFormatting sqref="BJ143 BL143">
    <cfRule type="cellIs" priority="14214" operator="equal">
      <formula>1</formula>
    </cfRule>
  </conditionalFormatting>
  <conditionalFormatting sqref="BE156">
    <cfRule type="cellIs" priority="14094" operator="equal">
      <formula>1</formula>
    </cfRule>
  </conditionalFormatting>
  <conditionalFormatting sqref="BE144">
    <cfRule type="cellIs" priority="14210" operator="equal">
      <formula>1</formula>
    </cfRule>
  </conditionalFormatting>
  <conditionalFormatting sqref="BG144">
    <cfRule type="cellIs" priority="14209" operator="equal">
      <formula>1</formula>
    </cfRule>
  </conditionalFormatting>
  <conditionalFormatting sqref="BF144">
    <cfRule type="cellIs" priority="14208" operator="equal">
      <formula>1</formula>
    </cfRule>
  </conditionalFormatting>
  <conditionalFormatting sqref="BG157">
    <cfRule type="cellIs" priority="14085" operator="equal">
      <formula>1</formula>
    </cfRule>
  </conditionalFormatting>
  <conditionalFormatting sqref="BE145">
    <cfRule type="cellIs" priority="14203" operator="equal">
      <formula>1</formula>
    </cfRule>
  </conditionalFormatting>
  <conditionalFormatting sqref="BG145">
    <cfRule type="cellIs" priority="14202" operator="equal">
      <formula>1</formula>
    </cfRule>
  </conditionalFormatting>
  <conditionalFormatting sqref="BF145">
    <cfRule type="cellIs" priority="14201" operator="equal">
      <formula>1</formula>
    </cfRule>
  </conditionalFormatting>
  <conditionalFormatting sqref="BJ145 BL145">
    <cfRule type="cellIs" priority="14200" operator="equal">
      <formula>1</formula>
    </cfRule>
  </conditionalFormatting>
  <conditionalFormatting sqref="BK145">
    <cfRule type="cellIs" priority="14198" operator="equal">
      <formula>1</formula>
    </cfRule>
  </conditionalFormatting>
  <conditionalFormatting sqref="BE146">
    <cfRule type="cellIs" priority="14196" operator="equal">
      <formula>1</formula>
    </cfRule>
  </conditionalFormatting>
  <conditionalFormatting sqref="BG146">
    <cfRule type="cellIs" priority="14195" operator="equal">
      <formula>1</formula>
    </cfRule>
  </conditionalFormatting>
  <conditionalFormatting sqref="BF146">
    <cfRule type="cellIs" priority="14194" operator="equal">
      <formula>1</formula>
    </cfRule>
  </conditionalFormatting>
  <conditionalFormatting sqref="BJ159 BL159">
    <cfRule type="cellIs" priority="14066" operator="equal">
      <formula>1</formula>
    </cfRule>
  </conditionalFormatting>
  <conditionalFormatting sqref="BK159">
    <cfRule type="cellIs" priority="14064" operator="equal">
      <formula>1</formula>
    </cfRule>
  </conditionalFormatting>
  <conditionalFormatting sqref="BF159">
    <cfRule type="cellIs" priority="14067" operator="equal">
      <formula>1</formula>
    </cfRule>
  </conditionalFormatting>
  <conditionalFormatting sqref="BG160">
    <cfRule type="cellIs" priority="14061" operator="equal">
      <formula>1</formula>
    </cfRule>
  </conditionalFormatting>
  <conditionalFormatting sqref="BF160">
    <cfRule type="cellIs" priority="14059" operator="equal">
      <formula>1</formula>
    </cfRule>
  </conditionalFormatting>
  <conditionalFormatting sqref="BJ147 BL147">
    <cfRule type="cellIs" priority="14186" operator="equal">
      <formula>1</formula>
    </cfRule>
  </conditionalFormatting>
  <conditionalFormatting sqref="BK160">
    <cfRule type="cellIs" priority="14056" operator="equal">
      <formula>1</formula>
    </cfRule>
  </conditionalFormatting>
  <conditionalFormatting sqref="BJ160 BL160">
    <cfRule type="cellIs" priority="14058" operator="equal">
      <formula>1</formula>
    </cfRule>
  </conditionalFormatting>
  <conditionalFormatting sqref="BE161">
    <cfRule type="cellIs" priority="14054" operator="equal">
      <formula>1</formula>
    </cfRule>
  </conditionalFormatting>
  <conditionalFormatting sqref="BF148">
    <cfRule type="cellIs" priority="14180" operator="equal">
      <formula>1</formula>
    </cfRule>
  </conditionalFormatting>
  <conditionalFormatting sqref="BJ161 BL161">
    <cfRule type="cellIs" priority="14050" operator="equal">
      <formula>1</formula>
    </cfRule>
  </conditionalFormatting>
  <conditionalFormatting sqref="BK148">
    <cfRule type="cellIs" priority="14177" operator="equal">
      <formula>1</formula>
    </cfRule>
  </conditionalFormatting>
  <conditionalFormatting sqref="BE149">
    <cfRule type="cellIs" priority="14175" operator="equal">
      <formula>1</formula>
    </cfRule>
  </conditionalFormatting>
  <conditionalFormatting sqref="BG162">
    <cfRule type="cellIs" priority="14045" operator="equal">
      <formula>1</formula>
    </cfRule>
  </conditionalFormatting>
  <conditionalFormatting sqref="BF149">
    <cfRule type="cellIs" priority="14173" operator="equal">
      <formula>1</formula>
    </cfRule>
  </conditionalFormatting>
  <conditionalFormatting sqref="BJ149 BL149">
    <cfRule type="cellIs" priority="14172" operator="equal">
      <formula>1</formula>
    </cfRule>
  </conditionalFormatting>
  <conditionalFormatting sqref="BK162">
    <cfRule type="cellIs" priority="14040" operator="equal">
      <formula>1</formula>
    </cfRule>
  </conditionalFormatting>
  <conditionalFormatting sqref="BE150">
    <cfRule type="cellIs" priority="14168" operator="equal">
      <formula>1</formula>
    </cfRule>
  </conditionalFormatting>
  <conditionalFormatting sqref="BG150">
    <cfRule type="cellIs" priority="14167" operator="equal">
      <formula>1</formula>
    </cfRule>
  </conditionalFormatting>
  <conditionalFormatting sqref="BF163">
    <cfRule type="cellIs" priority="14035" operator="equal">
      <formula>1</formula>
    </cfRule>
  </conditionalFormatting>
  <conditionalFormatting sqref="BJ150 BL150">
    <cfRule type="cellIs" priority="14165" operator="equal">
      <formula>1</formula>
    </cfRule>
  </conditionalFormatting>
  <conditionalFormatting sqref="BK150">
    <cfRule type="cellIs" priority="14163" operator="equal">
      <formula>1</formula>
    </cfRule>
  </conditionalFormatting>
  <conditionalFormatting sqref="BE151">
    <cfRule type="cellIs" priority="14161" operator="equal">
      <formula>1</formula>
    </cfRule>
  </conditionalFormatting>
  <conditionalFormatting sqref="BG151">
    <cfRule type="cellIs" priority="14160" operator="equal">
      <formula>1</formula>
    </cfRule>
  </conditionalFormatting>
  <conditionalFormatting sqref="BF164">
    <cfRule type="cellIs" priority="14027" operator="equal">
      <formula>1</formula>
    </cfRule>
  </conditionalFormatting>
  <conditionalFormatting sqref="BK151">
    <cfRule type="cellIs" priority="14156" operator="equal">
      <formula>1</formula>
    </cfRule>
  </conditionalFormatting>
  <conditionalFormatting sqref="BE165">
    <cfRule type="cellIs" priority="14022" operator="equal">
      <formula>1</formula>
    </cfRule>
  </conditionalFormatting>
  <conditionalFormatting sqref="BE152">
    <cfRule type="cellIs" priority="14154" operator="equal">
      <formula>1</formula>
    </cfRule>
  </conditionalFormatting>
  <conditionalFormatting sqref="BG165">
    <cfRule type="cellIs" priority="14021" operator="equal">
      <formula>1</formula>
    </cfRule>
  </conditionalFormatting>
  <conditionalFormatting sqref="BF165">
    <cfRule type="cellIs" priority="14019" operator="equal">
      <formula>1</formula>
    </cfRule>
  </conditionalFormatting>
  <conditionalFormatting sqref="BJ152 BL152">
    <cfRule type="cellIs" priority="14151" operator="equal">
      <formula>1</formula>
    </cfRule>
  </conditionalFormatting>
  <conditionalFormatting sqref="BK165">
    <cfRule type="cellIs" priority="14016" operator="equal">
      <formula>1</formula>
    </cfRule>
  </conditionalFormatting>
  <conditionalFormatting sqref="BG166">
    <cfRule type="cellIs" priority="14013" operator="equal">
      <formula>1</formula>
    </cfRule>
  </conditionalFormatting>
  <conditionalFormatting sqref="BE166">
    <cfRule type="cellIs" priority="14014" operator="equal">
      <formula>1</formula>
    </cfRule>
  </conditionalFormatting>
  <conditionalFormatting sqref="BF166">
    <cfRule type="cellIs" priority="14011" operator="equal">
      <formula>1</formula>
    </cfRule>
  </conditionalFormatting>
  <conditionalFormatting sqref="BE155">
    <cfRule type="cellIs" priority="14102" operator="equal">
      <formula>1</formula>
    </cfRule>
  </conditionalFormatting>
  <conditionalFormatting sqref="BG155">
    <cfRule type="cellIs" priority="14101" operator="equal">
      <formula>1</formula>
    </cfRule>
  </conditionalFormatting>
  <conditionalFormatting sqref="BJ155 BL155">
    <cfRule type="cellIs" priority="14098" operator="equal">
      <formula>1</formula>
    </cfRule>
  </conditionalFormatting>
  <conditionalFormatting sqref="BK155">
    <cfRule type="cellIs" priority="14096" operator="equal">
      <formula>1</formula>
    </cfRule>
  </conditionalFormatting>
  <conditionalFormatting sqref="BF156">
    <cfRule type="cellIs" priority="14091" operator="equal">
      <formula>1</formula>
    </cfRule>
  </conditionalFormatting>
  <conditionalFormatting sqref="BG156">
    <cfRule type="cellIs" priority="14093" operator="equal">
      <formula>1</formula>
    </cfRule>
  </conditionalFormatting>
  <conditionalFormatting sqref="BJ156 BL156">
    <cfRule type="cellIs" priority="14090" operator="equal">
      <formula>1</formula>
    </cfRule>
  </conditionalFormatting>
  <conditionalFormatting sqref="BK156">
    <cfRule type="cellIs" priority="14088" operator="equal">
      <formula>1</formula>
    </cfRule>
  </conditionalFormatting>
  <conditionalFormatting sqref="BF157">
    <cfRule type="cellIs" priority="14083" operator="equal">
      <formula>1</formula>
    </cfRule>
  </conditionalFormatting>
  <conditionalFormatting sqref="BE157">
    <cfRule type="cellIs" priority="14086" operator="equal">
      <formula>1</formula>
    </cfRule>
  </conditionalFormatting>
  <conditionalFormatting sqref="BJ157 BL157">
    <cfRule type="cellIs" priority="14082" operator="equal">
      <formula>1</formula>
    </cfRule>
  </conditionalFormatting>
  <conditionalFormatting sqref="BK157">
    <cfRule type="cellIs" priority="14080" operator="equal">
      <formula>1</formula>
    </cfRule>
  </conditionalFormatting>
  <conditionalFormatting sqref="BF158">
    <cfRule type="cellIs" priority="14075" operator="equal">
      <formula>1</formula>
    </cfRule>
  </conditionalFormatting>
  <conditionalFormatting sqref="BE158">
    <cfRule type="cellIs" priority="14078" operator="equal">
      <formula>1</formula>
    </cfRule>
  </conditionalFormatting>
  <conditionalFormatting sqref="BG158">
    <cfRule type="cellIs" priority="14077" operator="equal">
      <formula>1</formula>
    </cfRule>
  </conditionalFormatting>
  <conditionalFormatting sqref="BJ158 BL158">
    <cfRule type="cellIs" priority="14074" operator="equal">
      <formula>1</formula>
    </cfRule>
  </conditionalFormatting>
  <conditionalFormatting sqref="BK158">
    <cfRule type="cellIs" priority="14072" operator="equal">
      <formula>1</formula>
    </cfRule>
  </conditionalFormatting>
  <conditionalFormatting sqref="BE159">
    <cfRule type="cellIs" priority="14070" operator="equal">
      <formula>1</formula>
    </cfRule>
  </conditionalFormatting>
  <conditionalFormatting sqref="BG159">
    <cfRule type="cellIs" priority="14069" operator="equal">
      <formula>1</formula>
    </cfRule>
  </conditionalFormatting>
  <conditionalFormatting sqref="BE160">
    <cfRule type="cellIs" priority="14062" operator="equal">
      <formula>1</formula>
    </cfRule>
  </conditionalFormatting>
  <conditionalFormatting sqref="BF161">
    <cfRule type="cellIs" priority="14051" operator="equal">
      <formula>1</formula>
    </cfRule>
  </conditionalFormatting>
  <conditionalFormatting sqref="BG161">
    <cfRule type="cellIs" priority="14053" operator="equal">
      <formula>1</formula>
    </cfRule>
  </conditionalFormatting>
  <conditionalFormatting sqref="BK161">
    <cfRule type="cellIs" priority="14048" operator="equal">
      <formula>1</formula>
    </cfRule>
  </conditionalFormatting>
  <conditionalFormatting sqref="BF162">
    <cfRule type="cellIs" priority="14043" operator="equal">
      <formula>1</formula>
    </cfRule>
  </conditionalFormatting>
  <conditionalFormatting sqref="BE162">
    <cfRule type="cellIs" priority="14046" operator="equal">
      <formula>1</formula>
    </cfRule>
  </conditionalFormatting>
  <conditionalFormatting sqref="BJ162 BL162">
    <cfRule type="cellIs" priority="14042" operator="equal">
      <formula>1</formula>
    </cfRule>
  </conditionalFormatting>
  <conditionalFormatting sqref="BE163">
    <cfRule type="cellIs" priority="14038" operator="equal">
      <formula>1</formula>
    </cfRule>
  </conditionalFormatting>
  <conditionalFormatting sqref="BG163">
    <cfRule type="cellIs" priority="14037" operator="equal">
      <formula>1</formula>
    </cfRule>
  </conditionalFormatting>
  <conditionalFormatting sqref="BJ163 BL163">
    <cfRule type="cellIs" priority="14034" operator="equal">
      <formula>1</formula>
    </cfRule>
  </conditionalFormatting>
  <conditionalFormatting sqref="BK163">
    <cfRule type="cellIs" priority="14032" operator="equal">
      <formula>1</formula>
    </cfRule>
  </conditionalFormatting>
  <conditionalFormatting sqref="BE164">
    <cfRule type="cellIs" priority="14030" operator="equal">
      <formula>1</formula>
    </cfRule>
  </conditionalFormatting>
  <conditionalFormatting sqref="BG164">
    <cfRule type="cellIs" priority="14029" operator="equal">
      <formula>1</formula>
    </cfRule>
  </conditionalFormatting>
  <conditionalFormatting sqref="BJ164 BL164">
    <cfRule type="cellIs" priority="14026" operator="equal">
      <formula>1</formula>
    </cfRule>
  </conditionalFormatting>
  <conditionalFormatting sqref="BK164">
    <cfRule type="cellIs" priority="14024" operator="equal">
      <formula>1</formula>
    </cfRule>
  </conditionalFormatting>
  <conditionalFormatting sqref="BJ165 BL165">
    <cfRule type="cellIs" priority="14018" operator="equal">
      <formula>1</formula>
    </cfRule>
  </conditionalFormatting>
  <conditionalFormatting sqref="BJ166 BL166">
    <cfRule type="cellIs" priority="14010" operator="equal">
      <formula>1</formula>
    </cfRule>
  </conditionalFormatting>
  <conditionalFormatting sqref="BK166">
    <cfRule type="cellIs" priority="14008" operator="equal">
      <formula>1</formula>
    </cfRule>
  </conditionalFormatting>
  <conditionalFormatting sqref="BJ179 BL179">
    <cfRule type="cellIs" priority="13919" operator="equal">
      <formula>1</formula>
    </cfRule>
  </conditionalFormatting>
  <conditionalFormatting sqref="BE178">
    <cfRule type="cellIs" priority="13929" operator="equal">
      <formula>1</formula>
    </cfRule>
  </conditionalFormatting>
  <conditionalFormatting sqref="BJ176 BL176">
    <cfRule type="cellIs" priority="13940" operator="equal">
      <formula>1</formula>
    </cfRule>
  </conditionalFormatting>
  <conditionalFormatting sqref="BF185">
    <cfRule type="cellIs" priority="13878" operator="equal">
      <formula>1</formula>
    </cfRule>
  </conditionalFormatting>
  <conditionalFormatting sqref="BK175">
    <cfRule type="cellIs" priority="13945" operator="equal">
      <formula>1</formula>
    </cfRule>
  </conditionalFormatting>
  <conditionalFormatting sqref="BJ194 BL194">
    <cfRule type="cellIs" priority="13814" operator="equal">
      <formula>1</formula>
    </cfRule>
  </conditionalFormatting>
  <conditionalFormatting sqref="BJ189 BL189">
    <cfRule type="cellIs" priority="13849" operator="equal">
      <formula>1</formula>
    </cfRule>
  </conditionalFormatting>
  <conditionalFormatting sqref="BF197">
    <cfRule type="cellIs" priority="13793" operator="equal">
      <formula>1</formula>
    </cfRule>
  </conditionalFormatting>
  <conditionalFormatting sqref="BF167">
    <cfRule type="cellIs" priority="14004" operator="equal">
      <formula>1</formula>
    </cfRule>
  </conditionalFormatting>
  <conditionalFormatting sqref="BE191">
    <cfRule type="cellIs" priority="13838" operator="equal">
      <formula>1</formula>
    </cfRule>
  </conditionalFormatting>
  <conditionalFormatting sqref="BK189">
    <cfRule type="cellIs" priority="13847" operator="equal">
      <formula>1</formula>
    </cfRule>
  </conditionalFormatting>
  <conditionalFormatting sqref="BF190">
    <cfRule type="cellIs" priority="13843" operator="equal">
      <formula>1</formula>
    </cfRule>
  </conditionalFormatting>
  <conditionalFormatting sqref="BK190">
    <cfRule type="cellIs" priority="13840" operator="equal">
      <formula>1</formula>
    </cfRule>
  </conditionalFormatting>
  <conditionalFormatting sqref="BG190">
    <cfRule type="cellIs" priority="13844" operator="equal">
      <formula>1</formula>
    </cfRule>
  </conditionalFormatting>
  <conditionalFormatting sqref="BE175">
    <cfRule type="cellIs" priority="13950" operator="equal">
      <formula>1</formula>
    </cfRule>
  </conditionalFormatting>
  <conditionalFormatting sqref="BK181">
    <cfRule type="cellIs" priority="13903" operator="equal">
      <formula>1</formula>
    </cfRule>
  </conditionalFormatting>
  <conditionalFormatting sqref="BK178">
    <cfRule type="cellIs" priority="13924" operator="equal">
      <formula>1</formula>
    </cfRule>
  </conditionalFormatting>
  <conditionalFormatting sqref="BE181">
    <cfRule type="cellIs" priority="13908" operator="equal">
      <formula>1</formula>
    </cfRule>
  </conditionalFormatting>
  <conditionalFormatting sqref="BF193">
    <cfRule type="cellIs" priority="13822" operator="equal">
      <formula>1</formula>
    </cfRule>
  </conditionalFormatting>
  <conditionalFormatting sqref="BK192">
    <cfRule type="cellIs" priority="13826" operator="equal">
      <formula>1</formula>
    </cfRule>
  </conditionalFormatting>
  <conditionalFormatting sqref="BG192">
    <cfRule type="cellIs" priority="13830" operator="equal">
      <formula>1</formula>
    </cfRule>
  </conditionalFormatting>
  <conditionalFormatting sqref="BJ191 BL191">
    <cfRule type="cellIs" priority="13835" operator="equal">
      <formula>1</formula>
    </cfRule>
  </conditionalFormatting>
  <conditionalFormatting sqref="BE197">
    <cfRule type="cellIs" priority="13796" operator="equal">
      <formula>1</formula>
    </cfRule>
  </conditionalFormatting>
  <conditionalFormatting sqref="BG197">
    <cfRule type="cellIs" priority="13795" operator="equal">
      <formula>1</formula>
    </cfRule>
  </conditionalFormatting>
  <conditionalFormatting sqref="BJ197 BL197">
    <cfRule type="cellIs" priority="13792" operator="equal">
      <formula>1</formula>
    </cfRule>
  </conditionalFormatting>
  <conditionalFormatting sqref="BK197">
    <cfRule type="cellIs" priority="13790" operator="equal">
      <formula>1</formula>
    </cfRule>
  </conditionalFormatting>
  <conditionalFormatting sqref="BK195">
    <cfRule type="cellIs" priority="13805" operator="equal">
      <formula>1</formula>
    </cfRule>
  </conditionalFormatting>
  <conditionalFormatting sqref="BE196">
    <cfRule type="cellIs" priority="13803" operator="equal">
      <formula>1</formula>
    </cfRule>
  </conditionalFormatting>
  <conditionalFormatting sqref="BF194">
    <cfRule type="cellIs" priority="13815" operator="equal">
      <formula>1</formula>
    </cfRule>
  </conditionalFormatting>
  <conditionalFormatting sqref="BG195">
    <cfRule type="cellIs" priority="13809" operator="equal">
      <formula>1</formula>
    </cfRule>
  </conditionalFormatting>
  <conditionalFormatting sqref="BF195">
    <cfRule type="cellIs" priority="13808" operator="equal">
      <formula>1</formula>
    </cfRule>
  </conditionalFormatting>
  <conditionalFormatting sqref="BG196">
    <cfRule type="cellIs" priority="13802" operator="equal">
      <formula>1</formula>
    </cfRule>
  </conditionalFormatting>
  <conditionalFormatting sqref="BF196">
    <cfRule type="cellIs" priority="13801" operator="equal">
      <formula>1</formula>
    </cfRule>
  </conditionalFormatting>
  <conditionalFormatting sqref="BF168">
    <cfRule type="cellIs" priority="13997" operator="equal">
      <formula>1</formula>
    </cfRule>
  </conditionalFormatting>
  <conditionalFormatting sqref="BG169">
    <cfRule type="cellIs" priority="13991" operator="equal">
      <formula>1</formula>
    </cfRule>
  </conditionalFormatting>
  <conditionalFormatting sqref="BF171">
    <cfRule type="cellIs" priority="13976" operator="equal">
      <formula>1</formula>
    </cfRule>
  </conditionalFormatting>
  <conditionalFormatting sqref="BG172">
    <cfRule type="cellIs" priority="13970" operator="equal">
      <formula>1</formula>
    </cfRule>
  </conditionalFormatting>
  <conditionalFormatting sqref="BK168">
    <cfRule type="cellIs" priority="13994" operator="equal">
      <formula>1</formula>
    </cfRule>
  </conditionalFormatting>
  <conditionalFormatting sqref="BF174">
    <cfRule type="cellIs" priority="13955" operator="equal">
      <formula>1</formula>
    </cfRule>
  </conditionalFormatting>
  <conditionalFormatting sqref="BE171">
    <cfRule type="cellIs" priority="13978" operator="equal">
      <formula>1</formula>
    </cfRule>
  </conditionalFormatting>
  <conditionalFormatting sqref="BE176">
    <cfRule type="cellIs" priority="13943" operator="equal">
      <formula>1</formula>
    </cfRule>
  </conditionalFormatting>
  <conditionalFormatting sqref="BF175">
    <cfRule type="cellIs" priority="13948" operator="equal">
      <formula>1</formula>
    </cfRule>
  </conditionalFormatting>
  <conditionalFormatting sqref="BE182">
    <cfRule type="cellIs" priority="13901" operator="equal">
      <formula>1</formula>
    </cfRule>
  </conditionalFormatting>
  <conditionalFormatting sqref="BK182">
    <cfRule type="cellIs" priority="13896" operator="equal">
      <formula>1</formula>
    </cfRule>
  </conditionalFormatting>
  <conditionalFormatting sqref="BJ183 BL183">
    <cfRule type="cellIs" priority="13891" operator="equal">
      <formula>1</formula>
    </cfRule>
  </conditionalFormatting>
  <conditionalFormatting sqref="BG182">
    <cfRule type="cellIs" priority="13900" operator="equal">
      <formula>1</formula>
    </cfRule>
  </conditionalFormatting>
  <conditionalFormatting sqref="BE186">
    <cfRule type="cellIs" priority="13873" operator="equal">
      <formula>1</formula>
    </cfRule>
  </conditionalFormatting>
  <conditionalFormatting sqref="BK186">
    <cfRule type="cellIs" priority="13868" operator="equal">
      <formula>1</formula>
    </cfRule>
  </conditionalFormatting>
  <conditionalFormatting sqref="BJ187 BL187">
    <cfRule type="cellIs" priority="13863" operator="equal">
      <formula>1</formula>
    </cfRule>
  </conditionalFormatting>
  <conditionalFormatting sqref="BF184">
    <cfRule type="cellIs" priority="13885" operator="equal">
      <formula>1</formula>
    </cfRule>
  </conditionalFormatting>
  <conditionalFormatting sqref="BE167">
    <cfRule type="cellIs" priority="14006" operator="equal">
      <formula>1</formula>
    </cfRule>
  </conditionalFormatting>
  <conditionalFormatting sqref="BG167">
    <cfRule type="cellIs" priority="14005" operator="equal">
      <formula>1</formula>
    </cfRule>
  </conditionalFormatting>
  <conditionalFormatting sqref="BJ167 BL167">
    <cfRule type="cellIs" priority="14003" operator="equal">
      <formula>1</formula>
    </cfRule>
  </conditionalFormatting>
  <conditionalFormatting sqref="BK167">
    <cfRule type="cellIs" priority="14001" operator="equal">
      <formula>1</formula>
    </cfRule>
  </conditionalFormatting>
  <conditionalFormatting sqref="BJ185 BL185">
    <cfRule type="cellIs" priority="13877" operator="equal">
      <formula>1</formula>
    </cfRule>
  </conditionalFormatting>
  <conditionalFormatting sqref="BE168">
    <cfRule type="cellIs" priority="13999" operator="equal">
      <formula>1</formula>
    </cfRule>
  </conditionalFormatting>
  <conditionalFormatting sqref="BG168">
    <cfRule type="cellIs" priority="13998" operator="equal">
      <formula>1</formula>
    </cfRule>
  </conditionalFormatting>
  <conditionalFormatting sqref="BJ168 BL168">
    <cfRule type="cellIs" priority="13996" operator="equal">
      <formula>1</formula>
    </cfRule>
  </conditionalFormatting>
  <conditionalFormatting sqref="BE169">
    <cfRule type="cellIs" priority="13992" operator="equal">
      <formula>1</formula>
    </cfRule>
  </conditionalFormatting>
  <conditionalFormatting sqref="BF169">
    <cfRule type="cellIs" priority="13990" operator="equal">
      <formula>1</formula>
    </cfRule>
  </conditionalFormatting>
  <conditionalFormatting sqref="BJ169 BL169">
    <cfRule type="cellIs" priority="13989" operator="equal">
      <formula>1</formula>
    </cfRule>
  </conditionalFormatting>
  <conditionalFormatting sqref="BK169">
    <cfRule type="cellIs" priority="13987" operator="equal">
      <formula>1</formula>
    </cfRule>
  </conditionalFormatting>
  <conditionalFormatting sqref="BK187">
    <cfRule type="cellIs" priority="13861" operator="equal">
      <formula>1</formula>
    </cfRule>
  </conditionalFormatting>
  <conditionalFormatting sqref="BE170">
    <cfRule type="cellIs" priority="13985" operator="equal">
      <formula>1</formula>
    </cfRule>
  </conditionalFormatting>
  <conditionalFormatting sqref="BG170">
    <cfRule type="cellIs" priority="13984" operator="equal">
      <formula>1</formula>
    </cfRule>
  </conditionalFormatting>
  <conditionalFormatting sqref="BF170">
    <cfRule type="cellIs" priority="13983" operator="equal">
      <formula>1</formula>
    </cfRule>
  </conditionalFormatting>
  <conditionalFormatting sqref="BJ170 BL170">
    <cfRule type="cellIs" priority="13982" operator="equal">
      <formula>1</formula>
    </cfRule>
  </conditionalFormatting>
  <conditionalFormatting sqref="BK170">
    <cfRule type="cellIs" priority="13980" operator="equal">
      <formula>1</formula>
    </cfRule>
  </conditionalFormatting>
  <conditionalFormatting sqref="BG171">
    <cfRule type="cellIs" priority="13977" operator="equal">
      <formula>1</formula>
    </cfRule>
  </conditionalFormatting>
  <conditionalFormatting sqref="BJ171 BL171">
    <cfRule type="cellIs" priority="13975" operator="equal">
      <formula>1</formula>
    </cfRule>
  </conditionalFormatting>
  <conditionalFormatting sqref="BK171">
    <cfRule type="cellIs" priority="13973" operator="equal">
      <formula>1</formula>
    </cfRule>
  </conditionalFormatting>
  <conditionalFormatting sqref="BE190">
    <cfRule type="cellIs" priority="13845" operator="equal">
      <formula>1</formula>
    </cfRule>
  </conditionalFormatting>
  <conditionalFormatting sqref="BE172">
    <cfRule type="cellIs" priority="13971" operator="equal">
      <formula>1</formula>
    </cfRule>
  </conditionalFormatting>
  <conditionalFormatting sqref="BF172">
    <cfRule type="cellIs" priority="13969" operator="equal">
      <formula>1</formula>
    </cfRule>
  </conditionalFormatting>
  <conditionalFormatting sqref="BJ172 BL172">
    <cfRule type="cellIs" priority="13968" operator="equal">
      <formula>1</formula>
    </cfRule>
  </conditionalFormatting>
  <conditionalFormatting sqref="BK172">
    <cfRule type="cellIs" priority="13966" operator="equal">
      <formula>1</formula>
    </cfRule>
  </conditionalFormatting>
  <conditionalFormatting sqref="BG191">
    <cfRule type="cellIs" priority="13837" operator="equal">
      <formula>1</formula>
    </cfRule>
  </conditionalFormatting>
  <conditionalFormatting sqref="BE173">
    <cfRule type="cellIs" priority="13964" operator="equal">
      <formula>1</formula>
    </cfRule>
  </conditionalFormatting>
  <conditionalFormatting sqref="BG173">
    <cfRule type="cellIs" priority="13963" operator="equal">
      <formula>1</formula>
    </cfRule>
  </conditionalFormatting>
  <conditionalFormatting sqref="BF173">
    <cfRule type="cellIs" priority="13962" operator="equal">
      <formula>1</formula>
    </cfRule>
  </conditionalFormatting>
  <conditionalFormatting sqref="BJ173 BL173">
    <cfRule type="cellIs" priority="13961" operator="equal">
      <formula>1</formula>
    </cfRule>
  </conditionalFormatting>
  <conditionalFormatting sqref="BK173">
    <cfRule type="cellIs" priority="13959" operator="equal">
      <formula>1</formula>
    </cfRule>
  </conditionalFormatting>
  <conditionalFormatting sqref="BE174">
    <cfRule type="cellIs" priority="13957" operator="equal">
      <formula>1</formula>
    </cfRule>
  </conditionalFormatting>
  <conditionalFormatting sqref="BG174">
    <cfRule type="cellIs" priority="13956" operator="equal">
      <formula>1</formula>
    </cfRule>
  </conditionalFormatting>
  <conditionalFormatting sqref="BJ174 BL174">
    <cfRule type="cellIs" priority="13954" operator="equal">
      <formula>1</formula>
    </cfRule>
  </conditionalFormatting>
  <conditionalFormatting sqref="BK174">
    <cfRule type="cellIs" priority="13952" operator="equal">
      <formula>1</formula>
    </cfRule>
  </conditionalFormatting>
  <conditionalFormatting sqref="BG175">
    <cfRule type="cellIs" priority="13949" operator="equal">
      <formula>1</formula>
    </cfRule>
  </conditionalFormatting>
  <conditionalFormatting sqref="BJ175 BL175">
    <cfRule type="cellIs" priority="13947" operator="equal">
      <formula>1</formula>
    </cfRule>
  </conditionalFormatting>
  <conditionalFormatting sqref="BJ196 BL196">
    <cfRule type="cellIs" priority="13800" operator="equal">
      <formula>1</formula>
    </cfRule>
  </conditionalFormatting>
  <conditionalFormatting sqref="BG176">
    <cfRule type="cellIs" priority="13942" operator="equal">
      <formula>1</formula>
    </cfRule>
  </conditionalFormatting>
  <conditionalFormatting sqref="BF176">
    <cfRule type="cellIs" priority="13941" operator="equal">
      <formula>1</formula>
    </cfRule>
  </conditionalFormatting>
  <conditionalFormatting sqref="BK176">
    <cfRule type="cellIs" priority="13938" operator="equal">
      <formula>1</formula>
    </cfRule>
  </conditionalFormatting>
  <conditionalFormatting sqref="BE177">
    <cfRule type="cellIs" priority="13936" operator="equal">
      <formula>1</formula>
    </cfRule>
  </conditionalFormatting>
  <conditionalFormatting sqref="BG177">
    <cfRule type="cellIs" priority="13935" operator="equal">
      <formula>1</formula>
    </cfRule>
  </conditionalFormatting>
  <conditionalFormatting sqref="BF177">
    <cfRule type="cellIs" priority="13934" operator="equal">
      <formula>1</formula>
    </cfRule>
  </conditionalFormatting>
  <conditionalFormatting sqref="BJ177 BL177">
    <cfRule type="cellIs" priority="13933" operator="equal">
      <formula>1</formula>
    </cfRule>
  </conditionalFormatting>
  <conditionalFormatting sqref="BK177">
    <cfRule type="cellIs" priority="13931" operator="equal">
      <formula>1</formula>
    </cfRule>
  </conditionalFormatting>
  <conditionalFormatting sqref="BK196">
    <cfRule type="cellIs" priority="13798" operator="equal">
      <formula>1</formula>
    </cfRule>
  </conditionalFormatting>
  <conditionalFormatting sqref="BG178">
    <cfRule type="cellIs" priority="13928" operator="equal">
      <formula>1</formula>
    </cfRule>
  </conditionalFormatting>
  <conditionalFormatting sqref="BF178">
    <cfRule type="cellIs" priority="13927" operator="equal">
      <formula>1</formula>
    </cfRule>
  </conditionalFormatting>
  <conditionalFormatting sqref="BJ178 BL178">
    <cfRule type="cellIs" priority="13926" operator="equal">
      <formula>1</formula>
    </cfRule>
  </conditionalFormatting>
  <conditionalFormatting sqref="BE179">
    <cfRule type="cellIs" priority="13922" operator="equal">
      <formula>1</formula>
    </cfRule>
  </conditionalFormatting>
  <conditionalFormatting sqref="BG179">
    <cfRule type="cellIs" priority="13921" operator="equal">
      <formula>1</formula>
    </cfRule>
  </conditionalFormatting>
  <conditionalFormatting sqref="BF179">
    <cfRule type="cellIs" priority="13920" operator="equal">
      <formula>1</formula>
    </cfRule>
  </conditionalFormatting>
  <conditionalFormatting sqref="BK179">
    <cfRule type="cellIs" priority="13917" operator="equal">
      <formula>1</formula>
    </cfRule>
  </conditionalFormatting>
  <conditionalFormatting sqref="BE180">
    <cfRule type="cellIs" priority="13915" operator="equal">
      <formula>1</formula>
    </cfRule>
  </conditionalFormatting>
  <conditionalFormatting sqref="BG180">
    <cfRule type="cellIs" priority="13914" operator="equal">
      <formula>1</formula>
    </cfRule>
  </conditionalFormatting>
  <conditionalFormatting sqref="BF180">
    <cfRule type="cellIs" priority="13913" operator="equal">
      <formula>1</formula>
    </cfRule>
  </conditionalFormatting>
  <conditionalFormatting sqref="BJ180 BL180">
    <cfRule type="cellIs" priority="13912" operator="equal">
      <formula>1</formula>
    </cfRule>
  </conditionalFormatting>
  <conditionalFormatting sqref="BK180">
    <cfRule type="cellIs" priority="13910" operator="equal">
      <formula>1</formula>
    </cfRule>
  </conditionalFormatting>
  <conditionalFormatting sqref="BG181">
    <cfRule type="cellIs" priority="13907" operator="equal">
      <formula>1</formula>
    </cfRule>
  </conditionalFormatting>
  <conditionalFormatting sqref="BF181">
    <cfRule type="cellIs" priority="13906" operator="equal">
      <formula>1</formula>
    </cfRule>
  </conditionalFormatting>
  <conditionalFormatting sqref="BJ181 BL181">
    <cfRule type="cellIs" priority="13905" operator="equal">
      <formula>1</formula>
    </cfRule>
  </conditionalFormatting>
  <conditionalFormatting sqref="BF182">
    <cfRule type="cellIs" priority="13899" operator="equal">
      <formula>1</formula>
    </cfRule>
  </conditionalFormatting>
  <conditionalFormatting sqref="BJ182 BL182">
    <cfRule type="cellIs" priority="13898" operator="equal">
      <formula>1</formula>
    </cfRule>
  </conditionalFormatting>
  <conditionalFormatting sqref="BE183">
    <cfRule type="cellIs" priority="13894" operator="equal">
      <formula>1</formula>
    </cfRule>
  </conditionalFormatting>
  <conditionalFormatting sqref="BG183">
    <cfRule type="cellIs" priority="13893" operator="equal">
      <formula>1</formula>
    </cfRule>
  </conditionalFormatting>
  <conditionalFormatting sqref="BF183">
    <cfRule type="cellIs" priority="13892" operator="equal">
      <formula>1</formula>
    </cfRule>
  </conditionalFormatting>
  <conditionalFormatting sqref="BK183">
    <cfRule type="cellIs" priority="13889" operator="equal">
      <formula>1</formula>
    </cfRule>
  </conditionalFormatting>
  <conditionalFormatting sqref="BE184">
    <cfRule type="cellIs" priority="13887" operator="equal">
      <formula>1</formula>
    </cfRule>
  </conditionalFormatting>
  <conditionalFormatting sqref="BG184">
    <cfRule type="cellIs" priority="13886" operator="equal">
      <formula>1</formula>
    </cfRule>
  </conditionalFormatting>
  <conditionalFormatting sqref="BJ184 BL184">
    <cfRule type="cellIs" priority="13884" operator="equal">
      <formula>1</formula>
    </cfRule>
  </conditionalFormatting>
  <conditionalFormatting sqref="BK184">
    <cfRule type="cellIs" priority="13882" operator="equal">
      <formula>1</formula>
    </cfRule>
  </conditionalFormatting>
  <conditionalFormatting sqref="BE185">
    <cfRule type="cellIs" priority="13880" operator="equal">
      <formula>1</formula>
    </cfRule>
  </conditionalFormatting>
  <conditionalFormatting sqref="BG185">
    <cfRule type="cellIs" priority="13879" operator="equal">
      <formula>1</formula>
    </cfRule>
  </conditionalFormatting>
  <conditionalFormatting sqref="BF198">
    <cfRule type="cellIs" priority="13755" operator="equal">
      <formula>1</formula>
    </cfRule>
  </conditionalFormatting>
  <conditionalFormatting sqref="BK185">
    <cfRule type="cellIs" priority="13875" operator="equal">
      <formula>1</formula>
    </cfRule>
  </conditionalFormatting>
  <conditionalFormatting sqref="BG186">
    <cfRule type="cellIs" priority="13872" operator="equal">
      <formula>1</formula>
    </cfRule>
  </conditionalFormatting>
  <conditionalFormatting sqref="BF186">
    <cfRule type="cellIs" priority="13871" operator="equal">
      <formula>1</formula>
    </cfRule>
  </conditionalFormatting>
  <conditionalFormatting sqref="BJ186 BL186">
    <cfRule type="cellIs" priority="13870" operator="equal">
      <formula>1</formula>
    </cfRule>
  </conditionalFormatting>
  <conditionalFormatting sqref="BE199">
    <cfRule type="cellIs" priority="13750" operator="equal">
      <formula>1</formula>
    </cfRule>
  </conditionalFormatting>
  <conditionalFormatting sqref="BE187">
    <cfRule type="cellIs" priority="13866" operator="equal">
      <formula>1</formula>
    </cfRule>
  </conditionalFormatting>
  <conditionalFormatting sqref="BG187">
    <cfRule type="cellIs" priority="13865" operator="equal">
      <formula>1</formula>
    </cfRule>
  </conditionalFormatting>
  <conditionalFormatting sqref="BF187">
    <cfRule type="cellIs" priority="13864" operator="equal">
      <formula>1</formula>
    </cfRule>
  </conditionalFormatting>
  <conditionalFormatting sqref="BG200">
    <cfRule type="cellIs" priority="13741" operator="equal">
      <formula>1</formula>
    </cfRule>
  </conditionalFormatting>
  <conditionalFormatting sqref="BE188">
    <cfRule type="cellIs" priority="13859" operator="equal">
      <formula>1</formula>
    </cfRule>
  </conditionalFormatting>
  <conditionalFormatting sqref="BG188">
    <cfRule type="cellIs" priority="13858" operator="equal">
      <formula>1</formula>
    </cfRule>
  </conditionalFormatting>
  <conditionalFormatting sqref="BF188">
    <cfRule type="cellIs" priority="13857" operator="equal">
      <formula>1</formula>
    </cfRule>
  </conditionalFormatting>
  <conditionalFormatting sqref="BJ188 BL188">
    <cfRule type="cellIs" priority="13856" operator="equal">
      <formula>1</formula>
    </cfRule>
  </conditionalFormatting>
  <conditionalFormatting sqref="BK188">
    <cfRule type="cellIs" priority="13854" operator="equal">
      <formula>1</formula>
    </cfRule>
  </conditionalFormatting>
  <conditionalFormatting sqref="BE189">
    <cfRule type="cellIs" priority="13852" operator="equal">
      <formula>1</formula>
    </cfRule>
  </conditionalFormatting>
  <conditionalFormatting sqref="BG189">
    <cfRule type="cellIs" priority="13851" operator="equal">
      <formula>1</formula>
    </cfRule>
  </conditionalFormatting>
  <conditionalFormatting sqref="BF189">
    <cfRule type="cellIs" priority="13850" operator="equal">
      <formula>1</formula>
    </cfRule>
  </conditionalFormatting>
  <conditionalFormatting sqref="BJ202 BL202">
    <cfRule type="cellIs" priority="13722" operator="equal">
      <formula>1</formula>
    </cfRule>
  </conditionalFormatting>
  <conditionalFormatting sqref="BK202">
    <cfRule type="cellIs" priority="13720" operator="equal">
      <formula>1</formula>
    </cfRule>
  </conditionalFormatting>
  <conditionalFormatting sqref="BF202">
    <cfRule type="cellIs" priority="13723" operator="equal">
      <formula>1</formula>
    </cfRule>
  </conditionalFormatting>
  <conditionalFormatting sqref="BG203">
    <cfRule type="cellIs" priority="13717" operator="equal">
      <formula>1</formula>
    </cfRule>
  </conditionalFormatting>
  <conditionalFormatting sqref="BF203">
    <cfRule type="cellIs" priority="13715" operator="equal">
      <formula>1</formula>
    </cfRule>
  </conditionalFormatting>
  <conditionalFormatting sqref="BJ190 BL190">
    <cfRule type="cellIs" priority="13842" operator="equal">
      <formula>1</formula>
    </cfRule>
  </conditionalFormatting>
  <conditionalFormatting sqref="BK203">
    <cfRule type="cellIs" priority="13712" operator="equal">
      <formula>1</formula>
    </cfRule>
  </conditionalFormatting>
  <conditionalFormatting sqref="BJ203 BL203">
    <cfRule type="cellIs" priority="13714" operator="equal">
      <formula>1</formula>
    </cfRule>
  </conditionalFormatting>
  <conditionalFormatting sqref="BE204">
    <cfRule type="cellIs" priority="13710" operator="equal">
      <formula>1</formula>
    </cfRule>
  </conditionalFormatting>
  <conditionalFormatting sqref="BF191">
    <cfRule type="cellIs" priority="13836" operator="equal">
      <formula>1</formula>
    </cfRule>
  </conditionalFormatting>
  <conditionalFormatting sqref="BJ204 BL204">
    <cfRule type="cellIs" priority="13706" operator="equal">
      <formula>1</formula>
    </cfRule>
  </conditionalFormatting>
  <conditionalFormatting sqref="BK191">
    <cfRule type="cellIs" priority="13833" operator="equal">
      <formula>1</formula>
    </cfRule>
  </conditionalFormatting>
  <conditionalFormatting sqref="BE192">
    <cfRule type="cellIs" priority="13831" operator="equal">
      <formula>1</formula>
    </cfRule>
  </conditionalFormatting>
  <conditionalFormatting sqref="BG205">
    <cfRule type="cellIs" priority="13701" operator="equal">
      <formula>1</formula>
    </cfRule>
  </conditionalFormatting>
  <conditionalFormatting sqref="BF192">
    <cfRule type="cellIs" priority="13829" operator="equal">
      <formula>1</formula>
    </cfRule>
  </conditionalFormatting>
  <conditionalFormatting sqref="BJ192 BL192">
    <cfRule type="cellIs" priority="13828" operator="equal">
      <formula>1</formula>
    </cfRule>
  </conditionalFormatting>
  <conditionalFormatting sqref="BK205">
    <cfRule type="cellIs" priority="13696" operator="equal">
      <formula>1</formula>
    </cfRule>
  </conditionalFormatting>
  <conditionalFormatting sqref="BE193">
    <cfRule type="cellIs" priority="13824" operator="equal">
      <formula>1</formula>
    </cfRule>
  </conditionalFormatting>
  <conditionalFormatting sqref="BG193">
    <cfRule type="cellIs" priority="13823" operator="equal">
      <formula>1</formula>
    </cfRule>
  </conditionalFormatting>
  <conditionalFormatting sqref="BF206">
    <cfRule type="cellIs" priority="13691" operator="equal">
      <formula>1</formula>
    </cfRule>
  </conditionalFormatting>
  <conditionalFormatting sqref="BJ193 BL193">
    <cfRule type="cellIs" priority="13821" operator="equal">
      <formula>1</formula>
    </cfRule>
  </conditionalFormatting>
  <conditionalFormatting sqref="BK193">
    <cfRule type="cellIs" priority="13819" operator="equal">
      <formula>1</formula>
    </cfRule>
  </conditionalFormatting>
  <conditionalFormatting sqref="BE194">
    <cfRule type="cellIs" priority="13817" operator="equal">
      <formula>1</formula>
    </cfRule>
  </conditionalFormatting>
  <conditionalFormatting sqref="BG194">
    <cfRule type="cellIs" priority="13816" operator="equal">
      <formula>1</formula>
    </cfRule>
  </conditionalFormatting>
  <conditionalFormatting sqref="BF207">
    <cfRule type="cellIs" priority="13683" operator="equal">
      <formula>1</formula>
    </cfRule>
  </conditionalFormatting>
  <conditionalFormatting sqref="BK194">
    <cfRule type="cellIs" priority="13812" operator="equal">
      <formula>1</formula>
    </cfRule>
  </conditionalFormatting>
  <conditionalFormatting sqref="BE208">
    <cfRule type="cellIs" priority="13678" operator="equal">
      <formula>1</formula>
    </cfRule>
  </conditionalFormatting>
  <conditionalFormatting sqref="BE195">
    <cfRule type="cellIs" priority="13810" operator="equal">
      <formula>1</formula>
    </cfRule>
  </conditionalFormatting>
  <conditionalFormatting sqref="BG208">
    <cfRule type="cellIs" priority="13677" operator="equal">
      <formula>1</formula>
    </cfRule>
  </conditionalFormatting>
  <conditionalFormatting sqref="BF208">
    <cfRule type="cellIs" priority="13675" operator="equal">
      <formula>1</formula>
    </cfRule>
  </conditionalFormatting>
  <conditionalFormatting sqref="BJ195 BL195">
    <cfRule type="cellIs" priority="13807" operator="equal">
      <formula>1</formula>
    </cfRule>
  </conditionalFormatting>
  <conditionalFormatting sqref="BK208">
    <cfRule type="cellIs" priority="13672" operator="equal">
      <formula>1</formula>
    </cfRule>
  </conditionalFormatting>
  <conditionalFormatting sqref="BG209">
    <cfRule type="cellIs" priority="13669" operator="equal">
      <formula>1</formula>
    </cfRule>
  </conditionalFormatting>
  <conditionalFormatting sqref="BE209">
    <cfRule type="cellIs" priority="13670" operator="equal">
      <formula>1</formula>
    </cfRule>
  </conditionalFormatting>
  <conditionalFormatting sqref="BF209">
    <cfRule type="cellIs" priority="13667" operator="equal">
      <formula>1</formula>
    </cfRule>
  </conditionalFormatting>
  <conditionalFormatting sqref="BE198">
    <cfRule type="cellIs" priority="13758" operator="equal">
      <formula>1</formula>
    </cfRule>
  </conditionalFormatting>
  <conditionalFormatting sqref="BG198">
    <cfRule type="cellIs" priority="13757" operator="equal">
      <formula>1</formula>
    </cfRule>
  </conditionalFormatting>
  <conditionalFormatting sqref="BJ198 BL198">
    <cfRule type="cellIs" priority="13754" operator="equal">
      <formula>1</formula>
    </cfRule>
  </conditionalFormatting>
  <conditionalFormatting sqref="BK198">
    <cfRule type="cellIs" priority="13752" operator="equal">
      <formula>1</formula>
    </cfRule>
  </conditionalFormatting>
  <conditionalFormatting sqref="BF199">
    <cfRule type="cellIs" priority="13747" operator="equal">
      <formula>1</formula>
    </cfRule>
  </conditionalFormatting>
  <conditionalFormatting sqref="BG199">
    <cfRule type="cellIs" priority="13749" operator="equal">
      <formula>1</formula>
    </cfRule>
  </conditionalFormatting>
  <conditionalFormatting sqref="BJ199 BL199">
    <cfRule type="cellIs" priority="13746" operator="equal">
      <formula>1</formula>
    </cfRule>
  </conditionalFormatting>
  <conditionalFormatting sqref="BK199">
    <cfRule type="cellIs" priority="13744" operator="equal">
      <formula>1</formula>
    </cfRule>
  </conditionalFormatting>
  <conditionalFormatting sqref="BF200">
    <cfRule type="cellIs" priority="13739" operator="equal">
      <formula>1</formula>
    </cfRule>
  </conditionalFormatting>
  <conditionalFormatting sqref="BE200">
    <cfRule type="cellIs" priority="13742" operator="equal">
      <formula>1</formula>
    </cfRule>
  </conditionalFormatting>
  <conditionalFormatting sqref="BJ200 BL200">
    <cfRule type="cellIs" priority="13738" operator="equal">
      <formula>1</formula>
    </cfRule>
  </conditionalFormatting>
  <conditionalFormatting sqref="BK200">
    <cfRule type="cellIs" priority="13736" operator="equal">
      <formula>1</formula>
    </cfRule>
  </conditionalFormatting>
  <conditionalFormatting sqref="BF201">
    <cfRule type="cellIs" priority="13731" operator="equal">
      <formula>1</formula>
    </cfRule>
  </conditionalFormatting>
  <conditionalFormatting sqref="BE201">
    <cfRule type="cellIs" priority="13734" operator="equal">
      <formula>1</formula>
    </cfRule>
  </conditionalFormatting>
  <conditionalFormatting sqref="BG201">
    <cfRule type="cellIs" priority="13733" operator="equal">
      <formula>1</formula>
    </cfRule>
  </conditionalFormatting>
  <conditionalFormatting sqref="BJ201 BL201">
    <cfRule type="cellIs" priority="13730" operator="equal">
      <formula>1</formula>
    </cfRule>
  </conditionalFormatting>
  <conditionalFormatting sqref="BK201">
    <cfRule type="cellIs" priority="13728" operator="equal">
      <formula>1</formula>
    </cfRule>
  </conditionalFormatting>
  <conditionalFormatting sqref="BE202">
    <cfRule type="cellIs" priority="13726" operator="equal">
      <formula>1</formula>
    </cfRule>
  </conditionalFormatting>
  <conditionalFormatting sqref="BG202">
    <cfRule type="cellIs" priority="13725" operator="equal">
      <formula>1</formula>
    </cfRule>
  </conditionalFormatting>
  <conditionalFormatting sqref="BE203">
    <cfRule type="cellIs" priority="13718" operator="equal">
      <formula>1</formula>
    </cfRule>
  </conditionalFormatting>
  <conditionalFormatting sqref="BF204">
    <cfRule type="cellIs" priority="13707" operator="equal">
      <formula>1</formula>
    </cfRule>
  </conditionalFormatting>
  <conditionalFormatting sqref="BG204">
    <cfRule type="cellIs" priority="13709" operator="equal">
      <formula>1</formula>
    </cfRule>
  </conditionalFormatting>
  <conditionalFormatting sqref="BK204">
    <cfRule type="cellIs" priority="13704" operator="equal">
      <formula>1</formula>
    </cfRule>
  </conditionalFormatting>
  <conditionalFormatting sqref="BF205">
    <cfRule type="cellIs" priority="13699" operator="equal">
      <formula>1</formula>
    </cfRule>
  </conditionalFormatting>
  <conditionalFormatting sqref="BE205">
    <cfRule type="cellIs" priority="13702" operator="equal">
      <formula>1</formula>
    </cfRule>
  </conditionalFormatting>
  <conditionalFormatting sqref="BJ205 BL205">
    <cfRule type="cellIs" priority="13698" operator="equal">
      <formula>1</formula>
    </cfRule>
  </conditionalFormatting>
  <conditionalFormatting sqref="BE206">
    <cfRule type="cellIs" priority="13694" operator="equal">
      <formula>1</formula>
    </cfRule>
  </conditionalFormatting>
  <conditionalFormatting sqref="BG206">
    <cfRule type="cellIs" priority="13693" operator="equal">
      <formula>1</formula>
    </cfRule>
  </conditionalFormatting>
  <conditionalFormatting sqref="BJ206 BL206">
    <cfRule type="cellIs" priority="13690" operator="equal">
      <formula>1</formula>
    </cfRule>
  </conditionalFormatting>
  <conditionalFormatting sqref="BK206">
    <cfRule type="cellIs" priority="13688" operator="equal">
      <formula>1</formula>
    </cfRule>
  </conditionalFormatting>
  <conditionalFormatting sqref="BE207">
    <cfRule type="cellIs" priority="13686" operator="equal">
      <formula>1</formula>
    </cfRule>
  </conditionalFormatting>
  <conditionalFormatting sqref="BG207">
    <cfRule type="cellIs" priority="13685" operator="equal">
      <formula>1</formula>
    </cfRule>
  </conditionalFormatting>
  <conditionalFormatting sqref="BJ207 BL207">
    <cfRule type="cellIs" priority="13682" operator="equal">
      <formula>1</formula>
    </cfRule>
  </conditionalFormatting>
  <conditionalFormatting sqref="BK207">
    <cfRule type="cellIs" priority="13680" operator="equal">
      <formula>1</formula>
    </cfRule>
  </conditionalFormatting>
  <conditionalFormatting sqref="BJ208 BL208">
    <cfRule type="cellIs" priority="13674" operator="equal">
      <formula>1</formula>
    </cfRule>
  </conditionalFormatting>
  <conditionalFormatting sqref="BJ209 BL209">
    <cfRule type="cellIs" priority="13666" operator="equal">
      <formula>1</formula>
    </cfRule>
  </conditionalFormatting>
  <conditionalFormatting sqref="BK209">
    <cfRule type="cellIs" priority="13664" operator="equal">
      <formula>1</formula>
    </cfRule>
  </conditionalFormatting>
  <conditionalFormatting sqref="BJ222 BL222">
    <cfRule type="cellIs" priority="13575" operator="equal">
      <formula>1</formula>
    </cfRule>
  </conditionalFormatting>
  <conditionalFormatting sqref="BE221">
    <cfRule type="cellIs" priority="13585" operator="equal">
      <formula>1</formula>
    </cfRule>
  </conditionalFormatting>
  <conditionalFormatting sqref="BJ219 BL219">
    <cfRule type="cellIs" priority="13596" operator="equal">
      <formula>1</formula>
    </cfRule>
  </conditionalFormatting>
  <conditionalFormatting sqref="BF228">
    <cfRule type="cellIs" priority="13534" operator="equal">
      <formula>1</formula>
    </cfRule>
  </conditionalFormatting>
  <conditionalFormatting sqref="BK218">
    <cfRule type="cellIs" priority="13601" operator="equal">
      <formula>1</formula>
    </cfRule>
  </conditionalFormatting>
  <conditionalFormatting sqref="BJ237 BL237">
    <cfRule type="cellIs" priority="13470" operator="equal">
      <formula>1</formula>
    </cfRule>
  </conditionalFormatting>
  <conditionalFormatting sqref="BJ232 BL232">
    <cfRule type="cellIs" priority="13505" operator="equal">
      <formula>1</formula>
    </cfRule>
  </conditionalFormatting>
  <conditionalFormatting sqref="BF240">
    <cfRule type="cellIs" priority="13449" operator="equal">
      <formula>1</formula>
    </cfRule>
  </conditionalFormatting>
  <conditionalFormatting sqref="BF210">
    <cfRule type="cellIs" priority="13660" operator="equal">
      <formula>1</formula>
    </cfRule>
  </conditionalFormatting>
  <conditionalFormatting sqref="BE234">
    <cfRule type="cellIs" priority="13494" operator="equal">
      <formula>1</formula>
    </cfRule>
  </conditionalFormatting>
  <conditionalFormatting sqref="BK232">
    <cfRule type="cellIs" priority="13503" operator="equal">
      <formula>1</formula>
    </cfRule>
  </conditionalFormatting>
  <conditionalFormatting sqref="BF233">
    <cfRule type="cellIs" priority="13499" operator="equal">
      <formula>1</formula>
    </cfRule>
  </conditionalFormatting>
  <conditionalFormatting sqref="BK233">
    <cfRule type="cellIs" priority="13496" operator="equal">
      <formula>1</formula>
    </cfRule>
  </conditionalFormatting>
  <conditionalFormatting sqref="BG233">
    <cfRule type="cellIs" priority="13500" operator="equal">
      <formula>1</formula>
    </cfRule>
  </conditionalFormatting>
  <conditionalFormatting sqref="BE218">
    <cfRule type="cellIs" priority="13606" operator="equal">
      <formula>1</formula>
    </cfRule>
  </conditionalFormatting>
  <conditionalFormatting sqref="BK224">
    <cfRule type="cellIs" priority="13559" operator="equal">
      <formula>1</formula>
    </cfRule>
  </conditionalFormatting>
  <conditionalFormatting sqref="BK221">
    <cfRule type="cellIs" priority="13580" operator="equal">
      <formula>1</formula>
    </cfRule>
  </conditionalFormatting>
  <conditionalFormatting sqref="BE224">
    <cfRule type="cellIs" priority="13564" operator="equal">
      <formula>1</formula>
    </cfRule>
  </conditionalFormatting>
  <conditionalFormatting sqref="BF236">
    <cfRule type="cellIs" priority="13478" operator="equal">
      <formula>1</formula>
    </cfRule>
  </conditionalFormatting>
  <conditionalFormatting sqref="BK235">
    <cfRule type="cellIs" priority="13482" operator="equal">
      <formula>1</formula>
    </cfRule>
  </conditionalFormatting>
  <conditionalFormatting sqref="BG235">
    <cfRule type="cellIs" priority="13486" operator="equal">
      <formula>1</formula>
    </cfRule>
  </conditionalFormatting>
  <conditionalFormatting sqref="BJ234 BL234">
    <cfRule type="cellIs" priority="13491" operator="equal">
      <formula>1</formula>
    </cfRule>
  </conditionalFormatting>
  <conditionalFormatting sqref="BE240">
    <cfRule type="cellIs" priority="13452" operator="equal">
      <formula>1</formula>
    </cfRule>
  </conditionalFormatting>
  <conditionalFormatting sqref="BG240">
    <cfRule type="cellIs" priority="13451" operator="equal">
      <formula>1</formula>
    </cfRule>
  </conditionalFormatting>
  <conditionalFormatting sqref="BJ240 BL240">
    <cfRule type="cellIs" priority="13448" operator="equal">
      <formula>1</formula>
    </cfRule>
  </conditionalFormatting>
  <conditionalFormatting sqref="BK240">
    <cfRule type="cellIs" priority="13446" operator="equal">
      <formula>1</formula>
    </cfRule>
  </conditionalFormatting>
  <conditionalFormatting sqref="BK238">
    <cfRule type="cellIs" priority="13461" operator="equal">
      <formula>1</formula>
    </cfRule>
  </conditionalFormatting>
  <conditionalFormatting sqref="BE239">
    <cfRule type="cellIs" priority="13459" operator="equal">
      <formula>1</formula>
    </cfRule>
  </conditionalFormatting>
  <conditionalFormatting sqref="BF237">
    <cfRule type="cellIs" priority="13471" operator="equal">
      <formula>1</formula>
    </cfRule>
  </conditionalFormatting>
  <conditionalFormatting sqref="BG238">
    <cfRule type="cellIs" priority="13465" operator="equal">
      <formula>1</formula>
    </cfRule>
  </conditionalFormatting>
  <conditionalFormatting sqref="BF238">
    <cfRule type="cellIs" priority="13464" operator="equal">
      <formula>1</formula>
    </cfRule>
  </conditionalFormatting>
  <conditionalFormatting sqref="BG239">
    <cfRule type="cellIs" priority="13458" operator="equal">
      <formula>1</formula>
    </cfRule>
  </conditionalFormatting>
  <conditionalFormatting sqref="BF239">
    <cfRule type="cellIs" priority="13457" operator="equal">
      <formula>1</formula>
    </cfRule>
  </conditionalFormatting>
  <conditionalFormatting sqref="BF211">
    <cfRule type="cellIs" priority="13653" operator="equal">
      <formula>1</formula>
    </cfRule>
  </conditionalFormatting>
  <conditionalFormatting sqref="BG212">
    <cfRule type="cellIs" priority="13647" operator="equal">
      <formula>1</formula>
    </cfRule>
  </conditionalFormatting>
  <conditionalFormatting sqref="BF214">
    <cfRule type="cellIs" priority="13632" operator="equal">
      <formula>1</formula>
    </cfRule>
  </conditionalFormatting>
  <conditionalFormatting sqref="BG215">
    <cfRule type="cellIs" priority="13626" operator="equal">
      <formula>1</formula>
    </cfRule>
  </conditionalFormatting>
  <conditionalFormatting sqref="BK211">
    <cfRule type="cellIs" priority="13650" operator="equal">
      <formula>1</formula>
    </cfRule>
  </conditionalFormatting>
  <conditionalFormatting sqref="BF217">
    <cfRule type="cellIs" priority="13611" operator="equal">
      <formula>1</formula>
    </cfRule>
  </conditionalFormatting>
  <conditionalFormatting sqref="BE214">
    <cfRule type="cellIs" priority="13634" operator="equal">
      <formula>1</formula>
    </cfRule>
  </conditionalFormatting>
  <conditionalFormatting sqref="BE219">
    <cfRule type="cellIs" priority="13599" operator="equal">
      <formula>1</formula>
    </cfRule>
  </conditionalFormatting>
  <conditionalFormatting sqref="BF218">
    <cfRule type="cellIs" priority="13604" operator="equal">
      <formula>1</formula>
    </cfRule>
  </conditionalFormatting>
  <conditionalFormatting sqref="BE225">
    <cfRule type="cellIs" priority="13557" operator="equal">
      <formula>1</formula>
    </cfRule>
  </conditionalFormatting>
  <conditionalFormatting sqref="BK225">
    <cfRule type="cellIs" priority="13552" operator="equal">
      <formula>1</formula>
    </cfRule>
  </conditionalFormatting>
  <conditionalFormatting sqref="BJ226 BL226">
    <cfRule type="cellIs" priority="13547" operator="equal">
      <formula>1</formula>
    </cfRule>
  </conditionalFormatting>
  <conditionalFormatting sqref="BG225">
    <cfRule type="cellIs" priority="13556" operator="equal">
      <formula>1</formula>
    </cfRule>
  </conditionalFormatting>
  <conditionalFormatting sqref="BE229">
    <cfRule type="cellIs" priority="13529" operator="equal">
      <formula>1</formula>
    </cfRule>
  </conditionalFormatting>
  <conditionalFormatting sqref="BK229">
    <cfRule type="cellIs" priority="13524" operator="equal">
      <formula>1</formula>
    </cfRule>
  </conditionalFormatting>
  <conditionalFormatting sqref="BJ230 BL230">
    <cfRule type="cellIs" priority="13519" operator="equal">
      <formula>1</formula>
    </cfRule>
  </conditionalFormatting>
  <conditionalFormatting sqref="BF227">
    <cfRule type="cellIs" priority="13541" operator="equal">
      <formula>1</formula>
    </cfRule>
  </conditionalFormatting>
  <conditionalFormatting sqref="BE210">
    <cfRule type="cellIs" priority="13662" operator="equal">
      <formula>1</formula>
    </cfRule>
  </conditionalFormatting>
  <conditionalFormatting sqref="BG210">
    <cfRule type="cellIs" priority="13661" operator="equal">
      <formula>1</formula>
    </cfRule>
  </conditionalFormatting>
  <conditionalFormatting sqref="BJ210 BL210">
    <cfRule type="cellIs" priority="13659" operator="equal">
      <formula>1</formula>
    </cfRule>
  </conditionalFormatting>
  <conditionalFormatting sqref="BK210">
    <cfRule type="cellIs" priority="13657" operator="equal">
      <formula>1</formula>
    </cfRule>
  </conditionalFormatting>
  <conditionalFormatting sqref="BJ228 BL228">
    <cfRule type="cellIs" priority="13533" operator="equal">
      <formula>1</formula>
    </cfRule>
  </conditionalFormatting>
  <conditionalFormatting sqref="BE211">
    <cfRule type="cellIs" priority="13655" operator="equal">
      <formula>1</formula>
    </cfRule>
  </conditionalFormatting>
  <conditionalFormatting sqref="BG211">
    <cfRule type="cellIs" priority="13654" operator="equal">
      <formula>1</formula>
    </cfRule>
  </conditionalFormatting>
  <conditionalFormatting sqref="BJ211 BL211">
    <cfRule type="cellIs" priority="13652" operator="equal">
      <formula>1</formula>
    </cfRule>
  </conditionalFormatting>
  <conditionalFormatting sqref="BE212">
    <cfRule type="cellIs" priority="13648" operator="equal">
      <formula>1</formula>
    </cfRule>
  </conditionalFormatting>
  <conditionalFormatting sqref="BF212">
    <cfRule type="cellIs" priority="13646" operator="equal">
      <formula>1</formula>
    </cfRule>
  </conditionalFormatting>
  <conditionalFormatting sqref="BJ212 BL212">
    <cfRule type="cellIs" priority="13645" operator="equal">
      <formula>1</formula>
    </cfRule>
  </conditionalFormatting>
  <conditionalFormatting sqref="BK212">
    <cfRule type="cellIs" priority="13643" operator="equal">
      <formula>1</formula>
    </cfRule>
  </conditionalFormatting>
  <conditionalFormatting sqref="BK230">
    <cfRule type="cellIs" priority="13517" operator="equal">
      <formula>1</formula>
    </cfRule>
  </conditionalFormatting>
  <conditionalFormatting sqref="BE213">
    <cfRule type="cellIs" priority="13641" operator="equal">
      <formula>1</formula>
    </cfRule>
  </conditionalFormatting>
  <conditionalFormatting sqref="BG213">
    <cfRule type="cellIs" priority="13640" operator="equal">
      <formula>1</formula>
    </cfRule>
  </conditionalFormatting>
  <conditionalFormatting sqref="BF213">
    <cfRule type="cellIs" priority="13639" operator="equal">
      <formula>1</formula>
    </cfRule>
  </conditionalFormatting>
  <conditionalFormatting sqref="BJ213 BL213">
    <cfRule type="cellIs" priority="13638" operator="equal">
      <formula>1</formula>
    </cfRule>
  </conditionalFormatting>
  <conditionalFormatting sqref="BK213">
    <cfRule type="cellIs" priority="13636" operator="equal">
      <formula>1</formula>
    </cfRule>
  </conditionalFormatting>
  <conditionalFormatting sqref="BG214">
    <cfRule type="cellIs" priority="13633" operator="equal">
      <formula>1</formula>
    </cfRule>
  </conditionalFormatting>
  <conditionalFormatting sqref="BJ214 BL214">
    <cfRule type="cellIs" priority="13631" operator="equal">
      <formula>1</formula>
    </cfRule>
  </conditionalFormatting>
  <conditionalFormatting sqref="BK214">
    <cfRule type="cellIs" priority="13629" operator="equal">
      <formula>1</formula>
    </cfRule>
  </conditionalFormatting>
  <conditionalFormatting sqref="BE233">
    <cfRule type="cellIs" priority="13501" operator="equal">
      <formula>1</formula>
    </cfRule>
  </conditionalFormatting>
  <conditionalFormatting sqref="BE215">
    <cfRule type="cellIs" priority="13627" operator="equal">
      <formula>1</formula>
    </cfRule>
  </conditionalFormatting>
  <conditionalFormatting sqref="BF215">
    <cfRule type="cellIs" priority="13625" operator="equal">
      <formula>1</formula>
    </cfRule>
  </conditionalFormatting>
  <conditionalFormatting sqref="BJ215 BL215">
    <cfRule type="cellIs" priority="13624" operator="equal">
      <formula>1</formula>
    </cfRule>
  </conditionalFormatting>
  <conditionalFormatting sqref="BK215">
    <cfRule type="cellIs" priority="13622" operator="equal">
      <formula>1</formula>
    </cfRule>
  </conditionalFormatting>
  <conditionalFormatting sqref="BG234">
    <cfRule type="cellIs" priority="13493" operator="equal">
      <formula>1</formula>
    </cfRule>
  </conditionalFormatting>
  <conditionalFormatting sqref="BE216">
    <cfRule type="cellIs" priority="13620" operator="equal">
      <formula>1</formula>
    </cfRule>
  </conditionalFormatting>
  <conditionalFormatting sqref="BG216">
    <cfRule type="cellIs" priority="13619" operator="equal">
      <formula>1</formula>
    </cfRule>
  </conditionalFormatting>
  <conditionalFormatting sqref="BF216">
    <cfRule type="cellIs" priority="13618" operator="equal">
      <formula>1</formula>
    </cfRule>
  </conditionalFormatting>
  <conditionalFormatting sqref="BJ216 BL216">
    <cfRule type="cellIs" priority="13617" operator="equal">
      <formula>1</formula>
    </cfRule>
  </conditionalFormatting>
  <conditionalFormatting sqref="BK216">
    <cfRule type="cellIs" priority="13615" operator="equal">
      <formula>1</formula>
    </cfRule>
  </conditionalFormatting>
  <conditionalFormatting sqref="BE217">
    <cfRule type="cellIs" priority="13613" operator="equal">
      <formula>1</formula>
    </cfRule>
  </conditionalFormatting>
  <conditionalFormatting sqref="BG217">
    <cfRule type="cellIs" priority="13612" operator="equal">
      <formula>1</formula>
    </cfRule>
  </conditionalFormatting>
  <conditionalFormatting sqref="BJ217 BL217">
    <cfRule type="cellIs" priority="13610" operator="equal">
      <formula>1</formula>
    </cfRule>
  </conditionalFormatting>
  <conditionalFormatting sqref="BK217">
    <cfRule type="cellIs" priority="13608" operator="equal">
      <formula>1</formula>
    </cfRule>
  </conditionalFormatting>
  <conditionalFormatting sqref="BG218">
    <cfRule type="cellIs" priority="13605" operator="equal">
      <formula>1</formula>
    </cfRule>
  </conditionalFormatting>
  <conditionalFormatting sqref="BJ218 BL218">
    <cfRule type="cellIs" priority="13603" operator="equal">
      <formula>1</formula>
    </cfRule>
  </conditionalFormatting>
  <conditionalFormatting sqref="BJ239 BL239">
    <cfRule type="cellIs" priority="13456" operator="equal">
      <formula>1</formula>
    </cfRule>
  </conditionalFormatting>
  <conditionalFormatting sqref="BG219">
    <cfRule type="cellIs" priority="13598" operator="equal">
      <formula>1</formula>
    </cfRule>
  </conditionalFormatting>
  <conditionalFormatting sqref="BF219">
    <cfRule type="cellIs" priority="13597" operator="equal">
      <formula>1</formula>
    </cfRule>
  </conditionalFormatting>
  <conditionalFormatting sqref="BK219">
    <cfRule type="cellIs" priority="13594" operator="equal">
      <formula>1</formula>
    </cfRule>
  </conditionalFormatting>
  <conditionalFormatting sqref="BE220">
    <cfRule type="cellIs" priority="13592" operator="equal">
      <formula>1</formula>
    </cfRule>
  </conditionalFormatting>
  <conditionalFormatting sqref="BG220">
    <cfRule type="cellIs" priority="13591" operator="equal">
      <formula>1</formula>
    </cfRule>
  </conditionalFormatting>
  <conditionalFormatting sqref="BF220">
    <cfRule type="cellIs" priority="13590" operator="equal">
      <formula>1</formula>
    </cfRule>
  </conditionalFormatting>
  <conditionalFormatting sqref="BJ220 BL220">
    <cfRule type="cellIs" priority="13589" operator="equal">
      <formula>1</formula>
    </cfRule>
  </conditionalFormatting>
  <conditionalFormatting sqref="BK220">
    <cfRule type="cellIs" priority="13587" operator="equal">
      <formula>1</formula>
    </cfRule>
  </conditionalFormatting>
  <conditionalFormatting sqref="BK239">
    <cfRule type="cellIs" priority="13454" operator="equal">
      <formula>1</formula>
    </cfRule>
  </conditionalFormatting>
  <conditionalFormatting sqref="BG221">
    <cfRule type="cellIs" priority="13584" operator="equal">
      <formula>1</formula>
    </cfRule>
  </conditionalFormatting>
  <conditionalFormatting sqref="BF221">
    <cfRule type="cellIs" priority="13583" operator="equal">
      <formula>1</formula>
    </cfRule>
  </conditionalFormatting>
  <conditionalFormatting sqref="BJ221 BL221">
    <cfRule type="cellIs" priority="13582" operator="equal">
      <formula>1</formula>
    </cfRule>
  </conditionalFormatting>
  <conditionalFormatting sqref="BE222">
    <cfRule type="cellIs" priority="13578" operator="equal">
      <formula>1</formula>
    </cfRule>
  </conditionalFormatting>
  <conditionalFormatting sqref="BG222">
    <cfRule type="cellIs" priority="13577" operator="equal">
      <formula>1</formula>
    </cfRule>
  </conditionalFormatting>
  <conditionalFormatting sqref="BF222">
    <cfRule type="cellIs" priority="13576" operator="equal">
      <formula>1</formula>
    </cfRule>
  </conditionalFormatting>
  <conditionalFormatting sqref="BK222">
    <cfRule type="cellIs" priority="13573" operator="equal">
      <formula>1</formula>
    </cfRule>
  </conditionalFormatting>
  <conditionalFormatting sqref="BE223">
    <cfRule type="cellIs" priority="13571" operator="equal">
      <formula>1</formula>
    </cfRule>
  </conditionalFormatting>
  <conditionalFormatting sqref="BG223">
    <cfRule type="cellIs" priority="13570" operator="equal">
      <formula>1</formula>
    </cfRule>
  </conditionalFormatting>
  <conditionalFormatting sqref="BF223">
    <cfRule type="cellIs" priority="13569" operator="equal">
      <formula>1</formula>
    </cfRule>
  </conditionalFormatting>
  <conditionalFormatting sqref="BJ223 BL223">
    <cfRule type="cellIs" priority="13568" operator="equal">
      <formula>1</formula>
    </cfRule>
  </conditionalFormatting>
  <conditionalFormatting sqref="BK223">
    <cfRule type="cellIs" priority="13566" operator="equal">
      <formula>1</formula>
    </cfRule>
  </conditionalFormatting>
  <conditionalFormatting sqref="BG224">
    <cfRule type="cellIs" priority="13563" operator="equal">
      <formula>1</formula>
    </cfRule>
  </conditionalFormatting>
  <conditionalFormatting sqref="BF224">
    <cfRule type="cellIs" priority="13562" operator="equal">
      <formula>1</formula>
    </cfRule>
  </conditionalFormatting>
  <conditionalFormatting sqref="BJ224 BL224">
    <cfRule type="cellIs" priority="13561" operator="equal">
      <formula>1</formula>
    </cfRule>
  </conditionalFormatting>
  <conditionalFormatting sqref="BF225">
    <cfRule type="cellIs" priority="13555" operator="equal">
      <formula>1</formula>
    </cfRule>
  </conditionalFormatting>
  <conditionalFormatting sqref="BJ225 BL225">
    <cfRule type="cellIs" priority="13554" operator="equal">
      <formula>1</formula>
    </cfRule>
  </conditionalFormatting>
  <conditionalFormatting sqref="BE226">
    <cfRule type="cellIs" priority="13550" operator="equal">
      <formula>1</formula>
    </cfRule>
  </conditionalFormatting>
  <conditionalFormatting sqref="BG226">
    <cfRule type="cellIs" priority="13549" operator="equal">
      <formula>1</formula>
    </cfRule>
  </conditionalFormatting>
  <conditionalFormatting sqref="BF226">
    <cfRule type="cellIs" priority="13548" operator="equal">
      <formula>1</formula>
    </cfRule>
  </conditionalFormatting>
  <conditionalFormatting sqref="BK226">
    <cfRule type="cellIs" priority="13545" operator="equal">
      <formula>1</formula>
    </cfRule>
  </conditionalFormatting>
  <conditionalFormatting sqref="BE227">
    <cfRule type="cellIs" priority="13543" operator="equal">
      <formula>1</formula>
    </cfRule>
  </conditionalFormatting>
  <conditionalFormatting sqref="BG227">
    <cfRule type="cellIs" priority="13542" operator="equal">
      <formula>1</formula>
    </cfRule>
  </conditionalFormatting>
  <conditionalFormatting sqref="BJ227 BL227">
    <cfRule type="cellIs" priority="13540" operator="equal">
      <formula>1</formula>
    </cfRule>
  </conditionalFormatting>
  <conditionalFormatting sqref="BK227">
    <cfRule type="cellIs" priority="13538" operator="equal">
      <formula>1</formula>
    </cfRule>
  </conditionalFormatting>
  <conditionalFormatting sqref="BE228">
    <cfRule type="cellIs" priority="13536" operator="equal">
      <formula>1</formula>
    </cfRule>
  </conditionalFormatting>
  <conditionalFormatting sqref="BG228">
    <cfRule type="cellIs" priority="13535" operator="equal">
      <formula>1</formula>
    </cfRule>
  </conditionalFormatting>
  <conditionalFormatting sqref="BF241">
    <cfRule type="cellIs" priority="13411" operator="equal">
      <formula>1</formula>
    </cfRule>
  </conditionalFormatting>
  <conditionalFormatting sqref="BK228">
    <cfRule type="cellIs" priority="13531" operator="equal">
      <formula>1</formula>
    </cfRule>
  </conditionalFormatting>
  <conditionalFormatting sqref="BG229">
    <cfRule type="cellIs" priority="13528" operator="equal">
      <formula>1</formula>
    </cfRule>
  </conditionalFormatting>
  <conditionalFormatting sqref="BF229">
    <cfRule type="cellIs" priority="13527" operator="equal">
      <formula>1</formula>
    </cfRule>
  </conditionalFormatting>
  <conditionalFormatting sqref="BJ229 BL229">
    <cfRule type="cellIs" priority="13526" operator="equal">
      <formula>1</formula>
    </cfRule>
  </conditionalFormatting>
  <conditionalFormatting sqref="BE242">
    <cfRule type="cellIs" priority="13406" operator="equal">
      <formula>1</formula>
    </cfRule>
  </conditionalFormatting>
  <conditionalFormatting sqref="BE230">
    <cfRule type="cellIs" priority="13522" operator="equal">
      <formula>1</formula>
    </cfRule>
  </conditionalFormatting>
  <conditionalFormatting sqref="BG230">
    <cfRule type="cellIs" priority="13521" operator="equal">
      <formula>1</formula>
    </cfRule>
  </conditionalFormatting>
  <conditionalFormatting sqref="BF230">
    <cfRule type="cellIs" priority="13520" operator="equal">
      <formula>1</formula>
    </cfRule>
  </conditionalFormatting>
  <conditionalFormatting sqref="BG243">
    <cfRule type="cellIs" priority="13397" operator="equal">
      <formula>1</formula>
    </cfRule>
  </conditionalFormatting>
  <conditionalFormatting sqref="BE231">
    <cfRule type="cellIs" priority="13515" operator="equal">
      <formula>1</formula>
    </cfRule>
  </conditionalFormatting>
  <conditionalFormatting sqref="BG231">
    <cfRule type="cellIs" priority="13514" operator="equal">
      <formula>1</formula>
    </cfRule>
  </conditionalFormatting>
  <conditionalFormatting sqref="BF231">
    <cfRule type="cellIs" priority="13513" operator="equal">
      <formula>1</formula>
    </cfRule>
  </conditionalFormatting>
  <conditionalFormatting sqref="BJ231 BL231">
    <cfRule type="cellIs" priority="13512" operator="equal">
      <formula>1</formula>
    </cfRule>
  </conditionalFormatting>
  <conditionalFormatting sqref="BK231">
    <cfRule type="cellIs" priority="13510" operator="equal">
      <formula>1</formula>
    </cfRule>
  </conditionalFormatting>
  <conditionalFormatting sqref="BE232">
    <cfRule type="cellIs" priority="13508" operator="equal">
      <formula>1</formula>
    </cfRule>
  </conditionalFormatting>
  <conditionalFormatting sqref="BG232">
    <cfRule type="cellIs" priority="13507" operator="equal">
      <formula>1</formula>
    </cfRule>
  </conditionalFormatting>
  <conditionalFormatting sqref="BF232">
    <cfRule type="cellIs" priority="13506" operator="equal">
      <formula>1</formula>
    </cfRule>
  </conditionalFormatting>
  <conditionalFormatting sqref="BJ245 BL245">
    <cfRule type="cellIs" priority="13378" operator="equal">
      <formula>1</formula>
    </cfRule>
  </conditionalFormatting>
  <conditionalFormatting sqref="BK245">
    <cfRule type="cellIs" priority="13376" operator="equal">
      <formula>1</formula>
    </cfRule>
  </conditionalFormatting>
  <conditionalFormatting sqref="BF245">
    <cfRule type="cellIs" priority="13379" operator="equal">
      <formula>1</formula>
    </cfRule>
  </conditionalFormatting>
  <conditionalFormatting sqref="BG246">
    <cfRule type="cellIs" priority="13373" operator="equal">
      <formula>1</formula>
    </cfRule>
  </conditionalFormatting>
  <conditionalFormatting sqref="BF246">
    <cfRule type="cellIs" priority="13371" operator="equal">
      <formula>1</formula>
    </cfRule>
  </conditionalFormatting>
  <conditionalFormatting sqref="BJ233 BL233">
    <cfRule type="cellIs" priority="13498" operator="equal">
      <formula>1</formula>
    </cfRule>
  </conditionalFormatting>
  <conditionalFormatting sqref="BK246">
    <cfRule type="cellIs" priority="13368" operator="equal">
      <formula>1</formula>
    </cfRule>
  </conditionalFormatting>
  <conditionalFormatting sqref="BJ246 BL246">
    <cfRule type="cellIs" priority="13370" operator="equal">
      <formula>1</formula>
    </cfRule>
  </conditionalFormatting>
  <conditionalFormatting sqref="BE247">
    <cfRule type="cellIs" priority="13366" operator="equal">
      <formula>1</formula>
    </cfRule>
  </conditionalFormatting>
  <conditionalFormatting sqref="BF234">
    <cfRule type="cellIs" priority="13492" operator="equal">
      <formula>1</formula>
    </cfRule>
  </conditionalFormatting>
  <conditionalFormatting sqref="BJ247 BL247">
    <cfRule type="cellIs" priority="13362" operator="equal">
      <formula>1</formula>
    </cfRule>
  </conditionalFormatting>
  <conditionalFormatting sqref="BK234">
    <cfRule type="cellIs" priority="13489" operator="equal">
      <formula>1</formula>
    </cfRule>
  </conditionalFormatting>
  <conditionalFormatting sqref="BE235">
    <cfRule type="cellIs" priority="13487" operator="equal">
      <formula>1</formula>
    </cfRule>
  </conditionalFormatting>
  <conditionalFormatting sqref="BG248">
    <cfRule type="cellIs" priority="13357" operator="equal">
      <formula>1</formula>
    </cfRule>
  </conditionalFormatting>
  <conditionalFormatting sqref="BF235">
    <cfRule type="cellIs" priority="13485" operator="equal">
      <formula>1</formula>
    </cfRule>
  </conditionalFormatting>
  <conditionalFormatting sqref="BJ235 BL235">
    <cfRule type="cellIs" priority="13484" operator="equal">
      <formula>1</formula>
    </cfRule>
  </conditionalFormatting>
  <conditionalFormatting sqref="BK248">
    <cfRule type="cellIs" priority="13352" operator="equal">
      <formula>1</formula>
    </cfRule>
  </conditionalFormatting>
  <conditionalFormatting sqref="BE236">
    <cfRule type="cellIs" priority="13480" operator="equal">
      <formula>1</formula>
    </cfRule>
  </conditionalFormatting>
  <conditionalFormatting sqref="BG236">
    <cfRule type="cellIs" priority="13479" operator="equal">
      <formula>1</formula>
    </cfRule>
  </conditionalFormatting>
  <conditionalFormatting sqref="BF249">
    <cfRule type="cellIs" priority="13347" operator="equal">
      <formula>1</formula>
    </cfRule>
  </conditionalFormatting>
  <conditionalFormatting sqref="BJ236 BL236">
    <cfRule type="cellIs" priority="13477" operator="equal">
      <formula>1</formula>
    </cfRule>
  </conditionalFormatting>
  <conditionalFormatting sqref="BK236">
    <cfRule type="cellIs" priority="13475" operator="equal">
      <formula>1</formula>
    </cfRule>
  </conditionalFormatting>
  <conditionalFormatting sqref="BE237">
    <cfRule type="cellIs" priority="13473" operator="equal">
      <formula>1</formula>
    </cfRule>
  </conditionalFormatting>
  <conditionalFormatting sqref="BG237">
    <cfRule type="cellIs" priority="13472" operator="equal">
      <formula>1</formula>
    </cfRule>
  </conditionalFormatting>
  <conditionalFormatting sqref="BF250">
    <cfRule type="cellIs" priority="13339" operator="equal">
      <formula>1</formula>
    </cfRule>
  </conditionalFormatting>
  <conditionalFormatting sqref="BK237">
    <cfRule type="cellIs" priority="13468" operator="equal">
      <formula>1</formula>
    </cfRule>
  </conditionalFormatting>
  <conditionalFormatting sqref="BE251">
    <cfRule type="cellIs" priority="13334" operator="equal">
      <formula>1</formula>
    </cfRule>
  </conditionalFormatting>
  <conditionalFormatting sqref="BE238">
    <cfRule type="cellIs" priority="13466" operator="equal">
      <formula>1</formula>
    </cfRule>
  </conditionalFormatting>
  <conditionalFormatting sqref="BG251">
    <cfRule type="cellIs" priority="13333" operator="equal">
      <formula>1</formula>
    </cfRule>
  </conditionalFormatting>
  <conditionalFormatting sqref="BF251">
    <cfRule type="cellIs" priority="13331" operator="equal">
      <formula>1</formula>
    </cfRule>
  </conditionalFormatting>
  <conditionalFormatting sqref="BJ238 BL238">
    <cfRule type="cellIs" priority="13463" operator="equal">
      <formula>1</formula>
    </cfRule>
  </conditionalFormatting>
  <conditionalFormatting sqref="BK251">
    <cfRule type="cellIs" priority="13328" operator="equal">
      <formula>1</formula>
    </cfRule>
  </conditionalFormatting>
  <conditionalFormatting sqref="BG252">
    <cfRule type="cellIs" priority="13325" operator="equal">
      <formula>1</formula>
    </cfRule>
  </conditionalFormatting>
  <conditionalFormatting sqref="BE252">
    <cfRule type="cellIs" priority="13326" operator="equal">
      <formula>1</formula>
    </cfRule>
  </conditionalFormatting>
  <conditionalFormatting sqref="BF252">
    <cfRule type="cellIs" priority="13323" operator="equal">
      <formula>1</formula>
    </cfRule>
  </conditionalFormatting>
  <conditionalFormatting sqref="BE241">
    <cfRule type="cellIs" priority="13414" operator="equal">
      <formula>1</formula>
    </cfRule>
  </conditionalFormatting>
  <conditionalFormatting sqref="BG241">
    <cfRule type="cellIs" priority="13413" operator="equal">
      <formula>1</formula>
    </cfRule>
  </conditionalFormatting>
  <conditionalFormatting sqref="BJ241 BL241">
    <cfRule type="cellIs" priority="13410" operator="equal">
      <formula>1</formula>
    </cfRule>
  </conditionalFormatting>
  <conditionalFormatting sqref="BK241">
    <cfRule type="cellIs" priority="13408" operator="equal">
      <formula>1</formula>
    </cfRule>
  </conditionalFormatting>
  <conditionalFormatting sqref="BF242">
    <cfRule type="cellIs" priority="13403" operator="equal">
      <formula>1</formula>
    </cfRule>
  </conditionalFormatting>
  <conditionalFormatting sqref="BG242">
    <cfRule type="cellIs" priority="13405" operator="equal">
      <formula>1</formula>
    </cfRule>
  </conditionalFormatting>
  <conditionalFormatting sqref="BJ242 BL242">
    <cfRule type="cellIs" priority="13402" operator="equal">
      <formula>1</formula>
    </cfRule>
  </conditionalFormatting>
  <conditionalFormatting sqref="BK242">
    <cfRule type="cellIs" priority="13400" operator="equal">
      <formula>1</formula>
    </cfRule>
  </conditionalFormatting>
  <conditionalFormatting sqref="BF243">
    <cfRule type="cellIs" priority="13395" operator="equal">
      <formula>1</formula>
    </cfRule>
  </conditionalFormatting>
  <conditionalFormatting sqref="BE243">
    <cfRule type="cellIs" priority="13398" operator="equal">
      <formula>1</formula>
    </cfRule>
  </conditionalFormatting>
  <conditionalFormatting sqref="BJ243 BL243">
    <cfRule type="cellIs" priority="13394" operator="equal">
      <formula>1</formula>
    </cfRule>
  </conditionalFormatting>
  <conditionalFormatting sqref="BK243">
    <cfRule type="cellIs" priority="13392" operator="equal">
      <formula>1</formula>
    </cfRule>
  </conditionalFormatting>
  <conditionalFormatting sqref="BF244">
    <cfRule type="cellIs" priority="13387" operator="equal">
      <formula>1</formula>
    </cfRule>
  </conditionalFormatting>
  <conditionalFormatting sqref="BE244">
    <cfRule type="cellIs" priority="13390" operator="equal">
      <formula>1</formula>
    </cfRule>
  </conditionalFormatting>
  <conditionalFormatting sqref="BG244">
    <cfRule type="cellIs" priority="13389" operator="equal">
      <formula>1</formula>
    </cfRule>
  </conditionalFormatting>
  <conditionalFormatting sqref="BJ244 BL244">
    <cfRule type="cellIs" priority="13386" operator="equal">
      <formula>1</formula>
    </cfRule>
  </conditionalFormatting>
  <conditionalFormatting sqref="BK244">
    <cfRule type="cellIs" priority="13384" operator="equal">
      <formula>1</formula>
    </cfRule>
  </conditionalFormatting>
  <conditionalFormatting sqref="BE245">
    <cfRule type="cellIs" priority="13382" operator="equal">
      <formula>1</formula>
    </cfRule>
  </conditionalFormatting>
  <conditionalFormatting sqref="BG245">
    <cfRule type="cellIs" priority="13381" operator="equal">
      <formula>1</formula>
    </cfRule>
  </conditionalFormatting>
  <conditionalFormatting sqref="BE246">
    <cfRule type="cellIs" priority="13374" operator="equal">
      <formula>1</formula>
    </cfRule>
  </conditionalFormatting>
  <conditionalFormatting sqref="BF247">
    <cfRule type="cellIs" priority="13363" operator="equal">
      <formula>1</formula>
    </cfRule>
  </conditionalFormatting>
  <conditionalFormatting sqref="BG247">
    <cfRule type="cellIs" priority="13365" operator="equal">
      <formula>1</formula>
    </cfRule>
  </conditionalFormatting>
  <conditionalFormatting sqref="BK247">
    <cfRule type="cellIs" priority="13360" operator="equal">
      <formula>1</formula>
    </cfRule>
  </conditionalFormatting>
  <conditionalFormatting sqref="BF248">
    <cfRule type="cellIs" priority="13355" operator="equal">
      <formula>1</formula>
    </cfRule>
  </conditionalFormatting>
  <conditionalFormatting sqref="BE248">
    <cfRule type="cellIs" priority="13358" operator="equal">
      <formula>1</formula>
    </cfRule>
  </conditionalFormatting>
  <conditionalFormatting sqref="BJ248 BL248">
    <cfRule type="cellIs" priority="13354" operator="equal">
      <formula>1</formula>
    </cfRule>
  </conditionalFormatting>
  <conditionalFormatting sqref="BE249">
    <cfRule type="cellIs" priority="13350" operator="equal">
      <formula>1</formula>
    </cfRule>
  </conditionalFormatting>
  <conditionalFormatting sqref="BG249">
    <cfRule type="cellIs" priority="13349" operator="equal">
      <formula>1</formula>
    </cfRule>
  </conditionalFormatting>
  <conditionalFormatting sqref="BJ249 BL249">
    <cfRule type="cellIs" priority="13346" operator="equal">
      <formula>1</formula>
    </cfRule>
  </conditionalFormatting>
  <conditionalFormatting sqref="BK249">
    <cfRule type="cellIs" priority="13344" operator="equal">
      <formula>1</formula>
    </cfRule>
  </conditionalFormatting>
  <conditionalFormatting sqref="BE250">
    <cfRule type="cellIs" priority="13342" operator="equal">
      <formula>1</formula>
    </cfRule>
  </conditionalFormatting>
  <conditionalFormatting sqref="BG250">
    <cfRule type="cellIs" priority="13341" operator="equal">
      <formula>1</formula>
    </cfRule>
  </conditionalFormatting>
  <conditionalFormatting sqref="BJ250 BL250">
    <cfRule type="cellIs" priority="13338" operator="equal">
      <formula>1</formula>
    </cfRule>
  </conditionalFormatting>
  <conditionalFormatting sqref="BK250">
    <cfRule type="cellIs" priority="13336" operator="equal">
      <formula>1</formula>
    </cfRule>
  </conditionalFormatting>
  <conditionalFormatting sqref="BJ251 BL251">
    <cfRule type="cellIs" priority="13330" operator="equal">
      <formula>1</formula>
    </cfRule>
  </conditionalFormatting>
  <conditionalFormatting sqref="BJ252 BL252">
    <cfRule type="cellIs" priority="13322" operator="equal">
      <formula>1</formula>
    </cfRule>
  </conditionalFormatting>
  <conditionalFormatting sqref="BK252">
    <cfRule type="cellIs" priority="13320" operator="equal">
      <formula>1</formula>
    </cfRule>
  </conditionalFormatting>
  <conditionalFormatting sqref="BJ265 BL265">
    <cfRule type="cellIs" priority="13231" operator="equal">
      <formula>1</formula>
    </cfRule>
  </conditionalFormatting>
  <conditionalFormatting sqref="BE264">
    <cfRule type="cellIs" priority="13241" operator="equal">
      <formula>1</formula>
    </cfRule>
  </conditionalFormatting>
  <conditionalFormatting sqref="BJ262 BL262">
    <cfRule type="cellIs" priority="13252" operator="equal">
      <formula>1</formula>
    </cfRule>
  </conditionalFormatting>
  <conditionalFormatting sqref="BF271">
    <cfRule type="cellIs" priority="13190" operator="equal">
      <formula>1</formula>
    </cfRule>
  </conditionalFormatting>
  <conditionalFormatting sqref="BK261">
    <cfRule type="cellIs" priority="13257" operator="equal">
      <formula>1</formula>
    </cfRule>
  </conditionalFormatting>
  <conditionalFormatting sqref="BJ280 BL280">
    <cfRule type="cellIs" priority="13126" operator="equal">
      <formula>1</formula>
    </cfRule>
  </conditionalFormatting>
  <conditionalFormatting sqref="BJ275 BL275">
    <cfRule type="cellIs" priority="13161" operator="equal">
      <formula>1</formula>
    </cfRule>
  </conditionalFormatting>
  <conditionalFormatting sqref="BF283">
    <cfRule type="cellIs" priority="13105" operator="equal">
      <formula>1</formula>
    </cfRule>
  </conditionalFormatting>
  <conditionalFormatting sqref="BF253">
    <cfRule type="cellIs" priority="13316" operator="equal">
      <formula>1</formula>
    </cfRule>
  </conditionalFormatting>
  <conditionalFormatting sqref="BE277">
    <cfRule type="cellIs" priority="13150" operator="equal">
      <formula>1</formula>
    </cfRule>
  </conditionalFormatting>
  <conditionalFormatting sqref="BK275">
    <cfRule type="cellIs" priority="13159" operator="equal">
      <formula>1</formula>
    </cfRule>
  </conditionalFormatting>
  <conditionalFormatting sqref="BF276">
    <cfRule type="cellIs" priority="13155" operator="equal">
      <formula>1</formula>
    </cfRule>
  </conditionalFormatting>
  <conditionalFormatting sqref="BK276">
    <cfRule type="cellIs" priority="13152" operator="equal">
      <formula>1</formula>
    </cfRule>
  </conditionalFormatting>
  <conditionalFormatting sqref="BG276">
    <cfRule type="cellIs" priority="13156" operator="equal">
      <formula>1</formula>
    </cfRule>
  </conditionalFormatting>
  <conditionalFormatting sqref="BE261">
    <cfRule type="cellIs" priority="13262" operator="equal">
      <formula>1</formula>
    </cfRule>
  </conditionalFormatting>
  <conditionalFormatting sqref="BK267">
    <cfRule type="cellIs" priority="13215" operator="equal">
      <formula>1</formula>
    </cfRule>
  </conditionalFormatting>
  <conditionalFormatting sqref="BK264">
    <cfRule type="cellIs" priority="13236" operator="equal">
      <formula>1</formula>
    </cfRule>
  </conditionalFormatting>
  <conditionalFormatting sqref="BE267">
    <cfRule type="cellIs" priority="13220" operator="equal">
      <formula>1</formula>
    </cfRule>
  </conditionalFormatting>
  <conditionalFormatting sqref="BF279">
    <cfRule type="cellIs" priority="13134" operator="equal">
      <formula>1</formula>
    </cfRule>
  </conditionalFormatting>
  <conditionalFormatting sqref="BK278">
    <cfRule type="cellIs" priority="13138" operator="equal">
      <formula>1</formula>
    </cfRule>
  </conditionalFormatting>
  <conditionalFormatting sqref="BG278">
    <cfRule type="cellIs" priority="13142" operator="equal">
      <formula>1</formula>
    </cfRule>
  </conditionalFormatting>
  <conditionalFormatting sqref="BJ277 BL277">
    <cfRule type="cellIs" priority="13147" operator="equal">
      <formula>1</formula>
    </cfRule>
  </conditionalFormatting>
  <conditionalFormatting sqref="BE283">
    <cfRule type="cellIs" priority="13108" operator="equal">
      <formula>1</formula>
    </cfRule>
  </conditionalFormatting>
  <conditionalFormatting sqref="BG283">
    <cfRule type="cellIs" priority="13107" operator="equal">
      <formula>1</formula>
    </cfRule>
  </conditionalFormatting>
  <conditionalFormatting sqref="BJ283 BL283">
    <cfRule type="cellIs" priority="13104" operator="equal">
      <formula>1</formula>
    </cfRule>
  </conditionalFormatting>
  <conditionalFormatting sqref="BK283">
    <cfRule type="cellIs" priority="13102" operator="equal">
      <formula>1</formula>
    </cfRule>
  </conditionalFormatting>
  <conditionalFormatting sqref="BK281">
    <cfRule type="cellIs" priority="13117" operator="equal">
      <formula>1</formula>
    </cfRule>
  </conditionalFormatting>
  <conditionalFormatting sqref="BE282">
    <cfRule type="cellIs" priority="13115" operator="equal">
      <formula>1</formula>
    </cfRule>
  </conditionalFormatting>
  <conditionalFormatting sqref="BF280">
    <cfRule type="cellIs" priority="13127" operator="equal">
      <formula>1</formula>
    </cfRule>
  </conditionalFormatting>
  <conditionalFormatting sqref="BG281">
    <cfRule type="cellIs" priority="13121" operator="equal">
      <formula>1</formula>
    </cfRule>
  </conditionalFormatting>
  <conditionalFormatting sqref="BF281">
    <cfRule type="cellIs" priority="13120" operator="equal">
      <formula>1</formula>
    </cfRule>
  </conditionalFormatting>
  <conditionalFormatting sqref="BG282">
    <cfRule type="cellIs" priority="13114" operator="equal">
      <formula>1</formula>
    </cfRule>
  </conditionalFormatting>
  <conditionalFormatting sqref="BF282">
    <cfRule type="cellIs" priority="13113" operator="equal">
      <formula>1</formula>
    </cfRule>
  </conditionalFormatting>
  <conditionalFormatting sqref="BF254">
    <cfRule type="cellIs" priority="13309" operator="equal">
      <formula>1</formula>
    </cfRule>
  </conditionalFormatting>
  <conditionalFormatting sqref="BG255">
    <cfRule type="cellIs" priority="13303" operator="equal">
      <formula>1</formula>
    </cfRule>
  </conditionalFormatting>
  <conditionalFormatting sqref="BF257">
    <cfRule type="cellIs" priority="13288" operator="equal">
      <formula>1</formula>
    </cfRule>
  </conditionalFormatting>
  <conditionalFormatting sqref="BG258">
    <cfRule type="cellIs" priority="13282" operator="equal">
      <formula>1</formula>
    </cfRule>
  </conditionalFormatting>
  <conditionalFormatting sqref="BK254">
    <cfRule type="cellIs" priority="13306" operator="equal">
      <formula>1</formula>
    </cfRule>
  </conditionalFormatting>
  <conditionalFormatting sqref="BF260">
    <cfRule type="cellIs" priority="13267" operator="equal">
      <formula>1</formula>
    </cfRule>
  </conditionalFormatting>
  <conditionalFormatting sqref="BE257">
    <cfRule type="cellIs" priority="13290" operator="equal">
      <formula>1</formula>
    </cfRule>
  </conditionalFormatting>
  <conditionalFormatting sqref="BE262">
    <cfRule type="cellIs" priority="13255" operator="equal">
      <formula>1</formula>
    </cfRule>
  </conditionalFormatting>
  <conditionalFormatting sqref="BF261">
    <cfRule type="cellIs" priority="13260" operator="equal">
      <formula>1</formula>
    </cfRule>
  </conditionalFormatting>
  <conditionalFormatting sqref="BE268">
    <cfRule type="cellIs" priority="13213" operator="equal">
      <formula>1</formula>
    </cfRule>
  </conditionalFormatting>
  <conditionalFormatting sqref="BK268">
    <cfRule type="cellIs" priority="13208" operator="equal">
      <formula>1</formula>
    </cfRule>
  </conditionalFormatting>
  <conditionalFormatting sqref="BJ269 BL269">
    <cfRule type="cellIs" priority="13203" operator="equal">
      <formula>1</formula>
    </cfRule>
  </conditionalFormatting>
  <conditionalFormatting sqref="BG268">
    <cfRule type="cellIs" priority="13212" operator="equal">
      <formula>1</formula>
    </cfRule>
  </conditionalFormatting>
  <conditionalFormatting sqref="BE272">
    <cfRule type="cellIs" priority="13185" operator="equal">
      <formula>1</formula>
    </cfRule>
  </conditionalFormatting>
  <conditionalFormatting sqref="BK272">
    <cfRule type="cellIs" priority="13180" operator="equal">
      <formula>1</formula>
    </cfRule>
  </conditionalFormatting>
  <conditionalFormatting sqref="BJ273 BL273">
    <cfRule type="cellIs" priority="13175" operator="equal">
      <formula>1</formula>
    </cfRule>
  </conditionalFormatting>
  <conditionalFormatting sqref="BF270">
    <cfRule type="cellIs" priority="13197" operator="equal">
      <formula>1</formula>
    </cfRule>
  </conditionalFormatting>
  <conditionalFormatting sqref="BE253">
    <cfRule type="cellIs" priority="13318" operator="equal">
      <formula>1</formula>
    </cfRule>
  </conditionalFormatting>
  <conditionalFormatting sqref="BG253">
    <cfRule type="cellIs" priority="13317" operator="equal">
      <formula>1</formula>
    </cfRule>
  </conditionalFormatting>
  <conditionalFormatting sqref="BJ253 BL253">
    <cfRule type="cellIs" priority="13315" operator="equal">
      <formula>1</formula>
    </cfRule>
  </conditionalFormatting>
  <conditionalFormatting sqref="BK253">
    <cfRule type="cellIs" priority="13313" operator="equal">
      <formula>1</formula>
    </cfRule>
  </conditionalFormatting>
  <conditionalFormatting sqref="BJ271 BL271">
    <cfRule type="cellIs" priority="13189" operator="equal">
      <formula>1</formula>
    </cfRule>
  </conditionalFormatting>
  <conditionalFormatting sqref="BE254">
    <cfRule type="cellIs" priority="13311" operator="equal">
      <formula>1</formula>
    </cfRule>
  </conditionalFormatting>
  <conditionalFormatting sqref="BG254">
    <cfRule type="cellIs" priority="13310" operator="equal">
      <formula>1</formula>
    </cfRule>
  </conditionalFormatting>
  <conditionalFormatting sqref="BJ254 BL254">
    <cfRule type="cellIs" priority="13308" operator="equal">
      <formula>1</formula>
    </cfRule>
  </conditionalFormatting>
  <conditionalFormatting sqref="BE255">
    <cfRule type="cellIs" priority="13304" operator="equal">
      <formula>1</formula>
    </cfRule>
  </conditionalFormatting>
  <conditionalFormatting sqref="BF255">
    <cfRule type="cellIs" priority="13302" operator="equal">
      <formula>1</formula>
    </cfRule>
  </conditionalFormatting>
  <conditionalFormatting sqref="BJ255 BL255">
    <cfRule type="cellIs" priority="13301" operator="equal">
      <formula>1</formula>
    </cfRule>
  </conditionalFormatting>
  <conditionalFormatting sqref="BK255">
    <cfRule type="cellIs" priority="13299" operator="equal">
      <formula>1</formula>
    </cfRule>
  </conditionalFormatting>
  <conditionalFormatting sqref="BK273">
    <cfRule type="cellIs" priority="13173" operator="equal">
      <formula>1</formula>
    </cfRule>
  </conditionalFormatting>
  <conditionalFormatting sqref="BE256">
    <cfRule type="cellIs" priority="13297" operator="equal">
      <formula>1</formula>
    </cfRule>
  </conditionalFormatting>
  <conditionalFormatting sqref="BG256">
    <cfRule type="cellIs" priority="13296" operator="equal">
      <formula>1</formula>
    </cfRule>
  </conditionalFormatting>
  <conditionalFormatting sqref="BF256">
    <cfRule type="cellIs" priority="13295" operator="equal">
      <formula>1</formula>
    </cfRule>
  </conditionalFormatting>
  <conditionalFormatting sqref="BJ256 BL256">
    <cfRule type="cellIs" priority="13294" operator="equal">
      <formula>1</formula>
    </cfRule>
  </conditionalFormatting>
  <conditionalFormatting sqref="BK256">
    <cfRule type="cellIs" priority="13292" operator="equal">
      <formula>1</formula>
    </cfRule>
  </conditionalFormatting>
  <conditionalFormatting sqref="BG257">
    <cfRule type="cellIs" priority="13289" operator="equal">
      <formula>1</formula>
    </cfRule>
  </conditionalFormatting>
  <conditionalFormatting sqref="BJ257 BL257">
    <cfRule type="cellIs" priority="13287" operator="equal">
      <formula>1</formula>
    </cfRule>
  </conditionalFormatting>
  <conditionalFormatting sqref="BK257">
    <cfRule type="cellIs" priority="13285" operator="equal">
      <formula>1</formula>
    </cfRule>
  </conditionalFormatting>
  <conditionalFormatting sqref="BE276">
    <cfRule type="cellIs" priority="13157" operator="equal">
      <formula>1</formula>
    </cfRule>
  </conditionalFormatting>
  <conditionalFormatting sqref="BE258">
    <cfRule type="cellIs" priority="13283" operator="equal">
      <formula>1</formula>
    </cfRule>
  </conditionalFormatting>
  <conditionalFormatting sqref="BF258">
    <cfRule type="cellIs" priority="13281" operator="equal">
      <formula>1</formula>
    </cfRule>
  </conditionalFormatting>
  <conditionalFormatting sqref="BJ258 BL258">
    <cfRule type="cellIs" priority="13280" operator="equal">
      <formula>1</formula>
    </cfRule>
  </conditionalFormatting>
  <conditionalFormatting sqref="BK258">
    <cfRule type="cellIs" priority="13278" operator="equal">
      <formula>1</formula>
    </cfRule>
  </conditionalFormatting>
  <conditionalFormatting sqref="BG277">
    <cfRule type="cellIs" priority="13149" operator="equal">
      <formula>1</formula>
    </cfRule>
  </conditionalFormatting>
  <conditionalFormatting sqref="BE259">
    <cfRule type="cellIs" priority="13276" operator="equal">
      <formula>1</formula>
    </cfRule>
  </conditionalFormatting>
  <conditionalFormatting sqref="BG259">
    <cfRule type="cellIs" priority="13275" operator="equal">
      <formula>1</formula>
    </cfRule>
  </conditionalFormatting>
  <conditionalFormatting sqref="BF259">
    <cfRule type="cellIs" priority="13274" operator="equal">
      <formula>1</formula>
    </cfRule>
  </conditionalFormatting>
  <conditionalFormatting sqref="BJ259 BL259">
    <cfRule type="cellIs" priority="13273" operator="equal">
      <formula>1</formula>
    </cfRule>
  </conditionalFormatting>
  <conditionalFormatting sqref="BK259">
    <cfRule type="cellIs" priority="13271" operator="equal">
      <formula>1</formula>
    </cfRule>
  </conditionalFormatting>
  <conditionalFormatting sqref="BE260">
    <cfRule type="cellIs" priority="13269" operator="equal">
      <formula>1</formula>
    </cfRule>
  </conditionalFormatting>
  <conditionalFormatting sqref="BG260">
    <cfRule type="cellIs" priority="13268" operator="equal">
      <formula>1</formula>
    </cfRule>
  </conditionalFormatting>
  <conditionalFormatting sqref="BJ260 BL260">
    <cfRule type="cellIs" priority="13266" operator="equal">
      <formula>1</formula>
    </cfRule>
  </conditionalFormatting>
  <conditionalFormatting sqref="BK260">
    <cfRule type="cellIs" priority="13264" operator="equal">
      <formula>1</formula>
    </cfRule>
  </conditionalFormatting>
  <conditionalFormatting sqref="BG261">
    <cfRule type="cellIs" priority="13261" operator="equal">
      <formula>1</formula>
    </cfRule>
  </conditionalFormatting>
  <conditionalFormatting sqref="BJ261 BL261">
    <cfRule type="cellIs" priority="13259" operator="equal">
      <formula>1</formula>
    </cfRule>
  </conditionalFormatting>
  <conditionalFormatting sqref="BJ282 BL282">
    <cfRule type="cellIs" priority="13112" operator="equal">
      <formula>1</formula>
    </cfRule>
  </conditionalFormatting>
  <conditionalFormatting sqref="BG262">
    <cfRule type="cellIs" priority="13254" operator="equal">
      <formula>1</formula>
    </cfRule>
  </conditionalFormatting>
  <conditionalFormatting sqref="BF262">
    <cfRule type="cellIs" priority="13253" operator="equal">
      <formula>1</formula>
    </cfRule>
  </conditionalFormatting>
  <conditionalFormatting sqref="BK262">
    <cfRule type="cellIs" priority="13250" operator="equal">
      <formula>1</formula>
    </cfRule>
  </conditionalFormatting>
  <conditionalFormatting sqref="BE263">
    <cfRule type="cellIs" priority="13248" operator="equal">
      <formula>1</formula>
    </cfRule>
  </conditionalFormatting>
  <conditionalFormatting sqref="BG263">
    <cfRule type="cellIs" priority="13247" operator="equal">
      <formula>1</formula>
    </cfRule>
  </conditionalFormatting>
  <conditionalFormatting sqref="BF263">
    <cfRule type="cellIs" priority="13246" operator="equal">
      <formula>1</formula>
    </cfRule>
  </conditionalFormatting>
  <conditionalFormatting sqref="BJ263 BL263">
    <cfRule type="cellIs" priority="13245" operator="equal">
      <formula>1</formula>
    </cfRule>
  </conditionalFormatting>
  <conditionalFormatting sqref="BK263">
    <cfRule type="cellIs" priority="13243" operator="equal">
      <formula>1</formula>
    </cfRule>
  </conditionalFormatting>
  <conditionalFormatting sqref="BK282">
    <cfRule type="cellIs" priority="13110" operator="equal">
      <formula>1</formula>
    </cfRule>
  </conditionalFormatting>
  <conditionalFormatting sqref="BG264">
    <cfRule type="cellIs" priority="13240" operator="equal">
      <formula>1</formula>
    </cfRule>
  </conditionalFormatting>
  <conditionalFormatting sqref="BF264">
    <cfRule type="cellIs" priority="13239" operator="equal">
      <formula>1</formula>
    </cfRule>
  </conditionalFormatting>
  <conditionalFormatting sqref="BJ264 BL264">
    <cfRule type="cellIs" priority="13238" operator="equal">
      <formula>1</formula>
    </cfRule>
  </conditionalFormatting>
  <conditionalFormatting sqref="BE265">
    <cfRule type="cellIs" priority="13234" operator="equal">
      <formula>1</formula>
    </cfRule>
  </conditionalFormatting>
  <conditionalFormatting sqref="BG265">
    <cfRule type="cellIs" priority="13233" operator="equal">
      <formula>1</formula>
    </cfRule>
  </conditionalFormatting>
  <conditionalFormatting sqref="BF265">
    <cfRule type="cellIs" priority="13232" operator="equal">
      <formula>1</formula>
    </cfRule>
  </conditionalFormatting>
  <conditionalFormatting sqref="BK265">
    <cfRule type="cellIs" priority="13229" operator="equal">
      <formula>1</formula>
    </cfRule>
  </conditionalFormatting>
  <conditionalFormatting sqref="BE266">
    <cfRule type="cellIs" priority="13227" operator="equal">
      <formula>1</formula>
    </cfRule>
  </conditionalFormatting>
  <conditionalFormatting sqref="BG266">
    <cfRule type="cellIs" priority="13226" operator="equal">
      <formula>1</formula>
    </cfRule>
  </conditionalFormatting>
  <conditionalFormatting sqref="BF266">
    <cfRule type="cellIs" priority="13225" operator="equal">
      <formula>1</formula>
    </cfRule>
  </conditionalFormatting>
  <conditionalFormatting sqref="BJ266 BL266">
    <cfRule type="cellIs" priority="13224" operator="equal">
      <formula>1</formula>
    </cfRule>
  </conditionalFormatting>
  <conditionalFormatting sqref="BK266">
    <cfRule type="cellIs" priority="13222" operator="equal">
      <formula>1</formula>
    </cfRule>
  </conditionalFormatting>
  <conditionalFormatting sqref="BG267">
    <cfRule type="cellIs" priority="13219" operator="equal">
      <formula>1</formula>
    </cfRule>
  </conditionalFormatting>
  <conditionalFormatting sqref="BF267">
    <cfRule type="cellIs" priority="13218" operator="equal">
      <formula>1</formula>
    </cfRule>
  </conditionalFormatting>
  <conditionalFormatting sqref="BJ267 BL267">
    <cfRule type="cellIs" priority="13217" operator="equal">
      <formula>1</formula>
    </cfRule>
  </conditionalFormatting>
  <conditionalFormatting sqref="BF268">
    <cfRule type="cellIs" priority="13211" operator="equal">
      <formula>1</formula>
    </cfRule>
  </conditionalFormatting>
  <conditionalFormatting sqref="BJ268 BL268">
    <cfRule type="cellIs" priority="13210" operator="equal">
      <formula>1</formula>
    </cfRule>
  </conditionalFormatting>
  <conditionalFormatting sqref="BE269">
    <cfRule type="cellIs" priority="13206" operator="equal">
      <formula>1</formula>
    </cfRule>
  </conditionalFormatting>
  <conditionalFormatting sqref="BG269">
    <cfRule type="cellIs" priority="13205" operator="equal">
      <formula>1</formula>
    </cfRule>
  </conditionalFormatting>
  <conditionalFormatting sqref="BF269">
    <cfRule type="cellIs" priority="13204" operator="equal">
      <formula>1</formula>
    </cfRule>
  </conditionalFormatting>
  <conditionalFormatting sqref="BK269">
    <cfRule type="cellIs" priority="13201" operator="equal">
      <formula>1</formula>
    </cfRule>
  </conditionalFormatting>
  <conditionalFormatting sqref="BE270">
    <cfRule type="cellIs" priority="13199" operator="equal">
      <formula>1</formula>
    </cfRule>
  </conditionalFormatting>
  <conditionalFormatting sqref="BG270">
    <cfRule type="cellIs" priority="13198" operator="equal">
      <formula>1</formula>
    </cfRule>
  </conditionalFormatting>
  <conditionalFormatting sqref="BJ270 BL270">
    <cfRule type="cellIs" priority="13196" operator="equal">
      <formula>1</formula>
    </cfRule>
  </conditionalFormatting>
  <conditionalFormatting sqref="BK270">
    <cfRule type="cellIs" priority="13194" operator="equal">
      <formula>1</formula>
    </cfRule>
  </conditionalFormatting>
  <conditionalFormatting sqref="BE271">
    <cfRule type="cellIs" priority="13192" operator="equal">
      <formula>1</formula>
    </cfRule>
  </conditionalFormatting>
  <conditionalFormatting sqref="BG271">
    <cfRule type="cellIs" priority="13191" operator="equal">
      <formula>1</formula>
    </cfRule>
  </conditionalFormatting>
  <conditionalFormatting sqref="BF284">
    <cfRule type="cellIs" priority="13067" operator="equal">
      <formula>1</formula>
    </cfRule>
  </conditionalFormatting>
  <conditionalFormatting sqref="BK271">
    <cfRule type="cellIs" priority="13187" operator="equal">
      <formula>1</formula>
    </cfRule>
  </conditionalFormatting>
  <conditionalFormatting sqref="BG272">
    <cfRule type="cellIs" priority="13184" operator="equal">
      <formula>1</formula>
    </cfRule>
  </conditionalFormatting>
  <conditionalFormatting sqref="BF272">
    <cfRule type="cellIs" priority="13183" operator="equal">
      <formula>1</formula>
    </cfRule>
  </conditionalFormatting>
  <conditionalFormatting sqref="BJ272 BL272">
    <cfRule type="cellIs" priority="13182" operator="equal">
      <formula>1</formula>
    </cfRule>
  </conditionalFormatting>
  <conditionalFormatting sqref="BE285">
    <cfRule type="cellIs" priority="13062" operator="equal">
      <formula>1</formula>
    </cfRule>
  </conditionalFormatting>
  <conditionalFormatting sqref="BE273">
    <cfRule type="cellIs" priority="13178" operator="equal">
      <formula>1</formula>
    </cfRule>
  </conditionalFormatting>
  <conditionalFormatting sqref="BG273">
    <cfRule type="cellIs" priority="13177" operator="equal">
      <formula>1</formula>
    </cfRule>
  </conditionalFormatting>
  <conditionalFormatting sqref="BF273">
    <cfRule type="cellIs" priority="13176" operator="equal">
      <formula>1</formula>
    </cfRule>
  </conditionalFormatting>
  <conditionalFormatting sqref="BG286">
    <cfRule type="cellIs" priority="13053" operator="equal">
      <formula>1</formula>
    </cfRule>
  </conditionalFormatting>
  <conditionalFormatting sqref="BE274">
    <cfRule type="cellIs" priority="13171" operator="equal">
      <formula>1</formula>
    </cfRule>
  </conditionalFormatting>
  <conditionalFormatting sqref="BG274">
    <cfRule type="cellIs" priority="13170" operator="equal">
      <formula>1</formula>
    </cfRule>
  </conditionalFormatting>
  <conditionalFormatting sqref="BF274">
    <cfRule type="cellIs" priority="13169" operator="equal">
      <formula>1</formula>
    </cfRule>
  </conditionalFormatting>
  <conditionalFormatting sqref="BJ274 BL274">
    <cfRule type="cellIs" priority="13168" operator="equal">
      <formula>1</formula>
    </cfRule>
  </conditionalFormatting>
  <conditionalFormatting sqref="BK274">
    <cfRule type="cellIs" priority="13166" operator="equal">
      <formula>1</formula>
    </cfRule>
  </conditionalFormatting>
  <conditionalFormatting sqref="BE275">
    <cfRule type="cellIs" priority="13164" operator="equal">
      <formula>1</formula>
    </cfRule>
  </conditionalFormatting>
  <conditionalFormatting sqref="BG275">
    <cfRule type="cellIs" priority="13163" operator="equal">
      <formula>1</formula>
    </cfRule>
  </conditionalFormatting>
  <conditionalFormatting sqref="BF275">
    <cfRule type="cellIs" priority="13162" operator="equal">
      <formula>1</formula>
    </cfRule>
  </conditionalFormatting>
  <conditionalFormatting sqref="BJ288 BL288">
    <cfRule type="cellIs" priority="13034" operator="equal">
      <formula>1</formula>
    </cfRule>
  </conditionalFormatting>
  <conditionalFormatting sqref="BK288">
    <cfRule type="cellIs" priority="13032" operator="equal">
      <formula>1</formula>
    </cfRule>
  </conditionalFormatting>
  <conditionalFormatting sqref="BF288">
    <cfRule type="cellIs" priority="13035" operator="equal">
      <formula>1</formula>
    </cfRule>
  </conditionalFormatting>
  <conditionalFormatting sqref="BG289">
    <cfRule type="cellIs" priority="13029" operator="equal">
      <formula>1</formula>
    </cfRule>
  </conditionalFormatting>
  <conditionalFormatting sqref="BF289">
    <cfRule type="cellIs" priority="13027" operator="equal">
      <formula>1</formula>
    </cfRule>
  </conditionalFormatting>
  <conditionalFormatting sqref="BJ276 BL276">
    <cfRule type="cellIs" priority="13154" operator="equal">
      <formula>1</formula>
    </cfRule>
  </conditionalFormatting>
  <conditionalFormatting sqref="BK289">
    <cfRule type="cellIs" priority="13024" operator="equal">
      <formula>1</formula>
    </cfRule>
  </conditionalFormatting>
  <conditionalFormatting sqref="BJ289 BL289">
    <cfRule type="cellIs" priority="13026" operator="equal">
      <formula>1</formula>
    </cfRule>
  </conditionalFormatting>
  <conditionalFormatting sqref="BE290">
    <cfRule type="cellIs" priority="13022" operator="equal">
      <formula>1</formula>
    </cfRule>
  </conditionalFormatting>
  <conditionalFormatting sqref="BF277">
    <cfRule type="cellIs" priority="13148" operator="equal">
      <formula>1</formula>
    </cfRule>
  </conditionalFormatting>
  <conditionalFormatting sqref="BJ290 BL290">
    <cfRule type="cellIs" priority="13018" operator="equal">
      <formula>1</formula>
    </cfRule>
  </conditionalFormatting>
  <conditionalFormatting sqref="BK277">
    <cfRule type="cellIs" priority="13145" operator="equal">
      <formula>1</formula>
    </cfRule>
  </conditionalFormatting>
  <conditionalFormatting sqref="BE278">
    <cfRule type="cellIs" priority="13143" operator="equal">
      <formula>1</formula>
    </cfRule>
  </conditionalFormatting>
  <conditionalFormatting sqref="BG291">
    <cfRule type="cellIs" priority="13013" operator="equal">
      <formula>1</formula>
    </cfRule>
  </conditionalFormatting>
  <conditionalFormatting sqref="BF278">
    <cfRule type="cellIs" priority="13141" operator="equal">
      <formula>1</formula>
    </cfRule>
  </conditionalFormatting>
  <conditionalFormatting sqref="BJ278 BL278">
    <cfRule type="cellIs" priority="13140" operator="equal">
      <formula>1</formula>
    </cfRule>
  </conditionalFormatting>
  <conditionalFormatting sqref="BK291">
    <cfRule type="cellIs" priority="13008" operator="equal">
      <formula>1</formula>
    </cfRule>
  </conditionalFormatting>
  <conditionalFormatting sqref="BE279">
    <cfRule type="cellIs" priority="13136" operator="equal">
      <formula>1</formula>
    </cfRule>
  </conditionalFormatting>
  <conditionalFormatting sqref="BG279">
    <cfRule type="cellIs" priority="13135" operator="equal">
      <formula>1</formula>
    </cfRule>
  </conditionalFormatting>
  <conditionalFormatting sqref="BF292">
    <cfRule type="cellIs" priority="13003" operator="equal">
      <formula>1</formula>
    </cfRule>
  </conditionalFormatting>
  <conditionalFormatting sqref="BJ279 BL279">
    <cfRule type="cellIs" priority="13133" operator="equal">
      <formula>1</formula>
    </cfRule>
  </conditionalFormatting>
  <conditionalFormatting sqref="BK279">
    <cfRule type="cellIs" priority="13131" operator="equal">
      <formula>1</formula>
    </cfRule>
  </conditionalFormatting>
  <conditionalFormatting sqref="BE280">
    <cfRule type="cellIs" priority="13129" operator="equal">
      <formula>1</formula>
    </cfRule>
  </conditionalFormatting>
  <conditionalFormatting sqref="BG280">
    <cfRule type="cellIs" priority="13128" operator="equal">
      <formula>1</formula>
    </cfRule>
  </conditionalFormatting>
  <conditionalFormatting sqref="BF293">
    <cfRule type="cellIs" priority="12995" operator="equal">
      <formula>1</formula>
    </cfRule>
  </conditionalFormatting>
  <conditionalFormatting sqref="BK280">
    <cfRule type="cellIs" priority="13124" operator="equal">
      <formula>1</formula>
    </cfRule>
  </conditionalFormatting>
  <conditionalFormatting sqref="BE281">
    <cfRule type="cellIs" priority="13122" operator="equal">
      <formula>1</formula>
    </cfRule>
  </conditionalFormatting>
  <conditionalFormatting sqref="BJ281 BL281">
    <cfRule type="cellIs" priority="13119" operator="equal">
      <formula>1</formula>
    </cfRule>
  </conditionalFormatting>
  <conditionalFormatting sqref="BE284">
    <cfRule type="cellIs" priority="13070" operator="equal">
      <formula>1</formula>
    </cfRule>
  </conditionalFormatting>
  <conditionalFormatting sqref="BG284">
    <cfRule type="cellIs" priority="13069" operator="equal">
      <formula>1</formula>
    </cfRule>
  </conditionalFormatting>
  <conditionalFormatting sqref="BJ284 BL284">
    <cfRule type="cellIs" priority="13066" operator="equal">
      <formula>1</formula>
    </cfRule>
  </conditionalFormatting>
  <conditionalFormatting sqref="BK284">
    <cfRule type="cellIs" priority="13064" operator="equal">
      <formula>1</formula>
    </cfRule>
  </conditionalFormatting>
  <conditionalFormatting sqref="BF285">
    <cfRule type="cellIs" priority="13059" operator="equal">
      <formula>1</formula>
    </cfRule>
  </conditionalFormatting>
  <conditionalFormatting sqref="BG285">
    <cfRule type="cellIs" priority="13061" operator="equal">
      <formula>1</formula>
    </cfRule>
  </conditionalFormatting>
  <conditionalFormatting sqref="BJ285 BL285">
    <cfRule type="cellIs" priority="13058" operator="equal">
      <formula>1</formula>
    </cfRule>
  </conditionalFormatting>
  <conditionalFormatting sqref="BK285">
    <cfRule type="cellIs" priority="13056" operator="equal">
      <formula>1</formula>
    </cfRule>
  </conditionalFormatting>
  <conditionalFormatting sqref="BF286">
    <cfRule type="cellIs" priority="13051" operator="equal">
      <formula>1</formula>
    </cfRule>
  </conditionalFormatting>
  <conditionalFormatting sqref="BE286">
    <cfRule type="cellIs" priority="13054" operator="equal">
      <formula>1</formula>
    </cfRule>
  </conditionalFormatting>
  <conditionalFormatting sqref="BJ286 BL286">
    <cfRule type="cellIs" priority="13050" operator="equal">
      <formula>1</formula>
    </cfRule>
  </conditionalFormatting>
  <conditionalFormatting sqref="BK286">
    <cfRule type="cellIs" priority="13048" operator="equal">
      <formula>1</formula>
    </cfRule>
  </conditionalFormatting>
  <conditionalFormatting sqref="BF287">
    <cfRule type="cellIs" priority="13043" operator="equal">
      <formula>1</formula>
    </cfRule>
  </conditionalFormatting>
  <conditionalFormatting sqref="BE287">
    <cfRule type="cellIs" priority="13046" operator="equal">
      <formula>1</formula>
    </cfRule>
  </conditionalFormatting>
  <conditionalFormatting sqref="BG287">
    <cfRule type="cellIs" priority="13045" operator="equal">
      <formula>1</formula>
    </cfRule>
  </conditionalFormatting>
  <conditionalFormatting sqref="BJ287 BL287">
    <cfRule type="cellIs" priority="13042" operator="equal">
      <formula>1</formula>
    </cfRule>
  </conditionalFormatting>
  <conditionalFormatting sqref="BK287">
    <cfRule type="cellIs" priority="13040" operator="equal">
      <formula>1</formula>
    </cfRule>
  </conditionalFormatting>
  <conditionalFormatting sqref="BE288">
    <cfRule type="cellIs" priority="13038" operator="equal">
      <formula>1</formula>
    </cfRule>
  </conditionalFormatting>
  <conditionalFormatting sqref="BG288">
    <cfRule type="cellIs" priority="13037" operator="equal">
      <formula>1</formula>
    </cfRule>
  </conditionalFormatting>
  <conditionalFormatting sqref="BE289">
    <cfRule type="cellIs" priority="13030" operator="equal">
      <formula>1</formula>
    </cfRule>
  </conditionalFormatting>
  <conditionalFormatting sqref="BF290">
    <cfRule type="cellIs" priority="13019" operator="equal">
      <formula>1</formula>
    </cfRule>
  </conditionalFormatting>
  <conditionalFormatting sqref="BG290">
    <cfRule type="cellIs" priority="13021" operator="equal">
      <formula>1</formula>
    </cfRule>
  </conditionalFormatting>
  <conditionalFormatting sqref="BK290">
    <cfRule type="cellIs" priority="13016" operator="equal">
      <formula>1</formula>
    </cfRule>
  </conditionalFormatting>
  <conditionalFormatting sqref="BF291">
    <cfRule type="cellIs" priority="13011" operator="equal">
      <formula>1</formula>
    </cfRule>
  </conditionalFormatting>
  <conditionalFormatting sqref="BE291">
    <cfRule type="cellIs" priority="13014" operator="equal">
      <formula>1</formula>
    </cfRule>
  </conditionalFormatting>
  <conditionalFormatting sqref="BJ291 BL291">
    <cfRule type="cellIs" priority="13010" operator="equal">
      <formula>1</formula>
    </cfRule>
  </conditionalFormatting>
  <conditionalFormatting sqref="BE292">
    <cfRule type="cellIs" priority="13006" operator="equal">
      <formula>1</formula>
    </cfRule>
  </conditionalFormatting>
  <conditionalFormatting sqref="BG292">
    <cfRule type="cellIs" priority="13005" operator="equal">
      <formula>1</formula>
    </cfRule>
  </conditionalFormatting>
  <conditionalFormatting sqref="BJ292 BL292">
    <cfRule type="cellIs" priority="13002" operator="equal">
      <formula>1</formula>
    </cfRule>
  </conditionalFormatting>
  <conditionalFormatting sqref="BK292">
    <cfRule type="cellIs" priority="13000" operator="equal">
      <formula>1</formula>
    </cfRule>
  </conditionalFormatting>
  <conditionalFormatting sqref="BE293">
    <cfRule type="cellIs" priority="12998" operator="equal">
      <formula>1</formula>
    </cfRule>
  </conditionalFormatting>
  <conditionalFormatting sqref="BG293">
    <cfRule type="cellIs" priority="12997" operator="equal">
      <formula>1</formula>
    </cfRule>
  </conditionalFormatting>
  <conditionalFormatting sqref="BJ293 BL293">
    <cfRule type="cellIs" priority="12994" operator="equal">
      <formula>1</formula>
    </cfRule>
  </conditionalFormatting>
  <conditionalFormatting sqref="BK293">
    <cfRule type="cellIs" priority="12992" operator="equal">
      <formula>1</formula>
    </cfRule>
  </conditionalFormatting>
  <conditionalFormatting sqref="BJ308 BL308">
    <cfRule type="cellIs" priority="12887" operator="equal">
      <formula>1</formula>
    </cfRule>
  </conditionalFormatting>
  <conditionalFormatting sqref="BE307">
    <cfRule type="cellIs" priority="12897" operator="equal">
      <formula>1</formula>
    </cfRule>
  </conditionalFormatting>
  <conditionalFormatting sqref="BJ305 BL305">
    <cfRule type="cellIs" priority="12908" operator="equal">
      <formula>1</formula>
    </cfRule>
  </conditionalFormatting>
  <conditionalFormatting sqref="BK304">
    <cfRule type="cellIs" priority="12913" operator="equal">
      <formula>1</formula>
    </cfRule>
  </conditionalFormatting>
  <conditionalFormatting sqref="BJ323 BL323">
    <cfRule type="cellIs" priority="12782" operator="equal">
      <formula>1</formula>
    </cfRule>
  </conditionalFormatting>
  <conditionalFormatting sqref="BJ318 BL318">
    <cfRule type="cellIs" priority="12817" operator="equal">
      <formula>1</formula>
    </cfRule>
  </conditionalFormatting>
  <conditionalFormatting sqref="BF326">
    <cfRule type="cellIs" priority="12761" operator="equal">
      <formula>1</formula>
    </cfRule>
  </conditionalFormatting>
  <conditionalFormatting sqref="BE320">
    <cfRule type="cellIs" priority="12806" operator="equal">
      <formula>1</formula>
    </cfRule>
  </conditionalFormatting>
  <conditionalFormatting sqref="BK318">
    <cfRule type="cellIs" priority="12815" operator="equal">
      <formula>1</formula>
    </cfRule>
  </conditionalFormatting>
  <conditionalFormatting sqref="BF319">
    <cfRule type="cellIs" priority="12811" operator="equal">
      <formula>1</formula>
    </cfRule>
  </conditionalFormatting>
  <conditionalFormatting sqref="BK319">
    <cfRule type="cellIs" priority="12808" operator="equal">
      <formula>1</formula>
    </cfRule>
  </conditionalFormatting>
  <conditionalFormatting sqref="BG319">
    <cfRule type="cellIs" priority="12812" operator="equal">
      <formula>1</formula>
    </cfRule>
  </conditionalFormatting>
  <conditionalFormatting sqref="BE304">
    <cfRule type="cellIs" priority="12918" operator="equal">
      <formula>1</formula>
    </cfRule>
  </conditionalFormatting>
  <conditionalFormatting sqref="BK310">
    <cfRule type="cellIs" priority="12871" operator="equal">
      <formula>1</formula>
    </cfRule>
  </conditionalFormatting>
  <conditionalFormatting sqref="BK307">
    <cfRule type="cellIs" priority="12892" operator="equal">
      <formula>1</formula>
    </cfRule>
  </conditionalFormatting>
  <conditionalFormatting sqref="BE310">
    <cfRule type="cellIs" priority="12876" operator="equal">
      <formula>1</formula>
    </cfRule>
  </conditionalFormatting>
  <conditionalFormatting sqref="BF322">
    <cfRule type="cellIs" priority="12790" operator="equal">
      <formula>1</formula>
    </cfRule>
  </conditionalFormatting>
  <conditionalFormatting sqref="BK321">
    <cfRule type="cellIs" priority="12794" operator="equal">
      <formula>1</formula>
    </cfRule>
  </conditionalFormatting>
  <conditionalFormatting sqref="BG321">
    <cfRule type="cellIs" priority="12798" operator="equal">
      <formula>1</formula>
    </cfRule>
  </conditionalFormatting>
  <conditionalFormatting sqref="BJ320 BL320">
    <cfRule type="cellIs" priority="12803" operator="equal">
      <formula>1</formula>
    </cfRule>
  </conditionalFormatting>
  <conditionalFormatting sqref="BE326">
    <cfRule type="cellIs" priority="12764" operator="equal">
      <formula>1</formula>
    </cfRule>
  </conditionalFormatting>
  <conditionalFormatting sqref="BG326">
    <cfRule type="cellIs" priority="12763" operator="equal">
      <formula>1</formula>
    </cfRule>
  </conditionalFormatting>
  <conditionalFormatting sqref="BJ326 BL326">
    <cfRule type="cellIs" priority="12760" operator="equal">
      <formula>1</formula>
    </cfRule>
  </conditionalFormatting>
  <conditionalFormatting sqref="BK326">
    <cfRule type="cellIs" priority="12758" operator="equal">
      <formula>1</formula>
    </cfRule>
  </conditionalFormatting>
  <conditionalFormatting sqref="BK324">
    <cfRule type="cellIs" priority="12773" operator="equal">
      <formula>1</formula>
    </cfRule>
  </conditionalFormatting>
  <conditionalFormatting sqref="BE325">
    <cfRule type="cellIs" priority="12771" operator="equal">
      <formula>1</formula>
    </cfRule>
  </conditionalFormatting>
  <conditionalFormatting sqref="BF323">
    <cfRule type="cellIs" priority="12783" operator="equal">
      <formula>1</formula>
    </cfRule>
  </conditionalFormatting>
  <conditionalFormatting sqref="BG324">
    <cfRule type="cellIs" priority="12777" operator="equal">
      <formula>1</formula>
    </cfRule>
  </conditionalFormatting>
  <conditionalFormatting sqref="BF324">
    <cfRule type="cellIs" priority="12776" operator="equal">
      <formula>1</formula>
    </cfRule>
  </conditionalFormatting>
  <conditionalFormatting sqref="BG325">
    <cfRule type="cellIs" priority="12770" operator="equal">
      <formula>1</formula>
    </cfRule>
  </conditionalFormatting>
  <conditionalFormatting sqref="BF325">
    <cfRule type="cellIs" priority="12769" operator="equal">
      <formula>1</formula>
    </cfRule>
  </conditionalFormatting>
  <conditionalFormatting sqref="BG298">
    <cfRule type="cellIs" priority="12959" operator="equal">
      <formula>1</formula>
    </cfRule>
  </conditionalFormatting>
  <conditionalFormatting sqref="BF300">
    <cfRule type="cellIs" priority="12944" operator="equal">
      <formula>1</formula>
    </cfRule>
  </conditionalFormatting>
  <conditionalFormatting sqref="BG301">
    <cfRule type="cellIs" priority="12938" operator="equal">
      <formula>1</formula>
    </cfRule>
  </conditionalFormatting>
  <conditionalFormatting sqref="BF303">
    <cfRule type="cellIs" priority="12923" operator="equal">
      <formula>1</formula>
    </cfRule>
  </conditionalFormatting>
  <conditionalFormatting sqref="BE300">
    <cfRule type="cellIs" priority="12946" operator="equal">
      <formula>1</formula>
    </cfRule>
  </conditionalFormatting>
  <conditionalFormatting sqref="BE305">
    <cfRule type="cellIs" priority="12911" operator="equal">
      <formula>1</formula>
    </cfRule>
  </conditionalFormatting>
  <conditionalFormatting sqref="BF304">
    <cfRule type="cellIs" priority="12916" operator="equal">
      <formula>1</formula>
    </cfRule>
  </conditionalFormatting>
  <conditionalFormatting sqref="BE311">
    <cfRule type="cellIs" priority="12869" operator="equal">
      <formula>1</formula>
    </cfRule>
  </conditionalFormatting>
  <conditionalFormatting sqref="BK311">
    <cfRule type="cellIs" priority="12864" operator="equal">
      <formula>1</formula>
    </cfRule>
  </conditionalFormatting>
  <conditionalFormatting sqref="BJ312 BL312">
    <cfRule type="cellIs" priority="12859" operator="equal">
      <formula>1</formula>
    </cfRule>
  </conditionalFormatting>
  <conditionalFormatting sqref="BG311">
    <cfRule type="cellIs" priority="12868" operator="equal">
      <formula>1</formula>
    </cfRule>
  </conditionalFormatting>
  <conditionalFormatting sqref="BF298">
    <cfRule type="cellIs" priority="12958" operator="equal">
      <formula>1</formula>
    </cfRule>
  </conditionalFormatting>
  <conditionalFormatting sqref="BJ298 BL298">
    <cfRule type="cellIs" priority="12957" operator="equal">
      <formula>1</formula>
    </cfRule>
  </conditionalFormatting>
  <conditionalFormatting sqref="BK298">
    <cfRule type="cellIs" priority="12955" operator="equal">
      <formula>1</formula>
    </cfRule>
  </conditionalFormatting>
  <conditionalFormatting sqref="BE299">
    <cfRule type="cellIs" priority="12953" operator="equal">
      <formula>1</formula>
    </cfRule>
  </conditionalFormatting>
  <conditionalFormatting sqref="BG299">
    <cfRule type="cellIs" priority="12952" operator="equal">
      <formula>1</formula>
    </cfRule>
  </conditionalFormatting>
  <conditionalFormatting sqref="BF299">
    <cfRule type="cellIs" priority="12951" operator="equal">
      <formula>1</formula>
    </cfRule>
  </conditionalFormatting>
  <conditionalFormatting sqref="BJ299 BL299">
    <cfRule type="cellIs" priority="12950" operator="equal">
      <formula>1</formula>
    </cfRule>
  </conditionalFormatting>
  <conditionalFormatting sqref="BK299">
    <cfRule type="cellIs" priority="12948" operator="equal">
      <formula>1</formula>
    </cfRule>
  </conditionalFormatting>
  <conditionalFormatting sqref="BG300">
    <cfRule type="cellIs" priority="12945" operator="equal">
      <formula>1</formula>
    </cfRule>
  </conditionalFormatting>
  <conditionalFormatting sqref="BJ300 BL300">
    <cfRule type="cellIs" priority="12943" operator="equal">
      <formula>1</formula>
    </cfRule>
  </conditionalFormatting>
  <conditionalFormatting sqref="BK300">
    <cfRule type="cellIs" priority="12941" operator="equal">
      <formula>1</formula>
    </cfRule>
  </conditionalFormatting>
  <conditionalFormatting sqref="BE319">
    <cfRule type="cellIs" priority="12813" operator="equal">
      <formula>1</formula>
    </cfRule>
  </conditionalFormatting>
  <conditionalFormatting sqref="BE301">
    <cfRule type="cellIs" priority="12939" operator="equal">
      <formula>1</formula>
    </cfRule>
  </conditionalFormatting>
  <conditionalFormatting sqref="BF301">
    <cfRule type="cellIs" priority="12937" operator="equal">
      <formula>1</formula>
    </cfRule>
  </conditionalFormatting>
  <conditionalFormatting sqref="BJ301 BL301">
    <cfRule type="cellIs" priority="12936" operator="equal">
      <formula>1</formula>
    </cfRule>
  </conditionalFormatting>
  <conditionalFormatting sqref="BK301">
    <cfRule type="cellIs" priority="12934" operator="equal">
      <formula>1</formula>
    </cfRule>
  </conditionalFormatting>
  <conditionalFormatting sqref="BG320">
    <cfRule type="cellIs" priority="12805" operator="equal">
      <formula>1</formula>
    </cfRule>
  </conditionalFormatting>
  <conditionalFormatting sqref="BE302">
    <cfRule type="cellIs" priority="12932" operator="equal">
      <formula>1</formula>
    </cfRule>
  </conditionalFormatting>
  <conditionalFormatting sqref="BG302">
    <cfRule type="cellIs" priority="12931" operator="equal">
      <formula>1</formula>
    </cfRule>
  </conditionalFormatting>
  <conditionalFormatting sqref="BF302">
    <cfRule type="cellIs" priority="12930" operator="equal">
      <formula>1</formula>
    </cfRule>
  </conditionalFormatting>
  <conditionalFormatting sqref="BJ302 BL302">
    <cfRule type="cellIs" priority="12929" operator="equal">
      <formula>1</formula>
    </cfRule>
  </conditionalFormatting>
  <conditionalFormatting sqref="BK302">
    <cfRule type="cellIs" priority="12927" operator="equal">
      <formula>1</formula>
    </cfRule>
  </conditionalFormatting>
  <conditionalFormatting sqref="BE303">
    <cfRule type="cellIs" priority="12925" operator="equal">
      <formula>1</formula>
    </cfRule>
  </conditionalFormatting>
  <conditionalFormatting sqref="BG303">
    <cfRule type="cellIs" priority="12924" operator="equal">
      <formula>1</formula>
    </cfRule>
  </conditionalFormatting>
  <conditionalFormatting sqref="BJ303 BL303">
    <cfRule type="cellIs" priority="12922" operator="equal">
      <formula>1</formula>
    </cfRule>
  </conditionalFormatting>
  <conditionalFormatting sqref="BK303">
    <cfRule type="cellIs" priority="12920" operator="equal">
      <formula>1</formula>
    </cfRule>
  </conditionalFormatting>
  <conditionalFormatting sqref="BG304">
    <cfRule type="cellIs" priority="12917" operator="equal">
      <formula>1</formula>
    </cfRule>
  </conditionalFormatting>
  <conditionalFormatting sqref="BJ304 BL304">
    <cfRule type="cellIs" priority="12915" operator="equal">
      <formula>1</formula>
    </cfRule>
  </conditionalFormatting>
  <conditionalFormatting sqref="BJ325 BL325">
    <cfRule type="cellIs" priority="12768" operator="equal">
      <formula>1</formula>
    </cfRule>
  </conditionalFormatting>
  <conditionalFormatting sqref="BG305">
    <cfRule type="cellIs" priority="12910" operator="equal">
      <formula>1</formula>
    </cfRule>
  </conditionalFormatting>
  <conditionalFormatting sqref="BF305">
    <cfRule type="cellIs" priority="12909" operator="equal">
      <formula>1</formula>
    </cfRule>
  </conditionalFormatting>
  <conditionalFormatting sqref="BK305">
    <cfRule type="cellIs" priority="12906" operator="equal">
      <formula>1</formula>
    </cfRule>
  </conditionalFormatting>
  <conditionalFormatting sqref="BE306">
    <cfRule type="cellIs" priority="12904" operator="equal">
      <formula>1</formula>
    </cfRule>
  </conditionalFormatting>
  <conditionalFormatting sqref="BG306">
    <cfRule type="cellIs" priority="12903" operator="equal">
      <formula>1</formula>
    </cfRule>
  </conditionalFormatting>
  <conditionalFormatting sqref="BF306">
    <cfRule type="cellIs" priority="12902" operator="equal">
      <formula>1</formula>
    </cfRule>
  </conditionalFormatting>
  <conditionalFormatting sqref="BJ306 BL306">
    <cfRule type="cellIs" priority="12901" operator="equal">
      <formula>1</formula>
    </cfRule>
  </conditionalFormatting>
  <conditionalFormatting sqref="BK306">
    <cfRule type="cellIs" priority="12899" operator="equal">
      <formula>1</formula>
    </cfRule>
  </conditionalFormatting>
  <conditionalFormatting sqref="BK325">
    <cfRule type="cellIs" priority="12766" operator="equal">
      <formula>1</formula>
    </cfRule>
  </conditionalFormatting>
  <conditionalFormatting sqref="BG307">
    <cfRule type="cellIs" priority="12896" operator="equal">
      <formula>1</formula>
    </cfRule>
  </conditionalFormatting>
  <conditionalFormatting sqref="BF307">
    <cfRule type="cellIs" priority="12895" operator="equal">
      <formula>1</formula>
    </cfRule>
  </conditionalFormatting>
  <conditionalFormatting sqref="BJ307 BL307">
    <cfRule type="cellIs" priority="12894" operator="equal">
      <formula>1</formula>
    </cfRule>
  </conditionalFormatting>
  <conditionalFormatting sqref="BE308">
    <cfRule type="cellIs" priority="12890" operator="equal">
      <formula>1</formula>
    </cfRule>
  </conditionalFormatting>
  <conditionalFormatting sqref="BG308">
    <cfRule type="cellIs" priority="12889" operator="equal">
      <formula>1</formula>
    </cfRule>
  </conditionalFormatting>
  <conditionalFormatting sqref="BF308">
    <cfRule type="cellIs" priority="12888" operator="equal">
      <formula>1</formula>
    </cfRule>
  </conditionalFormatting>
  <conditionalFormatting sqref="BK308">
    <cfRule type="cellIs" priority="12885" operator="equal">
      <formula>1</formula>
    </cfRule>
  </conditionalFormatting>
  <conditionalFormatting sqref="BE309">
    <cfRule type="cellIs" priority="12883" operator="equal">
      <formula>1</formula>
    </cfRule>
  </conditionalFormatting>
  <conditionalFormatting sqref="BG309">
    <cfRule type="cellIs" priority="12882" operator="equal">
      <formula>1</formula>
    </cfRule>
  </conditionalFormatting>
  <conditionalFormatting sqref="BF309">
    <cfRule type="cellIs" priority="12881" operator="equal">
      <formula>1</formula>
    </cfRule>
  </conditionalFormatting>
  <conditionalFormatting sqref="BJ309 BL309">
    <cfRule type="cellIs" priority="12880" operator="equal">
      <formula>1</formula>
    </cfRule>
  </conditionalFormatting>
  <conditionalFormatting sqref="BK309">
    <cfRule type="cellIs" priority="12878" operator="equal">
      <formula>1</formula>
    </cfRule>
  </conditionalFormatting>
  <conditionalFormatting sqref="BG310">
    <cfRule type="cellIs" priority="12875" operator="equal">
      <formula>1</formula>
    </cfRule>
  </conditionalFormatting>
  <conditionalFormatting sqref="BF310">
    <cfRule type="cellIs" priority="12874" operator="equal">
      <formula>1</formula>
    </cfRule>
  </conditionalFormatting>
  <conditionalFormatting sqref="BJ310 BL310">
    <cfRule type="cellIs" priority="12873" operator="equal">
      <formula>1</formula>
    </cfRule>
  </conditionalFormatting>
  <conditionalFormatting sqref="BF311">
    <cfRule type="cellIs" priority="12867" operator="equal">
      <formula>1</formula>
    </cfRule>
  </conditionalFormatting>
  <conditionalFormatting sqref="BJ311 BL311">
    <cfRule type="cellIs" priority="12866" operator="equal">
      <formula>1</formula>
    </cfRule>
  </conditionalFormatting>
  <conditionalFormatting sqref="BE312">
    <cfRule type="cellIs" priority="12862" operator="equal">
      <formula>1</formula>
    </cfRule>
  </conditionalFormatting>
  <conditionalFormatting sqref="BG312">
    <cfRule type="cellIs" priority="12861" operator="equal">
      <formula>1</formula>
    </cfRule>
  </conditionalFormatting>
  <conditionalFormatting sqref="BF312">
    <cfRule type="cellIs" priority="12860" operator="equal">
      <formula>1</formula>
    </cfRule>
  </conditionalFormatting>
  <conditionalFormatting sqref="BK312">
    <cfRule type="cellIs" priority="12857" operator="equal">
      <formula>1</formula>
    </cfRule>
  </conditionalFormatting>
  <conditionalFormatting sqref="BE313">
    <cfRule type="cellIs" priority="12855" operator="equal">
      <formula>1</formula>
    </cfRule>
  </conditionalFormatting>
  <conditionalFormatting sqref="BF327">
    <cfRule type="cellIs" priority="12723" operator="equal">
      <formula>1</formula>
    </cfRule>
  </conditionalFormatting>
  <conditionalFormatting sqref="BE328">
    <cfRule type="cellIs" priority="12718" operator="equal">
      <formula>1</formula>
    </cfRule>
  </conditionalFormatting>
  <conditionalFormatting sqref="BG329">
    <cfRule type="cellIs" priority="12709" operator="equal">
      <formula>1</formula>
    </cfRule>
  </conditionalFormatting>
  <conditionalFormatting sqref="BE317">
    <cfRule type="cellIs" priority="12827" operator="equal">
      <formula>1</formula>
    </cfRule>
  </conditionalFormatting>
  <conditionalFormatting sqref="BG317">
    <cfRule type="cellIs" priority="12826" operator="equal">
      <formula>1</formula>
    </cfRule>
  </conditionalFormatting>
  <conditionalFormatting sqref="BF317">
    <cfRule type="cellIs" priority="12825" operator="equal">
      <formula>1</formula>
    </cfRule>
  </conditionalFormatting>
  <conditionalFormatting sqref="BJ317 BL317">
    <cfRule type="cellIs" priority="12824" operator="equal">
      <formula>1</formula>
    </cfRule>
  </conditionalFormatting>
  <conditionalFormatting sqref="BK317">
    <cfRule type="cellIs" priority="12822" operator="equal">
      <formula>1</formula>
    </cfRule>
  </conditionalFormatting>
  <conditionalFormatting sqref="BE318">
    <cfRule type="cellIs" priority="12820" operator="equal">
      <formula>1</formula>
    </cfRule>
  </conditionalFormatting>
  <conditionalFormatting sqref="BG318">
    <cfRule type="cellIs" priority="12819" operator="equal">
      <formula>1</formula>
    </cfRule>
  </conditionalFormatting>
  <conditionalFormatting sqref="BF318">
    <cfRule type="cellIs" priority="12818" operator="equal">
      <formula>1</formula>
    </cfRule>
  </conditionalFormatting>
  <conditionalFormatting sqref="BJ331 BL331">
    <cfRule type="cellIs" priority="12690" operator="equal">
      <formula>1</formula>
    </cfRule>
  </conditionalFormatting>
  <conditionalFormatting sqref="BK331">
    <cfRule type="cellIs" priority="12688" operator="equal">
      <formula>1</formula>
    </cfRule>
  </conditionalFormatting>
  <conditionalFormatting sqref="BF331">
    <cfRule type="cellIs" priority="12691" operator="equal">
      <formula>1</formula>
    </cfRule>
  </conditionalFormatting>
  <conditionalFormatting sqref="BG332">
    <cfRule type="cellIs" priority="12685" operator="equal">
      <formula>1</formula>
    </cfRule>
  </conditionalFormatting>
  <conditionalFormatting sqref="BF332">
    <cfRule type="cellIs" priority="12683" operator="equal">
      <formula>1</formula>
    </cfRule>
  </conditionalFormatting>
  <conditionalFormatting sqref="BJ319 BL319">
    <cfRule type="cellIs" priority="12810" operator="equal">
      <formula>1</formula>
    </cfRule>
  </conditionalFormatting>
  <conditionalFormatting sqref="BK332">
    <cfRule type="cellIs" priority="12680" operator="equal">
      <formula>1</formula>
    </cfRule>
  </conditionalFormatting>
  <conditionalFormatting sqref="BJ332 BL332">
    <cfRule type="cellIs" priority="12682" operator="equal">
      <formula>1</formula>
    </cfRule>
  </conditionalFormatting>
  <conditionalFormatting sqref="BE333">
    <cfRule type="cellIs" priority="12678" operator="equal">
      <formula>1</formula>
    </cfRule>
  </conditionalFormatting>
  <conditionalFormatting sqref="BF320">
    <cfRule type="cellIs" priority="12804" operator="equal">
      <formula>1</formula>
    </cfRule>
  </conditionalFormatting>
  <conditionalFormatting sqref="BJ333 BL333">
    <cfRule type="cellIs" priority="12674" operator="equal">
      <formula>1</formula>
    </cfRule>
  </conditionalFormatting>
  <conditionalFormatting sqref="BK320">
    <cfRule type="cellIs" priority="12801" operator="equal">
      <formula>1</formula>
    </cfRule>
  </conditionalFormatting>
  <conditionalFormatting sqref="BE321">
    <cfRule type="cellIs" priority="12799" operator="equal">
      <formula>1</formula>
    </cfRule>
  </conditionalFormatting>
  <conditionalFormatting sqref="BG334">
    <cfRule type="cellIs" priority="12669" operator="equal">
      <formula>1</formula>
    </cfRule>
  </conditionalFormatting>
  <conditionalFormatting sqref="BF321">
    <cfRule type="cellIs" priority="12797" operator="equal">
      <formula>1</formula>
    </cfRule>
  </conditionalFormatting>
  <conditionalFormatting sqref="BJ321 BL321">
    <cfRule type="cellIs" priority="12796" operator="equal">
      <formula>1</formula>
    </cfRule>
  </conditionalFormatting>
  <conditionalFormatting sqref="BK334">
    <cfRule type="cellIs" priority="12664" operator="equal">
      <formula>1</formula>
    </cfRule>
  </conditionalFormatting>
  <conditionalFormatting sqref="BE322">
    <cfRule type="cellIs" priority="12792" operator="equal">
      <formula>1</formula>
    </cfRule>
  </conditionalFormatting>
  <conditionalFormatting sqref="BG322">
    <cfRule type="cellIs" priority="12791" operator="equal">
      <formula>1</formula>
    </cfRule>
  </conditionalFormatting>
  <conditionalFormatting sqref="BF335">
    <cfRule type="cellIs" priority="12659" operator="equal">
      <formula>1</formula>
    </cfRule>
  </conditionalFormatting>
  <conditionalFormatting sqref="BJ322 BL322">
    <cfRule type="cellIs" priority="12789" operator="equal">
      <formula>1</formula>
    </cfRule>
  </conditionalFormatting>
  <conditionalFormatting sqref="BK322">
    <cfRule type="cellIs" priority="12787" operator="equal">
      <formula>1</formula>
    </cfRule>
  </conditionalFormatting>
  <conditionalFormatting sqref="BE323">
    <cfRule type="cellIs" priority="12785" operator="equal">
      <formula>1</formula>
    </cfRule>
  </conditionalFormatting>
  <conditionalFormatting sqref="BG323">
    <cfRule type="cellIs" priority="12784" operator="equal">
      <formula>1</formula>
    </cfRule>
  </conditionalFormatting>
  <conditionalFormatting sqref="BF336">
    <cfRule type="cellIs" priority="12651" operator="equal">
      <formula>1</formula>
    </cfRule>
  </conditionalFormatting>
  <conditionalFormatting sqref="BK323">
    <cfRule type="cellIs" priority="12780" operator="equal">
      <formula>1</formula>
    </cfRule>
  </conditionalFormatting>
  <conditionalFormatting sqref="BE337">
    <cfRule type="cellIs" priority="12646" operator="equal">
      <formula>1</formula>
    </cfRule>
  </conditionalFormatting>
  <conditionalFormatting sqref="BE324">
    <cfRule type="cellIs" priority="12778" operator="equal">
      <formula>1</formula>
    </cfRule>
  </conditionalFormatting>
  <conditionalFormatting sqref="BG337">
    <cfRule type="cellIs" priority="12645" operator="equal">
      <formula>1</formula>
    </cfRule>
  </conditionalFormatting>
  <conditionalFormatting sqref="BF337">
    <cfRule type="cellIs" priority="12643" operator="equal">
      <formula>1</formula>
    </cfRule>
  </conditionalFormatting>
  <conditionalFormatting sqref="BJ324 BL324">
    <cfRule type="cellIs" priority="12775" operator="equal">
      <formula>1</formula>
    </cfRule>
  </conditionalFormatting>
  <conditionalFormatting sqref="BK337">
    <cfRule type="cellIs" priority="12640" operator="equal">
      <formula>1</formula>
    </cfRule>
  </conditionalFormatting>
  <conditionalFormatting sqref="BG338">
    <cfRule type="cellIs" priority="12637" operator="equal">
      <formula>1</formula>
    </cfRule>
  </conditionalFormatting>
  <conditionalFormatting sqref="BE338">
    <cfRule type="cellIs" priority="12638" operator="equal">
      <formula>1</formula>
    </cfRule>
  </conditionalFormatting>
  <conditionalFormatting sqref="BF338">
    <cfRule type="cellIs" priority="12635" operator="equal">
      <formula>1</formula>
    </cfRule>
  </conditionalFormatting>
  <conditionalFormatting sqref="BE327">
    <cfRule type="cellIs" priority="12726" operator="equal">
      <formula>1</formula>
    </cfRule>
  </conditionalFormatting>
  <conditionalFormatting sqref="BG327">
    <cfRule type="cellIs" priority="12725" operator="equal">
      <formula>1</formula>
    </cfRule>
  </conditionalFormatting>
  <conditionalFormatting sqref="BJ327 BL327">
    <cfRule type="cellIs" priority="12722" operator="equal">
      <formula>1</formula>
    </cfRule>
  </conditionalFormatting>
  <conditionalFormatting sqref="BK327">
    <cfRule type="cellIs" priority="12720" operator="equal">
      <formula>1</formula>
    </cfRule>
  </conditionalFormatting>
  <conditionalFormatting sqref="BF328">
    <cfRule type="cellIs" priority="12715" operator="equal">
      <formula>1</formula>
    </cfRule>
  </conditionalFormatting>
  <conditionalFormatting sqref="BG328">
    <cfRule type="cellIs" priority="12717" operator="equal">
      <formula>1</formula>
    </cfRule>
  </conditionalFormatting>
  <conditionalFormatting sqref="BJ328 BL328">
    <cfRule type="cellIs" priority="12714" operator="equal">
      <formula>1</formula>
    </cfRule>
  </conditionalFormatting>
  <conditionalFormatting sqref="BK328">
    <cfRule type="cellIs" priority="12712" operator="equal">
      <formula>1</formula>
    </cfRule>
  </conditionalFormatting>
  <conditionalFormatting sqref="BF329">
    <cfRule type="cellIs" priority="12707" operator="equal">
      <formula>1</formula>
    </cfRule>
  </conditionalFormatting>
  <conditionalFormatting sqref="BE329">
    <cfRule type="cellIs" priority="12710" operator="equal">
      <formula>1</formula>
    </cfRule>
  </conditionalFormatting>
  <conditionalFormatting sqref="BJ329 BL329">
    <cfRule type="cellIs" priority="12706" operator="equal">
      <formula>1</formula>
    </cfRule>
  </conditionalFormatting>
  <conditionalFormatting sqref="BK329">
    <cfRule type="cellIs" priority="12704" operator="equal">
      <formula>1</formula>
    </cfRule>
  </conditionalFormatting>
  <conditionalFormatting sqref="BF330">
    <cfRule type="cellIs" priority="12699" operator="equal">
      <formula>1</formula>
    </cfRule>
  </conditionalFormatting>
  <conditionalFormatting sqref="BE330">
    <cfRule type="cellIs" priority="12702" operator="equal">
      <formula>1</formula>
    </cfRule>
  </conditionalFormatting>
  <conditionalFormatting sqref="BG330">
    <cfRule type="cellIs" priority="12701" operator="equal">
      <formula>1</formula>
    </cfRule>
  </conditionalFormatting>
  <conditionalFormatting sqref="BJ330 BL330">
    <cfRule type="cellIs" priority="12698" operator="equal">
      <formula>1</formula>
    </cfRule>
  </conditionalFormatting>
  <conditionalFormatting sqref="BK330">
    <cfRule type="cellIs" priority="12696" operator="equal">
      <formula>1</formula>
    </cfRule>
  </conditionalFormatting>
  <conditionalFormatting sqref="BE331">
    <cfRule type="cellIs" priority="12694" operator="equal">
      <formula>1</formula>
    </cfRule>
  </conditionalFormatting>
  <conditionalFormatting sqref="BG331">
    <cfRule type="cellIs" priority="12693" operator="equal">
      <formula>1</formula>
    </cfRule>
  </conditionalFormatting>
  <conditionalFormatting sqref="BE332">
    <cfRule type="cellIs" priority="12686" operator="equal">
      <formula>1</formula>
    </cfRule>
  </conditionalFormatting>
  <conditionalFormatting sqref="BF333">
    <cfRule type="cellIs" priority="12675" operator="equal">
      <formula>1</formula>
    </cfRule>
  </conditionalFormatting>
  <conditionalFormatting sqref="BG333">
    <cfRule type="cellIs" priority="12677" operator="equal">
      <formula>1</formula>
    </cfRule>
  </conditionalFormatting>
  <conditionalFormatting sqref="BK333">
    <cfRule type="cellIs" priority="12672" operator="equal">
      <formula>1</formula>
    </cfRule>
  </conditionalFormatting>
  <conditionalFormatting sqref="BF334">
    <cfRule type="cellIs" priority="12667" operator="equal">
      <formula>1</formula>
    </cfRule>
  </conditionalFormatting>
  <conditionalFormatting sqref="BE334">
    <cfRule type="cellIs" priority="12670" operator="equal">
      <formula>1</formula>
    </cfRule>
  </conditionalFormatting>
  <conditionalFormatting sqref="BJ334 BL334">
    <cfRule type="cellIs" priority="12666" operator="equal">
      <formula>1</formula>
    </cfRule>
  </conditionalFormatting>
  <conditionalFormatting sqref="BE335">
    <cfRule type="cellIs" priority="12662" operator="equal">
      <formula>1</formula>
    </cfRule>
  </conditionalFormatting>
  <conditionalFormatting sqref="BG335">
    <cfRule type="cellIs" priority="12661" operator="equal">
      <formula>1</formula>
    </cfRule>
  </conditionalFormatting>
  <conditionalFormatting sqref="BJ335 BL335">
    <cfRule type="cellIs" priority="12658" operator="equal">
      <formula>1</formula>
    </cfRule>
  </conditionalFormatting>
  <conditionalFormatting sqref="BK335">
    <cfRule type="cellIs" priority="12656" operator="equal">
      <formula>1</formula>
    </cfRule>
  </conditionalFormatting>
  <conditionalFormatting sqref="BE336">
    <cfRule type="cellIs" priority="12654" operator="equal">
      <formula>1</formula>
    </cfRule>
  </conditionalFormatting>
  <conditionalFormatting sqref="BG336">
    <cfRule type="cellIs" priority="12653" operator="equal">
      <formula>1</formula>
    </cfRule>
  </conditionalFormatting>
  <conditionalFormatting sqref="BJ336 BL336">
    <cfRule type="cellIs" priority="12650" operator="equal">
      <formula>1</formula>
    </cfRule>
  </conditionalFormatting>
  <conditionalFormatting sqref="BK336">
    <cfRule type="cellIs" priority="12648" operator="equal">
      <formula>1</formula>
    </cfRule>
  </conditionalFormatting>
  <conditionalFormatting sqref="BJ337 BL337">
    <cfRule type="cellIs" priority="12642" operator="equal">
      <formula>1</formula>
    </cfRule>
  </conditionalFormatting>
  <conditionalFormatting sqref="BJ338 BL338">
    <cfRule type="cellIs" priority="12634" operator="equal">
      <formula>1</formula>
    </cfRule>
  </conditionalFormatting>
  <conditionalFormatting sqref="BK338">
    <cfRule type="cellIs" priority="12632" operator="equal">
      <formula>1</formula>
    </cfRule>
  </conditionalFormatting>
  <conditionalFormatting sqref="BJ351 BL351">
    <cfRule type="cellIs" priority="12543" operator="equal">
      <formula>1</formula>
    </cfRule>
  </conditionalFormatting>
  <conditionalFormatting sqref="BE350">
    <cfRule type="cellIs" priority="12553" operator="equal">
      <formula>1</formula>
    </cfRule>
  </conditionalFormatting>
  <conditionalFormatting sqref="BJ348 BL348">
    <cfRule type="cellIs" priority="12564" operator="equal">
      <formula>1</formula>
    </cfRule>
  </conditionalFormatting>
  <conditionalFormatting sqref="BF357">
    <cfRule type="cellIs" priority="12502" operator="equal">
      <formula>1</formula>
    </cfRule>
  </conditionalFormatting>
  <conditionalFormatting sqref="BK347">
    <cfRule type="cellIs" priority="12569" operator="equal">
      <formula>1</formula>
    </cfRule>
  </conditionalFormatting>
  <conditionalFormatting sqref="BJ366 BL366">
    <cfRule type="cellIs" priority="12438" operator="equal">
      <formula>1</formula>
    </cfRule>
  </conditionalFormatting>
  <conditionalFormatting sqref="BJ361 BL361">
    <cfRule type="cellIs" priority="12473" operator="equal">
      <formula>1</formula>
    </cfRule>
  </conditionalFormatting>
  <conditionalFormatting sqref="BF369">
    <cfRule type="cellIs" priority="12417" operator="equal">
      <formula>1</formula>
    </cfRule>
  </conditionalFormatting>
  <conditionalFormatting sqref="BF339">
    <cfRule type="cellIs" priority="12628" operator="equal">
      <formula>1</formula>
    </cfRule>
  </conditionalFormatting>
  <conditionalFormatting sqref="BE363">
    <cfRule type="cellIs" priority="12462" operator="equal">
      <formula>1</formula>
    </cfRule>
  </conditionalFormatting>
  <conditionalFormatting sqref="BK361">
    <cfRule type="cellIs" priority="12471" operator="equal">
      <formula>1</formula>
    </cfRule>
  </conditionalFormatting>
  <conditionalFormatting sqref="BF362">
    <cfRule type="cellIs" priority="12467" operator="equal">
      <formula>1</formula>
    </cfRule>
  </conditionalFormatting>
  <conditionalFormatting sqref="BK362">
    <cfRule type="cellIs" priority="12464" operator="equal">
      <formula>1</formula>
    </cfRule>
  </conditionalFormatting>
  <conditionalFormatting sqref="BG362">
    <cfRule type="cellIs" priority="12468" operator="equal">
      <formula>1</formula>
    </cfRule>
  </conditionalFormatting>
  <conditionalFormatting sqref="BE347">
    <cfRule type="cellIs" priority="12574" operator="equal">
      <formula>1</formula>
    </cfRule>
  </conditionalFormatting>
  <conditionalFormatting sqref="BK353">
    <cfRule type="cellIs" priority="12527" operator="equal">
      <formula>1</formula>
    </cfRule>
  </conditionalFormatting>
  <conditionalFormatting sqref="BK350">
    <cfRule type="cellIs" priority="12548" operator="equal">
      <formula>1</formula>
    </cfRule>
  </conditionalFormatting>
  <conditionalFormatting sqref="BE353">
    <cfRule type="cellIs" priority="12532" operator="equal">
      <formula>1</formula>
    </cfRule>
  </conditionalFormatting>
  <conditionalFormatting sqref="BF365">
    <cfRule type="cellIs" priority="12446" operator="equal">
      <formula>1</formula>
    </cfRule>
  </conditionalFormatting>
  <conditionalFormatting sqref="BK364">
    <cfRule type="cellIs" priority="12450" operator="equal">
      <formula>1</formula>
    </cfRule>
  </conditionalFormatting>
  <conditionalFormatting sqref="BG364">
    <cfRule type="cellIs" priority="12454" operator="equal">
      <formula>1</formula>
    </cfRule>
  </conditionalFormatting>
  <conditionalFormatting sqref="BJ363 BL363">
    <cfRule type="cellIs" priority="12459" operator="equal">
      <formula>1</formula>
    </cfRule>
  </conditionalFormatting>
  <conditionalFormatting sqref="BE369">
    <cfRule type="cellIs" priority="12420" operator="equal">
      <formula>1</formula>
    </cfRule>
  </conditionalFormatting>
  <conditionalFormatting sqref="BG369">
    <cfRule type="cellIs" priority="12419" operator="equal">
      <formula>1</formula>
    </cfRule>
  </conditionalFormatting>
  <conditionalFormatting sqref="BJ369 BL369">
    <cfRule type="cellIs" priority="12416" operator="equal">
      <formula>1</formula>
    </cfRule>
  </conditionalFormatting>
  <conditionalFormatting sqref="BK369">
    <cfRule type="cellIs" priority="12414" operator="equal">
      <formula>1</formula>
    </cfRule>
  </conditionalFormatting>
  <conditionalFormatting sqref="BK367">
    <cfRule type="cellIs" priority="12429" operator="equal">
      <formula>1</formula>
    </cfRule>
  </conditionalFormatting>
  <conditionalFormatting sqref="BE368">
    <cfRule type="cellIs" priority="12427" operator="equal">
      <formula>1</formula>
    </cfRule>
  </conditionalFormatting>
  <conditionalFormatting sqref="BF366">
    <cfRule type="cellIs" priority="12439" operator="equal">
      <formula>1</formula>
    </cfRule>
  </conditionalFormatting>
  <conditionalFormatting sqref="BG367">
    <cfRule type="cellIs" priority="12433" operator="equal">
      <formula>1</formula>
    </cfRule>
  </conditionalFormatting>
  <conditionalFormatting sqref="BF367">
    <cfRule type="cellIs" priority="12432" operator="equal">
      <formula>1</formula>
    </cfRule>
  </conditionalFormatting>
  <conditionalFormatting sqref="BG368">
    <cfRule type="cellIs" priority="12426" operator="equal">
      <formula>1</formula>
    </cfRule>
  </conditionalFormatting>
  <conditionalFormatting sqref="BF368">
    <cfRule type="cellIs" priority="12425" operator="equal">
      <formula>1</formula>
    </cfRule>
  </conditionalFormatting>
  <conditionalFormatting sqref="BF340">
    <cfRule type="cellIs" priority="12621" operator="equal">
      <formula>1</formula>
    </cfRule>
  </conditionalFormatting>
  <conditionalFormatting sqref="BG341">
    <cfRule type="cellIs" priority="12615" operator="equal">
      <formula>1</formula>
    </cfRule>
  </conditionalFormatting>
  <conditionalFormatting sqref="BF343">
    <cfRule type="cellIs" priority="12600" operator="equal">
      <formula>1</formula>
    </cfRule>
  </conditionalFormatting>
  <conditionalFormatting sqref="BG344">
    <cfRule type="cellIs" priority="12594" operator="equal">
      <formula>1</formula>
    </cfRule>
  </conditionalFormatting>
  <conditionalFormatting sqref="BK340">
    <cfRule type="cellIs" priority="12618" operator="equal">
      <formula>1</formula>
    </cfRule>
  </conditionalFormatting>
  <conditionalFormatting sqref="BF346">
    <cfRule type="cellIs" priority="12579" operator="equal">
      <formula>1</formula>
    </cfRule>
  </conditionalFormatting>
  <conditionalFormatting sqref="BE343">
    <cfRule type="cellIs" priority="12602" operator="equal">
      <formula>1</formula>
    </cfRule>
  </conditionalFormatting>
  <conditionalFormatting sqref="BE348">
    <cfRule type="cellIs" priority="12567" operator="equal">
      <formula>1</formula>
    </cfRule>
  </conditionalFormatting>
  <conditionalFormatting sqref="BF347">
    <cfRule type="cellIs" priority="12572" operator="equal">
      <formula>1</formula>
    </cfRule>
  </conditionalFormatting>
  <conditionalFormatting sqref="BE354">
    <cfRule type="cellIs" priority="12525" operator="equal">
      <formula>1</formula>
    </cfRule>
  </conditionalFormatting>
  <conditionalFormatting sqref="BK354">
    <cfRule type="cellIs" priority="12520" operator="equal">
      <formula>1</formula>
    </cfRule>
  </conditionalFormatting>
  <conditionalFormatting sqref="BJ355 BL355">
    <cfRule type="cellIs" priority="12515" operator="equal">
      <formula>1</formula>
    </cfRule>
  </conditionalFormatting>
  <conditionalFormatting sqref="BG354">
    <cfRule type="cellIs" priority="12524" operator="equal">
      <formula>1</formula>
    </cfRule>
  </conditionalFormatting>
  <conditionalFormatting sqref="BE358">
    <cfRule type="cellIs" priority="12497" operator="equal">
      <formula>1</formula>
    </cfRule>
  </conditionalFormatting>
  <conditionalFormatting sqref="BK358">
    <cfRule type="cellIs" priority="12492" operator="equal">
      <formula>1</formula>
    </cfRule>
  </conditionalFormatting>
  <conditionalFormatting sqref="BJ359 BL359">
    <cfRule type="cellIs" priority="12487" operator="equal">
      <formula>1</formula>
    </cfRule>
  </conditionalFormatting>
  <conditionalFormatting sqref="BF356">
    <cfRule type="cellIs" priority="12509" operator="equal">
      <formula>1</formula>
    </cfRule>
  </conditionalFormatting>
  <conditionalFormatting sqref="BE339">
    <cfRule type="cellIs" priority="12630" operator="equal">
      <formula>1</formula>
    </cfRule>
  </conditionalFormatting>
  <conditionalFormatting sqref="BG339">
    <cfRule type="cellIs" priority="12629" operator="equal">
      <formula>1</formula>
    </cfRule>
  </conditionalFormatting>
  <conditionalFormatting sqref="BJ339 BL339">
    <cfRule type="cellIs" priority="12627" operator="equal">
      <formula>1</formula>
    </cfRule>
  </conditionalFormatting>
  <conditionalFormatting sqref="BK339">
    <cfRule type="cellIs" priority="12625" operator="equal">
      <formula>1</formula>
    </cfRule>
  </conditionalFormatting>
  <conditionalFormatting sqref="BJ357 BL357">
    <cfRule type="cellIs" priority="12501" operator="equal">
      <formula>1</formula>
    </cfRule>
  </conditionalFormatting>
  <conditionalFormatting sqref="BE340">
    <cfRule type="cellIs" priority="12623" operator="equal">
      <formula>1</formula>
    </cfRule>
  </conditionalFormatting>
  <conditionalFormatting sqref="BG340">
    <cfRule type="cellIs" priority="12622" operator="equal">
      <formula>1</formula>
    </cfRule>
  </conditionalFormatting>
  <conditionalFormatting sqref="BJ340 BL340">
    <cfRule type="cellIs" priority="12620" operator="equal">
      <formula>1</formula>
    </cfRule>
  </conditionalFormatting>
  <conditionalFormatting sqref="BE341">
    <cfRule type="cellIs" priority="12616" operator="equal">
      <formula>1</formula>
    </cfRule>
  </conditionalFormatting>
  <conditionalFormatting sqref="BF341">
    <cfRule type="cellIs" priority="12614" operator="equal">
      <formula>1</formula>
    </cfRule>
  </conditionalFormatting>
  <conditionalFormatting sqref="BJ341 BL341">
    <cfRule type="cellIs" priority="12613" operator="equal">
      <formula>1</formula>
    </cfRule>
  </conditionalFormatting>
  <conditionalFormatting sqref="BK341">
    <cfRule type="cellIs" priority="12611" operator="equal">
      <formula>1</formula>
    </cfRule>
  </conditionalFormatting>
  <conditionalFormatting sqref="BK359">
    <cfRule type="cellIs" priority="12485" operator="equal">
      <formula>1</formula>
    </cfRule>
  </conditionalFormatting>
  <conditionalFormatting sqref="BE342">
    <cfRule type="cellIs" priority="12609" operator="equal">
      <formula>1</formula>
    </cfRule>
  </conditionalFormatting>
  <conditionalFormatting sqref="BG342">
    <cfRule type="cellIs" priority="12608" operator="equal">
      <formula>1</formula>
    </cfRule>
  </conditionalFormatting>
  <conditionalFormatting sqref="BF342">
    <cfRule type="cellIs" priority="12607" operator="equal">
      <formula>1</formula>
    </cfRule>
  </conditionalFormatting>
  <conditionalFormatting sqref="BJ342 BL342">
    <cfRule type="cellIs" priority="12606" operator="equal">
      <formula>1</formula>
    </cfRule>
  </conditionalFormatting>
  <conditionalFormatting sqref="BK342">
    <cfRule type="cellIs" priority="12604" operator="equal">
      <formula>1</formula>
    </cfRule>
  </conditionalFormatting>
  <conditionalFormatting sqref="BG343">
    <cfRule type="cellIs" priority="12601" operator="equal">
      <formula>1</formula>
    </cfRule>
  </conditionalFormatting>
  <conditionalFormatting sqref="BJ343 BL343">
    <cfRule type="cellIs" priority="12599" operator="equal">
      <formula>1</formula>
    </cfRule>
  </conditionalFormatting>
  <conditionalFormatting sqref="BK343">
    <cfRule type="cellIs" priority="12597" operator="equal">
      <formula>1</formula>
    </cfRule>
  </conditionalFormatting>
  <conditionalFormatting sqref="BE362">
    <cfRule type="cellIs" priority="12469" operator="equal">
      <formula>1</formula>
    </cfRule>
  </conditionalFormatting>
  <conditionalFormatting sqref="BE344">
    <cfRule type="cellIs" priority="12595" operator="equal">
      <formula>1</formula>
    </cfRule>
  </conditionalFormatting>
  <conditionalFormatting sqref="BF344">
    <cfRule type="cellIs" priority="12593" operator="equal">
      <formula>1</formula>
    </cfRule>
  </conditionalFormatting>
  <conditionalFormatting sqref="BJ344 BL344">
    <cfRule type="cellIs" priority="12592" operator="equal">
      <formula>1</formula>
    </cfRule>
  </conditionalFormatting>
  <conditionalFormatting sqref="BK344">
    <cfRule type="cellIs" priority="12590" operator="equal">
      <formula>1</formula>
    </cfRule>
  </conditionalFormatting>
  <conditionalFormatting sqref="BG363">
    <cfRule type="cellIs" priority="12461" operator="equal">
      <formula>1</formula>
    </cfRule>
  </conditionalFormatting>
  <conditionalFormatting sqref="BE345">
    <cfRule type="cellIs" priority="12588" operator="equal">
      <formula>1</formula>
    </cfRule>
  </conditionalFormatting>
  <conditionalFormatting sqref="BG345">
    <cfRule type="cellIs" priority="12587" operator="equal">
      <formula>1</formula>
    </cfRule>
  </conditionalFormatting>
  <conditionalFormatting sqref="BF345">
    <cfRule type="cellIs" priority="12586" operator="equal">
      <formula>1</formula>
    </cfRule>
  </conditionalFormatting>
  <conditionalFormatting sqref="BJ345 BL345">
    <cfRule type="cellIs" priority="12585" operator="equal">
      <formula>1</formula>
    </cfRule>
  </conditionalFormatting>
  <conditionalFormatting sqref="BK345">
    <cfRule type="cellIs" priority="12583" operator="equal">
      <formula>1</formula>
    </cfRule>
  </conditionalFormatting>
  <conditionalFormatting sqref="BE346">
    <cfRule type="cellIs" priority="12581" operator="equal">
      <formula>1</formula>
    </cfRule>
  </conditionalFormatting>
  <conditionalFormatting sqref="BG346">
    <cfRule type="cellIs" priority="12580" operator="equal">
      <formula>1</formula>
    </cfRule>
  </conditionalFormatting>
  <conditionalFormatting sqref="BJ346 BL346">
    <cfRule type="cellIs" priority="12578" operator="equal">
      <formula>1</formula>
    </cfRule>
  </conditionalFormatting>
  <conditionalFormatting sqref="BK346">
    <cfRule type="cellIs" priority="12576" operator="equal">
      <formula>1</formula>
    </cfRule>
  </conditionalFormatting>
  <conditionalFormatting sqref="BG347">
    <cfRule type="cellIs" priority="12573" operator="equal">
      <formula>1</formula>
    </cfRule>
  </conditionalFormatting>
  <conditionalFormatting sqref="BJ347 BL347">
    <cfRule type="cellIs" priority="12571" operator="equal">
      <formula>1</formula>
    </cfRule>
  </conditionalFormatting>
  <conditionalFormatting sqref="BJ368 BL368">
    <cfRule type="cellIs" priority="12424" operator="equal">
      <formula>1</formula>
    </cfRule>
  </conditionalFormatting>
  <conditionalFormatting sqref="BG348">
    <cfRule type="cellIs" priority="12566" operator="equal">
      <formula>1</formula>
    </cfRule>
  </conditionalFormatting>
  <conditionalFormatting sqref="BF348">
    <cfRule type="cellIs" priority="12565" operator="equal">
      <formula>1</formula>
    </cfRule>
  </conditionalFormatting>
  <conditionalFormatting sqref="BK348">
    <cfRule type="cellIs" priority="12562" operator="equal">
      <formula>1</formula>
    </cfRule>
  </conditionalFormatting>
  <conditionalFormatting sqref="BE349">
    <cfRule type="cellIs" priority="12560" operator="equal">
      <formula>1</formula>
    </cfRule>
  </conditionalFormatting>
  <conditionalFormatting sqref="BG349">
    <cfRule type="cellIs" priority="12559" operator="equal">
      <formula>1</formula>
    </cfRule>
  </conditionalFormatting>
  <conditionalFormatting sqref="BF349">
    <cfRule type="cellIs" priority="12558" operator="equal">
      <formula>1</formula>
    </cfRule>
  </conditionalFormatting>
  <conditionalFormatting sqref="BJ349 BL349">
    <cfRule type="cellIs" priority="12557" operator="equal">
      <formula>1</formula>
    </cfRule>
  </conditionalFormatting>
  <conditionalFormatting sqref="BK349">
    <cfRule type="cellIs" priority="12555" operator="equal">
      <formula>1</formula>
    </cfRule>
  </conditionalFormatting>
  <conditionalFormatting sqref="BK368">
    <cfRule type="cellIs" priority="12422" operator="equal">
      <formula>1</formula>
    </cfRule>
  </conditionalFormatting>
  <conditionalFormatting sqref="BG350">
    <cfRule type="cellIs" priority="12552" operator="equal">
      <formula>1</formula>
    </cfRule>
  </conditionalFormatting>
  <conditionalFormatting sqref="BF350">
    <cfRule type="cellIs" priority="12551" operator="equal">
      <formula>1</formula>
    </cfRule>
  </conditionalFormatting>
  <conditionalFormatting sqref="BJ350 BL350">
    <cfRule type="cellIs" priority="12550" operator="equal">
      <formula>1</formula>
    </cfRule>
  </conditionalFormatting>
  <conditionalFormatting sqref="BE351">
    <cfRule type="cellIs" priority="12546" operator="equal">
      <formula>1</formula>
    </cfRule>
  </conditionalFormatting>
  <conditionalFormatting sqref="BG351">
    <cfRule type="cellIs" priority="12545" operator="equal">
      <formula>1</formula>
    </cfRule>
  </conditionalFormatting>
  <conditionalFormatting sqref="BF351">
    <cfRule type="cellIs" priority="12544" operator="equal">
      <formula>1</formula>
    </cfRule>
  </conditionalFormatting>
  <conditionalFormatting sqref="BK351">
    <cfRule type="cellIs" priority="12541" operator="equal">
      <formula>1</formula>
    </cfRule>
  </conditionalFormatting>
  <conditionalFormatting sqref="BE352">
    <cfRule type="cellIs" priority="12539" operator="equal">
      <formula>1</formula>
    </cfRule>
  </conditionalFormatting>
  <conditionalFormatting sqref="BG352">
    <cfRule type="cellIs" priority="12538" operator="equal">
      <formula>1</formula>
    </cfRule>
  </conditionalFormatting>
  <conditionalFormatting sqref="BF352">
    <cfRule type="cellIs" priority="12537" operator="equal">
      <formula>1</formula>
    </cfRule>
  </conditionalFormatting>
  <conditionalFormatting sqref="BJ352 BL352">
    <cfRule type="cellIs" priority="12536" operator="equal">
      <formula>1</formula>
    </cfRule>
  </conditionalFormatting>
  <conditionalFormatting sqref="BK352">
    <cfRule type="cellIs" priority="12534" operator="equal">
      <formula>1</formula>
    </cfRule>
  </conditionalFormatting>
  <conditionalFormatting sqref="BG353">
    <cfRule type="cellIs" priority="12531" operator="equal">
      <formula>1</formula>
    </cfRule>
  </conditionalFormatting>
  <conditionalFormatting sqref="BF353">
    <cfRule type="cellIs" priority="12530" operator="equal">
      <formula>1</formula>
    </cfRule>
  </conditionalFormatting>
  <conditionalFormatting sqref="BJ353 BL353">
    <cfRule type="cellIs" priority="12529" operator="equal">
      <formula>1</formula>
    </cfRule>
  </conditionalFormatting>
  <conditionalFormatting sqref="BF354">
    <cfRule type="cellIs" priority="12523" operator="equal">
      <formula>1</formula>
    </cfRule>
  </conditionalFormatting>
  <conditionalFormatting sqref="BJ354 BL354">
    <cfRule type="cellIs" priority="12522" operator="equal">
      <formula>1</formula>
    </cfRule>
  </conditionalFormatting>
  <conditionalFormatting sqref="BE355">
    <cfRule type="cellIs" priority="12518" operator="equal">
      <formula>1</formula>
    </cfRule>
  </conditionalFormatting>
  <conditionalFormatting sqref="BG355">
    <cfRule type="cellIs" priority="12517" operator="equal">
      <formula>1</formula>
    </cfRule>
  </conditionalFormatting>
  <conditionalFormatting sqref="BF355">
    <cfRule type="cellIs" priority="12516" operator="equal">
      <formula>1</formula>
    </cfRule>
  </conditionalFormatting>
  <conditionalFormatting sqref="BK355">
    <cfRule type="cellIs" priority="12513" operator="equal">
      <formula>1</formula>
    </cfRule>
  </conditionalFormatting>
  <conditionalFormatting sqref="BE356">
    <cfRule type="cellIs" priority="12511" operator="equal">
      <formula>1</formula>
    </cfRule>
  </conditionalFormatting>
  <conditionalFormatting sqref="BG356">
    <cfRule type="cellIs" priority="12510" operator="equal">
      <formula>1</formula>
    </cfRule>
  </conditionalFormatting>
  <conditionalFormatting sqref="BJ356 BL356">
    <cfRule type="cellIs" priority="12508" operator="equal">
      <formula>1</formula>
    </cfRule>
  </conditionalFormatting>
  <conditionalFormatting sqref="BK356">
    <cfRule type="cellIs" priority="12506" operator="equal">
      <formula>1</formula>
    </cfRule>
  </conditionalFormatting>
  <conditionalFormatting sqref="BE357">
    <cfRule type="cellIs" priority="12504" operator="equal">
      <formula>1</formula>
    </cfRule>
  </conditionalFormatting>
  <conditionalFormatting sqref="BG357">
    <cfRule type="cellIs" priority="12503" operator="equal">
      <formula>1</formula>
    </cfRule>
  </conditionalFormatting>
  <conditionalFormatting sqref="BF370">
    <cfRule type="cellIs" priority="12379" operator="equal">
      <formula>1</formula>
    </cfRule>
  </conditionalFormatting>
  <conditionalFormatting sqref="BK357">
    <cfRule type="cellIs" priority="12499" operator="equal">
      <formula>1</formula>
    </cfRule>
  </conditionalFormatting>
  <conditionalFormatting sqref="BG358">
    <cfRule type="cellIs" priority="12496" operator="equal">
      <formula>1</formula>
    </cfRule>
  </conditionalFormatting>
  <conditionalFormatting sqref="BF358">
    <cfRule type="cellIs" priority="12495" operator="equal">
      <formula>1</formula>
    </cfRule>
  </conditionalFormatting>
  <conditionalFormatting sqref="BJ358 BL358">
    <cfRule type="cellIs" priority="12494" operator="equal">
      <formula>1</formula>
    </cfRule>
  </conditionalFormatting>
  <conditionalFormatting sqref="BE371">
    <cfRule type="cellIs" priority="12374" operator="equal">
      <formula>1</formula>
    </cfRule>
  </conditionalFormatting>
  <conditionalFormatting sqref="BE359">
    <cfRule type="cellIs" priority="12490" operator="equal">
      <formula>1</formula>
    </cfRule>
  </conditionalFormatting>
  <conditionalFormatting sqref="BG359">
    <cfRule type="cellIs" priority="12489" operator="equal">
      <formula>1</formula>
    </cfRule>
  </conditionalFormatting>
  <conditionalFormatting sqref="BF359">
    <cfRule type="cellIs" priority="12488" operator="equal">
      <formula>1</formula>
    </cfRule>
  </conditionalFormatting>
  <conditionalFormatting sqref="BG372">
    <cfRule type="cellIs" priority="12365" operator="equal">
      <formula>1</formula>
    </cfRule>
  </conditionalFormatting>
  <conditionalFormatting sqref="BE360">
    <cfRule type="cellIs" priority="12483" operator="equal">
      <formula>1</formula>
    </cfRule>
  </conditionalFormatting>
  <conditionalFormatting sqref="BG360">
    <cfRule type="cellIs" priority="12482" operator="equal">
      <formula>1</formula>
    </cfRule>
  </conditionalFormatting>
  <conditionalFormatting sqref="BF360">
    <cfRule type="cellIs" priority="12481" operator="equal">
      <formula>1</formula>
    </cfRule>
  </conditionalFormatting>
  <conditionalFormatting sqref="BJ360 BL360">
    <cfRule type="cellIs" priority="12480" operator="equal">
      <formula>1</formula>
    </cfRule>
  </conditionalFormatting>
  <conditionalFormatting sqref="BK360">
    <cfRule type="cellIs" priority="12478" operator="equal">
      <formula>1</formula>
    </cfRule>
  </conditionalFormatting>
  <conditionalFormatting sqref="BE361">
    <cfRule type="cellIs" priority="12476" operator="equal">
      <formula>1</formula>
    </cfRule>
  </conditionalFormatting>
  <conditionalFormatting sqref="BG361">
    <cfRule type="cellIs" priority="12475" operator="equal">
      <formula>1</formula>
    </cfRule>
  </conditionalFormatting>
  <conditionalFormatting sqref="BF361">
    <cfRule type="cellIs" priority="12474" operator="equal">
      <formula>1</formula>
    </cfRule>
  </conditionalFormatting>
  <conditionalFormatting sqref="BJ374 BL374">
    <cfRule type="cellIs" priority="12346" operator="equal">
      <formula>1</formula>
    </cfRule>
  </conditionalFormatting>
  <conditionalFormatting sqref="BK374">
    <cfRule type="cellIs" priority="12344" operator="equal">
      <formula>1</formula>
    </cfRule>
  </conditionalFormatting>
  <conditionalFormatting sqref="BF374">
    <cfRule type="cellIs" priority="12347" operator="equal">
      <formula>1</formula>
    </cfRule>
  </conditionalFormatting>
  <conditionalFormatting sqref="BG375">
    <cfRule type="cellIs" priority="12341" operator="equal">
      <formula>1</formula>
    </cfRule>
  </conditionalFormatting>
  <conditionalFormatting sqref="BF375">
    <cfRule type="cellIs" priority="12339" operator="equal">
      <formula>1</formula>
    </cfRule>
  </conditionalFormatting>
  <conditionalFormatting sqref="BJ362 BL362">
    <cfRule type="cellIs" priority="12466" operator="equal">
      <formula>1</formula>
    </cfRule>
  </conditionalFormatting>
  <conditionalFormatting sqref="BK375">
    <cfRule type="cellIs" priority="12336" operator="equal">
      <formula>1</formula>
    </cfRule>
  </conditionalFormatting>
  <conditionalFormatting sqref="BJ375 BL375">
    <cfRule type="cellIs" priority="12338" operator="equal">
      <formula>1</formula>
    </cfRule>
  </conditionalFormatting>
  <conditionalFormatting sqref="BE376">
    <cfRule type="cellIs" priority="12334" operator="equal">
      <formula>1</formula>
    </cfRule>
  </conditionalFormatting>
  <conditionalFormatting sqref="BF363">
    <cfRule type="cellIs" priority="12460" operator="equal">
      <formula>1</formula>
    </cfRule>
  </conditionalFormatting>
  <conditionalFormatting sqref="BJ376 BL376">
    <cfRule type="cellIs" priority="12330" operator="equal">
      <formula>1</formula>
    </cfRule>
  </conditionalFormatting>
  <conditionalFormatting sqref="BK363">
    <cfRule type="cellIs" priority="12457" operator="equal">
      <formula>1</formula>
    </cfRule>
  </conditionalFormatting>
  <conditionalFormatting sqref="BE364">
    <cfRule type="cellIs" priority="12455" operator="equal">
      <formula>1</formula>
    </cfRule>
  </conditionalFormatting>
  <conditionalFormatting sqref="BG377">
    <cfRule type="cellIs" priority="12325" operator="equal">
      <formula>1</formula>
    </cfRule>
  </conditionalFormatting>
  <conditionalFormatting sqref="BF364">
    <cfRule type="cellIs" priority="12453" operator="equal">
      <formula>1</formula>
    </cfRule>
  </conditionalFormatting>
  <conditionalFormatting sqref="BJ364 BL364">
    <cfRule type="cellIs" priority="12452" operator="equal">
      <formula>1</formula>
    </cfRule>
  </conditionalFormatting>
  <conditionalFormatting sqref="BK377">
    <cfRule type="cellIs" priority="12320" operator="equal">
      <formula>1</formula>
    </cfRule>
  </conditionalFormatting>
  <conditionalFormatting sqref="BE365">
    <cfRule type="cellIs" priority="12448" operator="equal">
      <formula>1</formula>
    </cfRule>
  </conditionalFormatting>
  <conditionalFormatting sqref="BG365">
    <cfRule type="cellIs" priority="12447" operator="equal">
      <formula>1</formula>
    </cfRule>
  </conditionalFormatting>
  <conditionalFormatting sqref="BF378">
    <cfRule type="cellIs" priority="12315" operator="equal">
      <formula>1</formula>
    </cfRule>
  </conditionalFormatting>
  <conditionalFormatting sqref="BJ365 BL365">
    <cfRule type="cellIs" priority="12445" operator="equal">
      <formula>1</formula>
    </cfRule>
  </conditionalFormatting>
  <conditionalFormatting sqref="BK365">
    <cfRule type="cellIs" priority="12443" operator="equal">
      <formula>1</formula>
    </cfRule>
  </conditionalFormatting>
  <conditionalFormatting sqref="BE366">
    <cfRule type="cellIs" priority="12441" operator="equal">
      <formula>1</formula>
    </cfRule>
  </conditionalFormatting>
  <conditionalFormatting sqref="BG366">
    <cfRule type="cellIs" priority="12440" operator="equal">
      <formula>1</formula>
    </cfRule>
  </conditionalFormatting>
  <conditionalFormatting sqref="BF379">
    <cfRule type="cellIs" priority="12307" operator="equal">
      <formula>1</formula>
    </cfRule>
  </conditionalFormatting>
  <conditionalFormatting sqref="BK366">
    <cfRule type="cellIs" priority="12436" operator="equal">
      <formula>1</formula>
    </cfRule>
  </conditionalFormatting>
  <conditionalFormatting sqref="BE380">
    <cfRule type="cellIs" priority="12302" operator="equal">
      <formula>1</formula>
    </cfRule>
  </conditionalFormatting>
  <conditionalFormatting sqref="BE367">
    <cfRule type="cellIs" priority="12434" operator="equal">
      <formula>1</formula>
    </cfRule>
  </conditionalFormatting>
  <conditionalFormatting sqref="BG380">
    <cfRule type="cellIs" priority="12301" operator="equal">
      <formula>1</formula>
    </cfRule>
  </conditionalFormatting>
  <conditionalFormatting sqref="BF380">
    <cfRule type="cellIs" priority="12299" operator="equal">
      <formula>1</formula>
    </cfRule>
  </conditionalFormatting>
  <conditionalFormatting sqref="BJ367 BL367">
    <cfRule type="cellIs" priority="12431" operator="equal">
      <formula>1</formula>
    </cfRule>
  </conditionalFormatting>
  <conditionalFormatting sqref="BK380">
    <cfRule type="cellIs" priority="12296" operator="equal">
      <formula>1</formula>
    </cfRule>
  </conditionalFormatting>
  <conditionalFormatting sqref="BG381">
    <cfRule type="cellIs" priority="12293" operator="equal">
      <formula>1</formula>
    </cfRule>
  </conditionalFormatting>
  <conditionalFormatting sqref="BE381">
    <cfRule type="cellIs" priority="12294" operator="equal">
      <formula>1</formula>
    </cfRule>
  </conditionalFormatting>
  <conditionalFormatting sqref="BF381">
    <cfRule type="cellIs" priority="12291" operator="equal">
      <formula>1</formula>
    </cfRule>
  </conditionalFormatting>
  <conditionalFormatting sqref="BE370">
    <cfRule type="cellIs" priority="12382" operator="equal">
      <formula>1</formula>
    </cfRule>
  </conditionalFormatting>
  <conditionalFormatting sqref="BG370">
    <cfRule type="cellIs" priority="12381" operator="equal">
      <formula>1</formula>
    </cfRule>
  </conditionalFormatting>
  <conditionalFormatting sqref="BJ370 BL370">
    <cfRule type="cellIs" priority="12378" operator="equal">
      <formula>1</formula>
    </cfRule>
  </conditionalFormatting>
  <conditionalFormatting sqref="BK370">
    <cfRule type="cellIs" priority="12376" operator="equal">
      <formula>1</formula>
    </cfRule>
  </conditionalFormatting>
  <conditionalFormatting sqref="BF371">
    <cfRule type="cellIs" priority="12371" operator="equal">
      <formula>1</formula>
    </cfRule>
  </conditionalFormatting>
  <conditionalFormatting sqref="BG371">
    <cfRule type="cellIs" priority="12373" operator="equal">
      <formula>1</formula>
    </cfRule>
  </conditionalFormatting>
  <conditionalFormatting sqref="BJ371 BL371">
    <cfRule type="cellIs" priority="12370" operator="equal">
      <formula>1</formula>
    </cfRule>
  </conditionalFormatting>
  <conditionalFormatting sqref="BK371">
    <cfRule type="cellIs" priority="12368" operator="equal">
      <formula>1</formula>
    </cfRule>
  </conditionalFormatting>
  <conditionalFormatting sqref="BF372">
    <cfRule type="cellIs" priority="12363" operator="equal">
      <formula>1</formula>
    </cfRule>
  </conditionalFormatting>
  <conditionalFormatting sqref="BE372">
    <cfRule type="cellIs" priority="12366" operator="equal">
      <formula>1</formula>
    </cfRule>
  </conditionalFormatting>
  <conditionalFormatting sqref="BJ372 BL372">
    <cfRule type="cellIs" priority="12362" operator="equal">
      <formula>1</formula>
    </cfRule>
  </conditionalFormatting>
  <conditionalFormatting sqref="BK372">
    <cfRule type="cellIs" priority="12360" operator="equal">
      <formula>1</formula>
    </cfRule>
  </conditionalFormatting>
  <conditionalFormatting sqref="BF373">
    <cfRule type="cellIs" priority="12355" operator="equal">
      <formula>1</formula>
    </cfRule>
  </conditionalFormatting>
  <conditionalFormatting sqref="BE373">
    <cfRule type="cellIs" priority="12358" operator="equal">
      <formula>1</formula>
    </cfRule>
  </conditionalFormatting>
  <conditionalFormatting sqref="BG373">
    <cfRule type="cellIs" priority="12357" operator="equal">
      <formula>1</formula>
    </cfRule>
  </conditionalFormatting>
  <conditionalFormatting sqref="BJ373 BL373">
    <cfRule type="cellIs" priority="12354" operator="equal">
      <formula>1</formula>
    </cfRule>
  </conditionalFormatting>
  <conditionalFormatting sqref="BK373">
    <cfRule type="cellIs" priority="12352" operator="equal">
      <formula>1</formula>
    </cfRule>
  </conditionalFormatting>
  <conditionalFormatting sqref="BE374">
    <cfRule type="cellIs" priority="12350" operator="equal">
      <formula>1</formula>
    </cfRule>
  </conditionalFormatting>
  <conditionalFormatting sqref="BG374">
    <cfRule type="cellIs" priority="12349" operator="equal">
      <formula>1</formula>
    </cfRule>
  </conditionalFormatting>
  <conditionalFormatting sqref="BE375">
    <cfRule type="cellIs" priority="12342" operator="equal">
      <formula>1</formula>
    </cfRule>
  </conditionalFormatting>
  <conditionalFormatting sqref="BF376">
    <cfRule type="cellIs" priority="12331" operator="equal">
      <formula>1</formula>
    </cfRule>
  </conditionalFormatting>
  <conditionalFormatting sqref="BG376">
    <cfRule type="cellIs" priority="12333" operator="equal">
      <formula>1</formula>
    </cfRule>
  </conditionalFormatting>
  <conditionalFormatting sqref="BK376">
    <cfRule type="cellIs" priority="12328" operator="equal">
      <formula>1</formula>
    </cfRule>
  </conditionalFormatting>
  <conditionalFormatting sqref="BF377">
    <cfRule type="cellIs" priority="12323" operator="equal">
      <formula>1</formula>
    </cfRule>
  </conditionalFormatting>
  <conditionalFormatting sqref="BE377">
    <cfRule type="cellIs" priority="12326" operator="equal">
      <formula>1</formula>
    </cfRule>
  </conditionalFormatting>
  <conditionalFormatting sqref="BJ377 BL377">
    <cfRule type="cellIs" priority="12322" operator="equal">
      <formula>1</formula>
    </cfRule>
  </conditionalFormatting>
  <conditionalFormatting sqref="BE378">
    <cfRule type="cellIs" priority="12318" operator="equal">
      <formula>1</formula>
    </cfRule>
  </conditionalFormatting>
  <conditionalFormatting sqref="BG378">
    <cfRule type="cellIs" priority="12317" operator="equal">
      <formula>1</formula>
    </cfRule>
  </conditionalFormatting>
  <conditionalFormatting sqref="BJ378 BL378">
    <cfRule type="cellIs" priority="12314" operator="equal">
      <formula>1</formula>
    </cfRule>
  </conditionalFormatting>
  <conditionalFormatting sqref="BK378">
    <cfRule type="cellIs" priority="12312" operator="equal">
      <formula>1</formula>
    </cfRule>
  </conditionalFormatting>
  <conditionalFormatting sqref="BE379">
    <cfRule type="cellIs" priority="12310" operator="equal">
      <formula>1</formula>
    </cfRule>
  </conditionalFormatting>
  <conditionalFormatting sqref="BG379">
    <cfRule type="cellIs" priority="12309" operator="equal">
      <formula>1</formula>
    </cfRule>
  </conditionalFormatting>
  <conditionalFormatting sqref="BJ379 BL379">
    <cfRule type="cellIs" priority="12306" operator="equal">
      <formula>1</formula>
    </cfRule>
  </conditionalFormatting>
  <conditionalFormatting sqref="BK379">
    <cfRule type="cellIs" priority="12304" operator="equal">
      <formula>1</formula>
    </cfRule>
  </conditionalFormatting>
  <conditionalFormatting sqref="BJ380 BL380">
    <cfRule type="cellIs" priority="12298" operator="equal">
      <formula>1</formula>
    </cfRule>
  </conditionalFormatting>
  <conditionalFormatting sqref="BJ381 BL381">
    <cfRule type="cellIs" priority="12290" operator="equal">
      <formula>1</formula>
    </cfRule>
  </conditionalFormatting>
  <conditionalFormatting sqref="BK381">
    <cfRule type="cellIs" priority="12288" operator="equal">
      <formula>1</formula>
    </cfRule>
  </conditionalFormatting>
  <conditionalFormatting sqref="BJ394 BL394">
    <cfRule type="cellIs" priority="12199" operator="equal">
      <formula>1</formula>
    </cfRule>
  </conditionalFormatting>
  <conditionalFormatting sqref="BE393">
    <cfRule type="cellIs" priority="12209" operator="equal">
      <formula>1</formula>
    </cfRule>
  </conditionalFormatting>
  <conditionalFormatting sqref="BJ391 BL391">
    <cfRule type="cellIs" priority="12220" operator="equal">
      <formula>1</formula>
    </cfRule>
  </conditionalFormatting>
  <conditionalFormatting sqref="BF400">
    <cfRule type="cellIs" priority="12158" operator="equal">
      <formula>1</formula>
    </cfRule>
  </conditionalFormatting>
  <conditionalFormatting sqref="BK390">
    <cfRule type="cellIs" priority="12225" operator="equal">
      <formula>1</formula>
    </cfRule>
  </conditionalFormatting>
  <conditionalFormatting sqref="BF382">
    <cfRule type="cellIs" priority="12284" operator="equal">
      <formula>1</formula>
    </cfRule>
  </conditionalFormatting>
  <conditionalFormatting sqref="BE390">
    <cfRule type="cellIs" priority="12230" operator="equal">
      <formula>1</formula>
    </cfRule>
  </conditionalFormatting>
  <conditionalFormatting sqref="BK396">
    <cfRule type="cellIs" priority="12183" operator="equal">
      <formula>1</formula>
    </cfRule>
  </conditionalFormatting>
  <conditionalFormatting sqref="BK393">
    <cfRule type="cellIs" priority="12204" operator="equal">
      <formula>1</formula>
    </cfRule>
  </conditionalFormatting>
  <conditionalFormatting sqref="BE396">
    <cfRule type="cellIs" priority="12188" operator="equal">
      <formula>1</formula>
    </cfRule>
  </conditionalFormatting>
  <conditionalFormatting sqref="BF383">
    <cfRule type="cellIs" priority="12277" operator="equal">
      <formula>1</formula>
    </cfRule>
  </conditionalFormatting>
  <conditionalFormatting sqref="BG384">
    <cfRule type="cellIs" priority="12271" operator="equal">
      <formula>1</formula>
    </cfRule>
  </conditionalFormatting>
  <conditionalFormatting sqref="BF386">
    <cfRule type="cellIs" priority="12256" operator="equal">
      <formula>1</formula>
    </cfRule>
  </conditionalFormatting>
  <conditionalFormatting sqref="BG387">
    <cfRule type="cellIs" priority="12250" operator="equal">
      <formula>1</formula>
    </cfRule>
  </conditionalFormatting>
  <conditionalFormatting sqref="BK383">
    <cfRule type="cellIs" priority="12274" operator="equal">
      <formula>1</formula>
    </cfRule>
  </conditionalFormatting>
  <conditionalFormatting sqref="BF389">
    <cfRule type="cellIs" priority="12235" operator="equal">
      <formula>1</formula>
    </cfRule>
  </conditionalFormatting>
  <conditionalFormatting sqref="BE386">
    <cfRule type="cellIs" priority="12258" operator="equal">
      <formula>1</formula>
    </cfRule>
  </conditionalFormatting>
  <conditionalFormatting sqref="BE391">
    <cfRule type="cellIs" priority="12223" operator="equal">
      <formula>1</formula>
    </cfRule>
  </conditionalFormatting>
  <conditionalFormatting sqref="BF390">
    <cfRule type="cellIs" priority="12228" operator="equal">
      <formula>1</formula>
    </cfRule>
  </conditionalFormatting>
  <conditionalFormatting sqref="BE397">
    <cfRule type="cellIs" priority="12181" operator="equal">
      <formula>1</formula>
    </cfRule>
  </conditionalFormatting>
  <conditionalFormatting sqref="BK397">
    <cfRule type="cellIs" priority="12176" operator="equal">
      <formula>1</formula>
    </cfRule>
  </conditionalFormatting>
  <conditionalFormatting sqref="BJ398 BL398">
    <cfRule type="cellIs" priority="12171" operator="equal">
      <formula>1</formula>
    </cfRule>
  </conditionalFormatting>
  <conditionalFormatting sqref="BG397">
    <cfRule type="cellIs" priority="12180" operator="equal">
      <formula>1</formula>
    </cfRule>
  </conditionalFormatting>
  <conditionalFormatting sqref="BE401">
    <cfRule type="cellIs" priority="12153" operator="equal">
      <formula>1</formula>
    </cfRule>
  </conditionalFormatting>
  <conditionalFormatting sqref="BK401">
    <cfRule type="cellIs" priority="12148" operator="equal">
      <formula>1</formula>
    </cfRule>
  </conditionalFormatting>
  <conditionalFormatting sqref="BJ402:BJ403 BL402:BL403">
    <cfRule type="cellIs" priority="12143" operator="equal">
      <formula>1</formula>
    </cfRule>
  </conditionalFormatting>
  <conditionalFormatting sqref="BF399">
    <cfRule type="cellIs" priority="12165" operator="equal">
      <formula>1</formula>
    </cfRule>
  </conditionalFormatting>
  <conditionalFormatting sqref="BE382">
    <cfRule type="cellIs" priority="12286" operator="equal">
      <formula>1</formula>
    </cfRule>
  </conditionalFormatting>
  <conditionalFormatting sqref="BG382">
    <cfRule type="cellIs" priority="12285" operator="equal">
      <formula>1</formula>
    </cfRule>
  </conditionalFormatting>
  <conditionalFormatting sqref="BJ382 BL382">
    <cfRule type="cellIs" priority="12283" operator="equal">
      <formula>1</formula>
    </cfRule>
  </conditionalFormatting>
  <conditionalFormatting sqref="BK382">
    <cfRule type="cellIs" priority="12281" operator="equal">
      <formula>1</formula>
    </cfRule>
  </conditionalFormatting>
  <conditionalFormatting sqref="BJ400 BL400">
    <cfRule type="cellIs" priority="12157" operator="equal">
      <formula>1</formula>
    </cfRule>
  </conditionalFormatting>
  <conditionalFormatting sqref="BE383">
    <cfRule type="cellIs" priority="12279" operator="equal">
      <formula>1</formula>
    </cfRule>
  </conditionalFormatting>
  <conditionalFormatting sqref="BG383">
    <cfRule type="cellIs" priority="12278" operator="equal">
      <formula>1</formula>
    </cfRule>
  </conditionalFormatting>
  <conditionalFormatting sqref="BJ383 BL383">
    <cfRule type="cellIs" priority="12276" operator="equal">
      <formula>1</formula>
    </cfRule>
  </conditionalFormatting>
  <conditionalFormatting sqref="BE384">
    <cfRule type="cellIs" priority="12272" operator="equal">
      <formula>1</formula>
    </cfRule>
  </conditionalFormatting>
  <conditionalFormatting sqref="BF384">
    <cfRule type="cellIs" priority="12270" operator="equal">
      <formula>1</formula>
    </cfRule>
  </conditionalFormatting>
  <conditionalFormatting sqref="BJ384 BL384">
    <cfRule type="cellIs" priority="12269" operator="equal">
      <formula>1</formula>
    </cfRule>
  </conditionalFormatting>
  <conditionalFormatting sqref="BK384">
    <cfRule type="cellIs" priority="12267" operator="equal">
      <formula>1</formula>
    </cfRule>
  </conditionalFormatting>
  <conditionalFormatting sqref="BK402:BK403">
    <cfRule type="cellIs" priority="12141" operator="equal">
      <formula>1</formula>
    </cfRule>
  </conditionalFormatting>
  <conditionalFormatting sqref="BE385">
    <cfRule type="cellIs" priority="12265" operator="equal">
      <formula>1</formula>
    </cfRule>
  </conditionalFormatting>
  <conditionalFormatting sqref="BG385">
    <cfRule type="cellIs" priority="12264" operator="equal">
      <formula>1</formula>
    </cfRule>
  </conditionalFormatting>
  <conditionalFormatting sqref="BF385">
    <cfRule type="cellIs" priority="12263" operator="equal">
      <formula>1</formula>
    </cfRule>
  </conditionalFormatting>
  <conditionalFormatting sqref="BJ385 BL385">
    <cfRule type="cellIs" priority="12262" operator="equal">
      <formula>1</formula>
    </cfRule>
  </conditionalFormatting>
  <conditionalFormatting sqref="BK385">
    <cfRule type="cellIs" priority="12260" operator="equal">
      <formula>1</formula>
    </cfRule>
  </conditionalFormatting>
  <conditionalFormatting sqref="BG386">
    <cfRule type="cellIs" priority="12257" operator="equal">
      <formula>1</formula>
    </cfRule>
  </conditionalFormatting>
  <conditionalFormatting sqref="BJ386 BL386">
    <cfRule type="cellIs" priority="12255" operator="equal">
      <formula>1</formula>
    </cfRule>
  </conditionalFormatting>
  <conditionalFormatting sqref="BK386">
    <cfRule type="cellIs" priority="12253" operator="equal">
      <formula>1</formula>
    </cfRule>
  </conditionalFormatting>
  <conditionalFormatting sqref="BE387">
    <cfRule type="cellIs" priority="12251" operator="equal">
      <formula>1</formula>
    </cfRule>
  </conditionalFormatting>
  <conditionalFormatting sqref="BF387">
    <cfRule type="cellIs" priority="12249" operator="equal">
      <formula>1</formula>
    </cfRule>
  </conditionalFormatting>
  <conditionalFormatting sqref="BJ387 BL387">
    <cfRule type="cellIs" priority="12248" operator="equal">
      <formula>1</formula>
    </cfRule>
  </conditionalFormatting>
  <conditionalFormatting sqref="BK387">
    <cfRule type="cellIs" priority="12246" operator="equal">
      <formula>1</formula>
    </cfRule>
  </conditionalFormatting>
  <conditionalFormatting sqref="BE388">
    <cfRule type="cellIs" priority="12244" operator="equal">
      <formula>1</formula>
    </cfRule>
  </conditionalFormatting>
  <conditionalFormatting sqref="BG388">
    <cfRule type="cellIs" priority="12243" operator="equal">
      <formula>1</formula>
    </cfRule>
  </conditionalFormatting>
  <conditionalFormatting sqref="BF388">
    <cfRule type="cellIs" priority="12242" operator="equal">
      <formula>1</formula>
    </cfRule>
  </conditionalFormatting>
  <conditionalFormatting sqref="BJ388 BL388">
    <cfRule type="cellIs" priority="12241" operator="equal">
      <formula>1</formula>
    </cfRule>
  </conditionalFormatting>
  <conditionalFormatting sqref="BK388">
    <cfRule type="cellIs" priority="12239" operator="equal">
      <formula>1</formula>
    </cfRule>
  </conditionalFormatting>
  <conditionalFormatting sqref="BE389">
    <cfRule type="cellIs" priority="12237" operator="equal">
      <formula>1</formula>
    </cfRule>
  </conditionalFormatting>
  <conditionalFormatting sqref="BG389">
    <cfRule type="cellIs" priority="12236" operator="equal">
      <formula>1</formula>
    </cfRule>
  </conditionalFormatting>
  <conditionalFormatting sqref="BJ389 BL389">
    <cfRule type="cellIs" priority="12234" operator="equal">
      <formula>1</formula>
    </cfRule>
  </conditionalFormatting>
  <conditionalFormatting sqref="BK389">
    <cfRule type="cellIs" priority="12232" operator="equal">
      <formula>1</formula>
    </cfRule>
  </conditionalFormatting>
  <conditionalFormatting sqref="BG390">
    <cfRule type="cellIs" priority="12229" operator="equal">
      <formula>1</formula>
    </cfRule>
  </conditionalFormatting>
  <conditionalFormatting sqref="BJ390 BL390">
    <cfRule type="cellIs" priority="12227" operator="equal">
      <formula>1</formula>
    </cfRule>
  </conditionalFormatting>
  <conditionalFormatting sqref="BG391">
    <cfRule type="cellIs" priority="12222" operator="equal">
      <formula>1</formula>
    </cfRule>
  </conditionalFormatting>
  <conditionalFormatting sqref="BF391">
    <cfRule type="cellIs" priority="12221" operator="equal">
      <formula>1</formula>
    </cfRule>
  </conditionalFormatting>
  <conditionalFormatting sqref="BK391">
    <cfRule type="cellIs" priority="12218" operator="equal">
      <formula>1</formula>
    </cfRule>
  </conditionalFormatting>
  <conditionalFormatting sqref="BE392">
    <cfRule type="cellIs" priority="12216" operator="equal">
      <formula>1</formula>
    </cfRule>
  </conditionalFormatting>
  <conditionalFormatting sqref="BG392">
    <cfRule type="cellIs" priority="12215" operator="equal">
      <formula>1</formula>
    </cfRule>
  </conditionalFormatting>
  <conditionalFormatting sqref="BF392">
    <cfRule type="cellIs" priority="12214" operator="equal">
      <formula>1</formula>
    </cfRule>
  </conditionalFormatting>
  <conditionalFormatting sqref="BJ392 BL392">
    <cfRule type="cellIs" priority="12213" operator="equal">
      <formula>1</formula>
    </cfRule>
  </conditionalFormatting>
  <conditionalFormatting sqref="BK392">
    <cfRule type="cellIs" priority="12211" operator="equal">
      <formula>1</formula>
    </cfRule>
  </conditionalFormatting>
  <conditionalFormatting sqref="BG393">
    <cfRule type="cellIs" priority="12208" operator="equal">
      <formula>1</formula>
    </cfRule>
  </conditionalFormatting>
  <conditionalFormatting sqref="BF393">
    <cfRule type="cellIs" priority="12207" operator="equal">
      <formula>1</formula>
    </cfRule>
  </conditionalFormatting>
  <conditionalFormatting sqref="BJ393 BL393">
    <cfRule type="cellIs" priority="12206" operator="equal">
      <formula>1</formula>
    </cfRule>
  </conditionalFormatting>
  <conditionalFormatting sqref="BE394">
    <cfRule type="cellIs" priority="12202" operator="equal">
      <formula>1</formula>
    </cfRule>
  </conditionalFormatting>
  <conditionalFormatting sqref="BG394">
    <cfRule type="cellIs" priority="12201" operator="equal">
      <formula>1</formula>
    </cfRule>
  </conditionalFormatting>
  <conditionalFormatting sqref="BF394">
    <cfRule type="cellIs" priority="12200" operator="equal">
      <formula>1</formula>
    </cfRule>
  </conditionalFormatting>
  <conditionalFormatting sqref="BK394">
    <cfRule type="cellIs" priority="12197" operator="equal">
      <formula>1</formula>
    </cfRule>
  </conditionalFormatting>
  <conditionalFormatting sqref="BE395">
    <cfRule type="cellIs" priority="12195" operator="equal">
      <formula>1</formula>
    </cfRule>
  </conditionalFormatting>
  <conditionalFormatting sqref="BG395">
    <cfRule type="cellIs" priority="12194" operator="equal">
      <formula>1</formula>
    </cfRule>
  </conditionalFormatting>
  <conditionalFormatting sqref="BF395">
    <cfRule type="cellIs" priority="12193" operator="equal">
      <formula>1</formula>
    </cfRule>
  </conditionalFormatting>
  <conditionalFormatting sqref="BJ395 BL395">
    <cfRule type="cellIs" priority="12192" operator="equal">
      <formula>1</formula>
    </cfRule>
  </conditionalFormatting>
  <conditionalFormatting sqref="BK395">
    <cfRule type="cellIs" priority="12190" operator="equal">
      <formula>1</formula>
    </cfRule>
  </conditionalFormatting>
  <conditionalFormatting sqref="BG396">
    <cfRule type="cellIs" priority="12187" operator="equal">
      <formula>1</formula>
    </cfRule>
  </conditionalFormatting>
  <conditionalFormatting sqref="BF396">
    <cfRule type="cellIs" priority="12186" operator="equal">
      <formula>1</formula>
    </cfRule>
  </conditionalFormatting>
  <conditionalFormatting sqref="BJ396 BL396">
    <cfRule type="cellIs" priority="12185" operator="equal">
      <formula>1</formula>
    </cfRule>
  </conditionalFormatting>
  <conditionalFormatting sqref="BF397">
    <cfRule type="cellIs" priority="12179" operator="equal">
      <formula>1</formula>
    </cfRule>
  </conditionalFormatting>
  <conditionalFormatting sqref="BJ397 BL397">
    <cfRule type="cellIs" priority="12178" operator="equal">
      <formula>1</formula>
    </cfRule>
  </conditionalFormatting>
  <conditionalFormatting sqref="BE398">
    <cfRule type="cellIs" priority="12174" operator="equal">
      <formula>1</formula>
    </cfRule>
  </conditionalFormatting>
  <conditionalFormatting sqref="BG398">
    <cfRule type="cellIs" priority="12173" operator="equal">
      <formula>1</formula>
    </cfRule>
  </conditionalFormatting>
  <conditionalFormatting sqref="BF398">
    <cfRule type="cellIs" priority="12172" operator="equal">
      <formula>1</formula>
    </cfRule>
  </conditionalFormatting>
  <conditionalFormatting sqref="BK398">
    <cfRule type="cellIs" priority="12169" operator="equal">
      <formula>1</formula>
    </cfRule>
  </conditionalFormatting>
  <conditionalFormatting sqref="BE399">
    <cfRule type="cellIs" priority="12167" operator="equal">
      <formula>1</formula>
    </cfRule>
  </conditionalFormatting>
  <conditionalFormatting sqref="BG399">
    <cfRule type="cellIs" priority="12166" operator="equal">
      <formula>1</formula>
    </cfRule>
  </conditionalFormatting>
  <conditionalFormatting sqref="BJ399 BL399">
    <cfRule type="cellIs" priority="12164" operator="equal">
      <formula>1</formula>
    </cfRule>
  </conditionalFormatting>
  <conditionalFormatting sqref="BK399">
    <cfRule type="cellIs" priority="12162" operator="equal">
      <formula>1</formula>
    </cfRule>
  </conditionalFormatting>
  <conditionalFormatting sqref="BE400">
    <cfRule type="cellIs" priority="12160" operator="equal">
      <formula>1</formula>
    </cfRule>
  </conditionalFormatting>
  <conditionalFormatting sqref="BG400">
    <cfRule type="cellIs" priority="12159" operator="equal">
      <formula>1</formula>
    </cfRule>
  </conditionalFormatting>
  <conditionalFormatting sqref="BK400">
    <cfRule type="cellIs" priority="12155" operator="equal">
      <formula>1</formula>
    </cfRule>
  </conditionalFormatting>
  <conditionalFormatting sqref="BG401">
    <cfRule type="cellIs" priority="12152" operator="equal">
      <formula>1</formula>
    </cfRule>
  </conditionalFormatting>
  <conditionalFormatting sqref="BF401">
    <cfRule type="cellIs" priority="12151" operator="equal">
      <formula>1</formula>
    </cfRule>
  </conditionalFormatting>
  <conditionalFormatting sqref="BJ401 BL401">
    <cfRule type="cellIs" priority="12150" operator="equal">
      <formula>1</formula>
    </cfRule>
  </conditionalFormatting>
  <conditionalFormatting sqref="BE402:BE403">
    <cfRule type="cellIs" priority="12146" operator="equal">
      <formula>1</formula>
    </cfRule>
  </conditionalFormatting>
  <conditionalFormatting sqref="BG402:BG403">
    <cfRule type="cellIs" priority="12145" operator="equal">
      <formula>1</formula>
    </cfRule>
  </conditionalFormatting>
  <conditionalFormatting sqref="BF402:BF403">
    <cfRule type="cellIs" priority="12144" operator="equal">
      <formula>1</formula>
    </cfRule>
  </conditionalFormatting>
  <conditionalFormatting sqref="BE404">
    <cfRule type="cellIs" priority="12139" operator="equal">
      <formula>1</formula>
    </cfRule>
  </conditionalFormatting>
  <conditionalFormatting sqref="BG404">
    <cfRule type="cellIs" priority="12138" operator="equal">
      <formula>1</formula>
    </cfRule>
  </conditionalFormatting>
  <conditionalFormatting sqref="BF404">
    <cfRule type="cellIs" priority="12137" operator="equal">
      <formula>1</formula>
    </cfRule>
  </conditionalFormatting>
  <conditionalFormatting sqref="BJ404 BL404">
    <cfRule type="cellIs" priority="12136" operator="equal">
      <formula>1</formula>
    </cfRule>
  </conditionalFormatting>
  <conditionalFormatting sqref="BK404">
    <cfRule type="cellIs" priority="12134" operator="equal">
      <formula>1</formula>
    </cfRule>
  </conditionalFormatting>
  <conditionalFormatting sqref="BI69">
    <cfRule type="cellIs" priority="10519" operator="equal">
      <formula>1</formula>
    </cfRule>
  </conditionalFormatting>
  <conditionalFormatting sqref="BI68">
    <cfRule type="cellIs" priority="10518" operator="equal">
      <formula>1</formula>
    </cfRule>
  </conditionalFormatting>
  <conditionalFormatting sqref="BI67">
    <cfRule type="cellIs" priority="10517" operator="equal">
      <formula>1</formula>
    </cfRule>
  </conditionalFormatting>
  <conditionalFormatting sqref="BI66">
    <cfRule type="cellIs" priority="10516" operator="equal">
      <formula>1</formula>
    </cfRule>
  </conditionalFormatting>
  <conditionalFormatting sqref="BI65">
    <cfRule type="cellIs" priority="10515" operator="equal">
      <formula>1</formula>
    </cfRule>
  </conditionalFormatting>
  <conditionalFormatting sqref="BI64">
    <cfRule type="cellIs" priority="10514" operator="equal">
      <formula>1</formula>
    </cfRule>
  </conditionalFormatting>
  <conditionalFormatting sqref="BI63">
    <cfRule type="cellIs" priority="10513" operator="equal">
      <formula>1</formula>
    </cfRule>
  </conditionalFormatting>
  <conditionalFormatting sqref="BI62">
    <cfRule type="cellIs" priority="10512" operator="equal">
      <formula>1</formula>
    </cfRule>
  </conditionalFormatting>
  <conditionalFormatting sqref="BI61">
    <cfRule type="cellIs" priority="10511" operator="equal">
      <formula>1</formula>
    </cfRule>
  </conditionalFormatting>
  <conditionalFormatting sqref="BI60">
    <cfRule type="cellIs" priority="10510" operator="equal">
      <formula>1</formula>
    </cfRule>
  </conditionalFormatting>
  <conditionalFormatting sqref="BI59">
    <cfRule type="cellIs" priority="10509" operator="equal">
      <formula>1</formula>
    </cfRule>
  </conditionalFormatting>
  <conditionalFormatting sqref="BI58">
    <cfRule type="cellIs" priority="10508" operator="equal">
      <formula>1</formula>
    </cfRule>
  </conditionalFormatting>
  <conditionalFormatting sqref="BI57">
    <cfRule type="cellIs" priority="10507" operator="equal">
      <formula>1</formula>
    </cfRule>
  </conditionalFormatting>
  <conditionalFormatting sqref="BI56">
    <cfRule type="cellIs" priority="10506" operator="equal">
      <formula>1</formula>
    </cfRule>
  </conditionalFormatting>
  <conditionalFormatting sqref="BI55">
    <cfRule type="cellIs" priority="10505" operator="equal">
      <formula>1</formula>
    </cfRule>
  </conditionalFormatting>
  <conditionalFormatting sqref="BI54">
    <cfRule type="cellIs" priority="10504" operator="equal">
      <formula>1</formula>
    </cfRule>
  </conditionalFormatting>
  <conditionalFormatting sqref="BI53">
    <cfRule type="cellIs" priority="10503" operator="equal">
      <formula>1</formula>
    </cfRule>
  </conditionalFormatting>
  <conditionalFormatting sqref="BI52">
    <cfRule type="cellIs" priority="10502" operator="equal">
      <formula>1</formula>
    </cfRule>
  </conditionalFormatting>
  <conditionalFormatting sqref="BI51">
    <cfRule type="cellIs" priority="10501" operator="equal">
      <formula>1</formula>
    </cfRule>
  </conditionalFormatting>
  <conditionalFormatting sqref="BI50">
    <cfRule type="cellIs" priority="10500" operator="equal">
      <formula>1</formula>
    </cfRule>
  </conditionalFormatting>
  <conditionalFormatting sqref="BI49">
    <cfRule type="cellIs" priority="10499" operator="equal">
      <formula>1</formula>
    </cfRule>
  </conditionalFormatting>
  <conditionalFormatting sqref="BI48">
    <cfRule type="cellIs" priority="10498" operator="equal">
      <formula>1</formula>
    </cfRule>
  </conditionalFormatting>
  <conditionalFormatting sqref="BI47">
    <cfRule type="cellIs" priority="10497" operator="equal">
      <formula>1</formula>
    </cfRule>
  </conditionalFormatting>
  <conditionalFormatting sqref="BI46">
    <cfRule type="cellIs" priority="10496" operator="equal">
      <formula>1</formula>
    </cfRule>
  </conditionalFormatting>
  <conditionalFormatting sqref="BI45">
    <cfRule type="cellIs" priority="10495" operator="equal">
      <formula>1</formula>
    </cfRule>
  </conditionalFormatting>
  <conditionalFormatting sqref="BI44">
    <cfRule type="cellIs" priority="10494" operator="equal">
      <formula>1</formula>
    </cfRule>
  </conditionalFormatting>
  <conditionalFormatting sqref="BI43">
    <cfRule type="cellIs" priority="10493" operator="equal">
      <formula>1</formula>
    </cfRule>
  </conditionalFormatting>
  <conditionalFormatting sqref="BI42">
    <cfRule type="cellIs" priority="10492" operator="equal">
      <formula>1</formula>
    </cfRule>
  </conditionalFormatting>
  <conditionalFormatting sqref="BI41">
    <cfRule type="cellIs" priority="10491" operator="equal">
      <formula>1</formula>
    </cfRule>
  </conditionalFormatting>
  <conditionalFormatting sqref="BI40">
    <cfRule type="cellIs" priority="10490" operator="equal">
      <formula>1</formula>
    </cfRule>
  </conditionalFormatting>
  <conditionalFormatting sqref="BI39">
    <cfRule type="cellIs" priority="10489" operator="equal">
      <formula>1</formula>
    </cfRule>
  </conditionalFormatting>
  <conditionalFormatting sqref="BI38">
    <cfRule type="cellIs" priority="10488" operator="equal">
      <formula>1</formula>
    </cfRule>
  </conditionalFormatting>
  <conditionalFormatting sqref="BI101">
    <cfRule type="cellIs" priority="10487" operator="equal">
      <formula>1</formula>
    </cfRule>
  </conditionalFormatting>
  <conditionalFormatting sqref="BI100">
    <cfRule type="cellIs" priority="10486" operator="equal">
      <formula>1</formula>
    </cfRule>
  </conditionalFormatting>
  <conditionalFormatting sqref="BI99">
    <cfRule type="cellIs" priority="10485" operator="equal">
      <formula>1</formula>
    </cfRule>
  </conditionalFormatting>
  <conditionalFormatting sqref="BI98">
    <cfRule type="cellIs" priority="10484" operator="equal">
      <formula>1</formula>
    </cfRule>
  </conditionalFormatting>
  <conditionalFormatting sqref="BI97">
    <cfRule type="cellIs" priority="10483" operator="equal">
      <formula>1</formula>
    </cfRule>
  </conditionalFormatting>
  <conditionalFormatting sqref="BI96">
    <cfRule type="cellIs" priority="10482" operator="equal">
      <formula>1</formula>
    </cfRule>
  </conditionalFormatting>
  <conditionalFormatting sqref="BI95">
    <cfRule type="cellIs" priority="10481" operator="equal">
      <formula>1</formula>
    </cfRule>
  </conditionalFormatting>
  <conditionalFormatting sqref="BI94">
    <cfRule type="cellIs" priority="10480" operator="equal">
      <formula>1</formula>
    </cfRule>
  </conditionalFormatting>
  <conditionalFormatting sqref="BI93">
    <cfRule type="cellIs" priority="10479" operator="equal">
      <formula>1</formula>
    </cfRule>
  </conditionalFormatting>
  <conditionalFormatting sqref="BI92">
    <cfRule type="cellIs" priority="10478" operator="equal">
      <formula>1</formula>
    </cfRule>
  </conditionalFormatting>
  <conditionalFormatting sqref="BI91">
    <cfRule type="cellIs" priority="10477" operator="equal">
      <formula>1</formula>
    </cfRule>
  </conditionalFormatting>
  <conditionalFormatting sqref="BI90">
    <cfRule type="cellIs" priority="10476" operator="equal">
      <formula>1</formula>
    </cfRule>
  </conditionalFormatting>
  <conditionalFormatting sqref="BI89">
    <cfRule type="cellIs" priority="10475" operator="equal">
      <formula>1</formula>
    </cfRule>
  </conditionalFormatting>
  <conditionalFormatting sqref="BI88">
    <cfRule type="cellIs" priority="10474" operator="equal">
      <formula>1</formula>
    </cfRule>
  </conditionalFormatting>
  <conditionalFormatting sqref="BI87">
    <cfRule type="cellIs" priority="10473" operator="equal">
      <formula>1</formula>
    </cfRule>
  </conditionalFormatting>
  <conditionalFormatting sqref="BI86">
    <cfRule type="cellIs" priority="10472" operator="equal">
      <formula>1</formula>
    </cfRule>
  </conditionalFormatting>
  <conditionalFormatting sqref="BI85">
    <cfRule type="cellIs" priority="10471" operator="equal">
      <formula>1</formula>
    </cfRule>
  </conditionalFormatting>
  <conditionalFormatting sqref="BI84">
    <cfRule type="cellIs" priority="10470" operator="equal">
      <formula>1</formula>
    </cfRule>
  </conditionalFormatting>
  <conditionalFormatting sqref="BI83">
    <cfRule type="cellIs" priority="10469" operator="equal">
      <formula>1</formula>
    </cfRule>
  </conditionalFormatting>
  <conditionalFormatting sqref="BI82">
    <cfRule type="cellIs" priority="10468" operator="equal">
      <formula>1</formula>
    </cfRule>
  </conditionalFormatting>
  <conditionalFormatting sqref="BI81">
    <cfRule type="cellIs" priority="10467" operator="equal">
      <formula>1</formula>
    </cfRule>
  </conditionalFormatting>
  <conditionalFormatting sqref="BI80">
    <cfRule type="cellIs" priority="10466" operator="equal">
      <formula>1</formula>
    </cfRule>
  </conditionalFormatting>
  <conditionalFormatting sqref="BI79">
    <cfRule type="cellIs" priority="10465" operator="equal">
      <formula>1</formula>
    </cfRule>
  </conditionalFormatting>
  <conditionalFormatting sqref="BI78">
    <cfRule type="cellIs" priority="10464" operator="equal">
      <formula>1</formula>
    </cfRule>
  </conditionalFormatting>
  <conditionalFormatting sqref="BI77">
    <cfRule type="cellIs" priority="10463" operator="equal">
      <formula>1</formula>
    </cfRule>
  </conditionalFormatting>
  <conditionalFormatting sqref="BI76">
    <cfRule type="cellIs" priority="10462" operator="equal">
      <formula>1</formula>
    </cfRule>
  </conditionalFormatting>
  <conditionalFormatting sqref="BI75">
    <cfRule type="cellIs" priority="10461" operator="equal">
      <formula>1</formula>
    </cfRule>
  </conditionalFormatting>
  <conditionalFormatting sqref="BI74">
    <cfRule type="cellIs" priority="10460" operator="equal">
      <formula>1</formula>
    </cfRule>
  </conditionalFormatting>
  <conditionalFormatting sqref="BI73">
    <cfRule type="cellIs" priority="10459" operator="equal">
      <formula>1</formula>
    </cfRule>
  </conditionalFormatting>
  <conditionalFormatting sqref="BI72">
    <cfRule type="cellIs" priority="10458" operator="equal">
      <formula>1</formula>
    </cfRule>
  </conditionalFormatting>
  <conditionalFormatting sqref="BI71">
    <cfRule type="cellIs" priority="10457" operator="equal">
      <formula>1</formula>
    </cfRule>
  </conditionalFormatting>
  <conditionalFormatting sqref="BI70">
    <cfRule type="cellIs" priority="10456" operator="equal">
      <formula>1</formula>
    </cfRule>
  </conditionalFormatting>
  <conditionalFormatting sqref="BI133">
    <cfRule type="cellIs" priority="10455" operator="equal">
      <formula>1</formula>
    </cfRule>
  </conditionalFormatting>
  <conditionalFormatting sqref="BI132">
    <cfRule type="cellIs" priority="10454" operator="equal">
      <formula>1</formula>
    </cfRule>
  </conditionalFormatting>
  <conditionalFormatting sqref="BI131">
    <cfRule type="cellIs" priority="10453" operator="equal">
      <formula>1</formula>
    </cfRule>
  </conditionalFormatting>
  <conditionalFormatting sqref="BI130">
    <cfRule type="cellIs" priority="10452" operator="equal">
      <formula>1</formula>
    </cfRule>
  </conditionalFormatting>
  <conditionalFormatting sqref="BI129">
    <cfRule type="cellIs" priority="10451" operator="equal">
      <formula>1</formula>
    </cfRule>
  </conditionalFormatting>
  <conditionalFormatting sqref="BI128">
    <cfRule type="cellIs" priority="10450" operator="equal">
      <formula>1</formula>
    </cfRule>
  </conditionalFormatting>
  <conditionalFormatting sqref="BI127">
    <cfRule type="cellIs" priority="10449" operator="equal">
      <formula>1</formula>
    </cfRule>
  </conditionalFormatting>
  <conditionalFormatting sqref="BI126">
    <cfRule type="cellIs" priority="10448" operator="equal">
      <formula>1</formula>
    </cfRule>
  </conditionalFormatting>
  <conditionalFormatting sqref="BI125">
    <cfRule type="cellIs" priority="10447" operator="equal">
      <formula>1</formula>
    </cfRule>
  </conditionalFormatting>
  <conditionalFormatting sqref="BI124">
    <cfRule type="cellIs" priority="10446" operator="equal">
      <formula>1</formula>
    </cfRule>
  </conditionalFormatting>
  <conditionalFormatting sqref="BI123">
    <cfRule type="cellIs" priority="10445" operator="equal">
      <formula>1</formula>
    </cfRule>
  </conditionalFormatting>
  <conditionalFormatting sqref="BI122">
    <cfRule type="cellIs" priority="10444" operator="equal">
      <formula>1</formula>
    </cfRule>
  </conditionalFormatting>
  <conditionalFormatting sqref="BI121">
    <cfRule type="cellIs" priority="10443" operator="equal">
      <formula>1</formula>
    </cfRule>
  </conditionalFormatting>
  <conditionalFormatting sqref="BI120">
    <cfRule type="cellIs" priority="10442" operator="equal">
      <formula>1</formula>
    </cfRule>
  </conditionalFormatting>
  <conditionalFormatting sqref="BI119">
    <cfRule type="cellIs" priority="10441" operator="equal">
      <formula>1</formula>
    </cfRule>
  </conditionalFormatting>
  <conditionalFormatting sqref="BI118">
    <cfRule type="cellIs" priority="10440" operator="equal">
      <formula>1</formula>
    </cfRule>
  </conditionalFormatting>
  <conditionalFormatting sqref="BI117">
    <cfRule type="cellIs" priority="10439" operator="equal">
      <formula>1</formula>
    </cfRule>
  </conditionalFormatting>
  <conditionalFormatting sqref="BI116">
    <cfRule type="cellIs" priority="10438" operator="equal">
      <formula>1</formula>
    </cfRule>
  </conditionalFormatting>
  <conditionalFormatting sqref="BI115">
    <cfRule type="cellIs" priority="10437" operator="equal">
      <formula>1</formula>
    </cfRule>
  </conditionalFormatting>
  <conditionalFormatting sqref="BI114">
    <cfRule type="cellIs" priority="10436" operator="equal">
      <formula>1</formula>
    </cfRule>
  </conditionalFormatting>
  <conditionalFormatting sqref="BI113">
    <cfRule type="cellIs" priority="10435" operator="equal">
      <formula>1</formula>
    </cfRule>
  </conditionalFormatting>
  <conditionalFormatting sqref="BI112">
    <cfRule type="cellIs" priority="10434" operator="equal">
      <formula>1</formula>
    </cfRule>
  </conditionalFormatting>
  <conditionalFormatting sqref="BI111">
    <cfRule type="cellIs" priority="10433" operator="equal">
      <formula>1</formula>
    </cfRule>
  </conditionalFormatting>
  <conditionalFormatting sqref="BI110">
    <cfRule type="cellIs" priority="10432" operator="equal">
      <formula>1</formula>
    </cfRule>
  </conditionalFormatting>
  <conditionalFormatting sqref="BI109">
    <cfRule type="cellIs" priority="10431" operator="equal">
      <formula>1</formula>
    </cfRule>
  </conditionalFormatting>
  <conditionalFormatting sqref="BI108">
    <cfRule type="cellIs" priority="10430" operator="equal">
      <formula>1</formula>
    </cfRule>
  </conditionalFormatting>
  <conditionalFormatting sqref="BI107">
    <cfRule type="cellIs" priority="10429" operator="equal">
      <formula>1</formula>
    </cfRule>
  </conditionalFormatting>
  <conditionalFormatting sqref="BI106">
    <cfRule type="cellIs" priority="10428" operator="equal">
      <formula>1</formula>
    </cfRule>
  </conditionalFormatting>
  <conditionalFormatting sqref="BI105">
    <cfRule type="cellIs" priority="10427" operator="equal">
      <formula>1</formula>
    </cfRule>
  </conditionalFormatting>
  <conditionalFormatting sqref="BI104">
    <cfRule type="cellIs" priority="10426" operator="equal">
      <formula>1</formula>
    </cfRule>
  </conditionalFormatting>
  <conditionalFormatting sqref="BI103">
    <cfRule type="cellIs" priority="10425" operator="equal">
      <formula>1</formula>
    </cfRule>
  </conditionalFormatting>
  <conditionalFormatting sqref="BI102">
    <cfRule type="cellIs" priority="10424" operator="equal">
      <formula>1</formula>
    </cfRule>
  </conditionalFormatting>
  <conditionalFormatting sqref="BI165">
    <cfRule type="cellIs" priority="10423" operator="equal">
      <formula>1</formula>
    </cfRule>
  </conditionalFormatting>
  <conditionalFormatting sqref="BI164">
    <cfRule type="cellIs" priority="10422" operator="equal">
      <formula>1</formula>
    </cfRule>
  </conditionalFormatting>
  <conditionalFormatting sqref="BI163">
    <cfRule type="cellIs" priority="10421" operator="equal">
      <formula>1</formula>
    </cfRule>
  </conditionalFormatting>
  <conditionalFormatting sqref="BI162">
    <cfRule type="cellIs" priority="10420" operator="equal">
      <formula>1</formula>
    </cfRule>
  </conditionalFormatting>
  <conditionalFormatting sqref="BI161">
    <cfRule type="cellIs" priority="10419" operator="equal">
      <formula>1</formula>
    </cfRule>
  </conditionalFormatting>
  <conditionalFormatting sqref="BI160">
    <cfRule type="cellIs" priority="10418" operator="equal">
      <formula>1</formula>
    </cfRule>
  </conditionalFormatting>
  <conditionalFormatting sqref="BI159">
    <cfRule type="cellIs" priority="10417" operator="equal">
      <formula>1</formula>
    </cfRule>
  </conditionalFormatting>
  <conditionalFormatting sqref="BI158">
    <cfRule type="cellIs" priority="10416" operator="equal">
      <formula>1</formula>
    </cfRule>
  </conditionalFormatting>
  <conditionalFormatting sqref="BI157">
    <cfRule type="cellIs" priority="10415" operator="equal">
      <formula>1</formula>
    </cfRule>
  </conditionalFormatting>
  <conditionalFormatting sqref="BI156">
    <cfRule type="cellIs" priority="10414" operator="equal">
      <formula>1</formula>
    </cfRule>
  </conditionalFormatting>
  <conditionalFormatting sqref="BI155">
    <cfRule type="cellIs" priority="10413" operator="equal">
      <formula>1</formula>
    </cfRule>
  </conditionalFormatting>
  <conditionalFormatting sqref="BI154">
    <cfRule type="cellIs" priority="10412" operator="equal">
      <formula>1</formula>
    </cfRule>
  </conditionalFormatting>
  <conditionalFormatting sqref="BI153">
    <cfRule type="cellIs" priority="10411" operator="equal">
      <formula>1</formula>
    </cfRule>
  </conditionalFormatting>
  <conditionalFormatting sqref="BI152">
    <cfRule type="cellIs" priority="10410" operator="equal">
      <formula>1</formula>
    </cfRule>
  </conditionalFormatting>
  <conditionalFormatting sqref="BI151">
    <cfRule type="cellIs" priority="10409" operator="equal">
      <formula>1</formula>
    </cfRule>
  </conditionalFormatting>
  <conditionalFormatting sqref="BI150">
    <cfRule type="cellIs" priority="10408" operator="equal">
      <formula>1</formula>
    </cfRule>
  </conditionalFormatting>
  <conditionalFormatting sqref="BI149">
    <cfRule type="cellIs" priority="10407" operator="equal">
      <formula>1</formula>
    </cfRule>
  </conditionalFormatting>
  <conditionalFormatting sqref="BI148">
    <cfRule type="cellIs" priority="10406" operator="equal">
      <formula>1</formula>
    </cfRule>
  </conditionalFormatting>
  <conditionalFormatting sqref="BI147">
    <cfRule type="cellIs" priority="10405" operator="equal">
      <formula>1</formula>
    </cfRule>
  </conditionalFormatting>
  <conditionalFormatting sqref="BI146">
    <cfRule type="cellIs" priority="10404" operator="equal">
      <formula>1</formula>
    </cfRule>
  </conditionalFormatting>
  <conditionalFormatting sqref="BI145">
    <cfRule type="cellIs" priority="10403" operator="equal">
      <formula>1</formula>
    </cfRule>
  </conditionalFormatting>
  <conditionalFormatting sqref="BI144">
    <cfRule type="cellIs" priority="10402" operator="equal">
      <formula>1</formula>
    </cfRule>
  </conditionalFormatting>
  <conditionalFormatting sqref="BI143">
    <cfRule type="cellIs" priority="10401" operator="equal">
      <formula>1</formula>
    </cfRule>
  </conditionalFormatting>
  <conditionalFormatting sqref="BI142">
    <cfRule type="cellIs" priority="10400" operator="equal">
      <formula>1</formula>
    </cfRule>
  </conditionalFormatting>
  <conditionalFormatting sqref="BI141">
    <cfRule type="cellIs" priority="10399" operator="equal">
      <formula>1</formula>
    </cfRule>
  </conditionalFormatting>
  <conditionalFormatting sqref="BI140">
    <cfRule type="cellIs" priority="10398" operator="equal">
      <formula>1</formula>
    </cfRule>
  </conditionalFormatting>
  <conditionalFormatting sqref="BI139">
    <cfRule type="cellIs" priority="10397" operator="equal">
      <formula>1</formula>
    </cfRule>
  </conditionalFormatting>
  <conditionalFormatting sqref="BI138">
    <cfRule type="cellIs" priority="10396" operator="equal">
      <formula>1</formula>
    </cfRule>
  </conditionalFormatting>
  <conditionalFormatting sqref="BI137">
    <cfRule type="cellIs" priority="10395" operator="equal">
      <formula>1</formula>
    </cfRule>
  </conditionalFormatting>
  <conditionalFormatting sqref="BI136">
    <cfRule type="cellIs" priority="10394" operator="equal">
      <formula>1</formula>
    </cfRule>
  </conditionalFormatting>
  <conditionalFormatting sqref="BI135">
    <cfRule type="cellIs" priority="10393" operator="equal">
      <formula>1</formula>
    </cfRule>
  </conditionalFormatting>
  <conditionalFormatting sqref="BI134">
    <cfRule type="cellIs" priority="10392" operator="equal">
      <formula>1</formula>
    </cfRule>
  </conditionalFormatting>
  <conditionalFormatting sqref="BI197">
    <cfRule type="cellIs" priority="10391" operator="equal">
      <formula>1</formula>
    </cfRule>
  </conditionalFormatting>
  <conditionalFormatting sqref="BI196">
    <cfRule type="cellIs" priority="10390" operator="equal">
      <formula>1</formula>
    </cfRule>
  </conditionalFormatting>
  <conditionalFormatting sqref="BI195">
    <cfRule type="cellIs" priority="10389" operator="equal">
      <formula>1</formula>
    </cfRule>
  </conditionalFormatting>
  <conditionalFormatting sqref="BI194">
    <cfRule type="cellIs" priority="10388" operator="equal">
      <formula>1</formula>
    </cfRule>
  </conditionalFormatting>
  <conditionalFormatting sqref="BI193">
    <cfRule type="cellIs" priority="10387" operator="equal">
      <formula>1</formula>
    </cfRule>
  </conditionalFormatting>
  <conditionalFormatting sqref="BI192">
    <cfRule type="cellIs" priority="10386" operator="equal">
      <formula>1</formula>
    </cfRule>
  </conditionalFormatting>
  <conditionalFormatting sqref="BI191">
    <cfRule type="cellIs" priority="10385" operator="equal">
      <formula>1</formula>
    </cfRule>
  </conditionalFormatting>
  <conditionalFormatting sqref="BI190">
    <cfRule type="cellIs" priority="10384" operator="equal">
      <formula>1</formula>
    </cfRule>
  </conditionalFormatting>
  <conditionalFormatting sqref="BI189">
    <cfRule type="cellIs" priority="10383" operator="equal">
      <formula>1</formula>
    </cfRule>
  </conditionalFormatting>
  <conditionalFormatting sqref="BI188">
    <cfRule type="cellIs" priority="10382" operator="equal">
      <formula>1</formula>
    </cfRule>
  </conditionalFormatting>
  <conditionalFormatting sqref="BI187">
    <cfRule type="cellIs" priority="10381" operator="equal">
      <formula>1</formula>
    </cfRule>
  </conditionalFormatting>
  <conditionalFormatting sqref="BI186">
    <cfRule type="cellIs" priority="10380" operator="equal">
      <formula>1</formula>
    </cfRule>
  </conditionalFormatting>
  <conditionalFormatting sqref="BI185">
    <cfRule type="cellIs" priority="10379" operator="equal">
      <formula>1</formula>
    </cfRule>
  </conditionalFormatting>
  <conditionalFormatting sqref="BI183">
    <cfRule type="cellIs" priority="10377" operator="equal">
      <formula>1</formula>
    </cfRule>
  </conditionalFormatting>
  <conditionalFormatting sqref="BI182">
    <cfRule type="cellIs" priority="10376" operator="equal">
      <formula>1</formula>
    </cfRule>
  </conditionalFormatting>
  <conditionalFormatting sqref="BI181">
    <cfRule type="cellIs" priority="10375" operator="equal">
      <formula>1</formula>
    </cfRule>
  </conditionalFormatting>
  <conditionalFormatting sqref="BI180">
    <cfRule type="cellIs" priority="10374" operator="equal">
      <formula>1</formula>
    </cfRule>
  </conditionalFormatting>
  <conditionalFormatting sqref="BI179">
    <cfRule type="cellIs" priority="10373" operator="equal">
      <formula>1</formula>
    </cfRule>
  </conditionalFormatting>
  <conditionalFormatting sqref="BI178">
    <cfRule type="cellIs" priority="10372" operator="equal">
      <formula>1</formula>
    </cfRule>
  </conditionalFormatting>
  <conditionalFormatting sqref="BI177">
    <cfRule type="cellIs" priority="10371" operator="equal">
      <formula>1</formula>
    </cfRule>
  </conditionalFormatting>
  <conditionalFormatting sqref="BI176">
    <cfRule type="cellIs" priority="10370" operator="equal">
      <formula>1</formula>
    </cfRule>
  </conditionalFormatting>
  <conditionalFormatting sqref="BI175">
    <cfRule type="cellIs" priority="10369" operator="equal">
      <formula>1</formula>
    </cfRule>
  </conditionalFormatting>
  <conditionalFormatting sqref="BI174">
    <cfRule type="cellIs" priority="10368" operator="equal">
      <formula>1</formula>
    </cfRule>
  </conditionalFormatting>
  <conditionalFormatting sqref="BI173">
    <cfRule type="cellIs" priority="10367" operator="equal">
      <formula>1</formula>
    </cfRule>
  </conditionalFormatting>
  <conditionalFormatting sqref="BI172">
    <cfRule type="cellIs" priority="10366" operator="equal">
      <formula>1</formula>
    </cfRule>
  </conditionalFormatting>
  <conditionalFormatting sqref="BI171">
    <cfRule type="cellIs" priority="10365" operator="equal">
      <formula>1</formula>
    </cfRule>
  </conditionalFormatting>
  <conditionalFormatting sqref="BI170">
    <cfRule type="cellIs" priority="10364" operator="equal">
      <formula>1</formula>
    </cfRule>
  </conditionalFormatting>
  <conditionalFormatting sqref="BI169">
    <cfRule type="cellIs" priority="10363" operator="equal">
      <formula>1</formula>
    </cfRule>
  </conditionalFormatting>
  <conditionalFormatting sqref="BI168">
    <cfRule type="cellIs" priority="10362" operator="equal">
      <formula>1</formula>
    </cfRule>
  </conditionalFormatting>
  <conditionalFormatting sqref="BI167">
    <cfRule type="cellIs" priority="10361" operator="equal">
      <formula>1</formula>
    </cfRule>
  </conditionalFormatting>
  <conditionalFormatting sqref="BI166">
    <cfRule type="cellIs" priority="10360" operator="equal">
      <formula>1</formula>
    </cfRule>
  </conditionalFormatting>
  <conditionalFormatting sqref="BI229">
    <cfRule type="cellIs" priority="10359" operator="equal">
      <formula>1</formula>
    </cfRule>
  </conditionalFormatting>
  <conditionalFormatting sqref="BI228">
    <cfRule type="cellIs" priority="10358" operator="equal">
      <formula>1</formula>
    </cfRule>
  </conditionalFormatting>
  <conditionalFormatting sqref="BI227">
    <cfRule type="cellIs" priority="10357" operator="equal">
      <formula>1</formula>
    </cfRule>
  </conditionalFormatting>
  <conditionalFormatting sqref="BI226">
    <cfRule type="cellIs" priority="10356" operator="equal">
      <formula>1</formula>
    </cfRule>
  </conditionalFormatting>
  <conditionalFormatting sqref="BI225">
    <cfRule type="cellIs" priority="10355" operator="equal">
      <formula>1</formula>
    </cfRule>
  </conditionalFormatting>
  <conditionalFormatting sqref="BI224">
    <cfRule type="cellIs" priority="10354" operator="equal">
      <formula>1</formula>
    </cfRule>
  </conditionalFormatting>
  <conditionalFormatting sqref="BI223">
    <cfRule type="cellIs" priority="10353" operator="equal">
      <formula>1</formula>
    </cfRule>
  </conditionalFormatting>
  <conditionalFormatting sqref="BI219">
    <cfRule type="cellIs" priority="10349" operator="equal">
      <formula>1</formula>
    </cfRule>
  </conditionalFormatting>
  <conditionalFormatting sqref="BI218">
    <cfRule type="cellIs" priority="10348" operator="equal">
      <formula>1</formula>
    </cfRule>
  </conditionalFormatting>
  <conditionalFormatting sqref="BI217">
    <cfRule type="cellIs" priority="10347" operator="equal">
      <formula>1</formula>
    </cfRule>
  </conditionalFormatting>
  <conditionalFormatting sqref="BI216">
    <cfRule type="cellIs" priority="10346" operator="equal">
      <formula>1</formula>
    </cfRule>
  </conditionalFormatting>
  <conditionalFormatting sqref="BI215">
    <cfRule type="cellIs" priority="10345" operator="equal">
      <formula>1</formula>
    </cfRule>
  </conditionalFormatting>
  <conditionalFormatting sqref="BI214">
    <cfRule type="cellIs" priority="10344" operator="equal">
      <formula>1</formula>
    </cfRule>
  </conditionalFormatting>
  <conditionalFormatting sqref="BI213">
    <cfRule type="cellIs" priority="10343" operator="equal">
      <formula>1</formula>
    </cfRule>
  </conditionalFormatting>
  <conditionalFormatting sqref="BI212">
    <cfRule type="cellIs" priority="10342" operator="equal">
      <formula>1</formula>
    </cfRule>
  </conditionalFormatting>
  <conditionalFormatting sqref="BI211">
    <cfRule type="cellIs" priority="10341" operator="equal">
      <formula>1</formula>
    </cfRule>
  </conditionalFormatting>
  <conditionalFormatting sqref="BI209">
    <cfRule type="cellIs" priority="10339" operator="equal">
      <formula>1</formula>
    </cfRule>
  </conditionalFormatting>
  <conditionalFormatting sqref="BI208">
    <cfRule type="cellIs" priority="10338" operator="equal">
      <formula>1</formula>
    </cfRule>
  </conditionalFormatting>
  <conditionalFormatting sqref="BI207">
    <cfRule type="cellIs" priority="10337" operator="equal">
      <formula>1</formula>
    </cfRule>
  </conditionalFormatting>
  <conditionalFormatting sqref="BI206">
    <cfRule type="cellIs" priority="10336" operator="equal">
      <formula>1</formula>
    </cfRule>
  </conditionalFormatting>
  <conditionalFormatting sqref="BI205">
    <cfRule type="cellIs" priority="10335" operator="equal">
      <formula>1</formula>
    </cfRule>
  </conditionalFormatting>
  <conditionalFormatting sqref="BI203">
    <cfRule type="cellIs" priority="10333" operator="equal">
      <formula>1</formula>
    </cfRule>
  </conditionalFormatting>
  <conditionalFormatting sqref="BI202">
    <cfRule type="cellIs" priority="10332" operator="equal">
      <formula>1</formula>
    </cfRule>
  </conditionalFormatting>
  <conditionalFormatting sqref="BI201">
    <cfRule type="cellIs" priority="10331" operator="equal">
      <formula>1</formula>
    </cfRule>
  </conditionalFormatting>
  <conditionalFormatting sqref="BI200">
    <cfRule type="cellIs" priority="10330" operator="equal">
      <formula>1</formula>
    </cfRule>
  </conditionalFormatting>
  <conditionalFormatting sqref="BI199">
    <cfRule type="cellIs" priority="10329" operator="equal">
      <formula>1</formula>
    </cfRule>
  </conditionalFormatting>
  <conditionalFormatting sqref="BI261">
    <cfRule type="cellIs" priority="10327" operator="equal">
      <formula>1</formula>
    </cfRule>
  </conditionalFormatting>
  <conditionalFormatting sqref="BI260">
    <cfRule type="cellIs" priority="10326" operator="equal">
      <formula>1</formula>
    </cfRule>
  </conditionalFormatting>
  <conditionalFormatting sqref="BI259">
    <cfRule type="cellIs" priority="10325" operator="equal">
      <formula>1</formula>
    </cfRule>
  </conditionalFormatting>
  <conditionalFormatting sqref="BI258">
    <cfRule type="cellIs" priority="10324" operator="equal">
      <formula>1</formula>
    </cfRule>
  </conditionalFormatting>
  <conditionalFormatting sqref="BI257">
    <cfRule type="cellIs" priority="10323" operator="equal">
      <formula>1</formula>
    </cfRule>
  </conditionalFormatting>
  <conditionalFormatting sqref="BI255">
    <cfRule type="cellIs" priority="10321" operator="equal">
      <formula>1</formula>
    </cfRule>
  </conditionalFormatting>
  <conditionalFormatting sqref="BI254">
    <cfRule type="cellIs" priority="10320" operator="equal">
      <formula>1</formula>
    </cfRule>
  </conditionalFormatting>
  <conditionalFormatting sqref="BI253">
    <cfRule type="cellIs" priority="10319" operator="equal">
      <formula>1</formula>
    </cfRule>
  </conditionalFormatting>
  <conditionalFormatting sqref="BI252">
    <cfRule type="cellIs" priority="10318" operator="equal">
      <formula>1</formula>
    </cfRule>
  </conditionalFormatting>
  <conditionalFormatting sqref="BI251">
    <cfRule type="cellIs" priority="10317" operator="equal">
      <formula>1</formula>
    </cfRule>
  </conditionalFormatting>
  <conditionalFormatting sqref="BI250">
    <cfRule type="cellIs" priority="10316" operator="equal">
      <formula>1</formula>
    </cfRule>
  </conditionalFormatting>
  <conditionalFormatting sqref="BI249">
    <cfRule type="cellIs" priority="10315" operator="equal">
      <formula>1</formula>
    </cfRule>
  </conditionalFormatting>
  <conditionalFormatting sqref="BI248">
    <cfRule type="cellIs" priority="10314" operator="equal">
      <formula>1</formula>
    </cfRule>
  </conditionalFormatting>
  <conditionalFormatting sqref="BI247">
    <cfRule type="cellIs" priority="10313" operator="equal">
      <formula>1</formula>
    </cfRule>
  </conditionalFormatting>
  <conditionalFormatting sqref="BI246">
    <cfRule type="cellIs" priority="10312" operator="equal">
      <formula>1</formula>
    </cfRule>
  </conditionalFormatting>
  <conditionalFormatting sqref="BI245">
    <cfRule type="cellIs" priority="10311" operator="equal">
      <formula>1</formula>
    </cfRule>
  </conditionalFormatting>
  <conditionalFormatting sqref="BI244">
    <cfRule type="cellIs" priority="10310" operator="equal">
      <formula>1</formula>
    </cfRule>
  </conditionalFormatting>
  <conditionalFormatting sqref="BI243">
    <cfRule type="cellIs" priority="10309" operator="equal">
      <formula>1</formula>
    </cfRule>
  </conditionalFormatting>
  <conditionalFormatting sqref="BI241">
    <cfRule type="cellIs" priority="10307" operator="equal">
      <formula>1</formula>
    </cfRule>
  </conditionalFormatting>
  <conditionalFormatting sqref="BI240">
    <cfRule type="cellIs" priority="10306" operator="equal">
      <formula>1</formula>
    </cfRule>
  </conditionalFormatting>
  <conditionalFormatting sqref="BI239">
    <cfRule type="cellIs" priority="10305" operator="equal">
      <formula>1</formula>
    </cfRule>
  </conditionalFormatting>
  <conditionalFormatting sqref="BI238">
    <cfRule type="cellIs" priority="10304" operator="equal">
      <formula>1</formula>
    </cfRule>
  </conditionalFormatting>
  <conditionalFormatting sqref="BI237">
    <cfRule type="cellIs" priority="10303" operator="equal">
      <formula>1</formula>
    </cfRule>
  </conditionalFormatting>
  <conditionalFormatting sqref="BI236">
    <cfRule type="cellIs" priority="10302" operator="equal">
      <formula>1</formula>
    </cfRule>
  </conditionalFormatting>
  <conditionalFormatting sqref="BI234">
    <cfRule type="cellIs" priority="10300" operator="equal">
      <formula>1</formula>
    </cfRule>
  </conditionalFormatting>
  <conditionalFormatting sqref="BI233">
    <cfRule type="cellIs" priority="10299" operator="equal">
      <formula>1</formula>
    </cfRule>
  </conditionalFormatting>
  <conditionalFormatting sqref="BI232">
    <cfRule type="cellIs" priority="10298" operator="equal">
      <formula>1</formula>
    </cfRule>
  </conditionalFormatting>
  <conditionalFormatting sqref="BI231">
    <cfRule type="cellIs" priority="10297" operator="equal">
      <formula>1</formula>
    </cfRule>
  </conditionalFormatting>
  <conditionalFormatting sqref="BI230">
    <cfRule type="cellIs" priority="10296" operator="equal">
      <formula>1</formula>
    </cfRule>
  </conditionalFormatting>
  <conditionalFormatting sqref="BI293">
    <cfRule type="cellIs" priority="10295" operator="equal">
      <formula>1</formula>
    </cfRule>
  </conditionalFormatting>
  <conditionalFormatting sqref="BI291">
    <cfRule type="cellIs" priority="10293" operator="equal">
      <formula>1</formula>
    </cfRule>
  </conditionalFormatting>
  <conditionalFormatting sqref="BI290">
    <cfRule type="cellIs" priority="10292" operator="equal">
      <formula>1</formula>
    </cfRule>
  </conditionalFormatting>
  <conditionalFormatting sqref="BI289">
    <cfRule type="cellIs" priority="10291" operator="equal">
      <formula>1</formula>
    </cfRule>
  </conditionalFormatting>
  <conditionalFormatting sqref="BI288">
    <cfRule type="cellIs" priority="10290" operator="equal">
      <formula>1</formula>
    </cfRule>
  </conditionalFormatting>
  <conditionalFormatting sqref="BI287">
    <cfRule type="cellIs" priority="10289" operator="equal">
      <formula>1</formula>
    </cfRule>
  </conditionalFormatting>
  <conditionalFormatting sqref="BI286">
    <cfRule type="cellIs" priority="10288" operator="equal">
      <formula>1</formula>
    </cfRule>
  </conditionalFormatting>
  <conditionalFormatting sqref="BI284">
    <cfRule type="cellIs" priority="10286" operator="equal">
      <formula>1</formula>
    </cfRule>
  </conditionalFormatting>
  <conditionalFormatting sqref="BI283">
    <cfRule type="cellIs" priority="10285" operator="equal">
      <formula>1</formula>
    </cfRule>
  </conditionalFormatting>
  <conditionalFormatting sqref="BI282">
    <cfRule type="cellIs" priority="10284" operator="equal">
      <formula>1</formula>
    </cfRule>
  </conditionalFormatting>
  <conditionalFormatting sqref="BI281">
    <cfRule type="cellIs" priority="10283" operator="equal">
      <formula>1</formula>
    </cfRule>
  </conditionalFormatting>
  <conditionalFormatting sqref="BI280">
    <cfRule type="cellIs" priority="10282" operator="equal">
      <formula>1</formula>
    </cfRule>
  </conditionalFormatting>
  <conditionalFormatting sqref="BI279">
    <cfRule type="cellIs" priority="10281" operator="equal">
      <formula>1</formula>
    </cfRule>
  </conditionalFormatting>
  <conditionalFormatting sqref="BI277">
    <cfRule type="cellIs" priority="10279" operator="equal">
      <formula>1</formula>
    </cfRule>
  </conditionalFormatting>
  <conditionalFormatting sqref="BI276">
    <cfRule type="cellIs" priority="10278" operator="equal">
      <formula>1</formula>
    </cfRule>
  </conditionalFormatting>
  <conditionalFormatting sqref="BI275">
    <cfRule type="cellIs" priority="10277" operator="equal">
      <formula>1</formula>
    </cfRule>
  </conditionalFormatting>
  <conditionalFormatting sqref="BI274">
    <cfRule type="cellIs" priority="10276" operator="equal">
      <formula>1</formula>
    </cfRule>
  </conditionalFormatting>
  <conditionalFormatting sqref="BI273">
    <cfRule type="cellIs" priority="10275" operator="equal">
      <formula>1</formula>
    </cfRule>
  </conditionalFormatting>
  <conditionalFormatting sqref="BI272">
    <cfRule type="cellIs" priority="10274" operator="equal">
      <formula>1</formula>
    </cfRule>
  </conditionalFormatting>
  <conditionalFormatting sqref="BI270">
    <cfRule type="cellIs" priority="10272" operator="equal">
      <formula>1</formula>
    </cfRule>
  </conditionalFormatting>
  <conditionalFormatting sqref="BI269">
    <cfRule type="cellIs" priority="10271" operator="equal">
      <formula>1</formula>
    </cfRule>
  </conditionalFormatting>
  <conditionalFormatting sqref="BI268">
    <cfRule type="cellIs" priority="10270" operator="equal">
      <formula>1</formula>
    </cfRule>
  </conditionalFormatting>
  <conditionalFormatting sqref="BI267">
    <cfRule type="cellIs" priority="10269" operator="equal">
      <formula>1</formula>
    </cfRule>
  </conditionalFormatting>
  <conditionalFormatting sqref="BI266">
    <cfRule type="cellIs" priority="10268" operator="equal">
      <formula>1</formula>
    </cfRule>
  </conditionalFormatting>
  <conditionalFormatting sqref="BI265">
    <cfRule type="cellIs" priority="10267" operator="equal">
      <formula>1</formula>
    </cfRule>
  </conditionalFormatting>
  <conditionalFormatting sqref="BI263">
    <cfRule type="cellIs" priority="10265" operator="equal">
      <formula>1</formula>
    </cfRule>
  </conditionalFormatting>
  <conditionalFormatting sqref="BI262">
    <cfRule type="cellIs" priority="10264" operator="equal">
      <formula>1</formula>
    </cfRule>
  </conditionalFormatting>
  <conditionalFormatting sqref="BI325">
    <cfRule type="cellIs" priority="10263" operator="equal">
      <formula>1</formula>
    </cfRule>
  </conditionalFormatting>
  <conditionalFormatting sqref="BI324">
    <cfRule type="cellIs" priority="10262" operator="equal">
      <formula>1</formula>
    </cfRule>
  </conditionalFormatting>
  <conditionalFormatting sqref="BI323">
    <cfRule type="cellIs" priority="10261" operator="equal">
      <formula>1</formula>
    </cfRule>
  </conditionalFormatting>
  <conditionalFormatting sqref="BI322">
    <cfRule type="cellIs" priority="10260" operator="equal">
      <formula>1</formula>
    </cfRule>
  </conditionalFormatting>
  <conditionalFormatting sqref="BI320">
    <cfRule type="cellIs" priority="10258" operator="equal">
      <formula>1</formula>
    </cfRule>
  </conditionalFormatting>
  <conditionalFormatting sqref="BI319">
    <cfRule type="cellIs" priority="10257" operator="equal">
      <formula>1</formula>
    </cfRule>
  </conditionalFormatting>
  <conditionalFormatting sqref="BI318">
    <cfRule type="cellIs" priority="10256" operator="equal">
      <formula>1</formula>
    </cfRule>
  </conditionalFormatting>
  <conditionalFormatting sqref="BI317">
    <cfRule type="cellIs" priority="10255" operator="equal">
      <formula>1</formula>
    </cfRule>
  </conditionalFormatting>
  <conditionalFormatting sqref="BI316">
    <cfRule type="cellIs" priority="10254" operator="equal">
      <formula>1</formula>
    </cfRule>
  </conditionalFormatting>
  <conditionalFormatting sqref="BI315">
    <cfRule type="cellIs" priority="10253" operator="equal">
      <formula>1</formula>
    </cfRule>
  </conditionalFormatting>
  <conditionalFormatting sqref="BI314">
    <cfRule type="cellIs" priority="10252" operator="equal">
      <formula>1</formula>
    </cfRule>
  </conditionalFormatting>
  <conditionalFormatting sqref="BI313">
    <cfRule type="cellIs" priority="10251" operator="equal">
      <formula>1</formula>
    </cfRule>
  </conditionalFormatting>
  <conditionalFormatting sqref="BI312">
    <cfRule type="cellIs" priority="10250" operator="equal">
      <formula>1</formula>
    </cfRule>
  </conditionalFormatting>
  <conditionalFormatting sqref="BI311">
    <cfRule type="cellIs" priority="10249" operator="equal">
      <formula>1</formula>
    </cfRule>
  </conditionalFormatting>
  <conditionalFormatting sqref="BI310">
    <cfRule type="cellIs" priority="10248" operator="equal">
      <formula>1</formula>
    </cfRule>
  </conditionalFormatting>
  <conditionalFormatting sqref="BI309">
    <cfRule type="cellIs" priority="10247" operator="equal">
      <formula>1</formula>
    </cfRule>
  </conditionalFormatting>
  <conditionalFormatting sqref="BI308">
    <cfRule type="cellIs" priority="10246" operator="equal">
      <formula>1</formula>
    </cfRule>
  </conditionalFormatting>
  <conditionalFormatting sqref="BI306">
    <cfRule type="cellIs" priority="10244" operator="equal">
      <formula>1</formula>
    </cfRule>
  </conditionalFormatting>
  <conditionalFormatting sqref="BI305">
    <cfRule type="cellIs" priority="10243" operator="equal">
      <formula>1</formula>
    </cfRule>
  </conditionalFormatting>
  <conditionalFormatting sqref="BI304">
    <cfRule type="cellIs" priority="10242" operator="equal">
      <formula>1</formula>
    </cfRule>
  </conditionalFormatting>
  <conditionalFormatting sqref="BI303">
    <cfRule type="cellIs" priority="10241" operator="equal">
      <formula>1</formula>
    </cfRule>
  </conditionalFormatting>
  <conditionalFormatting sqref="BI302">
    <cfRule type="cellIs" priority="10240" operator="equal">
      <formula>1</formula>
    </cfRule>
  </conditionalFormatting>
  <conditionalFormatting sqref="BI301">
    <cfRule type="cellIs" priority="10239" operator="equal">
      <formula>1</formula>
    </cfRule>
  </conditionalFormatting>
  <conditionalFormatting sqref="BI300">
    <cfRule type="cellIs" priority="10238" operator="equal">
      <formula>1</formula>
    </cfRule>
  </conditionalFormatting>
  <conditionalFormatting sqref="BI299">
    <cfRule type="cellIs" priority="10237" operator="equal">
      <formula>1</formula>
    </cfRule>
  </conditionalFormatting>
  <conditionalFormatting sqref="BI298">
    <cfRule type="cellIs" priority="10236" operator="equal">
      <formula>1</formula>
    </cfRule>
  </conditionalFormatting>
  <conditionalFormatting sqref="BI297">
    <cfRule type="cellIs" priority="10235" operator="equal">
      <formula>1</formula>
    </cfRule>
  </conditionalFormatting>
  <conditionalFormatting sqref="BI296">
    <cfRule type="cellIs" priority="10234" operator="equal">
      <formula>1</formula>
    </cfRule>
  </conditionalFormatting>
  <conditionalFormatting sqref="BI295">
    <cfRule type="cellIs" priority="10233" operator="equal">
      <formula>1</formula>
    </cfRule>
  </conditionalFormatting>
  <conditionalFormatting sqref="BI294">
    <cfRule type="cellIs" priority="10232" operator="equal">
      <formula>1</formula>
    </cfRule>
  </conditionalFormatting>
  <conditionalFormatting sqref="BI357">
    <cfRule type="cellIs" priority="10231" operator="equal">
      <formula>1</formula>
    </cfRule>
  </conditionalFormatting>
  <conditionalFormatting sqref="BI356">
    <cfRule type="cellIs" priority="10230" operator="equal">
      <formula>1</formula>
    </cfRule>
  </conditionalFormatting>
  <conditionalFormatting sqref="BI355">
    <cfRule type="cellIs" priority="10229" operator="equal">
      <formula>1</formula>
    </cfRule>
  </conditionalFormatting>
  <conditionalFormatting sqref="BI354">
    <cfRule type="cellIs" priority="10228" operator="equal">
      <formula>1</formula>
    </cfRule>
  </conditionalFormatting>
  <conditionalFormatting sqref="BI353">
    <cfRule type="cellIs" priority="10227" operator="equal">
      <formula>1</formula>
    </cfRule>
  </conditionalFormatting>
  <conditionalFormatting sqref="BI352">
    <cfRule type="cellIs" priority="10226" operator="equal">
      <formula>1</formula>
    </cfRule>
  </conditionalFormatting>
  <conditionalFormatting sqref="BI351">
    <cfRule type="cellIs" priority="10225" operator="equal">
      <formula>1</formula>
    </cfRule>
  </conditionalFormatting>
  <conditionalFormatting sqref="BI350">
    <cfRule type="cellIs" priority="10224" operator="equal">
      <formula>1</formula>
    </cfRule>
  </conditionalFormatting>
  <conditionalFormatting sqref="BI349">
    <cfRule type="cellIs" priority="10223" operator="equal">
      <formula>1</formula>
    </cfRule>
  </conditionalFormatting>
  <conditionalFormatting sqref="BI348">
    <cfRule type="cellIs" priority="10222" operator="equal">
      <formula>1</formula>
    </cfRule>
  </conditionalFormatting>
  <conditionalFormatting sqref="BI347">
    <cfRule type="cellIs" priority="10221" operator="equal">
      <formula>1</formula>
    </cfRule>
  </conditionalFormatting>
  <conditionalFormatting sqref="BI346">
    <cfRule type="cellIs" priority="10220" operator="equal">
      <formula>1</formula>
    </cfRule>
  </conditionalFormatting>
  <conditionalFormatting sqref="BI345">
    <cfRule type="cellIs" priority="10219" operator="equal">
      <formula>1</formula>
    </cfRule>
  </conditionalFormatting>
  <conditionalFormatting sqref="BI344">
    <cfRule type="cellIs" priority="10218" operator="equal">
      <formula>1</formula>
    </cfRule>
  </conditionalFormatting>
  <conditionalFormatting sqref="BI343">
    <cfRule type="cellIs" priority="10217" operator="equal">
      <formula>1</formula>
    </cfRule>
  </conditionalFormatting>
  <conditionalFormatting sqref="BI342">
    <cfRule type="cellIs" priority="10216" operator="equal">
      <formula>1</formula>
    </cfRule>
  </conditionalFormatting>
  <conditionalFormatting sqref="BI341">
    <cfRule type="cellIs" priority="10215" operator="equal">
      <formula>1</formula>
    </cfRule>
  </conditionalFormatting>
  <conditionalFormatting sqref="BI340">
    <cfRule type="cellIs" priority="10214" operator="equal">
      <formula>1</formula>
    </cfRule>
  </conditionalFormatting>
  <conditionalFormatting sqref="BI339">
    <cfRule type="cellIs" priority="10213" operator="equal">
      <formula>1</formula>
    </cfRule>
  </conditionalFormatting>
  <conditionalFormatting sqref="BI338">
    <cfRule type="cellIs" priority="10212" operator="equal">
      <formula>1</formula>
    </cfRule>
  </conditionalFormatting>
  <conditionalFormatting sqref="BI337">
    <cfRule type="cellIs" priority="10211" operator="equal">
      <formula>1</formula>
    </cfRule>
  </conditionalFormatting>
  <conditionalFormatting sqref="BI336">
    <cfRule type="cellIs" priority="10210" operator="equal">
      <formula>1</formula>
    </cfRule>
  </conditionalFormatting>
  <conditionalFormatting sqref="BI335">
    <cfRule type="cellIs" priority="10209" operator="equal">
      <formula>1</formula>
    </cfRule>
  </conditionalFormatting>
  <conditionalFormatting sqref="BI334">
    <cfRule type="cellIs" priority="10208" operator="equal">
      <formula>1</formula>
    </cfRule>
  </conditionalFormatting>
  <conditionalFormatting sqref="BI333">
    <cfRule type="cellIs" priority="10207" operator="equal">
      <formula>1</formula>
    </cfRule>
  </conditionalFormatting>
  <conditionalFormatting sqref="BI332">
    <cfRule type="cellIs" priority="10206" operator="equal">
      <formula>1</formula>
    </cfRule>
  </conditionalFormatting>
  <conditionalFormatting sqref="BI331">
    <cfRule type="cellIs" priority="10205" operator="equal">
      <formula>1</formula>
    </cfRule>
  </conditionalFormatting>
  <conditionalFormatting sqref="BI330">
    <cfRule type="cellIs" priority="10204" operator="equal">
      <formula>1</formula>
    </cfRule>
  </conditionalFormatting>
  <conditionalFormatting sqref="BI328">
    <cfRule type="cellIs" priority="10202" operator="equal">
      <formula>1</formula>
    </cfRule>
  </conditionalFormatting>
  <conditionalFormatting sqref="BI327">
    <cfRule type="cellIs" priority="10201" operator="equal">
      <formula>1</formula>
    </cfRule>
  </conditionalFormatting>
  <conditionalFormatting sqref="BI326">
    <cfRule type="cellIs" priority="10200" operator="equal">
      <formula>1</formula>
    </cfRule>
  </conditionalFormatting>
  <conditionalFormatting sqref="BI389">
    <cfRule type="cellIs" priority="10199" operator="equal">
      <formula>1</formula>
    </cfRule>
  </conditionalFormatting>
  <conditionalFormatting sqref="BI388">
    <cfRule type="cellIs" priority="10198" operator="equal">
      <formula>1</formula>
    </cfRule>
  </conditionalFormatting>
  <conditionalFormatting sqref="BI387">
    <cfRule type="cellIs" priority="10197" operator="equal">
      <formula>1</formula>
    </cfRule>
  </conditionalFormatting>
  <conditionalFormatting sqref="BI386">
    <cfRule type="cellIs" priority="10196" operator="equal">
      <formula>1</formula>
    </cfRule>
  </conditionalFormatting>
  <conditionalFormatting sqref="BI384">
    <cfRule type="cellIs" priority="10194" operator="equal">
      <formula>1</formula>
    </cfRule>
  </conditionalFormatting>
  <conditionalFormatting sqref="BI383">
    <cfRule type="cellIs" priority="10193" operator="equal">
      <formula>1</formula>
    </cfRule>
  </conditionalFormatting>
  <conditionalFormatting sqref="BI382">
    <cfRule type="cellIs" priority="10192" operator="equal">
      <formula>1</formula>
    </cfRule>
  </conditionalFormatting>
  <conditionalFormatting sqref="BI381">
    <cfRule type="cellIs" priority="10191" operator="equal">
      <formula>1</formula>
    </cfRule>
  </conditionalFormatting>
  <conditionalFormatting sqref="BI380">
    <cfRule type="cellIs" priority="10190" operator="equal">
      <formula>1</formula>
    </cfRule>
  </conditionalFormatting>
  <conditionalFormatting sqref="BI379">
    <cfRule type="cellIs" priority="10189" operator="equal">
      <formula>1</formula>
    </cfRule>
  </conditionalFormatting>
  <conditionalFormatting sqref="BI378">
    <cfRule type="cellIs" priority="10188" operator="equal">
      <formula>1</formula>
    </cfRule>
  </conditionalFormatting>
  <conditionalFormatting sqref="BI376">
    <cfRule type="cellIs" priority="10186" operator="equal">
      <formula>1</formula>
    </cfRule>
  </conditionalFormatting>
  <conditionalFormatting sqref="BI375">
    <cfRule type="cellIs" priority="10185" operator="equal">
      <formula>1</formula>
    </cfRule>
  </conditionalFormatting>
  <conditionalFormatting sqref="BI374">
    <cfRule type="cellIs" priority="10184" operator="equal">
      <formula>1</formula>
    </cfRule>
  </conditionalFormatting>
  <conditionalFormatting sqref="BI373">
    <cfRule type="cellIs" priority="10183" operator="equal">
      <formula>1</formula>
    </cfRule>
  </conditionalFormatting>
  <conditionalFormatting sqref="BI372">
    <cfRule type="cellIs" priority="10182" operator="equal">
      <formula>1</formula>
    </cfRule>
  </conditionalFormatting>
  <conditionalFormatting sqref="BI371">
    <cfRule type="cellIs" priority="10181" operator="equal">
      <formula>1</formula>
    </cfRule>
  </conditionalFormatting>
  <conditionalFormatting sqref="BI370">
    <cfRule type="cellIs" priority="10180" operator="equal">
      <formula>1</formula>
    </cfRule>
  </conditionalFormatting>
  <conditionalFormatting sqref="BI368">
    <cfRule type="cellIs" priority="10178" operator="equal">
      <formula>1</formula>
    </cfRule>
  </conditionalFormatting>
  <conditionalFormatting sqref="BI367">
    <cfRule type="cellIs" priority="10177" operator="equal">
      <formula>1</formula>
    </cfRule>
  </conditionalFormatting>
  <conditionalFormatting sqref="BI366">
    <cfRule type="cellIs" priority="10176" operator="equal">
      <formula>1</formula>
    </cfRule>
  </conditionalFormatting>
  <conditionalFormatting sqref="BI365">
    <cfRule type="cellIs" priority="10175" operator="equal">
      <formula>1</formula>
    </cfRule>
  </conditionalFormatting>
  <conditionalFormatting sqref="BI364">
    <cfRule type="cellIs" priority="10174" operator="equal">
      <formula>1</formula>
    </cfRule>
  </conditionalFormatting>
  <conditionalFormatting sqref="BI363">
    <cfRule type="cellIs" priority="10173" operator="equal">
      <formula>1</formula>
    </cfRule>
  </conditionalFormatting>
  <conditionalFormatting sqref="BI362">
    <cfRule type="cellIs" priority="10172" operator="equal">
      <formula>1</formula>
    </cfRule>
  </conditionalFormatting>
  <conditionalFormatting sqref="BI360">
    <cfRule type="cellIs" priority="10170" operator="equal">
      <formula>1</formula>
    </cfRule>
  </conditionalFormatting>
  <conditionalFormatting sqref="BI359">
    <cfRule type="cellIs" priority="10169" operator="equal">
      <formula>1</formula>
    </cfRule>
  </conditionalFormatting>
  <conditionalFormatting sqref="BI358">
    <cfRule type="cellIs" priority="10168" operator="equal">
      <formula>1</formula>
    </cfRule>
  </conditionalFormatting>
  <conditionalFormatting sqref="BI404">
    <cfRule type="cellIs" priority="10149" operator="equal">
      <formula>1</formula>
    </cfRule>
  </conditionalFormatting>
  <conditionalFormatting sqref="BI402:BI403">
    <cfRule type="cellIs" priority="10148" operator="equal">
      <formula>1</formula>
    </cfRule>
  </conditionalFormatting>
  <conditionalFormatting sqref="BI400">
    <cfRule type="cellIs" priority="10146" operator="equal">
      <formula>1</formula>
    </cfRule>
  </conditionalFormatting>
  <conditionalFormatting sqref="BI399">
    <cfRule type="cellIs" priority="10145" operator="equal">
      <formula>1</formula>
    </cfRule>
  </conditionalFormatting>
  <conditionalFormatting sqref="BI398">
    <cfRule type="cellIs" priority="10144" operator="equal">
      <formula>1</formula>
    </cfRule>
  </conditionalFormatting>
  <conditionalFormatting sqref="BI397">
    <cfRule type="cellIs" priority="10143" operator="equal">
      <formula>1</formula>
    </cfRule>
  </conditionalFormatting>
  <conditionalFormatting sqref="BI396">
    <cfRule type="cellIs" priority="10142" operator="equal">
      <formula>1</formula>
    </cfRule>
  </conditionalFormatting>
  <conditionalFormatting sqref="BI395">
    <cfRule type="cellIs" priority="10141" operator="equal">
      <formula>1</formula>
    </cfRule>
  </conditionalFormatting>
  <conditionalFormatting sqref="BI394">
    <cfRule type="cellIs" priority="10140" operator="equal">
      <formula>1</formula>
    </cfRule>
  </conditionalFormatting>
  <conditionalFormatting sqref="BI392">
    <cfRule type="cellIs" priority="10138" operator="equal">
      <formula>1</formula>
    </cfRule>
  </conditionalFormatting>
  <conditionalFormatting sqref="BI391">
    <cfRule type="cellIs" priority="10137" operator="equal">
      <formula>1</formula>
    </cfRule>
  </conditionalFormatting>
  <conditionalFormatting sqref="BI390">
    <cfRule type="cellIs" priority="10136" operator="equal">
      <formula>1</formula>
    </cfRule>
  </conditionalFormatting>
  <conditionalFormatting sqref="AF1270:AF1276 AG1277:AG1338 Q2:R10 AD14:AD24 AE2:AE13 AF27 AE25:AE26 AG1269 BP1260:BP1263">
    <cfRule type="cellIs" dxfId="0" priority="5708" operator="greaterThan">
      <formula>0</formula>
    </cfRule>
  </conditionalFormatting>
  <conditionalFormatting sqref="AK529:AK590">
    <cfRule type="cellIs" priority="5650" operator="equal">
      <formula>1</formula>
    </cfRule>
  </conditionalFormatting>
  <conditionalFormatting sqref="AK1087:AK1148">
    <cfRule type="cellIs" priority="5649" operator="equal">
      <formula>1</formula>
    </cfRule>
  </conditionalFormatting>
  <conditionalFormatting sqref="AK1149">
    <cfRule type="cellIs" priority="5648" operator="equal">
      <formula>1</formula>
    </cfRule>
  </conditionalFormatting>
  <conditionalFormatting sqref="AK1150">
    <cfRule type="cellIs" priority="5647" operator="equal">
      <formula>1</formula>
    </cfRule>
  </conditionalFormatting>
  <conditionalFormatting sqref="AK1151">
    <cfRule type="cellIs" priority="5646" operator="equal">
      <formula>1</formula>
    </cfRule>
  </conditionalFormatting>
  <conditionalFormatting sqref="AK1152">
    <cfRule type="cellIs" priority="5645" operator="equal">
      <formula>1</formula>
    </cfRule>
  </conditionalFormatting>
  <conditionalFormatting sqref="AK1153">
    <cfRule type="cellIs" priority="5644" operator="equal">
      <formula>1</formula>
    </cfRule>
  </conditionalFormatting>
  <conditionalFormatting sqref="AK1154">
    <cfRule type="cellIs" priority="5643" operator="equal">
      <formula>1</formula>
    </cfRule>
  </conditionalFormatting>
  <conditionalFormatting sqref="AK1155">
    <cfRule type="cellIs" priority="5642" operator="equal">
      <formula>1</formula>
    </cfRule>
  </conditionalFormatting>
  <conditionalFormatting sqref="AK1156">
    <cfRule type="cellIs" priority="5641" operator="equal">
      <formula>1</formula>
    </cfRule>
  </conditionalFormatting>
  <conditionalFormatting sqref="AK1157">
    <cfRule type="cellIs" priority="5640" operator="equal">
      <formula>1</formula>
    </cfRule>
  </conditionalFormatting>
  <conditionalFormatting sqref="AK1158">
    <cfRule type="cellIs" priority="5639" operator="equal">
      <formula>1</formula>
    </cfRule>
  </conditionalFormatting>
  <conditionalFormatting sqref="AK1159">
    <cfRule type="cellIs" priority="5638" operator="equal">
      <formula>1</formula>
    </cfRule>
  </conditionalFormatting>
  <conditionalFormatting sqref="AK1160">
    <cfRule type="cellIs" priority="5637" operator="equal">
      <formula>1</formula>
    </cfRule>
  </conditionalFormatting>
  <conditionalFormatting sqref="AK1161">
    <cfRule type="cellIs" priority="5636" operator="equal">
      <formula>1</formula>
    </cfRule>
  </conditionalFormatting>
  <conditionalFormatting sqref="AK1162">
    <cfRule type="cellIs" priority="5635" operator="equal">
      <formula>1</formula>
    </cfRule>
  </conditionalFormatting>
  <conditionalFormatting sqref="AK1163">
    <cfRule type="cellIs" priority="5634" operator="equal">
      <formula>1</formula>
    </cfRule>
  </conditionalFormatting>
  <conditionalFormatting sqref="AK1164">
    <cfRule type="cellIs" priority="5633" operator="equal">
      <formula>1</formula>
    </cfRule>
  </conditionalFormatting>
  <conditionalFormatting sqref="AK1165">
    <cfRule type="cellIs" priority="5632" operator="equal">
      <formula>1</formula>
    </cfRule>
  </conditionalFormatting>
  <conditionalFormatting sqref="AK1166">
    <cfRule type="cellIs" priority="5631" operator="equal">
      <formula>1</formula>
    </cfRule>
  </conditionalFormatting>
  <conditionalFormatting sqref="AK1167">
    <cfRule type="cellIs" priority="5630" operator="equal">
      <formula>1</formula>
    </cfRule>
  </conditionalFormatting>
  <conditionalFormatting sqref="AK1168">
    <cfRule type="cellIs" priority="5629" operator="equal">
      <formula>1</formula>
    </cfRule>
  </conditionalFormatting>
  <conditionalFormatting sqref="AK1169">
    <cfRule type="cellIs" priority="5628" operator="equal">
      <formula>1</formula>
    </cfRule>
  </conditionalFormatting>
  <conditionalFormatting sqref="AK1170">
    <cfRule type="cellIs" priority="5627" operator="equal">
      <formula>1</formula>
    </cfRule>
  </conditionalFormatting>
  <conditionalFormatting sqref="AK1171">
    <cfRule type="cellIs" priority="5626" operator="equal">
      <formula>1</formula>
    </cfRule>
  </conditionalFormatting>
  <conditionalFormatting sqref="AK1172">
    <cfRule type="cellIs" priority="5625" operator="equal">
      <formula>1</formula>
    </cfRule>
  </conditionalFormatting>
  <conditionalFormatting sqref="AK1173">
    <cfRule type="cellIs" priority="5624" operator="equal">
      <formula>1</formula>
    </cfRule>
  </conditionalFormatting>
  <conditionalFormatting sqref="AK1174">
    <cfRule type="cellIs" priority="5623" operator="equal">
      <formula>1</formula>
    </cfRule>
  </conditionalFormatting>
  <conditionalFormatting sqref="AK1175">
    <cfRule type="cellIs" priority="5622" operator="equal">
      <formula>1</formula>
    </cfRule>
  </conditionalFormatting>
  <conditionalFormatting sqref="AK1176">
    <cfRule type="cellIs" priority="5621" operator="equal">
      <formula>1</formula>
    </cfRule>
  </conditionalFormatting>
  <conditionalFormatting sqref="AK1177">
    <cfRule type="cellIs" priority="5620" operator="equal">
      <formula>1</formula>
    </cfRule>
  </conditionalFormatting>
  <conditionalFormatting sqref="AK1178">
    <cfRule type="cellIs" priority="5619" operator="equal">
      <formula>1</formula>
    </cfRule>
  </conditionalFormatting>
  <conditionalFormatting sqref="AK1179">
    <cfRule type="cellIs" priority="5618" operator="equal">
      <formula>1</formula>
    </cfRule>
  </conditionalFormatting>
  <conditionalFormatting sqref="AK1180">
    <cfRule type="cellIs" priority="5617" operator="equal">
      <formula>1</formula>
    </cfRule>
  </conditionalFormatting>
  <conditionalFormatting sqref="AK1181">
    <cfRule type="cellIs" priority="5616" operator="equal">
      <formula>1</formula>
    </cfRule>
  </conditionalFormatting>
  <conditionalFormatting sqref="AK1182">
    <cfRule type="cellIs" priority="5615" operator="equal">
      <formula>1</formula>
    </cfRule>
  </conditionalFormatting>
  <conditionalFormatting sqref="AK1183">
    <cfRule type="cellIs" priority="5614" operator="equal">
      <formula>1</formula>
    </cfRule>
  </conditionalFormatting>
  <conditionalFormatting sqref="AK1184">
    <cfRule type="cellIs" priority="5613" operator="equal">
      <formula>1</formula>
    </cfRule>
  </conditionalFormatting>
  <conditionalFormatting sqref="AK1185">
    <cfRule type="cellIs" priority="5612" operator="equal">
      <formula>1</formula>
    </cfRule>
  </conditionalFormatting>
  <conditionalFormatting sqref="AK1186">
    <cfRule type="cellIs" priority="5611" operator="equal">
      <formula>1</formula>
    </cfRule>
  </conditionalFormatting>
  <conditionalFormatting sqref="AK1187">
    <cfRule type="cellIs" priority="5610" operator="equal">
      <formula>1</formula>
    </cfRule>
  </conditionalFormatting>
  <conditionalFormatting sqref="AK1188">
    <cfRule type="cellIs" priority="5609" operator="equal">
      <formula>1</formula>
    </cfRule>
  </conditionalFormatting>
  <conditionalFormatting sqref="AK1189">
    <cfRule type="cellIs" priority="5608" operator="equal">
      <formula>1</formula>
    </cfRule>
  </conditionalFormatting>
  <conditionalFormatting sqref="AK1190">
    <cfRule type="cellIs" priority="5607" operator="equal">
      <formula>1</formula>
    </cfRule>
  </conditionalFormatting>
  <conditionalFormatting sqref="AK1191">
    <cfRule type="cellIs" priority="5606" operator="equal">
      <formula>1</formula>
    </cfRule>
  </conditionalFormatting>
  <conditionalFormatting sqref="BH405">
    <cfRule type="cellIs" priority="5605" operator="equal">
      <formula>1</formula>
    </cfRule>
  </conditionalFormatting>
  <conditionalFormatting sqref="BE405">
    <cfRule type="cellIs" priority="5604" operator="equal">
      <formula>1</formula>
    </cfRule>
  </conditionalFormatting>
  <conditionalFormatting sqref="BG405">
    <cfRule type="cellIs" priority="5603" operator="equal">
      <formula>1</formula>
    </cfRule>
  </conditionalFormatting>
  <conditionalFormatting sqref="BF405">
    <cfRule type="cellIs" priority="5602" operator="equal">
      <formula>1</formula>
    </cfRule>
  </conditionalFormatting>
  <conditionalFormatting sqref="BJ405 BL405">
    <cfRule type="cellIs" priority="5601" operator="equal">
      <formula>1</formula>
    </cfRule>
  </conditionalFormatting>
  <conditionalFormatting sqref="BK405">
    <cfRule type="cellIs" priority="5600" operator="equal">
      <formula>1</formula>
    </cfRule>
  </conditionalFormatting>
  <conditionalFormatting sqref="BI405">
    <cfRule type="cellIs" priority="5599" operator="equal">
      <formula>1</formula>
    </cfRule>
  </conditionalFormatting>
  <conditionalFormatting sqref="BH406">
    <cfRule type="cellIs" priority="5598" operator="equal">
      <formula>1</formula>
    </cfRule>
  </conditionalFormatting>
  <conditionalFormatting sqref="BE406">
    <cfRule type="cellIs" priority="5597" operator="equal">
      <formula>1</formula>
    </cfRule>
  </conditionalFormatting>
  <conditionalFormatting sqref="BG406">
    <cfRule type="cellIs" priority="5596" operator="equal">
      <formula>1</formula>
    </cfRule>
  </conditionalFormatting>
  <conditionalFormatting sqref="BF406">
    <cfRule type="cellIs" priority="5595" operator="equal">
      <formula>1</formula>
    </cfRule>
  </conditionalFormatting>
  <conditionalFormatting sqref="BJ406 BL406">
    <cfRule type="cellIs" priority="5594" operator="equal">
      <formula>1</formula>
    </cfRule>
  </conditionalFormatting>
  <conditionalFormatting sqref="BK406">
    <cfRule type="cellIs" priority="5593" operator="equal">
      <formula>1</formula>
    </cfRule>
  </conditionalFormatting>
  <conditionalFormatting sqref="BI406">
    <cfRule type="cellIs" priority="5592" operator="equal">
      <formula>1</formula>
    </cfRule>
  </conditionalFormatting>
  <conditionalFormatting sqref="BH407">
    <cfRule type="cellIs" priority="5591" operator="equal">
      <formula>1</formula>
    </cfRule>
  </conditionalFormatting>
  <conditionalFormatting sqref="BE407">
    <cfRule type="cellIs" priority="5590" operator="equal">
      <formula>1</formula>
    </cfRule>
  </conditionalFormatting>
  <conditionalFormatting sqref="BG407">
    <cfRule type="cellIs" priority="5589" operator="equal">
      <formula>1</formula>
    </cfRule>
  </conditionalFormatting>
  <conditionalFormatting sqref="BF407">
    <cfRule type="cellIs" priority="5588" operator="equal">
      <formula>1</formula>
    </cfRule>
  </conditionalFormatting>
  <conditionalFormatting sqref="BJ407 BL407">
    <cfRule type="cellIs" priority="5587" operator="equal">
      <formula>1</formula>
    </cfRule>
  </conditionalFormatting>
  <conditionalFormatting sqref="BK407">
    <cfRule type="cellIs" priority="5586" operator="equal">
      <formula>1</formula>
    </cfRule>
  </conditionalFormatting>
  <conditionalFormatting sqref="BI407">
    <cfRule type="cellIs" priority="5585" operator="equal">
      <formula>1</formula>
    </cfRule>
  </conditionalFormatting>
  <conditionalFormatting sqref="BH408">
    <cfRule type="cellIs" priority="5584" operator="equal">
      <formula>1</formula>
    </cfRule>
  </conditionalFormatting>
  <conditionalFormatting sqref="BE408">
    <cfRule type="cellIs" priority="5583" operator="equal">
      <formula>1</formula>
    </cfRule>
  </conditionalFormatting>
  <conditionalFormatting sqref="BG408">
    <cfRule type="cellIs" priority="5582" operator="equal">
      <formula>1</formula>
    </cfRule>
  </conditionalFormatting>
  <conditionalFormatting sqref="BF408">
    <cfRule type="cellIs" priority="5581" operator="equal">
      <formula>1</formula>
    </cfRule>
  </conditionalFormatting>
  <conditionalFormatting sqref="BJ408 BL408">
    <cfRule type="cellIs" priority="5580" operator="equal">
      <formula>1</formula>
    </cfRule>
  </conditionalFormatting>
  <conditionalFormatting sqref="BK408">
    <cfRule type="cellIs" priority="5579" operator="equal">
      <formula>1</formula>
    </cfRule>
  </conditionalFormatting>
  <conditionalFormatting sqref="BI408">
    <cfRule type="cellIs" priority="5578" operator="equal">
      <formula>1</formula>
    </cfRule>
  </conditionalFormatting>
  <conditionalFormatting sqref="BH409">
    <cfRule type="cellIs" priority="5577" operator="equal">
      <formula>1</formula>
    </cfRule>
  </conditionalFormatting>
  <conditionalFormatting sqref="BE409">
    <cfRule type="cellIs" priority="5576" operator="equal">
      <formula>1</formula>
    </cfRule>
  </conditionalFormatting>
  <conditionalFormatting sqref="BG409">
    <cfRule type="cellIs" priority="5575" operator="equal">
      <formula>1</formula>
    </cfRule>
  </conditionalFormatting>
  <conditionalFormatting sqref="BF409">
    <cfRule type="cellIs" priority="5574" operator="equal">
      <formula>1</formula>
    </cfRule>
  </conditionalFormatting>
  <conditionalFormatting sqref="BJ409 BL409">
    <cfRule type="cellIs" priority="5573" operator="equal">
      <formula>1</formula>
    </cfRule>
  </conditionalFormatting>
  <conditionalFormatting sqref="BK409">
    <cfRule type="cellIs" priority="5572" operator="equal">
      <formula>1</formula>
    </cfRule>
  </conditionalFormatting>
  <conditionalFormatting sqref="BI409">
    <cfRule type="cellIs" priority="5571" operator="equal">
      <formula>1</formula>
    </cfRule>
  </conditionalFormatting>
  <conditionalFormatting sqref="BH410">
    <cfRule type="cellIs" priority="5570" operator="equal">
      <formula>1</formula>
    </cfRule>
  </conditionalFormatting>
  <conditionalFormatting sqref="BE410">
    <cfRule type="cellIs" priority="5569" operator="equal">
      <formula>1</formula>
    </cfRule>
  </conditionalFormatting>
  <conditionalFormatting sqref="BG410">
    <cfRule type="cellIs" priority="5568" operator="equal">
      <formula>1</formula>
    </cfRule>
  </conditionalFormatting>
  <conditionalFormatting sqref="BF410">
    <cfRule type="cellIs" priority="5567" operator="equal">
      <formula>1</formula>
    </cfRule>
  </conditionalFormatting>
  <conditionalFormatting sqref="BJ410 BL410">
    <cfRule type="cellIs" priority="5566" operator="equal">
      <formula>1</formula>
    </cfRule>
  </conditionalFormatting>
  <conditionalFormatting sqref="BK410">
    <cfRule type="cellIs" priority="5565" operator="equal">
      <formula>1</formula>
    </cfRule>
  </conditionalFormatting>
  <conditionalFormatting sqref="BI410">
    <cfRule type="cellIs" priority="5564" operator="equal">
      <formula>1</formula>
    </cfRule>
  </conditionalFormatting>
  <conditionalFormatting sqref="BH411">
    <cfRule type="cellIs" priority="5563" operator="equal">
      <formula>1</formula>
    </cfRule>
  </conditionalFormatting>
  <conditionalFormatting sqref="BE411">
    <cfRule type="cellIs" priority="5562" operator="equal">
      <formula>1</formula>
    </cfRule>
  </conditionalFormatting>
  <conditionalFormatting sqref="BG411">
    <cfRule type="cellIs" priority="5561" operator="equal">
      <formula>1</formula>
    </cfRule>
  </conditionalFormatting>
  <conditionalFormatting sqref="BF411">
    <cfRule type="cellIs" priority="5560" operator="equal">
      <formula>1</formula>
    </cfRule>
  </conditionalFormatting>
  <conditionalFormatting sqref="BJ411 BL411">
    <cfRule type="cellIs" priority="5559" operator="equal">
      <formula>1</formula>
    </cfRule>
  </conditionalFormatting>
  <conditionalFormatting sqref="BK411">
    <cfRule type="cellIs" priority="5558" operator="equal">
      <formula>1</formula>
    </cfRule>
  </conditionalFormatting>
  <conditionalFormatting sqref="BI411">
    <cfRule type="cellIs" priority="5557" operator="equal">
      <formula>1</formula>
    </cfRule>
  </conditionalFormatting>
  <conditionalFormatting sqref="BH412">
    <cfRule type="cellIs" priority="5556" operator="equal">
      <formula>1</formula>
    </cfRule>
  </conditionalFormatting>
  <conditionalFormatting sqref="BE412">
    <cfRule type="cellIs" priority="5555" operator="equal">
      <formula>1</formula>
    </cfRule>
  </conditionalFormatting>
  <conditionalFormatting sqref="BG412">
    <cfRule type="cellIs" priority="5554" operator="equal">
      <formula>1</formula>
    </cfRule>
  </conditionalFormatting>
  <conditionalFormatting sqref="BF412">
    <cfRule type="cellIs" priority="5553" operator="equal">
      <formula>1</formula>
    </cfRule>
  </conditionalFormatting>
  <conditionalFormatting sqref="BJ412 BL412">
    <cfRule type="cellIs" priority="5552" operator="equal">
      <formula>1</formula>
    </cfRule>
  </conditionalFormatting>
  <conditionalFormatting sqref="BK412">
    <cfRule type="cellIs" priority="5551" operator="equal">
      <formula>1</formula>
    </cfRule>
  </conditionalFormatting>
  <conditionalFormatting sqref="BI412">
    <cfRule type="cellIs" priority="5550" operator="equal">
      <formula>1</formula>
    </cfRule>
  </conditionalFormatting>
  <conditionalFormatting sqref="BH413">
    <cfRule type="cellIs" priority="5549" operator="equal">
      <formula>1</formula>
    </cfRule>
  </conditionalFormatting>
  <conditionalFormatting sqref="BE413">
    <cfRule type="cellIs" priority="5548" operator="equal">
      <formula>1</formula>
    </cfRule>
  </conditionalFormatting>
  <conditionalFormatting sqref="BG413">
    <cfRule type="cellIs" priority="5547" operator="equal">
      <formula>1</formula>
    </cfRule>
  </conditionalFormatting>
  <conditionalFormatting sqref="BF413">
    <cfRule type="cellIs" priority="5546" operator="equal">
      <formula>1</formula>
    </cfRule>
  </conditionalFormatting>
  <conditionalFormatting sqref="BJ413 BL413">
    <cfRule type="cellIs" priority="5545" operator="equal">
      <formula>1</formula>
    </cfRule>
  </conditionalFormatting>
  <conditionalFormatting sqref="BK413">
    <cfRule type="cellIs" priority="5544" operator="equal">
      <formula>1</formula>
    </cfRule>
  </conditionalFormatting>
  <conditionalFormatting sqref="BI413">
    <cfRule type="cellIs" priority="5543" operator="equal">
      <formula>1</formula>
    </cfRule>
  </conditionalFormatting>
  <conditionalFormatting sqref="BH414">
    <cfRule type="cellIs" priority="5542" operator="equal">
      <formula>1</formula>
    </cfRule>
  </conditionalFormatting>
  <conditionalFormatting sqref="BE414">
    <cfRule type="cellIs" priority="5541" operator="equal">
      <formula>1</formula>
    </cfRule>
  </conditionalFormatting>
  <conditionalFormatting sqref="BG414">
    <cfRule type="cellIs" priority="5540" operator="equal">
      <formula>1</formula>
    </cfRule>
  </conditionalFormatting>
  <conditionalFormatting sqref="BF414">
    <cfRule type="cellIs" priority="5539" operator="equal">
      <formula>1</formula>
    </cfRule>
  </conditionalFormatting>
  <conditionalFormatting sqref="BJ414 BL414">
    <cfRule type="cellIs" priority="5538" operator="equal">
      <formula>1</formula>
    </cfRule>
  </conditionalFormatting>
  <conditionalFormatting sqref="BK414">
    <cfRule type="cellIs" priority="5537" operator="equal">
      <formula>1</formula>
    </cfRule>
  </conditionalFormatting>
  <conditionalFormatting sqref="BI414">
    <cfRule type="cellIs" priority="5536" operator="equal">
      <formula>1</formula>
    </cfRule>
  </conditionalFormatting>
  <conditionalFormatting sqref="BH415">
    <cfRule type="cellIs" priority="5535" operator="equal">
      <formula>1</formula>
    </cfRule>
  </conditionalFormatting>
  <conditionalFormatting sqref="BE415">
    <cfRule type="cellIs" priority="5534" operator="equal">
      <formula>1</formula>
    </cfRule>
  </conditionalFormatting>
  <conditionalFormatting sqref="BG415">
    <cfRule type="cellIs" priority="5533" operator="equal">
      <formula>1</formula>
    </cfRule>
  </conditionalFormatting>
  <conditionalFormatting sqref="BF415">
    <cfRule type="cellIs" priority="5532" operator="equal">
      <formula>1</formula>
    </cfRule>
  </conditionalFormatting>
  <conditionalFormatting sqref="BJ415 BL415">
    <cfRule type="cellIs" priority="5531" operator="equal">
      <formula>1</formula>
    </cfRule>
  </conditionalFormatting>
  <conditionalFormatting sqref="BK415">
    <cfRule type="cellIs" priority="5530" operator="equal">
      <formula>1</formula>
    </cfRule>
  </conditionalFormatting>
  <conditionalFormatting sqref="BI415">
    <cfRule type="cellIs" priority="5529" operator="equal">
      <formula>1</formula>
    </cfRule>
  </conditionalFormatting>
  <conditionalFormatting sqref="BH416">
    <cfRule type="cellIs" priority="5528" operator="equal">
      <formula>1</formula>
    </cfRule>
  </conditionalFormatting>
  <conditionalFormatting sqref="BE416">
    <cfRule type="cellIs" priority="5527" operator="equal">
      <formula>1</formula>
    </cfRule>
  </conditionalFormatting>
  <conditionalFormatting sqref="BG416">
    <cfRule type="cellIs" priority="5526" operator="equal">
      <formula>1</formula>
    </cfRule>
  </conditionalFormatting>
  <conditionalFormatting sqref="BF416">
    <cfRule type="cellIs" priority="5525" operator="equal">
      <formula>1</formula>
    </cfRule>
  </conditionalFormatting>
  <conditionalFormatting sqref="BJ416 BL416">
    <cfRule type="cellIs" priority="5524" operator="equal">
      <formula>1</formula>
    </cfRule>
  </conditionalFormatting>
  <conditionalFormatting sqref="BK416">
    <cfRule type="cellIs" priority="5523" operator="equal">
      <formula>1</formula>
    </cfRule>
  </conditionalFormatting>
  <conditionalFormatting sqref="BI416">
    <cfRule type="cellIs" priority="5522" operator="equal">
      <formula>1</formula>
    </cfRule>
  </conditionalFormatting>
  <conditionalFormatting sqref="BH417">
    <cfRule type="cellIs" priority="5521" operator="equal">
      <formula>1</formula>
    </cfRule>
  </conditionalFormatting>
  <conditionalFormatting sqref="BE417">
    <cfRule type="cellIs" priority="5520" operator="equal">
      <formula>1</formula>
    </cfRule>
  </conditionalFormatting>
  <conditionalFormatting sqref="BG417">
    <cfRule type="cellIs" priority="5519" operator="equal">
      <formula>1</formula>
    </cfRule>
  </conditionalFormatting>
  <conditionalFormatting sqref="BF417">
    <cfRule type="cellIs" priority="5518" operator="equal">
      <formula>1</formula>
    </cfRule>
  </conditionalFormatting>
  <conditionalFormatting sqref="BJ417 BL417">
    <cfRule type="cellIs" priority="5517" operator="equal">
      <formula>1</formula>
    </cfRule>
  </conditionalFormatting>
  <conditionalFormatting sqref="BK417">
    <cfRule type="cellIs" priority="5516" operator="equal">
      <formula>1</formula>
    </cfRule>
  </conditionalFormatting>
  <conditionalFormatting sqref="BI417">
    <cfRule type="cellIs" priority="5515" operator="equal">
      <formula>1</formula>
    </cfRule>
  </conditionalFormatting>
  <conditionalFormatting sqref="BH418">
    <cfRule type="cellIs" priority="5514" operator="equal">
      <formula>1</formula>
    </cfRule>
  </conditionalFormatting>
  <conditionalFormatting sqref="BE418">
    <cfRule type="cellIs" priority="5513" operator="equal">
      <formula>1</formula>
    </cfRule>
  </conditionalFormatting>
  <conditionalFormatting sqref="BG418">
    <cfRule type="cellIs" priority="5512" operator="equal">
      <formula>1</formula>
    </cfRule>
  </conditionalFormatting>
  <conditionalFormatting sqref="BF418">
    <cfRule type="cellIs" priority="5511" operator="equal">
      <formula>1</formula>
    </cfRule>
  </conditionalFormatting>
  <conditionalFormatting sqref="BJ418 BL418">
    <cfRule type="cellIs" priority="5510" operator="equal">
      <formula>1</formula>
    </cfRule>
  </conditionalFormatting>
  <conditionalFormatting sqref="BK418">
    <cfRule type="cellIs" priority="5509" operator="equal">
      <formula>1</formula>
    </cfRule>
  </conditionalFormatting>
  <conditionalFormatting sqref="BI418">
    <cfRule type="cellIs" priority="5508" operator="equal">
      <formula>1</formula>
    </cfRule>
  </conditionalFormatting>
  <conditionalFormatting sqref="BH419">
    <cfRule type="cellIs" priority="5507" operator="equal">
      <formula>1</formula>
    </cfRule>
  </conditionalFormatting>
  <conditionalFormatting sqref="BE419">
    <cfRule type="cellIs" priority="5506" operator="equal">
      <formula>1</formula>
    </cfRule>
  </conditionalFormatting>
  <conditionalFormatting sqref="BG419">
    <cfRule type="cellIs" priority="5505" operator="equal">
      <formula>1</formula>
    </cfRule>
  </conditionalFormatting>
  <conditionalFormatting sqref="BF419">
    <cfRule type="cellIs" priority="5504" operator="equal">
      <formula>1</formula>
    </cfRule>
  </conditionalFormatting>
  <conditionalFormatting sqref="BJ419 BL419">
    <cfRule type="cellIs" priority="5503" operator="equal">
      <formula>1</formula>
    </cfRule>
  </conditionalFormatting>
  <conditionalFormatting sqref="BK419">
    <cfRule type="cellIs" priority="5502" operator="equal">
      <formula>1</formula>
    </cfRule>
  </conditionalFormatting>
  <conditionalFormatting sqref="BI419">
    <cfRule type="cellIs" priority="5501" operator="equal">
      <formula>1</formula>
    </cfRule>
  </conditionalFormatting>
  <conditionalFormatting sqref="BH420">
    <cfRule type="cellIs" priority="5500" operator="equal">
      <formula>1</formula>
    </cfRule>
  </conditionalFormatting>
  <conditionalFormatting sqref="BE420">
    <cfRule type="cellIs" priority="5499" operator="equal">
      <formula>1</formula>
    </cfRule>
  </conditionalFormatting>
  <conditionalFormatting sqref="BG420">
    <cfRule type="cellIs" priority="5498" operator="equal">
      <formula>1</formula>
    </cfRule>
  </conditionalFormatting>
  <conditionalFormatting sqref="BF420">
    <cfRule type="cellIs" priority="5497" operator="equal">
      <formula>1</formula>
    </cfRule>
  </conditionalFormatting>
  <conditionalFormatting sqref="BJ420 BL420">
    <cfRule type="cellIs" priority="5496" operator="equal">
      <formula>1</formula>
    </cfRule>
  </conditionalFormatting>
  <conditionalFormatting sqref="BK420">
    <cfRule type="cellIs" priority="5495" operator="equal">
      <formula>1</formula>
    </cfRule>
  </conditionalFormatting>
  <conditionalFormatting sqref="BI420">
    <cfRule type="cellIs" priority="5494" operator="equal">
      <formula>1</formula>
    </cfRule>
  </conditionalFormatting>
  <conditionalFormatting sqref="BH421">
    <cfRule type="cellIs" priority="5493" operator="equal">
      <formula>1</formula>
    </cfRule>
  </conditionalFormatting>
  <conditionalFormatting sqref="BE421">
    <cfRule type="cellIs" priority="5492" operator="equal">
      <formula>1</formula>
    </cfRule>
  </conditionalFormatting>
  <conditionalFormatting sqref="BG421">
    <cfRule type="cellIs" priority="5491" operator="equal">
      <formula>1</formula>
    </cfRule>
  </conditionalFormatting>
  <conditionalFormatting sqref="BF421">
    <cfRule type="cellIs" priority="5490" operator="equal">
      <formula>1</formula>
    </cfRule>
  </conditionalFormatting>
  <conditionalFormatting sqref="BJ421 BL421">
    <cfRule type="cellIs" priority="5489" operator="equal">
      <formula>1</formula>
    </cfRule>
  </conditionalFormatting>
  <conditionalFormatting sqref="BK421">
    <cfRule type="cellIs" priority="5488" operator="equal">
      <formula>1</formula>
    </cfRule>
  </conditionalFormatting>
  <conditionalFormatting sqref="BI421">
    <cfRule type="cellIs" priority="5487" operator="equal">
      <formula>1</formula>
    </cfRule>
  </conditionalFormatting>
  <conditionalFormatting sqref="BH422">
    <cfRule type="cellIs" priority="5486" operator="equal">
      <formula>1</formula>
    </cfRule>
  </conditionalFormatting>
  <conditionalFormatting sqref="BE422">
    <cfRule type="cellIs" priority="5485" operator="equal">
      <formula>1</formula>
    </cfRule>
  </conditionalFormatting>
  <conditionalFormatting sqref="BG422">
    <cfRule type="cellIs" priority="5484" operator="equal">
      <formula>1</formula>
    </cfRule>
  </conditionalFormatting>
  <conditionalFormatting sqref="BF422">
    <cfRule type="cellIs" priority="5483" operator="equal">
      <formula>1</formula>
    </cfRule>
  </conditionalFormatting>
  <conditionalFormatting sqref="BJ422 BL422">
    <cfRule type="cellIs" priority="5482" operator="equal">
      <formula>1</formula>
    </cfRule>
  </conditionalFormatting>
  <conditionalFormatting sqref="BK422">
    <cfRule type="cellIs" priority="5481" operator="equal">
      <formula>1</formula>
    </cfRule>
  </conditionalFormatting>
  <conditionalFormatting sqref="BI422">
    <cfRule type="cellIs" priority="5480" operator="equal">
      <formula>1</formula>
    </cfRule>
  </conditionalFormatting>
  <conditionalFormatting sqref="BH423">
    <cfRule type="cellIs" priority="5479" operator="equal">
      <formula>1</formula>
    </cfRule>
  </conditionalFormatting>
  <conditionalFormatting sqref="BE423">
    <cfRule type="cellIs" priority="5478" operator="equal">
      <formula>1</formula>
    </cfRule>
  </conditionalFormatting>
  <conditionalFormatting sqref="BG423">
    <cfRule type="cellIs" priority="5477" operator="equal">
      <formula>1</formula>
    </cfRule>
  </conditionalFormatting>
  <conditionalFormatting sqref="BF423">
    <cfRule type="cellIs" priority="5476" operator="equal">
      <formula>1</formula>
    </cfRule>
  </conditionalFormatting>
  <conditionalFormatting sqref="BJ423 BL423">
    <cfRule type="cellIs" priority="5475" operator="equal">
      <formula>1</formula>
    </cfRule>
  </conditionalFormatting>
  <conditionalFormatting sqref="BK423">
    <cfRule type="cellIs" priority="5474" operator="equal">
      <formula>1</formula>
    </cfRule>
  </conditionalFormatting>
  <conditionalFormatting sqref="BI423">
    <cfRule type="cellIs" priority="5473" operator="equal">
      <formula>1</formula>
    </cfRule>
  </conditionalFormatting>
  <conditionalFormatting sqref="BH424">
    <cfRule type="cellIs" priority="5472" operator="equal">
      <formula>1</formula>
    </cfRule>
  </conditionalFormatting>
  <conditionalFormatting sqref="BE424">
    <cfRule type="cellIs" priority="5471" operator="equal">
      <formula>1</formula>
    </cfRule>
  </conditionalFormatting>
  <conditionalFormatting sqref="BG424">
    <cfRule type="cellIs" priority="5470" operator="equal">
      <formula>1</formula>
    </cfRule>
  </conditionalFormatting>
  <conditionalFormatting sqref="BF424">
    <cfRule type="cellIs" priority="5469" operator="equal">
      <formula>1</formula>
    </cfRule>
  </conditionalFormatting>
  <conditionalFormatting sqref="BJ424 BL424">
    <cfRule type="cellIs" priority="5468" operator="equal">
      <formula>1</formula>
    </cfRule>
  </conditionalFormatting>
  <conditionalFormatting sqref="BK424">
    <cfRule type="cellIs" priority="5467" operator="equal">
      <formula>1</formula>
    </cfRule>
  </conditionalFormatting>
  <conditionalFormatting sqref="BI424">
    <cfRule type="cellIs" priority="5466" operator="equal">
      <formula>1</formula>
    </cfRule>
  </conditionalFormatting>
  <conditionalFormatting sqref="BH425">
    <cfRule type="cellIs" priority="5465" operator="equal">
      <formula>1</formula>
    </cfRule>
  </conditionalFormatting>
  <conditionalFormatting sqref="BE425">
    <cfRule type="cellIs" priority="5464" operator="equal">
      <formula>1</formula>
    </cfRule>
  </conditionalFormatting>
  <conditionalFormatting sqref="BG425">
    <cfRule type="cellIs" priority="5463" operator="equal">
      <formula>1</formula>
    </cfRule>
  </conditionalFormatting>
  <conditionalFormatting sqref="BF425">
    <cfRule type="cellIs" priority="5462" operator="equal">
      <formula>1</formula>
    </cfRule>
  </conditionalFormatting>
  <conditionalFormatting sqref="BJ425 BL425">
    <cfRule type="cellIs" priority="5461" operator="equal">
      <formula>1</formula>
    </cfRule>
  </conditionalFormatting>
  <conditionalFormatting sqref="BK425">
    <cfRule type="cellIs" priority="5460" operator="equal">
      <formula>1</formula>
    </cfRule>
  </conditionalFormatting>
  <conditionalFormatting sqref="BI425">
    <cfRule type="cellIs" priority="5459" operator="equal">
      <formula>1</formula>
    </cfRule>
  </conditionalFormatting>
  <conditionalFormatting sqref="BH426">
    <cfRule type="cellIs" priority="5458" operator="equal">
      <formula>1</formula>
    </cfRule>
  </conditionalFormatting>
  <conditionalFormatting sqref="BE426">
    <cfRule type="cellIs" priority="5457" operator="equal">
      <formula>1</formula>
    </cfRule>
  </conditionalFormatting>
  <conditionalFormatting sqref="BG426">
    <cfRule type="cellIs" priority="5456" operator="equal">
      <formula>1</formula>
    </cfRule>
  </conditionalFormatting>
  <conditionalFormatting sqref="BF426">
    <cfRule type="cellIs" priority="5455" operator="equal">
      <formula>1</formula>
    </cfRule>
  </conditionalFormatting>
  <conditionalFormatting sqref="BJ426 BL426">
    <cfRule type="cellIs" priority="5454" operator="equal">
      <formula>1</formula>
    </cfRule>
  </conditionalFormatting>
  <conditionalFormatting sqref="BK426">
    <cfRule type="cellIs" priority="5453" operator="equal">
      <formula>1</formula>
    </cfRule>
  </conditionalFormatting>
  <conditionalFormatting sqref="BI426">
    <cfRule type="cellIs" priority="5452" operator="equal">
      <formula>1</formula>
    </cfRule>
  </conditionalFormatting>
  <conditionalFormatting sqref="BH427">
    <cfRule type="cellIs" priority="5451" operator="equal">
      <formula>1</formula>
    </cfRule>
  </conditionalFormatting>
  <conditionalFormatting sqref="BE427">
    <cfRule type="cellIs" priority="5450" operator="equal">
      <formula>1</formula>
    </cfRule>
  </conditionalFormatting>
  <conditionalFormatting sqref="BG427">
    <cfRule type="cellIs" priority="5449" operator="equal">
      <formula>1</formula>
    </cfRule>
  </conditionalFormatting>
  <conditionalFormatting sqref="BF427">
    <cfRule type="cellIs" priority="5448" operator="equal">
      <formula>1</formula>
    </cfRule>
  </conditionalFormatting>
  <conditionalFormatting sqref="BJ427 BL427">
    <cfRule type="cellIs" priority="5447" operator="equal">
      <formula>1</formula>
    </cfRule>
  </conditionalFormatting>
  <conditionalFormatting sqref="BK427">
    <cfRule type="cellIs" priority="5446" operator="equal">
      <formula>1</formula>
    </cfRule>
  </conditionalFormatting>
  <conditionalFormatting sqref="BI427">
    <cfRule type="cellIs" priority="5445" operator="equal">
      <formula>1</formula>
    </cfRule>
  </conditionalFormatting>
  <conditionalFormatting sqref="BH428">
    <cfRule type="cellIs" priority="5444" operator="equal">
      <formula>1</formula>
    </cfRule>
  </conditionalFormatting>
  <conditionalFormatting sqref="BE428">
    <cfRule type="cellIs" priority="5443" operator="equal">
      <formula>1</formula>
    </cfRule>
  </conditionalFormatting>
  <conditionalFormatting sqref="BG428">
    <cfRule type="cellIs" priority="5442" operator="equal">
      <formula>1</formula>
    </cfRule>
  </conditionalFormatting>
  <conditionalFormatting sqref="BF428">
    <cfRule type="cellIs" priority="5441" operator="equal">
      <formula>1</formula>
    </cfRule>
  </conditionalFormatting>
  <conditionalFormatting sqref="BJ428 BL428">
    <cfRule type="cellIs" priority="5440" operator="equal">
      <formula>1</formula>
    </cfRule>
  </conditionalFormatting>
  <conditionalFormatting sqref="BK428">
    <cfRule type="cellIs" priority="5439" operator="equal">
      <formula>1</formula>
    </cfRule>
  </conditionalFormatting>
  <conditionalFormatting sqref="BI428">
    <cfRule type="cellIs" priority="5438" operator="equal">
      <formula>1</formula>
    </cfRule>
  </conditionalFormatting>
  <conditionalFormatting sqref="BH429">
    <cfRule type="cellIs" priority="5437" operator="equal">
      <formula>1</formula>
    </cfRule>
  </conditionalFormatting>
  <conditionalFormatting sqref="BE429">
    <cfRule type="cellIs" priority="5436" operator="equal">
      <formula>1</formula>
    </cfRule>
  </conditionalFormatting>
  <conditionalFormatting sqref="BG429">
    <cfRule type="cellIs" priority="5435" operator="equal">
      <formula>1</formula>
    </cfRule>
  </conditionalFormatting>
  <conditionalFormatting sqref="BF429">
    <cfRule type="cellIs" priority="5434" operator="equal">
      <formula>1</formula>
    </cfRule>
  </conditionalFormatting>
  <conditionalFormatting sqref="BJ429 BL429">
    <cfRule type="cellIs" priority="5433" operator="equal">
      <formula>1</formula>
    </cfRule>
  </conditionalFormatting>
  <conditionalFormatting sqref="BK429">
    <cfRule type="cellIs" priority="5432" operator="equal">
      <formula>1</formula>
    </cfRule>
  </conditionalFormatting>
  <conditionalFormatting sqref="BI429">
    <cfRule type="cellIs" priority="5431" operator="equal">
      <formula>1</formula>
    </cfRule>
  </conditionalFormatting>
  <conditionalFormatting sqref="BH430">
    <cfRule type="cellIs" priority="5430" operator="equal">
      <formula>1</formula>
    </cfRule>
  </conditionalFormatting>
  <conditionalFormatting sqref="BE430">
    <cfRule type="cellIs" priority="5429" operator="equal">
      <formula>1</formula>
    </cfRule>
  </conditionalFormatting>
  <conditionalFormatting sqref="BG430">
    <cfRule type="cellIs" priority="5428" operator="equal">
      <formula>1</formula>
    </cfRule>
  </conditionalFormatting>
  <conditionalFormatting sqref="BF430">
    <cfRule type="cellIs" priority="5427" operator="equal">
      <formula>1</formula>
    </cfRule>
  </conditionalFormatting>
  <conditionalFormatting sqref="BJ430 BL430">
    <cfRule type="cellIs" priority="5426" operator="equal">
      <formula>1</formula>
    </cfRule>
  </conditionalFormatting>
  <conditionalFormatting sqref="BK430">
    <cfRule type="cellIs" priority="5425" operator="equal">
      <formula>1</formula>
    </cfRule>
  </conditionalFormatting>
  <conditionalFormatting sqref="BI430">
    <cfRule type="cellIs" priority="5424" operator="equal">
      <formula>1</formula>
    </cfRule>
  </conditionalFormatting>
  <conditionalFormatting sqref="BH431">
    <cfRule type="cellIs" priority="5423" operator="equal">
      <formula>1</formula>
    </cfRule>
  </conditionalFormatting>
  <conditionalFormatting sqref="BE431">
    <cfRule type="cellIs" priority="5422" operator="equal">
      <formula>1</formula>
    </cfRule>
  </conditionalFormatting>
  <conditionalFormatting sqref="BG431">
    <cfRule type="cellIs" priority="5421" operator="equal">
      <formula>1</formula>
    </cfRule>
  </conditionalFormatting>
  <conditionalFormatting sqref="BF431">
    <cfRule type="cellIs" priority="5420" operator="equal">
      <formula>1</formula>
    </cfRule>
  </conditionalFormatting>
  <conditionalFormatting sqref="BJ431 BL431">
    <cfRule type="cellIs" priority="5419" operator="equal">
      <formula>1</formula>
    </cfRule>
  </conditionalFormatting>
  <conditionalFormatting sqref="BK431">
    <cfRule type="cellIs" priority="5418" operator="equal">
      <formula>1</formula>
    </cfRule>
  </conditionalFormatting>
  <conditionalFormatting sqref="BI431">
    <cfRule type="cellIs" priority="5417" operator="equal">
      <formula>1</formula>
    </cfRule>
  </conditionalFormatting>
  <conditionalFormatting sqref="BH432">
    <cfRule type="cellIs" priority="5416" operator="equal">
      <formula>1</formula>
    </cfRule>
  </conditionalFormatting>
  <conditionalFormatting sqref="BE432">
    <cfRule type="cellIs" priority="5415" operator="equal">
      <formula>1</formula>
    </cfRule>
  </conditionalFormatting>
  <conditionalFormatting sqref="BG432">
    <cfRule type="cellIs" priority="5414" operator="equal">
      <formula>1</formula>
    </cfRule>
  </conditionalFormatting>
  <conditionalFormatting sqref="BF432">
    <cfRule type="cellIs" priority="5413" operator="equal">
      <formula>1</formula>
    </cfRule>
  </conditionalFormatting>
  <conditionalFormatting sqref="BJ432 BL432">
    <cfRule type="cellIs" priority="5412" operator="equal">
      <formula>1</formula>
    </cfRule>
  </conditionalFormatting>
  <conditionalFormatting sqref="BK432">
    <cfRule type="cellIs" priority="5411" operator="equal">
      <formula>1</formula>
    </cfRule>
  </conditionalFormatting>
  <conditionalFormatting sqref="BI432">
    <cfRule type="cellIs" priority="5410" operator="equal">
      <formula>1</formula>
    </cfRule>
  </conditionalFormatting>
  <conditionalFormatting sqref="BH433">
    <cfRule type="cellIs" priority="5409" operator="equal">
      <formula>1</formula>
    </cfRule>
  </conditionalFormatting>
  <conditionalFormatting sqref="BE433">
    <cfRule type="cellIs" priority="5408" operator="equal">
      <formula>1</formula>
    </cfRule>
  </conditionalFormatting>
  <conditionalFormatting sqref="BG433">
    <cfRule type="cellIs" priority="5407" operator="equal">
      <formula>1</formula>
    </cfRule>
  </conditionalFormatting>
  <conditionalFormatting sqref="BF433">
    <cfRule type="cellIs" priority="5406" operator="equal">
      <formula>1</formula>
    </cfRule>
  </conditionalFormatting>
  <conditionalFormatting sqref="BJ433 BL433">
    <cfRule type="cellIs" priority="5405" operator="equal">
      <formula>1</formula>
    </cfRule>
  </conditionalFormatting>
  <conditionalFormatting sqref="BK433">
    <cfRule type="cellIs" priority="5404" operator="equal">
      <formula>1</formula>
    </cfRule>
  </conditionalFormatting>
  <conditionalFormatting sqref="BI433">
    <cfRule type="cellIs" priority="5403" operator="equal">
      <formula>1</formula>
    </cfRule>
  </conditionalFormatting>
  <conditionalFormatting sqref="BH434">
    <cfRule type="cellIs" priority="5402" operator="equal">
      <formula>1</formula>
    </cfRule>
  </conditionalFormatting>
  <conditionalFormatting sqref="BE434">
    <cfRule type="cellIs" priority="5401" operator="equal">
      <formula>1</formula>
    </cfRule>
  </conditionalFormatting>
  <conditionalFormatting sqref="BG434">
    <cfRule type="cellIs" priority="5400" operator="equal">
      <formula>1</formula>
    </cfRule>
  </conditionalFormatting>
  <conditionalFormatting sqref="BF434">
    <cfRule type="cellIs" priority="5399" operator="equal">
      <formula>1</formula>
    </cfRule>
  </conditionalFormatting>
  <conditionalFormatting sqref="BJ434 BL434">
    <cfRule type="cellIs" priority="5398" operator="equal">
      <formula>1</formula>
    </cfRule>
  </conditionalFormatting>
  <conditionalFormatting sqref="BK434">
    <cfRule type="cellIs" priority="5397" operator="equal">
      <formula>1</formula>
    </cfRule>
  </conditionalFormatting>
  <conditionalFormatting sqref="BI434">
    <cfRule type="cellIs" priority="5396" operator="equal">
      <formula>1</formula>
    </cfRule>
  </conditionalFormatting>
  <conditionalFormatting sqref="BH435">
    <cfRule type="cellIs" priority="5395" operator="equal">
      <formula>1</formula>
    </cfRule>
  </conditionalFormatting>
  <conditionalFormatting sqref="BE435">
    <cfRule type="cellIs" priority="5394" operator="equal">
      <formula>1</formula>
    </cfRule>
  </conditionalFormatting>
  <conditionalFormatting sqref="BG435">
    <cfRule type="cellIs" priority="5393" operator="equal">
      <formula>1</formula>
    </cfRule>
  </conditionalFormatting>
  <conditionalFormatting sqref="BF435">
    <cfRule type="cellIs" priority="5392" operator="equal">
      <formula>1</formula>
    </cfRule>
  </conditionalFormatting>
  <conditionalFormatting sqref="BJ435 BL435">
    <cfRule type="cellIs" priority="5391" operator="equal">
      <formula>1</formula>
    </cfRule>
  </conditionalFormatting>
  <conditionalFormatting sqref="BK435">
    <cfRule type="cellIs" priority="5390" operator="equal">
      <formula>1</formula>
    </cfRule>
  </conditionalFormatting>
  <conditionalFormatting sqref="BI435">
    <cfRule type="cellIs" priority="5389" operator="equal">
      <formula>1</formula>
    </cfRule>
  </conditionalFormatting>
  <conditionalFormatting sqref="BH436">
    <cfRule type="cellIs" priority="5388" operator="equal">
      <formula>1</formula>
    </cfRule>
  </conditionalFormatting>
  <conditionalFormatting sqref="BE436">
    <cfRule type="cellIs" priority="5387" operator="equal">
      <formula>1</formula>
    </cfRule>
  </conditionalFormatting>
  <conditionalFormatting sqref="BG436">
    <cfRule type="cellIs" priority="5386" operator="equal">
      <formula>1</formula>
    </cfRule>
  </conditionalFormatting>
  <conditionalFormatting sqref="BF436">
    <cfRule type="cellIs" priority="5385" operator="equal">
      <formula>1</formula>
    </cfRule>
  </conditionalFormatting>
  <conditionalFormatting sqref="BJ436 BL436">
    <cfRule type="cellIs" priority="5384" operator="equal">
      <formula>1</formula>
    </cfRule>
  </conditionalFormatting>
  <conditionalFormatting sqref="BK436">
    <cfRule type="cellIs" priority="5383" operator="equal">
      <formula>1</formula>
    </cfRule>
  </conditionalFormatting>
  <conditionalFormatting sqref="BI436">
    <cfRule type="cellIs" priority="5382" operator="equal">
      <formula>1</formula>
    </cfRule>
  </conditionalFormatting>
  <conditionalFormatting sqref="BH437">
    <cfRule type="cellIs" priority="5381" operator="equal">
      <formula>1</formula>
    </cfRule>
  </conditionalFormatting>
  <conditionalFormatting sqref="BE437">
    <cfRule type="cellIs" priority="5380" operator="equal">
      <formula>1</formula>
    </cfRule>
  </conditionalFormatting>
  <conditionalFormatting sqref="BG437">
    <cfRule type="cellIs" priority="5379" operator="equal">
      <formula>1</formula>
    </cfRule>
  </conditionalFormatting>
  <conditionalFormatting sqref="BF437">
    <cfRule type="cellIs" priority="5378" operator="equal">
      <formula>1</formula>
    </cfRule>
  </conditionalFormatting>
  <conditionalFormatting sqref="BJ437 BL437">
    <cfRule type="cellIs" priority="5377" operator="equal">
      <formula>1</formula>
    </cfRule>
  </conditionalFormatting>
  <conditionalFormatting sqref="BK437">
    <cfRule type="cellIs" priority="5376" operator="equal">
      <formula>1</formula>
    </cfRule>
  </conditionalFormatting>
  <conditionalFormatting sqref="BI437">
    <cfRule type="cellIs" priority="5375" operator="equal">
      <formula>1</formula>
    </cfRule>
  </conditionalFormatting>
  <conditionalFormatting sqref="BH438">
    <cfRule type="cellIs" priority="5374" operator="equal">
      <formula>1</formula>
    </cfRule>
  </conditionalFormatting>
  <conditionalFormatting sqref="BE438">
    <cfRule type="cellIs" priority="5373" operator="equal">
      <formula>1</formula>
    </cfRule>
  </conditionalFormatting>
  <conditionalFormatting sqref="BG438">
    <cfRule type="cellIs" priority="5372" operator="equal">
      <formula>1</formula>
    </cfRule>
  </conditionalFormatting>
  <conditionalFormatting sqref="BF438">
    <cfRule type="cellIs" priority="5371" operator="equal">
      <formula>1</formula>
    </cfRule>
  </conditionalFormatting>
  <conditionalFormatting sqref="BJ438 BL438">
    <cfRule type="cellIs" priority="5370" operator="equal">
      <formula>1</formula>
    </cfRule>
  </conditionalFormatting>
  <conditionalFormatting sqref="BK438">
    <cfRule type="cellIs" priority="5369" operator="equal">
      <formula>1</formula>
    </cfRule>
  </conditionalFormatting>
  <conditionalFormatting sqref="BI438">
    <cfRule type="cellIs" priority="5368" operator="equal">
      <formula>1</formula>
    </cfRule>
  </conditionalFormatting>
  <conditionalFormatting sqref="BH439">
    <cfRule type="cellIs" priority="5367" operator="equal">
      <formula>1</formula>
    </cfRule>
  </conditionalFormatting>
  <conditionalFormatting sqref="BE439">
    <cfRule type="cellIs" priority="5366" operator="equal">
      <formula>1</formula>
    </cfRule>
  </conditionalFormatting>
  <conditionalFormatting sqref="BG439">
    <cfRule type="cellIs" priority="5365" operator="equal">
      <formula>1</formula>
    </cfRule>
  </conditionalFormatting>
  <conditionalFormatting sqref="BF439">
    <cfRule type="cellIs" priority="5364" operator="equal">
      <formula>1</formula>
    </cfRule>
  </conditionalFormatting>
  <conditionalFormatting sqref="BJ439 BL439">
    <cfRule type="cellIs" priority="5363" operator="equal">
      <formula>1</formula>
    </cfRule>
  </conditionalFormatting>
  <conditionalFormatting sqref="BK439">
    <cfRule type="cellIs" priority="5362" operator="equal">
      <formula>1</formula>
    </cfRule>
  </conditionalFormatting>
  <conditionalFormatting sqref="BI439">
    <cfRule type="cellIs" priority="5361" operator="equal">
      <formula>1</formula>
    </cfRule>
  </conditionalFormatting>
  <conditionalFormatting sqref="BH440">
    <cfRule type="cellIs" priority="5360" operator="equal">
      <formula>1</formula>
    </cfRule>
  </conditionalFormatting>
  <conditionalFormatting sqref="BE440">
    <cfRule type="cellIs" priority="5359" operator="equal">
      <formula>1</formula>
    </cfRule>
  </conditionalFormatting>
  <conditionalFormatting sqref="BG440">
    <cfRule type="cellIs" priority="5358" operator="equal">
      <formula>1</formula>
    </cfRule>
  </conditionalFormatting>
  <conditionalFormatting sqref="BF440">
    <cfRule type="cellIs" priority="5357" operator="equal">
      <formula>1</formula>
    </cfRule>
  </conditionalFormatting>
  <conditionalFormatting sqref="BJ440 BL440">
    <cfRule type="cellIs" priority="5356" operator="equal">
      <formula>1</formula>
    </cfRule>
  </conditionalFormatting>
  <conditionalFormatting sqref="BK440">
    <cfRule type="cellIs" priority="5355" operator="equal">
      <formula>1</formula>
    </cfRule>
  </conditionalFormatting>
  <conditionalFormatting sqref="BI440">
    <cfRule type="cellIs" priority="5354" operator="equal">
      <formula>1</formula>
    </cfRule>
  </conditionalFormatting>
  <conditionalFormatting sqref="BH441">
    <cfRule type="cellIs" priority="5353" operator="equal">
      <formula>1</formula>
    </cfRule>
  </conditionalFormatting>
  <conditionalFormatting sqref="BE441">
    <cfRule type="cellIs" priority="5352" operator="equal">
      <formula>1</formula>
    </cfRule>
  </conditionalFormatting>
  <conditionalFormatting sqref="BG441">
    <cfRule type="cellIs" priority="5351" operator="equal">
      <formula>1</formula>
    </cfRule>
  </conditionalFormatting>
  <conditionalFormatting sqref="BF441">
    <cfRule type="cellIs" priority="5350" operator="equal">
      <formula>1</formula>
    </cfRule>
  </conditionalFormatting>
  <conditionalFormatting sqref="BJ441 BL441">
    <cfRule type="cellIs" priority="5349" operator="equal">
      <formula>1</formula>
    </cfRule>
  </conditionalFormatting>
  <conditionalFormatting sqref="BK441">
    <cfRule type="cellIs" priority="5348" operator="equal">
      <formula>1</formula>
    </cfRule>
  </conditionalFormatting>
  <conditionalFormatting sqref="BI441">
    <cfRule type="cellIs" priority="5347" operator="equal">
      <formula>1</formula>
    </cfRule>
  </conditionalFormatting>
  <conditionalFormatting sqref="BH442">
    <cfRule type="cellIs" priority="5346" operator="equal">
      <formula>1</formula>
    </cfRule>
  </conditionalFormatting>
  <conditionalFormatting sqref="BE442">
    <cfRule type="cellIs" priority="5345" operator="equal">
      <formula>1</formula>
    </cfRule>
  </conditionalFormatting>
  <conditionalFormatting sqref="BG442">
    <cfRule type="cellIs" priority="5344" operator="equal">
      <formula>1</formula>
    </cfRule>
  </conditionalFormatting>
  <conditionalFormatting sqref="BF442">
    <cfRule type="cellIs" priority="5343" operator="equal">
      <formula>1</formula>
    </cfRule>
  </conditionalFormatting>
  <conditionalFormatting sqref="BJ442 BL442">
    <cfRule type="cellIs" priority="5342" operator="equal">
      <formula>1</formula>
    </cfRule>
  </conditionalFormatting>
  <conditionalFormatting sqref="BK442">
    <cfRule type="cellIs" priority="5341" operator="equal">
      <formula>1</formula>
    </cfRule>
  </conditionalFormatting>
  <conditionalFormatting sqref="BI442">
    <cfRule type="cellIs" priority="5340" operator="equal">
      <formula>1</formula>
    </cfRule>
  </conditionalFormatting>
  <conditionalFormatting sqref="BH443">
    <cfRule type="cellIs" priority="5339" operator="equal">
      <formula>1</formula>
    </cfRule>
  </conditionalFormatting>
  <conditionalFormatting sqref="BE443">
    <cfRule type="cellIs" priority="5338" operator="equal">
      <formula>1</formula>
    </cfRule>
  </conditionalFormatting>
  <conditionalFormatting sqref="BG443">
    <cfRule type="cellIs" priority="5337" operator="equal">
      <formula>1</formula>
    </cfRule>
  </conditionalFormatting>
  <conditionalFormatting sqref="BF443">
    <cfRule type="cellIs" priority="5336" operator="equal">
      <formula>1</formula>
    </cfRule>
  </conditionalFormatting>
  <conditionalFormatting sqref="BJ443 BL443">
    <cfRule type="cellIs" priority="5335" operator="equal">
      <formula>1</formula>
    </cfRule>
  </conditionalFormatting>
  <conditionalFormatting sqref="BK443">
    <cfRule type="cellIs" priority="5334" operator="equal">
      <formula>1</formula>
    </cfRule>
  </conditionalFormatting>
  <conditionalFormatting sqref="BI443">
    <cfRule type="cellIs" priority="5333" operator="equal">
      <formula>1</formula>
    </cfRule>
  </conditionalFormatting>
  <conditionalFormatting sqref="BH444">
    <cfRule type="cellIs" priority="5332" operator="equal">
      <formula>1</formula>
    </cfRule>
  </conditionalFormatting>
  <conditionalFormatting sqref="BE444">
    <cfRule type="cellIs" priority="5331" operator="equal">
      <formula>1</formula>
    </cfRule>
  </conditionalFormatting>
  <conditionalFormatting sqref="BG444">
    <cfRule type="cellIs" priority="5330" operator="equal">
      <formula>1</formula>
    </cfRule>
  </conditionalFormatting>
  <conditionalFormatting sqref="BF444">
    <cfRule type="cellIs" priority="5329" operator="equal">
      <formula>1</formula>
    </cfRule>
  </conditionalFormatting>
  <conditionalFormatting sqref="BJ444 BL444">
    <cfRule type="cellIs" priority="5328" operator="equal">
      <formula>1</formula>
    </cfRule>
  </conditionalFormatting>
  <conditionalFormatting sqref="BK444">
    <cfRule type="cellIs" priority="5327" operator="equal">
      <formula>1</formula>
    </cfRule>
  </conditionalFormatting>
  <conditionalFormatting sqref="BI444">
    <cfRule type="cellIs" priority="5326" operator="equal">
      <formula>1</formula>
    </cfRule>
  </conditionalFormatting>
  <conditionalFormatting sqref="BH445">
    <cfRule type="cellIs" priority="5325" operator="equal">
      <formula>1</formula>
    </cfRule>
  </conditionalFormatting>
  <conditionalFormatting sqref="BE445">
    <cfRule type="cellIs" priority="5324" operator="equal">
      <formula>1</formula>
    </cfRule>
  </conditionalFormatting>
  <conditionalFormatting sqref="BG445">
    <cfRule type="cellIs" priority="5323" operator="equal">
      <formula>1</formula>
    </cfRule>
  </conditionalFormatting>
  <conditionalFormatting sqref="BF445">
    <cfRule type="cellIs" priority="5322" operator="equal">
      <formula>1</formula>
    </cfRule>
  </conditionalFormatting>
  <conditionalFormatting sqref="BJ445 BL445">
    <cfRule type="cellIs" priority="5321" operator="equal">
      <formula>1</formula>
    </cfRule>
  </conditionalFormatting>
  <conditionalFormatting sqref="BK445">
    <cfRule type="cellIs" priority="5320" operator="equal">
      <formula>1</formula>
    </cfRule>
  </conditionalFormatting>
  <conditionalFormatting sqref="BI445">
    <cfRule type="cellIs" priority="5319" operator="equal">
      <formula>1</formula>
    </cfRule>
  </conditionalFormatting>
  <conditionalFormatting sqref="BH446">
    <cfRule type="cellIs" priority="5318" operator="equal">
      <formula>1</formula>
    </cfRule>
  </conditionalFormatting>
  <conditionalFormatting sqref="BE446">
    <cfRule type="cellIs" priority="5317" operator="equal">
      <formula>1</formula>
    </cfRule>
  </conditionalFormatting>
  <conditionalFormatting sqref="BG446">
    <cfRule type="cellIs" priority="5316" operator="equal">
      <formula>1</formula>
    </cfRule>
  </conditionalFormatting>
  <conditionalFormatting sqref="BF446">
    <cfRule type="cellIs" priority="5315" operator="equal">
      <formula>1</formula>
    </cfRule>
  </conditionalFormatting>
  <conditionalFormatting sqref="BJ446 BL446">
    <cfRule type="cellIs" priority="5314" operator="equal">
      <formula>1</formula>
    </cfRule>
  </conditionalFormatting>
  <conditionalFormatting sqref="BK446">
    <cfRule type="cellIs" priority="5313" operator="equal">
      <formula>1</formula>
    </cfRule>
  </conditionalFormatting>
  <conditionalFormatting sqref="BI446">
    <cfRule type="cellIs" priority="5312" operator="equal">
      <formula>1</formula>
    </cfRule>
  </conditionalFormatting>
  <conditionalFormatting sqref="BH447">
    <cfRule type="cellIs" priority="5311" operator="equal">
      <formula>1</formula>
    </cfRule>
  </conditionalFormatting>
  <conditionalFormatting sqref="BE447">
    <cfRule type="cellIs" priority="5310" operator="equal">
      <formula>1</formula>
    </cfRule>
  </conditionalFormatting>
  <conditionalFormatting sqref="BG447">
    <cfRule type="cellIs" priority="5309" operator="equal">
      <formula>1</formula>
    </cfRule>
  </conditionalFormatting>
  <conditionalFormatting sqref="BF447">
    <cfRule type="cellIs" priority="5308" operator="equal">
      <formula>1</formula>
    </cfRule>
  </conditionalFormatting>
  <conditionalFormatting sqref="BJ447 BL447">
    <cfRule type="cellIs" priority="5307" operator="equal">
      <formula>1</formula>
    </cfRule>
  </conditionalFormatting>
  <conditionalFormatting sqref="BK447">
    <cfRule type="cellIs" priority="5306" operator="equal">
      <formula>1</formula>
    </cfRule>
  </conditionalFormatting>
  <conditionalFormatting sqref="BI447">
    <cfRule type="cellIs" priority="5305" operator="equal">
      <formula>1</formula>
    </cfRule>
  </conditionalFormatting>
  <conditionalFormatting sqref="BH448">
    <cfRule type="cellIs" priority="5304" operator="equal">
      <formula>1</formula>
    </cfRule>
  </conditionalFormatting>
  <conditionalFormatting sqref="BE448">
    <cfRule type="cellIs" priority="5303" operator="equal">
      <formula>1</formula>
    </cfRule>
  </conditionalFormatting>
  <conditionalFormatting sqref="BG448">
    <cfRule type="cellIs" priority="5302" operator="equal">
      <formula>1</formula>
    </cfRule>
  </conditionalFormatting>
  <conditionalFormatting sqref="BF448">
    <cfRule type="cellIs" priority="5301" operator="equal">
      <formula>1</formula>
    </cfRule>
  </conditionalFormatting>
  <conditionalFormatting sqref="BJ448 BL448">
    <cfRule type="cellIs" priority="5300" operator="equal">
      <formula>1</formula>
    </cfRule>
  </conditionalFormatting>
  <conditionalFormatting sqref="BK448">
    <cfRule type="cellIs" priority="5299" operator="equal">
      <formula>1</formula>
    </cfRule>
  </conditionalFormatting>
  <conditionalFormatting sqref="BI448">
    <cfRule type="cellIs" priority="5298" operator="equal">
      <formula>1</formula>
    </cfRule>
  </conditionalFormatting>
  <conditionalFormatting sqref="BH449">
    <cfRule type="cellIs" priority="5297" operator="equal">
      <formula>1</formula>
    </cfRule>
  </conditionalFormatting>
  <conditionalFormatting sqref="BE449">
    <cfRule type="cellIs" priority="5296" operator="equal">
      <formula>1</formula>
    </cfRule>
  </conditionalFormatting>
  <conditionalFormatting sqref="BG449">
    <cfRule type="cellIs" priority="5295" operator="equal">
      <formula>1</formula>
    </cfRule>
  </conditionalFormatting>
  <conditionalFormatting sqref="BF449">
    <cfRule type="cellIs" priority="5294" operator="equal">
      <formula>1</formula>
    </cfRule>
  </conditionalFormatting>
  <conditionalFormatting sqref="BJ449 BL449">
    <cfRule type="cellIs" priority="5293" operator="equal">
      <formula>1</formula>
    </cfRule>
  </conditionalFormatting>
  <conditionalFormatting sqref="BK449">
    <cfRule type="cellIs" priority="5292" operator="equal">
      <formula>1</formula>
    </cfRule>
  </conditionalFormatting>
  <conditionalFormatting sqref="BI449">
    <cfRule type="cellIs" priority="5291" operator="equal">
      <formula>1</formula>
    </cfRule>
  </conditionalFormatting>
  <conditionalFormatting sqref="BH450">
    <cfRule type="cellIs" priority="5290" operator="equal">
      <formula>1</formula>
    </cfRule>
  </conditionalFormatting>
  <conditionalFormatting sqref="BE450">
    <cfRule type="cellIs" priority="5289" operator="equal">
      <formula>1</formula>
    </cfRule>
  </conditionalFormatting>
  <conditionalFormatting sqref="BG450">
    <cfRule type="cellIs" priority="5288" operator="equal">
      <formula>1</formula>
    </cfRule>
  </conditionalFormatting>
  <conditionalFormatting sqref="BF450">
    <cfRule type="cellIs" priority="5287" operator="equal">
      <formula>1</formula>
    </cfRule>
  </conditionalFormatting>
  <conditionalFormatting sqref="BJ450 BL450">
    <cfRule type="cellIs" priority="5286" operator="equal">
      <formula>1</formula>
    </cfRule>
  </conditionalFormatting>
  <conditionalFormatting sqref="BK450">
    <cfRule type="cellIs" priority="5285" operator="equal">
      <formula>1</formula>
    </cfRule>
  </conditionalFormatting>
  <conditionalFormatting sqref="BI450">
    <cfRule type="cellIs" priority="5284" operator="equal">
      <formula>1</formula>
    </cfRule>
  </conditionalFormatting>
  <conditionalFormatting sqref="BH451">
    <cfRule type="cellIs" priority="5283" operator="equal">
      <formula>1</formula>
    </cfRule>
  </conditionalFormatting>
  <conditionalFormatting sqref="BE451">
    <cfRule type="cellIs" priority="5282" operator="equal">
      <formula>1</formula>
    </cfRule>
  </conditionalFormatting>
  <conditionalFormatting sqref="BG451">
    <cfRule type="cellIs" priority="5281" operator="equal">
      <formula>1</formula>
    </cfRule>
  </conditionalFormatting>
  <conditionalFormatting sqref="BF451">
    <cfRule type="cellIs" priority="5280" operator="equal">
      <formula>1</formula>
    </cfRule>
  </conditionalFormatting>
  <conditionalFormatting sqref="BJ451 BL451">
    <cfRule type="cellIs" priority="5279" operator="equal">
      <formula>1</formula>
    </cfRule>
  </conditionalFormatting>
  <conditionalFormatting sqref="BK451">
    <cfRule type="cellIs" priority="5278" operator="equal">
      <formula>1</formula>
    </cfRule>
  </conditionalFormatting>
  <conditionalFormatting sqref="BI451">
    <cfRule type="cellIs" priority="5277" operator="equal">
      <formula>1</formula>
    </cfRule>
  </conditionalFormatting>
  <conditionalFormatting sqref="BH452">
    <cfRule type="cellIs" priority="5276" operator="equal">
      <formula>1</formula>
    </cfRule>
  </conditionalFormatting>
  <conditionalFormatting sqref="BE452">
    <cfRule type="cellIs" priority="5275" operator="equal">
      <formula>1</formula>
    </cfRule>
  </conditionalFormatting>
  <conditionalFormatting sqref="BG452">
    <cfRule type="cellIs" priority="5274" operator="equal">
      <formula>1</formula>
    </cfRule>
  </conditionalFormatting>
  <conditionalFormatting sqref="BF452">
    <cfRule type="cellIs" priority="5273" operator="equal">
      <formula>1</formula>
    </cfRule>
  </conditionalFormatting>
  <conditionalFormatting sqref="BJ452 BL452">
    <cfRule type="cellIs" priority="5272" operator="equal">
      <formula>1</formula>
    </cfRule>
  </conditionalFormatting>
  <conditionalFormatting sqref="BK452">
    <cfRule type="cellIs" priority="5271" operator="equal">
      <formula>1</formula>
    </cfRule>
  </conditionalFormatting>
  <conditionalFormatting sqref="BI452">
    <cfRule type="cellIs" priority="5270" operator="equal">
      <formula>1</formula>
    </cfRule>
  </conditionalFormatting>
  <conditionalFormatting sqref="BH453">
    <cfRule type="cellIs" priority="5269" operator="equal">
      <formula>1</formula>
    </cfRule>
  </conditionalFormatting>
  <conditionalFormatting sqref="BE453">
    <cfRule type="cellIs" priority="5268" operator="equal">
      <formula>1</formula>
    </cfRule>
  </conditionalFormatting>
  <conditionalFormatting sqref="BG453">
    <cfRule type="cellIs" priority="5267" operator="equal">
      <formula>1</formula>
    </cfRule>
  </conditionalFormatting>
  <conditionalFormatting sqref="BF453">
    <cfRule type="cellIs" priority="5266" operator="equal">
      <formula>1</formula>
    </cfRule>
  </conditionalFormatting>
  <conditionalFormatting sqref="BJ453 BL453">
    <cfRule type="cellIs" priority="5265" operator="equal">
      <formula>1</formula>
    </cfRule>
  </conditionalFormatting>
  <conditionalFormatting sqref="BK453">
    <cfRule type="cellIs" priority="5264" operator="equal">
      <formula>1</formula>
    </cfRule>
  </conditionalFormatting>
  <conditionalFormatting sqref="BI453">
    <cfRule type="cellIs" priority="5263" operator="equal">
      <formula>1</formula>
    </cfRule>
  </conditionalFormatting>
  <conditionalFormatting sqref="BH454">
    <cfRule type="cellIs" priority="5262" operator="equal">
      <formula>1</formula>
    </cfRule>
  </conditionalFormatting>
  <conditionalFormatting sqref="BE454">
    <cfRule type="cellIs" priority="5261" operator="equal">
      <formula>1</formula>
    </cfRule>
  </conditionalFormatting>
  <conditionalFormatting sqref="BG454">
    <cfRule type="cellIs" priority="5260" operator="equal">
      <formula>1</formula>
    </cfRule>
  </conditionalFormatting>
  <conditionalFormatting sqref="BF454">
    <cfRule type="cellIs" priority="5259" operator="equal">
      <formula>1</formula>
    </cfRule>
  </conditionalFormatting>
  <conditionalFormatting sqref="BJ454 BL454">
    <cfRule type="cellIs" priority="5258" operator="equal">
      <formula>1</formula>
    </cfRule>
  </conditionalFormatting>
  <conditionalFormatting sqref="BK454">
    <cfRule type="cellIs" priority="5257" operator="equal">
      <formula>1</formula>
    </cfRule>
  </conditionalFormatting>
  <conditionalFormatting sqref="BI454">
    <cfRule type="cellIs" priority="5256" operator="equal">
      <formula>1</formula>
    </cfRule>
  </conditionalFormatting>
  <conditionalFormatting sqref="BH455">
    <cfRule type="cellIs" priority="5255" operator="equal">
      <formula>1</formula>
    </cfRule>
  </conditionalFormatting>
  <conditionalFormatting sqref="BE455">
    <cfRule type="cellIs" priority="5254" operator="equal">
      <formula>1</formula>
    </cfRule>
  </conditionalFormatting>
  <conditionalFormatting sqref="BG455">
    <cfRule type="cellIs" priority="5253" operator="equal">
      <formula>1</formula>
    </cfRule>
  </conditionalFormatting>
  <conditionalFormatting sqref="BF455">
    <cfRule type="cellIs" priority="5252" operator="equal">
      <formula>1</formula>
    </cfRule>
  </conditionalFormatting>
  <conditionalFormatting sqref="BJ455 BL455">
    <cfRule type="cellIs" priority="5251" operator="equal">
      <formula>1</formula>
    </cfRule>
  </conditionalFormatting>
  <conditionalFormatting sqref="BK455">
    <cfRule type="cellIs" priority="5250" operator="equal">
      <formula>1</formula>
    </cfRule>
  </conditionalFormatting>
  <conditionalFormatting sqref="BI455">
    <cfRule type="cellIs" priority="5249" operator="equal">
      <formula>1</formula>
    </cfRule>
  </conditionalFormatting>
  <conditionalFormatting sqref="BH456">
    <cfRule type="cellIs" priority="5248" operator="equal">
      <formula>1</formula>
    </cfRule>
  </conditionalFormatting>
  <conditionalFormatting sqref="BE456">
    <cfRule type="cellIs" priority="5247" operator="equal">
      <formula>1</formula>
    </cfRule>
  </conditionalFormatting>
  <conditionalFormatting sqref="BG456">
    <cfRule type="cellIs" priority="5246" operator="equal">
      <formula>1</formula>
    </cfRule>
  </conditionalFormatting>
  <conditionalFormatting sqref="BF456">
    <cfRule type="cellIs" priority="5245" operator="equal">
      <formula>1</formula>
    </cfRule>
  </conditionalFormatting>
  <conditionalFormatting sqref="BJ456 BL456">
    <cfRule type="cellIs" priority="5244" operator="equal">
      <formula>1</formula>
    </cfRule>
  </conditionalFormatting>
  <conditionalFormatting sqref="BK456">
    <cfRule type="cellIs" priority="5243" operator="equal">
      <formula>1</formula>
    </cfRule>
  </conditionalFormatting>
  <conditionalFormatting sqref="BI456">
    <cfRule type="cellIs" priority="5242" operator="equal">
      <formula>1</formula>
    </cfRule>
  </conditionalFormatting>
  <conditionalFormatting sqref="BH457">
    <cfRule type="cellIs" priority="5241" operator="equal">
      <formula>1</formula>
    </cfRule>
  </conditionalFormatting>
  <conditionalFormatting sqref="BE457">
    <cfRule type="cellIs" priority="5240" operator="equal">
      <formula>1</formula>
    </cfRule>
  </conditionalFormatting>
  <conditionalFormatting sqref="BG457">
    <cfRule type="cellIs" priority="5239" operator="equal">
      <formula>1</formula>
    </cfRule>
  </conditionalFormatting>
  <conditionalFormatting sqref="BF457">
    <cfRule type="cellIs" priority="5238" operator="equal">
      <formula>1</formula>
    </cfRule>
  </conditionalFormatting>
  <conditionalFormatting sqref="BJ457 BL457">
    <cfRule type="cellIs" priority="5237" operator="equal">
      <formula>1</formula>
    </cfRule>
  </conditionalFormatting>
  <conditionalFormatting sqref="BK457">
    <cfRule type="cellIs" priority="5236" operator="equal">
      <formula>1</formula>
    </cfRule>
  </conditionalFormatting>
  <conditionalFormatting sqref="BI457">
    <cfRule type="cellIs" priority="5235" operator="equal">
      <formula>1</formula>
    </cfRule>
  </conditionalFormatting>
  <conditionalFormatting sqref="BH458">
    <cfRule type="cellIs" priority="5234" operator="equal">
      <formula>1</formula>
    </cfRule>
  </conditionalFormatting>
  <conditionalFormatting sqref="BE458">
    <cfRule type="cellIs" priority="5233" operator="equal">
      <formula>1</formula>
    </cfRule>
  </conditionalFormatting>
  <conditionalFormatting sqref="BG458">
    <cfRule type="cellIs" priority="5232" operator="equal">
      <formula>1</formula>
    </cfRule>
  </conditionalFormatting>
  <conditionalFormatting sqref="BF458">
    <cfRule type="cellIs" priority="5231" operator="equal">
      <formula>1</formula>
    </cfRule>
  </conditionalFormatting>
  <conditionalFormatting sqref="BJ458 BL458">
    <cfRule type="cellIs" priority="5230" operator="equal">
      <formula>1</formula>
    </cfRule>
  </conditionalFormatting>
  <conditionalFormatting sqref="BK458">
    <cfRule type="cellIs" priority="5229" operator="equal">
      <formula>1</formula>
    </cfRule>
  </conditionalFormatting>
  <conditionalFormatting sqref="BI458">
    <cfRule type="cellIs" priority="5228" operator="equal">
      <formula>1</formula>
    </cfRule>
  </conditionalFormatting>
  <conditionalFormatting sqref="BH459">
    <cfRule type="cellIs" priority="5227" operator="equal">
      <formula>1</formula>
    </cfRule>
  </conditionalFormatting>
  <conditionalFormatting sqref="BE459">
    <cfRule type="cellIs" priority="5226" operator="equal">
      <formula>1</formula>
    </cfRule>
  </conditionalFormatting>
  <conditionalFormatting sqref="BG459">
    <cfRule type="cellIs" priority="5225" operator="equal">
      <formula>1</formula>
    </cfRule>
  </conditionalFormatting>
  <conditionalFormatting sqref="BF459">
    <cfRule type="cellIs" priority="5224" operator="equal">
      <formula>1</formula>
    </cfRule>
  </conditionalFormatting>
  <conditionalFormatting sqref="BJ459 BL459">
    <cfRule type="cellIs" priority="5223" operator="equal">
      <formula>1</formula>
    </cfRule>
  </conditionalFormatting>
  <conditionalFormatting sqref="BK459">
    <cfRule type="cellIs" priority="5222" operator="equal">
      <formula>1</formula>
    </cfRule>
  </conditionalFormatting>
  <conditionalFormatting sqref="BI459">
    <cfRule type="cellIs" priority="5221" operator="equal">
      <formula>1</formula>
    </cfRule>
  </conditionalFormatting>
  <conditionalFormatting sqref="BH460">
    <cfRule type="cellIs" priority="5220" operator="equal">
      <formula>1</formula>
    </cfRule>
  </conditionalFormatting>
  <conditionalFormatting sqref="BE460">
    <cfRule type="cellIs" priority="5219" operator="equal">
      <formula>1</formula>
    </cfRule>
  </conditionalFormatting>
  <conditionalFormatting sqref="BG460">
    <cfRule type="cellIs" priority="5218" operator="equal">
      <formula>1</formula>
    </cfRule>
  </conditionalFormatting>
  <conditionalFormatting sqref="BF460">
    <cfRule type="cellIs" priority="5217" operator="equal">
      <formula>1</formula>
    </cfRule>
  </conditionalFormatting>
  <conditionalFormatting sqref="BJ460 BL460">
    <cfRule type="cellIs" priority="5216" operator="equal">
      <formula>1</formula>
    </cfRule>
  </conditionalFormatting>
  <conditionalFormatting sqref="BK460">
    <cfRule type="cellIs" priority="5215" operator="equal">
      <formula>1</formula>
    </cfRule>
  </conditionalFormatting>
  <conditionalFormatting sqref="BI460">
    <cfRule type="cellIs" priority="5214" operator="equal">
      <formula>1</formula>
    </cfRule>
  </conditionalFormatting>
  <conditionalFormatting sqref="BH461">
    <cfRule type="cellIs" priority="5213" operator="equal">
      <formula>1</formula>
    </cfRule>
  </conditionalFormatting>
  <conditionalFormatting sqref="BE461">
    <cfRule type="cellIs" priority="5212" operator="equal">
      <formula>1</formula>
    </cfRule>
  </conditionalFormatting>
  <conditionalFormatting sqref="BG461">
    <cfRule type="cellIs" priority="5211" operator="equal">
      <formula>1</formula>
    </cfRule>
  </conditionalFormatting>
  <conditionalFormatting sqref="BF461">
    <cfRule type="cellIs" priority="5210" operator="equal">
      <formula>1</formula>
    </cfRule>
  </conditionalFormatting>
  <conditionalFormatting sqref="BJ461 BL461">
    <cfRule type="cellIs" priority="5209" operator="equal">
      <formula>1</formula>
    </cfRule>
  </conditionalFormatting>
  <conditionalFormatting sqref="BK461">
    <cfRule type="cellIs" priority="5208" operator="equal">
      <formula>1</formula>
    </cfRule>
  </conditionalFormatting>
  <conditionalFormatting sqref="BI461">
    <cfRule type="cellIs" priority="5207" operator="equal">
      <formula>1</formula>
    </cfRule>
  </conditionalFormatting>
  <conditionalFormatting sqref="BH462">
    <cfRule type="cellIs" priority="5206" operator="equal">
      <formula>1</formula>
    </cfRule>
  </conditionalFormatting>
  <conditionalFormatting sqref="BE462">
    <cfRule type="cellIs" priority="5205" operator="equal">
      <formula>1</formula>
    </cfRule>
  </conditionalFormatting>
  <conditionalFormatting sqref="BG462">
    <cfRule type="cellIs" priority="5204" operator="equal">
      <formula>1</formula>
    </cfRule>
  </conditionalFormatting>
  <conditionalFormatting sqref="BF462">
    <cfRule type="cellIs" priority="5203" operator="equal">
      <formula>1</formula>
    </cfRule>
  </conditionalFormatting>
  <conditionalFormatting sqref="BJ462 BL462">
    <cfRule type="cellIs" priority="5202" operator="equal">
      <formula>1</formula>
    </cfRule>
  </conditionalFormatting>
  <conditionalFormatting sqref="BK462">
    <cfRule type="cellIs" priority="5201" operator="equal">
      <formula>1</formula>
    </cfRule>
  </conditionalFormatting>
  <conditionalFormatting sqref="BI462">
    <cfRule type="cellIs" priority="5200" operator="equal">
      <formula>1</formula>
    </cfRule>
  </conditionalFormatting>
  <conditionalFormatting sqref="BH463">
    <cfRule type="cellIs" priority="5199" operator="equal">
      <formula>1</formula>
    </cfRule>
  </conditionalFormatting>
  <conditionalFormatting sqref="BE463">
    <cfRule type="cellIs" priority="5198" operator="equal">
      <formula>1</formula>
    </cfRule>
  </conditionalFormatting>
  <conditionalFormatting sqref="BG463">
    <cfRule type="cellIs" priority="5197" operator="equal">
      <formula>1</formula>
    </cfRule>
  </conditionalFormatting>
  <conditionalFormatting sqref="BF463">
    <cfRule type="cellIs" priority="5196" operator="equal">
      <formula>1</formula>
    </cfRule>
  </conditionalFormatting>
  <conditionalFormatting sqref="BJ463 BL463">
    <cfRule type="cellIs" priority="5195" operator="equal">
      <formula>1</formula>
    </cfRule>
  </conditionalFormatting>
  <conditionalFormatting sqref="BK463">
    <cfRule type="cellIs" priority="5194" operator="equal">
      <formula>1</formula>
    </cfRule>
  </conditionalFormatting>
  <conditionalFormatting sqref="BI463">
    <cfRule type="cellIs" priority="5193" operator="equal">
      <formula>1</formula>
    </cfRule>
  </conditionalFormatting>
  <conditionalFormatting sqref="BH464">
    <cfRule type="cellIs" priority="5192" operator="equal">
      <formula>1</formula>
    </cfRule>
  </conditionalFormatting>
  <conditionalFormatting sqref="BE464">
    <cfRule type="cellIs" priority="5191" operator="equal">
      <formula>1</formula>
    </cfRule>
  </conditionalFormatting>
  <conditionalFormatting sqref="BG464">
    <cfRule type="cellIs" priority="5190" operator="equal">
      <formula>1</formula>
    </cfRule>
  </conditionalFormatting>
  <conditionalFormatting sqref="BF464">
    <cfRule type="cellIs" priority="5189" operator="equal">
      <formula>1</formula>
    </cfRule>
  </conditionalFormatting>
  <conditionalFormatting sqref="BJ464 BL464">
    <cfRule type="cellIs" priority="5188" operator="equal">
      <formula>1</formula>
    </cfRule>
  </conditionalFormatting>
  <conditionalFormatting sqref="BK464">
    <cfRule type="cellIs" priority="5187" operator="equal">
      <formula>1</formula>
    </cfRule>
  </conditionalFormatting>
  <conditionalFormatting sqref="BI464">
    <cfRule type="cellIs" priority="5186" operator="equal">
      <formula>1</formula>
    </cfRule>
  </conditionalFormatting>
  <conditionalFormatting sqref="BH465">
    <cfRule type="cellIs" priority="5185" operator="equal">
      <formula>1</formula>
    </cfRule>
  </conditionalFormatting>
  <conditionalFormatting sqref="BE465">
    <cfRule type="cellIs" priority="5184" operator="equal">
      <formula>1</formula>
    </cfRule>
  </conditionalFormatting>
  <conditionalFormatting sqref="BG465">
    <cfRule type="cellIs" priority="5183" operator="equal">
      <formula>1</formula>
    </cfRule>
  </conditionalFormatting>
  <conditionalFormatting sqref="BF465">
    <cfRule type="cellIs" priority="5182" operator="equal">
      <formula>1</formula>
    </cfRule>
  </conditionalFormatting>
  <conditionalFormatting sqref="BJ465 BL465">
    <cfRule type="cellIs" priority="5181" operator="equal">
      <formula>1</formula>
    </cfRule>
  </conditionalFormatting>
  <conditionalFormatting sqref="BK465">
    <cfRule type="cellIs" priority="5180" operator="equal">
      <formula>1</formula>
    </cfRule>
  </conditionalFormatting>
  <conditionalFormatting sqref="BI465">
    <cfRule type="cellIs" priority="5179" operator="equal">
      <formula>1</formula>
    </cfRule>
  </conditionalFormatting>
  <conditionalFormatting sqref="BH466">
    <cfRule type="cellIs" priority="5178" operator="equal">
      <formula>1</formula>
    </cfRule>
  </conditionalFormatting>
  <conditionalFormatting sqref="BE466">
    <cfRule type="cellIs" priority="5177" operator="equal">
      <formula>1</formula>
    </cfRule>
  </conditionalFormatting>
  <conditionalFormatting sqref="BG466">
    <cfRule type="cellIs" priority="5176" operator="equal">
      <formula>1</formula>
    </cfRule>
  </conditionalFormatting>
  <conditionalFormatting sqref="BF466">
    <cfRule type="cellIs" priority="5175" operator="equal">
      <formula>1</formula>
    </cfRule>
  </conditionalFormatting>
  <conditionalFormatting sqref="BJ466 BL466">
    <cfRule type="cellIs" priority="5174" operator="equal">
      <formula>1</formula>
    </cfRule>
  </conditionalFormatting>
  <conditionalFormatting sqref="BK466">
    <cfRule type="cellIs" priority="5173" operator="equal">
      <formula>1</formula>
    </cfRule>
  </conditionalFormatting>
  <conditionalFormatting sqref="BI466">
    <cfRule type="cellIs" priority="5172" operator="equal">
      <formula>1</formula>
    </cfRule>
  </conditionalFormatting>
  <conditionalFormatting sqref="BH467">
    <cfRule type="cellIs" priority="5171" operator="equal">
      <formula>1</formula>
    </cfRule>
  </conditionalFormatting>
  <conditionalFormatting sqref="BE467">
    <cfRule type="cellIs" priority="5170" operator="equal">
      <formula>1</formula>
    </cfRule>
  </conditionalFormatting>
  <conditionalFormatting sqref="BG467">
    <cfRule type="cellIs" priority="5169" operator="equal">
      <formula>1</formula>
    </cfRule>
  </conditionalFormatting>
  <conditionalFormatting sqref="BF467">
    <cfRule type="cellIs" priority="5168" operator="equal">
      <formula>1</formula>
    </cfRule>
  </conditionalFormatting>
  <conditionalFormatting sqref="BJ467 BL467">
    <cfRule type="cellIs" priority="5167" operator="equal">
      <formula>1</formula>
    </cfRule>
  </conditionalFormatting>
  <conditionalFormatting sqref="BK467">
    <cfRule type="cellIs" priority="5166" operator="equal">
      <formula>1</formula>
    </cfRule>
  </conditionalFormatting>
  <conditionalFormatting sqref="BI467">
    <cfRule type="cellIs" priority="5165" operator="equal">
      <formula>1</formula>
    </cfRule>
  </conditionalFormatting>
  <conditionalFormatting sqref="BH468">
    <cfRule type="cellIs" priority="5164" operator="equal">
      <formula>1</formula>
    </cfRule>
  </conditionalFormatting>
  <conditionalFormatting sqref="BE468">
    <cfRule type="cellIs" priority="5163" operator="equal">
      <formula>1</formula>
    </cfRule>
  </conditionalFormatting>
  <conditionalFormatting sqref="BG468">
    <cfRule type="cellIs" priority="5162" operator="equal">
      <formula>1</formula>
    </cfRule>
  </conditionalFormatting>
  <conditionalFormatting sqref="BF468">
    <cfRule type="cellIs" priority="5161" operator="equal">
      <formula>1</formula>
    </cfRule>
  </conditionalFormatting>
  <conditionalFormatting sqref="BJ468 BL468">
    <cfRule type="cellIs" priority="5160" operator="equal">
      <formula>1</formula>
    </cfRule>
  </conditionalFormatting>
  <conditionalFormatting sqref="BK468">
    <cfRule type="cellIs" priority="5159" operator="equal">
      <formula>1</formula>
    </cfRule>
  </conditionalFormatting>
  <conditionalFormatting sqref="BI468">
    <cfRule type="cellIs" priority="5158" operator="equal">
      <formula>1</formula>
    </cfRule>
  </conditionalFormatting>
  <conditionalFormatting sqref="BH469">
    <cfRule type="cellIs" priority="5157" operator="equal">
      <formula>1</formula>
    </cfRule>
  </conditionalFormatting>
  <conditionalFormatting sqref="BE469">
    <cfRule type="cellIs" priority="5156" operator="equal">
      <formula>1</formula>
    </cfRule>
  </conditionalFormatting>
  <conditionalFormatting sqref="BG469">
    <cfRule type="cellIs" priority="5155" operator="equal">
      <formula>1</formula>
    </cfRule>
  </conditionalFormatting>
  <conditionalFormatting sqref="BF469">
    <cfRule type="cellIs" priority="5154" operator="equal">
      <formula>1</formula>
    </cfRule>
  </conditionalFormatting>
  <conditionalFormatting sqref="BJ469 BL469">
    <cfRule type="cellIs" priority="5153" operator="equal">
      <formula>1</formula>
    </cfRule>
  </conditionalFormatting>
  <conditionalFormatting sqref="BK469">
    <cfRule type="cellIs" priority="5152" operator="equal">
      <formula>1</formula>
    </cfRule>
  </conditionalFormatting>
  <conditionalFormatting sqref="BI469">
    <cfRule type="cellIs" priority="5151" operator="equal">
      <formula>1</formula>
    </cfRule>
  </conditionalFormatting>
  <conditionalFormatting sqref="BH470">
    <cfRule type="cellIs" priority="5150" operator="equal">
      <formula>1</formula>
    </cfRule>
  </conditionalFormatting>
  <conditionalFormatting sqref="BE470">
    <cfRule type="cellIs" priority="5149" operator="equal">
      <formula>1</formula>
    </cfRule>
  </conditionalFormatting>
  <conditionalFormatting sqref="BG470">
    <cfRule type="cellIs" priority="5148" operator="equal">
      <formula>1</formula>
    </cfRule>
  </conditionalFormatting>
  <conditionalFormatting sqref="BF470">
    <cfRule type="cellIs" priority="5147" operator="equal">
      <formula>1</formula>
    </cfRule>
  </conditionalFormatting>
  <conditionalFormatting sqref="BJ470 BL470">
    <cfRule type="cellIs" priority="5146" operator="equal">
      <formula>1</formula>
    </cfRule>
  </conditionalFormatting>
  <conditionalFormatting sqref="BK470">
    <cfRule type="cellIs" priority="5145" operator="equal">
      <formula>1</formula>
    </cfRule>
  </conditionalFormatting>
  <conditionalFormatting sqref="BI470">
    <cfRule type="cellIs" priority="5144" operator="equal">
      <formula>1</formula>
    </cfRule>
  </conditionalFormatting>
  <conditionalFormatting sqref="BH471">
    <cfRule type="cellIs" priority="5143" operator="equal">
      <formula>1</formula>
    </cfRule>
  </conditionalFormatting>
  <conditionalFormatting sqref="BE471">
    <cfRule type="cellIs" priority="5142" operator="equal">
      <formula>1</formula>
    </cfRule>
  </conditionalFormatting>
  <conditionalFormatting sqref="BG471">
    <cfRule type="cellIs" priority="5141" operator="equal">
      <formula>1</formula>
    </cfRule>
  </conditionalFormatting>
  <conditionalFormatting sqref="BF471">
    <cfRule type="cellIs" priority="5140" operator="equal">
      <formula>1</formula>
    </cfRule>
  </conditionalFormatting>
  <conditionalFormatting sqref="BJ471 BL471">
    <cfRule type="cellIs" priority="5139" operator="equal">
      <formula>1</formula>
    </cfRule>
  </conditionalFormatting>
  <conditionalFormatting sqref="BK471">
    <cfRule type="cellIs" priority="5138" operator="equal">
      <formula>1</formula>
    </cfRule>
  </conditionalFormatting>
  <conditionalFormatting sqref="BI471">
    <cfRule type="cellIs" priority="5137" operator="equal">
      <formula>1</formula>
    </cfRule>
  </conditionalFormatting>
  <conditionalFormatting sqref="BH472">
    <cfRule type="cellIs" priority="5136" operator="equal">
      <formula>1</formula>
    </cfRule>
  </conditionalFormatting>
  <conditionalFormatting sqref="BE472">
    <cfRule type="cellIs" priority="5135" operator="equal">
      <formula>1</formula>
    </cfRule>
  </conditionalFormatting>
  <conditionalFormatting sqref="BG472">
    <cfRule type="cellIs" priority="5134" operator="equal">
      <formula>1</formula>
    </cfRule>
  </conditionalFormatting>
  <conditionalFormatting sqref="BF472">
    <cfRule type="cellIs" priority="5133" operator="equal">
      <formula>1</formula>
    </cfRule>
  </conditionalFormatting>
  <conditionalFormatting sqref="BJ472 BL472">
    <cfRule type="cellIs" priority="5132" operator="equal">
      <formula>1</formula>
    </cfRule>
  </conditionalFormatting>
  <conditionalFormatting sqref="BK472">
    <cfRule type="cellIs" priority="5131" operator="equal">
      <formula>1</formula>
    </cfRule>
  </conditionalFormatting>
  <conditionalFormatting sqref="BI472">
    <cfRule type="cellIs" priority="5130" operator="equal">
      <formula>1</formula>
    </cfRule>
  </conditionalFormatting>
  <conditionalFormatting sqref="BH473">
    <cfRule type="cellIs" priority="5129" operator="equal">
      <formula>1</formula>
    </cfRule>
  </conditionalFormatting>
  <conditionalFormatting sqref="BE473">
    <cfRule type="cellIs" priority="5128" operator="equal">
      <formula>1</formula>
    </cfRule>
  </conditionalFormatting>
  <conditionalFormatting sqref="BG473">
    <cfRule type="cellIs" priority="5127" operator="equal">
      <formula>1</formula>
    </cfRule>
  </conditionalFormatting>
  <conditionalFormatting sqref="BF473">
    <cfRule type="cellIs" priority="5126" operator="equal">
      <formula>1</formula>
    </cfRule>
  </conditionalFormatting>
  <conditionalFormatting sqref="BJ473 BL473">
    <cfRule type="cellIs" priority="5125" operator="equal">
      <formula>1</formula>
    </cfRule>
  </conditionalFormatting>
  <conditionalFormatting sqref="BK473">
    <cfRule type="cellIs" priority="5124" operator="equal">
      <formula>1</formula>
    </cfRule>
  </conditionalFormatting>
  <conditionalFormatting sqref="BI473">
    <cfRule type="cellIs" priority="5123" operator="equal">
      <formula>1</formula>
    </cfRule>
  </conditionalFormatting>
  <conditionalFormatting sqref="BH474">
    <cfRule type="cellIs" priority="5122" operator="equal">
      <formula>1</formula>
    </cfRule>
  </conditionalFormatting>
  <conditionalFormatting sqref="BE474">
    <cfRule type="cellIs" priority="5121" operator="equal">
      <formula>1</formula>
    </cfRule>
  </conditionalFormatting>
  <conditionalFormatting sqref="BG474">
    <cfRule type="cellIs" priority="5120" operator="equal">
      <formula>1</formula>
    </cfRule>
  </conditionalFormatting>
  <conditionalFormatting sqref="BF474">
    <cfRule type="cellIs" priority="5119" operator="equal">
      <formula>1</formula>
    </cfRule>
  </conditionalFormatting>
  <conditionalFormatting sqref="BJ474 BL474">
    <cfRule type="cellIs" priority="5118" operator="equal">
      <formula>1</formula>
    </cfRule>
  </conditionalFormatting>
  <conditionalFormatting sqref="BK474">
    <cfRule type="cellIs" priority="5117" operator="equal">
      <formula>1</formula>
    </cfRule>
  </conditionalFormatting>
  <conditionalFormatting sqref="BI474">
    <cfRule type="cellIs" priority="5116" operator="equal">
      <formula>1</formula>
    </cfRule>
  </conditionalFormatting>
  <conditionalFormatting sqref="BH475">
    <cfRule type="cellIs" priority="5115" operator="equal">
      <formula>1</formula>
    </cfRule>
  </conditionalFormatting>
  <conditionalFormatting sqref="BE475">
    <cfRule type="cellIs" priority="5114" operator="equal">
      <formula>1</formula>
    </cfRule>
  </conditionalFormatting>
  <conditionalFormatting sqref="BG475">
    <cfRule type="cellIs" priority="5113" operator="equal">
      <formula>1</formula>
    </cfRule>
  </conditionalFormatting>
  <conditionalFormatting sqref="BF475">
    <cfRule type="cellIs" priority="5112" operator="equal">
      <formula>1</formula>
    </cfRule>
  </conditionalFormatting>
  <conditionalFormatting sqref="BJ475 BL475">
    <cfRule type="cellIs" priority="5111" operator="equal">
      <formula>1</formula>
    </cfRule>
  </conditionalFormatting>
  <conditionalFormatting sqref="BK475">
    <cfRule type="cellIs" priority="5110" operator="equal">
      <formula>1</formula>
    </cfRule>
  </conditionalFormatting>
  <conditionalFormatting sqref="BI475">
    <cfRule type="cellIs" priority="5109" operator="equal">
      <formula>1</formula>
    </cfRule>
  </conditionalFormatting>
  <conditionalFormatting sqref="BH476">
    <cfRule type="cellIs" priority="5108" operator="equal">
      <formula>1</formula>
    </cfRule>
  </conditionalFormatting>
  <conditionalFormatting sqref="BE476">
    <cfRule type="cellIs" priority="5107" operator="equal">
      <formula>1</formula>
    </cfRule>
  </conditionalFormatting>
  <conditionalFormatting sqref="BG476">
    <cfRule type="cellIs" priority="5106" operator="equal">
      <formula>1</formula>
    </cfRule>
  </conditionalFormatting>
  <conditionalFormatting sqref="BF476">
    <cfRule type="cellIs" priority="5105" operator="equal">
      <formula>1</formula>
    </cfRule>
  </conditionalFormatting>
  <conditionalFormatting sqref="BJ476 BL476">
    <cfRule type="cellIs" priority="5104" operator="equal">
      <formula>1</formula>
    </cfRule>
  </conditionalFormatting>
  <conditionalFormatting sqref="BK476">
    <cfRule type="cellIs" priority="5103" operator="equal">
      <formula>1</formula>
    </cfRule>
  </conditionalFormatting>
  <conditionalFormatting sqref="BI476">
    <cfRule type="cellIs" priority="5102" operator="equal">
      <formula>1</formula>
    </cfRule>
  </conditionalFormatting>
  <conditionalFormatting sqref="BH477">
    <cfRule type="cellIs" priority="5101" operator="equal">
      <formula>1</formula>
    </cfRule>
  </conditionalFormatting>
  <conditionalFormatting sqref="BE477">
    <cfRule type="cellIs" priority="5100" operator="equal">
      <formula>1</formula>
    </cfRule>
  </conditionalFormatting>
  <conditionalFormatting sqref="BG477">
    <cfRule type="cellIs" priority="5099" operator="equal">
      <formula>1</formula>
    </cfRule>
  </conditionalFormatting>
  <conditionalFormatting sqref="BF477">
    <cfRule type="cellIs" priority="5098" operator="equal">
      <formula>1</formula>
    </cfRule>
  </conditionalFormatting>
  <conditionalFormatting sqref="BJ477 BL477">
    <cfRule type="cellIs" priority="5097" operator="equal">
      <formula>1</formula>
    </cfRule>
  </conditionalFormatting>
  <conditionalFormatting sqref="BK477">
    <cfRule type="cellIs" priority="5096" operator="equal">
      <formula>1</formula>
    </cfRule>
  </conditionalFormatting>
  <conditionalFormatting sqref="BI477">
    <cfRule type="cellIs" priority="5095" operator="equal">
      <formula>1</formula>
    </cfRule>
  </conditionalFormatting>
  <conditionalFormatting sqref="BH478">
    <cfRule type="cellIs" priority="5094" operator="equal">
      <formula>1</formula>
    </cfRule>
  </conditionalFormatting>
  <conditionalFormatting sqref="BE478">
    <cfRule type="cellIs" priority="5093" operator="equal">
      <formula>1</formula>
    </cfRule>
  </conditionalFormatting>
  <conditionalFormatting sqref="BG478">
    <cfRule type="cellIs" priority="5092" operator="equal">
      <formula>1</formula>
    </cfRule>
  </conditionalFormatting>
  <conditionalFormatting sqref="BF478">
    <cfRule type="cellIs" priority="5091" operator="equal">
      <formula>1</formula>
    </cfRule>
  </conditionalFormatting>
  <conditionalFormatting sqref="BJ478 BL478">
    <cfRule type="cellIs" priority="5090" operator="equal">
      <formula>1</formula>
    </cfRule>
  </conditionalFormatting>
  <conditionalFormatting sqref="BK478">
    <cfRule type="cellIs" priority="5089" operator="equal">
      <formula>1</formula>
    </cfRule>
  </conditionalFormatting>
  <conditionalFormatting sqref="BI478">
    <cfRule type="cellIs" priority="5088" operator="equal">
      <formula>1</formula>
    </cfRule>
  </conditionalFormatting>
  <conditionalFormatting sqref="BH479">
    <cfRule type="cellIs" priority="5087" operator="equal">
      <formula>1</formula>
    </cfRule>
  </conditionalFormatting>
  <conditionalFormatting sqref="BE479">
    <cfRule type="cellIs" priority="5086" operator="equal">
      <formula>1</formula>
    </cfRule>
  </conditionalFormatting>
  <conditionalFormatting sqref="BG479">
    <cfRule type="cellIs" priority="5085" operator="equal">
      <formula>1</formula>
    </cfRule>
  </conditionalFormatting>
  <conditionalFormatting sqref="BF479">
    <cfRule type="cellIs" priority="5084" operator="equal">
      <formula>1</formula>
    </cfRule>
  </conditionalFormatting>
  <conditionalFormatting sqref="BJ479 BL479">
    <cfRule type="cellIs" priority="5083" operator="equal">
      <formula>1</formula>
    </cfRule>
  </conditionalFormatting>
  <conditionalFormatting sqref="BK479">
    <cfRule type="cellIs" priority="5082" operator="equal">
      <formula>1</formula>
    </cfRule>
  </conditionalFormatting>
  <conditionalFormatting sqref="BI479">
    <cfRule type="cellIs" priority="5081" operator="equal">
      <formula>1</formula>
    </cfRule>
  </conditionalFormatting>
  <conditionalFormatting sqref="BH480">
    <cfRule type="cellIs" priority="5080" operator="equal">
      <formula>1</formula>
    </cfRule>
  </conditionalFormatting>
  <conditionalFormatting sqref="BE480">
    <cfRule type="cellIs" priority="5079" operator="equal">
      <formula>1</formula>
    </cfRule>
  </conditionalFormatting>
  <conditionalFormatting sqref="BG480">
    <cfRule type="cellIs" priority="5078" operator="equal">
      <formula>1</formula>
    </cfRule>
  </conditionalFormatting>
  <conditionalFormatting sqref="BF480">
    <cfRule type="cellIs" priority="5077" operator="equal">
      <formula>1</formula>
    </cfRule>
  </conditionalFormatting>
  <conditionalFormatting sqref="BJ480 BL480">
    <cfRule type="cellIs" priority="5076" operator="equal">
      <formula>1</formula>
    </cfRule>
  </conditionalFormatting>
  <conditionalFormatting sqref="BK480">
    <cfRule type="cellIs" priority="5075" operator="equal">
      <formula>1</formula>
    </cfRule>
  </conditionalFormatting>
  <conditionalFormatting sqref="BI480">
    <cfRule type="cellIs" priority="5074" operator="equal">
      <formula>1</formula>
    </cfRule>
  </conditionalFormatting>
  <conditionalFormatting sqref="BH481">
    <cfRule type="cellIs" priority="5073" operator="equal">
      <formula>1</formula>
    </cfRule>
  </conditionalFormatting>
  <conditionalFormatting sqref="BE481">
    <cfRule type="cellIs" priority="5072" operator="equal">
      <formula>1</formula>
    </cfRule>
  </conditionalFormatting>
  <conditionalFormatting sqref="BG481">
    <cfRule type="cellIs" priority="5071" operator="equal">
      <formula>1</formula>
    </cfRule>
  </conditionalFormatting>
  <conditionalFormatting sqref="BF481">
    <cfRule type="cellIs" priority="5070" operator="equal">
      <formula>1</formula>
    </cfRule>
  </conditionalFormatting>
  <conditionalFormatting sqref="BJ481 BL481">
    <cfRule type="cellIs" priority="5069" operator="equal">
      <formula>1</formula>
    </cfRule>
  </conditionalFormatting>
  <conditionalFormatting sqref="BK481">
    <cfRule type="cellIs" priority="5068" operator="equal">
      <formula>1</formula>
    </cfRule>
  </conditionalFormatting>
  <conditionalFormatting sqref="BI481">
    <cfRule type="cellIs" priority="5067" operator="equal">
      <formula>1</formula>
    </cfRule>
  </conditionalFormatting>
  <conditionalFormatting sqref="BH482">
    <cfRule type="cellIs" priority="5066" operator="equal">
      <formula>1</formula>
    </cfRule>
  </conditionalFormatting>
  <conditionalFormatting sqref="BE482">
    <cfRule type="cellIs" priority="5065" operator="equal">
      <formula>1</formula>
    </cfRule>
  </conditionalFormatting>
  <conditionalFormatting sqref="BG482">
    <cfRule type="cellIs" priority="5064" operator="equal">
      <formula>1</formula>
    </cfRule>
  </conditionalFormatting>
  <conditionalFormatting sqref="BF482">
    <cfRule type="cellIs" priority="5063" operator="equal">
      <formula>1</formula>
    </cfRule>
  </conditionalFormatting>
  <conditionalFormatting sqref="BJ482 BL482">
    <cfRule type="cellIs" priority="5062" operator="equal">
      <formula>1</formula>
    </cfRule>
  </conditionalFormatting>
  <conditionalFormatting sqref="BK482">
    <cfRule type="cellIs" priority="5061" operator="equal">
      <formula>1</formula>
    </cfRule>
  </conditionalFormatting>
  <conditionalFormatting sqref="BI482">
    <cfRule type="cellIs" priority="5060" operator="equal">
      <formula>1</formula>
    </cfRule>
  </conditionalFormatting>
  <conditionalFormatting sqref="BH483">
    <cfRule type="cellIs" priority="5059" operator="equal">
      <formula>1</formula>
    </cfRule>
  </conditionalFormatting>
  <conditionalFormatting sqref="BE483">
    <cfRule type="cellIs" priority="5058" operator="equal">
      <formula>1</formula>
    </cfRule>
  </conditionalFormatting>
  <conditionalFormatting sqref="BG483">
    <cfRule type="cellIs" priority="5057" operator="equal">
      <formula>1</formula>
    </cfRule>
  </conditionalFormatting>
  <conditionalFormatting sqref="BF483">
    <cfRule type="cellIs" priority="5056" operator="equal">
      <formula>1</formula>
    </cfRule>
  </conditionalFormatting>
  <conditionalFormatting sqref="BJ483 BL483">
    <cfRule type="cellIs" priority="5055" operator="equal">
      <formula>1</formula>
    </cfRule>
  </conditionalFormatting>
  <conditionalFormatting sqref="BK483">
    <cfRule type="cellIs" priority="5054" operator="equal">
      <formula>1</formula>
    </cfRule>
  </conditionalFormatting>
  <conditionalFormatting sqref="BI483">
    <cfRule type="cellIs" priority="5053" operator="equal">
      <formula>1</formula>
    </cfRule>
  </conditionalFormatting>
  <conditionalFormatting sqref="BH484">
    <cfRule type="cellIs" priority="5052" operator="equal">
      <formula>1</formula>
    </cfRule>
  </conditionalFormatting>
  <conditionalFormatting sqref="BE484">
    <cfRule type="cellIs" priority="5051" operator="equal">
      <formula>1</formula>
    </cfRule>
  </conditionalFormatting>
  <conditionalFormatting sqref="BG484">
    <cfRule type="cellIs" priority="5050" operator="equal">
      <formula>1</formula>
    </cfRule>
  </conditionalFormatting>
  <conditionalFormatting sqref="BF484">
    <cfRule type="cellIs" priority="5049" operator="equal">
      <formula>1</formula>
    </cfRule>
  </conditionalFormatting>
  <conditionalFormatting sqref="BJ484 BL484">
    <cfRule type="cellIs" priority="5048" operator="equal">
      <formula>1</formula>
    </cfRule>
  </conditionalFormatting>
  <conditionalFormatting sqref="BK484">
    <cfRule type="cellIs" priority="5047" operator="equal">
      <formula>1</formula>
    </cfRule>
  </conditionalFormatting>
  <conditionalFormatting sqref="BI484">
    <cfRule type="cellIs" priority="5046" operator="equal">
      <formula>1</formula>
    </cfRule>
  </conditionalFormatting>
  <conditionalFormatting sqref="BH485">
    <cfRule type="cellIs" priority="5045" operator="equal">
      <formula>1</formula>
    </cfRule>
  </conditionalFormatting>
  <conditionalFormatting sqref="BE485">
    <cfRule type="cellIs" priority="5044" operator="equal">
      <formula>1</formula>
    </cfRule>
  </conditionalFormatting>
  <conditionalFormatting sqref="BG485">
    <cfRule type="cellIs" priority="5043" operator="equal">
      <formula>1</formula>
    </cfRule>
  </conditionalFormatting>
  <conditionalFormatting sqref="BF485">
    <cfRule type="cellIs" priority="5042" operator="equal">
      <formula>1</formula>
    </cfRule>
  </conditionalFormatting>
  <conditionalFormatting sqref="BJ485 BL485">
    <cfRule type="cellIs" priority="5041" operator="equal">
      <formula>1</formula>
    </cfRule>
  </conditionalFormatting>
  <conditionalFormatting sqref="BK485">
    <cfRule type="cellIs" priority="5040" operator="equal">
      <formula>1</formula>
    </cfRule>
  </conditionalFormatting>
  <conditionalFormatting sqref="BI485">
    <cfRule type="cellIs" priority="5039" operator="equal">
      <formula>1</formula>
    </cfRule>
  </conditionalFormatting>
  <conditionalFormatting sqref="BH486">
    <cfRule type="cellIs" priority="5038" operator="equal">
      <formula>1</formula>
    </cfRule>
  </conditionalFormatting>
  <conditionalFormatting sqref="BE486">
    <cfRule type="cellIs" priority="5037" operator="equal">
      <formula>1</formula>
    </cfRule>
  </conditionalFormatting>
  <conditionalFormatting sqref="BG486">
    <cfRule type="cellIs" priority="5036" operator="equal">
      <formula>1</formula>
    </cfRule>
  </conditionalFormatting>
  <conditionalFormatting sqref="BF486">
    <cfRule type="cellIs" priority="5035" operator="equal">
      <formula>1</formula>
    </cfRule>
  </conditionalFormatting>
  <conditionalFormatting sqref="BJ486 BL486">
    <cfRule type="cellIs" priority="5034" operator="equal">
      <formula>1</formula>
    </cfRule>
  </conditionalFormatting>
  <conditionalFormatting sqref="BK486">
    <cfRule type="cellIs" priority="5033" operator="equal">
      <formula>1</formula>
    </cfRule>
  </conditionalFormatting>
  <conditionalFormatting sqref="BI486">
    <cfRule type="cellIs" priority="5032" operator="equal">
      <formula>1</formula>
    </cfRule>
  </conditionalFormatting>
  <conditionalFormatting sqref="BH487">
    <cfRule type="cellIs" priority="5031" operator="equal">
      <formula>1</formula>
    </cfRule>
  </conditionalFormatting>
  <conditionalFormatting sqref="BE487">
    <cfRule type="cellIs" priority="5030" operator="equal">
      <formula>1</formula>
    </cfRule>
  </conditionalFormatting>
  <conditionalFormatting sqref="BG487">
    <cfRule type="cellIs" priority="5029" operator="equal">
      <formula>1</formula>
    </cfRule>
  </conditionalFormatting>
  <conditionalFormatting sqref="BF487">
    <cfRule type="cellIs" priority="5028" operator="equal">
      <formula>1</formula>
    </cfRule>
  </conditionalFormatting>
  <conditionalFormatting sqref="BJ487 BL487">
    <cfRule type="cellIs" priority="5027" operator="equal">
      <formula>1</formula>
    </cfRule>
  </conditionalFormatting>
  <conditionalFormatting sqref="BK487">
    <cfRule type="cellIs" priority="5026" operator="equal">
      <formula>1</formula>
    </cfRule>
  </conditionalFormatting>
  <conditionalFormatting sqref="BI487">
    <cfRule type="cellIs" priority="5025" operator="equal">
      <formula>1</formula>
    </cfRule>
  </conditionalFormatting>
  <conditionalFormatting sqref="BH488">
    <cfRule type="cellIs" priority="5024" operator="equal">
      <formula>1</formula>
    </cfRule>
  </conditionalFormatting>
  <conditionalFormatting sqref="BE488">
    <cfRule type="cellIs" priority="5023" operator="equal">
      <formula>1</formula>
    </cfRule>
  </conditionalFormatting>
  <conditionalFormatting sqref="BG488">
    <cfRule type="cellIs" priority="5022" operator="equal">
      <formula>1</formula>
    </cfRule>
  </conditionalFormatting>
  <conditionalFormatting sqref="BF488">
    <cfRule type="cellIs" priority="5021" operator="equal">
      <formula>1</formula>
    </cfRule>
  </conditionalFormatting>
  <conditionalFormatting sqref="BJ488 BL488">
    <cfRule type="cellIs" priority="5020" operator="equal">
      <formula>1</formula>
    </cfRule>
  </conditionalFormatting>
  <conditionalFormatting sqref="BK488">
    <cfRule type="cellIs" priority="5019" operator="equal">
      <formula>1</formula>
    </cfRule>
  </conditionalFormatting>
  <conditionalFormatting sqref="BI488">
    <cfRule type="cellIs" priority="5018" operator="equal">
      <formula>1</formula>
    </cfRule>
  </conditionalFormatting>
  <conditionalFormatting sqref="BH489">
    <cfRule type="cellIs" priority="5017" operator="equal">
      <formula>1</formula>
    </cfRule>
  </conditionalFormatting>
  <conditionalFormatting sqref="BE489">
    <cfRule type="cellIs" priority="5016" operator="equal">
      <formula>1</formula>
    </cfRule>
  </conditionalFormatting>
  <conditionalFormatting sqref="BG489">
    <cfRule type="cellIs" priority="5015" operator="equal">
      <formula>1</formula>
    </cfRule>
  </conditionalFormatting>
  <conditionalFormatting sqref="BF489">
    <cfRule type="cellIs" priority="5014" operator="equal">
      <formula>1</formula>
    </cfRule>
  </conditionalFormatting>
  <conditionalFormatting sqref="BJ489 BL489">
    <cfRule type="cellIs" priority="5013" operator="equal">
      <formula>1</formula>
    </cfRule>
  </conditionalFormatting>
  <conditionalFormatting sqref="BK489">
    <cfRule type="cellIs" priority="5012" operator="equal">
      <formula>1</formula>
    </cfRule>
  </conditionalFormatting>
  <conditionalFormatting sqref="BI489">
    <cfRule type="cellIs" priority="5011" operator="equal">
      <formula>1</formula>
    </cfRule>
  </conditionalFormatting>
  <conditionalFormatting sqref="BH490">
    <cfRule type="cellIs" priority="5010" operator="equal">
      <formula>1</formula>
    </cfRule>
  </conditionalFormatting>
  <conditionalFormatting sqref="BE490">
    <cfRule type="cellIs" priority="5009" operator="equal">
      <formula>1</formula>
    </cfRule>
  </conditionalFormatting>
  <conditionalFormatting sqref="BG490">
    <cfRule type="cellIs" priority="5008" operator="equal">
      <formula>1</formula>
    </cfRule>
  </conditionalFormatting>
  <conditionalFormatting sqref="BF490">
    <cfRule type="cellIs" priority="5007" operator="equal">
      <formula>1</formula>
    </cfRule>
  </conditionalFormatting>
  <conditionalFormatting sqref="BJ490 BL490">
    <cfRule type="cellIs" priority="5006" operator="equal">
      <formula>1</formula>
    </cfRule>
  </conditionalFormatting>
  <conditionalFormatting sqref="BK490">
    <cfRule type="cellIs" priority="5005" operator="equal">
      <formula>1</formula>
    </cfRule>
  </conditionalFormatting>
  <conditionalFormatting sqref="BI490">
    <cfRule type="cellIs" priority="5004" operator="equal">
      <formula>1</formula>
    </cfRule>
  </conditionalFormatting>
  <conditionalFormatting sqref="BH491">
    <cfRule type="cellIs" priority="5003" operator="equal">
      <formula>1</formula>
    </cfRule>
  </conditionalFormatting>
  <conditionalFormatting sqref="BE491">
    <cfRule type="cellIs" priority="5002" operator="equal">
      <formula>1</formula>
    </cfRule>
  </conditionalFormatting>
  <conditionalFormatting sqref="BG491">
    <cfRule type="cellIs" priority="5001" operator="equal">
      <formula>1</formula>
    </cfRule>
  </conditionalFormatting>
  <conditionalFormatting sqref="BF491">
    <cfRule type="cellIs" priority="5000" operator="equal">
      <formula>1</formula>
    </cfRule>
  </conditionalFormatting>
  <conditionalFormatting sqref="BJ491 BL491">
    <cfRule type="cellIs" priority="4999" operator="equal">
      <formula>1</formula>
    </cfRule>
  </conditionalFormatting>
  <conditionalFormatting sqref="BK491">
    <cfRule type="cellIs" priority="4998" operator="equal">
      <formula>1</formula>
    </cfRule>
  </conditionalFormatting>
  <conditionalFormatting sqref="BI491">
    <cfRule type="cellIs" priority="4997" operator="equal">
      <formula>1</formula>
    </cfRule>
  </conditionalFormatting>
  <conditionalFormatting sqref="BH492">
    <cfRule type="cellIs" priority="4996" operator="equal">
      <formula>1</formula>
    </cfRule>
  </conditionalFormatting>
  <conditionalFormatting sqref="BE492">
    <cfRule type="cellIs" priority="4995" operator="equal">
      <formula>1</formula>
    </cfRule>
  </conditionalFormatting>
  <conditionalFormatting sqref="BG492">
    <cfRule type="cellIs" priority="4994" operator="equal">
      <formula>1</formula>
    </cfRule>
  </conditionalFormatting>
  <conditionalFormatting sqref="BF492">
    <cfRule type="cellIs" priority="4993" operator="equal">
      <formula>1</formula>
    </cfRule>
  </conditionalFormatting>
  <conditionalFormatting sqref="BJ492 BL492">
    <cfRule type="cellIs" priority="4992" operator="equal">
      <formula>1</formula>
    </cfRule>
  </conditionalFormatting>
  <conditionalFormatting sqref="BK492">
    <cfRule type="cellIs" priority="4991" operator="equal">
      <formula>1</formula>
    </cfRule>
  </conditionalFormatting>
  <conditionalFormatting sqref="BI492">
    <cfRule type="cellIs" priority="4990" operator="equal">
      <formula>1</formula>
    </cfRule>
  </conditionalFormatting>
  <conditionalFormatting sqref="BH493">
    <cfRule type="cellIs" priority="4989" operator="equal">
      <formula>1</formula>
    </cfRule>
  </conditionalFormatting>
  <conditionalFormatting sqref="BE493">
    <cfRule type="cellIs" priority="4988" operator="equal">
      <formula>1</formula>
    </cfRule>
  </conditionalFormatting>
  <conditionalFormatting sqref="BG493">
    <cfRule type="cellIs" priority="4987" operator="equal">
      <formula>1</formula>
    </cfRule>
  </conditionalFormatting>
  <conditionalFormatting sqref="BF493">
    <cfRule type="cellIs" priority="4986" operator="equal">
      <formula>1</formula>
    </cfRule>
  </conditionalFormatting>
  <conditionalFormatting sqref="BJ493 BL493">
    <cfRule type="cellIs" priority="4985" operator="equal">
      <formula>1</formula>
    </cfRule>
  </conditionalFormatting>
  <conditionalFormatting sqref="BK493">
    <cfRule type="cellIs" priority="4984" operator="equal">
      <formula>1</formula>
    </cfRule>
  </conditionalFormatting>
  <conditionalFormatting sqref="BI493">
    <cfRule type="cellIs" priority="4983" operator="equal">
      <formula>1</formula>
    </cfRule>
  </conditionalFormatting>
  <conditionalFormatting sqref="BH494">
    <cfRule type="cellIs" priority="4982" operator="equal">
      <formula>1</formula>
    </cfRule>
  </conditionalFormatting>
  <conditionalFormatting sqref="BE494">
    <cfRule type="cellIs" priority="4981" operator="equal">
      <formula>1</formula>
    </cfRule>
  </conditionalFormatting>
  <conditionalFormatting sqref="BG494">
    <cfRule type="cellIs" priority="4980" operator="equal">
      <formula>1</formula>
    </cfRule>
  </conditionalFormatting>
  <conditionalFormatting sqref="BF494">
    <cfRule type="cellIs" priority="4979" operator="equal">
      <formula>1</formula>
    </cfRule>
  </conditionalFormatting>
  <conditionalFormatting sqref="BJ494 BL494">
    <cfRule type="cellIs" priority="4978" operator="equal">
      <formula>1</formula>
    </cfRule>
  </conditionalFormatting>
  <conditionalFormatting sqref="BK494">
    <cfRule type="cellIs" priority="4977" operator="equal">
      <formula>1</formula>
    </cfRule>
  </conditionalFormatting>
  <conditionalFormatting sqref="BI494">
    <cfRule type="cellIs" priority="4976" operator="equal">
      <formula>1</formula>
    </cfRule>
  </conditionalFormatting>
  <conditionalFormatting sqref="BH495">
    <cfRule type="cellIs" priority="4975" operator="equal">
      <formula>1</formula>
    </cfRule>
  </conditionalFormatting>
  <conditionalFormatting sqref="BE495">
    <cfRule type="cellIs" priority="4974" operator="equal">
      <formula>1</formula>
    </cfRule>
  </conditionalFormatting>
  <conditionalFormatting sqref="BG495">
    <cfRule type="cellIs" priority="4973" operator="equal">
      <formula>1</formula>
    </cfRule>
  </conditionalFormatting>
  <conditionalFormatting sqref="BF495">
    <cfRule type="cellIs" priority="4972" operator="equal">
      <formula>1</formula>
    </cfRule>
  </conditionalFormatting>
  <conditionalFormatting sqref="BJ495 BL495">
    <cfRule type="cellIs" priority="4971" operator="equal">
      <formula>1</formula>
    </cfRule>
  </conditionalFormatting>
  <conditionalFormatting sqref="BK495">
    <cfRule type="cellIs" priority="4970" operator="equal">
      <formula>1</formula>
    </cfRule>
  </conditionalFormatting>
  <conditionalFormatting sqref="BI495">
    <cfRule type="cellIs" priority="4969" operator="equal">
      <formula>1</formula>
    </cfRule>
  </conditionalFormatting>
  <conditionalFormatting sqref="BH496">
    <cfRule type="cellIs" priority="4968" operator="equal">
      <formula>1</formula>
    </cfRule>
  </conditionalFormatting>
  <conditionalFormatting sqref="BE496">
    <cfRule type="cellIs" priority="4967" operator="equal">
      <formula>1</formula>
    </cfRule>
  </conditionalFormatting>
  <conditionalFormatting sqref="BG496">
    <cfRule type="cellIs" priority="4966" operator="equal">
      <formula>1</formula>
    </cfRule>
  </conditionalFormatting>
  <conditionalFormatting sqref="BF496">
    <cfRule type="cellIs" priority="4965" operator="equal">
      <formula>1</formula>
    </cfRule>
  </conditionalFormatting>
  <conditionalFormatting sqref="BJ496 BL496">
    <cfRule type="cellIs" priority="4964" operator="equal">
      <formula>1</formula>
    </cfRule>
  </conditionalFormatting>
  <conditionalFormatting sqref="BK496">
    <cfRule type="cellIs" priority="4963" operator="equal">
      <formula>1</formula>
    </cfRule>
  </conditionalFormatting>
  <conditionalFormatting sqref="BI496">
    <cfRule type="cellIs" priority="4962" operator="equal">
      <formula>1</formula>
    </cfRule>
  </conditionalFormatting>
  <conditionalFormatting sqref="BH497">
    <cfRule type="cellIs" priority="4961" operator="equal">
      <formula>1</formula>
    </cfRule>
  </conditionalFormatting>
  <conditionalFormatting sqref="BE497">
    <cfRule type="cellIs" priority="4960" operator="equal">
      <formula>1</formula>
    </cfRule>
  </conditionalFormatting>
  <conditionalFormatting sqref="BG497">
    <cfRule type="cellIs" priority="4959" operator="equal">
      <formula>1</formula>
    </cfRule>
  </conditionalFormatting>
  <conditionalFormatting sqref="BF497">
    <cfRule type="cellIs" priority="4958" operator="equal">
      <formula>1</formula>
    </cfRule>
  </conditionalFormatting>
  <conditionalFormatting sqref="BJ497 BL497">
    <cfRule type="cellIs" priority="4957" operator="equal">
      <formula>1</formula>
    </cfRule>
  </conditionalFormatting>
  <conditionalFormatting sqref="BK497">
    <cfRule type="cellIs" priority="4956" operator="equal">
      <formula>1</formula>
    </cfRule>
  </conditionalFormatting>
  <conditionalFormatting sqref="BI497">
    <cfRule type="cellIs" priority="4955" operator="equal">
      <formula>1</formula>
    </cfRule>
  </conditionalFormatting>
  <conditionalFormatting sqref="BH498">
    <cfRule type="cellIs" priority="4954" operator="equal">
      <formula>1</formula>
    </cfRule>
  </conditionalFormatting>
  <conditionalFormatting sqref="BE498">
    <cfRule type="cellIs" priority="4953" operator="equal">
      <formula>1</formula>
    </cfRule>
  </conditionalFormatting>
  <conditionalFormatting sqref="BG498">
    <cfRule type="cellIs" priority="4952" operator="equal">
      <formula>1</formula>
    </cfRule>
  </conditionalFormatting>
  <conditionalFormatting sqref="BF498">
    <cfRule type="cellIs" priority="4951" operator="equal">
      <formula>1</formula>
    </cfRule>
  </conditionalFormatting>
  <conditionalFormatting sqref="BJ498 BL498">
    <cfRule type="cellIs" priority="4950" operator="equal">
      <formula>1</formula>
    </cfRule>
  </conditionalFormatting>
  <conditionalFormatting sqref="BK498">
    <cfRule type="cellIs" priority="4949" operator="equal">
      <formula>1</formula>
    </cfRule>
  </conditionalFormatting>
  <conditionalFormatting sqref="BI498">
    <cfRule type="cellIs" priority="4948" operator="equal">
      <formula>1</formula>
    </cfRule>
  </conditionalFormatting>
  <conditionalFormatting sqref="BH499">
    <cfRule type="cellIs" priority="4947" operator="equal">
      <formula>1</formula>
    </cfRule>
  </conditionalFormatting>
  <conditionalFormatting sqref="BE499">
    <cfRule type="cellIs" priority="4946" operator="equal">
      <formula>1</formula>
    </cfRule>
  </conditionalFormatting>
  <conditionalFormatting sqref="BG499">
    <cfRule type="cellIs" priority="4945" operator="equal">
      <formula>1</formula>
    </cfRule>
  </conditionalFormatting>
  <conditionalFormatting sqref="BF499">
    <cfRule type="cellIs" priority="4944" operator="equal">
      <formula>1</formula>
    </cfRule>
  </conditionalFormatting>
  <conditionalFormatting sqref="BJ499 BL499">
    <cfRule type="cellIs" priority="4943" operator="equal">
      <formula>1</formula>
    </cfRule>
  </conditionalFormatting>
  <conditionalFormatting sqref="BK499">
    <cfRule type="cellIs" priority="4942" operator="equal">
      <formula>1</formula>
    </cfRule>
  </conditionalFormatting>
  <conditionalFormatting sqref="BI499">
    <cfRule type="cellIs" priority="4941" operator="equal">
      <formula>1</formula>
    </cfRule>
  </conditionalFormatting>
  <conditionalFormatting sqref="BH500">
    <cfRule type="cellIs" priority="4940" operator="equal">
      <formula>1</formula>
    </cfRule>
  </conditionalFormatting>
  <conditionalFormatting sqref="BE500">
    <cfRule type="cellIs" priority="4939" operator="equal">
      <formula>1</formula>
    </cfRule>
  </conditionalFormatting>
  <conditionalFormatting sqref="BG500">
    <cfRule type="cellIs" priority="4938" operator="equal">
      <formula>1</formula>
    </cfRule>
  </conditionalFormatting>
  <conditionalFormatting sqref="BF500">
    <cfRule type="cellIs" priority="4937" operator="equal">
      <formula>1</formula>
    </cfRule>
  </conditionalFormatting>
  <conditionalFormatting sqref="BJ500 BL500">
    <cfRule type="cellIs" priority="4936" operator="equal">
      <formula>1</formula>
    </cfRule>
  </conditionalFormatting>
  <conditionalFormatting sqref="BK500">
    <cfRule type="cellIs" priority="4935" operator="equal">
      <formula>1</formula>
    </cfRule>
  </conditionalFormatting>
  <conditionalFormatting sqref="BI500">
    <cfRule type="cellIs" priority="4934" operator="equal">
      <formula>1</formula>
    </cfRule>
  </conditionalFormatting>
  <conditionalFormatting sqref="BH501">
    <cfRule type="cellIs" priority="4933" operator="equal">
      <formula>1</formula>
    </cfRule>
  </conditionalFormatting>
  <conditionalFormatting sqref="BE501">
    <cfRule type="cellIs" priority="4932" operator="equal">
      <formula>1</formula>
    </cfRule>
  </conditionalFormatting>
  <conditionalFormatting sqref="BG501">
    <cfRule type="cellIs" priority="4931" operator="equal">
      <formula>1</formula>
    </cfRule>
  </conditionalFormatting>
  <conditionalFormatting sqref="BF501">
    <cfRule type="cellIs" priority="4930" operator="equal">
      <formula>1</formula>
    </cfRule>
  </conditionalFormatting>
  <conditionalFormatting sqref="BJ501 BL501">
    <cfRule type="cellIs" priority="4929" operator="equal">
      <formula>1</formula>
    </cfRule>
  </conditionalFormatting>
  <conditionalFormatting sqref="BK501">
    <cfRule type="cellIs" priority="4928" operator="equal">
      <formula>1</formula>
    </cfRule>
  </conditionalFormatting>
  <conditionalFormatting sqref="BI501">
    <cfRule type="cellIs" priority="4927" operator="equal">
      <formula>1</formula>
    </cfRule>
  </conditionalFormatting>
  <conditionalFormatting sqref="BH502">
    <cfRule type="cellIs" priority="4926" operator="equal">
      <formula>1</formula>
    </cfRule>
  </conditionalFormatting>
  <conditionalFormatting sqref="BE502">
    <cfRule type="cellIs" priority="4925" operator="equal">
      <formula>1</formula>
    </cfRule>
  </conditionalFormatting>
  <conditionalFormatting sqref="BG502">
    <cfRule type="cellIs" priority="4924" operator="equal">
      <formula>1</formula>
    </cfRule>
  </conditionalFormatting>
  <conditionalFormatting sqref="BF502">
    <cfRule type="cellIs" priority="4923" operator="equal">
      <formula>1</formula>
    </cfRule>
  </conditionalFormatting>
  <conditionalFormatting sqref="BJ502 BL502">
    <cfRule type="cellIs" priority="4922" operator="equal">
      <formula>1</formula>
    </cfRule>
  </conditionalFormatting>
  <conditionalFormatting sqref="BK502">
    <cfRule type="cellIs" priority="4921" operator="equal">
      <formula>1</formula>
    </cfRule>
  </conditionalFormatting>
  <conditionalFormatting sqref="BI502">
    <cfRule type="cellIs" priority="4920" operator="equal">
      <formula>1</formula>
    </cfRule>
  </conditionalFormatting>
  <conditionalFormatting sqref="BH503">
    <cfRule type="cellIs" priority="4919" operator="equal">
      <formula>1</formula>
    </cfRule>
  </conditionalFormatting>
  <conditionalFormatting sqref="BE503">
    <cfRule type="cellIs" priority="4918" operator="equal">
      <formula>1</formula>
    </cfRule>
  </conditionalFormatting>
  <conditionalFormatting sqref="BG503">
    <cfRule type="cellIs" priority="4917" operator="equal">
      <formula>1</formula>
    </cfRule>
  </conditionalFormatting>
  <conditionalFormatting sqref="BF503">
    <cfRule type="cellIs" priority="4916" operator="equal">
      <formula>1</formula>
    </cfRule>
  </conditionalFormatting>
  <conditionalFormatting sqref="BJ503 BL503">
    <cfRule type="cellIs" priority="4915" operator="equal">
      <formula>1</formula>
    </cfRule>
  </conditionalFormatting>
  <conditionalFormatting sqref="BK503">
    <cfRule type="cellIs" priority="4914" operator="equal">
      <formula>1</formula>
    </cfRule>
  </conditionalFormatting>
  <conditionalFormatting sqref="BI503">
    <cfRule type="cellIs" priority="4913" operator="equal">
      <formula>1</formula>
    </cfRule>
  </conditionalFormatting>
  <conditionalFormatting sqref="BH504">
    <cfRule type="cellIs" priority="4912" operator="equal">
      <formula>1</formula>
    </cfRule>
  </conditionalFormatting>
  <conditionalFormatting sqref="BE504">
    <cfRule type="cellIs" priority="4911" operator="equal">
      <formula>1</formula>
    </cfRule>
  </conditionalFormatting>
  <conditionalFormatting sqref="BG504">
    <cfRule type="cellIs" priority="4910" operator="equal">
      <formula>1</formula>
    </cfRule>
  </conditionalFormatting>
  <conditionalFormatting sqref="BF504">
    <cfRule type="cellIs" priority="4909" operator="equal">
      <formula>1</formula>
    </cfRule>
  </conditionalFormatting>
  <conditionalFormatting sqref="BJ504 BL504">
    <cfRule type="cellIs" priority="4908" operator="equal">
      <formula>1</formula>
    </cfRule>
  </conditionalFormatting>
  <conditionalFormatting sqref="BK504">
    <cfRule type="cellIs" priority="4907" operator="equal">
      <formula>1</formula>
    </cfRule>
  </conditionalFormatting>
  <conditionalFormatting sqref="BI504">
    <cfRule type="cellIs" priority="4906" operator="equal">
      <formula>1</formula>
    </cfRule>
  </conditionalFormatting>
  <conditionalFormatting sqref="BH505">
    <cfRule type="cellIs" priority="4905" operator="equal">
      <formula>1</formula>
    </cfRule>
  </conditionalFormatting>
  <conditionalFormatting sqref="BE505">
    <cfRule type="cellIs" priority="4904" operator="equal">
      <formula>1</formula>
    </cfRule>
  </conditionalFormatting>
  <conditionalFormatting sqref="BG505">
    <cfRule type="cellIs" priority="4903" operator="equal">
      <formula>1</formula>
    </cfRule>
  </conditionalFormatting>
  <conditionalFormatting sqref="BF505">
    <cfRule type="cellIs" priority="4902" operator="equal">
      <formula>1</formula>
    </cfRule>
  </conditionalFormatting>
  <conditionalFormatting sqref="BJ505 BL505">
    <cfRule type="cellIs" priority="4901" operator="equal">
      <formula>1</formula>
    </cfRule>
  </conditionalFormatting>
  <conditionalFormatting sqref="BK505">
    <cfRule type="cellIs" priority="4900" operator="equal">
      <formula>1</formula>
    </cfRule>
  </conditionalFormatting>
  <conditionalFormatting sqref="BI505">
    <cfRule type="cellIs" priority="4899" operator="equal">
      <formula>1</formula>
    </cfRule>
  </conditionalFormatting>
  <conditionalFormatting sqref="BH506">
    <cfRule type="cellIs" priority="4898" operator="equal">
      <formula>1</formula>
    </cfRule>
  </conditionalFormatting>
  <conditionalFormatting sqref="BE506">
    <cfRule type="cellIs" priority="4897" operator="equal">
      <formula>1</formula>
    </cfRule>
  </conditionalFormatting>
  <conditionalFormatting sqref="BG506">
    <cfRule type="cellIs" priority="4896" operator="equal">
      <formula>1</formula>
    </cfRule>
  </conditionalFormatting>
  <conditionalFormatting sqref="BF506">
    <cfRule type="cellIs" priority="4895" operator="equal">
      <formula>1</formula>
    </cfRule>
  </conditionalFormatting>
  <conditionalFormatting sqref="BJ506 BL506">
    <cfRule type="cellIs" priority="4894" operator="equal">
      <formula>1</formula>
    </cfRule>
  </conditionalFormatting>
  <conditionalFormatting sqref="BK506">
    <cfRule type="cellIs" priority="4893" operator="equal">
      <formula>1</formula>
    </cfRule>
  </conditionalFormatting>
  <conditionalFormatting sqref="BI506">
    <cfRule type="cellIs" priority="4892" operator="equal">
      <formula>1</formula>
    </cfRule>
  </conditionalFormatting>
  <conditionalFormatting sqref="BH507">
    <cfRule type="cellIs" priority="4891" operator="equal">
      <formula>1</formula>
    </cfRule>
  </conditionalFormatting>
  <conditionalFormatting sqref="BE507">
    <cfRule type="cellIs" priority="4890" operator="equal">
      <formula>1</formula>
    </cfRule>
  </conditionalFormatting>
  <conditionalFormatting sqref="BG507">
    <cfRule type="cellIs" priority="4889" operator="equal">
      <formula>1</formula>
    </cfRule>
  </conditionalFormatting>
  <conditionalFormatting sqref="BF507">
    <cfRule type="cellIs" priority="4888" operator="equal">
      <formula>1</formula>
    </cfRule>
  </conditionalFormatting>
  <conditionalFormatting sqref="BJ507 BL507">
    <cfRule type="cellIs" priority="4887" operator="equal">
      <formula>1</formula>
    </cfRule>
  </conditionalFormatting>
  <conditionalFormatting sqref="BK507">
    <cfRule type="cellIs" priority="4886" operator="equal">
      <formula>1</formula>
    </cfRule>
  </conditionalFormatting>
  <conditionalFormatting sqref="BI507">
    <cfRule type="cellIs" priority="4885" operator="equal">
      <formula>1</formula>
    </cfRule>
  </conditionalFormatting>
  <conditionalFormatting sqref="BH508">
    <cfRule type="cellIs" priority="4884" operator="equal">
      <formula>1</formula>
    </cfRule>
  </conditionalFormatting>
  <conditionalFormatting sqref="BE508">
    <cfRule type="cellIs" priority="4883" operator="equal">
      <formula>1</formula>
    </cfRule>
  </conditionalFormatting>
  <conditionalFormatting sqref="BG508">
    <cfRule type="cellIs" priority="4882" operator="equal">
      <formula>1</formula>
    </cfRule>
  </conditionalFormatting>
  <conditionalFormatting sqref="BF508">
    <cfRule type="cellIs" priority="4881" operator="equal">
      <formula>1</formula>
    </cfRule>
  </conditionalFormatting>
  <conditionalFormatting sqref="BJ508 BL508">
    <cfRule type="cellIs" priority="4880" operator="equal">
      <formula>1</formula>
    </cfRule>
  </conditionalFormatting>
  <conditionalFormatting sqref="BK508">
    <cfRule type="cellIs" priority="4879" operator="equal">
      <formula>1</formula>
    </cfRule>
  </conditionalFormatting>
  <conditionalFormatting sqref="BI508">
    <cfRule type="cellIs" priority="4878" operator="equal">
      <formula>1</formula>
    </cfRule>
  </conditionalFormatting>
  <conditionalFormatting sqref="BH509">
    <cfRule type="cellIs" priority="4877" operator="equal">
      <formula>1</formula>
    </cfRule>
  </conditionalFormatting>
  <conditionalFormatting sqref="BE509">
    <cfRule type="cellIs" priority="4876" operator="equal">
      <formula>1</formula>
    </cfRule>
  </conditionalFormatting>
  <conditionalFormatting sqref="BG509">
    <cfRule type="cellIs" priority="4875" operator="equal">
      <formula>1</formula>
    </cfRule>
  </conditionalFormatting>
  <conditionalFormatting sqref="BF509">
    <cfRule type="cellIs" priority="4874" operator="equal">
      <formula>1</formula>
    </cfRule>
  </conditionalFormatting>
  <conditionalFormatting sqref="BJ509 BL509">
    <cfRule type="cellIs" priority="4873" operator="equal">
      <formula>1</formula>
    </cfRule>
  </conditionalFormatting>
  <conditionalFormatting sqref="BK509">
    <cfRule type="cellIs" priority="4872" operator="equal">
      <formula>1</formula>
    </cfRule>
  </conditionalFormatting>
  <conditionalFormatting sqref="BI509">
    <cfRule type="cellIs" priority="4871" operator="equal">
      <formula>1</formula>
    </cfRule>
  </conditionalFormatting>
  <conditionalFormatting sqref="BH510">
    <cfRule type="cellIs" priority="4870" operator="equal">
      <formula>1</formula>
    </cfRule>
  </conditionalFormatting>
  <conditionalFormatting sqref="BE510">
    <cfRule type="cellIs" priority="4869" operator="equal">
      <formula>1</formula>
    </cfRule>
  </conditionalFormatting>
  <conditionalFormatting sqref="BG510">
    <cfRule type="cellIs" priority="4868" operator="equal">
      <formula>1</formula>
    </cfRule>
  </conditionalFormatting>
  <conditionalFormatting sqref="BF510">
    <cfRule type="cellIs" priority="4867" operator="equal">
      <formula>1</formula>
    </cfRule>
  </conditionalFormatting>
  <conditionalFormatting sqref="BJ510 BL510">
    <cfRule type="cellIs" priority="4866" operator="equal">
      <formula>1</formula>
    </cfRule>
  </conditionalFormatting>
  <conditionalFormatting sqref="BK510">
    <cfRule type="cellIs" priority="4865" operator="equal">
      <formula>1</formula>
    </cfRule>
  </conditionalFormatting>
  <conditionalFormatting sqref="BI510">
    <cfRule type="cellIs" priority="4864" operator="equal">
      <formula>1</formula>
    </cfRule>
  </conditionalFormatting>
  <conditionalFormatting sqref="BH511">
    <cfRule type="cellIs" priority="4863" operator="equal">
      <formula>1</formula>
    </cfRule>
  </conditionalFormatting>
  <conditionalFormatting sqref="BE511">
    <cfRule type="cellIs" priority="4862" operator="equal">
      <formula>1</formula>
    </cfRule>
  </conditionalFormatting>
  <conditionalFormatting sqref="BG511">
    <cfRule type="cellIs" priority="4861" operator="equal">
      <formula>1</formula>
    </cfRule>
  </conditionalFormatting>
  <conditionalFormatting sqref="BF511">
    <cfRule type="cellIs" priority="4860" operator="equal">
      <formula>1</formula>
    </cfRule>
  </conditionalFormatting>
  <conditionalFormatting sqref="BJ511 BL511">
    <cfRule type="cellIs" priority="4859" operator="equal">
      <formula>1</formula>
    </cfRule>
  </conditionalFormatting>
  <conditionalFormatting sqref="BK511">
    <cfRule type="cellIs" priority="4858" operator="equal">
      <formula>1</formula>
    </cfRule>
  </conditionalFormatting>
  <conditionalFormatting sqref="BI511">
    <cfRule type="cellIs" priority="4857" operator="equal">
      <formula>1</formula>
    </cfRule>
  </conditionalFormatting>
  <conditionalFormatting sqref="BH512">
    <cfRule type="cellIs" priority="4856" operator="equal">
      <formula>1</formula>
    </cfRule>
  </conditionalFormatting>
  <conditionalFormatting sqref="BE512">
    <cfRule type="cellIs" priority="4855" operator="equal">
      <formula>1</formula>
    </cfRule>
  </conditionalFormatting>
  <conditionalFormatting sqref="BG512">
    <cfRule type="cellIs" priority="4854" operator="equal">
      <formula>1</formula>
    </cfRule>
  </conditionalFormatting>
  <conditionalFormatting sqref="BF512">
    <cfRule type="cellIs" priority="4853" operator="equal">
      <formula>1</formula>
    </cfRule>
  </conditionalFormatting>
  <conditionalFormatting sqref="BJ512 BL512">
    <cfRule type="cellIs" priority="4852" operator="equal">
      <formula>1</formula>
    </cfRule>
  </conditionalFormatting>
  <conditionalFormatting sqref="BK512">
    <cfRule type="cellIs" priority="4851" operator="equal">
      <formula>1</formula>
    </cfRule>
  </conditionalFormatting>
  <conditionalFormatting sqref="BI512">
    <cfRule type="cellIs" priority="4850" operator="equal">
      <formula>1</formula>
    </cfRule>
  </conditionalFormatting>
  <conditionalFormatting sqref="BH513">
    <cfRule type="cellIs" priority="4849" operator="equal">
      <formula>1</formula>
    </cfRule>
  </conditionalFormatting>
  <conditionalFormatting sqref="BE513">
    <cfRule type="cellIs" priority="4848" operator="equal">
      <formula>1</formula>
    </cfRule>
  </conditionalFormatting>
  <conditionalFormatting sqref="BG513">
    <cfRule type="cellIs" priority="4847" operator="equal">
      <formula>1</formula>
    </cfRule>
  </conditionalFormatting>
  <conditionalFormatting sqref="BF513">
    <cfRule type="cellIs" priority="4846" operator="equal">
      <formula>1</formula>
    </cfRule>
  </conditionalFormatting>
  <conditionalFormatting sqref="BJ513 BL513">
    <cfRule type="cellIs" priority="4845" operator="equal">
      <formula>1</formula>
    </cfRule>
  </conditionalFormatting>
  <conditionalFormatting sqref="BK513">
    <cfRule type="cellIs" priority="4844" operator="equal">
      <formula>1</formula>
    </cfRule>
  </conditionalFormatting>
  <conditionalFormatting sqref="BI513">
    <cfRule type="cellIs" priority="4843" operator="equal">
      <formula>1</formula>
    </cfRule>
  </conditionalFormatting>
  <conditionalFormatting sqref="BH514">
    <cfRule type="cellIs" priority="4842" operator="equal">
      <formula>1</formula>
    </cfRule>
  </conditionalFormatting>
  <conditionalFormatting sqref="BE514">
    <cfRule type="cellIs" priority="4841" operator="equal">
      <formula>1</formula>
    </cfRule>
  </conditionalFormatting>
  <conditionalFormatting sqref="BG514">
    <cfRule type="cellIs" priority="4840" operator="equal">
      <formula>1</formula>
    </cfRule>
  </conditionalFormatting>
  <conditionalFormatting sqref="BF514">
    <cfRule type="cellIs" priority="4839" operator="equal">
      <formula>1</formula>
    </cfRule>
  </conditionalFormatting>
  <conditionalFormatting sqref="BJ514 BL514">
    <cfRule type="cellIs" priority="4838" operator="equal">
      <formula>1</formula>
    </cfRule>
  </conditionalFormatting>
  <conditionalFormatting sqref="BK514">
    <cfRule type="cellIs" priority="4837" operator="equal">
      <formula>1</formula>
    </cfRule>
  </conditionalFormatting>
  <conditionalFormatting sqref="BI514">
    <cfRule type="cellIs" priority="4836" operator="equal">
      <formula>1</formula>
    </cfRule>
  </conditionalFormatting>
  <conditionalFormatting sqref="BH515">
    <cfRule type="cellIs" priority="4835" operator="equal">
      <formula>1</formula>
    </cfRule>
  </conditionalFormatting>
  <conditionalFormatting sqref="BE515">
    <cfRule type="cellIs" priority="4834" operator="equal">
      <formula>1</formula>
    </cfRule>
  </conditionalFormatting>
  <conditionalFormatting sqref="BG515">
    <cfRule type="cellIs" priority="4833" operator="equal">
      <formula>1</formula>
    </cfRule>
  </conditionalFormatting>
  <conditionalFormatting sqref="BF515">
    <cfRule type="cellIs" priority="4832" operator="equal">
      <formula>1</formula>
    </cfRule>
  </conditionalFormatting>
  <conditionalFormatting sqref="BJ515 BL515">
    <cfRule type="cellIs" priority="4831" operator="equal">
      <formula>1</formula>
    </cfRule>
  </conditionalFormatting>
  <conditionalFormatting sqref="BK515">
    <cfRule type="cellIs" priority="4830" operator="equal">
      <formula>1</formula>
    </cfRule>
  </conditionalFormatting>
  <conditionalFormatting sqref="BI515">
    <cfRule type="cellIs" priority="4829" operator="equal">
      <formula>1</formula>
    </cfRule>
  </conditionalFormatting>
  <conditionalFormatting sqref="BH516">
    <cfRule type="cellIs" priority="4828" operator="equal">
      <formula>1</formula>
    </cfRule>
  </conditionalFormatting>
  <conditionalFormatting sqref="BE516">
    <cfRule type="cellIs" priority="4827" operator="equal">
      <formula>1</formula>
    </cfRule>
  </conditionalFormatting>
  <conditionalFormatting sqref="BG516">
    <cfRule type="cellIs" priority="4826" operator="equal">
      <formula>1</formula>
    </cfRule>
  </conditionalFormatting>
  <conditionalFormatting sqref="BF516">
    <cfRule type="cellIs" priority="4825" operator="equal">
      <formula>1</formula>
    </cfRule>
  </conditionalFormatting>
  <conditionalFormatting sqref="BJ516 BL516">
    <cfRule type="cellIs" priority="4824" operator="equal">
      <formula>1</formula>
    </cfRule>
  </conditionalFormatting>
  <conditionalFormatting sqref="BK516">
    <cfRule type="cellIs" priority="4823" operator="equal">
      <formula>1</formula>
    </cfRule>
  </conditionalFormatting>
  <conditionalFormatting sqref="BI516">
    <cfRule type="cellIs" priority="4822" operator="equal">
      <formula>1</formula>
    </cfRule>
  </conditionalFormatting>
  <conditionalFormatting sqref="BH517">
    <cfRule type="cellIs" priority="4821" operator="equal">
      <formula>1</formula>
    </cfRule>
  </conditionalFormatting>
  <conditionalFormatting sqref="BE517">
    <cfRule type="cellIs" priority="4820" operator="equal">
      <formula>1</formula>
    </cfRule>
  </conditionalFormatting>
  <conditionalFormatting sqref="BG517">
    <cfRule type="cellIs" priority="4819" operator="equal">
      <formula>1</formula>
    </cfRule>
  </conditionalFormatting>
  <conditionalFormatting sqref="BF517">
    <cfRule type="cellIs" priority="4818" operator="equal">
      <formula>1</formula>
    </cfRule>
  </conditionalFormatting>
  <conditionalFormatting sqref="BJ517 BL517">
    <cfRule type="cellIs" priority="4817" operator="equal">
      <formula>1</formula>
    </cfRule>
  </conditionalFormatting>
  <conditionalFormatting sqref="BK517">
    <cfRule type="cellIs" priority="4816" operator="equal">
      <formula>1</formula>
    </cfRule>
  </conditionalFormatting>
  <conditionalFormatting sqref="BI517">
    <cfRule type="cellIs" priority="4815" operator="equal">
      <formula>1</formula>
    </cfRule>
  </conditionalFormatting>
  <conditionalFormatting sqref="BH518">
    <cfRule type="cellIs" priority="4814" operator="equal">
      <formula>1</formula>
    </cfRule>
  </conditionalFormatting>
  <conditionalFormatting sqref="BE518">
    <cfRule type="cellIs" priority="4813" operator="equal">
      <formula>1</formula>
    </cfRule>
  </conditionalFormatting>
  <conditionalFormatting sqref="BG518">
    <cfRule type="cellIs" priority="4812" operator="equal">
      <formula>1</formula>
    </cfRule>
  </conditionalFormatting>
  <conditionalFormatting sqref="BF518">
    <cfRule type="cellIs" priority="4811" operator="equal">
      <formula>1</formula>
    </cfRule>
  </conditionalFormatting>
  <conditionalFormatting sqref="BJ518 BL518">
    <cfRule type="cellIs" priority="4810" operator="equal">
      <formula>1</formula>
    </cfRule>
  </conditionalFormatting>
  <conditionalFormatting sqref="BK518">
    <cfRule type="cellIs" priority="4809" operator="equal">
      <formula>1</formula>
    </cfRule>
  </conditionalFormatting>
  <conditionalFormatting sqref="BI518">
    <cfRule type="cellIs" priority="4808" operator="equal">
      <formula>1</formula>
    </cfRule>
  </conditionalFormatting>
  <conditionalFormatting sqref="BH519">
    <cfRule type="cellIs" priority="4807" operator="equal">
      <formula>1</formula>
    </cfRule>
  </conditionalFormatting>
  <conditionalFormatting sqref="BE519">
    <cfRule type="cellIs" priority="4806" operator="equal">
      <formula>1</formula>
    </cfRule>
  </conditionalFormatting>
  <conditionalFormatting sqref="BG519">
    <cfRule type="cellIs" priority="4805" operator="equal">
      <formula>1</formula>
    </cfRule>
  </conditionalFormatting>
  <conditionalFormatting sqref="BF519">
    <cfRule type="cellIs" priority="4804" operator="equal">
      <formula>1</formula>
    </cfRule>
  </conditionalFormatting>
  <conditionalFormatting sqref="BJ519 BL519">
    <cfRule type="cellIs" priority="4803" operator="equal">
      <formula>1</formula>
    </cfRule>
  </conditionalFormatting>
  <conditionalFormatting sqref="BK519">
    <cfRule type="cellIs" priority="4802" operator="equal">
      <formula>1</formula>
    </cfRule>
  </conditionalFormatting>
  <conditionalFormatting sqref="BI519">
    <cfRule type="cellIs" priority="4801" operator="equal">
      <formula>1</formula>
    </cfRule>
  </conditionalFormatting>
  <conditionalFormatting sqref="BH520">
    <cfRule type="cellIs" priority="4800" operator="equal">
      <formula>1</formula>
    </cfRule>
  </conditionalFormatting>
  <conditionalFormatting sqref="BE520">
    <cfRule type="cellIs" priority="4799" operator="equal">
      <formula>1</formula>
    </cfRule>
  </conditionalFormatting>
  <conditionalFormatting sqref="BG520">
    <cfRule type="cellIs" priority="4798" operator="equal">
      <formula>1</formula>
    </cfRule>
  </conditionalFormatting>
  <conditionalFormatting sqref="BF520">
    <cfRule type="cellIs" priority="4797" operator="equal">
      <formula>1</formula>
    </cfRule>
  </conditionalFormatting>
  <conditionalFormatting sqref="BJ520 BL520">
    <cfRule type="cellIs" priority="4796" operator="equal">
      <formula>1</formula>
    </cfRule>
  </conditionalFormatting>
  <conditionalFormatting sqref="BK520">
    <cfRule type="cellIs" priority="4795" operator="equal">
      <formula>1</formula>
    </cfRule>
  </conditionalFormatting>
  <conditionalFormatting sqref="BI520">
    <cfRule type="cellIs" priority="4794" operator="equal">
      <formula>1</formula>
    </cfRule>
  </conditionalFormatting>
  <conditionalFormatting sqref="BH521">
    <cfRule type="cellIs" priority="4793" operator="equal">
      <formula>1</formula>
    </cfRule>
  </conditionalFormatting>
  <conditionalFormatting sqref="BE521">
    <cfRule type="cellIs" priority="4792" operator="equal">
      <formula>1</formula>
    </cfRule>
  </conditionalFormatting>
  <conditionalFormatting sqref="BG521">
    <cfRule type="cellIs" priority="4791" operator="equal">
      <formula>1</formula>
    </cfRule>
  </conditionalFormatting>
  <conditionalFormatting sqref="BF521">
    <cfRule type="cellIs" priority="4790" operator="equal">
      <formula>1</formula>
    </cfRule>
  </conditionalFormatting>
  <conditionalFormatting sqref="BJ521 BL521">
    <cfRule type="cellIs" priority="4789" operator="equal">
      <formula>1</formula>
    </cfRule>
  </conditionalFormatting>
  <conditionalFormatting sqref="BK521">
    <cfRule type="cellIs" priority="4788" operator="equal">
      <formula>1</formula>
    </cfRule>
  </conditionalFormatting>
  <conditionalFormatting sqref="BI521">
    <cfRule type="cellIs" priority="4787" operator="equal">
      <formula>1</formula>
    </cfRule>
  </conditionalFormatting>
  <conditionalFormatting sqref="BH522">
    <cfRule type="cellIs" priority="4786" operator="equal">
      <formula>1</formula>
    </cfRule>
  </conditionalFormatting>
  <conditionalFormatting sqref="BE522">
    <cfRule type="cellIs" priority="4785" operator="equal">
      <formula>1</formula>
    </cfRule>
  </conditionalFormatting>
  <conditionalFormatting sqref="BG522">
    <cfRule type="cellIs" priority="4784" operator="equal">
      <formula>1</formula>
    </cfRule>
  </conditionalFormatting>
  <conditionalFormatting sqref="BF522">
    <cfRule type="cellIs" priority="4783" operator="equal">
      <formula>1</formula>
    </cfRule>
  </conditionalFormatting>
  <conditionalFormatting sqref="BJ522 BL522">
    <cfRule type="cellIs" priority="4782" operator="equal">
      <formula>1</formula>
    </cfRule>
  </conditionalFormatting>
  <conditionalFormatting sqref="BK522">
    <cfRule type="cellIs" priority="4781" operator="equal">
      <formula>1</formula>
    </cfRule>
  </conditionalFormatting>
  <conditionalFormatting sqref="BI522">
    <cfRule type="cellIs" priority="4780" operator="equal">
      <formula>1</formula>
    </cfRule>
  </conditionalFormatting>
  <conditionalFormatting sqref="BH523">
    <cfRule type="cellIs" priority="4779" operator="equal">
      <formula>1</formula>
    </cfRule>
  </conditionalFormatting>
  <conditionalFormatting sqref="BE523">
    <cfRule type="cellIs" priority="4778" operator="equal">
      <formula>1</formula>
    </cfRule>
  </conditionalFormatting>
  <conditionalFormatting sqref="BG523">
    <cfRule type="cellIs" priority="4777" operator="equal">
      <formula>1</formula>
    </cfRule>
  </conditionalFormatting>
  <conditionalFormatting sqref="BF523">
    <cfRule type="cellIs" priority="4776" operator="equal">
      <formula>1</formula>
    </cfRule>
  </conditionalFormatting>
  <conditionalFormatting sqref="BJ523 BL523">
    <cfRule type="cellIs" priority="4775" operator="equal">
      <formula>1</formula>
    </cfRule>
  </conditionalFormatting>
  <conditionalFormatting sqref="BK523">
    <cfRule type="cellIs" priority="4774" operator="equal">
      <formula>1</formula>
    </cfRule>
  </conditionalFormatting>
  <conditionalFormatting sqref="BI523">
    <cfRule type="cellIs" priority="4773" operator="equal">
      <formula>1</formula>
    </cfRule>
  </conditionalFormatting>
  <conditionalFormatting sqref="BH524">
    <cfRule type="cellIs" priority="4772" operator="equal">
      <formula>1</formula>
    </cfRule>
  </conditionalFormatting>
  <conditionalFormatting sqref="BE524">
    <cfRule type="cellIs" priority="4771" operator="equal">
      <formula>1</formula>
    </cfRule>
  </conditionalFormatting>
  <conditionalFormatting sqref="BG524">
    <cfRule type="cellIs" priority="4770" operator="equal">
      <formula>1</formula>
    </cfRule>
  </conditionalFormatting>
  <conditionalFormatting sqref="BF524">
    <cfRule type="cellIs" priority="4769" operator="equal">
      <formula>1</formula>
    </cfRule>
  </conditionalFormatting>
  <conditionalFormatting sqref="BJ524 BL524">
    <cfRule type="cellIs" priority="4768" operator="equal">
      <formula>1</formula>
    </cfRule>
  </conditionalFormatting>
  <conditionalFormatting sqref="BK524">
    <cfRule type="cellIs" priority="4767" operator="equal">
      <formula>1</formula>
    </cfRule>
  </conditionalFormatting>
  <conditionalFormatting sqref="BI524">
    <cfRule type="cellIs" priority="4766" operator="equal">
      <formula>1</formula>
    </cfRule>
  </conditionalFormatting>
  <conditionalFormatting sqref="BH525">
    <cfRule type="cellIs" priority="4765" operator="equal">
      <formula>1</formula>
    </cfRule>
  </conditionalFormatting>
  <conditionalFormatting sqref="BE525">
    <cfRule type="cellIs" priority="4764" operator="equal">
      <formula>1</formula>
    </cfRule>
  </conditionalFormatting>
  <conditionalFormatting sqref="BG525">
    <cfRule type="cellIs" priority="4763" operator="equal">
      <formula>1</formula>
    </cfRule>
  </conditionalFormatting>
  <conditionalFormatting sqref="BF525">
    <cfRule type="cellIs" priority="4762" operator="equal">
      <formula>1</formula>
    </cfRule>
  </conditionalFormatting>
  <conditionalFormatting sqref="BJ525 BL525">
    <cfRule type="cellIs" priority="4761" operator="equal">
      <formula>1</formula>
    </cfRule>
  </conditionalFormatting>
  <conditionalFormatting sqref="BK525">
    <cfRule type="cellIs" priority="4760" operator="equal">
      <formula>1</formula>
    </cfRule>
  </conditionalFormatting>
  <conditionalFormatting sqref="BI525">
    <cfRule type="cellIs" priority="4759" operator="equal">
      <formula>1</formula>
    </cfRule>
  </conditionalFormatting>
  <conditionalFormatting sqref="BH526">
    <cfRule type="cellIs" priority="4758" operator="equal">
      <formula>1</formula>
    </cfRule>
  </conditionalFormatting>
  <conditionalFormatting sqref="BE526">
    <cfRule type="cellIs" priority="4757" operator="equal">
      <formula>1</formula>
    </cfRule>
  </conditionalFormatting>
  <conditionalFormatting sqref="BG526">
    <cfRule type="cellIs" priority="4756" operator="equal">
      <formula>1</formula>
    </cfRule>
  </conditionalFormatting>
  <conditionalFormatting sqref="BF526">
    <cfRule type="cellIs" priority="4755" operator="equal">
      <formula>1</formula>
    </cfRule>
  </conditionalFormatting>
  <conditionalFormatting sqref="BJ526 BL526">
    <cfRule type="cellIs" priority="4754" operator="equal">
      <formula>1</formula>
    </cfRule>
  </conditionalFormatting>
  <conditionalFormatting sqref="BK526">
    <cfRule type="cellIs" priority="4753" operator="equal">
      <formula>1</formula>
    </cfRule>
  </conditionalFormatting>
  <conditionalFormatting sqref="BI526">
    <cfRule type="cellIs" priority="4752" operator="equal">
      <formula>1</formula>
    </cfRule>
  </conditionalFormatting>
  <conditionalFormatting sqref="BH527">
    <cfRule type="cellIs" priority="4751" operator="equal">
      <formula>1</formula>
    </cfRule>
  </conditionalFormatting>
  <conditionalFormatting sqref="BE527">
    <cfRule type="cellIs" priority="4750" operator="equal">
      <formula>1</formula>
    </cfRule>
  </conditionalFormatting>
  <conditionalFormatting sqref="BG527">
    <cfRule type="cellIs" priority="4749" operator="equal">
      <formula>1</formula>
    </cfRule>
  </conditionalFormatting>
  <conditionalFormatting sqref="BF527">
    <cfRule type="cellIs" priority="4748" operator="equal">
      <formula>1</formula>
    </cfRule>
  </conditionalFormatting>
  <conditionalFormatting sqref="BJ527 BL527">
    <cfRule type="cellIs" priority="4747" operator="equal">
      <formula>1</formula>
    </cfRule>
  </conditionalFormatting>
  <conditionalFormatting sqref="BK527">
    <cfRule type="cellIs" priority="4746" operator="equal">
      <formula>1</formula>
    </cfRule>
  </conditionalFormatting>
  <conditionalFormatting sqref="BI527">
    <cfRule type="cellIs" priority="4745" operator="equal">
      <formula>1</formula>
    </cfRule>
  </conditionalFormatting>
  <conditionalFormatting sqref="BH528">
    <cfRule type="cellIs" priority="4744" operator="equal">
      <formula>1</formula>
    </cfRule>
  </conditionalFormatting>
  <conditionalFormatting sqref="BE528">
    <cfRule type="cellIs" priority="4743" operator="equal">
      <formula>1</formula>
    </cfRule>
  </conditionalFormatting>
  <conditionalFormatting sqref="BG528">
    <cfRule type="cellIs" priority="4742" operator="equal">
      <formula>1</formula>
    </cfRule>
  </conditionalFormatting>
  <conditionalFormatting sqref="BF528">
    <cfRule type="cellIs" priority="4741" operator="equal">
      <formula>1</formula>
    </cfRule>
  </conditionalFormatting>
  <conditionalFormatting sqref="BJ528 BL528">
    <cfRule type="cellIs" priority="4740" operator="equal">
      <formula>1</formula>
    </cfRule>
  </conditionalFormatting>
  <conditionalFormatting sqref="BK528">
    <cfRule type="cellIs" priority="4739" operator="equal">
      <formula>1</formula>
    </cfRule>
  </conditionalFormatting>
  <conditionalFormatting sqref="BI528">
    <cfRule type="cellIs" priority="4738" operator="equal">
      <formula>1</formula>
    </cfRule>
  </conditionalFormatting>
  <conditionalFormatting sqref="BH529">
    <cfRule type="cellIs" priority="4737" operator="equal">
      <formula>1</formula>
    </cfRule>
  </conditionalFormatting>
  <conditionalFormatting sqref="BE529">
    <cfRule type="cellIs" priority="4736" operator="equal">
      <formula>1</formula>
    </cfRule>
  </conditionalFormatting>
  <conditionalFormatting sqref="BG529">
    <cfRule type="cellIs" priority="4735" operator="equal">
      <formula>1</formula>
    </cfRule>
  </conditionalFormatting>
  <conditionalFormatting sqref="BF529">
    <cfRule type="cellIs" priority="4734" operator="equal">
      <formula>1</formula>
    </cfRule>
  </conditionalFormatting>
  <conditionalFormatting sqref="BJ529 BL529">
    <cfRule type="cellIs" priority="4733" operator="equal">
      <formula>1</formula>
    </cfRule>
  </conditionalFormatting>
  <conditionalFormatting sqref="BK529">
    <cfRule type="cellIs" priority="4732" operator="equal">
      <formula>1</formula>
    </cfRule>
  </conditionalFormatting>
  <conditionalFormatting sqref="BI529">
    <cfRule type="cellIs" priority="4731" operator="equal">
      <formula>1</formula>
    </cfRule>
  </conditionalFormatting>
  <conditionalFormatting sqref="BH530">
    <cfRule type="cellIs" priority="4730" operator="equal">
      <formula>1</formula>
    </cfRule>
  </conditionalFormatting>
  <conditionalFormatting sqref="BE530">
    <cfRule type="cellIs" priority="4729" operator="equal">
      <formula>1</formula>
    </cfRule>
  </conditionalFormatting>
  <conditionalFormatting sqref="BG530">
    <cfRule type="cellIs" priority="4728" operator="equal">
      <formula>1</formula>
    </cfRule>
  </conditionalFormatting>
  <conditionalFormatting sqref="BF530">
    <cfRule type="cellIs" priority="4727" operator="equal">
      <formula>1</formula>
    </cfRule>
  </conditionalFormatting>
  <conditionalFormatting sqref="BJ530 BL530">
    <cfRule type="cellIs" priority="4726" operator="equal">
      <formula>1</formula>
    </cfRule>
  </conditionalFormatting>
  <conditionalFormatting sqref="BK530">
    <cfRule type="cellIs" priority="4725" operator="equal">
      <formula>1</formula>
    </cfRule>
  </conditionalFormatting>
  <conditionalFormatting sqref="BI530">
    <cfRule type="cellIs" priority="4724" operator="equal">
      <formula>1</formula>
    </cfRule>
  </conditionalFormatting>
  <conditionalFormatting sqref="BH531">
    <cfRule type="cellIs" priority="4723" operator="equal">
      <formula>1</formula>
    </cfRule>
  </conditionalFormatting>
  <conditionalFormatting sqref="BE531">
    <cfRule type="cellIs" priority="4722" operator="equal">
      <formula>1</formula>
    </cfRule>
  </conditionalFormatting>
  <conditionalFormatting sqref="BG531">
    <cfRule type="cellIs" priority="4721" operator="equal">
      <formula>1</formula>
    </cfRule>
  </conditionalFormatting>
  <conditionalFormatting sqref="BF531">
    <cfRule type="cellIs" priority="4720" operator="equal">
      <formula>1</formula>
    </cfRule>
  </conditionalFormatting>
  <conditionalFormatting sqref="BJ531 BL531">
    <cfRule type="cellIs" priority="4719" operator="equal">
      <formula>1</formula>
    </cfRule>
  </conditionalFormatting>
  <conditionalFormatting sqref="BK531">
    <cfRule type="cellIs" priority="4718" operator="equal">
      <formula>1</formula>
    </cfRule>
  </conditionalFormatting>
  <conditionalFormatting sqref="BI531">
    <cfRule type="cellIs" priority="4717" operator="equal">
      <formula>1</formula>
    </cfRule>
  </conditionalFormatting>
  <conditionalFormatting sqref="BH532">
    <cfRule type="cellIs" priority="4716" operator="equal">
      <formula>1</formula>
    </cfRule>
  </conditionalFormatting>
  <conditionalFormatting sqref="BE532">
    <cfRule type="cellIs" priority="4715" operator="equal">
      <formula>1</formula>
    </cfRule>
  </conditionalFormatting>
  <conditionalFormatting sqref="BG532">
    <cfRule type="cellIs" priority="4714" operator="equal">
      <formula>1</formula>
    </cfRule>
  </conditionalFormatting>
  <conditionalFormatting sqref="BF532">
    <cfRule type="cellIs" priority="4713" operator="equal">
      <formula>1</formula>
    </cfRule>
  </conditionalFormatting>
  <conditionalFormatting sqref="BJ532 BL532">
    <cfRule type="cellIs" priority="4712" operator="equal">
      <formula>1</formula>
    </cfRule>
  </conditionalFormatting>
  <conditionalFormatting sqref="BK532">
    <cfRule type="cellIs" priority="4711" operator="equal">
      <formula>1</formula>
    </cfRule>
  </conditionalFormatting>
  <conditionalFormatting sqref="BI532">
    <cfRule type="cellIs" priority="4710" operator="equal">
      <formula>1</formula>
    </cfRule>
  </conditionalFormatting>
  <conditionalFormatting sqref="BH533">
    <cfRule type="cellIs" priority="4709" operator="equal">
      <formula>1</formula>
    </cfRule>
  </conditionalFormatting>
  <conditionalFormatting sqref="BE533">
    <cfRule type="cellIs" priority="4708" operator="equal">
      <formula>1</formula>
    </cfRule>
  </conditionalFormatting>
  <conditionalFormatting sqref="BG533">
    <cfRule type="cellIs" priority="4707" operator="equal">
      <formula>1</formula>
    </cfRule>
  </conditionalFormatting>
  <conditionalFormatting sqref="BF533">
    <cfRule type="cellIs" priority="4706" operator="equal">
      <formula>1</formula>
    </cfRule>
  </conditionalFormatting>
  <conditionalFormatting sqref="BJ533 BL533">
    <cfRule type="cellIs" priority="4705" operator="equal">
      <formula>1</formula>
    </cfRule>
  </conditionalFormatting>
  <conditionalFormatting sqref="BK533">
    <cfRule type="cellIs" priority="4704" operator="equal">
      <formula>1</formula>
    </cfRule>
  </conditionalFormatting>
  <conditionalFormatting sqref="BI533">
    <cfRule type="cellIs" priority="4703" operator="equal">
      <formula>1</formula>
    </cfRule>
  </conditionalFormatting>
  <conditionalFormatting sqref="BH534">
    <cfRule type="cellIs" priority="4702" operator="equal">
      <formula>1</formula>
    </cfRule>
  </conditionalFormatting>
  <conditionalFormatting sqref="BE534">
    <cfRule type="cellIs" priority="4701" operator="equal">
      <formula>1</formula>
    </cfRule>
  </conditionalFormatting>
  <conditionalFormatting sqref="BG534">
    <cfRule type="cellIs" priority="4700" operator="equal">
      <formula>1</formula>
    </cfRule>
  </conditionalFormatting>
  <conditionalFormatting sqref="BF534">
    <cfRule type="cellIs" priority="4699" operator="equal">
      <formula>1</formula>
    </cfRule>
  </conditionalFormatting>
  <conditionalFormatting sqref="BJ534 BL534">
    <cfRule type="cellIs" priority="4698" operator="equal">
      <formula>1</formula>
    </cfRule>
  </conditionalFormatting>
  <conditionalFormatting sqref="BK534">
    <cfRule type="cellIs" priority="4697" operator="equal">
      <formula>1</formula>
    </cfRule>
  </conditionalFormatting>
  <conditionalFormatting sqref="BI534">
    <cfRule type="cellIs" priority="4696" operator="equal">
      <formula>1</formula>
    </cfRule>
  </conditionalFormatting>
  <conditionalFormatting sqref="BH535">
    <cfRule type="cellIs" priority="4695" operator="equal">
      <formula>1</formula>
    </cfRule>
  </conditionalFormatting>
  <conditionalFormatting sqref="BE535">
    <cfRule type="cellIs" priority="4694" operator="equal">
      <formula>1</formula>
    </cfRule>
  </conditionalFormatting>
  <conditionalFormatting sqref="BG535">
    <cfRule type="cellIs" priority="4693" operator="equal">
      <formula>1</formula>
    </cfRule>
  </conditionalFormatting>
  <conditionalFormatting sqref="BF535">
    <cfRule type="cellIs" priority="4692" operator="equal">
      <formula>1</formula>
    </cfRule>
  </conditionalFormatting>
  <conditionalFormatting sqref="BJ535 BL535">
    <cfRule type="cellIs" priority="4691" operator="equal">
      <formula>1</formula>
    </cfRule>
  </conditionalFormatting>
  <conditionalFormatting sqref="BK535">
    <cfRule type="cellIs" priority="4690" operator="equal">
      <formula>1</formula>
    </cfRule>
  </conditionalFormatting>
  <conditionalFormatting sqref="BI535">
    <cfRule type="cellIs" priority="4689" operator="equal">
      <formula>1</formula>
    </cfRule>
  </conditionalFormatting>
  <conditionalFormatting sqref="BH536">
    <cfRule type="cellIs" priority="4688" operator="equal">
      <formula>1</formula>
    </cfRule>
  </conditionalFormatting>
  <conditionalFormatting sqref="BE536">
    <cfRule type="cellIs" priority="4687" operator="equal">
      <formula>1</formula>
    </cfRule>
  </conditionalFormatting>
  <conditionalFormatting sqref="BG536">
    <cfRule type="cellIs" priority="4686" operator="equal">
      <formula>1</formula>
    </cfRule>
  </conditionalFormatting>
  <conditionalFormatting sqref="BF536">
    <cfRule type="cellIs" priority="4685" operator="equal">
      <formula>1</formula>
    </cfRule>
  </conditionalFormatting>
  <conditionalFormatting sqref="BJ536 BL536">
    <cfRule type="cellIs" priority="4684" operator="equal">
      <formula>1</formula>
    </cfRule>
  </conditionalFormatting>
  <conditionalFormatting sqref="BK536">
    <cfRule type="cellIs" priority="4683" operator="equal">
      <formula>1</formula>
    </cfRule>
  </conditionalFormatting>
  <conditionalFormatting sqref="BI536">
    <cfRule type="cellIs" priority="4682" operator="equal">
      <formula>1</formula>
    </cfRule>
  </conditionalFormatting>
  <conditionalFormatting sqref="BH537">
    <cfRule type="cellIs" priority="4681" operator="equal">
      <formula>1</formula>
    </cfRule>
  </conditionalFormatting>
  <conditionalFormatting sqref="BE537">
    <cfRule type="cellIs" priority="4680" operator="equal">
      <formula>1</formula>
    </cfRule>
  </conditionalFormatting>
  <conditionalFormatting sqref="BG537">
    <cfRule type="cellIs" priority="4679" operator="equal">
      <formula>1</formula>
    </cfRule>
  </conditionalFormatting>
  <conditionalFormatting sqref="BF537">
    <cfRule type="cellIs" priority="4678" operator="equal">
      <formula>1</formula>
    </cfRule>
  </conditionalFormatting>
  <conditionalFormatting sqref="BJ537 BL537">
    <cfRule type="cellIs" priority="4677" operator="equal">
      <formula>1</formula>
    </cfRule>
  </conditionalFormatting>
  <conditionalFormatting sqref="BK537">
    <cfRule type="cellIs" priority="4676" operator="equal">
      <formula>1</formula>
    </cfRule>
  </conditionalFormatting>
  <conditionalFormatting sqref="BI537">
    <cfRule type="cellIs" priority="4675" operator="equal">
      <formula>1</formula>
    </cfRule>
  </conditionalFormatting>
  <conditionalFormatting sqref="BH538">
    <cfRule type="cellIs" priority="4674" operator="equal">
      <formula>1</formula>
    </cfRule>
  </conditionalFormatting>
  <conditionalFormatting sqref="BE538">
    <cfRule type="cellIs" priority="4673" operator="equal">
      <formula>1</formula>
    </cfRule>
  </conditionalFormatting>
  <conditionalFormatting sqref="BG538">
    <cfRule type="cellIs" priority="4672" operator="equal">
      <formula>1</formula>
    </cfRule>
  </conditionalFormatting>
  <conditionalFormatting sqref="BF538">
    <cfRule type="cellIs" priority="4671" operator="equal">
      <formula>1</formula>
    </cfRule>
  </conditionalFormatting>
  <conditionalFormatting sqref="BJ538 BL538">
    <cfRule type="cellIs" priority="4670" operator="equal">
      <formula>1</formula>
    </cfRule>
  </conditionalFormatting>
  <conditionalFormatting sqref="BK538">
    <cfRule type="cellIs" priority="4669" operator="equal">
      <formula>1</formula>
    </cfRule>
  </conditionalFormatting>
  <conditionalFormatting sqref="BI538">
    <cfRule type="cellIs" priority="4668" operator="equal">
      <formula>1</formula>
    </cfRule>
  </conditionalFormatting>
  <conditionalFormatting sqref="BH539">
    <cfRule type="cellIs" priority="4667" operator="equal">
      <formula>1</formula>
    </cfRule>
  </conditionalFormatting>
  <conditionalFormatting sqref="BE539">
    <cfRule type="cellIs" priority="4666" operator="equal">
      <formula>1</formula>
    </cfRule>
  </conditionalFormatting>
  <conditionalFormatting sqref="BG539">
    <cfRule type="cellIs" priority="4665" operator="equal">
      <formula>1</formula>
    </cfRule>
  </conditionalFormatting>
  <conditionalFormatting sqref="BF539">
    <cfRule type="cellIs" priority="4664" operator="equal">
      <formula>1</formula>
    </cfRule>
  </conditionalFormatting>
  <conditionalFormatting sqref="BJ539 BL539">
    <cfRule type="cellIs" priority="4663" operator="equal">
      <formula>1</formula>
    </cfRule>
  </conditionalFormatting>
  <conditionalFormatting sqref="BK539">
    <cfRule type="cellIs" priority="4662" operator="equal">
      <formula>1</formula>
    </cfRule>
  </conditionalFormatting>
  <conditionalFormatting sqref="BI539">
    <cfRule type="cellIs" priority="4661" operator="equal">
      <formula>1</formula>
    </cfRule>
  </conditionalFormatting>
  <conditionalFormatting sqref="BH540">
    <cfRule type="cellIs" priority="4660" operator="equal">
      <formula>1</formula>
    </cfRule>
  </conditionalFormatting>
  <conditionalFormatting sqref="BE540">
    <cfRule type="cellIs" priority="4659" operator="equal">
      <formula>1</formula>
    </cfRule>
  </conditionalFormatting>
  <conditionalFormatting sqref="BG540">
    <cfRule type="cellIs" priority="4658" operator="equal">
      <formula>1</formula>
    </cfRule>
  </conditionalFormatting>
  <conditionalFormatting sqref="BF540">
    <cfRule type="cellIs" priority="4657" operator="equal">
      <formula>1</formula>
    </cfRule>
  </conditionalFormatting>
  <conditionalFormatting sqref="BJ540 BL540">
    <cfRule type="cellIs" priority="4656" operator="equal">
      <formula>1</formula>
    </cfRule>
  </conditionalFormatting>
  <conditionalFormatting sqref="BK540">
    <cfRule type="cellIs" priority="4655" operator="equal">
      <formula>1</formula>
    </cfRule>
  </conditionalFormatting>
  <conditionalFormatting sqref="BI540">
    <cfRule type="cellIs" priority="4654" operator="equal">
      <formula>1</formula>
    </cfRule>
  </conditionalFormatting>
  <conditionalFormatting sqref="BH541">
    <cfRule type="cellIs" priority="4653" operator="equal">
      <formula>1</formula>
    </cfRule>
  </conditionalFormatting>
  <conditionalFormatting sqref="BE541">
    <cfRule type="cellIs" priority="4652" operator="equal">
      <formula>1</formula>
    </cfRule>
  </conditionalFormatting>
  <conditionalFormatting sqref="BG541">
    <cfRule type="cellIs" priority="4651" operator="equal">
      <formula>1</formula>
    </cfRule>
  </conditionalFormatting>
  <conditionalFormatting sqref="BF541">
    <cfRule type="cellIs" priority="4650" operator="equal">
      <formula>1</formula>
    </cfRule>
  </conditionalFormatting>
  <conditionalFormatting sqref="BJ541 BL541">
    <cfRule type="cellIs" priority="4649" operator="equal">
      <formula>1</formula>
    </cfRule>
  </conditionalFormatting>
  <conditionalFormatting sqref="BK541">
    <cfRule type="cellIs" priority="4648" operator="equal">
      <formula>1</formula>
    </cfRule>
  </conditionalFormatting>
  <conditionalFormatting sqref="BI541">
    <cfRule type="cellIs" priority="4647" operator="equal">
      <formula>1</formula>
    </cfRule>
  </conditionalFormatting>
  <conditionalFormatting sqref="BH542">
    <cfRule type="cellIs" priority="4646" operator="equal">
      <formula>1</formula>
    </cfRule>
  </conditionalFormatting>
  <conditionalFormatting sqref="BE542">
    <cfRule type="cellIs" priority="4645" operator="equal">
      <formula>1</formula>
    </cfRule>
  </conditionalFormatting>
  <conditionalFormatting sqref="BG542">
    <cfRule type="cellIs" priority="4644" operator="equal">
      <formula>1</formula>
    </cfRule>
  </conditionalFormatting>
  <conditionalFormatting sqref="BF542">
    <cfRule type="cellIs" priority="4643" operator="equal">
      <formula>1</formula>
    </cfRule>
  </conditionalFormatting>
  <conditionalFormatting sqref="BJ542 BL542">
    <cfRule type="cellIs" priority="4642" operator="equal">
      <formula>1</formula>
    </cfRule>
  </conditionalFormatting>
  <conditionalFormatting sqref="BK542">
    <cfRule type="cellIs" priority="4641" operator="equal">
      <formula>1</formula>
    </cfRule>
  </conditionalFormatting>
  <conditionalFormatting sqref="BI542">
    <cfRule type="cellIs" priority="4640" operator="equal">
      <formula>1</formula>
    </cfRule>
  </conditionalFormatting>
  <conditionalFormatting sqref="BH543">
    <cfRule type="cellIs" priority="4639" operator="equal">
      <formula>1</formula>
    </cfRule>
  </conditionalFormatting>
  <conditionalFormatting sqref="BE543">
    <cfRule type="cellIs" priority="4638" operator="equal">
      <formula>1</formula>
    </cfRule>
  </conditionalFormatting>
  <conditionalFormatting sqref="BG543">
    <cfRule type="cellIs" priority="4637" operator="equal">
      <formula>1</formula>
    </cfRule>
  </conditionalFormatting>
  <conditionalFormatting sqref="BF543">
    <cfRule type="cellIs" priority="4636" operator="equal">
      <formula>1</formula>
    </cfRule>
  </conditionalFormatting>
  <conditionalFormatting sqref="BJ543 BL543">
    <cfRule type="cellIs" priority="4635" operator="equal">
      <formula>1</formula>
    </cfRule>
  </conditionalFormatting>
  <conditionalFormatting sqref="BK543">
    <cfRule type="cellIs" priority="4634" operator="equal">
      <formula>1</formula>
    </cfRule>
  </conditionalFormatting>
  <conditionalFormatting sqref="BI543">
    <cfRule type="cellIs" priority="4633" operator="equal">
      <formula>1</formula>
    </cfRule>
  </conditionalFormatting>
  <conditionalFormatting sqref="BH544">
    <cfRule type="cellIs" priority="4632" operator="equal">
      <formula>1</formula>
    </cfRule>
  </conditionalFormatting>
  <conditionalFormatting sqref="BE544">
    <cfRule type="cellIs" priority="4631" operator="equal">
      <formula>1</formula>
    </cfRule>
  </conditionalFormatting>
  <conditionalFormatting sqref="BG544">
    <cfRule type="cellIs" priority="4630" operator="equal">
      <formula>1</formula>
    </cfRule>
  </conditionalFormatting>
  <conditionalFormatting sqref="BF544">
    <cfRule type="cellIs" priority="4629" operator="equal">
      <formula>1</formula>
    </cfRule>
  </conditionalFormatting>
  <conditionalFormatting sqref="BJ544 BL544">
    <cfRule type="cellIs" priority="4628" operator="equal">
      <formula>1</formula>
    </cfRule>
  </conditionalFormatting>
  <conditionalFormatting sqref="BK544">
    <cfRule type="cellIs" priority="4627" operator="equal">
      <formula>1</formula>
    </cfRule>
  </conditionalFormatting>
  <conditionalFormatting sqref="BI544">
    <cfRule type="cellIs" priority="4626" operator="equal">
      <formula>1</formula>
    </cfRule>
  </conditionalFormatting>
  <conditionalFormatting sqref="BH545">
    <cfRule type="cellIs" priority="4625" operator="equal">
      <formula>1</formula>
    </cfRule>
  </conditionalFormatting>
  <conditionalFormatting sqref="BE545">
    <cfRule type="cellIs" priority="4624" operator="equal">
      <formula>1</formula>
    </cfRule>
  </conditionalFormatting>
  <conditionalFormatting sqref="BG545">
    <cfRule type="cellIs" priority="4623" operator="equal">
      <formula>1</formula>
    </cfRule>
  </conditionalFormatting>
  <conditionalFormatting sqref="BF545">
    <cfRule type="cellIs" priority="4622" operator="equal">
      <formula>1</formula>
    </cfRule>
  </conditionalFormatting>
  <conditionalFormatting sqref="BJ545 BL545">
    <cfRule type="cellIs" priority="4621" operator="equal">
      <formula>1</formula>
    </cfRule>
  </conditionalFormatting>
  <conditionalFormatting sqref="BK545">
    <cfRule type="cellIs" priority="4620" operator="equal">
      <formula>1</formula>
    </cfRule>
  </conditionalFormatting>
  <conditionalFormatting sqref="BI545">
    <cfRule type="cellIs" priority="4619" operator="equal">
      <formula>1</formula>
    </cfRule>
  </conditionalFormatting>
  <conditionalFormatting sqref="BH546">
    <cfRule type="cellIs" priority="4618" operator="equal">
      <formula>1</formula>
    </cfRule>
  </conditionalFormatting>
  <conditionalFormatting sqref="BE546">
    <cfRule type="cellIs" priority="4617" operator="equal">
      <formula>1</formula>
    </cfRule>
  </conditionalFormatting>
  <conditionalFormatting sqref="BG546">
    <cfRule type="cellIs" priority="4616" operator="equal">
      <formula>1</formula>
    </cfRule>
  </conditionalFormatting>
  <conditionalFormatting sqref="BF546">
    <cfRule type="cellIs" priority="4615" operator="equal">
      <formula>1</formula>
    </cfRule>
  </conditionalFormatting>
  <conditionalFormatting sqref="BJ546 BL546">
    <cfRule type="cellIs" priority="4614" operator="equal">
      <formula>1</formula>
    </cfRule>
  </conditionalFormatting>
  <conditionalFormatting sqref="BK546">
    <cfRule type="cellIs" priority="4613" operator="equal">
      <formula>1</formula>
    </cfRule>
  </conditionalFormatting>
  <conditionalFormatting sqref="BI546">
    <cfRule type="cellIs" priority="4612" operator="equal">
      <formula>1</formula>
    </cfRule>
  </conditionalFormatting>
  <conditionalFormatting sqref="BH547">
    <cfRule type="cellIs" priority="4611" operator="equal">
      <formula>1</formula>
    </cfRule>
  </conditionalFormatting>
  <conditionalFormatting sqref="BE547">
    <cfRule type="cellIs" priority="4610" operator="equal">
      <formula>1</formula>
    </cfRule>
  </conditionalFormatting>
  <conditionalFormatting sqref="BG547">
    <cfRule type="cellIs" priority="4609" operator="equal">
      <formula>1</formula>
    </cfRule>
  </conditionalFormatting>
  <conditionalFormatting sqref="BF547">
    <cfRule type="cellIs" priority="4608" operator="equal">
      <formula>1</formula>
    </cfRule>
  </conditionalFormatting>
  <conditionalFormatting sqref="BJ547 BL547">
    <cfRule type="cellIs" priority="4607" operator="equal">
      <formula>1</formula>
    </cfRule>
  </conditionalFormatting>
  <conditionalFormatting sqref="BK547">
    <cfRule type="cellIs" priority="4606" operator="equal">
      <formula>1</formula>
    </cfRule>
  </conditionalFormatting>
  <conditionalFormatting sqref="BI547">
    <cfRule type="cellIs" priority="4605" operator="equal">
      <formula>1</formula>
    </cfRule>
  </conditionalFormatting>
  <conditionalFormatting sqref="BH548">
    <cfRule type="cellIs" priority="4604" operator="equal">
      <formula>1</formula>
    </cfRule>
  </conditionalFormatting>
  <conditionalFormatting sqref="BE548">
    <cfRule type="cellIs" priority="4603" operator="equal">
      <formula>1</formula>
    </cfRule>
  </conditionalFormatting>
  <conditionalFormatting sqref="BG548">
    <cfRule type="cellIs" priority="4602" operator="equal">
      <formula>1</formula>
    </cfRule>
  </conditionalFormatting>
  <conditionalFormatting sqref="BF548">
    <cfRule type="cellIs" priority="4601" operator="equal">
      <formula>1</formula>
    </cfRule>
  </conditionalFormatting>
  <conditionalFormatting sqref="BJ548 BL548">
    <cfRule type="cellIs" priority="4600" operator="equal">
      <formula>1</formula>
    </cfRule>
  </conditionalFormatting>
  <conditionalFormatting sqref="BK548">
    <cfRule type="cellIs" priority="4599" operator="equal">
      <formula>1</formula>
    </cfRule>
  </conditionalFormatting>
  <conditionalFormatting sqref="BI548">
    <cfRule type="cellIs" priority="4598" operator="equal">
      <formula>1</formula>
    </cfRule>
  </conditionalFormatting>
  <conditionalFormatting sqref="BH549">
    <cfRule type="cellIs" priority="4597" operator="equal">
      <formula>1</formula>
    </cfRule>
  </conditionalFormatting>
  <conditionalFormatting sqref="BE549">
    <cfRule type="cellIs" priority="4596" operator="equal">
      <formula>1</formula>
    </cfRule>
  </conditionalFormatting>
  <conditionalFormatting sqref="BG549">
    <cfRule type="cellIs" priority="4595" operator="equal">
      <formula>1</formula>
    </cfRule>
  </conditionalFormatting>
  <conditionalFormatting sqref="BF549">
    <cfRule type="cellIs" priority="4594" operator="equal">
      <formula>1</formula>
    </cfRule>
  </conditionalFormatting>
  <conditionalFormatting sqref="BJ549 BL549">
    <cfRule type="cellIs" priority="4593" operator="equal">
      <formula>1</formula>
    </cfRule>
  </conditionalFormatting>
  <conditionalFormatting sqref="BK549">
    <cfRule type="cellIs" priority="4592" operator="equal">
      <formula>1</formula>
    </cfRule>
  </conditionalFormatting>
  <conditionalFormatting sqref="BI549">
    <cfRule type="cellIs" priority="4591" operator="equal">
      <formula>1</formula>
    </cfRule>
  </conditionalFormatting>
  <conditionalFormatting sqref="BH550">
    <cfRule type="cellIs" priority="4590" operator="equal">
      <formula>1</formula>
    </cfRule>
  </conditionalFormatting>
  <conditionalFormatting sqref="BE550">
    <cfRule type="cellIs" priority="4589" operator="equal">
      <formula>1</formula>
    </cfRule>
  </conditionalFormatting>
  <conditionalFormatting sqref="BG550">
    <cfRule type="cellIs" priority="4588" operator="equal">
      <formula>1</formula>
    </cfRule>
  </conditionalFormatting>
  <conditionalFormatting sqref="BF550">
    <cfRule type="cellIs" priority="4587" operator="equal">
      <formula>1</formula>
    </cfRule>
  </conditionalFormatting>
  <conditionalFormatting sqref="BJ550 BL550">
    <cfRule type="cellIs" priority="4586" operator="equal">
      <formula>1</formula>
    </cfRule>
  </conditionalFormatting>
  <conditionalFormatting sqref="BK550">
    <cfRule type="cellIs" priority="4585" operator="equal">
      <formula>1</formula>
    </cfRule>
  </conditionalFormatting>
  <conditionalFormatting sqref="BI550">
    <cfRule type="cellIs" priority="4584" operator="equal">
      <formula>1</formula>
    </cfRule>
  </conditionalFormatting>
  <conditionalFormatting sqref="BH551">
    <cfRule type="cellIs" priority="4583" operator="equal">
      <formula>1</formula>
    </cfRule>
  </conditionalFormatting>
  <conditionalFormatting sqref="BE551">
    <cfRule type="cellIs" priority="4582" operator="equal">
      <formula>1</formula>
    </cfRule>
  </conditionalFormatting>
  <conditionalFormatting sqref="BG551">
    <cfRule type="cellIs" priority="4581" operator="equal">
      <formula>1</formula>
    </cfRule>
  </conditionalFormatting>
  <conditionalFormatting sqref="BF551">
    <cfRule type="cellIs" priority="4580" operator="equal">
      <formula>1</formula>
    </cfRule>
  </conditionalFormatting>
  <conditionalFormatting sqref="BJ551 BL551">
    <cfRule type="cellIs" priority="4579" operator="equal">
      <formula>1</formula>
    </cfRule>
  </conditionalFormatting>
  <conditionalFormatting sqref="BK551">
    <cfRule type="cellIs" priority="4578" operator="equal">
      <formula>1</formula>
    </cfRule>
  </conditionalFormatting>
  <conditionalFormatting sqref="BI551">
    <cfRule type="cellIs" priority="4577" operator="equal">
      <formula>1</formula>
    </cfRule>
  </conditionalFormatting>
  <conditionalFormatting sqref="BH552">
    <cfRule type="cellIs" priority="4576" operator="equal">
      <formula>1</formula>
    </cfRule>
  </conditionalFormatting>
  <conditionalFormatting sqref="BE552">
    <cfRule type="cellIs" priority="4575" operator="equal">
      <formula>1</formula>
    </cfRule>
  </conditionalFormatting>
  <conditionalFormatting sqref="BG552">
    <cfRule type="cellIs" priority="4574" operator="equal">
      <formula>1</formula>
    </cfRule>
  </conditionalFormatting>
  <conditionalFormatting sqref="BF552">
    <cfRule type="cellIs" priority="4573" operator="equal">
      <formula>1</formula>
    </cfRule>
  </conditionalFormatting>
  <conditionalFormatting sqref="BJ552 BL552">
    <cfRule type="cellIs" priority="4572" operator="equal">
      <formula>1</formula>
    </cfRule>
  </conditionalFormatting>
  <conditionalFormatting sqref="BK552">
    <cfRule type="cellIs" priority="4571" operator="equal">
      <formula>1</formula>
    </cfRule>
  </conditionalFormatting>
  <conditionalFormatting sqref="BI552">
    <cfRule type="cellIs" priority="4570" operator="equal">
      <formula>1</formula>
    </cfRule>
  </conditionalFormatting>
  <conditionalFormatting sqref="BH553">
    <cfRule type="cellIs" priority="4569" operator="equal">
      <formula>1</formula>
    </cfRule>
  </conditionalFormatting>
  <conditionalFormatting sqref="BE553">
    <cfRule type="cellIs" priority="4568" operator="equal">
      <formula>1</formula>
    </cfRule>
  </conditionalFormatting>
  <conditionalFormatting sqref="BG553">
    <cfRule type="cellIs" priority="4567" operator="equal">
      <formula>1</formula>
    </cfRule>
  </conditionalFormatting>
  <conditionalFormatting sqref="BF553">
    <cfRule type="cellIs" priority="4566" operator="equal">
      <formula>1</formula>
    </cfRule>
  </conditionalFormatting>
  <conditionalFormatting sqref="BJ553 BL553">
    <cfRule type="cellIs" priority="4565" operator="equal">
      <formula>1</formula>
    </cfRule>
  </conditionalFormatting>
  <conditionalFormatting sqref="BK553">
    <cfRule type="cellIs" priority="4564" operator="equal">
      <formula>1</formula>
    </cfRule>
  </conditionalFormatting>
  <conditionalFormatting sqref="BI553">
    <cfRule type="cellIs" priority="4563" operator="equal">
      <formula>1</formula>
    </cfRule>
  </conditionalFormatting>
  <conditionalFormatting sqref="BH554">
    <cfRule type="cellIs" priority="4562" operator="equal">
      <formula>1</formula>
    </cfRule>
  </conditionalFormatting>
  <conditionalFormatting sqref="BE554">
    <cfRule type="cellIs" priority="4561" operator="equal">
      <formula>1</formula>
    </cfRule>
  </conditionalFormatting>
  <conditionalFormatting sqref="BG554">
    <cfRule type="cellIs" priority="4560" operator="equal">
      <formula>1</formula>
    </cfRule>
  </conditionalFormatting>
  <conditionalFormatting sqref="BF554">
    <cfRule type="cellIs" priority="4559" operator="equal">
      <formula>1</formula>
    </cfRule>
  </conditionalFormatting>
  <conditionalFormatting sqref="BJ554 BL554">
    <cfRule type="cellIs" priority="4558" operator="equal">
      <formula>1</formula>
    </cfRule>
  </conditionalFormatting>
  <conditionalFormatting sqref="BK554">
    <cfRule type="cellIs" priority="4557" operator="equal">
      <formula>1</formula>
    </cfRule>
  </conditionalFormatting>
  <conditionalFormatting sqref="BI554">
    <cfRule type="cellIs" priority="4556" operator="equal">
      <formula>1</formula>
    </cfRule>
  </conditionalFormatting>
  <conditionalFormatting sqref="BH555">
    <cfRule type="cellIs" priority="4555" operator="equal">
      <formula>1</formula>
    </cfRule>
  </conditionalFormatting>
  <conditionalFormatting sqref="BE555">
    <cfRule type="cellIs" priority="4554" operator="equal">
      <formula>1</formula>
    </cfRule>
  </conditionalFormatting>
  <conditionalFormatting sqref="BG555">
    <cfRule type="cellIs" priority="4553" operator="equal">
      <formula>1</formula>
    </cfRule>
  </conditionalFormatting>
  <conditionalFormatting sqref="BF555">
    <cfRule type="cellIs" priority="4552" operator="equal">
      <formula>1</formula>
    </cfRule>
  </conditionalFormatting>
  <conditionalFormatting sqref="BJ555 BL555">
    <cfRule type="cellIs" priority="4551" operator="equal">
      <formula>1</formula>
    </cfRule>
  </conditionalFormatting>
  <conditionalFormatting sqref="BK555">
    <cfRule type="cellIs" priority="4550" operator="equal">
      <formula>1</formula>
    </cfRule>
  </conditionalFormatting>
  <conditionalFormatting sqref="BI555">
    <cfRule type="cellIs" priority="4549" operator="equal">
      <formula>1</formula>
    </cfRule>
  </conditionalFormatting>
  <conditionalFormatting sqref="BH556">
    <cfRule type="cellIs" priority="4548" operator="equal">
      <formula>1</formula>
    </cfRule>
  </conditionalFormatting>
  <conditionalFormatting sqref="BE556">
    <cfRule type="cellIs" priority="4547" operator="equal">
      <formula>1</formula>
    </cfRule>
  </conditionalFormatting>
  <conditionalFormatting sqref="BG556">
    <cfRule type="cellIs" priority="4546" operator="equal">
      <formula>1</formula>
    </cfRule>
  </conditionalFormatting>
  <conditionalFormatting sqref="BF556">
    <cfRule type="cellIs" priority="4545" operator="equal">
      <formula>1</formula>
    </cfRule>
  </conditionalFormatting>
  <conditionalFormatting sqref="BJ556 BL556">
    <cfRule type="cellIs" priority="4544" operator="equal">
      <formula>1</formula>
    </cfRule>
  </conditionalFormatting>
  <conditionalFormatting sqref="BK556">
    <cfRule type="cellIs" priority="4543" operator="equal">
      <formula>1</formula>
    </cfRule>
  </conditionalFormatting>
  <conditionalFormatting sqref="BI556">
    <cfRule type="cellIs" priority="4542" operator="equal">
      <formula>1</formula>
    </cfRule>
  </conditionalFormatting>
  <conditionalFormatting sqref="BH557">
    <cfRule type="cellIs" priority="4541" operator="equal">
      <formula>1</formula>
    </cfRule>
  </conditionalFormatting>
  <conditionalFormatting sqref="BE557">
    <cfRule type="cellIs" priority="4540" operator="equal">
      <formula>1</formula>
    </cfRule>
  </conditionalFormatting>
  <conditionalFormatting sqref="BG557">
    <cfRule type="cellIs" priority="4539" operator="equal">
      <formula>1</formula>
    </cfRule>
  </conditionalFormatting>
  <conditionalFormatting sqref="BF557">
    <cfRule type="cellIs" priority="4538" operator="equal">
      <formula>1</formula>
    </cfRule>
  </conditionalFormatting>
  <conditionalFormatting sqref="BJ557 BL557">
    <cfRule type="cellIs" priority="4537" operator="equal">
      <formula>1</formula>
    </cfRule>
  </conditionalFormatting>
  <conditionalFormatting sqref="BK557">
    <cfRule type="cellIs" priority="4536" operator="equal">
      <formula>1</formula>
    </cfRule>
  </conditionalFormatting>
  <conditionalFormatting sqref="BI557">
    <cfRule type="cellIs" priority="4535" operator="equal">
      <formula>1</formula>
    </cfRule>
  </conditionalFormatting>
  <conditionalFormatting sqref="BH558">
    <cfRule type="cellIs" priority="4534" operator="equal">
      <formula>1</formula>
    </cfRule>
  </conditionalFormatting>
  <conditionalFormatting sqref="BE558">
    <cfRule type="cellIs" priority="4533" operator="equal">
      <formula>1</formula>
    </cfRule>
  </conditionalFormatting>
  <conditionalFormatting sqref="BG558">
    <cfRule type="cellIs" priority="4532" operator="equal">
      <formula>1</formula>
    </cfRule>
  </conditionalFormatting>
  <conditionalFormatting sqref="BF558">
    <cfRule type="cellIs" priority="4531" operator="equal">
      <formula>1</formula>
    </cfRule>
  </conditionalFormatting>
  <conditionalFormatting sqref="BJ558 BL558">
    <cfRule type="cellIs" priority="4530" operator="equal">
      <formula>1</formula>
    </cfRule>
  </conditionalFormatting>
  <conditionalFormatting sqref="BK558">
    <cfRule type="cellIs" priority="4529" operator="equal">
      <formula>1</formula>
    </cfRule>
  </conditionalFormatting>
  <conditionalFormatting sqref="BI558">
    <cfRule type="cellIs" priority="4528" operator="equal">
      <formula>1</formula>
    </cfRule>
  </conditionalFormatting>
  <conditionalFormatting sqref="BH559">
    <cfRule type="cellIs" priority="4527" operator="equal">
      <formula>1</formula>
    </cfRule>
  </conditionalFormatting>
  <conditionalFormatting sqref="BE559">
    <cfRule type="cellIs" priority="4526" operator="equal">
      <formula>1</formula>
    </cfRule>
  </conditionalFormatting>
  <conditionalFormatting sqref="BG559">
    <cfRule type="cellIs" priority="4525" operator="equal">
      <formula>1</formula>
    </cfRule>
  </conditionalFormatting>
  <conditionalFormatting sqref="BF559">
    <cfRule type="cellIs" priority="4524" operator="equal">
      <formula>1</formula>
    </cfRule>
  </conditionalFormatting>
  <conditionalFormatting sqref="BJ559 BL559">
    <cfRule type="cellIs" priority="4523" operator="equal">
      <formula>1</formula>
    </cfRule>
  </conditionalFormatting>
  <conditionalFormatting sqref="BK559">
    <cfRule type="cellIs" priority="4522" operator="equal">
      <formula>1</formula>
    </cfRule>
  </conditionalFormatting>
  <conditionalFormatting sqref="BI559">
    <cfRule type="cellIs" priority="4521" operator="equal">
      <formula>1</formula>
    </cfRule>
  </conditionalFormatting>
  <conditionalFormatting sqref="BH560">
    <cfRule type="cellIs" priority="4520" operator="equal">
      <formula>1</formula>
    </cfRule>
  </conditionalFormatting>
  <conditionalFormatting sqref="BE560">
    <cfRule type="cellIs" priority="4519" operator="equal">
      <formula>1</formula>
    </cfRule>
  </conditionalFormatting>
  <conditionalFormatting sqref="BG560">
    <cfRule type="cellIs" priority="4518" operator="equal">
      <formula>1</formula>
    </cfRule>
  </conditionalFormatting>
  <conditionalFormatting sqref="BF560">
    <cfRule type="cellIs" priority="4517" operator="equal">
      <formula>1</formula>
    </cfRule>
  </conditionalFormatting>
  <conditionalFormatting sqref="BJ560 BL560">
    <cfRule type="cellIs" priority="4516" operator="equal">
      <formula>1</formula>
    </cfRule>
  </conditionalFormatting>
  <conditionalFormatting sqref="BK560">
    <cfRule type="cellIs" priority="4515" operator="equal">
      <formula>1</formula>
    </cfRule>
  </conditionalFormatting>
  <conditionalFormatting sqref="BI560">
    <cfRule type="cellIs" priority="4514" operator="equal">
      <formula>1</formula>
    </cfRule>
  </conditionalFormatting>
  <conditionalFormatting sqref="BH561">
    <cfRule type="cellIs" priority="4513" operator="equal">
      <formula>1</formula>
    </cfRule>
  </conditionalFormatting>
  <conditionalFormatting sqref="BE561">
    <cfRule type="cellIs" priority="4512" operator="equal">
      <formula>1</formula>
    </cfRule>
  </conditionalFormatting>
  <conditionalFormatting sqref="BG561">
    <cfRule type="cellIs" priority="4511" operator="equal">
      <formula>1</formula>
    </cfRule>
  </conditionalFormatting>
  <conditionalFormatting sqref="BF561">
    <cfRule type="cellIs" priority="4510" operator="equal">
      <formula>1</formula>
    </cfRule>
  </conditionalFormatting>
  <conditionalFormatting sqref="BJ561 BL561">
    <cfRule type="cellIs" priority="4509" operator="equal">
      <formula>1</formula>
    </cfRule>
  </conditionalFormatting>
  <conditionalFormatting sqref="BK561">
    <cfRule type="cellIs" priority="4508" operator="equal">
      <formula>1</formula>
    </cfRule>
  </conditionalFormatting>
  <conditionalFormatting sqref="BI561">
    <cfRule type="cellIs" priority="4507" operator="equal">
      <formula>1</formula>
    </cfRule>
  </conditionalFormatting>
  <conditionalFormatting sqref="BH562">
    <cfRule type="cellIs" priority="4506" operator="equal">
      <formula>1</formula>
    </cfRule>
  </conditionalFormatting>
  <conditionalFormatting sqref="BE562">
    <cfRule type="cellIs" priority="4505" operator="equal">
      <formula>1</formula>
    </cfRule>
  </conditionalFormatting>
  <conditionalFormatting sqref="BG562">
    <cfRule type="cellIs" priority="4504" operator="equal">
      <formula>1</formula>
    </cfRule>
  </conditionalFormatting>
  <conditionalFormatting sqref="BF562">
    <cfRule type="cellIs" priority="4503" operator="equal">
      <formula>1</formula>
    </cfRule>
  </conditionalFormatting>
  <conditionalFormatting sqref="BJ562 BL562">
    <cfRule type="cellIs" priority="4502" operator="equal">
      <formula>1</formula>
    </cfRule>
  </conditionalFormatting>
  <conditionalFormatting sqref="BK562">
    <cfRule type="cellIs" priority="4501" operator="equal">
      <formula>1</formula>
    </cfRule>
  </conditionalFormatting>
  <conditionalFormatting sqref="BI562">
    <cfRule type="cellIs" priority="4500" operator="equal">
      <formula>1</formula>
    </cfRule>
  </conditionalFormatting>
  <conditionalFormatting sqref="BH563">
    <cfRule type="cellIs" priority="4499" operator="equal">
      <formula>1</formula>
    </cfRule>
  </conditionalFormatting>
  <conditionalFormatting sqref="BE563">
    <cfRule type="cellIs" priority="4498" operator="equal">
      <formula>1</formula>
    </cfRule>
  </conditionalFormatting>
  <conditionalFormatting sqref="BG563">
    <cfRule type="cellIs" priority="4497" operator="equal">
      <formula>1</formula>
    </cfRule>
  </conditionalFormatting>
  <conditionalFormatting sqref="BF563">
    <cfRule type="cellIs" priority="4496" operator="equal">
      <formula>1</formula>
    </cfRule>
  </conditionalFormatting>
  <conditionalFormatting sqref="BJ563 BL563">
    <cfRule type="cellIs" priority="4495" operator="equal">
      <formula>1</formula>
    </cfRule>
  </conditionalFormatting>
  <conditionalFormatting sqref="BK563">
    <cfRule type="cellIs" priority="4494" operator="equal">
      <formula>1</formula>
    </cfRule>
  </conditionalFormatting>
  <conditionalFormatting sqref="BI563">
    <cfRule type="cellIs" priority="4493" operator="equal">
      <formula>1</formula>
    </cfRule>
  </conditionalFormatting>
  <conditionalFormatting sqref="BH564">
    <cfRule type="cellIs" priority="4492" operator="equal">
      <formula>1</formula>
    </cfRule>
  </conditionalFormatting>
  <conditionalFormatting sqref="BE564">
    <cfRule type="cellIs" priority="4491" operator="equal">
      <formula>1</formula>
    </cfRule>
  </conditionalFormatting>
  <conditionalFormatting sqref="BG564">
    <cfRule type="cellIs" priority="4490" operator="equal">
      <formula>1</formula>
    </cfRule>
  </conditionalFormatting>
  <conditionalFormatting sqref="BF564">
    <cfRule type="cellIs" priority="4489" operator="equal">
      <formula>1</formula>
    </cfRule>
  </conditionalFormatting>
  <conditionalFormatting sqref="BJ564 BL564">
    <cfRule type="cellIs" priority="4488" operator="equal">
      <formula>1</formula>
    </cfRule>
  </conditionalFormatting>
  <conditionalFormatting sqref="BK564">
    <cfRule type="cellIs" priority="4487" operator="equal">
      <formula>1</formula>
    </cfRule>
  </conditionalFormatting>
  <conditionalFormatting sqref="BI564">
    <cfRule type="cellIs" priority="4486" operator="equal">
      <formula>1</formula>
    </cfRule>
  </conditionalFormatting>
  <conditionalFormatting sqref="BH565">
    <cfRule type="cellIs" priority="4485" operator="equal">
      <formula>1</formula>
    </cfRule>
  </conditionalFormatting>
  <conditionalFormatting sqref="BE565">
    <cfRule type="cellIs" priority="4484" operator="equal">
      <formula>1</formula>
    </cfRule>
  </conditionalFormatting>
  <conditionalFormatting sqref="BG565">
    <cfRule type="cellIs" priority="4483" operator="equal">
      <formula>1</formula>
    </cfRule>
  </conditionalFormatting>
  <conditionalFormatting sqref="BF565">
    <cfRule type="cellIs" priority="4482" operator="equal">
      <formula>1</formula>
    </cfRule>
  </conditionalFormatting>
  <conditionalFormatting sqref="BJ565 BL565">
    <cfRule type="cellIs" priority="4481" operator="equal">
      <formula>1</formula>
    </cfRule>
  </conditionalFormatting>
  <conditionalFormatting sqref="BK565">
    <cfRule type="cellIs" priority="4480" operator="equal">
      <formula>1</formula>
    </cfRule>
  </conditionalFormatting>
  <conditionalFormatting sqref="BI565">
    <cfRule type="cellIs" priority="4479" operator="equal">
      <formula>1</formula>
    </cfRule>
  </conditionalFormatting>
  <conditionalFormatting sqref="BH566">
    <cfRule type="cellIs" priority="4478" operator="equal">
      <formula>1</formula>
    </cfRule>
  </conditionalFormatting>
  <conditionalFormatting sqref="BE566">
    <cfRule type="cellIs" priority="4477" operator="equal">
      <formula>1</formula>
    </cfRule>
  </conditionalFormatting>
  <conditionalFormatting sqref="BG566">
    <cfRule type="cellIs" priority="4476" operator="equal">
      <formula>1</formula>
    </cfRule>
  </conditionalFormatting>
  <conditionalFormatting sqref="BF566">
    <cfRule type="cellIs" priority="4475" operator="equal">
      <formula>1</formula>
    </cfRule>
  </conditionalFormatting>
  <conditionalFormatting sqref="BJ566 BL566">
    <cfRule type="cellIs" priority="4474" operator="equal">
      <formula>1</formula>
    </cfRule>
  </conditionalFormatting>
  <conditionalFormatting sqref="BK566">
    <cfRule type="cellIs" priority="4473" operator="equal">
      <formula>1</formula>
    </cfRule>
  </conditionalFormatting>
  <conditionalFormatting sqref="BI566">
    <cfRule type="cellIs" priority="4472" operator="equal">
      <formula>1</formula>
    </cfRule>
  </conditionalFormatting>
  <conditionalFormatting sqref="BH567">
    <cfRule type="cellIs" priority="4471" operator="equal">
      <formula>1</formula>
    </cfRule>
  </conditionalFormatting>
  <conditionalFormatting sqref="BE567">
    <cfRule type="cellIs" priority="4470" operator="equal">
      <formula>1</formula>
    </cfRule>
  </conditionalFormatting>
  <conditionalFormatting sqref="BG567">
    <cfRule type="cellIs" priority="4469" operator="equal">
      <formula>1</formula>
    </cfRule>
  </conditionalFormatting>
  <conditionalFormatting sqref="BF567">
    <cfRule type="cellIs" priority="4468" operator="equal">
      <formula>1</formula>
    </cfRule>
  </conditionalFormatting>
  <conditionalFormatting sqref="BJ567 BL567">
    <cfRule type="cellIs" priority="4467" operator="equal">
      <formula>1</formula>
    </cfRule>
  </conditionalFormatting>
  <conditionalFormatting sqref="BK567">
    <cfRule type="cellIs" priority="4466" operator="equal">
      <formula>1</formula>
    </cfRule>
  </conditionalFormatting>
  <conditionalFormatting sqref="BI567">
    <cfRule type="cellIs" priority="4465" operator="equal">
      <formula>1</formula>
    </cfRule>
  </conditionalFormatting>
  <conditionalFormatting sqref="BH568">
    <cfRule type="cellIs" priority="4464" operator="equal">
      <formula>1</formula>
    </cfRule>
  </conditionalFormatting>
  <conditionalFormatting sqref="BE568">
    <cfRule type="cellIs" priority="4463" operator="equal">
      <formula>1</formula>
    </cfRule>
  </conditionalFormatting>
  <conditionalFormatting sqref="BG568">
    <cfRule type="cellIs" priority="4462" operator="equal">
      <formula>1</formula>
    </cfRule>
  </conditionalFormatting>
  <conditionalFormatting sqref="BF568">
    <cfRule type="cellIs" priority="4461" operator="equal">
      <formula>1</formula>
    </cfRule>
  </conditionalFormatting>
  <conditionalFormatting sqref="BJ568 BL568">
    <cfRule type="cellIs" priority="4460" operator="equal">
      <formula>1</formula>
    </cfRule>
  </conditionalFormatting>
  <conditionalFormatting sqref="BK568">
    <cfRule type="cellIs" priority="4459" operator="equal">
      <formula>1</formula>
    </cfRule>
  </conditionalFormatting>
  <conditionalFormatting sqref="BI568">
    <cfRule type="cellIs" priority="4458" operator="equal">
      <formula>1</formula>
    </cfRule>
  </conditionalFormatting>
  <conditionalFormatting sqref="BH569">
    <cfRule type="cellIs" priority="4457" operator="equal">
      <formula>1</formula>
    </cfRule>
  </conditionalFormatting>
  <conditionalFormatting sqref="BE569">
    <cfRule type="cellIs" priority="4456" operator="equal">
      <formula>1</formula>
    </cfRule>
  </conditionalFormatting>
  <conditionalFormatting sqref="BG569">
    <cfRule type="cellIs" priority="4455" operator="equal">
      <formula>1</formula>
    </cfRule>
  </conditionalFormatting>
  <conditionalFormatting sqref="BF569">
    <cfRule type="cellIs" priority="4454" operator="equal">
      <formula>1</formula>
    </cfRule>
  </conditionalFormatting>
  <conditionalFormatting sqref="BJ569 BL569">
    <cfRule type="cellIs" priority="4453" operator="equal">
      <formula>1</formula>
    </cfRule>
  </conditionalFormatting>
  <conditionalFormatting sqref="BK569">
    <cfRule type="cellIs" priority="4452" operator="equal">
      <formula>1</formula>
    </cfRule>
  </conditionalFormatting>
  <conditionalFormatting sqref="BI569">
    <cfRule type="cellIs" priority="4451" operator="equal">
      <formula>1</formula>
    </cfRule>
  </conditionalFormatting>
  <conditionalFormatting sqref="BH570">
    <cfRule type="cellIs" priority="4450" operator="equal">
      <formula>1</formula>
    </cfRule>
  </conditionalFormatting>
  <conditionalFormatting sqref="BE570">
    <cfRule type="cellIs" priority="4449" operator="equal">
      <formula>1</formula>
    </cfRule>
  </conditionalFormatting>
  <conditionalFormatting sqref="BG570">
    <cfRule type="cellIs" priority="4448" operator="equal">
      <formula>1</formula>
    </cfRule>
  </conditionalFormatting>
  <conditionalFormatting sqref="BF570">
    <cfRule type="cellIs" priority="4447" operator="equal">
      <formula>1</formula>
    </cfRule>
  </conditionalFormatting>
  <conditionalFormatting sqref="BJ570 BL570">
    <cfRule type="cellIs" priority="4446" operator="equal">
      <formula>1</formula>
    </cfRule>
  </conditionalFormatting>
  <conditionalFormatting sqref="BK570">
    <cfRule type="cellIs" priority="4445" operator="equal">
      <formula>1</formula>
    </cfRule>
  </conditionalFormatting>
  <conditionalFormatting sqref="BI570">
    <cfRule type="cellIs" priority="4444" operator="equal">
      <formula>1</formula>
    </cfRule>
  </conditionalFormatting>
  <conditionalFormatting sqref="BH571">
    <cfRule type="cellIs" priority="4443" operator="equal">
      <formula>1</formula>
    </cfRule>
  </conditionalFormatting>
  <conditionalFormatting sqref="BE571">
    <cfRule type="cellIs" priority="4442" operator="equal">
      <formula>1</formula>
    </cfRule>
  </conditionalFormatting>
  <conditionalFormatting sqref="BG571">
    <cfRule type="cellIs" priority="4441" operator="equal">
      <formula>1</formula>
    </cfRule>
  </conditionalFormatting>
  <conditionalFormatting sqref="BF571">
    <cfRule type="cellIs" priority="4440" operator="equal">
      <formula>1</formula>
    </cfRule>
  </conditionalFormatting>
  <conditionalFormatting sqref="BJ571 BL571">
    <cfRule type="cellIs" priority="4439" operator="equal">
      <formula>1</formula>
    </cfRule>
  </conditionalFormatting>
  <conditionalFormatting sqref="BK571">
    <cfRule type="cellIs" priority="4438" operator="equal">
      <formula>1</formula>
    </cfRule>
  </conditionalFormatting>
  <conditionalFormatting sqref="BI571">
    <cfRule type="cellIs" priority="4437" operator="equal">
      <formula>1</formula>
    </cfRule>
  </conditionalFormatting>
  <conditionalFormatting sqref="BH572">
    <cfRule type="cellIs" priority="4436" operator="equal">
      <formula>1</formula>
    </cfRule>
  </conditionalFormatting>
  <conditionalFormatting sqref="BE572">
    <cfRule type="cellIs" priority="4435" operator="equal">
      <formula>1</formula>
    </cfRule>
  </conditionalFormatting>
  <conditionalFormatting sqref="BG572">
    <cfRule type="cellIs" priority="4434" operator="equal">
      <formula>1</formula>
    </cfRule>
  </conditionalFormatting>
  <conditionalFormatting sqref="BF572">
    <cfRule type="cellIs" priority="4433" operator="equal">
      <formula>1</formula>
    </cfRule>
  </conditionalFormatting>
  <conditionalFormatting sqref="BJ572 BL572">
    <cfRule type="cellIs" priority="4432" operator="equal">
      <formula>1</formula>
    </cfRule>
  </conditionalFormatting>
  <conditionalFormatting sqref="BK572">
    <cfRule type="cellIs" priority="4431" operator="equal">
      <formula>1</formula>
    </cfRule>
  </conditionalFormatting>
  <conditionalFormatting sqref="BI572">
    <cfRule type="cellIs" priority="4430" operator="equal">
      <formula>1</formula>
    </cfRule>
  </conditionalFormatting>
  <conditionalFormatting sqref="BH573">
    <cfRule type="cellIs" priority="4429" operator="equal">
      <formula>1</formula>
    </cfRule>
  </conditionalFormatting>
  <conditionalFormatting sqref="BE573">
    <cfRule type="cellIs" priority="4428" operator="equal">
      <formula>1</formula>
    </cfRule>
  </conditionalFormatting>
  <conditionalFormatting sqref="BG573">
    <cfRule type="cellIs" priority="4427" operator="equal">
      <formula>1</formula>
    </cfRule>
  </conditionalFormatting>
  <conditionalFormatting sqref="BF573">
    <cfRule type="cellIs" priority="4426" operator="equal">
      <formula>1</formula>
    </cfRule>
  </conditionalFormatting>
  <conditionalFormatting sqref="BJ573 BL573">
    <cfRule type="cellIs" priority="4425" operator="equal">
      <formula>1</formula>
    </cfRule>
  </conditionalFormatting>
  <conditionalFormatting sqref="BK573">
    <cfRule type="cellIs" priority="4424" operator="equal">
      <formula>1</formula>
    </cfRule>
  </conditionalFormatting>
  <conditionalFormatting sqref="BI573">
    <cfRule type="cellIs" priority="4423" operator="equal">
      <formula>1</formula>
    </cfRule>
  </conditionalFormatting>
  <conditionalFormatting sqref="BH574">
    <cfRule type="cellIs" priority="4422" operator="equal">
      <formula>1</formula>
    </cfRule>
  </conditionalFormatting>
  <conditionalFormatting sqref="BE574">
    <cfRule type="cellIs" priority="4421" operator="equal">
      <formula>1</formula>
    </cfRule>
  </conditionalFormatting>
  <conditionalFormatting sqref="BG574">
    <cfRule type="cellIs" priority="4420" operator="equal">
      <formula>1</formula>
    </cfRule>
  </conditionalFormatting>
  <conditionalFormatting sqref="BF574">
    <cfRule type="cellIs" priority="4419" operator="equal">
      <formula>1</formula>
    </cfRule>
  </conditionalFormatting>
  <conditionalFormatting sqref="BJ574 BL574">
    <cfRule type="cellIs" priority="4418" operator="equal">
      <formula>1</formula>
    </cfRule>
  </conditionalFormatting>
  <conditionalFormatting sqref="BK574">
    <cfRule type="cellIs" priority="4417" operator="equal">
      <formula>1</formula>
    </cfRule>
  </conditionalFormatting>
  <conditionalFormatting sqref="BI574">
    <cfRule type="cellIs" priority="4416" operator="equal">
      <formula>1</formula>
    </cfRule>
  </conditionalFormatting>
  <conditionalFormatting sqref="BH575">
    <cfRule type="cellIs" priority="4415" operator="equal">
      <formula>1</formula>
    </cfRule>
  </conditionalFormatting>
  <conditionalFormatting sqref="BE575">
    <cfRule type="cellIs" priority="4414" operator="equal">
      <formula>1</formula>
    </cfRule>
  </conditionalFormatting>
  <conditionalFormatting sqref="BG575">
    <cfRule type="cellIs" priority="4413" operator="equal">
      <formula>1</formula>
    </cfRule>
  </conditionalFormatting>
  <conditionalFormatting sqref="BF575">
    <cfRule type="cellIs" priority="4412" operator="equal">
      <formula>1</formula>
    </cfRule>
  </conditionalFormatting>
  <conditionalFormatting sqref="BJ575 BL575">
    <cfRule type="cellIs" priority="4411" operator="equal">
      <formula>1</formula>
    </cfRule>
  </conditionalFormatting>
  <conditionalFormatting sqref="BK575">
    <cfRule type="cellIs" priority="4410" operator="equal">
      <formula>1</formula>
    </cfRule>
  </conditionalFormatting>
  <conditionalFormatting sqref="BI575">
    <cfRule type="cellIs" priority="4409" operator="equal">
      <formula>1</formula>
    </cfRule>
  </conditionalFormatting>
  <conditionalFormatting sqref="BH576">
    <cfRule type="cellIs" priority="4408" operator="equal">
      <formula>1</formula>
    </cfRule>
  </conditionalFormatting>
  <conditionalFormatting sqref="BE576">
    <cfRule type="cellIs" priority="4407" operator="equal">
      <formula>1</formula>
    </cfRule>
  </conditionalFormatting>
  <conditionalFormatting sqref="BG576">
    <cfRule type="cellIs" priority="4406" operator="equal">
      <formula>1</formula>
    </cfRule>
  </conditionalFormatting>
  <conditionalFormatting sqref="BF576">
    <cfRule type="cellIs" priority="4405" operator="equal">
      <formula>1</formula>
    </cfRule>
  </conditionalFormatting>
  <conditionalFormatting sqref="BJ576 BL576">
    <cfRule type="cellIs" priority="4404" operator="equal">
      <formula>1</formula>
    </cfRule>
  </conditionalFormatting>
  <conditionalFormatting sqref="BK576">
    <cfRule type="cellIs" priority="4403" operator="equal">
      <formula>1</formula>
    </cfRule>
  </conditionalFormatting>
  <conditionalFormatting sqref="BI576">
    <cfRule type="cellIs" priority="4402" operator="equal">
      <formula>1</formula>
    </cfRule>
  </conditionalFormatting>
  <conditionalFormatting sqref="BH577">
    <cfRule type="cellIs" priority="4401" operator="equal">
      <formula>1</formula>
    </cfRule>
  </conditionalFormatting>
  <conditionalFormatting sqref="BE577">
    <cfRule type="cellIs" priority="4400" operator="equal">
      <formula>1</formula>
    </cfRule>
  </conditionalFormatting>
  <conditionalFormatting sqref="BG577">
    <cfRule type="cellIs" priority="4399" operator="equal">
      <formula>1</formula>
    </cfRule>
  </conditionalFormatting>
  <conditionalFormatting sqref="BF577">
    <cfRule type="cellIs" priority="4398" operator="equal">
      <formula>1</formula>
    </cfRule>
  </conditionalFormatting>
  <conditionalFormatting sqref="BJ577 BL577">
    <cfRule type="cellIs" priority="4397" operator="equal">
      <formula>1</formula>
    </cfRule>
  </conditionalFormatting>
  <conditionalFormatting sqref="BK577">
    <cfRule type="cellIs" priority="4396" operator="equal">
      <formula>1</formula>
    </cfRule>
  </conditionalFormatting>
  <conditionalFormatting sqref="BI577">
    <cfRule type="cellIs" priority="4395" operator="equal">
      <formula>1</formula>
    </cfRule>
  </conditionalFormatting>
  <conditionalFormatting sqref="BH578">
    <cfRule type="cellIs" priority="4394" operator="equal">
      <formula>1</formula>
    </cfRule>
  </conditionalFormatting>
  <conditionalFormatting sqref="BE578">
    <cfRule type="cellIs" priority="4393" operator="equal">
      <formula>1</formula>
    </cfRule>
  </conditionalFormatting>
  <conditionalFormatting sqref="BG578">
    <cfRule type="cellIs" priority="4392" operator="equal">
      <formula>1</formula>
    </cfRule>
  </conditionalFormatting>
  <conditionalFormatting sqref="BF578">
    <cfRule type="cellIs" priority="4391" operator="equal">
      <formula>1</formula>
    </cfRule>
  </conditionalFormatting>
  <conditionalFormatting sqref="BJ578 BL578">
    <cfRule type="cellIs" priority="4390" operator="equal">
      <formula>1</formula>
    </cfRule>
  </conditionalFormatting>
  <conditionalFormatting sqref="BK578">
    <cfRule type="cellIs" priority="4389" operator="equal">
      <formula>1</formula>
    </cfRule>
  </conditionalFormatting>
  <conditionalFormatting sqref="BI578">
    <cfRule type="cellIs" priority="4388" operator="equal">
      <formula>1</formula>
    </cfRule>
  </conditionalFormatting>
  <conditionalFormatting sqref="BH579">
    <cfRule type="cellIs" priority="4387" operator="equal">
      <formula>1</formula>
    </cfRule>
  </conditionalFormatting>
  <conditionalFormatting sqref="BE579">
    <cfRule type="cellIs" priority="4386" operator="equal">
      <formula>1</formula>
    </cfRule>
  </conditionalFormatting>
  <conditionalFormatting sqref="BG579">
    <cfRule type="cellIs" priority="4385" operator="equal">
      <formula>1</formula>
    </cfRule>
  </conditionalFormatting>
  <conditionalFormatting sqref="BF579">
    <cfRule type="cellIs" priority="4384" operator="equal">
      <formula>1</formula>
    </cfRule>
  </conditionalFormatting>
  <conditionalFormatting sqref="BJ579 BL579">
    <cfRule type="cellIs" priority="4383" operator="equal">
      <formula>1</formula>
    </cfRule>
  </conditionalFormatting>
  <conditionalFormatting sqref="BK579">
    <cfRule type="cellIs" priority="4382" operator="equal">
      <formula>1</formula>
    </cfRule>
  </conditionalFormatting>
  <conditionalFormatting sqref="BI579">
    <cfRule type="cellIs" priority="4381" operator="equal">
      <formula>1</formula>
    </cfRule>
  </conditionalFormatting>
  <conditionalFormatting sqref="BH580">
    <cfRule type="cellIs" priority="4380" operator="equal">
      <formula>1</formula>
    </cfRule>
  </conditionalFormatting>
  <conditionalFormatting sqref="BE580">
    <cfRule type="cellIs" priority="4379" operator="equal">
      <formula>1</formula>
    </cfRule>
  </conditionalFormatting>
  <conditionalFormatting sqref="BG580">
    <cfRule type="cellIs" priority="4378" operator="equal">
      <formula>1</formula>
    </cfRule>
  </conditionalFormatting>
  <conditionalFormatting sqref="BF580">
    <cfRule type="cellIs" priority="4377" operator="equal">
      <formula>1</formula>
    </cfRule>
  </conditionalFormatting>
  <conditionalFormatting sqref="BJ580 BL580">
    <cfRule type="cellIs" priority="4376" operator="equal">
      <formula>1</formula>
    </cfRule>
  </conditionalFormatting>
  <conditionalFormatting sqref="BK580">
    <cfRule type="cellIs" priority="4375" operator="equal">
      <formula>1</formula>
    </cfRule>
  </conditionalFormatting>
  <conditionalFormatting sqref="BI580">
    <cfRule type="cellIs" priority="4374" operator="equal">
      <formula>1</formula>
    </cfRule>
  </conditionalFormatting>
  <conditionalFormatting sqref="BH581">
    <cfRule type="cellIs" priority="4373" operator="equal">
      <formula>1</formula>
    </cfRule>
  </conditionalFormatting>
  <conditionalFormatting sqref="BE581">
    <cfRule type="cellIs" priority="4372" operator="equal">
      <formula>1</formula>
    </cfRule>
  </conditionalFormatting>
  <conditionalFormatting sqref="BG581">
    <cfRule type="cellIs" priority="4371" operator="equal">
      <formula>1</formula>
    </cfRule>
  </conditionalFormatting>
  <conditionalFormatting sqref="BF581">
    <cfRule type="cellIs" priority="4370" operator="equal">
      <formula>1</formula>
    </cfRule>
  </conditionalFormatting>
  <conditionalFormatting sqref="BJ581 BL581">
    <cfRule type="cellIs" priority="4369" operator="equal">
      <formula>1</formula>
    </cfRule>
  </conditionalFormatting>
  <conditionalFormatting sqref="BK581">
    <cfRule type="cellIs" priority="4368" operator="equal">
      <formula>1</formula>
    </cfRule>
  </conditionalFormatting>
  <conditionalFormatting sqref="BI581">
    <cfRule type="cellIs" priority="4367" operator="equal">
      <formula>1</formula>
    </cfRule>
  </conditionalFormatting>
  <conditionalFormatting sqref="BH582">
    <cfRule type="cellIs" priority="4366" operator="equal">
      <formula>1</formula>
    </cfRule>
  </conditionalFormatting>
  <conditionalFormatting sqref="BE582">
    <cfRule type="cellIs" priority="4365" operator="equal">
      <formula>1</formula>
    </cfRule>
  </conditionalFormatting>
  <conditionalFormatting sqref="BG582">
    <cfRule type="cellIs" priority="4364" operator="equal">
      <formula>1</formula>
    </cfRule>
  </conditionalFormatting>
  <conditionalFormatting sqref="BF582">
    <cfRule type="cellIs" priority="4363" operator="equal">
      <formula>1</formula>
    </cfRule>
  </conditionalFormatting>
  <conditionalFormatting sqref="BJ582 BL582">
    <cfRule type="cellIs" priority="4362" operator="equal">
      <formula>1</formula>
    </cfRule>
  </conditionalFormatting>
  <conditionalFormatting sqref="BK582">
    <cfRule type="cellIs" priority="4361" operator="equal">
      <formula>1</formula>
    </cfRule>
  </conditionalFormatting>
  <conditionalFormatting sqref="BI582">
    <cfRule type="cellIs" priority="4360" operator="equal">
      <formula>1</formula>
    </cfRule>
  </conditionalFormatting>
  <conditionalFormatting sqref="BH583">
    <cfRule type="cellIs" priority="4359" operator="equal">
      <formula>1</formula>
    </cfRule>
  </conditionalFormatting>
  <conditionalFormatting sqref="BE583">
    <cfRule type="cellIs" priority="4358" operator="equal">
      <formula>1</formula>
    </cfRule>
  </conditionalFormatting>
  <conditionalFormatting sqref="BG583">
    <cfRule type="cellIs" priority="4357" operator="equal">
      <formula>1</formula>
    </cfRule>
  </conditionalFormatting>
  <conditionalFormatting sqref="BF583">
    <cfRule type="cellIs" priority="4356" operator="equal">
      <formula>1</formula>
    </cfRule>
  </conditionalFormatting>
  <conditionalFormatting sqref="BJ583 BL583">
    <cfRule type="cellIs" priority="4355" operator="equal">
      <formula>1</formula>
    </cfRule>
  </conditionalFormatting>
  <conditionalFormatting sqref="BK583">
    <cfRule type="cellIs" priority="4354" operator="equal">
      <formula>1</formula>
    </cfRule>
  </conditionalFormatting>
  <conditionalFormatting sqref="BI583">
    <cfRule type="cellIs" priority="4353" operator="equal">
      <formula>1</formula>
    </cfRule>
  </conditionalFormatting>
  <conditionalFormatting sqref="BH584">
    <cfRule type="cellIs" priority="4352" operator="equal">
      <formula>1</formula>
    </cfRule>
  </conditionalFormatting>
  <conditionalFormatting sqref="BE584">
    <cfRule type="cellIs" priority="4351" operator="equal">
      <formula>1</formula>
    </cfRule>
  </conditionalFormatting>
  <conditionalFormatting sqref="BG584">
    <cfRule type="cellIs" priority="4350" operator="equal">
      <formula>1</formula>
    </cfRule>
  </conditionalFormatting>
  <conditionalFormatting sqref="BF584">
    <cfRule type="cellIs" priority="4349" operator="equal">
      <formula>1</formula>
    </cfRule>
  </conditionalFormatting>
  <conditionalFormatting sqref="BJ584 BL584">
    <cfRule type="cellIs" priority="4348" operator="equal">
      <formula>1</formula>
    </cfRule>
  </conditionalFormatting>
  <conditionalFormatting sqref="BK584">
    <cfRule type="cellIs" priority="4347" operator="equal">
      <formula>1</formula>
    </cfRule>
  </conditionalFormatting>
  <conditionalFormatting sqref="BI584">
    <cfRule type="cellIs" priority="4346" operator="equal">
      <formula>1</formula>
    </cfRule>
  </conditionalFormatting>
  <conditionalFormatting sqref="BH585">
    <cfRule type="cellIs" priority="4345" operator="equal">
      <formula>1</formula>
    </cfRule>
  </conditionalFormatting>
  <conditionalFormatting sqref="BE585">
    <cfRule type="cellIs" priority="4344" operator="equal">
      <formula>1</formula>
    </cfRule>
  </conditionalFormatting>
  <conditionalFormatting sqref="BG585">
    <cfRule type="cellIs" priority="4343" operator="equal">
      <formula>1</formula>
    </cfRule>
  </conditionalFormatting>
  <conditionalFormatting sqref="BF585">
    <cfRule type="cellIs" priority="4342" operator="equal">
      <formula>1</formula>
    </cfRule>
  </conditionalFormatting>
  <conditionalFormatting sqref="BJ585 BL585">
    <cfRule type="cellIs" priority="4341" operator="equal">
      <formula>1</formula>
    </cfRule>
  </conditionalFormatting>
  <conditionalFormatting sqref="BK585">
    <cfRule type="cellIs" priority="4340" operator="equal">
      <formula>1</formula>
    </cfRule>
  </conditionalFormatting>
  <conditionalFormatting sqref="BI585">
    <cfRule type="cellIs" priority="4339" operator="equal">
      <formula>1</formula>
    </cfRule>
  </conditionalFormatting>
  <conditionalFormatting sqref="BH586">
    <cfRule type="cellIs" priority="4338" operator="equal">
      <formula>1</formula>
    </cfRule>
  </conditionalFormatting>
  <conditionalFormatting sqref="BE586">
    <cfRule type="cellIs" priority="4337" operator="equal">
      <formula>1</formula>
    </cfRule>
  </conditionalFormatting>
  <conditionalFormatting sqref="BG586">
    <cfRule type="cellIs" priority="4336" operator="equal">
      <formula>1</formula>
    </cfRule>
  </conditionalFormatting>
  <conditionalFormatting sqref="BF586">
    <cfRule type="cellIs" priority="4335" operator="equal">
      <formula>1</formula>
    </cfRule>
  </conditionalFormatting>
  <conditionalFormatting sqref="BJ586 BL586">
    <cfRule type="cellIs" priority="4334" operator="equal">
      <formula>1</formula>
    </cfRule>
  </conditionalFormatting>
  <conditionalFormatting sqref="BK586">
    <cfRule type="cellIs" priority="4333" operator="equal">
      <formula>1</formula>
    </cfRule>
  </conditionalFormatting>
  <conditionalFormatting sqref="BI586">
    <cfRule type="cellIs" priority="4332" operator="equal">
      <formula>1</formula>
    </cfRule>
  </conditionalFormatting>
  <conditionalFormatting sqref="BH587">
    <cfRule type="cellIs" priority="4331" operator="equal">
      <formula>1</formula>
    </cfRule>
  </conditionalFormatting>
  <conditionalFormatting sqref="BE587">
    <cfRule type="cellIs" priority="4330" operator="equal">
      <formula>1</formula>
    </cfRule>
  </conditionalFormatting>
  <conditionalFormatting sqref="BG587">
    <cfRule type="cellIs" priority="4329" operator="equal">
      <formula>1</formula>
    </cfRule>
  </conditionalFormatting>
  <conditionalFormatting sqref="BF587">
    <cfRule type="cellIs" priority="4328" operator="equal">
      <formula>1</formula>
    </cfRule>
  </conditionalFormatting>
  <conditionalFormatting sqref="BJ587 BL587">
    <cfRule type="cellIs" priority="4327" operator="equal">
      <formula>1</formula>
    </cfRule>
  </conditionalFormatting>
  <conditionalFormatting sqref="BK587">
    <cfRule type="cellIs" priority="4326" operator="equal">
      <formula>1</formula>
    </cfRule>
  </conditionalFormatting>
  <conditionalFormatting sqref="BI587">
    <cfRule type="cellIs" priority="4325" operator="equal">
      <formula>1</formula>
    </cfRule>
  </conditionalFormatting>
  <conditionalFormatting sqref="BH588">
    <cfRule type="cellIs" priority="4324" operator="equal">
      <formula>1</formula>
    </cfRule>
  </conditionalFormatting>
  <conditionalFormatting sqref="BE588">
    <cfRule type="cellIs" priority="4323" operator="equal">
      <formula>1</formula>
    </cfRule>
  </conditionalFormatting>
  <conditionalFormatting sqref="BG588">
    <cfRule type="cellIs" priority="4322" operator="equal">
      <formula>1</formula>
    </cfRule>
  </conditionalFormatting>
  <conditionalFormatting sqref="BF588">
    <cfRule type="cellIs" priority="4321" operator="equal">
      <formula>1</formula>
    </cfRule>
  </conditionalFormatting>
  <conditionalFormatting sqref="BJ588 BL588">
    <cfRule type="cellIs" priority="4320" operator="equal">
      <formula>1</formula>
    </cfRule>
  </conditionalFormatting>
  <conditionalFormatting sqref="BK588">
    <cfRule type="cellIs" priority="4319" operator="equal">
      <formula>1</formula>
    </cfRule>
  </conditionalFormatting>
  <conditionalFormatting sqref="BI588">
    <cfRule type="cellIs" priority="4318" operator="equal">
      <formula>1</formula>
    </cfRule>
  </conditionalFormatting>
  <conditionalFormatting sqref="BH589">
    <cfRule type="cellIs" priority="4317" operator="equal">
      <formula>1</formula>
    </cfRule>
  </conditionalFormatting>
  <conditionalFormatting sqref="BE589">
    <cfRule type="cellIs" priority="4316" operator="equal">
      <formula>1</formula>
    </cfRule>
  </conditionalFormatting>
  <conditionalFormatting sqref="BG589">
    <cfRule type="cellIs" priority="4315" operator="equal">
      <formula>1</formula>
    </cfRule>
  </conditionalFormatting>
  <conditionalFormatting sqref="BF589">
    <cfRule type="cellIs" priority="4314" operator="equal">
      <formula>1</formula>
    </cfRule>
  </conditionalFormatting>
  <conditionalFormatting sqref="BJ589 BL589">
    <cfRule type="cellIs" priority="4313" operator="equal">
      <formula>1</formula>
    </cfRule>
  </conditionalFormatting>
  <conditionalFormatting sqref="BK589">
    <cfRule type="cellIs" priority="4312" operator="equal">
      <formula>1</formula>
    </cfRule>
  </conditionalFormatting>
  <conditionalFormatting sqref="BI589">
    <cfRule type="cellIs" priority="4311" operator="equal">
      <formula>1</formula>
    </cfRule>
  </conditionalFormatting>
  <conditionalFormatting sqref="BH590">
    <cfRule type="cellIs" priority="4310" operator="equal">
      <formula>1</formula>
    </cfRule>
  </conditionalFormatting>
  <conditionalFormatting sqref="BE590">
    <cfRule type="cellIs" priority="4309" operator="equal">
      <formula>1</formula>
    </cfRule>
  </conditionalFormatting>
  <conditionalFormatting sqref="BG590">
    <cfRule type="cellIs" priority="4308" operator="equal">
      <formula>1</formula>
    </cfRule>
  </conditionalFormatting>
  <conditionalFormatting sqref="BF590">
    <cfRule type="cellIs" priority="4307" operator="equal">
      <formula>1</formula>
    </cfRule>
  </conditionalFormatting>
  <conditionalFormatting sqref="BJ590 BL590">
    <cfRule type="cellIs" priority="4306" operator="equal">
      <formula>1</formula>
    </cfRule>
  </conditionalFormatting>
  <conditionalFormatting sqref="BK590">
    <cfRule type="cellIs" priority="4305" operator="equal">
      <formula>1</formula>
    </cfRule>
  </conditionalFormatting>
  <conditionalFormatting sqref="BI590">
    <cfRule type="cellIs" priority="4304" operator="equal">
      <formula>1</formula>
    </cfRule>
  </conditionalFormatting>
  <conditionalFormatting sqref="BH591">
    <cfRule type="cellIs" priority="4303" operator="equal">
      <formula>1</formula>
    </cfRule>
  </conditionalFormatting>
  <conditionalFormatting sqref="BE591">
    <cfRule type="cellIs" priority="4302" operator="equal">
      <formula>1</formula>
    </cfRule>
  </conditionalFormatting>
  <conditionalFormatting sqref="BG591">
    <cfRule type="cellIs" priority="4301" operator="equal">
      <formula>1</formula>
    </cfRule>
  </conditionalFormatting>
  <conditionalFormatting sqref="BF591">
    <cfRule type="cellIs" priority="4300" operator="equal">
      <formula>1</formula>
    </cfRule>
  </conditionalFormatting>
  <conditionalFormatting sqref="BJ591 BL591">
    <cfRule type="cellIs" priority="4299" operator="equal">
      <formula>1</formula>
    </cfRule>
  </conditionalFormatting>
  <conditionalFormatting sqref="BK591">
    <cfRule type="cellIs" priority="4298" operator="equal">
      <formula>1</formula>
    </cfRule>
  </conditionalFormatting>
  <conditionalFormatting sqref="BI591">
    <cfRule type="cellIs" priority="4297" operator="equal">
      <formula>1</formula>
    </cfRule>
  </conditionalFormatting>
  <conditionalFormatting sqref="BH592">
    <cfRule type="cellIs" priority="4296" operator="equal">
      <formula>1</formula>
    </cfRule>
  </conditionalFormatting>
  <conditionalFormatting sqref="BE592">
    <cfRule type="cellIs" priority="4295" operator="equal">
      <formula>1</formula>
    </cfRule>
  </conditionalFormatting>
  <conditionalFormatting sqref="BG592">
    <cfRule type="cellIs" priority="4294" operator="equal">
      <formula>1</formula>
    </cfRule>
  </conditionalFormatting>
  <conditionalFormatting sqref="BF592">
    <cfRule type="cellIs" priority="4293" operator="equal">
      <formula>1</formula>
    </cfRule>
  </conditionalFormatting>
  <conditionalFormatting sqref="BJ592 BL592">
    <cfRule type="cellIs" priority="4292" operator="equal">
      <formula>1</formula>
    </cfRule>
  </conditionalFormatting>
  <conditionalFormatting sqref="BK592">
    <cfRule type="cellIs" priority="4291" operator="equal">
      <formula>1</formula>
    </cfRule>
  </conditionalFormatting>
  <conditionalFormatting sqref="BI592">
    <cfRule type="cellIs" priority="4290" operator="equal">
      <formula>1</formula>
    </cfRule>
  </conditionalFormatting>
  <conditionalFormatting sqref="BH593">
    <cfRule type="cellIs" priority="4289" operator="equal">
      <formula>1</formula>
    </cfRule>
  </conditionalFormatting>
  <conditionalFormatting sqref="BE593">
    <cfRule type="cellIs" priority="4288" operator="equal">
      <formula>1</formula>
    </cfRule>
  </conditionalFormatting>
  <conditionalFormatting sqref="BG593">
    <cfRule type="cellIs" priority="4287" operator="equal">
      <formula>1</formula>
    </cfRule>
  </conditionalFormatting>
  <conditionalFormatting sqref="BF593">
    <cfRule type="cellIs" priority="4286" operator="equal">
      <formula>1</formula>
    </cfRule>
  </conditionalFormatting>
  <conditionalFormatting sqref="BJ593 BL593">
    <cfRule type="cellIs" priority="4285" operator="equal">
      <formula>1</formula>
    </cfRule>
  </conditionalFormatting>
  <conditionalFormatting sqref="BK593">
    <cfRule type="cellIs" priority="4284" operator="equal">
      <formula>1</formula>
    </cfRule>
  </conditionalFormatting>
  <conditionalFormatting sqref="BI593">
    <cfRule type="cellIs" priority="4283" operator="equal">
      <formula>1</formula>
    </cfRule>
  </conditionalFormatting>
  <conditionalFormatting sqref="BH594">
    <cfRule type="cellIs" priority="4282" operator="equal">
      <formula>1</formula>
    </cfRule>
  </conditionalFormatting>
  <conditionalFormatting sqref="BE594">
    <cfRule type="cellIs" priority="4281" operator="equal">
      <formula>1</formula>
    </cfRule>
  </conditionalFormatting>
  <conditionalFormatting sqref="BG594">
    <cfRule type="cellIs" priority="4280" operator="equal">
      <formula>1</formula>
    </cfRule>
  </conditionalFormatting>
  <conditionalFormatting sqref="BF594">
    <cfRule type="cellIs" priority="4279" operator="equal">
      <formula>1</formula>
    </cfRule>
  </conditionalFormatting>
  <conditionalFormatting sqref="BJ594 BL594">
    <cfRule type="cellIs" priority="4278" operator="equal">
      <formula>1</formula>
    </cfRule>
  </conditionalFormatting>
  <conditionalFormatting sqref="BK594">
    <cfRule type="cellIs" priority="4277" operator="equal">
      <formula>1</formula>
    </cfRule>
  </conditionalFormatting>
  <conditionalFormatting sqref="BI594">
    <cfRule type="cellIs" priority="4276" operator="equal">
      <formula>1</formula>
    </cfRule>
  </conditionalFormatting>
  <conditionalFormatting sqref="BH595">
    <cfRule type="cellIs" priority="4275" operator="equal">
      <formula>1</formula>
    </cfRule>
  </conditionalFormatting>
  <conditionalFormatting sqref="BE595">
    <cfRule type="cellIs" priority="4274" operator="equal">
      <formula>1</formula>
    </cfRule>
  </conditionalFormatting>
  <conditionalFormatting sqref="BG595">
    <cfRule type="cellIs" priority="4273" operator="equal">
      <formula>1</formula>
    </cfRule>
  </conditionalFormatting>
  <conditionalFormatting sqref="BF595">
    <cfRule type="cellIs" priority="4272" operator="equal">
      <formula>1</formula>
    </cfRule>
  </conditionalFormatting>
  <conditionalFormatting sqref="BJ595 BL595">
    <cfRule type="cellIs" priority="4271" operator="equal">
      <formula>1</formula>
    </cfRule>
  </conditionalFormatting>
  <conditionalFormatting sqref="BK595">
    <cfRule type="cellIs" priority="4270" operator="equal">
      <formula>1</formula>
    </cfRule>
  </conditionalFormatting>
  <conditionalFormatting sqref="BI595">
    <cfRule type="cellIs" priority="4269" operator="equal">
      <formula>1</formula>
    </cfRule>
  </conditionalFormatting>
  <conditionalFormatting sqref="BH596">
    <cfRule type="cellIs" priority="4268" operator="equal">
      <formula>1</formula>
    </cfRule>
  </conditionalFormatting>
  <conditionalFormatting sqref="BE596">
    <cfRule type="cellIs" priority="4267" operator="equal">
      <formula>1</formula>
    </cfRule>
  </conditionalFormatting>
  <conditionalFormatting sqref="BG596">
    <cfRule type="cellIs" priority="4266" operator="equal">
      <formula>1</formula>
    </cfRule>
  </conditionalFormatting>
  <conditionalFormatting sqref="BF596">
    <cfRule type="cellIs" priority="4265" operator="equal">
      <formula>1</formula>
    </cfRule>
  </conditionalFormatting>
  <conditionalFormatting sqref="BJ596 BL596">
    <cfRule type="cellIs" priority="4264" operator="equal">
      <formula>1</formula>
    </cfRule>
  </conditionalFormatting>
  <conditionalFormatting sqref="BK596">
    <cfRule type="cellIs" priority="4263" operator="equal">
      <formula>1</formula>
    </cfRule>
  </conditionalFormatting>
  <conditionalFormatting sqref="BI596">
    <cfRule type="cellIs" priority="4262" operator="equal">
      <formula>1</formula>
    </cfRule>
  </conditionalFormatting>
  <conditionalFormatting sqref="BH597">
    <cfRule type="cellIs" priority="4261" operator="equal">
      <formula>1</formula>
    </cfRule>
  </conditionalFormatting>
  <conditionalFormatting sqref="BE597">
    <cfRule type="cellIs" priority="4260" operator="equal">
      <formula>1</formula>
    </cfRule>
  </conditionalFormatting>
  <conditionalFormatting sqref="BG597">
    <cfRule type="cellIs" priority="4259" operator="equal">
      <formula>1</formula>
    </cfRule>
  </conditionalFormatting>
  <conditionalFormatting sqref="BF597">
    <cfRule type="cellIs" priority="4258" operator="equal">
      <formula>1</formula>
    </cfRule>
  </conditionalFormatting>
  <conditionalFormatting sqref="BJ597 BL597">
    <cfRule type="cellIs" priority="4257" operator="equal">
      <formula>1</formula>
    </cfRule>
  </conditionalFormatting>
  <conditionalFormatting sqref="BK597">
    <cfRule type="cellIs" priority="4256" operator="equal">
      <formula>1</formula>
    </cfRule>
  </conditionalFormatting>
  <conditionalFormatting sqref="BI597">
    <cfRule type="cellIs" priority="4255" operator="equal">
      <formula>1</formula>
    </cfRule>
  </conditionalFormatting>
  <conditionalFormatting sqref="BH598">
    <cfRule type="cellIs" priority="4254" operator="equal">
      <formula>1</formula>
    </cfRule>
  </conditionalFormatting>
  <conditionalFormatting sqref="BE598">
    <cfRule type="cellIs" priority="4253" operator="equal">
      <formula>1</formula>
    </cfRule>
  </conditionalFormatting>
  <conditionalFormatting sqref="BG598">
    <cfRule type="cellIs" priority="4252" operator="equal">
      <formula>1</formula>
    </cfRule>
  </conditionalFormatting>
  <conditionalFormatting sqref="BF598">
    <cfRule type="cellIs" priority="4251" operator="equal">
      <formula>1</formula>
    </cfRule>
  </conditionalFormatting>
  <conditionalFormatting sqref="BJ598 BL598">
    <cfRule type="cellIs" priority="4250" operator="equal">
      <formula>1</formula>
    </cfRule>
  </conditionalFormatting>
  <conditionalFormatting sqref="BK598">
    <cfRule type="cellIs" priority="4249" operator="equal">
      <formula>1</formula>
    </cfRule>
  </conditionalFormatting>
  <conditionalFormatting sqref="BI598">
    <cfRule type="cellIs" priority="4248" operator="equal">
      <formula>1</formula>
    </cfRule>
  </conditionalFormatting>
  <conditionalFormatting sqref="BH599">
    <cfRule type="cellIs" priority="4247" operator="equal">
      <formula>1</formula>
    </cfRule>
  </conditionalFormatting>
  <conditionalFormatting sqref="BE599">
    <cfRule type="cellIs" priority="4246" operator="equal">
      <formula>1</formula>
    </cfRule>
  </conditionalFormatting>
  <conditionalFormatting sqref="BG599">
    <cfRule type="cellIs" priority="4245" operator="equal">
      <formula>1</formula>
    </cfRule>
  </conditionalFormatting>
  <conditionalFormatting sqref="BF599">
    <cfRule type="cellIs" priority="4244" operator="equal">
      <formula>1</formula>
    </cfRule>
  </conditionalFormatting>
  <conditionalFormatting sqref="BJ599 BL599">
    <cfRule type="cellIs" priority="4243" operator="equal">
      <formula>1</formula>
    </cfRule>
  </conditionalFormatting>
  <conditionalFormatting sqref="BK599">
    <cfRule type="cellIs" priority="4242" operator="equal">
      <formula>1</formula>
    </cfRule>
  </conditionalFormatting>
  <conditionalFormatting sqref="BI599">
    <cfRule type="cellIs" priority="4241" operator="equal">
      <formula>1</formula>
    </cfRule>
  </conditionalFormatting>
  <conditionalFormatting sqref="BH600">
    <cfRule type="cellIs" priority="4240" operator="equal">
      <formula>1</formula>
    </cfRule>
  </conditionalFormatting>
  <conditionalFormatting sqref="BE600">
    <cfRule type="cellIs" priority="4239" operator="equal">
      <formula>1</formula>
    </cfRule>
  </conditionalFormatting>
  <conditionalFormatting sqref="BG600">
    <cfRule type="cellIs" priority="4238" operator="equal">
      <formula>1</formula>
    </cfRule>
  </conditionalFormatting>
  <conditionalFormatting sqref="BF600">
    <cfRule type="cellIs" priority="4237" operator="equal">
      <formula>1</formula>
    </cfRule>
  </conditionalFormatting>
  <conditionalFormatting sqref="BJ600 BL600">
    <cfRule type="cellIs" priority="4236" operator="equal">
      <formula>1</formula>
    </cfRule>
  </conditionalFormatting>
  <conditionalFormatting sqref="BK600">
    <cfRule type="cellIs" priority="4235" operator="equal">
      <formula>1</formula>
    </cfRule>
  </conditionalFormatting>
  <conditionalFormatting sqref="BI600">
    <cfRule type="cellIs" priority="4234" operator="equal">
      <formula>1</formula>
    </cfRule>
  </conditionalFormatting>
  <conditionalFormatting sqref="BH601">
    <cfRule type="cellIs" priority="4233" operator="equal">
      <formula>1</formula>
    </cfRule>
  </conditionalFormatting>
  <conditionalFormatting sqref="BE601">
    <cfRule type="cellIs" priority="4232" operator="equal">
      <formula>1</formula>
    </cfRule>
  </conditionalFormatting>
  <conditionalFormatting sqref="BG601">
    <cfRule type="cellIs" priority="4231" operator="equal">
      <formula>1</formula>
    </cfRule>
  </conditionalFormatting>
  <conditionalFormatting sqref="BF601">
    <cfRule type="cellIs" priority="4230" operator="equal">
      <formula>1</formula>
    </cfRule>
  </conditionalFormatting>
  <conditionalFormatting sqref="BJ601 BL601">
    <cfRule type="cellIs" priority="4229" operator="equal">
      <formula>1</formula>
    </cfRule>
  </conditionalFormatting>
  <conditionalFormatting sqref="BK601">
    <cfRule type="cellIs" priority="4228" operator="equal">
      <formula>1</formula>
    </cfRule>
  </conditionalFormatting>
  <conditionalFormatting sqref="BI601">
    <cfRule type="cellIs" priority="4227" operator="equal">
      <formula>1</formula>
    </cfRule>
  </conditionalFormatting>
  <conditionalFormatting sqref="BH602">
    <cfRule type="cellIs" priority="4226" operator="equal">
      <formula>1</formula>
    </cfRule>
  </conditionalFormatting>
  <conditionalFormatting sqref="BE602">
    <cfRule type="cellIs" priority="4225" operator="equal">
      <formula>1</formula>
    </cfRule>
  </conditionalFormatting>
  <conditionalFormatting sqref="BG602">
    <cfRule type="cellIs" priority="4224" operator="equal">
      <formula>1</formula>
    </cfRule>
  </conditionalFormatting>
  <conditionalFormatting sqref="BF602">
    <cfRule type="cellIs" priority="4223" operator="equal">
      <formula>1</formula>
    </cfRule>
  </conditionalFormatting>
  <conditionalFormatting sqref="BJ602 BL602">
    <cfRule type="cellIs" priority="4222" operator="equal">
      <formula>1</formula>
    </cfRule>
  </conditionalFormatting>
  <conditionalFormatting sqref="BK602">
    <cfRule type="cellIs" priority="4221" operator="equal">
      <formula>1</formula>
    </cfRule>
  </conditionalFormatting>
  <conditionalFormatting sqref="BI602">
    <cfRule type="cellIs" priority="4220" operator="equal">
      <formula>1</formula>
    </cfRule>
  </conditionalFormatting>
  <conditionalFormatting sqref="BH603">
    <cfRule type="cellIs" priority="4219" operator="equal">
      <formula>1</formula>
    </cfRule>
  </conditionalFormatting>
  <conditionalFormatting sqref="BE603">
    <cfRule type="cellIs" priority="4218" operator="equal">
      <formula>1</formula>
    </cfRule>
  </conditionalFormatting>
  <conditionalFormatting sqref="BG603">
    <cfRule type="cellIs" priority="4217" operator="equal">
      <formula>1</formula>
    </cfRule>
  </conditionalFormatting>
  <conditionalFormatting sqref="BF603">
    <cfRule type="cellIs" priority="4216" operator="equal">
      <formula>1</formula>
    </cfRule>
  </conditionalFormatting>
  <conditionalFormatting sqref="BJ603 BL603">
    <cfRule type="cellIs" priority="4215" operator="equal">
      <formula>1</formula>
    </cfRule>
  </conditionalFormatting>
  <conditionalFormatting sqref="BK603">
    <cfRule type="cellIs" priority="4214" operator="equal">
      <formula>1</formula>
    </cfRule>
  </conditionalFormatting>
  <conditionalFormatting sqref="BI603">
    <cfRule type="cellIs" priority="4213" operator="equal">
      <formula>1</formula>
    </cfRule>
  </conditionalFormatting>
  <conditionalFormatting sqref="BH604">
    <cfRule type="cellIs" priority="4212" operator="equal">
      <formula>1</formula>
    </cfRule>
  </conditionalFormatting>
  <conditionalFormatting sqref="BE604">
    <cfRule type="cellIs" priority="4211" operator="equal">
      <formula>1</formula>
    </cfRule>
  </conditionalFormatting>
  <conditionalFormatting sqref="BG604">
    <cfRule type="cellIs" priority="4210" operator="equal">
      <formula>1</formula>
    </cfRule>
  </conditionalFormatting>
  <conditionalFormatting sqref="BF604">
    <cfRule type="cellIs" priority="4209" operator="equal">
      <formula>1</formula>
    </cfRule>
  </conditionalFormatting>
  <conditionalFormatting sqref="BJ604 BL604">
    <cfRule type="cellIs" priority="4208" operator="equal">
      <formula>1</formula>
    </cfRule>
  </conditionalFormatting>
  <conditionalFormatting sqref="BK604">
    <cfRule type="cellIs" priority="4207" operator="equal">
      <formula>1</formula>
    </cfRule>
  </conditionalFormatting>
  <conditionalFormatting sqref="BI604">
    <cfRule type="cellIs" priority="4206" operator="equal">
      <formula>1</formula>
    </cfRule>
  </conditionalFormatting>
  <conditionalFormatting sqref="BH605">
    <cfRule type="cellIs" priority="4205" operator="equal">
      <formula>1</formula>
    </cfRule>
  </conditionalFormatting>
  <conditionalFormatting sqref="BE605">
    <cfRule type="cellIs" priority="4204" operator="equal">
      <formula>1</formula>
    </cfRule>
  </conditionalFormatting>
  <conditionalFormatting sqref="BG605">
    <cfRule type="cellIs" priority="4203" operator="equal">
      <formula>1</formula>
    </cfRule>
  </conditionalFormatting>
  <conditionalFormatting sqref="BF605">
    <cfRule type="cellIs" priority="4202" operator="equal">
      <formula>1</formula>
    </cfRule>
  </conditionalFormatting>
  <conditionalFormatting sqref="BJ605 BL605">
    <cfRule type="cellIs" priority="4201" operator="equal">
      <formula>1</formula>
    </cfRule>
  </conditionalFormatting>
  <conditionalFormatting sqref="BK605">
    <cfRule type="cellIs" priority="4200" operator="equal">
      <formula>1</formula>
    </cfRule>
  </conditionalFormatting>
  <conditionalFormatting sqref="BI605">
    <cfRule type="cellIs" priority="4199" operator="equal">
      <formula>1</formula>
    </cfRule>
  </conditionalFormatting>
  <conditionalFormatting sqref="BH606">
    <cfRule type="cellIs" priority="4198" operator="equal">
      <formula>1</formula>
    </cfRule>
  </conditionalFormatting>
  <conditionalFormatting sqref="BE606">
    <cfRule type="cellIs" priority="4197" operator="equal">
      <formula>1</formula>
    </cfRule>
  </conditionalFormatting>
  <conditionalFormatting sqref="BG606">
    <cfRule type="cellIs" priority="4196" operator="equal">
      <formula>1</formula>
    </cfRule>
  </conditionalFormatting>
  <conditionalFormatting sqref="BF606">
    <cfRule type="cellIs" priority="4195" operator="equal">
      <formula>1</formula>
    </cfRule>
  </conditionalFormatting>
  <conditionalFormatting sqref="BJ606 BL606">
    <cfRule type="cellIs" priority="4194" operator="equal">
      <formula>1</formula>
    </cfRule>
  </conditionalFormatting>
  <conditionalFormatting sqref="BK606">
    <cfRule type="cellIs" priority="4193" operator="equal">
      <formula>1</formula>
    </cfRule>
  </conditionalFormatting>
  <conditionalFormatting sqref="BI606">
    <cfRule type="cellIs" priority="4192" operator="equal">
      <formula>1</formula>
    </cfRule>
  </conditionalFormatting>
  <conditionalFormatting sqref="BH607">
    <cfRule type="cellIs" priority="4191" operator="equal">
      <formula>1</formula>
    </cfRule>
  </conditionalFormatting>
  <conditionalFormatting sqref="BE607">
    <cfRule type="cellIs" priority="4190" operator="equal">
      <formula>1</formula>
    </cfRule>
  </conditionalFormatting>
  <conditionalFormatting sqref="BG607">
    <cfRule type="cellIs" priority="4189" operator="equal">
      <formula>1</formula>
    </cfRule>
  </conditionalFormatting>
  <conditionalFormatting sqref="BF607">
    <cfRule type="cellIs" priority="4188" operator="equal">
      <formula>1</formula>
    </cfRule>
  </conditionalFormatting>
  <conditionalFormatting sqref="BJ607 BL607">
    <cfRule type="cellIs" priority="4187" operator="equal">
      <formula>1</formula>
    </cfRule>
  </conditionalFormatting>
  <conditionalFormatting sqref="BK607">
    <cfRule type="cellIs" priority="4186" operator="equal">
      <formula>1</formula>
    </cfRule>
  </conditionalFormatting>
  <conditionalFormatting sqref="BI607">
    <cfRule type="cellIs" priority="4185" operator="equal">
      <formula>1</formula>
    </cfRule>
  </conditionalFormatting>
  <conditionalFormatting sqref="BH608">
    <cfRule type="cellIs" priority="4184" operator="equal">
      <formula>1</formula>
    </cfRule>
  </conditionalFormatting>
  <conditionalFormatting sqref="BE608">
    <cfRule type="cellIs" priority="4183" operator="equal">
      <formula>1</formula>
    </cfRule>
  </conditionalFormatting>
  <conditionalFormatting sqref="BG608">
    <cfRule type="cellIs" priority="4182" operator="equal">
      <formula>1</formula>
    </cfRule>
  </conditionalFormatting>
  <conditionalFormatting sqref="BF608">
    <cfRule type="cellIs" priority="4181" operator="equal">
      <formula>1</formula>
    </cfRule>
  </conditionalFormatting>
  <conditionalFormatting sqref="BJ608 BL608">
    <cfRule type="cellIs" priority="4180" operator="equal">
      <formula>1</formula>
    </cfRule>
  </conditionalFormatting>
  <conditionalFormatting sqref="BK608">
    <cfRule type="cellIs" priority="4179" operator="equal">
      <formula>1</formula>
    </cfRule>
  </conditionalFormatting>
  <conditionalFormatting sqref="BI608">
    <cfRule type="cellIs" priority="4178" operator="equal">
      <formula>1</formula>
    </cfRule>
  </conditionalFormatting>
  <conditionalFormatting sqref="BH609">
    <cfRule type="cellIs" priority="4177" operator="equal">
      <formula>1</formula>
    </cfRule>
  </conditionalFormatting>
  <conditionalFormatting sqref="BE609">
    <cfRule type="cellIs" priority="4176" operator="equal">
      <formula>1</formula>
    </cfRule>
  </conditionalFormatting>
  <conditionalFormatting sqref="BG609">
    <cfRule type="cellIs" priority="4175" operator="equal">
      <formula>1</formula>
    </cfRule>
  </conditionalFormatting>
  <conditionalFormatting sqref="BF609">
    <cfRule type="cellIs" priority="4174" operator="equal">
      <formula>1</formula>
    </cfRule>
  </conditionalFormatting>
  <conditionalFormatting sqref="BJ609 BL609">
    <cfRule type="cellIs" priority="4173" operator="equal">
      <formula>1</formula>
    </cfRule>
  </conditionalFormatting>
  <conditionalFormatting sqref="BK609">
    <cfRule type="cellIs" priority="4172" operator="equal">
      <formula>1</formula>
    </cfRule>
  </conditionalFormatting>
  <conditionalFormatting sqref="BI609">
    <cfRule type="cellIs" priority="4171" operator="equal">
      <formula>1</formula>
    </cfRule>
  </conditionalFormatting>
  <conditionalFormatting sqref="BH610">
    <cfRule type="cellIs" priority="4170" operator="equal">
      <formula>1</formula>
    </cfRule>
  </conditionalFormatting>
  <conditionalFormatting sqref="BE610">
    <cfRule type="cellIs" priority="4169" operator="equal">
      <formula>1</formula>
    </cfRule>
  </conditionalFormatting>
  <conditionalFormatting sqref="BG610">
    <cfRule type="cellIs" priority="4168" operator="equal">
      <formula>1</formula>
    </cfRule>
  </conditionalFormatting>
  <conditionalFormatting sqref="BF610">
    <cfRule type="cellIs" priority="4167" operator="equal">
      <formula>1</formula>
    </cfRule>
  </conditionalFormatting>
  <conditionalFormatting sqref="BJ610 BL610">
    <cfRule type="cellIs" priority="4166" operator="equal">
      <formula>1</formula>
    </cfRule>
  </conditionalFormatting>
  <conditionalFormatting sqref="BK610">
    <cfRule type="cellIs" priority="4165" operator="equal">
      <formula>1</formula>
    </cfRule>
  </conditionalFormatting>
  <conditionalFormatting sqref="BI610">
    <cfRule type="cellIs" priority="4164" operator="equal">
      <formula>1</formula>
    </cfRule>
  </conditionalFormatting>
  <conditionalFormatting sqref="BH611">
    <cfRule type="cellIs" priority="4163" operator="equal">
      <formula>1</formula>
    </cfRule>
  </conditionalFormatting>
  <conditionalFormatting sqref="BE611">
    <cfRule type="cellIs" priority="4162" operator="equal">
      <formula>1</formula>
    </cfRule>
  </conditionalFormatting>
  <conditionalFormatting sqref="BG611">
    <cfRule type="cellIs" priority="4161" operator="equal">
      <formula>1</formula>
    </cfRule>
  </conditionalFormatting>
  <conditionalFormatting sqref="BF611">
    <cfRule type="cellIs" priority="4160" operator="equal">
      <formula>1</formula>
    </cfRule>
  </conditionalFormatting>
  <conditionalFormatting sqref="BJ611 BL611">
    <cfRule type="cellIs" priority="4159" operator="equal">
      <formula>1</formula>
    </cfRule>
  </conditionalFormatting>
  <conditionalFormatting sqref="BK611">
    <cfRule type="cellIs" priority="4158" operator="equal">
      <formula>1</formula>
    </cfRule>
  </conditionalFormatting>
  <conditionalFormatting sqref="BI611">
    <cfRule type="cellIs" priority="4157" operator="equal">
      <formula>1</formula>
    </cfRule>
  </conditionalFormatting>
  <conditionalFormatting sqref="BH612">
    <cfRule type="cellIs" priority="4156" operator="equal">
      <formula>1</formula>
    </cfRule>
  </conditionalFormatting>
  <conditionalFormatting sqref="BE612">
    <cfRule type="cellIs" priority="4155" operator="equal">
      <formula>1</formula>
    </cfRule>
  </conditionalFormatting>
  <conditionalFormatting sqref="BG612">
    <cfRule type="cellIs" priority="4154" operator="equal">
      <formula>1</formula>
    </cfRule>
  </conditionalFormatting>
  <conditionalFormatting sqref="BF612">
    <cfRule type="cellIs" priority="4153" operator="equal">
      <formula>1</formula>
    </cfRule>
  </conditionalFormatting>
  <conditionalFormatting sqref="BJ612 BL612">
    <cfRule type="cellIs" priority="4152" operator="equal">
      <formula>1</formula>
    </cfRule>
  </conditionalFormatting>
  <conditionalFormatting sqref="BK612">
    <cfRule type="cellIs" priority="4151" operator="equal">
      <formula>1</formula>
    </cfRule>
  </conditionalFormatting>
  <conditionalFormatting sqref="BI612">
    <cfRule type="cellIs" priority="4150" operator="equal">
      <formula>1</formula>
    </cfRule>
  </conditionalFormatting>
  <conditionalFormatting sqref="BH613">
    <cfRule type="cellIs" priority="4149" operator="equal">
      <formula>1</formula>
    </cfRule>
  </conditionalFormatting>
  <conditionalFormatting sqref="BE613">
    <cfRule type="cellIs" priority="4148" operator="equal">
      <formula>1</formula>
    </cfRule>
  </conditionalFormatting>
  <conditionalFormatting sqref="BG613">
    <cfRule type="cellIs" priority="4147" operator="equal">
      <formula>1</formula>
    </cfRule>
  </conditionalFormatting>
  <conditionalFormatting sqref="BF613">
    <cfRule type="cellIs" priority="4146" operator="equal">
      <formula>1</formula>
    </cfRule>
  </conditionalFormatting>
  <conditionalFormatting sqref="BJ613 BL613">
    <cfRule type="cellIs" priority="4145" operator="equal">
      <formula>1</formula>
    </cfRule>
  </conditionalFormatting>
  <conditionalFormatting sqref="BK613">
    <cfRule type="cellIs" priority="4144" operator="equal">
      <formula>1</formula>
    </cfRule>
  </conditionalFormatting>
  <conditionalFormatting sqref="BI613">
    <cfRule type="cellIs" priority="4143" operator="equal">
      <formula>1</formula>
    </cfRule>
  </conditionalFormatting>
  <conditionalFormatting sqref="BH614">
    <cfRule type="cellIs" priority="4142" operator="equal">
      <formula>1</formula>
    </cfRule>
  </conditionalFormatting>
  <conditionalFormatting sqref="BE614">
    <cfRule type="cellIs" priority="4141" operator="equal">
      <formula>1</formula>
    </cfRule>
  </conditionalFormatting>
  <conditionalFormatting sqref="BG614">
    <cfRule type="cellIs" priority="4140" operator="equal">
      <formula>1</formula>
    </cfRule>
  </conditionalFormatting>
  <conditionalFormatting sqref="BF614">
    <cfRule type="cellIs" priority="4139" operator="equal">
      <formula>1</formula>
    </cfRule>
  </conditionalFormatting>
  <conditionalFormatting sqref="BJ614 BL614">
    <cfRule type="cellIs" priority="4138" operator="equal">
      <formula>1</formula>
    </cfRule>
  </conditionalFormatting>
  <conditionalFormatting sqref="BK614">
    <cfRule type="cellIs" priority="4137" operator="equal">
      <formula>1</formula>
    </cfRule>
  </conditionalFormatting>
  <conditionalFormatting sqref="BI614">
    <cfRule type="cellIs" priority="4136" operator="equal">
      <formula>1</formula>
    </cfRule>
  </conditionalFormatting>
  <conditionalFormatting sqref="BH615">
    <cfRule type="cellIs" priority="4135" operator="equal">
      <formula>1</formula>
    </cfRule>
  </conditionalFormatting>
  <conditionalFormatting sqref="BE615">
    <cfRule type="cellIs" priority="4134" operator="equal">
      <formula>1</formula>
    </cfRule>
  </conditionalFormatting>
  <conditionalFormatting sqref="BG615">
    <cfRule type="cellIs" priority="4133" operator="equal">
      <formula>1</formula>
    </cfRule>
  </conditionalFormatting>
  <conditionalFormatting sqref="BF615">
    <cfRule type="cellIs" priority="4132" operator="equal">
      <formula>1</formula>
    </cfRule>
  </conditionalFormatting>
  <conditionalFormatting sqref="BJ615 BL615">
    <cfRule type="cellIs" priority="4131" operator="equal">
      <formula>1</formula>
    </cfRule>
  </conditionalFormatting>
  <conditionalFormatting sqref="BK615">
    <cfRule type="cellIs" priority="4130" operator="equal">
      <formula>1</formula>
    </cfRule>
  </conditionalFormatting>
  <conditionalFormatting sqref="BI615">
    <cfRule type="cellIs" priority="4129" operator="equal">
      <formula>1</formula>
    </cfRule>
  </conditionalFormatting>
  <conditionalFormatting sqref="BH616">
    <cfRule type="cellIs" priority="4128" operator="equal">
      <formula>1</formula>
    </cfRule>
  </conditionalFormatting>
  <conditionalFormatting sqref="BE616">
    <cfRule type="cellIs" priority="4127" operator="equal">
      <formula>1</formula>
    </cfRule>
  </conditionalFormatting>
  <conditionalFormatting sqref="BG616">
    <cfRule type="cellIs" priority="4126" operator="equal">
      <formula>1</formula>
    </cfRule>
  </conditionalFormatting>
  <conditionalFormatting sqref="BF616">
    <cfRule type="cellIs" priority="4125" operator="equal">
      <formula>1</formula>
    </cfRule>
  </conditionalFormatting>
  <conditionalFormatting sqref="BJ616 BL616">
    <cfRule type="cellIs" priority="4124" operator="equal">
      <formula>1</formula>
    </cfRule>
  </conditionalFormatting>
  <conditionalFormatting sqref="BK616">
    <cfRule type="cellIs" priority="4123" operator="equal">
      <formula>1</formula>
    </cfRule>
  </conditionalFormatting>
  <conditionalFormatting sqref="BI616">
    <cfRule type="cellIs" priority="4122" operator="equal">
      <formula>1</formula>
    </cfRule>
  </conditionalFormatting>
  <conditionalFormatting sqref="BH617">
    <cfRule type="cellIs" priority="4121" operator="equal">
      <formula>1</formula>
    </cfRule>
  </conditionalFormatting>
  <conditionalFormatting sqref="BE617">
    <cfRule type="cellIs" priority="4120" operator="equal">
      <formula>1</formula>
    </cfRule>
  </conditionalFormatting>
  <conditionalFormatting sqref="BG617">
    <cfRule type="cellIs" priority="4119" operator="equal">
      <formula>1</formula>
    </cfRule>
  </conditionalFormatting>
  <conditionalFormatting sqref="BF617">
    <cfRule type="cellIs" priority="4118" operator="equal">
      <formula>1</formula>
    </cfRule>
  </conditionalFormatting>
  <conditionalFormatting sqref="BJ617 BL617">
    <cfRule type="cellIs" priority="4117" operator="equal">
      <formula>1</formula>
    </cfRule>
  </conditionalFormatting>
  <conditionalFormatting sqref="BK617">
    <cfRule type="cellIs" priority="4116" operator="equal">
      <formula>1</formula>
    </cfRule>
  </conditionalFormatting>
  <conditionalFormatting sqref="BI617">
    <cfRule type="cellIs" priority="4115" operator="equal">
      <formula>1</formula>
    </cfRule>
  </conditionalFormatting>
  <conditionalFormatting sqref="BH618">
    <cfRule type="cellIs" priority="4114" operator="equal">
      <formula>1</formula>
    </cfRule>
  </conditionalFormatting>
  <conditionalFormatting sqref="BE618">
    <cfRule type="cellIs" priority="4113" operator="equal">
      <formula>1</formula>
    </cfRule>
  </conditionalFormatting>
  <conditionalFormatting sqref="BG618">
    <cfRule type="cellIs" priority="4112" operator="equal">
      <formula>1</formula>
    </cfRule>
  </conditionalFormatting>
  <conditionalFormatting sqref="BF618">
    <cfRule type="cellIs" priority="4111" operator="equal">
      <formula>1</formula>
    </cfRule>
  </conditionalFormatting>
  <conditionalFormatting sqref="BJ618 BL618">
    <cfRule type="cellIs" priority="4110" operator="equal">
      <formula>1</formula>
    </cfRule>
  </conditionalFormatting>
  <conditionalFormatting sqref="BK618">
    <cfRule type="cellIs" priority="4109" operator="equal">
      <formula>1</formula>
    </cfRule>
  </conditionalFormatting>
  <conditionalFormatting sqref="BI618">
    <cfRule type="cellIs" priority="4108" operator="equal">
      <formula>1</formula>
    </cfRule>
  </conditionalFormatting>
  <conditionalFormatting sqref="BH619">
    <cfRule type="cellIs" priority="4107" operator="equal">
      <formula>1</formula>
    </cfRule>
  </conditionalFormatting>
  <conditionalFormatting sqref="BE619">
    <cfRule type="cellIs" priority="4106" operator="equal">
      <formula>1</formula>
    </cfRule>
  </conditionalFormatting>
  <conditionalFormatting sqref="BG619">
    <cfRule type="cellIs" priority="4105" operator="equal">
      <formula>1</formula>
    </cfRule>
  </conditionalFormatting>
  <conditionalFormatting sqref="BF619">
    <cfRule type="cellIs" priority="4104" operator="equal">
      <formula>1</formula>
    </cfRule>
  </conditionalFormatting>
  <conditionalFormatting sqref="BJ619 BL619">
    <cfRule type="cellIs" priority="4103" operator="equal">
      <formula>1</formula>
    </cfRule>
  </conditionalFormatting>
  <conditionalFormatting sqref="BK619">
    <cfRule type="cellIs" priority="4102" operator="equal">
      <formula>1</formula>
    </cfRule>
  </conditionalFormatting>
  <conditionalFormatting sqref="BI619">
    <cfRule type="cellIs" priority="4101" operator="equal">
      <formula>1</formula>
    </cfRule>
  </conditionalFormatting>
  <conditionalFormatting sqref="BH620">
    <cfRule type="cellIs" priority="4100" operator="equal">
      <formula>1</formula>
    </cfRule>
  </conditionalFormatting>
  <conditionalFormatting sqref="BE620">
    <cfRule type="cellIs" priority="4099" operator="equal">
      <formula>1</formula>
    </cfRule>
  </conditionalFormatting>
  <conditionalFormatting sqref="BG620">
    <cfRule type="cellIs" priority="4098" operator="equal">
      <formula>1</formula>
    </cfRule>
  </conditionalFormatting>
  <conditionalFormatting sqref="BF620">
    <cfRule type="cellIs" priority="4097" operator="equal">
      <formula>1</formula>
    </cfRule>
  </conditionalFormatting>
  <conditionalFormatting sqref="BJ620 BL620">
    <cfRule type="cellIs" priority="4096" operator="equal">
      <formula>1</formula>
    </cfRule>
  </conditionalFormatting>
  <conditionalFormatting sqref="BK620">
    <cfRule type="cellIs" priority="4095" operator="equal">
      <formula>1</formula>
    </cfRule>
  </conditionalFormatting>
  <conditionalFormatting sqref="BI620">
    <cfRule type="cellIs" priority="4094" operator="equal">
      <formula>1</formula>
    </cfRule>
  </conditionalFormatting>
  <conditionalFormatting sqref="BH621">
    <cfRule type="cellIs" priority="4093" operator="equal">
      <formula>1</formula>
    </cfRule>
  </conditionalFormatting>
  <conditionalFormatting sqref="BE621">
    <cfRule type="cellIs" priority="4092" operator="equal">
      <formula>1</formula>
    </cfRule>
  </conditionalFormatting>
  <conditionalFormatting sqref="BG621">
    <cfRule type="cellIs" priority="4091" operator="equal">
      <formula>1</formula>
    </cfRule>
  </conditionalFormatting>
  <conditionalFormatting sqref="BF621">
    <cfRule type="cellIs" priority="4090" operator="equal">
      <formula>1</formula>
    </cfRule>
  </conditionalFormatting>
  <conditionalFormatting sqref="BJ621 BL621">
    <cfRule type="cellIs" priority="4089" operator="equal">
      <formula>1</formula>
    </cfRule>
  </conditionalFormatting>
  <conditionalFormatting sqref="BK621">
    <cfRule type="cellIs" priority="4088" operator="equal">
      <formula>1</formula>
    </cfRule>
  </conditionalFormatting>
  <conditionalFormatting sqref="BI621">
    <cfRule type="cellIs" priority="4087" operator="equal">
      <formula>1</formula>
    </cfRule>
  </conditionalFormatting>
  <conditionalFormatting sqref="BH622">
    <cfRule type="cellIs" priority="4086" operator="equal">
      <formula>1</formula>
    </cfRule>
  </conditionalFormatting>
  <conditionalFormatting sqref="BE622">
    <cfRule type="cellIs" priority="4085" operator="equal">
      <formula>1</formula>
    </cfRule>
  </conditionalFormatting>
  <conditionalFormatting sqref="BG622">
    <cfRule type="cellIs" priority="4084" operator="equal">
      <formula>1</formula>
    </cfRule>
  </conditionalFormatting>
  <conditionalFormatting sqref="BF622">
    <cfRule type="cellIs" priority="4083" operator="equal">
      <formula>1</formula>
    </cfRule>
  </conditionalFormatting>
  <conditionalFormatting sqref="BJ622 BL622">
    <cfRule type="cellIs" priority="4082" operator="equal">
      <formula>1</formula>
    </cfRule>
  </conditionalFormatting>
  <conditionalFormatting sqref="BK622">
    <cfRule type="cellIs" priority="4081" operator="equal">
      <formula>1</formula>
    </cfRule>
  </conditionalFormatting>
  <conditionalFormatting sqref="BI622">
    <cfRule type="cellIs" priority="4080" operator="equal">
      <formula>1</formula>
    </cfRule>
  </conditionalFormatting>
  <conditionalFormatting sqref="BH623">
    <cfRule type="cellIs" priority="4079" operator="equal">
      <formula>1</formula>
    </cfRule>
  </conditionalFormatting>
  <conditionalFormatting sqref="BE623">
    <cfRule type="cellIs" priority="4078" operator="equal">
      <formula>1</formula>
    </cfRule>
  </conditionalFormatting>
  <conditionalFormatting sqref="BG623">
    <cfRule type="cellIs" priority="4077" operator="equal">
      <formula>1</formula>
    </cfRule>
  </conditionalFormatting>
  <conditionalFormatting sqref="BF623">
    <cfRule type="cellIs" priority="4076" operator="equal">
      <formula>1</formula>
    </cfRule>
  </conditionalFormatting>
  <conditionalFormatting sqref="BJ623 BL623">
    <cfRule type="cellIs" priority="4075" operator="equal">
      <formula>1</formula>
    </cfRule>
  </conditionalFormatting>
  <conditionalFormatting sqref="BK623">
    <cfRule type="cellIs" priority="4074" operator="equal">
      <formula>1</formula>
    </cfRule>
  </conditionalFormatting>
  <conditionalFormatting sqref="BI623">
    <cfRule type="cellIs" priority="4073" operator="equal">
      <formula>1</formula>
    </cfRule>
  </conditionalFormatting>
  <conditionalFormatting sqref="BH624">
    <cfRule type="cellIs" priority="4072" operator="equal">
      <formula>1</formula>
    </cfRule>
  </conditionalFormatting>
  <conditionalFormatting sqref="BE624">
    <cfRule type="cellIs" priority="4071" operator="equal">
      <formula>1</formula>
    </cfRule>
  </conditionalFormatting>
  <conditionalFormatting sqref="BG624">
    <cfRule type="cellIs" priority="4070" operator="equal">
      <formula>1</formula>
    </cfRule>
  </conditionalFormatting>
  <conditionalFormatting sqref="BF624">
    <cfRule type="cellIs" priority="4069" operator="equal">
      <formula>1</formula>
    </cfRule>
  </conditionalFormatting>
  <conditionalFormatting sqref="BJ624 BL624">
    <cfRule type="cellIs" priority="4068" operator="equal">
      <formula>1</formula>
    </cfRule>
  </conditionalFormatting>
  <conditionalFormatting sqref="BK624">
    <cfRule type="cellIs" priority="4067" operator="equal">
      <formula>1</formula>
    </cfRule>
  </conditionalFormatting>
  <conditionalFormatting sqref="BI624">
    <cfRule type="cellIs" priority="4066" operator="equal">
      <formula>1</formula>
    </cfRule>
  </conditionalFormatting>
  <conditionalFormatting sqref="BH625">
    <cfRule type="cellIs" priority="4065" operator="equal">
      <formula>1</formula>
    </cfRule>
  </conditionalFormatting>
  <conditionalFormatting sqref="BE625">
    <cfRule type="cellIs" priority="4064" operator="equal">
      <formula>1</formula>
    </cfRule>
  </conditionalFormatting>
  <conditionalFormatting sqref="BG625">
    <cfRule type="cellIs" priority="4063" operator="equal">
      <formula>1</formula>
    </cfRule>
  </conditionalFormatting>
  <conditionalFormatting sqref="BF625">
    <cfRule type="cellIs" priority="4062" operator="equal">
      <formula>1</formula>
    </cfRule>
  </conditionalFormatting>
  <conditionalFormatting sqref="BJ625 BL625">
    <cfRule type="cellIs" priority="4061" operator="equal">
      <formula>1</formula>
    </cfRule>
  </conditionalFormatting>
  <conditionalFormatting sqref="BK625">
    <cfRule type="cellIs" priority="4060" operator="equal">
      <formula>1</formula>
    </cfRule>
  </conditionalFormatting>
  <conditionalFormatting sqref="BI625">
    <cfRule type="cellIs" priority="4059" operator="equal">
      <formula>1</formula>
    </cfRule>
  </conditionalFormatting>
  <conditionalFormatting sqref="BH626">
    <cfRule type="cellIs" priority="4058" operator="equal">
      <formula>1</formula>
    </cfRule>
  </conditionalFormatting>
  <conditionalFormatting sqref="BE626">
    <cfRule type="cellIs" priority="4057" operator="equal">
      <formula>1</formula>
    </cfRule>
  </conditionalFormatting>
  <conditionalFormatting sqref="BG626">
    <cfRule type="cellIs" priority="4056" operator="equal">
      <formula>1</formula>
    </cfRule>
  </conditionalFormatting>
  <conditionalFormatting sqref="BF626">
    <cfRule type="cellIs" priority="4055" operator="equal">
      <formula>1</formula>
    </cfRule>
  </conditionalFormatting>
  <conditionalFormatting sqref="BJ626 BL626">
    <cfRule type="cellIs" priority="4054" operator="equal">
      <formula>1</formula>
    </cfRule>
  </conditionalFormatting>
  <conditionalFormatting sqref="BK626">
    <cfRule type="cellIs" priority="4053" operator="equal">
      <formula>1</formula>
    </cfRule>
  </conditionalFormatting>
  <conditionalFormatting sqref="BI626">
    <cfRule type="cellIs" priority="4052" operator="equal">
      <formula>1</formula>
    </cfRule>
  </conditionalFormatting>
  <conditionalFormatting sqref="BH627">
    <cfRule type="cellIs" priority="4051" operator="equal">
      <formula>1</formula>
    </cfRule>
  </conditionalFormatting>
  <conditionalFormatting sqref="BE627">
    <cfRule type="cellIs" priority="4050" operator="equal">
      <formula>1</formula>
    </cfRule>
  </conditionalFormatting>
  <conditionalFormatting sqref="BG627">
    <cfRule type="cellIs" priority="4049" operator="equal">
      <formula>1</formula>
    </cfRule>
  </conditionalFormatting>
  <conditionalFormatting sqref="BF627">
    <cfRule type="cellIs" priority="4048" operator="equal">
      <formula>1</formula>
    </cfRule>
  </conditionalFormatting>
  <conditionalFormatting sqref="BJ627 BL627">
    <cfRule type="cellIs" priority="4047" operator="equal">
      <formula>1</formula>
    </cfRule>
  </conditionalFormatting>
  <conditionalFormatting sqref="BK627">
    <cfRule type="cellIs" priority="4046" operator="equal">
      <formula>1</formula>
    </cfRule>
  </conditionalFormatting>
  <conditionalFormatting sqref="BI627">
    <cfRule type="cellIs" priority="4045" operator="equal">
      <formula>1</formula>
    </cfRule>
  </conditionalFormatting>
  <conditionalFormatting sqref="BH628">
    <cfRule type="cellIs" priority="4044" operator="equal">
      <formula>1</formula>
    </cfRule>
  </conditionalFormatting>
  <conditionalFormatting sqref="BE628">
    <cfRule type="cellIs" priority="4043" operator="equal">
      <formula>1</formula>
    </cfRule>
  </conditionalFormatting>
  <conditionalFormatting sqref="BG628">
    <cfRule type="cellIs" priority="4042" operator="equal">
      <formula>1</formula>
    </cfRule>
  </conditionalFormatting>
  <conditionalFormatting sqref="BF628">
    <cfRule type="cellIs" priority="4041" operator="equal">
      <formula>1</formula>
    </cfRule>
  </conditionalFormatting>
  <conditionalFormatting sqref="BJ628 BL628">
    <cfRule type="cellIs" priority="4040" operator="equal">
      <formula>1</formula>
    </cfRule>
  </conditionalFormatting>
  <conditionalFormatting sqref="BK628">
    <cfRule type="cellIs" priority="4039" operator="equal">
      <formula>1</formula>
    </cfRule>
  </conditionalFormatting>
  <conditionalFormatting sqref="BI628">
    <cfRule type="cellIs" priority="4038" operator="equal">
      <formula>1</formula>
    </cfRule>
  </conditionalFormatting>
  <conditionalFormatting sqref="BH629">
    <cfRule type="cellIs" priority="4037" operator="equal">
      <formula>1</formula>
    </cfRule>
  </conditionalFormatting>
  <conditionalFormatting sqref="BE629">
    <cfRule type="cellIs" priority="4036" operator="equal">
      <formula>1</formula>
    </cfRule>
  </conditionalFormatting>
  <conditionalFormatting sqref="BG629">
    <cfRule type="cellIs" priority="4035" operator="equal">
      <formula>1</formula>
    </cfRule>
  </conditionalFormatting>
  <conditionalFormatting sqref="BF629">
    <cfRule type="cellIs" priority="4034" operator="equal">
      <formula>1</formula>
    </cfRule>
  </conditionalFormatting>
  <conditionalFormatting sqref="BJ629 BL629">
    <cfRule type="cellIs" priority="4033" operator="equal">
      <formula>1</formula>
    </cfRule>
  </conditionalFormatting>
  <conditionalFormatting sqref="BK629">
    <cfRule type="cellIs" priority="4032" operator="equal">
      <formula>1</formula>
    </cfRule>
  </conditionalFormatting>
  <conditionalFormatting sqref="BI629">
    <cfRule type="cellIs" priority="4031" operator="equal">
      <formula>1</formula>
    </cfRule>
  </conditionalFormatting>
  <conditionalFormatting sqref="BH630">
    <cfRule type="cellIs" priority="4030" operator="equal">
      <formula>1</formula>
    </cfRule>
  </conditionalFormatting>
  <conditionalFormatting sqref="BE630">
    <cfRule type="cellIs" priority="4029" operator="equal">
      <formula>1</formula>
    </cfRule>
  </conditionalFormatting>
  <conditionalFormatting sqref="BG630">
    <cfRule type="cellIs" priority="4028" operator="equal">
      <formula>1</formula>
    </cfRule>
  </conditionalFormatting>
  <conditionalFormatting sqref="BF630">
    <cfRule type="cellIs" priority="4027" operator="equal">
      <formula>1</formula>
    </cfRule>
  </conditionalFormatting>
  <conditionalFormatting sqref="BJ630 BL630">
    <cfRule type="cellIs" priority="4026" operator="equal">
      <formula>1</formula>
    </cfRule>
  </conditionalFormatting>
  <conditionalFormatting sqref="BK630">
    <cfRule type="cellIs" priority="4025" operator="equal">
      <formula>1</formula>
    </cfRule>
  </conditionalFormatting>
  <conditionalFormatting sqref="BI630">
    <cfRule type="cellIs" priority="4024" operator="equal">
      <formula>1</formula>
    </cfRule>
  </conditionalFormatting>
  <conditionalFormatting sqref="BH631">
    <cfRule type="cellIs" priority="4023" operator="equal">
      <formula>1</formula>
    </cfRule>
  </conditionalFormatting>
  <conditionalFormatting sqref="BE631">
    <cfRule type="cellIs" priority="4022" operator="equal">
      <formula>1</formula>
    </cfRule>
  </conditionalFormatting>
  <conditionalFormatting sqref="BG631">
    <cfRule type="cellIs" priority="4021" operator="equal">
      <formula>1</formula>
    </cfRule>
  </conditionalFormatting>
  <conditionalFormatting sqref="BF631">
    <cfRule type="cellIs" priority="4020" operator="equal">
      <formula>1</formula>
    </cfRule>
  </conditionalFormatting>
  <conditionalFormatting sqref="BJ631 BL631">
    <cfRule type="cellIs" priority="4019" operator="equal">
      <formula>1</formula>
    </cfRule>
  </conditionalFormatting>
  <conditionalFormatting sqref="BK631">
    <cfRule type="cellIs" priority="4018" operator="equal">
      <formula>1</formula>
    </cfRule>
  </conditionalFormatting>
  <conditionalFormatting sqref="BI631">
    <cfRule type="cellIs" priority="4017" operator="equal">
      <formula>1</formula>
    </cfRule>
  </conditionalFormatting>
  <conditionalFormatting sqref="BH632">
    <cfRule type="cellIs" priority="4016" operator="equal">
      <formula>1</formula>
    </cfRule>
  </conditionalFormatting>
  <conditionalFormatting sqref="BE632">
    <cfRule type="cellIs" priority="4015" operator="equal">
      <formula>1</formula>
    </cfRule>
  </conditionalFormatting>
  <conditionalFormatting sqref="BG632">
    <cfRule type="cellIs" priority="4014" operator="equal">
      <formula>1</formula>
    </cfRule>
  </conditionalFormatting>
  <conditionalFormatting sqref="BF632">
    <cfRule type="cellIs" priority="4013" operator="equal">
      <formula>1</formula>
    </cfRule>
  </conditionalFormatting>
  <conditionalFormatting sqref="BJ632 BL632">
    <cfRule type="cellIs" priority="4012" operator="equal">
      <formula>1</formula>
    </cfRule>
  </conditionalFormatting>
  <conditionalFormatting sqref="BK632">
    <cfRule type="cellIs" priority="4011" operator="equal">
      <formula>1</formula>
    </cfRule>
  </conditionalFormatting>
  <conditionalFormatting sqref="BI632">
    <cfRule type="cellIs" priority="4010" operator="equal">
      <formula>1</formula>
    </cfRule>
  </conditionalFormatting>
  <conditionalFormatting sqref="BH633">
    <cfRule type="cellIs" priority="4009" operator="equal">
      <formula>1</formula>
    </cfRule>
  </conditionalFormatting>
  <conditionalFormatting sqref="BE633">
    <cfRule type="cellIs" priority="4008" operator="equal">
      <formula>1</formula>
    </cfRule>
  </conditionalFormatting>
  <conditionalFormatting sqref="BG633">
    <cfRule type="cellIs" priority="4007" operator="equal">
      <formula>1</formula>
    </cfRule>
  </conditionalFormatting>
  <conditionalFormatting sqref="BF633">
    <cfRule type="cellIs" priority="4006" operator="equal">
      <formula>1</formula>
    </cfRule>
  </conditionalFormatting>
  <conditionalFormatting sqref="BJ633 BL633">
    <cfRule type="cellIs" priority="4005" operator="equal">
      <formula>1</formula>
    </cfRule>
  </conditionalFormatting>
  <conditionalFormatting sqref="BK633">
    <cfRule type="cellIs" priority="4004" operator="equal">
      <formula>1</formula>
    </cfRule>
  </conditionalFormatting>
  <conditionalFormatting sqref="BI633">
    <cfRule type="cellIs" priority="4003" operator="equal">
      <formula>1</formula>
    </cfRule>
  </conditionalFormatting>
  <conditionalFormatting sqref="BH634">
    <cfRule type="cellIs" priority="4002" operator="equal">
      <formula>1</formula>
    </cfRule>
  </conditionalFormatting>
  <conditionalFormatting sqref="BE634">
    <cfRule type="cellIs" priority="4001" operator="equal">
      <formula>1</formula>
    </cfRule>
  </conditionalFormatting>
  <conditionalFormatting sqref="BG634">
    <cfRule type="cellIs" priority="4000" operator="equal">
      <formula>1</formula>
    </cfRule>
  </conditionalFormatting>
  <conditionalFormatting sqref="BF634">
    <cfRule type="cellIs" priority="3999" operator="equal">
      <formula>1</formula>
    </cfRule>
  </conditionalFormatting>
  <conditionalFormatting sqref="BJ634 BL634">
    <cfRule type="cellIs" priority="3998" operator="equal">
      <formula>1</formula>
    </cfRule>
  </conditionalFormatting>
  <conditionalFormatting sqref="BK634">
    <cfRule type="cellIs" priority="3997" operator="equal">
      <formula>1</formula>
    </cfRule>
  </conditionalFormatting>
  <conditionalFormatting sqref="BI634">
    <cfRule type="cellIs" priority="3996" operator="equal">
      <formula>1</formula>
    </cfRule>
  </conditionalFormatting>
  <conditionalFormatting sqref="BH635">
    <cfRule type="cellIs" priority="3995" operator="equal">
      <formula>1</formula>
    </cfRule>
  </conditionalFormatting>
  <conditionalFormatting sqref="BE635">
    <cfRule type="cellIs" priority="3994" operator="equal">
      <formula>1</formula>
    </cfRule>
  </conditionalFormatting>
  <conditionalFormatting sqref="BG635">
    <cfRule type="cellIs" priority="3993" operator="equal">
      <formula>1</formula>
    </cfRule>
  </conditionalFormatting>
  <conditionalFormatting sqref="BF635">
    <cfRule type="cellIs" priority="3992" operator="equal">
      <formula>1</formula>
    </cfRule>
  </conditionalFormatting>
  <conditionalFormatting sqref="BJ635 BL635">
    <cfRule type="cellIs" priority="3991" operator="equal">
      <formula>1</formula>
    </cfRule>
  </conditionalFormatting>
  <conditionalFormatting sqref="BK635">
    <cfRule type="cellIs" priority="3990" operator="equal">
      <formula>1</formula>
    </cfRule>
  </conditionalFormatting>
  <conditionalFormatting sqref="BI635">
    <cfRule type="cellIs" priority="3989" operator="equal">
      <formula>1</formula>
    </cfRule>
  </conditionalFormatting>
  <conditionalFormatting sqref="BH636">
    <cfRule type="cellIs" priority="3988" operator="equal">
      <formula>1</formula>
    </cfRule>
  </conditionalFormatting>
  <conditionalFormatting sqref="BE636">
    <cfRule type="cellIs" priority="3987" operator="equal">
      <formula>1</formula>
    </cfRule>
  </conditionalFormatting>
  <conditionalFormatting sqref="BG636">
    <cfRule type="cellIs" priority="3986" operator="equal">
      <formula>1</formula>
    </cfRule>
  </conditionalFormatting>
  <conditionalFormatting sqref="BF636">
    <cfRule type="cellIs" priority="3985" operator="equal">
      <formula>1</formula>
    </cfRule>
  </conditionalFormatting>
  <conditionalFormatting sqref="BJ636 BL636">
    <cfRule type="cellIs" priority="3984" operator="equal">
      <formula>1</formula>
    </cfRule>
  </conditionalFormatting>
  <conditionalFormatting sqref="BK636">
    <cfRule type="cellIs" priority="3983" operator="equal">
      <formula>1</formula>
    </cfRule>
  </conditionalFormatting>
  <conditionalFormatting sqref="BI636">
    <cfRule type="cellIs" priority="3982" operator="equal">
      <formula>1</formula>
    </cfRule>
  </conditionalFormatting>
  <conditionalFormatting sqref="BH637">
    <cfRule type="cellIs" priority="3981" operator="equal">
      <formula>1</formula>
    </cfRule>
  </conditionalFormatting>
  <conditionalFormatting sqref="BE637">
    <cfRule type="cellIs" priority="3980" operator="equal">
      <formula>1</formula>
    </cfRule>
  </conditionalFormatting>
  <conditionalFormatting sqref="BG637">
    <cfRule type="cellIs" priority="3979" operator="equal">
      <formula>1</formula>
    </cfRule>
  </conditionalFormatting>
  <conditionalFormatting sqref="BF637">
    <cfRule type="cellIs" priority="3978" operator="equal">
      <formula>1</formula>
    </cfRule>
  </conditionalFormatting>
  <conditionalFormatting sqref="BJ637 BL637">
    <cfRule type="cellIs" priority="3977" operator="equal">
      <formula>1</formula>
    </cfRule>
  </conditionalFormatting>
  <conditionalFormatting sqref="BK637">
    <cfRule type="cellIs" priority="3976" operator="equal">
      <formula>1</formula>
    </cfRule>
  </conditionalFormatting>
  <conditionalFormatting sqref="BI637">
    <cfRule type="cellIs" priority="3975" operator="equal">
      <formula>1</formula>
    </cfRule>
  </conditionalFormatting>
  <conditionalFormatting sqref="BH638">
    <cfRule type="cellIs" priority="3974" operator="equal">
      <formula>1</formula>
    </cfRule>
  </conditionalFormatting>
  <conditionalFormatting sqref="BE638">
    <cfRule type="cellIs" priority="3973" operator="equal">
      <formula>1</formula>
    </cfRule>
  </conditionalFormatting>
  <conditionalFormatting sqref="BG638">
    <cfRule type="cellIs" priority="3972" operator="equal">
      <formula>1</formula>
    </cfRule>
  </conditionalFormatting>
  <conditionalFormatting sqref="BF638">
    <cfRule type="cellIs" priority="3971" operator="equal">
      <formula>1</formula>
    </cfRule>
  </conditionalFormatting>
  <conditionalFormatting sqref="BJ638 BL638">
    <cfRule type="cellIs" priority="3970" operator="equal">
      <formula>1</formula>
    </cfRule>
  </conditionalFormatting>
  <conditionalFormatting sqref="BK638">
    <cfRule type="cellIs" priority="3969" operator="equal">
      <formula>1</formula>
    </cfRule>
  </conditionalFormatting>
  <conditionalFormatting sqref="BI638">
    <cfRule type="cellIs" priority="3968" operator="equal">
      <formula>1</formula>
    </cfRule>
  </conditionalFormatting>
  <conditionalFormatting sqref="BH639">
    <cfRule type="cellIs" priority="3967" operator="equal">
      <formula>1</formula>
    </cfRule>
  </conditionalFormatting>
  <conditionalFormatting sqref="BE639">
    <cfRule type="cellIs" priority="3966" operator="equal">
      <formula>1</formula>
    </cfRule>
  </conditionalFormatting>
  <conditionalFormatting sqref="BG639">
    <cfRule type="cellIs" priority="3965" operator="equal">
      <formula>1</formula>
    </cfRule>
  </conditionalFormatting>
  <conditionalFormatting sqref="BF639">
    <cfRule type="cellIs" priority="3964" operator="equal">
      <formula>1</formula>
    </cfRule>
  </conditionalFormatting>
  <conditionalFormatting sqref="BJ639 BL639">
    <cfRule type="cellIs" priority="3963" operator="equal">
      <formula>1</formula>
    </cfRule>
  </conditionalFormatting>
  <conditionalFormatting sqref="BK639">
    <cfRule type="cellIs" priority="3962" operator="equal">
      <formula>1</formula>
    </cfRule>
  </conditionalFormatting>
  <conditionalFormatting sqref="BI639">
    <cfRule type="cellIs" priority="3961" operator="equal">
      <formula>1</formula>
    </cfRule>
  </conditionalFormatting>
  <conditionalFormatting sqref="BH640">
    <cfRule type="cellIs" priority="3960" operator="equal">
      <formula>1</formula>
    </cfRule>
  </conditionalFormatting>
  <conditionalFormatting sqref="BE640">
    <cfRule type="cellIs" priority="3959" operator="equal">
      <formula>1</formula>
    </cfRule>
  </conditionalFormatting>
  <conditionalFormatting sqref="BG640">
    <cfRule type="cellIs" priority="3958" operator="equal">
      <formula>1</formula>
    </cfRule>
  </conditionalFormatting>
  <conditionalFormatting sqref="BF640">
    <cfRule type="cellIs" priority="3957" operator="equal">
      <formula>1</formula>
    </cfRule>
  </conditionalFormatting>
  <conditionalFormatting sqref="BJ640 BL640">
    <cfRule type="cellIs" priority="3956" operator="equal">
      <formula>1</formula>
    </cfRule>
  </conditionalFormatting>
  <conditionalFormatting sqref="BK640">
    <cfRule type="cellIs" priority="3955" operator="equal">
      <formula>1</formula>
    </cfRule>
  </conditionalFormatting>
  <conditionalFormatting sqref="BI640">
    <cfRule type="cellIs" priority="3954" operator="equal">
      <formula>1</formula>
    </cfRule>
  </conditionalFormatting>
  <conditionalFormatting sqref="BH641">
    <cfRule type="cellIs" priority="3953" operator="equal">
      <formula>1</formula>
    </cfRule>
  </conditionalFormatting>
  <conditionalFormatting sqref="BE641">
    <cfRule type="cellIs" priority="3952" operator="equal">
      <formula>1</formula>
    </cfRule>
  </conditionalFormatting>
  <conditionalFormatting sqref="BG641">
    <cfRule type="cellIs" priority="3951" operator="equal">
      <formula>1</formula>
    </cfRule>
  </conditionalFormatting>
  <conditionalFormatting sqref="BF641">
    <cfRule type="cellIs" priority="3950" operator="equal">
      <formula>1</formula>
    </cfRule>
  </conditionalFormatting>
  <conditionalFormatting sqref="BJ641 BL641">
    <cfRule type="cellIs" priority="3949" operator="equal">
      <formula>1</formula>
    </cfRule>
  </conditionalFormatting>
  <conditionalFormatting sqref="BK641">
    <cfRule type="cellIs" priority="3948" operator="equal">
      <formula>1</formula>
    </cfRule>
  </conditionalFormatting>
  <conditionalFormatting sqref="BI641">
    <cfRule type="cellIs" priority="3947" operator="equal">
      <formula>1</formula>
    </cfRule>
  </conditionalFormatting>
  <conditionalFormatting sqref="BH642">
    <cfRule type="cellIs" priority="3946" operator="equal">
      <formula>1</formula>
    </cfRule>
  </conditionalFormatting>
  <conditionalFormatting sqref="BE642">
    <cfRule type="cellIs" priority="3945" operator="equal">
      <formula>1</formula>
    </cfRule>
  </conditionalFormatting>
  <conditionalFormatting sqref="BG642">
    <cfRule type="cellIs" priority="3944" operator="equal">
      <formula>1</formula>
    </cfRule>
  </conditionalFormatting>
  <conditionalFormatting sqref="BF642">
    <cfRule type="cellIs" priority="3943" operator="equal">
      <formula>1</formula>
    </cfRule>
  </conditionalFormatting>
  <conditionalFormatting sqref="BJ642 BL642">
    <cfRule type="cellIs" priority="3942" operator="equal">
      <formula>1</formula>
    </cfRule>
  </conditionalFormatting>
  <conditionalFormatting sqref="BK642">
    <cfRule type="cellIs" priority="3941" operator="equal">
      <formula>1</formula>
    </cfRule>
  </conditionalFormatting>
  <conditionalFormatting sqref="BI642">
    <cfRule type="cellIs" priority="3940" operator="equal">
      <formula>1</formula>
    </cfRule>
  </conditionalFormatting>
  <conditionalFormatting sqref="BH643">
    <cfRule type="cellIs" priority="3939" operator="equal">
      <formula>1</formula>
    </cfRule>
  </conditionalFormatting>
  <conditionalFormatting sqref="BE643">
    <cfRule type="cellIs" priority="3938" operator="equal">
      <formula>1</formula>
    </cfRule>
  </conditionalFormatting>
  <conditionalFormatting sqref="BG643">
    <cfRule type="cellIs" priority="3937" operator="equal">
      <formula>1</formula>
    </cfRule>
  </conditionalFormatting>
  <conditionalFormatting sqref="BF643">
    <cfRule type="cellIs" priority="3936" operator="equal">
      <formula>1</formula>
    </cfRule>
  </conditionalFormatting>
  <conditionalFormatting sqref="BJ643 BL643">
    <cfRule type="cellIs" priority="3935" operator="equal">
      <formula>1</formula>
    </cfRule>
  </conditionalFormatting>
  <conditionalFormatting sqref="BK643">
    <cfRule type="cellIs" priority="3934" operator="equal">
      <formula>1</formula>
    </cfRule>
  </conditionalFormatting>
  <conditionalFormatting sqref="BI643">
    <cfRule type="cellIs" priority="3933" operator="equal">
      <formula>1</formula>
    </cfRule>
  </conditionalFormatting>
  <conditionalFormatting sqref="BH644">
    <cfRule type="cellIs" priority="3932" operator="equal">
      <formula>1</formula>
    </cfRule>
  </conditionalFormatting>
  <conditionalFormatting sqref="BE644">
    <cfRule type="cellIs" priority="3931" operator="equal">
      <formula>1</formula>
    </cfRule>
  </conditionalFormatting>
  <conditionalFormatting sqref="BG644">
    <cfRule type="cellIs" priority="3930" operator="equal">
      <formula>1</formula>
    </cfRule>
  </conditionalFormatting>
  <conditionalFormatting sqref="BF644">
    <cfRule type="cellIs" priority="3929" operator="equal">
      <formula>1</formula>
    </cfRule>
  </conditionalFormatting>
  <conditionalFormatting sqref="BJ644 BL644">
    <cfRule type="cellIs" priority="3928" operator="equal">
      <formula>1</formula>
    </cfRule>
  </conditionalFormatting>
  <conditionalFormatting sqref="BK644">
    <cfRule type="cellIs" priority="3927" operator="equal">
      <formula>1</formula>
    </cfRule>
  </conditionalFormatting>
  <conditionalFormatting sqref="BI644">
    <cfRule type="cellIs" priority="3926" operator="equal">
      <formula>1</formula>
    </cfRule>
  </conditionalFormatting>
  <conditionalFormatting sqref="BH645">
    <cfRule type="cellIs" priority="3925" operator="equal">
      <formula>1</formula>
    </cfRule>
  </conditionalFormatting>
  <conditionalFormatting sqref="BE645">
    <cfRule type="cellIs" priority="3924" operator="equal">
      <formula>1</formula>
    </cfRule>
  </conditionalFormatting>
  <conditionalFormatting sqref="BG645">
    <cfRule type="cellIs" priority="3923" operator="equal">
      <formula>1</formula>
    </cfRule>
  </conditionalFormatting>
  <conditionalFormatting sqref="BF645">
    <cfRule type="cellIs" priority="3922" operator="equal">
      <formula>1</formula>
    </cfRule>
  </conditionalFormatting>
  <conditionalFormatting sqref="BJ645 BL645">
    <cfRule type="cellIs" priority="3921" operator="equal">
      <formula>1</formula>
    </cfRule>
  </conditionalFormatting>
  <conditionalFormatting sqref="BK645">
    <cfRule type="cellIs" priority="3920" operator="equal">
      <formula>1</formula>
    </cfRule>
  </conditionalFormatting>
  <conditionalFormatting sqref="BI645">
    <cfRule type="cellIs" priority="3919" operator="equal">
      <formula>1</formula>
    </cfRule>
  </conditionalFormatting>
  <conditionalFormatting sqref="BH646">
    <cfRule type="cellIs" priority="3918" operator="equal">
      <formula>1</formula>
    </cfRule>
  </conditionalFormatting>
  <conditionalFormatting sqref="BE646">
    <cfRule type="cellIs" priority="3917" operator="equal">
      <formula>1</formula>
    </cfRule>
  </conditionalFormatting>
  <conditionalFormatting sqref="BG646">
    <cfRule type="cellIs" priority="3916" operator="equal">
      <formula>1</formula>
    </cfRule>
  </conditionalFormatting>
  <conditionalFormatting sqref="BF646">
    <cfRule type="cellIs" priority="3915" operator="equal">
      <formula>1</formula>
    </cfRule>
  </conditionalFormatting>
  <conditionalFormatting sqref="BJ646 BL646">
    <cfRule type="cellIs" priority="3914" operator="equal">
      <formula>1</formula>
    </cfRule>
  </conditionalFormatting>
  <conditionalFormatting sqref="BK646">
    <cfRule type="cellIs" priority="3913" operator="equal">
      <formula>1</formula>
    </cfRule>
  </conditionalFormatting>
  <conditionalFormatting sqref="BI646">
    <cfRule type="cellIs" priority="3912" operator="equal">
      <formula>1</formula>
    </cfRule>
  </conditionalFormatting>
  <conditionalFormatting sqref="BH647">
    <cfRule type="cellIs" priority="3911" operator="equal">
      <formula>1</formula>
    </cfRule>
  </conditionalFormatting>
  <conditionalFormatting sqref="BE647">
    <cfRule type="cellIs" priority="3910" operator="equal">
      <formula>1</formula>
    </cfRule>
  </conditionalFormatting>
  <conditionalFormatting sqref="BG647">
    <cfRule type="cellIs" priority="3909" operator="equal">
      <formula>1</formula>
    </cfRule>
  </conditionalFormatting>
  <conditionalFormatting sqref="BF647">
    <cfRule type="cellIs" priority="3908" operator="equal">
      <formula>1</formula>
    </cfRule>
  </conditionalFormatting>
  <conditionalFormatting sqref="BJ647 BL647">
    <cfRule type="cellIs" priority="3907" operator="equal">
      <formula>1</formula>
    </cfRule>
  </conditionalFormatting>
  <conditionalFormatting sqref="BK647">
    <cfRule type="cellIs" priority="3906" operator="equal">
      <formula>1</formula>
    </cfRule>
  </conditionalFormatting>
  <conditionalFormatting sqref="BI647">
    <cfRule type="cellIs" priority="3905" operator="equal">
      <formula>1</formula>
    </cfRule>
  </conditionalFormatting>
  <conditionalFormatting sqref="BH648">
    <cfRule type="cellIs" priority="3904" operator="equal">
      <formula>1</formula>
    </cfRule>
  </conditionalFormatting>
  <conditionalFormatting sqref="BE648">
    <cfRule type="cellIs" priority="3903" operator="equal">
      <formula>1</formula>
    </cfRule>
  </conditionalFormatting>
  <conditionalFormatting sqref="BG648">
    <cfRule type="cellIs" priority="3902" operator="equal">
      <formula>1</formula>
    </cfRule>
  </conditionalFormatting>
  <conditionalFormatting sqref="BF648">
    <cfRule type="cellIs" priority="3901" operator="equal">
      <formula>1</formula>
    </cfRule>
  </conditionalFormatting>
  <conditionalFormatting sqref="BJ648 BL648">
    <cfRule type="cellIs" priority="3900" operator="equal">
      <formula>1</formula>
    </cfRule>
  </conditionalFormatting>
  <conditionalFormatting sqref="BK648">
    <cfRule type="cellIs" priority="3899" operator="equal">
      <formula>1</formula>
    </cfRule>
  </conditionalFormatting>
  <conditionalFormatting sqref="BI648">
    <cfRule type="cellIs" priority="3898" operator="equal">
      <formula>1</formula>
    </cfRule>
  </conditionalFormatting>
  <conditionalFormatting sqref="BH649">
    <cfRule type="cellIs" priority="3897" operator="equal">
      <formula>1</formula>
    </cfRule>
  </conditionalFormatting>
  <conditionalFormatting sqref="BE649">
    <cfRule type="cellIs" priority="3896" operator="equal">
      <formula>1</formula>
    </cfRule>
  </conditionalFormatting>
  <conditionalFormatting sqref="BG649">
    <cfRule type="cellIs" priority="3895" operator="equal">
      <formula>1</formula>
    </cfRule>
  </conditionalFormatting>
  <conditionalFormatting sqref="BF649">
    <cfRule type="cellIs" priority="3894" operator="equal">
      <formula>1</formula>
    </cfRule>
  </conditionalFormatting>
  <conditionalFormatting sqref="BJ649 BL649">
    <cfRule type="cellIs" priority="3893" operator="equal">
      <formula>1</formula>
    </cfRule>
  </conditionalFormatting>
  <conditionalFormatting sqref="BK649">
    <cfRule type="cellIs" priority="3892" operator="equal">
      <formula>1</formula>
    </cfRule>
  </conditionalFormatting>
  <conditionalFormatting sqref="BI649">
    <cfRule type="cellIs" priority="3891" operator="equal">
      <formula>1</formula>
    </cfRule>
  </conditionalFormatting>
  <conditionalFormatting sqref="BH650">
    <cfRule type="cellIs" priority="3890" operator="equal">
      <formula>1</formula>
    </cfRule>
  </conditionalFormatting>
  <conditionalFormatting sqref="BE650">
    <cfRule type="cellIs" priority="3889" operator="equal">
      <formula>1</formula>
    </cfRule>
  </conditionalFormatting>
  <conditionalFormatting sqref="BG650">
    <cfRule type="cellIs" priority="3888" operator="equal">
      <formula>1</formula>
    </cfRule>
  </conditionalFormatting>
  <conditionalFormatting sqref="BF650">
    <cfRule type="cellIs" priority="3887" operator="equal">
      <formula>1</formula>
    </cfRule>
  </conditionalFormatting>
  <conditionalFormatting sqref="BJ650 BL650">
    <cfRule type="cellIs" priority="3886" operator="equal">
      <formula>1</formula>
    </cfRule>
  </conditionalFormatting>
  <conditionalFormatting sqref="BK650">
    <cfRule type="cellIs" priority="3885" operator="equal">
      <formula>1</formula>
    </cfRule>
  </conditionalFormatting>
  <conditionalFormatting sqref="BI650">
    <cfRule type="cellIs" priority="3884" operator="equal">
      <formula>1</formula>
    </cfRule>
  </conditionalFormatting>
  <conditionalFormatting sqref="BH651">
    <cfRule type="cellIs" priority="3883" operator="equal">
      <formula>1</formula>
    </cfRule>
  </conditionalFormatting>
  <conditionalFormatting sqref="BE651">
    <cfRule type="cellIs" priority="3882" operator="equal">
      <formula>1</formula>
    </cfRule>
  </conditionalFormatting>
  <conditionalFormatting sqref="BG651">
    <cfRule type="cellIs" priority="3881" operator="equal">
      <formula>1</formula>
    </cfRule>
  </conditionalFormatting>
  <conditionalFormatting sqref="BF651">
    <cfRule type="cellIs" priority="3880" operator="equal">
      <formula>1</formula>
    </cfRule>
  </conditionalFormatting>
  <conditionalFormatting sqref="BJ651 BL651">
    <cfRule type="cellIs" priority="3879" operator="equal">
      <formula>1</formula>
    </cfRule>
  </conditionalFormatting>
  <conditionalFormatting sqref="BK651">
    <cfRule type="cellIs" priority="3878" operator="equal">
      <formula>1</formula>
    </cfRule>
  </conditionalFormatting>
  <conditionalFormatting sqref="BI651">
    <cfRule type="cellIs" priority="3877" operator="equal">
      <formula>1</formula>
    </cfRule>
  </conditionalFormatting>
  <conditionalFormatting sqref="BH652">
    <cfRule type="cellIs" priority="3876" operator="equal">
      <formula>1</formula>
    </cfRule>
  </conditionalFormatting>
  <conditionalFormatting sqref="BE652">
    <cfRule type="cellIs" priority="3875" operator="equal">
      <formula>1</formula>
    </cfRule>
  </conditionalFormatting>
  <conditionalFormatting sqref="BG652">
    <cfRule type="cellIs" priority="3874" operator="equal">
      <formula>1</formula>
    </cfRule>
  </conditionalFormatting>
  <conditionalFormatting sqref="BF652">
    <cfRule type="cellIs" priority="3873" operator="equal">
      <formula>1</formula>
    </cfRule>
  </conditionalFormatting>
  <conditionalFormatting sqref="BJ652 BL652">
    <cfRule type="cellIs" priority="3872" operator="equal">
      <formula>1</formula>
    </cfRule>
  </conditionalFormatting>
  <conditionalFormatting sqref="BK652">
    <cfRule type="cellIs" priority="3871" operator="equal">
      <formula>1</formula>
    </cfRule>
  </conditionalFormatting>
  <conditionalFormatting sqref="BI652">
    <cfRule type="cellIs" priority="3870" operator="equal">
      <formula>1</formula>
    </cfRule>
  </conditionalFormatting>
  <conditionalFormatting sqref="BH653">
    <cfRule type="cellIs" priority="3869" operator="equal">
      <formula>1</formula>
    </cfRule>
  </conditionalFormatting>
  <conditionalFormatting sqref="BE653">
    <cfRule type="cellIs" priority="3868" operator="equal">
      <formula>1</formula>
    </cfRule>
  </conditionalFormatting>
  <conditionalFormatting sqref="BG653">
    <cfRule type="cellIs" priority="3867" operator="equal">
      <formula>1</formula>
    </cfRule>
  </conditionalFormatting>
  <conditionalFormatting sqref="BF653">
    <cfRule type="cellIs" priority="3866" operator="equal">
      <formula>1</formula>
    </cfRule>
  </conditionalFormatting>
  <conditionalFormatting sqref="BJ653 BL653">
    <cfRule type="cellIs" priority="3865" operator="equal">
      <formula>1</formula>
    </cfRule>
  </conditionalFormatting>
  <conditionalFormatting sqref="BK653">
    <cfRule type="cellIs" priority="3864" operator="equal">
      <formula>1</formula>
    </cfRule>
  </conditionalFormatting>
  <conditionalFormatting sqref="BI653">
    <cfRule type="cellIs" priority="3863" operator="equal">
      <formula>1</formula>
    </cfRule>
  </conditionalFormatting>
  <conditionalFormatting sqref="BH654">
    <cfRule type="cellIs" priority="3862" operator="equal">
      <formula>1</formula>
    </cfRule>
  </conditionalFormatting>
  <conditionalFormatting sqref="BE654">
    <cfRule type="cellIs" priority="3861" operator="equal">
      <formula>1</formula>
    </cfRule>
  </conditionalFormatting>
  <conditionalFormatting sqref="BG654">
    <cfRule type="cellIs" priority="3860" operator="equal">
      <formula>1</formula>
    </cfRule>
  </conditionalFormatting>
  <conditionalFormatting sqref="BF654">
    <cfRule type="cellIs" priority="3859" operator="equal">
      <formula>1</formula>
    </cfRule>
  </conditionalFormatting>
  <conditionalFormatting sqref="BJ654 BL654">
    <cfRule type="cellIs" priority="3858" operator="equal">
      <formula>1</formula>
    </cfRule>
  </conditionalFormatting>
  <conditionalFormatting sqref="BK654">
    <cfRule type="cellIs" priority="3857" operator="equal">
      <formula>1</formula>
    </cfRule>
  </conditionalFormatting>
  <conditionalFormatting sqref="BI654">
    <cfRule type="cellIs" priority="3856" operator="equal">
      <formula>1</formula>
    </cfRule>
  </conditionalFormatting>
  <conditionalFormatting sqref="BH655">
    <cfRule type="cellIs" priority="3855" operator="equal">
      <formula>1</formula>
    </cfRule>
  </conditionalFormatting>
  <conditionalFormatting sqref="BE655">
    <cfRule type="cellIs" priority="3854" operator="equal">
      <formula>1</formula>
    </cfRule>
  </conditionalFormatting>
  <conditionalFormatting sqref="BG655">
    <cfRule type="cellIs" priority="3853" operator="equal">
      <formula>1</formula>
    </cfRule>
  </conditionalFormatting>
  <conditionalFormatting sqref="BF655">
    <cfRule type="cellIs" priority="3852" operator="equal">
      <formula>1</formula>
    </cfRule>
  </conditionalFormatting>
  <conditionalFormatting sqref="BJ655 BL655">
    <cfRule type="cellIs" priority="3851" operator="equal">
      <formula>1</formula>
    </cfRule>
  </conditionalFormatting>
  <conditionalFormatting sqref="BK655">
    <cfRule type="cellIs" priority="3850" operator="equal">
      <formula>1</formula>
    </cfRule>
  </conditionalFormatting>
  <conditionalFormatting sqref="BI655">
    <cfRule type="cellIs" priority="3849" operator="equal">
      <formula>1</formula>
    </cfRule>
  </conditionalFormatting>
  <conditionalFormatting sqref="BH656">
    <cfRule type="cellIs" priority="3848" operator="equal">
      <formula>1</formula>
    </cfRule>
  </conditionalFormatting>
  <conditionalFormatting sqref="BE656">
    <cfRule type="cellIs" priority="3847" operator="equal">
      <formula>1</formula>
    </cfRule>
  </conditionalFormatting>
  <conditionalFormatting sqref="BG656">
    <cfRule type="cellIs" priority="3846" operator="equal">
      <formula>1</formula>
    </cfRule>
  </conditionalFormatting>
  <conditionalFormatting sqref="BF656">
    <cfRule type="cellIs" priority="3845" operator="equal">
      <formula>1</formula>
    </cfRule>
  </conditionalFormatting>
  <conditionalFormatting sqref="BJ656 BL656">
    <cfRule type="cellIs" priority="3844" operator="equal">
      <formula>1</formula>
    </cfRule>
  </conditionalFormatting>
  <conditionalFormatting sqref="BK656">
    <cfRule type="cellIs" priority="3843" operator="equal">
      <formula>1</formula>
    </cfRule>
  </conditionalFormatting>
  <conditionalFormatting sqref="BI656">
    <cfRule type="cellIs" priority="3842" operator="equal">
      <formula>1</formula>
    </cfRule>
  </conditionalFormatting>
  <conditionalFormatting sqref="BH657">
    <cfRule type="cellIs" priority="3841" operator="equal">
      <formula>1</formula>
    </cfRule>
  </conditionalFormatting>
  <conditionalFormatting sqref="BE657">
    <cfRule type="cellIs" priority="3840" operator="equal">
      <formula>1</formula>
    </cfRule>
  </conditionalFormatting>
  <conditionalFormatting sqref="BG657">
    <cfRule type="cellIs" priority="3839" operator="equal">
      <formula>1</formula>
    </cfRule>
  </conditionalFormatting>
  <conditionalFormatting sqref="BF657">
    <cfRule type="cellIs" priority="3838" operator="equal">
      <formula>1</formula>
    </cfRule>
  </conditionalFormatting>
  <conditionalFormatting sqref="BJ657 BL657">
    <cfRule type="cellIs" priority="3837" operator="equal">
      <formula>1</formula>
    </cfRule>
  </conditionalFormatting>
  <conditionalFormatting sqref="BK657">
    <cfRule type="cellIs" priority="3836" operator="equal">
      <formula>1</formula>
    </cfRule>
  </conditionalFormatting>
  <conditionalFormatting sqref="BI657">
    <cfRule type="cellIs" priority="3835" operator="equal">
      <formula>1</formula>
    </cfRule>
  </conditionalFormatting>
  <conditionalFormatting sqref="BH658">
    <cfRule type="cellIs" priority="3834" operator="equal">
      <formula>1</formula>
    </cfRule>
  </conditionalFormatting>
  <conditionalFormatting sqref="BE658">
    <cfRule type="cellIs" priority="3833" operator="equal">
      <formula>1</formula>
    </cfRule>
  </conditionalFormatting>
  <conditionalFormatting sqref="BG658">
    <cfRule type="cellIs" priority="3832" operator="equal">
      <formula>1</formula>
    </cfRule>
  </conditionalFormatting>
  <conditionalFormatting sqref="BF658">
    <cfRule type="cellIs" priority="3831" operator="equal">
      <formula>1</formula>
    </cfRule>
  </conditionalFormatting>
  <conditionalFormatting sqref="BJ658 BL658">
    <cfRule type="cellIs" priority="3830" operator="equal">
      <formula>1</formula>
    </cfRule>
  </conditionalFormatting>
  <conditionalFormatting sqref="BK658">
    <cfRule type="cellIs" priority="3829" operator="equal">
      <formula>1</formula>
    </cfRule>
  </conditionalFormatting>
  <conditionalFormatting sqref="BI658">
    <cfRule type="cellIs" priority="3828" operator="equal">
      <formula>1</formula>
    </cfRule>
  </conditionalFormatting>
  <conditionalFormatting sqref="BH659">
    <cfRule type="cellIs" priority="3827" operator="equal">
      <formula>1</formula>
    </cfRule>
  </conditionalFormatting>
  <conditionalFormatting sqref="BE659">
    <cfRule type="cellIs" priority="3826" operator="equal">
      <formula>1</formula>
    </cfRule>
  </conditionalFormatting>
  <conditionalFormatting sqref="BG659">
    <cfRule type="cellIs" priority="3825" operator="equal">
      <formula>1</formula>
    </cfRule>
  </conditionalFormatting>
  <conditionalFormatting sqref="BF659">
    <cfRule type="cellIs" priority="3824" operator="equal">
      <formula>1</formula>
    </cfRule>
  </conditionalFormatting>
  <conditionalFormatting sqref="BJ659 BL659">
    <cfRule type="cellIs" priority="3823" operator="equal">
      <formula>1</formula>
    </cfRule>
  </conditionalFormatting>
  <conditionalFormatting sqref="BK659">
    <cfRule type="cellIs" priority="3822" operator="equal">
      <formula>1</formula>
    </cfRule>
  </conditionalFormatting>
  <conditionalFormatting sqref="BI659">
    <cfRule type="cellIs" priority="3821" operator="equal">
      <formula>1</formula>
    </cfRule>
  </conditionalFormatting>
  <conditionalFormatting sqref="BH660">
    <cfRule type="cellIs" priority="3820" operator="equal">
      <formula>1</formula>
    </cfRule>
  </conditionalFormatting>
  <conditionalFormatting sqref="BE660">
    <cfRule type="cellIs" priority="3819" operator="equal">
      <formula>1</formula>
    </cfRule>
  </conditionalFormatting>
  <conditionalFormatting sqref="BG660">
    <cfRule type="cellIs" priority="3818" operator="equal">
      <formula>1</formula>
    </cfRule>
  </conditionalFormatting>
  <conditionalFormatting sqref="BF660">
    <cfRule type="cellIs" priority="3817" operator="equal">
      <formula>1</formula>
    </cfRule>
  </conditionalFormatting>
  <conditionalFormatting sqref="BJ660 BL660">
    <cfRule type="cellIs" priority="3816" operator="equal">
      <formula>1</formula>
    </cfRule>
  </conditionalFormatting>
  <conditionalFormatting sqref="BK660">
    <cfRule type="cellIs" priority="3815" operator="equal">
      <formula>1</formula>
    </cfRule>
  </conditionalFormatting>
  <conditionalFormatting sqref="BI660">
    <cfRule type="cellIs" priority="3814" operator="equal">
      <formula>1</formula>
    </cfRule>
  </conditionalFormatting>
  <conditionalFormatting sqref="BH661">
    <cfRule type="cellIs" priority="3813" operator="equal">
      <formula>1</formula>
    </cfRule>
  </conditionalFormatting>
  <conditionalFormatting sqref="BE661">
    <cfRule type="cellIs" priority="3812" operator="equal">
      <formula>1</formula>
    </cfRule>
  </conditionalFormatting>
  <conditionalFormatting sqref="BG661">
    <cfRule type="cellIs" priority="3811" operator="equal">
      <formula>1</formula>
    </cfRule>
  </conditionalFormatting>
  <conditionalFormatting sqref="BF661">
    <cfRule type="cellIs" priority="3810" operator="equal">
      <formula>1</formula>
    </cfRule>
  </conditionalFormatting>
  <conditionalFormatting sqref="BJ661 BL661">
    <cfRule type="cellIs" priority="3809" operator="equal">
      <formula>1</formula>
    </cfRule>
  </conditionalFormatting>
  <conditionalFormatting sqref="BK661">
    <cfRule type="cellIs" priority="3808" operator="equal">
      <formula>1</formula>
    </cfRule>
  </conditionalFormatting>
  <conditionalFormatting sqref="BI661">
    <cfRule type="cellIs" priority="3807" operator="equal">
      <formula>1</formula>
    </cfRule>
  </conditionalFormatting>
  <conditionalFormatting sqref="BH662">
    <cfRule type="cellIs" priority="3806" operator="equal">
      <formula>1</formula>
    </cfRule>
  </conditionalFormatting>
  <conditionalFormatting sqref="BE662">
    <cfRule type="cellIs" priority="3805" operator="equal">
      <formula>1</formula>
    </cfRule>
  </conditionalFormatting>
  <conditionalFormatting sqref="BG662">
    <cfRule type="cellIs" priority="3804" operator="equal">
      <formula>1</formula>
    </cfRule>
  </conditionalFormatting>
  <conditionalFormatting sqref="BF662">
    <cfRule type="cellIs" priority="3803" operator="equal">
      <formula>1</formula>
    </cfRule>
  </conditionalFormatting>
  <conditionalFormatting sqref="BJ662 BL662">
    <cfRule type="cellIs" priority="3802" operator="equal">
      <formula>1</formula>
    </cfRule>
  </conditionalFormatting>
  <conditionalFormatting sqref="BK662">
    <cfRule type="cellIs" priority="3801" operator="equal">
      <formula>1</formula>
    </cfRule>
  </conditionalFormatting>
  <conditionalFormatting sqref="BI662">
    <cfRule type="cellIs" priority="3800" operator="equal">
      <formula>1</formula>
    </cfRule>
  </conditionalFormatting>
  <conditionalFormatting sqref="BH663">
    <cfRule type="cellIs" priority="3799" operator="equal">
      <formula>1</formula>
    </cfRule>
  </conditionalFormatting>
  <conditionalFormatting sqref="BE663">
    <cfRule type="cellIs" priority="3798" operator="equal">
      <formula>1</formula>
    </cfRule>
  </conditionalFormatting>
  <conditionalFormatting sqref="BG663">
    <cfRule type="cellIs" priority="3797" operator="equal">
      <formula>1</formula>
    </cfRule>
  </conditionalFormatting>
  <conditionalFormatting sqref="BF663">
    <cfRule type="cellIs" priority="3796" operator="equal">
      <formula>1</formula>
    </cfRule>
  </conditionalFormatting>
  <conditionalFormatting sqref="BJ663 BL663">
    <cfRule type="cellIs" priority="3795" operator="equal">
      <formula>1</formula>
    </cfRule>
  </conditionalFormatting>
  <conditionalFormatting sqref="BK663">
    <cfRule type="cellIs" priority="3794" operator="equal">
      <formula>1</formula>
    </cfRule>
  </conditionalFormatting>
  <conditionalFormatting sqref="BI663">
    <cfRule type="cellIs" priority="3793" operator="equal">
      <formula>1</formula>
    </cfRule>
  </conditionalFormatting>
  <conditionalFormatting sqref="BH664">
    <cfRule type="cellIs" priority="3792" operator="equal">
      <formula>1</formula>
    </cfRule>
  </conditionalFormatting>
  <conditionalFormatting sqref="BE664">
    <cfRule type="cellIs" priority="3791" operator="equal">
      <formula>1</formula>
    </cfRule>
  </conditionalFormatting>
  <conditionalFormatting sqref="BG664">
    <cfRule type="cellIs" priority="3790" operator="equal">
      <formula>1</formula>
    </cfRule>
  </conditionalFormatting>
  <conditionalFormatting sqref="BF664">
    <cfRule type="cellIs" priority="3789" operator="equal">
      <formula>1</formula>
    </cfRule>
  </conditionalFormatting>
  <conditionalFormatting sqref="BJ664 BL664">
    <cfRule type="cellIs" priority="3788" operator="equal">
      <formula>1</formula>
    </cfRule>
  </conditionalFormatting>
  <conditionalFormatting sqref="BK664">
    <cfRule type="cellIs" priority="3787" operator="equal">
      <formula>1</formula>
    </cfRule>
  </conditionalFormatting>
  <conditionalFormatting sqref="BI664">
    <cfRule type="cellIs" priority="3786" operator="equal">
      <formula>1</formula>
    </cfRule>
  </conditionalFormatting>
  <conditionalFormatting sqref="BH665">
    <cfRule type="cellIs" priority="3785" operator="equal">
      <formula>1</formula>
    </cfRule>
  </conditionalFormatting>
  <conditionalFormatting sqref="BE665">
    <cfRule type="cellIs" priority="3784" operator="equal">
      <formula>1</formula>
    </cfRule>
  </conditionalFormatting>
  <conditionalFormatting sqref="BG665">
    <cfRule type="cellIs" priority="3783" operator="equal">
      <formula>1</formula>
    </cfRule>
  </conditionalFormatting>
  <conditionalFormatting sqref="BF665">
    <cfRule type="cellIs" priority="3782" operator="equal">
      <formula>1</formula>
    </cfRule>
  </conditionalFormatting>
  <conditionalFormatting sqref="BJ665 BL665">
    <cfRule type="cellIs" priority="3781" operator="equal">
      <formula>1</formula>
    </cfRule>
  </conditionalFormatting>
  <conditionalFormatting sqref="BK665">
    <cfRule type="cellIs" priority="3780" operator="equal">
      <formula>1</formula>
    </cfRule>
  </conditionalFormatting>
  <conditionalFormatting sqref="BI665">
    <cfRule type="cellIs" priority="3779" operator="equal">
      <formula>1</formula>
    </cfRule>
  </conditionalFormatting>
  <conditionalFormatting sqref="BH666">
    <cfRule type="cellIs" priority="3778" operator="equal">
      <formula>1</formula>
    </cfRule>
  </conditionalFormatting>
  <conditionalFormatting sqref="BE666">
    <cfRule type="cellIs" priority="3777" operator="equal">
      <formula>1</formula>
    </cfRule>
  </conditionalFormatting>
  <conditionalFormatting sqref="BG666">
    <cfRule type="cellIs" priority="3776" operator="equal">
      <formula>1</formula>
    </cfRule>
  </conditionalFormatting>
  <conditionalFormatting sqref="BF666">
    <cfRule type="cellIs" priority="3775" operator="equal">
      <formula>1</formula>
    </cfRule>
  </conditionalFormatting>
  <conditionalFormatting sqref="BJ666 BL666">
    <cfRule type="cellIs" priority="3774" operator="equal">
      <formula>1</formula>
    </cfRule>
  </conditionalFormatting>
  <conditionalFormatting sqref="BK666">
    <cfRule type="cellIs" priority="3773" operator="equal">
      <formula>1</formula>
    </cfRule>
  </conditionalFormatting>
  <conditionalFormatting sqref="BI666">
    <cfRule type="cellIs" priority="3772" operator="equal">
      <formula>1</formula>
    </cfRule>
  </conditionalFormatting>
  <conditionalFormatting sqref="BH667">
    <cfRule type="cellIs" priority="3771" operator="equal">
      <formula>1</formula>
    </cfRule>
  </conditionalFormatting>
  <conditionalFormatting sqref="BE667">
    <cfRule type="cellIs" priority="3770" operator="equal">
      <formula>1</formula>
    </cfRule>
  </conditionalFormatting>
  <conditionalFormatting sqref="BG667">
    <cfRule type="cellIs" priority="3769" operator="equal">
      <formula>1</formula>
    </cfRule>
  </conditionalFormatting>
  <conditionalFormatting sqref="BF667">
    <cfRule type="cellIs" priority="3768" operator="equal">
      <formula>1</formula>
    </cfRule>
  </conditionalFormatting>
  <conditionalFormatting sqref="BJ667 BL667">
    <cfRule type="cellIs" priority="3767" operator="equal">
      <formula>1</formula>
    </cfRule>
  </conditionalFormatting>
  <conditionalFormatting sqref="BK667">
    <cfRule type="cellIs" priority="3766" operator="equal">
      <formula>1</formula>
    </cfRule>
  </conditionalFormatting>
  <conditionalFormatting sqref="BI667">
    <cfRule type="cellIs" priority="3765" operator="equal">
      <formula>1</formula>
    </cfRule>
  </conditionalFormatting>
  <conditionalFormatting sqref="BH668">
    <cfRule type="cellIs" priority="3764" operator="equal">
      <formula>1</formula>
    </cfRule>
  </conditionalFormatting>
  <conditionalFormatting sqref="BE668">
    <cfRule type="cellIs" priority="3763" operator="equal">
      <formula>1</formula>
    </cfRule>
  </conditionalFormatting>
  <conditionalFormatting sqref="BG668">
    <cfRule type="cellIs" priority="3762" operator="equal">
      <formula>1</formula>
    </cfRule>
  </conditionalFormatting>
  <conditionalFormatting sqref="BF668">
    <cfRule type="cellIs" priority="3761" operator="equal">
      <formula>1</formula>
    </cfRule>
  </conditionalFormatting>
  <conditionalFormatting sqref="BJ668 BL668">
    <cfRule type="cellIs" priority="3760" operator="equal">
      <formula>1</formula>
    </cfRule>
  </conditionalFormatting>
  <conditionalFormatting sqref="BK668">
    <cfRule type="cellIs" priority="3759" operator="equal">
      <formula>1</formula>
    </cfRule>
  </conditionalFormatting>
  <conditionalFormatting sqref="BI668">
    <cfRule type="cellIs" priority="3758" operator="equal">
      <formula>1</formula>
    </cfRule>
  </conditionalFormatting>
  <conditionalFormatting sqref="BH669">
    <cfRule type="cellIs" priority="3757" operator="equal">
      <formula>1</formula>
    </cfRule>
  </conditionalFormatting>
  <conditionalFormatting sqref="BE669">
    <cfRule type="cellIs" priority="3756" operator="equal">
      <formula>1</formula>
    </cfRule>
  </conditionalFormatting>
  <conditionalFormatting sqref="BG669">
    <cfRule type="cellIs" priority="3755" operator="equal">
      <formula>1</formula>
    </cfRule>
  </conditionalFormatting>
  <conditionalFormatting sqref="BF669">
    <cfRule type="cellIs" priority="3754" operator="equal">
      <formula>1</formula>
    </cfRule>
  </conditionalFormatting>
  <conditionalFormatting sqref="BJ669 BL669">
    <cfRule type="cellIs" priority="3753" operator="equal">
      <formula>1</formula>
    </cfRule>
  </conditionalFormatting>
  <conditionalFormatting sqref="BK669">
    <cfRule type="cellIs" priority="3752" operator="equal">
      <formula>1</formula>
    </cfRule>
  </conditionalFormatting>
  <conditionalFormatting sqref="BI669">
    <cfRule type="cellIs" priority="3751" operator="equal">
      <formula>1</formula>
    </cfRule>
  </conditionalFormatting>
  <conditionalFormatting sqref="BH670">
    <cfRule type="cellIs" priority="3750" operator="equal">
      <formula>1</formula>
    </cfRule>
  </conditionalFormatting>
  <conditionalFormatting sqref="BE670">
    <cfRule type="cellIs" priority="3749" operator="equal">
      <formula>1</formula>
    </cfRule>
  </conditionalFormatting>
  <conditionalFormatting sqref="BG670">
    <cfRule type="cellIs" priority="3748" operator="equal">
      <formula>1</formula>
    </cfRule>
  </conditionalFormatting>
  <conditionalFormatting sqref="BF670">
    <cfRule type="cellIs" priority="3747" operator="equal">
      <formula>1</formula>
    </cfRule>
  </conditionalFormatting>
  <conditionalFormatting sqref="BJ670 BL670">
    <cfRule type="cellIs" priority="3746" operator="equal">
      <formula>1</formula>
    </cfRule>
  </conditionalFormatting>
  <conditionalFormatting sqref="BK670">
    <cfRule type="cellIs" priority="3745" operator="equal">
      <formula>1</formula>
    </cfRule>
  </conditionalFormatting>
  <conditionalFormatting sqref="BI670">
    <cfRule type="cellIs" priority="3744" operator="equal">
      <formula>1</formula>
    </cfRule>
  </conditionalFormatting>
  <conditionalFormatting sqref="BH671">
    <cfRule type="cellIs" priority="3743" operator="equal">
      <formula>1</formula>
    </cfRule>
  </conditionalFormatting>
  <conditionalFormatting sqref="BE671">
    <cfRule type="cellIs" priority="3742" operator="equal">
      <formula>1</formula>
    </cfRule>
  </conditionalFormatting>
  <conditionalFormatting sqref="BG671">
    <cfRule type="cellIs" priority="3741" operator="equal">
      <formula>1</formula>
    </cfRule>
  </conditionalFormatting>
  <conditionalFormatting sqref="BF671">
    <cfRule type="cellIs" priority="3740" operator="equal">
      <formula>1</formula>
    </cfRule>
  </conditionalFormatting>
  <conditionalFormatting sqref="BJ671 BL671">
    <cfRule type="cellIs" priority="3739" operator="equal">
      <formula>1</formula>
    </cfRule>
  </conditionalFormatting>
  <conditionalFormatting sqref="BK671">
    <cfRule type="cellIs" priority="3738" operator="equal">
      <formula>1</formula>
    </cfRule>
  </conditionalFormatting>
  <conditionalFormatting sqref="BI671">
    <cfRule type="cellIs" priority="3737" operator="equal">
      <formula>1</formula>
    </cfRule>
  </conditionalFormatting>
  <conditionalFormatting sqref="BH672">
    <cfRule type="cellIs" priority="3736" operator="equal">
      <formula>1</formula>
    </cfRule>
  </conditionalFormatting>
  <conditionalFormatting sqref="BE672">
    <cfRule type="cellIs" priority="3735" operator="equal">
      <formula>1</formula>
    </cfRule>
  </conditionalFormatting>
  <conditionalFormatting sqref="BG672">
    <cfRule type="cellIs" priority="3734" operator="equal">
      <formula>1</formula>
    </cfRule>
  </conditionalFormatting>
  <conditionalFormatting sqref="BF672">
    <cfRule type="cellIs" priority="3733" operator="equal">
      <formula>1</formula>
    </cfRule>
  </conditionalFormatting>
  <conditionalFormatting sqref="BJ672 BL672">
    <cfRule type="cellIs" priority="3732" operator="equal">
      <formula>1</formula>
    </cfRule>
  </conditionalFormatting>
  <conditionalFormatting sqref="BK672">
    <cfRule type="cellIs" priority="3731" operator="equal">
      <formula>1</formula>
    </cfRule>
  </conditionalFormatting>
  <conditionalFormatting sqref="BI672">
    <cfRule type="cellIs" priority="3730" operator="equal">
      <formula>1</formula>
    </cfRule>
  </conditionalFormatting>
  <conditionalFormatting sqref="BH673">
    <cfRule type="cellIs" priority="3729" operator="equal">
      <formula>1</formula>
    </cfRule>
  </conditionalFormatting>
  <conditionalFormatting sqref="BE673">
    <cfRule type="cellIs" priority="3728" operator="equal">
      <formula>1</formula>
    </cfRule>
  </conditionalFormatting>
  <conditionalFormatting sqref="BG673">
    <cfRule type="cellIs" priority="3727" operator="equal">
      <formula>1</formula>
    </cfRule>
  </conditionalFormatting>
  <conditionalFormatting sqref="BF673">
    <cfRule type="cellIs" priority="3726" operator="equal">
      <formula>1</formula>
    </cfRule>
  </conditionalFormatting>
  <conditionalFormatting sqref="BJ673 BL673">
    <cfRule type="cellIs" priority="3725" operator="equal">
      <formula>1</formula>
    </cfRule>
  </conditionalFormatting>
  <conditionalFormatting sqref="BK673">
    <cfRule type="cellIs" priority="3724" operator="equal">
      <formula>1</formula>
    </cfRule>
  </conditionalFormatting>
  <conditionalFormatting sqref="BI673">
    <cfRule type="cellIs" priority="3723" operator="equal">
      <formula>1</formula>
    </cfRule>
  </conditionalFormatting>
  <conditionalFormatting sqref="BH674">
    <cfRule type="cellIs" priority="3722" operator="equal">
      <formula>1</formula>
    </cfRule>
  </conditionalFormatting>
  <conditionalFormatting sqref="BE674">
    <cfRule type="cellIs" priority="3721" operator="equal">
      <formula>1</formula>
    </cfRule>
  </conditionalFormatting>
  <conditionalFormatting sqref="BG674">
    <cfRule type="cellIs" priority="3720" operator="equal">
      <formula>1</formula>
    </cfRule>
  </conditionalFormatting>
  <conditionalFormatting sqref="BF674">
    <cfRule type="cellIs" priority="3719" operator="equal">
      <formula>1</formula>
    </cfRule>
  </conditionalFormatting>
  <conditionalFormatting sqref="BJ674 BL674">
    <cfRule type="cellIs" priority="3718" operator="equal">
      <formula>1</formula>
    </cfRule>
  </conditionalFormatting>
  <conditionalFormatting sqref="BK674">
    <cfRule type="cellIs" priority="3717" operator="equal">
      <formula>1</formula>
    </cfRule>
  </conditionalFormatting>
  <conditionalFormatting sqref="BI674">
    <cfRule type="cellIs" priority="3716" operator="equal">
      <formula>1</formula>
    </cfRule>
  </conditionalFormatting>
  <conditionalFormatting sqref="BH675">
    <cfRule type="cellIs" priority="3715" operator="equal">
      <formula>1</formula>
    </cfRule>
  </conditionalFormatting>
  <conditionalFormatting sqref="BE675">
    <cfRule type="cellIs" priority="3714" operator="equal">
      <formula>1</formula>
    </cfRule>
  </conditionalFormatting>
  <conditionalFormatting sqref="BG675">
    <cfRule type="cellIs" priority="3713" operator="equal">
      <formula>1</formula>
    </cfRule>
  </conditionalFormatting>
  <conditionalFormatting sqref="BF675">
    <cfRule type="cellIs" priority="3712" operator="equal">
      <formula>1</formula>
    </cfRule>
  </conditionalFormatting>
  <conditionalFormatting sqref="BJ675 BL675">
    <cfRule type="cellIs" priority="3711" operator="equal">
      <formula>1</formula>
    </cfRule>
  </conditionalFormatting>
  <conditionalFormatting sqref="BK675">
    <cfRule type="cellIs" priority="3710" operator="equal">
      <formula>1</formula>
    </cfRule>
  </conditionalFormatting>
  <conditionalFormatting sqref="BI675">
    <cfRule type="cellIs" priority="3709" operator="equal">
      <formula>1</formula>
    </cfRule>
  </conditionalFormatting>
  <conditionalFormatting sqref="BH676">
    <cfRule type="cellIs" priority="3708" operator="equal">
      <formula>1</formula>
    </cfRule>
  </conditionalFormatting>
  <conditionalFormatting sqref="BE676">
    <cfRule type="cellIs" priority="3707" operator="equal">
      <formula>1</formula>
    </cfRule>
  </conditionalFormatting>
  <conditionalFormatting sqref="BG676">
    <cfRule type="cellIs" priority="3706" operator="equal">
      <formula>1</formula>
    </cfRule>
  </conditionalFormatting>
  <conditionalFormatting sqref="BF676">
    <cfRule type="cellIs" priority="3705" operator="equal">
      <formula>1</formula>
    </cfRule>
  </conditionalFormatting>
  <conditionalFormatting sqref="BJ676 BL676">
    <cfRule type="cellIs" priority="3704" operator="equal">
      <formula>1</formula>
    </cfRule>
  </conditionalFormatting>
  <conditionalFormatting sqref="BK676">
    <cfRule type="cellIs" priority="3703" operator="equal">
      <formula>1</formula>
    </cfRule>
  </conditionalFormatting>
  <conditionalFormatting sqref="BI676">
    <cfRule type="cellIs" priority="3702" operator="equal">
      <formula>1</formula>
    </cfRule>
  </conditionalFormatting>
  <conditionalFormatting sqref="BH677">
    <cfRule type="cellIs" priority="3701" operator="equal">
      <formula>1</formula>
    </cfRule>
  </conditionalFormatting>
  <conditionalFormatting sqref="BE677">
    <cfRule type="cellIs" priority="3700" operator="equal">
      <formula>1</formula>
    </cfRule>
  </conditionalFormatting>
  <conditionalFormatting sqref="BG677">
    <cfRule type="cellIs" priority="3699" operator="equal">
      <formula>1</formula>
    </cfRule>
  </conditionalFormatting>
  <conditionalFormatting sqref="BF677">
    <cfRule type="cellIs" priority="3698" operator="equal">
      <formula>1</formula>
    </cfRule>
  </conditionalFormatting>
  <conditionalFormatting sqref="BJ677 BL677">
    <cfRule type="cellIs" priority="3697" operator="equal">
      <formula>1</formula>
    </cfRule>
  </conditionalFormatting>
  <conditionalFormatting sqref="BK677">
    <cfRule type="cellIs" priority="3696" operator="equal">
      <formula>1</formula>
    </cfRule>
  </conditionalFormatting>
  <conditionalFormatting sqref="BI677">
    <cfRule type="cellIs" priority="3695" operator="equal">
      <formula>1</formula>
    </cfRule>
  </conditionalFormatting>
  <conditionalFormatting sqref="BH678">
    <cfRule type="cellIs" priority="3694" operator="equal">
      <formula>1</formula>
    </cfRule>
  </conditionalFormatting>
  <conditionalFormatting sqref="BE678">
    <cfRule type="cellIs" priority="3693" operator="equal">
      <formula>1</formula>
    </cfRule>
  </conditionalFormatting>
  <conditionalFormatting sqref="BG678">
    <cfRule type="cellIs" priority="3692" operator="equal">
      <formula>1</formula>
    </cfRule>
  </conditionalFormatting>
  <conditionalFormatting sqref="BF678">
    <cfRule type="cellIs" priority="3691" operator="equal">
      <formula>1</formula>
    </cfRule>
  </conditionalFormatting>
  <conditionalFormatting sqref="BJ678 BL678">
    <cfRule type="cellIs" priority="3690" operator="equal">
      <formula>1</formula>
    </cfRule>
  </conditionalFormatting>
  <conditionalFormatting sqref="BK678">
    <cfRule type="cellIs" priority="3689" operator="equal">
      <formula>1</formula>
    </cfRule>
  </conditionalFormatting>
  <conditionalFormatting sqref="BI678">
    <cfRule type="cellIs" priority="3688" operator="equal">
      <formula>1</formula>
    </cfRule>
  </conditionalFormatting>
  <conditionalFormatting sqref="BH679">
    <cfRule type="cellIs" priority="3687" operator="equal">
      <formula>1</formula>
    </cfRule>
  </conditionalFormatting>
  <conditionalFormatting sqref="BE679">
    <cfRule type="cellIs" priority="3686" operator="equal">
      <formula>1</formula>
    </cfRule>
  </conditionalFormatting>
  <conditionalFormatting sqref="BG679">
    <cfRule type="cellIs" priority="3685" operator="equal">
      <formula>1</formula>
    </cfRule>
  </conditionalFormatting>
  <conditionalFormatting sqref="BF679">
    <cfRule type="cellIs" priority="3684" operator="equal">
      <formula>1</formula>
    </cfRule>
  </conditionalFormatting>
  <conditionalFormatting sqref="BJ679 BL679">
    <cfRule type="cellIs" priority="3683" operator="equal">
      <formula>1</formula>
    </cfRule>
  </conditionalFormatting>
  <conditionalFormatting sqref="BK679">
    <cfRule type="cellIs" priority="3682" operator="equal">
      <formula>1</formula>
    </cfRule>
  </conditionalFormatting>
  <conditionalFormatting sqref="BI679">
    <cfRule type="cellIs" priority="3681" operator="equal">
      <formula>1</formula>
    </cfRule>
  </conditionalFormatting>
  <conditionalFormatting sqref="BH680">
    <cfRule type="cellIs" priority="3680" operator="equal">
      <formula>1</formula>
    </cfRule>
  </conditionalFormatting>
  <conditionalFormatting sqref="BE680">
    <cfRule type="cellIs" priority="3679" operator="equal">
      <formula>1</formula>
    </cfRule>
  </conditionalFormatting>
  <conditionalFormatting sqref="BG680">
    <cfRule type="cellIs" priority="3678" operator="equal">
      <formula>1</formula>
    </cfRule>
  </conditionalFormatting>
  <conditionalFormatting sqref="BF680">
    <cfRule type="cellIs" priority="3677" operator="equal">
      <formula>1</formula>
    </cfRule>
  </conditionalFormatting>
  <conditionalFormatting sqref="BJ680 BL680">
    <cfRule type="cellIs" priority="3676" operator="equal">
      <formula>1</formula>
    </cfRule>
  </conditionalFormatting>
  <conditionalFormatting sqref="BK680">
    <cfRule type="cellIs" priority="3675" operator="equal">
      <formula>1</formula>
    </cfRule>
  </conditionalFormatting>
  <conditionalFormatting sqref="BI680">
    <cfRule type="cellIs" priority="3674" operator="equal">
      <formula>1</formula>
    </cfRule>
  </conditionalFormatting>
  <conditionalFormatting sqref="BH681">
    <cfRule type="cellIs" priority="3673" operator="equal">
      <formula>1</formula>
    </cfRule>
  </conditionalFormatting>
  <conditionalFormatting sqref="BE681">
    <cfRule type="cellIs" priority="3672" operator="equal">
      <formula>1</formula>
    </cfRule>
  </conditionalFormatting>
  <conditionalFormatting sqref="BG681">
    <cfRule type="cellIs" priority="3671" operator="equal">
      <formula>1</formula>
    </cfRule>
  </conditionalFormatting>
  <conditionalFormatting sqref="BF681">
    <cfRule type="cellIs" priority="3670" operator="equal">
      <formula>1</formula>
    </cfRule>
  </conditionalFormatting>
  <conditionalFormatting sqref="BJ681 BL681">
    <cfRule type="cellIs" priority="3669" operator="equal">
      <formula>1</formula>
    </cfRule>
  </conditionalFormatting>
  <conditionalFormatting sqref="BK681">
    <cfRule type="cellIs" priority="3668" operator="equal">
      <formula>1</formula>
    </cfRule>
  </conditionalFormatting>
  <conditionalFormatting sqref="BI681">
    <cfRule type="cellIs" priority="3667" operator="equal">
      <formula>1</formula>
    </cfRule>
  </conditionalFormatting>
  <conditionalFormatting sqref="BH682">
    <cfRule type="cellIs" priority="3666" operator="equal">
      <formula>1</formula>
    </cfRule>
  </conditionalFormatting>
  <conditionalFormatting sqref="BE682">
    <cfRule type="cellIs" priority="3665" operator="equal">
      <formula>1</formula>
    </cfRule>
  </conditionalFormatting>
  <conditionalFormatting sqref="BG682">
    <cfRule type="cellIs" priority="3664" operator="equal">
      <formula>1</formula>
    </cfRule>
  </conditionalFormatting>
  <conditionalFormatting sqref="BF682">
    <cfRule type="cellIs" priority="3663" operator="equal">
      <formula>1</formula>
    </cfRule>
  </conditionalFormatting>
  <conditionalFormatting sqref="BJ682 BL682">
    <cfRule type="cellIs" priority="3662" operator="equal">
      <formula>1</formula>
    </cfRule>
  </conditionalFormatting>
  <conditionalFormatting sqref="BK682">
    <cfRule type="cellIs" priority="3661" operator="equal">
      <formula>1</formula>
    </cfRule>
  </conditionalFormatting>
  <conditionalFormatting sqref="BI682">
    <cfRule type="cellIs" priority="3660" operator="equal">
      <formula>1</formula>
    </cfRule>
  </conditionalFormatting>
  <conditionalFormatting sqref="BH683">
    <cfRule type="cellIs" priority="3659" operator="equal">
      <formula>1</formula>
    </cfRule>
  </conditionalFormatting>
  <conditionalFormatting sqref="BE683">
    <cfRule type="cellIs" priority="3658" operator="equal">
      <formula>1</formula>
    </cfRule>
  </conditionalFormatting>
  <conditionalFormatting sqref="BG683">
    <cfRule type="cellIs" priority="3657" operator="equal">
      <formula>1</formula>
    </cfRule>
  </conditionalFormatting>
  <conditionalFormatting sqref="BF683">
    <cfRule type="cellIs" priority="3656" operator="equal">
      <formula>1</formula>
    </cfRule>
  </conditionalFormatting>
  <conditionalFormatting sqref="BJ683 BL683">
    <cfRule type="cellIs" priority="3655" operator="equal">
      <formula>1</formula>
    </cfRule>
  </conditionalFormatting>
  <conditionalFormatting sqref="BK683">
    <cfRule type="cellIs" priority="3654" operator="equal">
      <formula>1</formula>
    </cfRule>
  </conditionalFormatting>
  <conditionalFormatting sqref="BI683">
    <cfRule type="cellIs" priority="3653" operator="equal">
      <formula>1</formula>
    </cfRule>
  </conditionalFormatting>
  <conditionalFormatting sqref="BH684">
    <cfRule type="cellIs" priority="3652" operator="equal">
      <formula>1</formula>
    </cfRule>
  </conditionalFormatting>
  <conditionalFormatting sqref="BE684">
    <cfRule type="cellIs" priority="3651" operator="equal">
      <formula>1</formula>
    </cfRule>
  </conditionalFormatting>
  <conditionalFormatting sqref="BG684">
    <cfRule type="cellIs" priority="3650" operator="equal">
      <formula>1</formula>
    </cfRule>
  </conditionalFormatting>
  <conditionalFormatting sqref="BF684">
    <cfRule type="cellIs" priority="3649" operator="equal">
      <formula>1</formula>
    </cfRule>
  </conditionalFormatting>
  <conditionalFormatting sqref="BJ684 BL684">
    <cfRule type="cellIs" priority="3648" operator="equal">
      <formula>1</formula>
    </cfRule>
  </conditionalFormatting>
  <conditionalFormatting sqref="BK684">
    <cfRule type="cellIs" priority="3647" operator="equal">
      <formula>1</formula>
    </cfRule>
  </conditionalFormatting>
  <conditionalFormatting sqref="BI684">
    <cfRule type="cellIs" priority="3646" operator="equal">
      <formula>1</formula>
    </cfRule>
  </conditionalFormatting>
  <conditionalFormatting sqref="BH685">
    <cfRule type="cellIs" priority="3645" operator="equal">
      <formula>1</formula>
    </cfRule>
  </conditionalFormatting>
  <conditionalFormatting sqref="BE685">
    <cfRule type="cellIs" priority="3644" operator="equal">
      <formula>1</formula>
    </cfRule>
  </conditionalFormatting>
  <conditionalFormatting sqref="BG685">
    <cfRule type="cellIs" priority="3643" operator="equal">
      <formula>1</formula>
    </cfRule>
  </conditionalFormatting>
  <conditionalFormatting sqref="BF685">
    <cfRule type="cellIs" priority="3642" operator="equal">
      <formula>1</formula>
    </cfRule>
  </conditionalFormatting>
  <conditionalFormatting sqref="BJ685 BL685">
    <cfRule type="cellIs" priority="3641" operator="equal">
      <formula>1</formula>
    </cfRule>
  </conditionalFormatting>
  <conditionalFormatting sqref="BK685">
    <cfRule type="cellIs" priority="3640" operator="equal">
      <formula>1</formula>
    </cfRule>
  </conditionalFormatting>
  <conditionalFormatting sqref="BI685">
    <cfRule type="cellIs" priority="3639" operator="equal">
      <formula>1</formula>
    </cfRule>
  </conditionalFormatting>
  <conditionalFormatting sqref="BH686">
    <cfRule type="cellIs" priority="3638" operator="equal">
      <formula>1</formula>
    </cfRule>
  </conditionalFormatting>
  <conditionalFormatting sqref="BE686">
    <cfRule type="cellIs" priority="3637" operator="equal">
      <formula>1</formula>
    </cfRule>
  </conditionalFormatting>
  <conditionalFormatting sqref="BG686">
    <cfRule type="cellIs" priority="3636" operator="equal">
      <formula>1</formula>
    </cfRule>
  </conditionalFormatting>
  <conditionalFormatting sqref="BF686">
    <cfRule type="cellIs" priority="3635" operator="equal">
      <formula>1</formula>
    </cfRule>
  </conditionalFormatting>
  <conditionalFormatting sqref="BJ686 BL686">
    <cfRule type="cellIs" priority="3634" operator="equal">
      <formula>1</formula>
    </cfRule>
  </conditionalFormatting>
  <conditionalFormatting sqref="BK686">
    <cfRule type="cellIs" priority="3633" operator="equal">
      <formula>1</formula>
    </cfRule>
  </conditionalFormatting>
  <conditionalFormatting sqref="BI686">
    <cfRule type="cellIs" priority="3632" operator="equal">
      <formula>1</formula>
    </cfRule>
  </conditionalFormatting>
  <conditionalFormatting sqref="BH687">
    <cfRule type="cellIs" priority="3631" operator="equal">
      <formula>1</formula>
    </cfRule>
  </conditionalFormatting>
  <conditionalFormatting sqref="BE687">
    <cfRule type="cellIs" priority="3630" operator="equal">
      <formula>1</formula>
    </cfRule>
  </conditionalFormatting>
  <conditionalFormatting sqref="BG687">
    <cfRule type="cellIs" priority="3629" operator="equal">
      <formula>1</formula>
    </cfRule>
  </conditionalFormatting>
  <conditionalFormatting sqref="BF687">
    <cfRule type="cellIs" priority="3628" operator="equal">
      <formula>1</formula>
    </cfRule>
  </conditionalFormatting>
  <conditionalFormatting sqref="BJ687 BL687">
    <cfRule type="cellIs" priority="3627" operator="equal">
      <formula>1</formula>
    </cfRule>
  </conditionalFormatting>
  <conditionalFormatting sqref="BK687">
    <cfRule type="cellIs" priority="3626" operator="equal">
      <formula>1</formula>
    </cfRule>
  </conditionalFormatting>
  <conditionalFormatting sqref="BI687">
    <cfRule type="cellIs" priority="3625" operator="equal">
      <formula>1</formula>
    </cfRule>
  </conditionalFormatting>
  <conditionalFormatting sqref="BH688">
    <cfRule type="cellIs" priority="3624" operator="equal">
      <formula>1</formula>
    </cfRule>
  </conditionalFormatting>
  <conditionalFormatting sqref="BE688">
    <cfRule type="cellIs" priority="3623" operator="equal">
      <formula>1</formula>
    </cfRule>
  </conditionalFormatting>
  <conditionalFormatting sqref="BG688">
    <cfRule type="cellIs" priority="3622" operator="equal">
      <formula>1</formula>
    </cfRule>
  </conditionalFormatting>
  <conditionalFormatting sqref="BF688">
    <cfRule type="cellIs" priority="3621" operator="equal">
      <formula>1</formula>
    </cfRule>
  </conditionalFormatting>
  <conditionalFormatting sqref="BJ688 BL688">
    <cfRule type="cellIs" priority="3620" operator="equal">
      <formula>1</formula>
    </cfRule>
  </conditionalFormatting>
  <conditionalFormatting sqref="BK688">
    <cfRule type="cellIs" priority="3619" operator="equal">
      <formula>1</formula>
    </cfRule>
  </conditionalFormatting>
  <conditionalFormatting sqref="BI688">
    <cfRule type="cellIs" priority="3618" operator="equal">
      <formula>1</formula>
    </cfRule>
  </conditionalFormatting>
  <conditionalFormatting sqref="BH689">
    <cfRule type="cellIs" priority="3617" operator="equal">
      <formula>1</formula>
    </cfRule>
  </conditionalFormatting>
  <conditionalFormatting sqref="BE689">
    <cfRule type="cellIs" priority="3616" operator="equal">
      <formula>1</formula>
    </cfRule>
  </conditionalFormatting>
  <conditionalFormatting sqref="BG689">
    <cfRule type="cellIs" priority="3615" operator="equal">
      <formula>1</formula>
    </cfRule>
  </conditionalFormatting>
  <conditionalFormatting sqref="BF689">
    <cfRule type="cellIs" priority="3614" operator="equal">
      <formula>1</formula>
    </cfRule>
  </conditionalFormatting>
  <conditionalFormatting sqref="BJ689 BL689">
    <cfRule type="cellIs" priority="3613" operator="equal">
      <formula>1</formula>
    </cfRule>
  </conditionalFormatting>
  <conditionalFormatting sqref="BK689">
    <cfRule type="cellIs" priority="3612" operator="equal">
      <formula>1</formula>
    </cfRule>
  </conditionalFormatting>
  <conditionalFormatting sqref="BI689">
    <cfRule type="cellIs" priority="3611" operator="equal">
      <formula>1</formula>
    </cfRule>
  </conditionalFormatting>
  <conditionalFormatting sqref="BH690">
    <cfRule type="cellIs" priority="3610" operator="equal">
      <formula>1</formula>
    </cfRule>
  </conditionalFormatting>
  <conditionalFormatting sqref="BE690">
    <cfRule type="cellIs" priority="3609" operator="equal">
      <formula>1</formula>
    </cfRule>
  </conditionalFormatting>
  <conditionalFormatting sqref="BG690">
    <cfRule type="cellIs" priority="3608" operator="equal">
      <formula>1</formula>
    </cfRule>
  </conditionalFormatting>
  <conditionalFormatting sqref="BF690">
    <cfRule type="cellIs" priority="3607" operator="equal">
      <formula>1</formula>
    </cfRule>
  </conditionalFormatting>
  <conditionalFormatting sqref="BJ690 BL690">
    <cfRule type="cellIs" priority="3606" operator="equal">
      <formula>1</formula>
    </cfRule>
  </conditionalFormatting>
  <conditionalFormatting sqref="BK690">
    <cfRule type="cellIs" priority="3605" operator="equal">
      <formula>1</formula>
    </cfRule>
  </conditionalFormatting>
  <conditionalFormatting sqref="BI690">
    <cfRule type="cellIs" priority="3604" operator="equal">
      <formula>1</formula>
    </cfRule>
  </conditionalFormatting>
  <conditionalFormatting sqref="BH691">
    <cfRule type="cellIs" priority="3603" operator="equal">
      <formula>1</formula>
    </cfRule>
  </conditionalFormatting>
  <conditionalFormatting sqref="BE691">
    <cfRule type="cellIs" priority="3602" operator="equal">
      <formula>1</formula>
    </cfRule>
  </conditionalFormatting>
  <conditionalFormatting sqref="BG691">
    <cfRule type="cellIs" priority="3601" operator="equal">
      <formula>1</formula>
    </cfRule>
  </conditionalFormatting>
  <conditionalFormatting sqref="BF691">
    <cfRule type="cellIs" priority="3600" operator="equal">
      <formula>1</formula>
    </cfRule>
  </conditionalFormatting>
  <conditionalFormatting sqref="BJ691 BL691">
    <cfRule type="cellIs" priority="3599" operator="equal">
      <formula>1</formula>
    </cfRule>
  </conditionalFormatting>
  <conditionalFormatting sqref="BK691">
    <cfRule type="cellIs" priority="3598" operator="equal">
      <formula>1</formula>
    </cfRule>
  </conditionalFormatting>
  <conditionalFormatting sqref="BI691">
    <cfRule type="cellIs" priority="3597" operator="equal">
      <formula>1</formula>
    </cfRule>
  </conditionalFormatting>
  <conditionalFormatting sqref="BH692">
    <cfRule type="cellIs" priority="3596" operator="equal">
      <formula>1</formula>
    </cfRule>
  </conditionalFormatting>
  <conditionalFormatting sqref="BE692">
    <cfRule type="cellIs" priority="3595" operator="equal">
      <formula>1</formula>
    </cfRule>
  </conditionalFormatting>
  <conditionalFormatting sqref="BG692">
    <cfRule type="cellIs" priority="3594" operator="equal">
      <formula>1</formula>
    </cfRule>
  </conditionalFormatting>
  <conditionalFormatting sqref="BF692">
    <cfRule type="cellIs" priority="3593" operator="equal">
      <formula>1</formula>
    </cfRule>
  </conditionalFormatting>
  <conditionalFormatting sqref="BJ692 BL692">
    <cfRule type="cellIs" priority="3592" operator="equal">
      <formula>1</formula>
    </cfRule>
  </conditionalFormatting>
  <conditionalFormatting sqref="BK692">
    <cfRule type="cellIs" priority="3591" operator="equal">
      <formula>1</formula>
    </cfRule>
  </conditionalFormatting>
  <conditionalFormatting sqref="BI692">
    <cfRule type="cellIs" priority="3590" operator="equal">
      <formula>1</formula>
    </cfRule>
  </conditionalFormatting>
  <conditionalFormatting sqref="BH693">
    <cfRule type="cellIs" priority="3589" operator="equal">
      <formula>1</formula>
    </cfRule>
  </conditionalFormatting>
  <conditionalFormatting sqref="BE693">
    <cfRule type="cellIs" priority="3588" operator="equal">
      <formula>1</formula>
    </cfRule>
  </conditionalFormatting>
  <conditionalFormatting sqref="BG693">
    <cfRule type="cellIs" priority="3587" operator="equal">
      <formula>1</formula>
    </cfRule>
  </conditionalFormatting>
  <conditionalFormatting sqref="BF693">
    <cfRule type="cellIs" priority="3586" operator="equal">
      <formula>1</formula>
    </cfRule>
  </conditionalFormatting>
  <conditionalFormatting sqref="BJ693 BL693">
    <cfRule type="cellIs" priority="3585" operator="equal">
      <formula>1</formula>
    </cfRule>
  </conditionalFormatting>
  <conditionalFormatting sqref="BK693">
    <cfRule type="cellIs" priority="3584" operator="equal">
      <formula>1</formula>
    </cfRule>
  </conditionalFormatting>
  <conditionalFormatting sqref="BI693">
    <cfRule type="cellIs" priority="3583" operator="equal">
      <formula>1</formula>
    </cfRule>
  </conditionalFormatting>
  <conditionalFormatting sqref="BH694">
    <cfRule type="cellIs" priority="3582" operator="equal">
      <formula>1</formula>
    </cfRule>
  </conditionalFormatting>
  <conditionalFormatting sqref="BE694">
    <cfRule type="cellIs" priority="3581" operator="equal">
      <formula>1</formula>
    </cfRule>
  </conditionalFormatting>
  <conditionalFormatting sqref="BG694">
    <cfRule type="cellIs" priority="3580" operator="equal">
      <formula>1</formula>
    </cfRule>
  </conditionalFormatting>
  <conditionalFormatting sqref="BF694">
    <cfRule type="cellIs" priority="3579" operator="equal">
      <formula>1</formula>
    </cfRule>
  </conditionalFormatting>
  <conditionalFormatting sqref="BJ694 BL694">
    <cfRule type="cellIs" priority="3578" operator="equal">
      <formula>1</formula>
    </cfRule>
  </conditionalFormatting>
  <conditionalFormatting sqref="BK694">
    <cfRule type="cellIs" priority="3577" operator="equal">
      <formula>1</formula>
    </cfRule>
  </conditionalFormatting>
  <conditionalFormatting sqref="BI694">
    <cfRule type="cellIs" priority="3576" operator="equal">
      <formula>1</formula>
    </cfRule>
  </conditionalFormatting>
  <conditionalFormatting sqref="BH695">
    <cfRule type="cellIs" priority="3575" operator="equal">
      <formula>1</formula>
    </cfRule>
  </conditionalFormatting>
  <conditionalFormatting sqref="BE695">
    <cfRule type="cellIs" priority="3574" operator="equal">
      <formula>1</formula>
    </cfRule>
  </conditionalFormatting>
  <conditionalFormatting sqref="BG695">
    <cfRule type="cellIs" priority="3573" operator="equal">
      <formula>1</formula>
    </cfRule>
  </conditionalFormatting>
  <conditionalFormatting sqref="BF695">
    <cfRule type="cellIs" priority="3572" operator="equal">
      <formula>1</formula>
    </cfRule>
  </conditionalFormatting>
  <conditionalFormatting sqref="BJ695 BL695">
    <cfRule type="cellIs" priority="3571" operator="equal">
      <formula>1</formula>
    </cfRule>
  </conditionalFormatting>
  <conditionalFormatting sqref="BK695">
    <cfRule type="cellIs" priority="3570" operator="equal">
      <formula>1</formula>
    </cfRule>
  </conditionalFormatting>
  <conditionalFormatting sqref="BI695">
    <cfRule type="cellIs" priority="3569" operator="equal">
      <formula>1</formula>
    </cfRule>
  </conditionalFormatting>
  <conditionalFormatting sqref="BH696">
    <cfRule type="cellIs" priority="3568" operator="equal">
      <formula>1</formula>
    </cfRule>
  </conditionalFormatting>
  <conditionalFormatting sqref="BE696">
    <cfRule type="cellIs" priority="3567" operator="equal">
      <formula>1</formula>
    </cfRule>
  </conditionalFormatting>
  <conditionalFormatting sqref="BG696">
    <cfRule type="cellIs" priority="3566" operator="equal">
      <formula>1</formula>
    </cfRule>
  </conditionalFormatting>
  <conditionalFormatting sqref="BF696">
    <cfRule type="cellIs" priority="3565" operator="equal">
      <formula>1</formula>
    </cfRule>
  </conditionalFormatting>
  <conditionalFormatting sqref="BJ696 BL696">
    <cfRule type="cellIs" priority="3564" operator="equal">
      <formula>1</formula>
    </cfRule>
  </conditionalFormatting>
  <conditionalFormatting sqref="BK696">
    <cfRule type="cellIs" priority="3563" operator="equal">
      <formula>1</formula>
    </cfRule>
  </conditionalFormatting>
  <conditionalFormatting sqref="BI696">
    <cfRule type="cellIs" priority="3562" operator="equal">
      <formula>1</formula>
    </cfRule>
  </conditionalFormatting>
  <conditionalFormatting sqref="BH697">
    <cfRule type="cellIs" priority="3561" operator="equal">
      <formula>1</formula>
    </cfRule>
  </conditionalFormatting>
  <conditionalFormatting sqref="BE697">
    <cfRule type="cellIs" priority="3560" operator="equal">
      <formula>1</formula>
    </cfRule>
  </conditionalFormatting>
  <conditionalFormatting sqref="BG697">
    <cfRule type="cellIs" priority="3559" operator="equal">
      <formula>1</formula>
    </cfRule>
  </conditionalFormatting>
  <conditionalFormatting sqref="BF697">
    <cfRule type="cellIs" priority="3558" operator="equal">
      <formula>1</formula>
    </cfRule>
  </conditionalFormatting>
  <conditionalFormatting sqref="BJ697 BL697">
    <cfRule type="cellIs" priority="3557" operator="equal">
      <formula>1</formula>
    </cfRule>
  </conditionalFormatting>
  <conditionalFormatting sqref="BK697">
    <cfRule type="cellIs" priority="3556" operator="equal">
      <formula>1</formula>
    </cfRule>
  </conditionalFormatting>
  <conditionalFormatting sqref="BI697">
    <cfRule type="cellIs" priority="3555" operator="equal">
      <formula>1</formula>
    </cfRule>
  </conditionalFormatting>
  <conditionalFormatting sqref="BH698">
    <cfRule type="cellIs" priority="3554" operator="equal">
      <formula>1</formula>
    </cfRule>
  </conditionalFormatting>
  <conditionalFormatting sqref="BE698">
    <cfRule type="cellIs" priority="3553" operator="equal">
      <formula>1</formula>
    </cfRule>
  </conditionalFormatting>
  <conditionalFormatting sqref="BG698">
    <cfRule type="cellIs" priority="3552" operator="equal">
      <formula>1</formula>
    </cfRule>
  </conditionalFormatting>
  <conditionalFormatting sqref="BF698">
    <cfRule type="cellIs" priority="3551" operator="equal">
      <formula>1</formula>
    </cfRule>
  </conditionalFormatting>
  <conditionalFormatting sqref="BJ698 BL698">
    <cfRule type="cellIs" priority="3550" operator="equal">
      <formula>1</formula>
    </cfRule>
  </conditionalFormatting>
  <conditionalFormatting sqref="BK698">
    <cfRule type="cellIs" priority="3549" operator="equal">
      <formula>1</formula>
    </cfRule>
  </conditionalFormatting>
  <conditionalFormatting sqref="BI698">
    <cfRule type="cellIs" priority="3548" operator="equal">
      <formula>1</formula>
    </cfRule>
  </conditionalFormatting>
  <conditionalFormatting sqref="BH699">
    <cfRule type="cellIs" priority="3547" operator="equal">
      <formula>1</formula>
    </cfRule>
  </conditionalFormatting>
  <conditionalFormatting sqref="BE699">
    <cfRule type="cellIs" priority="3546" operator="equal">
      <formula>1</formula>
    </cfRule>
  </conditionalFormatting>
  <conditionalFormatting sqref="BG699">
    <cfRule type="cellIs" priority="3545" operator="equal">
      <formula>1</formula>
    </cfRule>
  </conditionalFormatting>
  <conditionalFormatting sqref="BF699">
    <cfRule type="cellIs" priority="3544" operator="equal">
      <formula>1</formula>
    </cfRule>
  </conditionalFormatting>
  <conditionalFormatting sqref="BJ699 BL699">
    <cfRule type="cellIs" priority="3543" operator="equal">
      <formula>1</formula>
    </cfRule>
  </conditionalFormatting>
  <conditionalFormatting sqref="BK699">
    <cfRule type="cellIs" priority="3542" operator="equal">
      <formula>1</formula>
    </cfRule>
  </conditionalFormatting>
  <conditionalFormatting sqref="BI699">
    <cfRule type="cellIs" priority="3541" operator="equal">
      <formula>1</formula>
    </cfRule>
  </conditionalFormatting>
  <conditionalFormatting sqref="BH700">
    <cfRule type="cellIs" priority="3540" operator="equal">
      <formula>1</formula>
    </cfRule>
  </conditionalFormatting>
  <conditionalFormatting sqref="BE700">
    <cfRule type="cellIs" priority="3539" operator="equal">
      <formula>1</formula>
    </cfRule>
  </conditionalFormatting>
  <conditionalFormatting sqref="BG700">
    <cfRule type="cellIs" priority="3538" operator="equal">
      <formula>1</formula>
    </cfRule>
  </conditionalFormatting>
  <conditionalFormatting sqref="BF700">
    <cfRule type="cellIs" priority="3537" operator="equal">
      <formula>1</formula>
    </cfRule>
  </conditionalFormatting>
  <conditionalFormatting sqref="BJ700 BL700">
    <cfRule type="cellIs" priority="3536" operator="equal">
      <formula>1</formula>
    </cfRule>
  </conditionalFormatting>
  <conditionalFormatting sqref="BK700">
    <cfRule type="cellIs" priority="3535" operator="equal">
      <formula>1</formula>
    </cfRule>
  </conditionalFormatting>
  <conditionalFormatting sqref="BI700">
    <cfRule type="cellIs" priority="3534" operator="equal">
      <formula>1</formula>
    </cfRule>
  </conditionalFormatting>
  <conditionalFormatting sqref="BH701">
    <cfRule type="cellIs" priority="3533" operator="equal">
      <formula>1</formula>
    </cfRule>
  </conditionalFormatting>
  <conditionalFormatting sqref="BE701">
    <cfRule type="cellIs" priority="3532" operator="equal">
      <formula>1</formula>
    </cfRule>
  </conditionalFormatting>
  <conditionalFormatting sqref="BG701">
    <cfRule type="cellIs" priority="3531" operator="equal">
      <formula>1</formula>
    </cfRule>
  </conditionalFormatting>
  <conditionalFormatting sqref="BF701">
    <cfRule type="cellIs" priority="3530" operator="equal">
      <formula>1</formula>
    </cfRule>
  </conditionalFormatting>
  <conditionalFormatting sqref="BJ701 BL701">
    <cfRule type="cellIs" priority="3529" operator="equal">
      <formula>1</formula>
    </cfRule>
  </conditionalFormatting>
  <conditionalFormatting sqref="BK701">
    <cfRule type="cellIs" priority="3528" operator="equal">
      <formula>1</formula>
    </cfRule>
  </conditionalFormatting>
  <conditionalFormatting sqref="BI701">
    <cfRule type="cellIs" priority="3527" operator="equal">
      <formula>1</formula>
    </cfRule>
  </conditionalFormatting>
  <conditionalFormatting sqref="BH702">
    <cfRule type="cellIs" priority="3526" operator="equal">
      <formula>1</formula>
    </cfRule>
  </conditionalFormatting>
  <conditionalFormatting sqref="BE702">
    <cfRule type="cellIs" priority="3525" operator="equal">
      <formula>1</formula>
    </cfRule>
  </conditionalFormatting>
  <conditionalFormatting sqref="BG702">
    <cfRule type="cellIs" priority="3524" operator="equal">
      <formula>1</formula>
    </cfRule>
  </conditionalFormatting>
  <conditionalFormatting sqref="BF702">
    <cfRule type="cellIs" priority="3523" operator="equal">
      <formula>1</formula>
    </cfRule>
  </conditionalFormatting>
  <conditionalFormatting sqref="BJ702 BL702">
    <cfRule type="cellIs" priority="3522" operator="equal">
      <formula>1</formula>
    </cfRule>
  </conditionalFormatting>
  <conditionalFormatting sqref="BK702">
    <cfRule type="cellIs" priority="3521" operator="equal">
      <formula>1</formula>
    </cfRule>
  </conditionalFormatting>
  <conditionalFormatting sqref="BI702">
    <cfRule type="cellIs" priority="3520" operator="equal">
      <formula>1</formula>
    </cfRule>
  </conditionalFormatting>
  <conditionalFormatting sqref="BH703">
    <cfRule type="cellIs" priority="3519" operator="equal">
      <formula>1</formula>
    </cfRule>
  </conditionalFormatting>
  <conditionalFormatting sqref="BE703">
    <cfRule type="cellIs" priority="3518" operator="equal">
      <formula>1</formula>
    </cfRule>
  </conditionalFormatting>
  <conditionalFormatting sqref="BG703">
    <cfRule type="cellIs" priority="3517" operator="equal">
      <formula>1</formula>
    </cfRule>
  </conditionalFormatting>
  <conditionalFormatting sqref="BF703">
    <cfRule type="cellIs" priority="3516" operator="equal">
      <formula>1</formula>
    </cfRule>
  </conditionalFormatting>
  <conditionalFormatting sqref="BJ703 BL703">
    <cfRule type="cellIs" priority="3515" operator="equal">
      <formula>1</formula>
    </cfRule>
  </conditionalFormatting>
  <conditionalFormatting sqref="BK703">
    <cfRule type="cellIs" priority="3514" operator="equal">
      <formula>1</formula>
    </cfRule>
  </conditionalFormatting>
  <conditionalFormatting sqref="BI703">
    <cfRule type="cellIs" priority="3513" operator="equal">
      <formula>1</formula>
    </cfRule>
  </conditionalFormatting>
  <conditionalFormatting sqref="BH704">
    <cfRule type="cellIs" priority="3512" operator="equal">
      <formula>1</formula>
    </cfRule>
  </conditionalFormatting>
  <conditionalFormatting sqref="BE704">
    <cfRule type="cellIs" priority="3511" operator="equal">
      <formula>1</formula>
    </cfRule>
  </conditionalFormatting>
  <conditionalFormatting sqref="BG704">
    <cfRule type="cellIs" priority="3510" operator="equal">
      <formula>1</formula>
    </cfRule>
  </conditionalFormatting>
  <conditionalFormatting sqref="BF704">
    <cfRule type="cellIs" priority="3509" operator="equal">
      <formula>1</formula>
    </cfRule>
  </conditionalFormatting>
  <conditionalFormatting sqref="BJ704 BL704">
    <cfRule type="cellIs" priority="3508" operator="equal">
      <formula>1</formula>
    </cfRule>
  </conditionalFormatting>
  <conditionalFormatting sqref="BK704">
    <cfRule type="cellIs" priority="3507" operator="equal">
      <formula>1</formula>
    </cfRule>
  </conditionalFormatting>
  <conditionalFormatting sqref="BI704">
    <cfRule type="cellIs" priority="3506" operator="equal">
      <formula>1</formula>
    </cfRule>
  </conditionalFormatting>
  <conditionalFormatting sqref="BH705">
    <cfRule type="cellIs" priority="3505" operator="equal">
      <formula>1</formula>
    </cfRule>
  </conditionalFormatting>
  <conditionalFormatting sqref="BE705">
    <cfRule type="cellIs" priority="3504" operator="equal">
      <formula>1</formula>
    </cfRule>
  </conditionalFormatting>
  <conditionalFormatting sqref="BG705">
    <cfRule type="cellIs" priority="3503" operator="equal">
      <formula>1</formula>
    </cfRule>
  </conditionalFormatting>
  <conditionalFormatting sqref="BF705">
    <cfRule type="cellIs" priority="3502" operator="equal">
      <formula>1</formula>
    </cfRule>
  </conditionalFormatting>
  <conditionalFormatting sqref="BJ705 BL705">
    <cfRule type="cellIs" priority="3501" operator="equal">
      <formula>1</formula>
    </cfRule>
  </conditionalFormatting>
  <conditionalFormatting sqref="BK705">
    <cfRule type="cellIs" priority="3500" operator="equal">
      <formula>1</formula>
    </cfRule>
  </conditionalFormatting>
  <conditionalFormatting sqref="BI705">
    <cfRule type="cellIs" priority="3499" operator="equal">
      <formula>1</formula>
    </cfRule>
  </conditionalFormatting>
  <conditionalFormatting sqref="BH706">
    <cfRule type="cellIs" priority="3498" operator="equal">
      <formula>1</formula>
    </cfRule>
  </conditionalFormatting>
  <conditionalFormatting sqref="BE706">
    <cfRule type="cellIs" priority="3497" operator="equal">
      <formula>1</formula>
    </cfRule>
  </conditionalFormatting>
  <conditionalFormatting sqref="BG706">
    <cfRule type="cellIs" priority="3496" operator="equal">
      <formula>1</formula>
    </cfRule>
  </conditionalFormatting>
  <conditionalFormatting sqref="BF706">
    <cfRule type="cellIs" priority="3495" operator="equal">
      <formula>1</formula>
    </cfRule>
  </conditionalFormatting>
  <conditionalFormatting sqref="BJ706 BL706">
    <cfRule type="cellIs" priority="3494" operator="equal">
      <formula>1</formula>
    </cfRule>
  </conditionalFormatting>
  <conditionalFormatting sqref="BK706">
    <cfRule type="cellIs" priority="3493" operator="equal">
      <formula>1</formula>
    </cfRule>
  </conditionalFormatting>
  <conditionalFormatting sqref="BI706">
    <cfRule type="cellIs" priority="3492" operator="equal">
      <formula>1</formula>
    </cfRule>
  </conditionalFormatting>
  <conditionalFormatting sqref="BH707">
    <cfRule type="cellIs" priority="3491" operator="equal">
      <formula>1</formula>
    </cfRule>
  </conditionalFormatting>
  <conditionalFormatting sqref="BE707">
    <cfRule type="cellIs" priority="3490" operator="equal">
      <formula>1</formula>
    </cfRule>
  </conditionalFormatting>
  <conditionalFormatting sqref="BG707">
    <cfRule type="cellIs" priority="3489" operator="equal">
      <formula>1</formula>
    </cfRule>
  </conditionalFormatting>
  <conditionalFormatting sqref="BF707">
    <cfRule type="cellIs" priority="3488" operator="equal">
      <formula>1</formula>
    </cfRule>
  </conditionalFormatting>
  <conditionalFormatting sqref="BJ707 BL707">
    <cfRule type="cellIs" priority="3487" operator="equal">
      <formula>1</formula>
    </cfRule>
  </conditionalFormatting>
  <conditionalFormatting sqref="BK707">
    <cfRule type="cellIs" priority="3486" operator="equal">
      <formula>1</formula>
    </cfRule>
  </conditionalFormatting>
  <conditionalFormatting sqref="BI707">
    <cfRule type="cellIs" priority="3485" operator="equal">
      <formula>1</formula>
    </cfRule>
  </conditionalFormatting>
  <conditionalFormatting sqref="BH708">
    <cfRule type="cellIs" priority="3484" operator="equal">
      <formula>1</formula>
    </cfRule>
  </conditionalFormatting>
  <conditionalFormatting sqref="BE708">
    <cfRule type="cellIs" priority="3483" operator="equal">
      <formula>1</formula>
    </cfRule>
  </conditionalFormatting>
  <conditionalFormatting sqref="BG708">
    <cfRule type="cellIs" priority="3482" operator="equal">
      <formula>1</formula>
    </cfRule>
  </conditionalFormatting>
  <conditionalFormatting sqref="BF708">
    <cfRule type="cellIs" priority="3481" operator="equal">
      <formula>1</formula>
    </cfRule>
  </conditionalFormatting>
  <conditionalFormatting sqref="BJ708 BL708">
    <cfRule type="cellIs" priority="3480" operator="equal">
      <formula>1</formula>
    </cfRule>
  </conditionalFormatting>
  <conditionalFormatting sqref="BK708">
    <cfRule type="cellIs" priority="3479" operator="equal">
      <formula>1</formula>
    </cfRule>
  </conditionalFormatting>
  <conditionalFormatting sqref="BI708">
    <cfRule type="cellIs" priority="3478" operator="equal">
      <formula>1</formula>
    </cfRule>
  </conditionalFormatting>
  <conditionalFormatting sqref="BH709">
    <cfRule type="cellIs" priority="3477" operator="equal">
      <formula>1</formula>
    </cfRule>
  </conditionalFormatting>
  <conditionalFormatting sqref="BE709">
    <cfRule type="cellIs" priority="3476" operator="equal">
      <formula>1</formula>
    </cfRule>
  </conditionalFormatting>
  <conditionalFormatting sqref="BG709">
    <cfRule type="cellIs" priority="3475" operator="equal">
      <formula>1</formula>
    </cfRule>
  </conditionalFormatting>
  <conditionalFormatting sqref="BF709">
    <cfRule type="cellIs" priority="3474" operator="equal">
      <formula>1</formula>
    </cfRule>
  </conditionalFormatting>
  <conditionalFormatting sqref="BJ709 BL709">
    <cfRule type="cellIs" priority="3473" operator="equal">
      <formula>1</formula>
    </cfRule>
  </conditionalFormatting>
  <conditionalFormatting sqref="BK709">
    <cfRule type="cellIs" priority="3472" operator="equal">
      <formula>1</formula>
    </cfRule>
  </conditionalFormatting>
  <conditionalFormatting sqref="BI709">
    <cfRule type="cellIs" priority="3471" operator="equal">
      <formula>1</formula>
    </cfRule>
  </conditionalFormatting>
  <conditionalFormatting sqref="BH710">
    <cfRule type="cellIs" priority="3470" operator="equal">
      <formula>1</formula>
    </cfRule>
  </conditionalFormatting>
  <conditionalFormatting sqref="BE710">
    <cfRule type="cellIs" priority="3469" operator="equal">
      <formula>1</formula>
    </cfRule>
  </conditionalFormatting>
  <conditionalFormatting sqref="BG710">
    <cfRule type="cellIs" priority="3468" operator="equal">
      <formula>1</formula>
    </cfRule>
  </conditionalFormatting>
  <conditionalFormatting sqref="BF710">
    <cfRule type="cellIs" priority="3467" operator="equal">
      <formula>1</formula>
    </cfRule>
  </conditionalFormatting>
  <conditionalFormatting sqref="BJ710 BL710">
    <cfRule type="cellIs" priority="3466" operator="equal">
      <formula>1</formula>
    </cfRule>
  </conditionalFormatting>
  <conditionalFormatting sqref="BK710">
    <cfRule type="cellIs" priority="3465" operator="equal">
      <formula>1</formula>
    </cfRule>
  </conditionalFormatting>
  <conditionalFormatting sqref="BI710">
    <cfRule type="cellIs" priority="3464" operator="equal">
      <formula>1</formula>
    </cfRule>
  </conditionalFormatting>
  <conditionalFormatting sqref="BH711">
    <cfRule type="cellIs" priority="3463" operator="equal">
      <formula>1</formula>
    </cfRule>
  </conditionalFormatting>
  <conditionalFormatting sqref="BE711">
    <cfRule type="cellIs" priority="3462" operator="equal">
      <formula>1</formula>
    </cfRule>
  </conditionalFormatting>
  <conditionalFormatting sqref="BG711">
    <cfRule type="cellIs" priority="3461" operator="equal">
      <formula>1</formula>
    </cfRule>
  </conditionalFormatting>
  <conditionalFormatting sqref="BF711">
    <cfRule type="cellIs" priority="3460" operator="equal">
      <formula>1</formula>
    </cfRule>
  </conditionalFormatting>
  <conditionalFormatting sqref="BJ711 BL711">
    <cfRule type="cellIs" priority="3459" operator="equal">
      <formula>1</formula>
    </cfRule>
  </conditionalFormatting>
  <conditionalFormatting sqref="BK711">
    <cfRule type="cellIs" priority="3458" operator="equal">
      <formula>1</formula>
    </cfRule>
  </conditionalFormatting>
  <conditionalFormatting sqref="BI711">
    <cfRule type="cellIs" priority="3457" operator="equal">
      <formula>1</formula>
    </cfRule>
  </conditionalFormatting>
  <conditionalFormatting sqref="BH712">
    <cfRule type="cellIs" priority="3456" operator="equal">
      <formula>1</formula>
    </cfRule>
  </conditionalFormatting>
  <conditionalFormatting sqref="BE712">
    <cfRule type="cellIs" priority="3455" operator="equal">
      <formula>1</formula>
    </cfRule>
  </conditionalFormatting>
  <conditionalFormatting sqref="BG712">
    <cfRule type="cellIs" priority="3454" operator="equal">
      <formula>1</formula>
    </cfRule>
  </conditionalFormatting>
  <conditionalFormatting sqref="BF712">
    <cfRule type="cellIs" priority="3453" operator="equal">
      <formula>1</formula>
    </cfRule>
  </conditionalFormatting>
  <conditionalFormatting sqref="BJ712 BL712">
    <cfRule type="cellIs" priority="3452" operator="equal">
      <formula>1</formula>
    </cfRule>
  </conditionalFormatting>
  <conditionalFormatting sqref="BK712">
    <cfRule type="cellIs" priority="3451" operator="equal">
      <formula>1</formula>
    </cfRule>
  </conditionalFormatting>
  <conditionalFormatting sqref="BI712">
    <cfRule type="cellIs" priority="3450" operator="equal">
      <formula>1</formula>
    </cfRule>
  </conditionalFormatting>
  <conditionalFormatting sqref="BH713">
    <cfRule type="cellIs" priority="3449" operator="equal">
      <formula>1</formula>
    </cfRule>
  </conditionalFormatting>
  <conditionalFormatting sqref="BE713">
    <cfRule type="cellIs" priority="3448" operator="equal">
      <formula>1</formula>
    </cfRule>
  </conditionalFormatting>
  <conditionalFormatting sqref="BG713">
    <cfRule type="cellIs" priority="3447" operator="equal">
      <formula>1</formula>
    </cfRule>
  </conditionalFormatting>
  <conditionalFormatting sqref="BF713">
    <cfRule type="cellIs" priority="3446" operator="equal">
      <formula>1</formula>
    </cfRule>
  </conditionalFormatting>
  <conditionalFormatting sqref="BJ713 BL713">
    <cfRule type="cellIs" priority="3445" operator="equal">
      <formula>1</formula>
    </cfRule>
  </conditionalFormatting>
  <conditionalFormatting sqref="BK713">
    <cfRule type="cellIs" priority="3444" operator="equal">
      <formula>1</formula>
    </cfRule>
  </conditionalFormatting>
  <conditionalFormatting sqref="BI713">
    <cfRule type="cellIs" priority="3443" operator="equal">
      <formula>1</formula>
    </cfRule>
  </conditionalFormatting>
  <conditionalFormatting sqref="BH714">
    <cfRule type="cellIs" priority="3442" operator="equal">
      <formula>1</formula>
    </cfRule>
  </conditionalFormatting>
  <conditionalFormatting sqref="BE714">
    <cfRule type="cellIs" priority="3441" operator="equal">
      <formula>1</formula>
    </cfRule>
  </conditionalFormatting>
  <conditionalFormatting sqref="BG714">
    <cfRule type="cellIs" priority="3440" operator="equal">
      <formula>1</formula>
    </cfRule>
  </conditionalFormatting>
  <conditionalFormatting sqref="BF714">
    <cfRule type="cellIs" priority="3439" operator="equal">
      <formula>1</formula>
    </cfRule>
  </conditionalFormatting>
  <conditionalFormatting sqref="BJ714 BL714">
    <cfRule type="cellIs" priority="3438" operator="equal">
      <formula>1</formula>
    </cfRule>
  </conditionalFormatting>
  <conditionalFormatting sqref="BK714">
    <cfRule type="cellIs" priority="3437" operator="equal">
      <formula>1</formula>
    </cfRule>
  </conditionalFormatting>
  <conditionalFormatting sqref="BI714">
    <cfRule type="cellIs" priority="3436" operator="equal">
      <formula>1</formula>
    </cfRule>
  </conditionalFormatting>
  <conditionalFormatting sqref="BH715">
    <cfRule type="cellIs" priority="3435" operator="equal">
      <formula>1</formula>
    </cfRule>
  </conditionalFormatting>
  <conditionalFormatting sqref="BE715">
    <cfRule type="cellIs" priority="3434" operator="equal">
      <formula>1</formula>
    </cfRule>
  </conditionalFormatting>
  <conditionalFormatting sqref="BG715">
    <cfRule type="cellIs" priority="3433" operator="equal">
      <formula>1</formula>
    </cfRule>
  </conditionalFormatting>
  <conditionalFormatting sqref="BF715">
    <cfRule type="cellIs" priority="3432" operator="equal">
      <formula>1</formula>
    </cfRule>
  </conditionalFormatting>
  <conditionalFormatting sqref="BJ715 BL715">
    <cfRule type="cellIs" priority="3431" operator="equal">
      <formula>1</formula>
    </cfRule>
  </conditionalFormatting>
  <conditionalFormatting sqref="BK715">
    <cfRule type="cellIs" priority="3430" operator="equal">
      <formula>1</formula>
    </cfRule>
  </conditionalFormatting>
  <conditionalFormatting sqref="BI715">
    <cfRule type="cellIs" priority="3429" operator="equal">
      <formula>1</formula>
    </cfRule>
  </conditionalFormatting>
  <conditionalFormatting sqref="BH716">
    <cfRule type="cellIs" priority="3428" operator="equal">
      <formula>1</formula>
    </cfRule>
  </conditionalFormatting>
  <conditionalFormatting sqref="BE716">
    <cfRule type="cellIs" priority="3427" operator="equal">
      <formula>1</formula>
    </cfRule>
  </conditionalFormatting>
  <conditionalFormatting sqref="BG716">
    <cfRule type="cellIs" priority="3426" operator="equal">
      <formula>1</formula>
    </cfRule>
  </conditionalFormatting>
  <conditionalFormatting sqref="BF716">
    <cfRule type="cellIs" priority="3425" operator="equal">
      <formula>1</formula>
    </cfRule>
  </conditionalFormatting>
  <conditionalFormatting sqref="BJ716 BL716">
    <cfRule type="cellIs" priority="3424" operator="equal">
      <formula>1</formula>
    </cfRule>
  </conditionalFormatting>
  <conditionalFormatting sqref="BK716">
    <cfRule type="cellIs" priority="3423" operator="equal">
      <formula>1</formula>
    </cfRule>
  </conditionalFormatting>
  <conditionalFormatting sqref="BI716">
    <cfRule type="cellIs" priority="3422" operator="equal">
      <formula>1</formula>
    </cfRule>
  </conditionalFormatting>
  <conditionalFormatting sqref="BH717">
    <cfRule type="cellIs" priority="3421" operator="equal">
      <formula>1</formula>
    </cfRule>
  </conditionalFormatting>
  <conditionalFormatting sqref="BE717">
    <cfRule type="cellIs" priority="3420" operator="equal">
      <formula>1</formula>
    </cfRule>
  </conditionalFormatting>
  <conditionalFormatting sqref="BG717">
    <cfRule type="cellIs" priority="3419" operator="equal">
      <formula>1</formula>
    </cfRule>
  </conditionalFormatting>
  <conditionalFormatting sqref="BF717">
    <cfRule type="cellIs" priority="3418" operator="equal">
      <formula>1</formula>
    </cfRule>
  </conditionalFormatting>
  <conditionalFormatting sqref="BJ717 BL717">
    <cfRule type="cellIs" priority="3417" operator="equal">
      <formula>1</formula>
    </cfRule>
  </conditionalFormatting>
  <conditionalFormatting sqref="BK717">
    <cfRule type="cellIs" priority="3416" operator="equal">
      <formula>1</formula>
    </cfRule>
  </conditionalFormatting>
  <conditionalFormatting sqref="BI717">
    <cfRule type="cellIs" priority="3415" operator="equal">
      <formula>1</formula>
    </cfRule>
  </conditionalFormatting>
  <conditionalFormatting sqref="BH718">
    <cfRule type="cellIs" priority="3414" operator="equal">
      <formula>1</formula>
    </cfRule>
  </conditionalFormatting>
  <conditionalFormatting sqref="BE718">
    <cfRule type="cellIs" priority="3413" operator="equal">
      <formula>1</formula>
    </cfRule>
  </conditionalFormatting>
  <conditionalFormatting sqref="BG718">
    <cfRule type="cellIs" priority="3412" operator="equal">
      <formula>1</formula>
    </cfRule>
  </conditionalFormatting>
  <conditionalFormatting sqref="BF718">
    <cfRule type="cellIs" priority="3411" operator="equal">
      <formula>1</formula>
    </cfRule>
  </conditionalFormatting>
  <conditionalFormatting sqref="BJ718 BL718">
    <cfRule type="cellIs" priority="3410" operator="equal">
      <formula>1</formula>
    </cfRule>
  </conditionalFormatting>
  <conditionalFormatting sqref="BK718">
    <cfRule type="cellIs" priority="3409" operator="equal">
      <formula>1</formula>
    </cfRule>
  </conditionalFormatting>
  <conditionalFormatting sqref="BI718">
    <cfRule type="cellIs" priority="3408" operator="equal">
      <formula>1</formula>
    </cfRule>
  </conditionalFormatting>
  <conditionalFormatting sqref="BH719">
    <cfRule type="cellIs" priority="3407" operator="equal">
      <formula>1</formula>
    </cfRule>
  </conditionalFormatting>
  <conditionalFormatting sqref="BE719">
    <cfRule type="cellIs" priority="3406" operator="equal">
      <formula>1</formula>
    </cfRule>
  </conditionalFormatting>
  <conditionalFormatting sqref="BG719">
    <cfRule type="cellIs" priority="3405" operator="equal">
      <formula>1</formula>
    </cfRule>
  </conditionalFormatting>
  <conditionalFormatting sqref="BF719">
    <cfRule type="cellIs" priority="3404" operator="equal">
      <formula>1</formula>
    </cfRule>
  </conditionalFormatting>
  <conditionalFormatting sqref="BJ719 BL719">
    <cfRule type="cellIs" priority="3403" operator="equal">
      <formula>1</formula>
    </cfRule>
  </conditionalFormatting>
  <conditionalFormatting sqref="BK719">
    <cfRule type="cellIs" priority="3402" operator="equal">
      <formula>1</formula>
    </cfRule>
  </conditionalFormatting>
  <conditionalFormatting sqref="BI719">
    <cfRule type="cellIs" priority="3401" operator="equal">
      <formula>1</formula>
    </cfRule>
  </conditionalFormatting>
  <conditionalFormatting sqref="BH720">
    <cfRule type="cellIs" priority="3400" operator="equal">
      <formula>1</formula>
    </cfRule>
  </conditionalFormatting>
  <conditionalFormatting sqref="BE720">
    <cfRule type="cellIs" priority="3399" operator="equal">
      <formula>1</formula>
    </cfRule>
  </conditionalFormatting>
  <conditionalFormatting sqref="BG720">
    <cfRule type="cellIs" priority="3398" operator="equal">
      <formula>1</formula>
    </cfRule>
  </conditionalFormatting>
  <conditionalFormatting sqref="BF720">
    <cfRule type="cellIs" priority="3397" operator="equal">
      <formula>1</formula>
    </cfRule>
  </conditionalFormatting>
  <conditionalFormatting sqref="BJ720 BL720">
    <cfRule type="cellIs" priority="3396" operator="equal">
      <formula>1</formula>
    </cfRule>
  </conditionalFormatting>
  <conditionalFormatting sqref="BK720">
    <cfRule type="cellIs" priority="3395" operator="equal">
      <formula>1</formula>
    </cfRule>
  </conditionalFormatting>
  <conditionalFormatting sqref="BI720">
    <cfRule type="cellIs" priority="3394" operator="equal">
      <formula>1</formula>
    </cfRule>
  </conditionalFormatting>
  <conditionalFormatting sqref="BH721">
    <cfRule type="cellIs" priority="3393" operator="equal">
      <formula>1</formula>
    </cfRule>
  </conditionalFormatting>
  <conditionalFormatting sqref="BE721">
    <cfRule type="cellIs" priority="3392" operator="equal">
      <formula>1</formula>
    </cfRule>
  </conditionalFormatting>
  <conditionalFormatting sqref="BG721">
    <cfRule type="cellIs" priority="3391" operator="equal">
      <formula>1</formula>
    </cfRule>
  </conditionalFormatting>
  <conditionalFormatting sqref="BF721">
    <cfRule type="cellIs" priority="3390" operator="equal">
      <formula>1</formula>
    </cfRule>
  </conditionalFormatting>
  <conditionalFormatting sqref="BJ721 BL721">
    <cfRule type="cellIs" priority="3389" operator="equal">
      <formula>1</formula>
    </cfRule>
  </conditionalFormatting>
  <conditionalFormatting sqref="BK721">
    <cfRule type="cellIs" priority="3388" operator="equal">
      <formula>1</formula>
    </cfRule>
  </conditionalFormatting>
  <conditionalFormatting sqref="BI721">
    <cfRule type="cellIs" priority="3387" operator="equal">
      <formula>1</formula>
    </cfRule>
  </conditionalFormatting>
  <conditionalFormatting sqref="BH722">
    <cfRule type="cellIs" priority="3386" operator="equal">
      <formula>1</formula>
    </cfRule>
  </conditionalFormatting>
  <conditionalFormatting sqref="BE722">
    <cfRule type="cellIs" priority="3385" operator="equal">
      <formula>1</formula>
    </cfRule>
  </conditionalFormatting>
  <conditionalFormatting sqref="BG722">
    <cfRule type="cellIs" priority="3384" operator="equal">
      <formula>1</formula>
    </cfRule>
  </conditionalFormatting>
  <conditionalFormatting sqref="BF722">
    <cfRule type="cellIs" priority="3383" operator="equal">
      <formula>1</formula>
    </cfRule>
  </conditionalFormatting>
  <conditionalFormatting sqref="BJ722 BL722">
    <cfRule type="cellIs" priority="3382" operator="equal">
      <formula>1</formula>
    </cfRule>
  </conditionalFormatting>
  <conditionalFormatting sqref="BK722">
    <cfRule type="cellIs" priority="3381" operator="equal">
      <formula>1</formula>
    </cfRule>
  </conditionalFormatting>
  <conditionalFormatting sqref="BI722">
    <cfRule type="cellIs" priority="3380" operator="equal">
      <formula>1</formula>
    </cfRule>
  </conditionalFormatting>
  <conditionalFormatting sqref="BH723">
    <cfRule type="cellIs" priority="3379" operator="equal">
      <formula>1</formula>
    </cfRule>
  </conditionalFormatting>
  <conditionalFormatting sqref="BE723">
    <cfRule type="cellIs" priority="3378" operator="equal">
      <formula>1</formula>
    </cfRule>
  </conditionalFormatting>
  <conditionalFormatting sqref="BG723">
    <cfRule type="cellIs" priority="3377" operator="equal">
      <formula>1</formula>
    </cfRule>
  </conditionalFormatting>
  <conditionalFormatting sqref="BF723">
    <cfRule type="cellIs" priority="3376" operator="equal">
      <formula>1</formula>
    </cfRule>
  </conditionalFormatting>
  <conditionalFormatting sqref="BJ723 BL723">
    <cfRule type="cellIs" priority="3375" operator="equal">
      <formula>1</formula>
    </cfRule>
  </conditionalFormatting>
  <conditionalFormatting sqref="BK723">
    <cfRule type="cellIs" priority="3374" operator="equal">
      <formula>1</formula>
    </cfRule>
  </conditionalFormatting>
  <conditionalFormatting sqref="BI723">
    <cfRule type="cellIs" priority="3373" operator="equal">
      <formula>1</formula>
    </cfRule>
  </conditionalFormatting>
  <conditionalFormatting sqref="BH724">
    <cfRule type="cellIs" priority="3372" operator="equal">
      <formula>1</formula>
    </cfRule>
  </conditionalFormatting>
  <conditionalFormatting sqref="BE724">
    <cfRule type="cellIs" priority="3371" operator="equal">
      <formula>1</formula>
    </cfRule>
  </conditionalFormatting>
  <conditionalFormatting sqref="BG724">
    <cfRule type="cellIs" priority="3370" operator="equal">
      <formula>1</formula>
    </cfRule>
  </conditionalFormatting>
  <conditionalFormatting sqref="BF724">
    <cfRule type="cellIs" priority="3369" operator="equal">
      <formula>1</formula>
    </cfRule>
  </conditionalFormatting>
  <conditionalFormatting sqref="BJ724 BL724">
    <cfRule type="cellIs" priority="3368" operator="equal">
      <formula>1</formula>
    </cfRule>
  </conditionalFormatting>
  <conditionalFormatting sqref="BK724">
    <cfRule type="cellIs" priority="3367" operator="equal">
      <formula>1</formula>
    </cfRule>
  </conditionalFormatting>
  <conditionalFormatting sqref="BI724">
    <cfRule type="cellIs" priority="3366" operator="equal">
      <formula>1</formula>
    </cfRule>
  </conditionalFormatting>
  <conditionalFormatting sqref="BH725">
    <cfRule type="cellIs" priority="3365" operator="equal">
      <formula>1</formula>
    </cfRule>
  </conditionalFormatting>
  <conditionalFormatting sqref="BE725">
    <cfRule type="cellIs" priority="3364" operator="equal">
      <formula>1</formula>
    </cfRule>
  </conditionalFormatting>
  <conditionalFormatting sqref="BG725">
    <cfRule type="cellIs" priority="3363" operator="equal">
      <formula>1</formula>
    </cfRule>
  </conditionalFormatting>
  <conditionalFormatting sqref="BF725">
    <cfRule type="cellIs" priority="3362" operator="equal">
      <formula>1</formula>
    </cfRule>
  </conditionalFormatting>
  <conditionalFormatting sqref="BJ725 BL725">
    <cfRule type="cellIs" priority="3361" operator="equal">
      <formula>1</formula>
    </cfRule>
  </conditionalFormatting>
  <conditionalFormatting sqref="BK725">
    <cfRule type="cellIs" priority="3360" operator="equal">
      <formula>1</formula>
    </cfRule>
  </conditionalFormatting>
  <conditionalFormatting sqref="BI725">
    <cfRule type="cellIs" priority="3359" operator="equal">
      <formula>1</formula>
    </cfRule>
  </conditionalFormatting>
  <conditionalFormatting sqref="BH726">
    <cfRule type="cellIs" priority="3358" operator="equal">
      <formula>1</formula>
    </cfRule>
  </conditionalFormatting>
  <conditionalFormatting sqref="BE726">
    <cfRule type="cellIs" priority="3357" operator="equal">
      <formula>1</formula>
    </cfRule>
  </conditionalFormatting>
  <conditionalFormatting sqref="BG726">
    <cfRule type="cellIs" priority="3356" operator="equal">
      <formula>1</formula>
    </cfRule>
  </conditionalFormatting>
  <conditionalFormatting sqref="BF726">
    <cfRule type="cellIs" priority="3355" operator="equal">
      <formula>1</formula>
    </cfRule>
  </conditionalFormatting>
  <conditionalFormatting sqref="BJ726 BL726">
    <cfRule type="cellIs" priority="3354" operator="equal">
      <formula>1</formula>
    </cfRule>
  </conditionalFormatting>
  <conditionalFormatting sqref="BK726">
    <cfRule type="cellIs" priority="3353" operator="equal">
      <formula>1</formula>
    </cfRule>
  </conditionalFormatting>
  <conditionalFormatting sqref="BI726">
    <cfRule type="cellIs" priority="3352" operator="equal">
      <formula>1</formula>
    </cfRule>
  </conditionalFormatting>
  <conditionalFormatting sqref="BH727">
    <cfRule type="cellIs" priority="3351" operator="equal">
      <formula>1</formula>
    </cfRule>
  </conditionalFormatting>
  <conditionalFormatting sqref="BE727">
    <cfRule type="cellIs" priority="3350" operator="equal">
      <formula>1</formula>
    </cfRule>
  </conditionalFormatting>
  <conditionalFormatting sqref="BG727">
    <cfRule type="cellIs" priority="3349" operator="equal">
      <formula>1</formula>
    </cfRule>
  </conditionalFormatting>
  <conditionalFormatting sqref="BF727">
    <cfRule type="cellIs" priority="3348" operator="equal">
      <formula>1</formula>
    </cfRule>
  </conditionalFormatting>
  <conditionalFormatting sqref="BJ727 BL727">
    <cfRule type="cellIs" priority="3347" operator="equal">
      <formula>1</formula>
    </cfRule>
  </conditionalFormatting>
  <conditionalFormatting sqref="BK727">
    <cfRule type="cellIs" priority="3346" operator="equal">
      <formula>1</formula>
    </cfRule>
  </conditionalFormatting>
  <conditionalFormatting sqref="BI727">
    <cfRule type="cellIs" priority="3345" operator="equal">
      <formula>1</formula>
    </cfRule>
  </conditionalFormatting>
  <conditionalFormatting sqref="BH728">
    <cfRule type="cellIs" priority="3344" operator="equal">
      <formula>1</formula>
    </cfRule>
  </conditionalFormatting>
  <conditionalFormatting sqref="BE728">
    <cfRule type="cellIs" priority="3343" operator="equal">
      <formula>1</formula>
    </cfRule>
  </conditionalFormatting>
  <conditionalFormatting sqref="BG728">
    <cfRule type="cellIs" priority="3342" operator="equal">
      <formula>1</formula>
    </cfRule>
  </conditionalFormatting>
  <conditionalFormatting sqref="BF728">
    <cfRule type="cellIs" priority="3341" operator="equal">
      <formula>1</formula>
    </cfRule>
  </conditionalFormatting>
  <conditionalFormatting sqref="BJ728 BL728">
    <cfRule type="cellIs" priority="3340" operator="equal">
      <formula>1</formula>
    </cfRule>
  </conditionalFormatting>
  <conditionalFormatting sqref="BK728">
    <cfRule type="cellIs" priority="3339" operator="equal">
      <formula>1</formula>
    </cfRule>
  </conditionalFormatting>
  <conditionalFormatting sqref="BI728">
    <cfRule type="cellIs" priority="3338" operator="equal">
      <formula>1</formula>
    </cfRule>
  </conditionalFormatting>
  <conditionalFormatting sqref="BH729">
    <cfRule type="cellIs" priority="3337" operator="equal">
      <formula>1</formula>
    </cfRule>
  </conditionalFormatting>
  <conditionalFormatting sqref="BE729">
    <cfRule type="cellIs" priority="3336" operator="equal">
      <formula>1</formula>
    </cfRule>
  </conditionalFormatting>
  <conditionalFormatting sqref="BG729">
    <cfRule type="cellIs" priority="3335" operator="equal">
      <formula>1</formula>
    </cfRule>
  </conditionalFormatting>
  <conditionalFormatting sqref="BF729">
    <cfRule type="cellIs" priority="3334" operator="equal">
      <formula>1</formula>
    </cfRule>
  </conditionalFormatting>
  <conditionalFormatting sqref="BJ729 BL729">
    <cfRule type="cellIs" priority="3333" operator="equal">
      <formula>1</formula>
    </cfRule>
  </conditionalFormatting>
  <conditionalFormatting sqref="BK729">
    <cfRule type="cellIs" priority="3332" operator="equal">
      <formula>1</formula>
    </cfRule>
  </conditionalFormatting>
  <conditionalFormatting sqref="BI729">
    <cfRule type="cellIs" priority="3331" operator="equal">
      <formula>1</formula>
    </cfRule>
  </conditionalFormatting>
  <conditionalFormatting sqref="BH730">
    <cfRule type="cellIs" priority="3330" operator="equal">
      <formula>1</formula>
    </cfRule>
  </conditionalFormatting>
  <conditionalFormatting sqref="BE730">
    <cfRule type="cellIs" priority="3329" operator="equal">
      <formula>1</formula>
    </cfRule>
  </conditionalFormatting>
  <conditionalFormatting sqref="BG730">
    <cfRule type="cellIs" priority="3328" operator="equal">
      <formula>1</formula>
    </cfRule>
  </conditionalFormatting>
  <conditionalFormatting sqref="BF730">
    <cfRule type="cellIs" priority="3327" operator="equal">
      <formula>1</formula>
    </cfRule>
  </conditionalFormatting>
  <conditionalFormatting sqref="BJ730 BL730">
    <cfRule type="cellIs" priority="3326" operator="equal">
      <formula>1</formula>
    </cfRule>
  </conditionalFormatting>
  <conditionalFormatting sqref="BK730">
    <cfRule type="cellIs" priority="3325" operator="equal">
      <formula>1</formula>
    </cfRule>
  </conditionalFormatting>
  <conditionalFormatting sqref="BI730">
    <cfRule type="cellIs" priority="3324" operator="equal">
      <formula>1</formula>
    </cfRule>
  </conditionalFormatting>
  <conditionalFormatting sqref="BH731">
    <cfRule type="cellIs" priority="3323" operator="equal">
      <formula>1</formula>
    </cfRule>
  </conditionalFormatting>
  <conditionalFormatting sqref="BE731">
    <cfRule type="cellIs" priority="3322" operator="equal">
      <formula>1</formula>
    </cfRule>
  </conditionalFormatting>
  <conditionalFormatting sqref="BG731">
    <cfRule type="cellIs" priority="3321" operator="equal">
      <formula>1</formula>
    </cfRule>
  </conditionalFormatting>
  <conditionalFormatting sqref="BF731">
    <cfRule type="cellIs" priority="3320" operator="equal">
      <formula>1</formula>
    </cfRule>
  </conditionalFormatting>
  <conditionalFormatting sqref="BJ731 BL731">
    <cfRule type="cellIs" priority="3319" operator="equal">
      <formula>1</formula>
    </cfRule>
  </conditionalFormatting>
  <conditionalFormatting sqref="BK731">
    <cfRule type="cellIs" priority="3318" operator="equal">
      <formula>1</formula>
    </cfRule>
  </conditionalFormatting>
  <conditionalFormatting sqref="BI731">
    <cfRule type="cellIs" priority="3317" operator="equal">
      <formula>1</formula>
    </cfRule>
  </conditionalFormatting>
  <conditionalFormatting sqref="BH732">
    <cfRule type="cellIs" priority="3316" operator="equal">
      <formula>1</formula>
    </cfRule>
  </conditionalFormatting>
  <conditionalFormatting sqref="BE732">
    <cfRule type="cellIs" priority="3315" operator="equal">
      <formula>1</formula>
    </cfRule>
  </conditionalFormatting>
  <conditionalFormatting sqref="BG732">
    <cfRule type="cellIs" priority="3314" operator="equal">
      <formula>1</formula>
    </cfRule>
  </conditionalFormatting>
  <conditionalFormatting sqref="BF732">
    <cfRule type="cellIs" priority="3313" operator="equal">
      <formula>1</formula>
    </cfRule>
  </conditionalFormatting>
  <conditionalFormatting sqref="BJ732 BL732">
    <cfRule type="cellIs" priority="3312" operator="equal">
      <formula>1</formula>
    </cfRule>
  </conditionalFormatting>
  <conditionalFormatting sqref="BK732">
    <cfRule type="cellIs" priority="3311" operator="equal">
      <formula>1</formula>
    </cfRule>
  </conditionalFormatting>
  <conditionalFormatting sqref="BI732">
    <cfRule type="cellIs" priority="3310" operator="equal">
      <formula>1</formula>
    </cfRule>
  </conditionalFormatting>
  <conditionalFormatting sqref="BH733">
    <cfRule type="cellIs" priority="3309" operator="equal">
      <formula>1</formula>
    </cfRule>
  </conditionalFormatting>
  <conditionalFormatting sqref="BE733">
    <cfRule type="cellIs" priority="3308" operator="equal">
      <formula>1</formula>
    </cfRule>
  </conditionalFormatting>
  <conditionalFormatting sqref="BG733">
    <cfRule type="cellIs" priority="3307" operator="equal">
      <formula>1</formula>
    </cfRule>
  </conditionalFormatting>
  <conditionalFormatting sqref="BF733">
    <cfRule type="cellIs" priority="3306" operator="equal">
      <formula>1</formula>
    </cfRule>
  </conditionalFormatting>
  <conditionalFormatting sqref="BJ733 BL733">
    <cfRule type="cellIs" priority="3305" operator="equal">
      <formula>1</formula>
    </cfRule>
  </conditionalFormatting>
  <conditionalFormatting sqref="BK733">
    <cfRule type="cellIs" priority="3304" operator="equal">
      <formula>1</formula>
    </cfRule>
  </conditionalFormatting>
  <conditionalFormatting sqref="BI733">
    <cfRule type="cellIs" priority="3303" operator="equal">
      <formula>1</formula>
    </cfRule>
  </conditionalFormatting>
  <conditionalFormatting sqref="BH734">
    <cfRule type="cellIs" priority="3302" operator="equal">
      <formula>1</formula>
    </cfRule>
  </conditionalFormatting>
  <conditionalFormatting sqref="BE734">
    <cfRule type="cellIs" priority="3301" operator="equal">
      <formula>1</formula>
    </cfRule>
  </conditionalFormatting>
  <conditionalFormatting sqref="BG734">
    <cfRule type="cellIs" priority="3300" operator="equal">
      <formula>1</formula>
    </cfRule>
  </conditionalFormatting>
  <conditionalFormatting sqref="BF734">
    <cfRule type="cellIs" priority="3299" operator="equal">
      <formula>1</formula>
    </cfRule>
  </conditionalFormatting>
  <conditionalFormatting sqref="BJ734 BL734">
    <cfRule type="cellIs" priority="3298" operator="equal">
      <formula>1</formula>
    </cfRule>
  </conditionalFormatting>
  <conditionalFormatting sqref="BK734">
    <cfRule type="cellIs" priority="3297" operator="equal">
      <formula>1</formula>
    </cfRule>
  </conditionalFormatting>
  <conditionalFormatting sqref="BI734">
    <cfRule type="cellIs" priority="3296" operator="equal">
      <formula>1</formula>
    </cfRule>
  </conditionalFormatting>
  <conditionalFormatting sqref="BH735">
    <cfRule type="cellIs" priority="3295" operator="equal">
      <formula>1</formula>
    </cfRule>
  </conditionalFormatting>
  <conditionalFormatting sqref="BE735">
    <cfRule type="cellIs" priority="3294" operator="equal">
      <formula>1</formula>
    </cfRule>
  </conditionalFormatting>
  <conditionalFormatting sqref="BG735">
    <cfRule type="cellIs" priority="3293" operator="equal">
      <formula>1</formula>
    </cfRule>
  </conditionalFormatting>
  <conditionalFormatting sqref="BF735">
    <cfRule type="cellIs" priority="3292" operator="equal">
      <formula>1</formula>
    </cfRule>
  </conditionalFormatting>
  <conditionalFormatting sqref="BJ735 BL735">
    <cfRule type="cellIs" priority="3291" operator="equal">
      <formula>1</formula>
    </cfRule>
  </conditionalFormatting>
  <conditionalFormatting sqref="BK735">
    <cfRule type="cellIs" priority="3290" operator="equal">
      <formula>1</formula>
    </cfRule>
  </conditionalFormatting>
  <conditionalFormatting sqref="BI735">
    <cfRule type="cellIs" priority="3289" operator="equal">
      <formula>1</formula>
    </cfRule>
  </conditionalFormatting>
  <conditionalFormatting sqref="BH736">
    <cfRule type="cellIs" priority="3288" operator="equal">
      <formula>1</formula>
    </cfRule>
  </conditionalFormatting>
  <conditionalFormatting sqref="BE736">
    <cfRule type="cellIs" priority="3287" operator="equal">
      <formula>1</formula>
    </cfRule>
  </conditionalFormatting>
  <conditionalFormatting sqref="BG736">
    <cfRule type="cellIs" priority="3286" operator="equal">
      <formula>1</formula>
    </cfRule>
  </conditionalFormatting>
  <conditionalFormatting sqref="BF736">
    <cfRule type="cellIs" priority="3285" operator="equal">
      <formula>1</formula>
    </cfRule>
  </conditionalFormatting>
  <conditionalFormatting sqref="BJ736 BL736">
    <cfRule type="cellIs" priority="3284" operator="equal">
      <formula>1</formula>
    </cfRule>
  </conditionalFormatting>
  <conditionalFormatting sqref="BK736">
    <cfRule type="cellIs" priority="3283" operator="equal">
      <formula>1</formula>
    </cfRule>
  </conditionalFormatting>
  <conditionalFormatting sqref="BI736">
    <cfRule type="cellIs" priority="3282" operator="equal">
      <formula>1</formula>
    </cfRule>
  </conditionalFormatting>
  <conditionalFormatting sqref="BH737">
    <cfRule type="cellIs" priority="3281" operator="equal">
      <formula>1</formula>
    </cfRule>
  </conditionalFormatting>
  <conditionalFormatting sqref="BE737">
    <cfRule type="cellIs" priority="3280" operator="equal">
      <formula>1</formula>
    </cfRule>
  </conditionalFormatting>
  <conditionalFormatting sqref="BG737">
    <cfRule type="cellIs" priority="3279" operator="equal">
      <formula>1</formula>
    </cfRule>
  </conditionalFormatting>
  <conditionalFormatting sqref="BF737">
    <cfRule type="cellIs" priority="3278" operator="equal">
      <formula>1</formula>
    </cfRule>
  </conditionalFormatting>
  <conditionalFormatting sqref="BJ737 BL737">
    <cfRule type="cellIs" priority="3277" operator="equal">
      <formula>1</formula>
    </cfRule>
  </conditionalFormatting>
  <conditionalFormatting sqref="BK737">
    <cfRule type="cellIs" priority="3276" operator="equal">
      <formula>1</formula>
    </cfRule>
  </conditionalFormatting>
  <conditionalFormatting sqref="BI737">
    <cfRule type="cellIs" priority="3275" operator="equal">
      <formula>1</formula>
    </cfRule>
  </conditionalFormatting>
  <conditionalFormatting sqref="BH738">
    <cfRule type="cellIs" priority="3274" operator="equal">
      <formula>1</formula>
    </cfRule>
  </conditionalFormatting>
  <conditionalFormatting sqref="BE738">
    <cfRule type="cellIs" priority="3273" operator="equal">
      <formula>1</formula>
    </cfRule>
  </conditionalFormatting>
  <conditionalFormatting sqref="BG738">
    <cfRule type="cellIs" priority="3272" operator="equal">
      <formula>1</formula>
    </cfRule>
  </conditionalFormatting>
  <conditionalFormatting sqref="BF738">
    <cfRule type="cellIs" priority="3271" operator="equal">
      <formula>1</formula>
    </cfRule>
  </conditionalFormatting>
  <conditionalFormatting sqref="BJ738 BL738">
    <cfRule type="cellIs" priority="3270" operator="equal">
      <formula>1</formula>
    </cfRule>
  </conditionalFormatting>
  <conditionalFormatting sqref="BK738">
    <cfRule type="cellIs" priority="3269" operator="equal">
      <formula>1</formula>
    </cfRule>
  </conditionalFormatting>
  <conditionalFormatting sqref="BI738">
    <cfRule type="cellIs" priority="3268" operator="equal">
      <formula>1</formula>
    </cfRule>
  </conditionalFormatting>
  <conditionalFormatting sqref="BH739">
    <cfRule type="cellIs" priority="3267" operator="equal">
      <formula>1</formula>
    </cfRule>
  </conditionalFormatting>
  <conditionalFormatting sqref="BE739">
    <cfRule type="cellIs" priority="3266" operator="equal">
      <formula>1</formula>
    </cfRule>
  </conditionalFormatting>
  <conditionalFormatting sqref="BG739">
    <cfRule type="cellIs" priority="3265" operator="equal">
      <formula>1</formula>
    </cfRule>
  </conditionalFormatting>
  <conditionalFormatting sqref="BF739">
    <cfRule type="cellIs" priority="3264" operator="equal">
      <formula>1</formula>
    </cfRule>
  </conditionalFormatting>
  <conditionalFormatting sqref="BJ739 BL739">
    <cfRule type="cellIs" priority="3263" operator="equal">
      <formula>1</formula>
    </cfRule>
  </conditionalFormatting>
  <conditionalFormatting sqref="BK739">
    <cfRule type="cellIs" priority="3262" operator="equal">
      <formula>1</formula>
    </cfRule>
  </conditionalFormatting>
  <conditionalFormatting sqref="BI739">
    <cfRule type="cellIs" priority="3261" operator="equal">
      <formula>1</formula>
    </cfRule>
  </conditionalFormatting>
  <conditionalFormatting sqref="BH740">
    <cfRule type="cellIs" priority="3260" operator="equal">
      <formula>1</formula>
    </cfRule>
  </conditionalFormatting>
  <conditionalFormatting sqref="BE740">
    <cfRule type="cellIs" priority="3259" operator="equal">
      <formula>1</formula>
    </cfRule>
  </conditionalFormatting>
  <conditionalFormatting sqref="BG740">
    <cfRule type="cellIs" priority="3258" operator="equal">
      <formula>1</formula>
    </cfRule>
  </conditionalFormatting>
  <conditionalFormatting sqref="BF740">
    <cfRule type="cellIs" priority="3257" operator="equal">
      <formula>1</formula>
    </cfRule>
  </conditionalFormatting>
  <conditionalFormatting sqref="BJ740 BL740">
    <cfRule type="cellIs" priority="3256" operator="equal">
      <formula>1</formula>
    </cfRule>
  </conditionalFormatting>
  <conditionalFormatting sqref="BK740">
    <cfRule type="cellIs" priority="3255" operator="equal">
      <formula>1</formula>
    </cfRule>
  </conditionalFormatting>
  <conditionalFormatting sqref="BI740">
    <cfRule type="cellIs" priority="3254" operator="equal">
      <formula>1</formula>
    </cfRule>
  </conditionalFormatting>
  <conditionalFormatting sqref="BH741">
    <cfRule type="cellIs" priority="3253" operator="equal">
      <formula>1</formula>
    </cfRule>
  </conditionalFormatting>
  <conditionalFormatting sqref="BE741">
    <cfRule type="cellIs" priority="3252" operator="equal">
      <formula>1</formula>
    </cfRule>
  </conditionalFormatting>
  <conditionalFormatting sqref="BG741">
    <cfRule type="cellIs" priority="3251" operator="equal">
      <formula>1</formula>
    </cfRule>
  </conditionalFormatting>
  <conditionalFormatting sqref="BF741">
    <cfRule type="cellIs" priority="3250" operator="equal">
      <formula>1</formula>
    </cfRule>
  </conditionalFormatting>
  <conditionalFormatting sqref="BJ741 BL741">
    <cfRule type="cellIs" priority="3249" operator="equal">
      <formula>1</formula>
    </cfRule>
  </conditionalFormatting>
  <conditionalFormatting sqref="BK741">
    <cfRule type="cellIs" priority="3248" operator="equal">
      <formula>1</formula>
    </cfRule>
  </conditionalFormatting>
  <conditionalFormatting sqref="BI741">
    <cfRule type="cellIs" priority="3247" operator="equal">
      <formula>1</formula>
    </cfRule>
  </conditionalFormatting>
  <conditionalFormatting sqref="BH742">
    <cfRule type="cellIs" priority="3246" operator="equal">
      <formula>1</formula>
    </cfRule>
  </conditionalFormatting>
  <conditionalFormatting sqref="BE742">
    <cfRule type="cellIs" priority="3245" operator="equal">
      <formula>1</formula>
    </cfRule>
  </conditionalFormatting>
  <conditionalFormatting sqref="BG742">
    <cfRule type="cellIs" priority="3244" operator="equal">
      <formula>1</formula>
    </cfRule>
  </conditionalFormatting>
  <conditionalFormatting sqref="BF742">
    <cfRule type="cellIs" priority="3243" operator="equal">
      <formula>1</formula>
    </cfRule>
  </conditionalFormatting>
  <conditionalFormatting sqref="BJ742 BL742">
    <cfRule type="cellIs" priority="3242" operator="equal">
      <formula>1</formula>
    </cfRule>
  </conditionalFormatting>
  <conditionalFormatting sqref="BK742">
    <cfRule type="cellIs" priority="3241" operator="equal">
      <formula>1</formula>
    </cfRule>
  </conditionalFormatting>
  <conditionalFormatting sqref="BI742">
    <cfRule type="cellIs" priority="3240" operator="equal">
      <formula>1</formula>
    </cfRule>
  </conditionalFormatting>
  <conditionalFormatting sqref="BH743">
    <cfRule type="cellIs" priority="3239" operator="equal">
      <formula>1</formula>
    </cfRule>
  </conditionalFormatting>
  <conditionalFormatting sqref="BE743">
    <cfRule type="cellIs" priority="3238" operator="equal">
      <formula>1</formula>
    </cfRule>
  </conditionalFormatting>
  <conditionalFormatting sqref="BG743">
    <cfRule type="cellIs" priority="3237" operator="equal">
      <formula>1</formula>
    </cfRule>
  </conditionalFormatting>
  <conditionalFormatting sqref="BF743">
    <cfRule type="cellIs" priority="3236" operator="equal">
      <formula>1</formula>
    </cfRule>
  </conditionalFormatting>
  <conditionalFormatting sqref="BJ743 BL743">
    <cfRule type="cellIs" priority="3235" operator="equal">
      <formula>1</formula>
    </cfRule>
  </conditionalFormatting>
  <conditionalFormatting sqref="BK743">
    <cfRule type="cellIs" priority="3234" operator="equal">
      <formula>1</formula>
    </cfRule>
  </conditionalFormatting>
  <conditionalFormatting sqref="BI743">
    <cfRule type="cellIs" priority="3233" operator="equal">
      <formula>1</formula>
    </cfRule>
  </conditionalFormatting>
  <conditionalFormatting sqref="BH744">
    <cfRule type="cellIs" priority="3232" operator="equal">
      <formula>1</formula>
    </cfRule>
  </conditionalFormatting>
  <conditionalFormatting sqref="BE744">
    <cfRule type="cellIs" priority="3231" operator="equal">
      <formula>1</formula>
    </cfRule>
  </conditionalFormatting>
  <conditionalFormatting sqref="BG744">
    <cfRule type="cellIs" priority="3230" operator="equal">
      <formula>1</formula>
    </cfRule>
  </conditionalFormatting>
  <conditionalFormatting sqref="BF744">
    <cfRule type="cellIs" priority="3229" operator="equal">
      <formula>1</formula>
    </cfRule>
  </conditionalFormatting>
  <conditionalFormatting sqref="BJ744 BL744">
    <cfRule type="cellIs" priority="3228" operator="equal">
      <formula>1</formula>
    </cfRule>
  </conditionalFormatting>
  <conditionalFormatting sqref="BK744">
    <cfRule type="cellIs" priority="3227" operator="equal">
      <formula>1</formula>
    </cfRule>
  </conditionalFormatting>
  <conditionalFormatting sqref="BI744">
    <cfRule type="cellIs" priority="3226" operator="equal">
      <formula>1</formula>
    </cfRule>
  </conditionalFormatting>
  <conditionalFormatting sqref="BH745">
    <cfRule type="cellIs" priority="3225" operator="equal">
      <formula>1</formula>
    </cfRule>
  </conditionalFormatting>
  <conditionalFormatting sqref="BE745">
    <cfRule type="cellIs" priority="3224" operator="equal">
      <formula>1</formula>
    </cfRule>
  </conditionalFormatting>
  <conditionalFormatting sqref="BG745">
    <cfRule type="cellIs" priority="3223" operator="equal">
      <formula>1</formula>
    </cfRule>
  </conditionalFormatting>
  <conditionalFormatting sqref="BF745">
    <cfRule type="cellIs" priority="3222" operator="equal">
      <formula>1</formula>
    </cfRule>
  </conditionalFormatting>
  <conditionalFormatting sqref="BJ745 BL745">
    <cfRule type="cellIs" priority="3221" operator="equal">
      <formula>1</formula>
    </cfRule>
  </conditionalFormatting>
  <conditionalFormatting sqref="BK745">
    <cfRule type="cellIs" priority="3220" operator="equal">
      <formula>1</formula>
    </cfRule>
  </conditionalFormatting>
  <conditionalFormatting sqref="BI745">
    <cfRule type="cellIs" priority="3219" operator="equal">
      <formula>1</formula>
    </cfRule>
  </conditionalFormatting>
  <conditionalFormatting sqref="BH746">
    <cfRule type="cellIs" priority="3218" operator="equal">
      <formula>1</formula>
    </cfRule>
  </conditionalFormatting>
  <conditionalFormatting sqref="BE746">
    <cfRule type="cellIs" priority="3217" operator="equal">
      <formula>1</formula>
    </cfRule>
  </conditionalFormatting>
  <conditionalFormatting sqref="BG746">
    <cfRule type="cellIs" priority="3216" operator="equal">
      <formula>1</formula>
    </cfRule>
  </conditionalFormatting>
  <conditionalFormatting sqref="BF746">
    <cfRule type="cellIs" priority="3215" operator="equal">
      <formula>1</formula>
    </cfRule>
  </conditionalFormatting>
  <conditionalFormatting sqref="BJ746 BL746">
    <cfRule type="cellIs" priority="3214" operator="equal">
      <formula>1</formula>
    </cfRule>
  </conditionalFormatting>
  <conditionalFormatting sqref="BK746">
    <cfRule type="cellIs" priority="3213" operator="equal">
      <formula>1</formula>
    </cfRule>
  </conditionalFormatting>
  <conditionalFormatting sqref="BI746">
    <cfRule type="cellIs" priority="3212" operator="equal">
      <formula>1</formula>
    </cfRule>
  </conditionalFormatting>
  <conditionalFormatting sqref="BH747">
    <cfRule type="cellIs" priority="3211" operator="equal">
      <formula>1</formula>
    </cfRule>
  </conditionalFormatting>
  <conditionalFormatting sqref="BE747">
    <cfRule type="cellIs" priority="3210" operator="equal">
      <formula>1</formula>
    </cfRule>
  </conditionalFormatting>
  <conditionalFormatting sqref="BG747">
    <cfRule type="cellIs" priority="3209" operator="equal">
      <formula>1</formula>
    </cfRule>
  </conditionalFormatting>
  <conditionalFormatting sqref="BF747">
    <cfRule type="cellIs" priority="3208" operator="equal">
      <formula>1</formula>
    </cfRule>
  </conditionalFormatting>
  <conditionalFormatting sqref="BJ747 BL747">
    <cfRule type="cellIs" priority="3207" operator="equal">
      <formula>1</formula>
    </cfRule>
  </conditionalFormatting>
  <conditionalFormatting sqref="BK747">
    <cfRule type="cellIs" priority="3206" operator="equal">
      <formula>1</formula>
    </cfRule>
  </conditionalFormatting>
  <conditionalFormatting sqref="BI747">
    <cfRule type="cellIs" priority="3205" operator="equal">
      <formula>1</formula>
    </cfRule>
  </conditionalFormatting>
  <conditionalFormatting sqref="BH748">
    <cfRule type="cellIs" priority="3204" operator="equal">
      <formula>1</formula>
    </cfRule>
  </conditionalFormatting>
  <conditionalFormatting sqref="BE748">
    <cfRule type="cellIs" priority="3203" operator="equal">
      <formula>1</formula>
    </cfRule>
  </conditionalFormatting>
  <conditionalFormatting sqref="BG748">
    <cfRule type="cellIs" priority="3202" operator="equal">
      <formula>1</formula>
    </cfRule>
  </conditionalFormatting>
  <conditionalFormatting sqref="BF748">
    <cfRule type="cellIs" priority="3201" operator="equal">
      <formula>1</formula>
    </cfRule>
  </conditionalFormatting>
  <conditionalFormatting sqref="BJ748 BL748">
    <cfRule type="cellIs" priority="3200" operator="equal">
      <formula>1</formula>
    </cfRule>
  </conditionalFormatting>
  <conditionalFormatting sqref="BK748">
    <cfRule type="cellIs" priority="3199" operator="equal">
      <formula>1</formula>
    </cfRule>
  </conditionalFormatting>
  <conditionalFormatting sqref="BI748">
    <cfRule type="cellIs" priority="3198" operator="equal">
      <formula>1</formula>
    </cfRule>
  </conditionalFormatting>
  <conditionalFormatting sqref="BH749">
    <cfRule type="cellIs" priority="3197" operator="equal">
      <formula>1</formula>
    </cfRule>
  </conditionalFormatting>
  <conditionalFormatting sqref="BE749">
    <cfRule type="cellIs" priority="3196" operator="equal">
      <formula>1</formula>
    </cfRule>
  </conditionalFormatting>
  <conditionalFormatting sqref="BG749">
    <cfRule type="cellIs" priority="3195" operator="equal">
      <formula>1</formula>
    </cfRule>
  </conditionalFormatting>
  <conditionalFormatting sqref="BF749">
    <cfRule type="cellIs" priority="3194" operator="equal">
      <formula>1</formula>
    </cfRule>
  </conditionalFormatting>
  <conditionalFormatting sqref="BJ749 BL749">
    <cfRule type="cellIs" priority="3193" operator="equal">
      <formula>1</formula>
    </cfRule>
  </conditionalFormatting>
  <conditionalFormatting sqref="BK749">
    <cfRule type="cellIs" priority="3192" operator="equal">
      <formula>1</formula>
    </cfRule>
  </conditionalFormatting>
  <conditionalFormatting sqref="BI749">
    <cfRule type="cellIs" priority="3191" operator="equal">
      <formula>1</formula>
    </cfRule>
  </conditionalFormatting>
  <conditionalFormatting sqref="BH750">
    <cfRule type="cellIs" priority="3190" operator="equal">
      <formula>1</formula>
    </cfRule>
  </conditionalFormatting>
  <conditionalFormatting sqref="BE750">
    <cfRule type="cellIs" priority="3189" operator="equal">
      <formula>1</formula>
    </cfRule>
  </conditionalFormatting>
  <conditionalFormatting sqref="BG750">
    <cfRule type="cellIs" priority="3188" operator="equal">
      <formula>1</formula>
    </cfRule>
  </conditionalFormatting>
  <conditionalFormatting sqref="BF750">
    <cfRule type="cellIs" priority="3187" operator="equal">
      <formula>1</formula>
    </cfRule>
  </conditionalFormatting>
  <conditionalFormatting sqref="BJ750 BL750">
    <cfRule type="cellIs" priority="3186" operator="equal">
      <formula>1</formula>
    </cfRule>
  </conditionalFormatting>
  <conditionalFormatting sqref="BK750">
    <cfRule type="cellIs" priority="3185" operator="equal">
      <formula>1</formula>
    </cfRule>
  </conditionalFormatting>
  <conditionalFormatting sqref="BI750">
    <cfRule type="cellIs" priority="3184" operator="equal">
      <formula>1</formula>
    </cfRule>
  </conditionalFormatting>
  <conditionalFormatting sqref="BH751">
    <cfRule type="cellIs" priority="3183" operator="equal">
      <formula>1</formula>
    </cfRule>
  </conditionalFormatting>
  <conditionalFormatting sqref="BE751">
    <cfRule type="cellIs" priority="3182" operator="equal">
      <formula>1</formula>
    </cfRule>
  </conditionalFormatting>
  <conditionalFormatting sqref="BG751">
    <cfRule type="cellIs" priority="3181" operator="equal">
      <formula>1</formula>
    </cfRule>
  </conditionalFormatting>
  <conditionalFormatting sqref="BF751">
    <cfRule type="cellIs" priority="3180" operator="equal">
      <formula>1</formula>
    </cfRule>
  </conditionalFormatting>
  <conditionalFormatting sqref="BJ751 BL751">
    <cfRule type="cellIs" priority="3179" operator="equal">
      <formula>1</formula>
    </cfRule>
  </conditionalFormatting>
  <conditionalFormatting sqref="BK751">
    <cfRule type="cellIs" priority="3178" operator="equal">
      <formula>1</formula>
    </cfRule>
  </conditionalFormatting>
  <conditionalFormatting sqref="BI751">
    <cfRule type="cellIs" priority="3177" operator="equal">
      <formula>1</formula>
    </cfRule>
  </conditionalFormatting>
  <conditionalFormatting sqref="BH752">
    <cfRule type="cellIs" priority="3176" operator="equal">
      <formula>1</formula>
    </cfRule>
  </conditionalFormatting>
  <conditionalFormatting sqref="BE752">
    <cfRule type="cellIs" priority="3175" operator="equal">
      <formula>1</formula>
    </cfRule>
  </conditionalFormatting>
  <conditionalFormatting sqref="BG752">
    <cfRule type="cellIs" priority="3174" operator="equal">
      <formula>1</formula>
    </cfRule>
  </conditionalFormatting>
  <conditionalFormatting sqref="BF752">
    <cfRule type="cellIs" priority="3173" operator="equal">
      <formula>1</formula>
    </cfRule>
  </conditionalFormatting>
  <conditionalFormatting sqref="BJ752 BL752">
    <cfRule type="cellIs" priority="3172" operator="equal">
      <formula>1</formula>
    </cfRule>
  </conditionalFormatting>
  <conditionalFormatting sqref="BK752">
    <cfRule type="cellIs" priority="3171" operator="equal">
      <formula>1</formula>
    </cfRule>
  </conditionalFormatting>
  <conditionalFormatting sqref="BI752">
    <cfRule type="cellIs" priority="3170" operator="equal">
      <formula>1</formula>
    </cfRule>
  </conditionalFormatting>
  <conditionalFormatting sqref="BH753">
    <cfRule type="cellIs" priority="3169" operator="equal">
      <formula>1</formula>
    </cfRule>
  </conditionalFormatting>
  <conditionalFormatting sqref="BE753">
    <cfRule type="cellIs" priority="3168" operator="equal">
      <formula>1</formula>
    </cfRule>
  </conditionalFormatting>
  <conditionalFormatting sqref="BG753">
    <cfRule type="cellIs" priority="3167" operator="equal">
      <formula>1</formula>
    </cfRule>
  </conditionalFormatting>
  <conditionalFormatting sqref="BF753">
    <cfRule type="cellIs" priority="3166" operator="equal">
      <formula>1</formula>
    </cfRule>
  </conditionalFormatting>
  <conditionalFormatting sqref="BJ753 BL753">
    <cfRule type="cellIs" priority="3165" operator="equal">
      <formula>1</formula>
    </cfRule>
  </conditionalFormatting>
  <conditionalFormatting sqref="BK753">
    <cfRule type="cellIs" priority="3164" operator="equal">
      <formula>1</formula>
    </cfRule>
  </conditionalFormatting>
  <conditionalFormatting sqref="BI753">
    <cfRule type="cellIs" priority="3163" operator="equal">
      <formula>1</formula>
    </cfRule>
  </conditionalFormatting>
  <conditionalFormatting sqref="BH754">
    <cfRule type="cellIs" priority="3162" operator="equal">
      <formula>1</formula>
    </cfRule>
  </conditionalFormatting>
  <conditionalFormatting sqref="BE754">
    <cfRule type="cellIs" priority="3161" operator="equal">
      <formula>1</formula>
    </cfRule>
  </conditionalFormatting>
  <conditionalFormatting sqref="BG754">
    <cfRule type="cellIs" priority="3160" operator="equal">
      <formula>1</formula>
    </cfRule>
  </conditionalFormatting>
  <conditionalFormatting sqref="BF754">
    <cfRule type="cellIs" priority="3159" operator="equal">
      <formula>1</formula>
    </cfRule>
  </conditionalFormatting>
  <conditionalFormatting sqref="BJ754 BL754">
    <cfRule type="cellIs" priority="3158" operator="equal">
      <formula>1</formula>
    </cfRule>
  </conditionalFormatting>
  <conditionalFormatting sqref="BK754">
    <cfRule type="cellIs" priority="3157" operator="equal">
      <formula>1</formula>
    </cfRule>
  </conditionalFormatting>
  <conditionalFormatting sqref="BI754">
    <cfRule type="cellIs" priority="3156" operator="equal">
      <formula>1</formula>
    </cfRule>
  </conditionalFormatting>
  <conditionalFormatting sqref="BH755">
    <cfRule type="cellIs" priority="3155" operator="equal">
      <formula>1</formula>
    </cfRule>
  </conditionalFormatting>
  <conditionalFormatting sqref="BE755">
    <cfRule type="cellIs" priority="3154" operator="equal">
      <formula>1</formula>
    </cfRule>
  </conditionalFormatting>
  <conditionalFormatting sqref="BG755">
    <cfRule type="cellIs" priority="3153" operator="equal">
      <formula>1</formula>
    </cfRule>
  </conditionalFormatting>
  <conditionalFormatting sqref="BF755">
    <cfRule type="cellIs" priority="3152" operator="equal">
      <formula>1</formula>
    </cfRule>
  </conditionalFormatting>
  <conditionalFormatting sqref="BJ755 BL755">
    <cfRule type="cellIs" priority="3151" operator="equal">
      <formula>1</formula>
    </cfRule>
  </conditionalFormatting>
  <conditionalFormatting sqref="BK755">
    <cfRule type="cellIs" priority="3150" operator="equal">
      <formula>1</formula>
    </cfRule>
  </conditionalFormatting>
  <conditionalFormatting sqref="BI755">
    <cfRule type="cellIs" priority="3149" operator="equal">
      <formula>1</formula>
    </cfRule>
  </conditionalFormatting>
  <conditionalFormatting sqref="BH756">
    <cfRule type="cellIs" priority="3148" operator="equal">
      <formula>1</formula>
    </cfRule>
  </conditionalFormatting>
  <conditionalFormatting sqref="BE756">
    <cfRule type="cellIs" priority="3147" operator="equal">
      <formula>1</formula>
    </cfRule>
  </conditionalFormatting>
  <conditionalFormatting sqref="BG756">
    <cfRule type="cellIs" priority="3146" operator="equal">
      <formula>1</formula>
    </cfRule>
  </conditionalFormatting>
  <conditionalFormatting sqref="BF756">
    <cfRule type="cellIs" priority="3145" operator="equal">
      <formula>1</formula>
    </cfRule>
  </conditionalFormatting>
  <conditionalFormatting sqref="BJ756 BL756">
    <cfRule type="cellIs" priority="3144" operator="equal">
      <formula>1</formula>
    </cfRule>
  </conditionalFormatting>
  <conditionalFormatting sqref="BK756">
    <cfRule type="cellIs" priority="3143" operator="equal">
      <formula>1</formula>
    </cfRule>
  </conditionalFormatting>
  <conditionalFormatting sqref="BI756">
    <cfRule type="cellIs" priority="3142" operator="equal">
      <formula>1</formula>
    </cfRule>
  </conditionalFormatting>
  <conditionalFormatting sqref="BH757">
    <cfRule type="cellIs" priority="3141" operator="equal">
      <formula>1</formula>
    </cfRule>
  </conditionalFormatting>
  <conditionalFormatting sqref="BE757">
    <cfRule type="cellIs" priority="3140" operator="equal">
      <formula>1</formula>
    </cfRule>
  </conditionalFormatting>
  <conditionalFormatting sqref="BG757">
    <cfRule type="cellIs" priority="3139" operator="equal">
      <formula>1</formula>
    </cfRule>
  </conditionalFormatting>
  <conditionalFormatting sqref="BF757">
    <cfRule type="cellIs" priority="3138" operator="equal">
      <formula>1</formula>
    </cfRule>
  </conditionalFormatting>
  <conditionalFormatting sqref="BJ757 BL757">
    <cfRule type="cellIs" priority="3137" operator="equal">
      <formula>1</formula>
    </cfRule>
  </conditionalFormatting>
  <conditionalFormatting sqref="BK757">
    <cfRule type="cellIs" priority="3136" operator="equal">
      <formula>1</formula>
    </cfRule>
  </conditionalFormatting>
  <conditionalFormatting sqref="BI757">
    <cfRule type="cellIs" priority="3135" operator="equal">
      <formula>1</formula>
    </cfRule>
  </conditionalFormatting>
  <conditionalFormatting sqref="BH758">
    <cfRule type="cellIs" priority="3134" operator="equal">
      <formula>1</formula>
    </cfRule>
  </conditionalFormatting>
  <conditionalFormatting sqref="BE758">
    <cfRule type="cellIs" priority="3133" operator="equal">
      <formula>1</formula>
    </cfRule>
  </conditionalFormatting>
  <conditionalFormatting sqref="BG758">
    <cfRule type="cellIs" priority="3132" operator="equal">
      <formula>1</formula>
    </cfRule>
  </conditionalFormatting>
  <conditionalFormatting sqref="BF758">
    <cfRule type="cellIs" priority="3131" operator="equal">
      <formula>1</formula>
    </cfRule>
  </conditionalFormatting>
  <conditionalFormatting sqref="BJ758 BL758">
    <cfRule type="cellIs" priority="3130" operator="equal">
      <formula>1</formula>
    </cfRule>
  </conditionalFormatting>
  <conditionalFormatting sqref="BK758">
    <cfRule type="cellIs" priority="3129" operator="equal">
      <formula>1</formula>
    </cfRule>
  </conditionalFormatting>
  <conditionalFormatting sqref="BI758">
    <cfRule type="cellIs" priority="3128" operator="equal">
      <formula>1</formula>
    </cfRule>
  </conditionalFormatting>
  <conditionalFormatting sqref="BH759">
    <cfRule type="cellIs" priority="3127" operator="equal">
      <formula>1</formula>
    </cfRule>
  </conditionalFormatting>
  <conditionalFormatting sqref="BE759">
    <cfRule type="cellIs" priority="3126" operator="equal">
      <formula>1</formula>
    </cfRule>
  </conditionalFormatting>
  <conditionalFormatting sqref="BG759">
    <cfRule type="cellIs" priority="3125" operator="equal">
      <formula>1</formula>
    </cfRule>
  </conditionalFormatting>
  <conditionalFormatting sqref="BF759">
    <cfRule type="cellIs" priority="3124" operator="equal">
      <formula>1</formula>
    </cfRule>
  </conditionalFormatting>
  <conditionalFormatting sqref="BJ759 BL759">
    <cfRule type="cellIs" priority="3123" operator="equal">
      <formula>1</formula>
    </cfRule>
  </conditionalFormatting>
  <conditionalFormatting sqref="BK759">
    <cfRule type="cellIs" priority="3122" operator="equal">
      <formula>1</formula>
    </cfRule>
  </conditionalFormatting>
  <conditionalFormatting sqref="BI759">
    <cfRule type="cellIs" priority="3121" operator="equal">
      <formula>1</formula>
    </cfRule>
  </conditionalFormatting>
  <conditionalFormatting sqref="BH760">
    <cfRule type="cellIs" priority="3120" operator="equal">
      <formula>1</formula>
    </cfRule>
  </conditionalFormatting>
  <conditionalFormatting sqref="BE760">
    <cfRule type="cellIs" priority="3119" operator="equal">
      <formula>1</formula>
    </cfRule>
  </conditionalFormatting>
  <conditionalFormatting sqref="BG760">
    <cfRule type="cellIs" priority="3118" operator="equal">
      <formula>1</formula>
    </cfRule>
  </conditionalFormatting>
  <conditionalFormatting sqref="BF760">
    <cfRule type="cellIs" priority="3117" operator="equal">
      <formula>1</formula>
    </cfRule>
  </conditionalFormatting>
  <conditionalFormatting sqref="BJ760 BL760">
    <cfRule type="cellIs" priority="3116" operator="equal">
      <formula>1</formula>
    </cfRule>
  </conditionalFormatting>
  <conditionalFormatting sqref="BK760">
    <cfRule type="cellIs" priority="3115" operator="equal">
      <formula>1</formula>
    </cfRule>
  </conditionalFormatting>
  <conditionalFormatting sqref="BI760">
    <cfRule type="cellIs" priority="3114" operator="equal">
      <formula>1</formula>
    </cfRule>
  </conditionalFormatting>
  <conditionalFormatting sqref="BH761">
    <cfRule type="cellIs" priority="3113" operator="equal">
      <formula>1</formula>
    </cfRule>
  </conditionalFormatting>
  <conditionalFormatting sqref="BE761">
    <cfRule type="cellIs" priority="3112" operator="equal">
      <formula>1</formula>
    </cfRule>
  </conditionalFormatting>
  <conditionalFormatting sqref="BG761">
    <cfRule type="cellIs" priority="3111" operator="equal">
      <formula>1</formula>
    </cfRule>
  </conditionalFormatting>
  <conditionalFormatting sqref="BF761">
    <cfRule type="cellIs" priority="3110" operator="equal">
      <formula>1</formula>
    </cfRule>
  </conditionalFormatting>
  <conditionalFormatting sqref="BJ761 BL761">
    <cfRule type="cellIs" priority="3109" operator="equal">
      <formula>1</formula>
    </cfRule>
  </conditionalFormatting>
  <conditionalFormatting sqref="BK761">
    <cfRule type="cellIs" priority="3108" operator="equal">
      <formula>1</formula>
    </cfRule>
  </conditionalFormatting>
  <conditionalFormatting sqref="BI761">
    <cfRule type="cellIs" priority="3107" operator="equal">
      <formula>1</formula>
    </cfRule>
  </conditionalFormatting>
  <conditionalFormatting sqref="BH762">
    <cfRule type="cellIs" priority="3106" operator="equal">
      <formula>1</formula>
    </cfRule>
  </conditionalFormatting>
  <conditionalFormatting sqref="BE762">
    <cfRule type="cellIs" priority="3105" operator="equal">
      <formula>1</formula>
    </cfRule>
  </conditionalFormatting>
  <conditionalFormatting sqref="BG762">
    <cfRule type="cellIs" priority="3104" operator="equal">
      <formula>1</formula>
    </cfRule>
  </conditionalFormatting>
  <conditionalFormatting sqref="BF762">
    <cfRule type="cellIs" priority="3103" operator="equal">
      <formula>1</formula>
    </cfRule>
  </conditionalFormatting>
  <conditionalFormatting sqref="BJ762 BL762">
    <cfRule type="cellIs" priority="3102" operator="equal">
      <formula>1</formula>
    </cfRule>
  </conditionalFormatting>
  <conditionalFormatting sqref="BK762">
    <cfRule type="cellIs" priority="3101" operator="equal">
      <formula>1</formula>
    </cfRule>
  </conditionalFormatting>
  <conditionalFormatting sqref="BI762">
    <cfRule type="cellIs" priority="3100" operator="equal">
      <formula>1</formula>
    </cfRule>
  </conditionalFormatting>
  <conditionalFormatting sqref="BH763">
    <cfRule type="cellIs" priority="3099" operator="equal">
      <formula>1</formula>
    </cfRule>
  </conditionalFormatting>
  <conditionalFormatting sqref="BE763">
    <cfRule type="cellIs" priority="3098" operator="equal">
      <formula>1</formula>
    </cfRule>
  </conditionalFormatting>
  <conditionalFormatting sqref="BG763">
    <cfRule type="cellIs" priority="3097" operator="equal">
      <formula>1</formula>
    </cfRule>
  </conditionalFormatting>
  <conditionalFormatting sqref="BF763">
    <cfRule type="cellIs" priority="3096" operator="equal">
      <formula>1</formula>
    </cfRule>
  </conditionalFormatting>
  <conditionalFormatting sqref="BJ763 BL763">
    <cfRule type="cellIs" priority="3095" operator="equal">
      <formula>1</formula>
    </cfRule>
  </conditionalFormatting>
  <conditionalFormatting sqref="BK763">
    <cfRule type="cellIs" priority="3094" operator="equal">
      <formula>1</formula>
    </cfRule>
  </conditionalFormatting>
  <conditionalFormatting sqref="BI763">
    <cfRule type="cellIs" priority="3093" operator="equal">
      <formula>1</formula>
    </cfRule>
  </conditionalFormatting>
  <conditionalFormatting sqref="BH764">
    <cfRule type="cellIs" priority="3092" operator="equal">
      <formula>1</formula>
    </cfRule>
  </conditionalFormatting>
  <conditionalFormatting sqref="BE764">
    <cfRule type="cellIs" priority="3091" operator="equal">
      <formula>1</formula>
    </cfRule>
  </conditionalFormatting>
  <conditionalFormatting sqref="BG764">
    <cfRule type="cellIs" priority="3090" operator="equal">
      <formula>1</formula>
    </cfRule>
  </conditionalFormatting>
  <conditionalFormatting sqref="BF764">
    <cfRule type="cellIs" priority="3089" operator="equal">
      <formula>1</formula>
    </cfRule>
  </conditionalFormatting>
  <conditionalFormatting sqref="BJ764 BL764">
    <cfRule type="cellIs" priority="3088" operator="equal">
      <formula>1</formula>
    </cfRule>
  </conditionalFormatting>
  <conditionalFormatting sqref="BK764">
    <cfRule type="cellIs" priority="3087" operator="equal">
      <formula>1</formula>
    </cfRule>
  </conditionalFormatting>
  <conditionalFormatting sqref="BI764">
    <cfRule type="cellIs" priority="3086" operator="equal">
      <formula>1</formula>
    </cfRule>
  </conditionalFormatting>
  <conditionalFormatting sqref="BH765">
    <cfRule type="cellIs" priority="3085" operator="equal">
      <formula>1</formula>
    </cfRule>
  </conditionalFormatting>
  <conditionalFormatting sqref="BE765">
    <cfRule type="cellIs" priority="3084" operator="equal">
      <formula>1</formula>
    </cfRule>
  </conditionalFormatting>
  <conditionalFormatting sqref="BG765">
    <cfRule type="cellIs" priority="3083" operator="equal">
      <formula>1</formula>
    </cfRule>
  </conditionalFormatting>
  <conditionalFormatting sqref="BF765">
    <cfRule type="cellIs" priority="3082" operator="equal">
      <formula>1</formula>
    </cfRule>
  </conditionalFormatting>
  <conditionalFormatting sqref="BJ765 BL765">
    <cfRule type="cellIs" priority="3081" operator="equal">
      <formula>1</formula>
    </cfRule>
  </conditionalFormatting>
  <conditionalFormatting sqref="BK765">
    <cfRule type="cellIs" priority="3080" operator="equal">
      <formula>1</formula>
    </cfRule>
  </conditionalFormatting>
  <conditionalFormatting sqref="BI765">
    <cfRule type="cellIs" priority="3079" operator="equal">
      <formula>1</formula>
    </cfRule>
  </conditionalFormatting>
  <conditionalFormatting sqref="BH766">
    <cfRule type="cellIs" priority="3078" operator="equal">
      <formula>1</formula>
    </cfRule>
  </conditionalFormatting>
  <conditionalFormatting sqref="BE766">
    <cfRule type="cellIs" priority="3077" operator="equal">
      <formula>1</formula>
    </cfRule>
  </conditionalFormatting>
  <conditionalFormatting sqref="BG766">
    <cfRule type="cellIs" priority="3076" operator="equal">
      <formula>1</formula>
    </cfRule>
  </conditionalFormatting>
  <conditionalFormatting sqref="BF766">
    <cfRule type="cellIs" priority="3075" operator="equal">
      <formula>1</formula>
    </cfRule>
  </conditionalFormatting>
  <conditionalFormatting sqref="BJ766 BL766">
    <cfRule type="cellIs" priority="3074" operator="equal">
      <formula>1</formula>
    </cfRule>
  </conditionalFormatting>
  <conditionalFormatting sqref="BK766">
    <cfRule type="cellIs" priority="3073" operator="equal">
      <formula>1</formula>
    </cfRule>
  </conditionalFormatting>
  <conditionalFormatting sqref="BI766">
    <cfRule type="cellIs" priority="3072" operator="equal">
      <formula>1</formula>
    </cfRule>
  </conditionalFormatting>
  <conditionalFormatting sqref="BH767">
    <cfRule type="cellIs" priority="3071" operator="equal">
      <formula>1</formula>
    </cfRule>
  </conditionalFormatting>
  <conditionalFormatting sqref="BE767">
    <cfRule type="cellIs" priority="3070" operator="equal">
      <formula>1</formula>
    </cfRule>
  </conditionalFormatting>
  <conditionalFormatting sqref="BG767">
    <cfRule type="cellIs" priority="3069" operator="equal">
      <formula>1</formula>
    </cfRule>
  </conditionalFormatting>
  <conditionalFormatting sqref="BF767">
    <cfRule type="cellIs" priority="3068" operator="equal">
      <formula>1</formula>
    </cfRule>
  </conditionalFormatting>
  <conditionalFormatting sqref="BJ767 BL767">
    <cfRule type="cellIs" priority="3067" operator="equal">
      <formula>1</formula>
    </cfRule>
  </conditionalFormatting>
  <conditionalFormatting sqref="BK767">
    <cfRule type="cellIs" priority="3066" operator="equal">
      <formula>1</formula>
    </cfRule>
  </conditionalFormatting>
  <conditionalFormatting sqref="BI767">
    <cfRule type="cellIs" priority="3065" operator="equal">
      <formula>1</formula>
    </cfRule>
  </conditionalFormatting>
  <conditionalFormatting sqref="BH768">
    <cfRule type="cellIs" priority="3064" operator="equal">
      <formula>1</formula>
    </cfRule>
  </conditionalFormatting>
  <conditionalFormatting sqref="BE768">
    <cfRule type="cellIs" priority="3063" operator="equal">
      <formula>1</formula>
    </cfRule>
  </conditionalFormatting>
  <conditionalFormatting sqref="BG768">
    <cfRule type="cellIs" priority="3062" operator="equal">
      <formula>1</formula>
    </cfRule>
  </conditionalFormatting>
  <conditionalFormatting sqref="BF768">
    <cfRule type="cellIs" priority="3061" operator="equal">
      <formula>1</formula>
    </cfRule>
  </conditionalFormatting>
  <conditionalFormatting sqref="BJ768 BL768">
    <cfRule type="cellIs" priority="3060" operator="equal">
      <formula>1</formula>
    </cfRule>
  </conditionalFormatting>
  <conditionalFormatting sqref="BK768">
    <cfRule type="cellIs" priority="3059" operator="equal">
      <formula>1</formula>
    </cfRule>
  </conditionalFormatting>
  <conditionalFormatting sqref="BI768">
    <cfRule type="cellIs" priority="3058" operator="equal">
      <formula>1</formula>
    </cfRule>
  </conditionalFormatting>
  <conditionalFormatting sqref="BH769">
    <cfRule type="cellIs" priority="3057" operator="equal">
      <formula>1</formula>
    </cfRule>
  </conditionalFormatting>
  <conditionalFormatting sqref="BE769">
    <cfRule type="cellIs" priority="3056" operator="equal">
      <formula>1</formula>
    </cfRule>
  </conditionalFormatting>
  <conditionalFormatting sqref="BG769">
    <cfRule type="cellIs" priority="3055" operator="equal">
      <formula>1</formula>
    </cfRule>
  </conditionalFormatting>
  <conditionalFormatting sqref="BF769">
    <cfRule type="cellIs" priority="3054" operator="equal">
      <formula>1</formula>
    </cfRule>
  </conditionalFormatting>
  <conditionalFormatting sqref="BJ769 BL769">
    <cfRule type="cellIs" priority="3053" operator="equal">
      <formula>1</formula>
    </cfRule>
  </conditionalFormatting>
  <conditionalFormatting sqref="BK769">
    <cfRule type="cellIs" priority="3052" operator="equal">
      <formula>1</formula>
    </cfRule>
  </conditionalFormatting>
  <conditionalFormatting sqref="BI769">
    <cfRule type="cellIs" priority="3051" operator="equal">
      <formula>1</formula>
    </cfRule>
  </conditionalFormatting>
  <conditionalFormatting sqref="BH770">
    <cfRule type="cellIs" priority="3050" operator="equal">
      <formula>1</formula>
    </cfRule>
  </conditionalFormatting>
  <conditionalFormatting sqref="BE770">
    <cfRule type="cellIs" priority="3049" operator="equal">
      <formula>1</formula>
    </cfRule>
  </conditionalFormatting>
  <conditionalFormatting sqref="BG770">
    <cfRule type="cellIs" priority="3048" operator="equal">
      <formula>1</formula>
    </cfRule>
  </conditionalFormatting>
  <conditionalFormatting sqref="BF770">
    <cfRule type="cellIs" priority="3047" operator="equal">
      <formula>1</formula>
    </cfRule>
  </conditionalFormatting>
  <conditionalFormatting sqref="BJ770 BL770">
    <cfRule type="cellIs" priority="3046" operator="equal">
      <formula>1</formula>
    </cfRule>
  </conditionalFormatting>
  <conditionalFormatting sqref="BK770">
    <cfRule type="cellIs" priority="3045" operator="equal">
      <formula>1</formula>
    </cfRule>
  </conditionalFormatting>
  <conditionalFormatting sqref="BI770">
    <cfRule type="cellIs" priority="3044" operator="equal">
      <formula>1</formula>
    </cfRule>
  </conditionalFormatting>
  <conditionalFormatting sqref="BH771">
    <cfRule type="cellIs" priority="3043" operator="equal">
      <formula>1</formula>
    </cfRule>
  </conditionalFormatting>
  <conditionalFormatting sqref="BE771">
    <cfRule type="cellIs" priority="3042" operator="equal">
      <formula>1</formula>
    </cfRule>
  </conditionalFormatting>
  <conditionalFormatting sqref="BG771">
    <cfRule type="cellIs" priority="3041" operator="equal">
      <formula>1</formula>
    </cfRule>
  </conditionalFormatting>
  <conditionalFormatting sqref="BF771">
    <cfRule type="cellIs" priority="3040" operator="equal">
      <formula>1</formula>
    </cfRule>
  </conditionalFormatting>
  <conditionalFormatting sqref="BJ771 BL771">
    <cfRule type="cellIs" priority="3039" operator="equal">
      <formula>1</formula>
    </cfRule>
  </conditionalFormatting>
  <conditionalFormatting sqref="BK771">
    <cfRule type="cellIs" priority="3038" operator="equal">
      <formula>1</formula>
    </cfRule>
  </conditionalFormatting>
  <conditionalFormatting sqref="BI771">
    <cfRule type="cellIs" priority="3037" operator="equal">
      <formula>1</formula>
    </cfRule>
  </conditionalFormatting>
  <conditionalFormatting sqref="BH772">
    <cfRule type="cellIs" priority="3036" operator="equal">
      <formula>1</formula>
    </cfRule>
  </conditionalFormatting>
  <conditionalFormatting sqref="BE772">
    <cfRule type="cellIs" priority="3035" operator="equal">
      <formula>1</formula>
    </cfRule>
  </conditionalFormatting>
  <conditionalFormatting sqref="BG772">
    <cfRule type="cellIs" priority="3034" operator="equal">
      <formula>1</formula>
    </cfRule>
  </conditionalFormatting>
  <conditionalFormatting sqref="BF772">
    <cfRule type="cellIs" priority="3033" operator="equal">
      <formula>1</formula>
    </cfRule>
  </conditionalFormatting>
  <conditionalFormatting sqref="BJ772 BL772">
    <cfRule type="cellIs" priority="3032" operator="equal">
      <formula>1</formula>
    </cfRule>
  </conditionalFormatting>
  <conditionalFormatting sqref="BK772">
    <cfRule type="cellIs" priority="3031" operator="equal">
      <formula>1</formula>
    </cfRule>
  </conditionalFormatting>
  <conditionalFormatting sqref="BI772">
    <cfRule type="cellIs" priority="3030" operator="equal">
      <formula>1</formula>
    </cfRule>
  </conditionalFormatting>
  <conditionalFormatting sqref="BH773">
    <cfRule type="cellIs" priority="3029" operator="equal">
      <formula>1</formula>
    </cfRule>
  </conditionalFormatting>
  <conditionalFormatting sqref="BE773">
    <cfRule type="cellIs" priority="3028" operator="equal">
      <formula>1</formula>
    </cfRule>
  </conditionalFormatting>
  <conditionalFormatting sqref="BG773">
    <cfRule type="cellIs" priority="3027" operator="equal">
      <formula>1</formula>
    </cfRule>
  </conditionalFormatting>
  <conditionalFormatting sqref="BF773">
    <cfRule type="cellIs" priority="3026" operator="equal">
      <formula>1</formula>
    </cfRule>
  </conditionalFormatting>
  <conditionalFormatting sqref="BJ773 BL773">
    <cfRule type="cellIs" priority="3025" operator="equal">
      <formula>1</formula>
    </cfRule>
  </conditionalFormatting>
  <conditionalFormatting sqref="BK773">
    <cfRule type="cellIs" priority="3024" operator="equal">
      <formula>1</formula>
    </cfRule>
  </conditionalFormatting>
  <conditionalFormatting sqref="BI773">
    <cfRule type="cellIs" priority="3023" operator="equal">
      <formula>1</formula>
    </cfRule>
  </conditionalFormatting>
  <conditionalFormatting sqref="BH774">
    <cfRule type="cellIs" priority="3022" operator="equal">
      <formula>1</formula>
    </cfRule>
  </conditionalFormatting>
  <conditionalFormatting sqref="BE774">
    <cfRule type="cellIs" priority="3021" operator="equal">
      <formula>1</formula>
    </cfRule>
  </conditionalFormatting>
  <conditionalFormatting sqref="BG774">
    <cfRule type="cellIs" priority="3020" operator="equal">
      <formula>1</formula>
    </cfRule>
  </conditionalFormatting>
  <conditionalFormatting sqref="BF774">
    <cfRule type="cellIs" priority="3019" operator="equal">
      <formula>1</formula>
    </cfRule>
  </conditionalFormatting>
  <conditionalFormatting sqref="BJ774 BL774">
    <cfRule type="cellIs" priority="3018" operator="equal">
      <formula>1</formula>
    </cfRule>
  </conditionalFormatting>
  <conditionalFormatting sqref="BK774">
    <cfRule type="cellIs" priority="3017" operator="equal">
      <formula>1</formula>
    </cfRule>
  </conditionalFormatting>
  <conditionalFormatting sqref="BI774">
    <cfRule type="cellIs" priority="3016" operator="equal">
      <formula>1</formula>
    </cfRule>
  </conditionalFormatting>
  <conditionalFormatting sqref="BH775">
    <cfRule type="cellIs" priority="3015" operator="equal">
      <formula>1</formula>
    </cfRule>
  </conditionalFormatting>
  <conditionalFormatting sqref="BE775">
    <cfRule type="cellIs" priority="3014" operator="equal">
      <formula>1</formula>
    </cfRule>
  </conditionalFormatting>
  <conditionalFormatting sqref="BG775">
    <cfRule type="cellIs" priority="3013" operator="equal">
      <formula>1</formula>
    </cfRule>
  </conditionalFormatting>
  <conditionalFormatting sqref="BF775">
    <cfRule type="cellIs" priority="3012" operator="equal">
      <formula>1</formula>
    </cfRule>
  </conditionalFormatting>
  <conditionalFormatting sqref="BJ775 BL775">
    <cfRule type="cellIs" priority="3011" operator="equal">
      <formula>1</formula>
    </cfRule>
  </conditionalFormatting>
  <conditionalFormatting sqref="BK775">
    <cfRule type="cellIs" priority="3010" operator="equal">
      <formula>1</formula>
    </cfRule>
  </conditionalFormatting>
  <conditionalFormatting sqref="BI775">
    <cfRule type="cellIs" priority="3009" operator="equal">
      <formula>1</formula>
    </cfRule>
  </conditionalFormatting>
  <conditionalFormatting sqref="BH776">
    <cfRule type="cellIs" priority="3008" operator="equal">
      <formula>1</formula>
    </cfRule>
  </conditionalFormatting>
  <conditionalFormatting sqref="BE776">
    <cfRule type="cellIs" priority="3007" operator="equal">
      <formula>1</formula>
    </cfRule>
  </conditionalFormatting>
  <conditionalFormatting sqref="BG776">
    <cfRule type="cellIs" priority="3006" operator="equal">
      <formula>1</formula>
    </cfRule>
  </conditionalFormatting>
  <conditionalFormatting sqref="BF776">
    <cfRule type="cellIs" priority="3005" operator="equal">
      <formula>1</formula>
    </cfRule>
  </conditionalFormatting>
  <conditionalFormatting sqref="BJ776 BL776">
    <cfRule type="cellIs" priority="3004" operator="equal">
      <formula>1</formula>
    </cfRule>
  </conditionalFormatting>
  <conditionalFormatting sqref="BK776">
    <cfRule type="cellIs" priority="3003" operator="equal">
      <formula>1</formula>
    </cfRule>
  </conditionalFormatting>
  <conditionalFormatting sqref="BI776">
    <cfRule type="cellIs" priority="3002" operator="equal">
      <formula>1</formula>
    </cfRule>
  </conditionalFormatting>
  <conditionalFormatting sqref="BH777">
    <cfRule type="cellIs" priority="3001" operator="equal">
      <formula>1</formula>
    </cfRule>
  </conditionalFormatting>
  <conditionalFormatting sqref="BE777">
    <cfRule type="cellIs" priority="3000" operator="equal">
      <formula>1</formula>
    </cfRule>
  </conditionalFormatting>
  <conditionalFormatting sqref="BG777">
    <cfRule type="cellIs" priority="2999" operator="equal">
      <formula>1</formula>
    </cfRule>
  </conditionalFormatting>
  <conditionalFormatting sqref="BF777">
    <cfRule type="cellIs" priority="2998" operator="equal">
      <formula>1</formula>
    </cfRule>
  </conditionalFormatting>
  <conditionalFormatting sqref="BJ777 BL777">
    <cfRule type="cellIs" priority="2997" operator="equal">
      <formula>1</formula>
    </cfRule>
  </conditionalFormatting>
  <conditionalFormatting sqref="BK777">
    <cfRule type="cellIs" priority="2996" operator="equal">
      <formula>1</formula>
    </cfRule>
  </conditionalFormatting>
  <conditionalFormatting sqref="BI777">
    <cfRule type="cellIs" priority="2995" operator="equal">
      <formula>1</formula>
    </cfRule>
  </conditionalFormatting>
  <conditionalFormatting sqref="BH778">
    <cfRule type="cellIs" priority="2994" operator="equal">
      <formula>1</formula>
    </cfRule>
  </conditionalFormatting>
  <conditionalFormatting sqref="BE778">
    <cfRule type="cellIs" priority="2993" operator="equal">
      <formula>1</formula>
    </cfRule>
  </conditionalFormatting>
  <conditionalFormatting sqref="BG778">
    <cfRule type="cellIs" priority="2992" operator="equal">
      <formula>1</formula>
    </cfRule>
  </conditionalFormatting>
  <conditionalFormatting sqref="BF778">
    <cfRule type="cellIs" priority="2991" operator="equal">
      <formula>1</formula>
    </cfRule>
  </conditionalFormatting>
  <conditionalFormatting sqref="BJ778 BL778">
    <cfRule type="cellIs" priority="2990" operator="equal">
      <formula>1</formula>
    </cfRule>
  </conditionalFormatting>
  <conditionalFormatting sqref="BK778">
    <cfRule type="cellIs" priority="2989" operator="equal">
      <formula>1</formula>
    </cfRule>
  </conditionalFormatting>
  <conditionalFormatting sqref="BI778">
    <cfRule type="cellIs" priority="2988" operator="equal">
      <formula>1</formula>
    </cfRule>
  </conditionalFormatting>
  <conditionalFormatting sqref="BH779">
    <cfRule type="cellIs" priority="2987" operator="equal">
      <formula>1</formula>
    </cfRule>
  </conditionalFormatting>
  <conditionalFormatting sqref="BE779">
    <cfRule type="cellIs" priority="2986" operator="equal">
      <formula>1</formula>
    </cfRule>
  </conditionalFormatting>
  <conditionalFormatting sqref="BG779">
    <cfRule type="cellIs" priority="2985" operator="equal">
      <formula>1</formula>
    </cfRule>
  </conditionalFormatting>
  <conditionalFormatting sqref="BF779">
    <cfRule type="cellIs" priority="2984" operator="equal">
      <formula>1</formula>
    </cfRule>
  </conditionalFormatting>
  <conditionalFormatting sqref="BJ779 BL779">
    <cfRule type="cellIs" priority="2983" operator="equal">
      <formula>1</formula>
    </cfRule>
  </conditionalFormatting>
  <conditionalFormatting sqref="BK779">
    <cfRule type="cellIs" priority="2982" operator="equal">
      <formula>1</formula>
    </cfRule>
  </conditionalFormatting>
  <conditionalFormatting sqref="BI779">
    <cfRule type="cellIs" priority="2981" operator="equal">
      <formula>1</formula>
    </cfRule>
  </conditionalFormatting>
  <conditionalFormatting sqref="BH780">
    <cfRule type="cellIs" priority="2980" operator="equal">
      <formula>1</formula>
    </cfRule>
  </conditionalFormatting>
  <conditionalFormatting sqref="BE780">
    <cfRule type="cellIs" priority="2979" operator="equal">
      <formula>1</formula>
    </cfRule>
  </conditionalFormatting>
  <conditionalFormatting sqref="BG780">
    <cfRule type="cellIs" priority="2978" operator="equal">
      <formula>1</formula>
    </cfRule>
  </conditionalFormatting>
  <conditionalFormatting sqref="BF780">
    <cfRule type="cellIs" priority="2977" operator="equal">
      <formula>1</formula>
    </cfRule>
  </conditionalFormatting>
  <conditionalFormatting sqref="BJ780 BL780">
    <cfRule type="cellIs" priority="2976" operator="equal">
      <formula>1</formula>
    </cfRule>
  </conditionalFormatting>
  <conditionalFormatting sqref="BK780">
    <cfRule type="cellIs" priority="2975" operator="equal">
      <formula>1</formula>
    </cfRule>
  </conditionalFormatting>
  <conditionalFormatting sqref="BI780">
    <cfRule type="cellIs" priority="2974" operator="equal">
      <formula>1</formula>
    </cfRule>
  </conditionalFormatting>
  <conditionalFormatting sqref="BH781">
    <cfRule type="cellIs" priority="2973" operator="equal">
      <formula>1</formula>
    </cfRule>
  </conditionalFormatting>
  <conditionalFormatting sqref="BE781">
    <cfRule type="cellIs" priority="2972" operator="equal">
      <formula>1</formula>
    </cfRule>
  </conditionalFormatting>
  <conditionalFormatting sqref="BG781">
    <cfRule type="cellIs" priority="2971" operator="equal">
      <formula>1</formula>
    </cfRule>
  </conditionalFormatting>
  <conditionalFormatting sqref="BF781">
    <cfRule type="cellIs" priority="2970" operator="equal">
      <formula>1</formula>
    </cfRule>
  </conditionalFormatting>
  <conditionalFormatting sqref="BJ781 BL781">
    <cfRule type="cellIs" priority="2969" operator="equal">
      <formula>1</formula>
    </cfRule>
  </conditionalFormatting>
  <conditionalFormatting sqref="BK781">
    <cfRule type="cellIs" priority="2968" operator="equal">
      <formula>1</formula>
    </cfRule>
  </conditionalFormatting>
  <conditionalFormatting sqref="BI781">
    <cfRule type="cellIs" priority="2967" operator="equal">
      <formula>1</formula>
    </cfRule>
  </conditionalFormatting>
  <conditionalFormatting sqref="BH782">
    <cfRule type="cellIs" priority="2966" operator="equal">
      <formula>1</formula>
    </cfRule>
  </conditionalFormatting>
  <conditionalFormatting sqref="BE782">
    <cfRule type="cellIs" priority="2965" operator="equal">
      <formula>1</formula>
    </cfRule>
  </conditionalFormatting>
  <conditionalFormatting sqref="BG782">
    <cfRule type="cellIs" priority="2964" operator="equal">
      <formula>1</formula>
    </cfRule>
  </conditionalFormatting>
  <conditionalFormatting sqref="BF782">
    <cfRule type="cellIs" priority="2963" operator="equal">
      <formula>1</formula>
    </cfRule>
  </conditionalFormatting>
  <conditionalFormatting sqref="BJ782 BL782">
    <cfRule type="cellIs" priority="2962" operator="equal">
      <formula>1</formula>
    </cfRule>
  </conditionalFormatting>
  <conditionalFormatting sqref="BK782">
    <cfRule type="cellIs" priority="2961" operator="equal">
      <formula>1</formula>
    </cfRule>
  </conditionalFormatting>
  <conditionalFormatting sqref="BI782">
    <cfRule type="cellIs" priority="2960" operator="equal">
      <formula>1</formula>
    </cfRule>
  </conditionalFormatting>
  <conditionalFormatting sqref="BH783">
    <cfRule type="cellIs" priority="2959" operator="equal">
      <formula>1</formula>
    </cfRule>
  </conditionalFormatting>
  <conditionalFormatting sqref="BE783">
    <cfRule type="cellIs" priority="2958" operator="equal">
      <formula>1</formula>
    </cfRule>
  </conditionalFormatting>
  <conditionalFormatting sqref="BG783">
    <cfRule type="cellIs" priority="2957" operator="equal">
      <formula>1</formula>
    </cfRule>
  </conditionalFormatting>
  <conditionalFormatting sqref="BF783">
    <cfRule type="cellIs" priority="2956" operator="equal">
      <formula>1</formula>
    </cfRule>
  </conditionalFormatting>
  <conditionalFormatting sqref="BJ783 BL783">
    <cfRule type="cellIs" priority="2955" operator="equal">
      <formula>1</formula>
    </cfRule>
  </conditionalFormatting>
  <conditionalFormatting sqref="BK783">
    <cfRule type="cellIs" priority="2954" operator="equal">
      <formula>1</formula>
    </cfRule>
  </conditionalFormatting>
  <conditionalFormatting sqref="BI783">
    <cfRule type="cellIs" priority="2953" operator="equal">
      <formula>1</formula>
    </cfRule>
  </conditionalFormatting>
  <conditionalFormatting sqref="BH784">
    <cfRule type="cellIs" priority="2952" operator="equal">
      <formula>1</formula>
    </cfRule>
  </conditionalFormatting>
  <conditionalFormatting sqref="BE784">
    <cfRule type="cellIs" priority="2951" operator="equal">
      <formula>1</formula>
    </cfRule>
  </conditionalFormatting>
  <conditionalFormatting sqref="BG784">
    <cfRule type="cellIs" priority="2950" operator="equal">
      <formula>1</formula>
    </cfRule>
  </conditionalFormatting>
  <conditionalFormatting sqref="BF784">
    <cfRule type="cellIs" priority="2949" operator="equal">
      <formula>1</formula>
    </cfRule>
  </conditionalFormatting>
  <conditionalFormatting sqref="BJ784 BL784">
    <cfRule type="cellIs" priority="2948" operator="equal">
      <formula>1</formula>
    </cfRule>
  </conditionalFormatting>
  <conditionalFormatting sqref="BK784">
    <cfRule type="cellIs" priority="2947" operator="equal">
      <formula>1</formula>
    </cfRule>
  </conditionalFormatting>
  <conditionalFormatting sqref="BI784">
    <cfRule type="cellIs" priority="2946" operator="equal">
      <formula>1</formula>
    </cfRule>
  </conditionalFormatting>
  <conditionalFormatting sqref="BH785">
    <cfRule type="cellIs" priority="2945" operator="equal">
      <formula>1</formula>
    </cfRule>
  </conditionalFormatting>
  <conditionalFormatting sqref="BE785">
    <cfRule type="cellIs" priority="2944" operator="equal">
      <formula>1</formula>
    </cfRule>
  </conditionalFormatting>
  <conditionalFormatting sqref="BG785">
    <cfRule type="cellIs" priority="2943" operator="equal">
      <formula>1</formula>
    </cfRule>
  </conditionalFormatting>
  <conditionalFormatting sqref="BF785">
    <cfRule type="cellIs" priority="2942" operator="equal">
      <formula>1</formula>
    </cfRule>
  </conditionalFormatting>
  <conditionalFormatting sqref="BJ785 BL785">
    <cfRule type="cellIs" priority="2941" operator="equal">
      <formula>1</formula>
    </cfRule>
  </conditionalFormatting>
  <conditionalFormatting sqref="BK785">
    <cfRule type="cellIs" priority="2940" operator="equal">
      <formula>1</formula>
    </cfRule>
  </conditionalFormatting>
  <conditionalFormatting sqref="BI785">
    <cfRule type="cellIs" priority="2939" operator="equal">
      <formula>1</formula>
    </cfRule>
  </conditionalFormatting>
  <conditionalFormatting sqref="BH786">
    <cfRule type="cellIs" priority="2938" operator="equal">
      <formula>1</formula>
    </cfRule>
  </conditionalFormatting>
  <conditionalFormatting sqref="BE786">
    <cfRule type="cellIs" priority="2937" operator="equal">
      <formula>1</formula>
    </cfRule>
  </conditionalFormatting>
  <conditionalFormatting sqref="BG786">
    <cfRule type="cellIs" priority="2936" operator="equal">
      <formula>1</formula>
    </cfRule>
  </conditionalFormatting>
  <conditionalFormatting sqref="BF786">
    <cfRule type="cellIs" priority="2935" operator="equal">
      <formula>1</formula>
    </cfRule>
  </conditionalFormatting>
  <conditionalFormatting sqref="BJ786 BL786">
    <cfRule type="cellIs" priority="2934" operator="equal">
      <formula>1</formula>
    </cfRule>
  </conditionalFormatting>
  <conditionalFormatting sqref="BK786">
    <cfRule type="cellIs" priority="2933" operator="equal">
      <formula>1</formula>
    </cfRule>
  </conditionalFormatting>
  <conditionalFormatting sqref="BI786">
    <cfRule type="cellIs" priority="2932" operator="equal">
      <formula>1</formula>
    </cfRule>
  </conditionalFormatting>
  <conditionalFormatting sqref="BH787">
    <cfRule type="cellIs" priority="2931" operator="equal">
      <formula>1</formula>
    </cfRule>
  </conditionalFormatting>
  <conditionalFormatting sqref="BE787">
    <cfRule type="cellIs" priority="2930" operator="equal">
      <formula>1</formula>
    </cfRule>
  </conditionalFormatting>
  <conditionalFormatting sqref="BG787">
    <cfRule type="cellIs" priority="2929" operator="equal">
      <formula>1</formula>
    </cfRule>
  </conditionalFormatting>
  <conditionalFormatting sqref="BF787">
    <cfRule type="cellIs" priority="2928" operator="equal">
      <formula>1</formula>
    </cfRule>
  </conditionalFormatting>
  <conditionalFormatting sqref="BJ787 BL787">
    <cfRule type="cellIs" priority="2927" operator="equal">
      <formula>1</formula>
    </cfRule>
  </conditionalFormatting>
  <conditionalFormatting sqref="BK787">
    <cfRule type="cellIs" priority="2926" operator="equal">
      <formula>1</formula>
    </cfRule>
  </conditionalFormatting>
  <conditionalFormatting sqref="BI787">
    <cfRule type="cellIs" priority="2925" operator="equal">
      <formula>1</formula>
    </cfRule>
  </conditionalFormatting>
  <conditionalFormatting sqref="BH788">
    <cfRule type="cellIs" priority="2924" operator="equal">
      <formula>1</formula>
    </cfRule>
  </conditionalFormatting>
  <conditionalFormatting sqref="BE788">
    <cfRule type="cellIs" priority="2923" operator="equal">
      <formula>1</formula>
    </cfRule>
  </conditionalFormatting>
  <conditionalFormatting sqref="BG788">
    <cfRule type="cellIs" priority="2922" operator="equal">
      <formula>1</formula>
    </cfRule>
  </conditionalFormatting>
  <conditionalFormatting sqref="BF788">
    <cfRule type="cellIs" priority="2921" operator="equal">
      <formula>1</formula>
    </cfRule>
  </conditionalFormatting>
  <conditionalFormatting sqref="BJ788 BL788">
    <cfRule type="cellIs" priority="2920" operator="equal">
      <formula>1</formula>
    </cfRule>
  </conditionalFormatting>
  <conditionalFormatting sqref="BK788">
    <cfRule type="cellIs" priority="2919" operator="equal">
      <formula>1</formula>
    </cfRule>
  </conditionalFormatting>
  <conditionalFormatting sqref="BI788">
    <cfRule type="cellIs" priority="2918" operator="equal">
      <formula>1</formula>
    </cfRule>
  </conditionalFormatting>
  <conditionalFormatting sqref="BH789">
    <cfRule type="cellIs" priority="2917" operator="equal">
      <formula>1</formula>
    </cfRule>
  </conditionalFormatting>
  <conditionalFormatting sqref="BE789">
    <cfRule type="cellIs" priority="2916" operator="equal">
      <formula>1</formula>
    </cfRule>
  </conditionalFormatting>
  <conditionalFormatting sqref="BG789">
    <cfRule type="cellIs" priority="2915" operator="equal">
      <formula>1</formula>
    </cfRule>
  </conditionalFormatting>
  <conditionalFormatting sqref="BF789">
    <cfRule type="cellIs" priority="2914" operator="equal">
      <formula>1</formula>
    </cfRule>
  </conditionalFormatting>
  <conditionalFormatting sqref="BJ789 BL789">
    <cfRule type="cellIs" priority="2913" operator="equal">
      <formula>1</formula>
    </cfRule>
  </conditionalFormatting>
  <conditionalFormatting sqref="BK789">
    <cfRule type="cellIs" priority="2912" operator="equal">
      <formula>1</formula>
    </cfRule>
  </conditionalFormatting>
  <conditionalFormatting sqref="BI789">
    <cfRule type="cellIs" priority="2911" operator="equal">
      <formula>1</formula>
    </cfRule>
  </conditionalFormatting>
  <conditionalFormatting sqref="BH790">
    <cfRule type="cellIs" priority="2910" operator="equal">
      <formula>1</formula>
    </cfRule>
  </conditionalFormatting>
  <conditionalFormatting sqref="BE790">
    <cfRule type="cellIs" priority="2909" operator="equal">
      <formula>1</formula>
    </cfRule>
  </conditionalFormatting>
  <conditionalFormatting sqref="BG790">
    <cfRule type="cellIs" priority="2908" operator="equal">
      <formula>1</formula>
    </cfRule>
  </conditionalFormatting>
  <conditionalFormatting sqref="BF790">
    <cfRule type="cellIs" priority="2907" operator="equal">
      <formula>1</formula>
    </cfRule>
  </conditionalFormatting>
  <conditionalFormatting sqref="BJ790 BL790">
    <cfRule type="cellIs" priority="2906" operator="equal">
      <formula>1</formula>
    </cfRule>
  </conditionalFormatting>
  <conditionalFormatting sqref="BK790">
    <cfRule type="cellIs" priority="2905" operator="equal">
      <formula>1</formula>
    </cfRule>
  </conditionalFormatting>
  <conditionalFormatting sqref="BI790">
    <cfRule type="cellIs" priority="2904" operator="equal">
      <formula>1</formula>
    </cfRule>
  </conditionalFormatting>
  <conditionalFormatting sqref="BH791">
    <cfRule type="cellIs" priority="2903" operator="equal">
      <formula>1</formula>
    </cfRule>
  </conditionalFormatting>
  <conditionalFormatting sqref="BE791">
    <cfRule type="cellIs" priority="2902" operator="equal">
      <formula>1</formula>
    </cfRule>
  </conditionalFormatting>
  <conditionalFormatting sqref="BG791">
    <cfRule type="cellIs" priority="2901" operator="equal">
      <formula>1</formula>
    </cfRule>
  </conditionalFormatting>
  <conditionalFormatting sqref="BF791">
    <cfRule type="cellIs" priority="2900" operator="equal">
      <formula>1</formula>
    </cfRule>
  </conditionalFormatting>
  <conditionalFormatting sqref="BJ791 BL791">
    <cfRule type="cellIs" priority="2899" operator="equal">
      <formula>1</formula>
    </cfRule>
  </conditionalFormatting>
  <conditionalFormatting sqref="BK791">
    <cfRule type="cellIs" priority="2898" operator="equal">
      <formula>1</formula>
    </cfRule>
  </conditionalFormatting>
  <conditionalFormatting sqref="BI791">
    <cfRule type="cellIs" priority="2897" operator="equal">
      <formula>1</formula>
    </cfRule>
  </conditionalFormatting>
  <conditionalFormatting sqref="BH792">
    <cfRule type="cellIs" priority="2896" operator="equal">
      <formula>1</formula>
    </cfRule>
  </conditionalFormatting>
  <conditionalFormatting sqref="BE792">
    <cfRule type="cellIs" priority="2895" operator="equal">
      <formula>1</formula>
    </cfRule>
  </conditionalFormatting>
  <conditionalFormatting sqref="BG792">
    <cfRule type="cellIs" priority="2894" operator="equal">
      <formula>1</formula>
    </cfRule>
  </conditionalFormatting>
  <conditionalFormatting sqref="BF792">
    <cfRule type="cellIs" priority="2893" operator="equal">
      <formula>1</formula>
    </cfRule>
  </conditionalFormatting>
  <conditionalFormatting sqref="BJ792 BL792">
    <cfRule type="cellIs" priority="2892" operator="equal">
      <formula>1</formula>
    </cfRule>
  </conditionalFormatting>
  <conditionalFormatting sqref="BK792">
    <cfRule type="cellIs" priority="2891" operator="equal">
      <formula>1</formula>
    </cfRule>
  </conditionalFormatting>
  <conditionalFormatting sqref="BI792">
    <cfRule type="cellIs" priority="2890" operator="equal">
      <formula>1</formula>
    </cfRule>
  </conditionalFormatting>
  <conditionalFormatting sqref="BH793">
    <cfRule type="cellIs" priority="2889" operator="equal">
      <formula>1</formula>
    </cfRule>
  </conditionalFormatting>
  <conditionalFormatting sqref="BE793">
    <cfRule type="cellIs" priority="2888" operator="equal">
      <formula>1</formula>
    </cfRule>
  </conditionalFormatting>
  <conditionalFormatting sqref="BG793">
    <cfRule type="cellIs" priority="2887" operator="equal">
      <formula>1</formula>
    </cfRule>
  </conditionalFormatting>
  <conditionalFormatting sqref="BF793">
    <cfRule type="cellIs" priority="2886" operator="equal">
      <formula>1</formula>
    </cfRule>
  </conditionalFormatting>
  <conditionalFormatting sqref="BJ793 BL793">
    <cfRule type="cellIs" priority="2885" operator="equal">
      <formula>1</formula>
    </cfRule>
  </conditionalFormatting>
  <conditionalFormatting sqref="BK793">
    <cfRule type="cellIs" priority="2884" operator="equal">
      <formula>1</formula>
    </cfRule>
  </conditionalFormatting>
  <conditionalFormatting sqref="BI793">
    <cfRule type="cellIs" priority="2883" operator="equal">
      <formula>1</formula>
    </cfRule>
  </conditionalFormatting>
  <conditionalFormatting sqref="BH794">
    <cfRule type="cellIs" priority="2882" operator="equal">
      <formula>1</formula>
    </cfRule>
  </conditionalFormatting>
  <conditionalFormatting sqref="BE794">
    <cfRule type="cellIs" priority="2881" operator="equal">
      <formula>1</formula>
    </cfRule>
  </conditionalFormatting>
  <conditionalFormatting sqref="BG794">
    <cfRule type="cellIs" priority="2880" operator="equal">
      <formula>1</formula>
    </cfRule>
  </conditionalFormatting>
  <conditionalFormatting sqref="BF794">
    <cfRule type="cellIs" priority="2879" operator="equal">
      <formula>1</formula>
    </cfRule>
  </conditionalFormatting>
  <conditionalFormatting sqref="BJ794 BL794">
    <cfRule type="cellIs" priority="2878" operator="equal">
      <formula>1</formula>
    </cfRule>
  </conditionalFormatting>
  <conditionalFormatting sqref="BK794">
    <cfRule type="cellIs" priority="2877" operator="equal">
      <formula>1</formula>
    </cfRule>
  </conditionalFormatting>
  <conditionalFormatting sqref="BI794">
    <cfRule type="cellIs" priority="2876" operator="equal">
      <formula>1</formula>
    </cfRule>
  </conditionalFormatting>
  <conditionalFormatting sqref="BH795">
    <cfRule type="cellIs" priority="2875" operator="equal">
      <formula>1</formula>
    </cfRule>
  </conditionalFormatting>
  <conditionalFormatting sqref="BE795">
    <cfRule type="cellIs" priority="2874" operator="equal">
      <formula>1</formula>
    </cfRule>
  </conditionalFormatting>
  <conditionalFormatting sqref="BG795">
    <cfRule type="cellIs" priority="2873" operator="equal">
      <formula>1</formula>
    </cfRule>
  </conditionalFormatting>
  <conditionalFormatting sqref="BF795">
    <cfRule type="cellIs" priority="2872" operator="equal">
      <formula>1</formula>
    </cfRule>
  </conditionalFormatting>
  <conditionalFormatting sqref="BJ795 BL795">
    <cfRule type="cellIs" priority="2871" operator="equal">
      <formula>1</formula>
    </cfRule>
  </conditionalFormatting>
  <conditionalFormatting sqref="BK795">
    <cfRule type="cellIs" priority="2870" operator="equal">
      <formula>1</formula>
    </cfRule>
  </conditionalFormatting>
  <conditionalFormatting sqref="BI795">
    <cfRule type="cellIs" priority="2869" operator="equal">
      <formula>1</formula>
    </cfRule>
  </conditionalFormatting>
  <conditionalFormatting sqref="BH796">
    <cfRule type="cellIs" priority="2868" operator="equal">
      <formula>1</formula>
    </cfRule>
  </conditionalFormatting>
  <conditionalFormatting sqref="BE796">
    <cfRule type="cellIs" priority="2867" operator="equal">
      <formula>1</formula>
    </cfRule>
  </conditionalFormatting>
  <conditionalFormatting sqref="BG796">
    <cfRule type="cellIs" priority="2866" operator="equal">
      <formula>1</formula>
    </cfRule>
  </conditionalFormatting>
  <conditionalFormatting sqref="BF796">
    <cfRule type="cellIs" priority="2865" operator="equal">
      <formula>1</formula>
    </cfRule>
  </conditionalFormatting>
  <conditionalFormatting sqref="BJ796 BL796">
    <cfRule type="cellIs" priority="2864" operator="equal">
      <formula>1</formula>
    </cfRule>
  </conditionalFormatting>
  <conditionalFormatting sqref="BK796">
    <cfRule type="cellIs" priority="2863" operator="equal">
      <formula>1</formula>
    </cfRule>
  </conditionalFormatting>
  <conditionalFormatting sqref="BI796">
    <cfRule type="cellIs" priority="2862" operator="equal">
      <formula>1</formula>
    </cfRule>
  </conditionalFormatting>
  <conditionalFormatting sqref="BH797">
    <cfRule type="cellIs" priority="2861" operator="equal">
      <formula>1</formula>
    </cfRule>
  </conditionalFormatting>
  <conditionalFormatting sqref="BE797">
    <cfRule type="cellIs" priority="2860" operator="equal">
      <formula>1</formula>
    </cfRule>
  </conditionalFormatting>
  <conditionalFormatting sqref="BG797">
    <cfRule type="cellIs" priority="2859" operator="equal">
      <formula>1</formula>
    </cfRule>
  </conditionalFormatting>
  <conditionalFormatting sqref="BF797">
    <cfRule type="cellIs" priority="2858" operator="equal">
      <formula>1</formula>
    </cfRule>
  </conditionalFormatting>
  <conditionalFormatting sqref="BJ797 BL797">
    <cfRule type="cellIs" priority="2857" operator="equal">
      <formula>1</formula>
    </cfRule>
  </conditionalFormatting>
  <conditionalFormatting sqref="BK797">
    <cfRule type="cellIs" priority="2856" operator="equal">
      <formula>1</formula>
    </cfRule>
  </conditionalFormatting>
  <conditionalFormatting sqref="BI797">
    <cfRule type="cellIs" priority="2855" operator="equal">
      <formula>1</formula>
    </cfRule>
  </conditionalFormatting>
  <conditionalFormatting sqref="BH798">
    <cfRule type="cellIs" priority="2854" operator="equal">
      <formula>1</formula>
    </cfRule>
  </conditionalFormatting>
  <conditionalFormatting sqref="BE798">
    <cfRule type="cellIs" priority="2853" operator="equal">
      <formula>1</formula>
    </cfRule>
  </conditionalFormatting>
  <conditionalFormatting sqref="BG798">
    <cfRule type="cellIs" priority="2852" operator="equal">
      <formula>1</formula>
    </cfRule>
  </conditionalFormatting>
  <conditionalFormatting sqref="BF798">
    <cfRule type="cellIs" priority="2851" operator="equal">
      <formula>1</formula>
    </cfRule>
  </conditionalFormatting>
  <conditionalFormatting sqref="BJ798 BL798">
    <cfRule type="cellIs" priority="2850" operator="equal">
      <formula>1</formula>
    </cfRule>
  </conditionalFormatting>
  <conditionalFormatting sqref="BK798">
    <cfRule type="cellIs" priority="2849" operator="equal">
      <formula>1</formula>
    </cfRule>
  </conditionalFormatting>
  <conditionalFormatting sqref="BI798">
    <cfRule type="cellIs" priority="2848" operator="equal">
      <formula>1</formula>
    </cfRule>
  </conditionalFormatting>
  <conditionalFormatting sqref="BH799">
    <cfRule type="cellIs" priority="2847" operator="equal">
      <formula>1</formula>
    </cfRule>
  </conditionalFormatting>
  <conditionalFormatting sqref="BE799">
    <cfRule type="cellIs" priority="2846" operator="equal">
      <formula>1</formula>
    </cfRule>
  </conditionalFormatting>
  <conditionalFormatting sqref="BG799">
    <cfRule type="cellIs" priority="2845" operator="equal">
      <formula>1</formula>
    </cfRule>
  </conditionalFormatting>
  <conditionalFormatting sqref="BF799">
    <cfRule type="cellIs" priority="2844" operator="equal">
      <formula>1</formula>
    </cfRule>
  </conditionalFormatting>
  <conditionalFormatting sqref="BJ799 BL799">
    <cfRule type="cellIs" priority="2843" operator="equal">
      <formula>1</formula>
    </cfRule>
  </conditionalFormatting>
  <conditionalFormatting sqref="BK799">
    <cfRule type="cellIs" priority="2842" operator="equal">
      <formula>1</formula>
    </cfRule>
  </conditionalFormatting>
  <conditionalFormatting sqref="BI799">
    <cfRule type="cellIs" priority="2841" operator="equal">
      <formula>1</formula>
    </cfRule>
  </conditionalFormatting>
  <conditionalFormatting sqref="BH800">
    <cfRule type="cellIs" priority="2840" operator="equal">
      <formula>1</formula>
    </cfRule>
  </conditionalFormatting>
  <conditionalFormatting sqref="BE800">
    <cfRule type="cellIs" priority="2839" operator="equal">
      <formula>1</formula>
    </cfRule>
  </conditionalFormatting>
  <conditionalFormatting sqref="BG800">
    <cfRule type="cellIs" priority="2838" operator="equal">
      <formula>1</formula>
    </cfRule>
  </conditionalFormatting>
  <conditionalFormatting sqref="BF800">
    <cfRule type="cellIs" priority="2837" operator="equal">
      <formula>1</formula>
    </cfRule>
  </conditionalFormatting>
  <conditionalFormatting sqref="BJ800 BL800">
    <cfRule type="cellIs" priority="2836" operator="equal">
      <formula>1</formula>
    </cfRule>
  </conditionalFormatting>
  <conditionalFormatting sqref="BK800">
    <cfRule type="cellIs" priority="2835" operator="equal">
      <formula>1</formula>
    </cfRule>
  </conditionalFormatting>
  <conditionalFormatting sqref="BI800">
    <cfRule type="cellIs" priority="2834" operator="equal">
      <formula>1</formula>
    </cfRule>
  </conditionalFormatting>
  <conditionalFormatting sqref="BH801">
    <cfRule type="cellIs" priority="2833" operator="equal">
      <formula>1</formula>
    </cfRule>
  </conditionalFormatting>
  <conditionalFormatting sqref="BE801">
    <cfRule type="cellIs" priority="2832" operator="equal">
      <formula>1</formula>
    </cfRule>
  </conditionalFormatting>
  <conditionalFormatting sqref="BG801">
    <cfRule type="cellIs" priority="2831" operator="equal">
      <formula>1</formula>
    </cfRule>
  </conditionalFormatting>
  <conditionalFormatting sqref="BF801">
    <cfRule type="cellIs" priority="2830" operator="equal">
      <formula>1</formula>
    </cfRule>
  </conditionalFormatting>
  <conditionalFormatting sqref="BJ801 BL801">
    <cfRule type="cellIs" priority="2829" operator="equal">
      <formula>1</formula>
    </cfRule>
  </conditionalFormatting>
  <conditionalFormatting sqref="BK801">
    <cfRule type="cellIs" priority="2828" operator="equal">
      <formula>1</formula>
    </cfRule>
  </conditionalFormatting>
  <conditionalFormatting sqref="BI801">
    <cfRule type="cellIs" priority="2827" operator="equal">
      <formula>1</formula>
    </cfRule>
  </conditionalFormatting>
  <conditionalFormatting sqref="BH802">
    <cfRule type="cellIs" priority="2826" operator="equal">
      <formula>1</formula>
    </cfRule>
  </conditionalFormatting>
  <conditionalFormatting sqref="BE802">
    <cfRule type="cellIs" priority="2825" operator="equal">
      <formula>1</formula>
    </cfRule>
  </conditionalFormatting>
  <conditionalFormatting sqref="BG802">
    <cfRule type="cellIs" priority="2824" operator="equal">
      <formula>1</formula>
    </cfRule>
  </conditionalFormatting>
  <conditionalFormatting sqref="BF802">
    <cfRule type="cellIs" priority="2823" operator="equal">
      <formula>1</formula>
    </cfRule>
  </conditionalFormatting>
  <conditionalFormatting sqref="BJ802 BL802">
    <cfRule type="cellIs" priority="2822" operator="equal">
      <formula>1</formula>
    </cfRule>
  </conditionalFormatting>
  <conditionalFormatting sqref="BK802">
    <cfRule type="cellIs" priority="2821" operator="equal">
      <formula>1</formula>
    </cfRule>
  </conditionalFormatting>
  <conditionalFormatting sqref="BI802">
    <cfRule type="cellIs" priority="2820" operator="equal">
      <formula>1</formula>
    </cfRule>
  </conditionalFormatting>
  <conditionalFormatting sqref="BH803">
    <cfRule type="cellIs" priority="2819" operator="equal">
      <formula>1</formula>
    </cfRule>
  </conditionalFormatting>
  <conditionalFormatting sqref="BE803">
    <cfRule type="cellIs" priority="2818" operator="equal">
      <formula>1</formula>
    </cfRule>
  </conditionalFormatting>
  <conditionalFormatting sqref="BG803">
    <cfRule type="cellIs" priority="2817" operator="equal">
      <formula>1</formula>
    </cfRule>
  </conditionalFormatting>
  <conditionalFormatting sqref="BF803">
    <cfRule type="cellIs" priority="2816" operator="equal">
      <formula>1</formula>
    </cfRule>
  </conditionalFormatting>
  <conditionalFormatting sqref="BJ803 BL803">
    <cfRule type="cellIs" priority="2815" operator="equal">
      <formula>1</formula>
    </cfRule>
  </conditionalFormatting>
  <conditionalFormatting sqref="BK803">
    <cfRule type="cellIs" priority="2814" operator="equal">
      <formula>1</formula>
    </cfRule>
  </conditionalFormatting>
  <conditionalFormatting sqref="BI803">
    <cfRule type="cellIs" priority="2813" operator="equal">
      <formula>1</formula>
    </cfRule>
  </conditionalFormatting>
  <conditionalFormatting sqref="BH804">
    <cfRule type="cellIs" priority="2812" operator="equal">
      <formula>1</formula>
    </cfRule>
  </conditionalFormatting>
  <conditionalFormatting sqref="BE804">
    <cfRule type="cellIs" priority="2811" operator="equal">
      <formula>1</formula>
    </cfRule>
  </conditionalFormatting>
  <conditionalFormatting sqref="BG804">
    <cfRule type="cellIs" priority="2810" operator="equal">
      <formula>1</formula>
    </cfRule>
  </conditionalFormatting>
  <conditionalFormatting sqref="BF804">
    <cfRule type="cellIs" priority="2809" operator="equal">
      <formula>1</formula>
    </cfRule>
  </conditionalFormatting>
  <conditionalFormatting sqref="BJ804 BL804">
    <cfRule type="cellIs" priority="2808" operator="equal">
      <formula>1</formula>
    </cfRule>
  </conditionalFormatting>
  <conditionalFormatting sqref="BK804">
    <cfRule type="cellIs" priority="2807" operator="equal">
      <formula>1</formula>
    </cfRule>
  </conditionalFormatting>
  <conditionalFormatting sqref="BI804">
    <cfRule type="cellIs" priority="2806" operator="equal">
      <formula>1</formula>
    </cfRule>
  </conditionalFormatting>
  <conditionalFormatting sqref="BH805">
    <cfRule type="cellIs" priority="2805" operator="equal">
      <formula>1</formula>
    </cfRule>
  </conditionalFormatting>
  <conditionalFormatting sqref="BE805">
    <cfRule type="cellIs" priority="2804" operator="equal">
      <formula>1</formula>
    </cfRule>
  </conditionalFormatting>
  <conditionalFormatting sqref="BG805">
    <cfRule type="cellIs" priority="2803" operator="equal">
      <formula>1</formula>
    </cfRule>
  </conditionalFormatting>
  <conditionalFormatting sqref="BF805">
    <cfRule type="cellIs" priority="2802" operator="equal">
      <formula>1</formula>
    </cfRule>
  </conditionalFormatting>
  <conditionalFormatting sqref="BJ805 BL805">
    <cfRule type="cellIs" priority="2801" operator="equal">
      <formula>1</formula>
    </cfRule>
  </conditionalFormatting>
  <conditionalFormatting sqref="BK805">
    <cfRule type="cellIs" priority="2800" operator="equal">
      <formula>1</formula>
    </cfRule>
  </conditionalFormatting>
  <conditionalFormatting sqref="BI805">
    <cfRule type="cellIs" priority="2799" operator="equal">
      <formula>1</formula>
    </cfRule>
  </conditionalFormatting>
  <conditionalFormatting sqref="BH806">
    <cfRule type="cellIs" priority="2798" operator="equal">
      <formula>1</formula>
    </cfRule>
  </conditionalFormatting>
  <conditionalFormatting sqref="BE806">
    <cfRule type="cellIs" priority="2797" operator="equal">
      <formula>1</formula>
    </cfRule>
  </conditionalFormatting>
  <conditionalFormatting sqref="BG806">
    <cfRule type="cellIs" priority="2796" operator="equal">
      <formula>1</formula>
    </cfRule>
  </conditionalFormatting>
  <conditionalFormatting sqref="BF806">
    <cfRule type="cellIs" priority="2795" operator="equal">
      <formula>1</formula>
    </cfRule>
  </conditionalFormatting>
  <conditionalFormatting sqref="BJ806 BL806">
    <cfRule type="cellIs" priority="2794" operator="equal">
      <formula>1</formula>
    </cfRule>
  </conditionalFormatting>
  <conditionalFormatting sqref="BK806">
    <cfRule type="cellIs" priority="2793" operator="equal">
      <formula>1</formula>
    </cfRule>
  </conditionalFormatting>
  <conditionalFormatting sqref="BI806">
    <cfRule type="cellIs" priority="2792" operator="equal">
      <formula>1</formula>
    </cfRule>
  </conditionalFormatting>
  <conditionalFormatting sqref="BH807">
    <cfRule type="cellIs" priority="2791" operator="equal">
      <formula>1</formula>
    </cfRule>
  </conditionalFormatting>
  <conditionalFormatting sqref="BE807">
    <cfRule type="cellIs" priority="2790" operator="equal">
      <formula>1</formula>
    </cfRule>
  </conditionalFormatting>
  <conditionalFormatting sqref="BG807">
    <cfRule type="cellIs" priority="2789" operator="equal">
      <formula>1</formula>
    </cfRule>
  </conditionalFormatting>
  <conditionalFormatting sqref="BF807">
    <cfRule type="cellIs" priority="2788" operator="equal">
      <formula>1</formula>
    </cfRule>
  </conditionalFormatting>
  <conditionalFormatting sqref="BJ807 BL807">
    <cfRule type="cellIs" priority="2787" operator="equal">
      <formula>1</formula>
    </cfRule>
  </conditionalFormatting>
  <conditionalFormatting sqref="BK807">
    <cfRule type="cellIs" priority="2786" operator="equal">
      <formula>1</formula>
    </cfRule>
  </conditionalFormatting>
  <conditionalFormatting sqref="BI807">
    <cfRule type="cellIs" priority="2785" operator="equal">
      <formula>1</formula>
    </cfRule>
  </conditionalFormatting>
  <conditionalFormatting sqref="BH808">
    <cfRule type="cellIs" priority="2784" operator="equal">
      <formula>1</formula>
    </cfRule>
  </conditionalFormatting>
  <conditionalFormatting sqref="BE808">
    <cfRule type="cellIs" priority="2783" operator="equal">
      <formula>1</formula>
    </cfRule>
  </conditionalFormatting>
  <conditionalFormatting sqref="BG808">
    <cfRule type="cellIs" priority="2782" operator="equal">
      <formula>1</formula>
    </cfRule>
  </conditionalFormatting>
  <conditionalFormatting sqref="BF808">
    <cfRule type="cellIs" priority="2781" operator="equal">
      <formula>1</formula>
    </cfRule>
  </conditionalFormatting>
  <conditionalFormatting sqref="BJ808 BL808">
    <cfRule type="cellIs" priority="2780" operator="equal">
      <formula>1</formula>
    </cfRule>
  </conditionalFormatting>
  <conditionalFormatting sqref="BK808">
    <cfRule type="cellIs" priority="2779" operator="equal">
      <formula>1</formula>
    </cfRule>
  </conditionalFormatting>
  <conditionalFormatting sqref="BI808">
    <cfRule type="cellIs" priority="2778" operator="equal">
      <formula>1</formula>
    </cfRule>
  </conditionalFormatting>
  <conditionalFormatting sqref="BH809">
    <cfRule type="cellIs" priority="2777" operator="equal">
      <formula>1</formula>
    </cfRule>
  </conditionalFormatting>
  <conditionalFormatting sqref="BE809">
    <cfRule type="cellIs" priority="2776" operator="equal">
      <formula>1</formula>
    </cfRule>
  </conditionalFormatting>
  <conditionalFormatting sqref="BG809">
    <cfRule type="cellIs" priority="2775" operator="equal">
      <formula>1</formula>
    </cfRule>
  </conditionalFormatting>
  <conditionalFormatting sqref="BF809">
    <cfRule type="cellIs" priority="2774" operator="equal">
      <formula>1</formula>
    </cfRule>
  </conditionalFormatting>
  <conditionalFormatting sqref="BJ809 BL809">
    <cfRule type="cellIs" priority="2773" operator="equal">
      <formula>1</formula>
    </cfRule>
  </conditionalFormatting>
  <conditionalFormatting sqref="BK809">
    <cfRule type="cellIs" priority="2772" operator="equal">
      <formula>1</formula>
    </cfRule>
  </conditionalFormatting>
  <conditionalFormatting sqref="BI809">
    <cfRule type="cellIs" priority="2771" operator="equal">
      <formula>1</formula>
    </cfRule>
  </conditionalFormatting>
  <conditionalFormatting sqref="BH810">
    <cfRule type="cellIs" priority="2770" operator="equal">
      <formula>1</formula>
    </cfRule>
  </conditionalFormatting>
  <conditionalFormatting sqref="BE810">
    <cfRule type="cellIs" priority="2769" operator="equal">
      <formula>1</formula>
    </cfRule>
  </conditionalFormatting>
  <conditionalFormatting sqref="BG810">
    <cfRule type="cellIs" priority="2768" operator="equal">
      <formula>1</formula>
    </cfRule>
  </conditionalFormatting>
  <conditionalFormatting sqref="BF810">
    <cfRule type="cellIs" priority="2767" operator="equal">
      <formula>1</formula>
    </cfRule>
  </conditionalFormatting>
  <conditionalFormatting sqref="BJ810 BL810">
    <cfRule type="cellIs" priority="2766" operator="equal">
      <formula>1</formula>
    </cfRule>
  </conditionalFormatting>
  <conditionalFormatting sqref="BK810">
    <cfRule type="cellIs" priority="2765" operator="equal">
      <formula>1</formula>
    </cfRule>
  </conditionalFormatting>
  <conditionalFormatting sqref="BI810">
    <cfRule type="cellIs" priority="2764" operator="equal">
      <formula>1</formula>
    </cfRule>
  </conditionalFormatting>
  <conditionalFormatting sqref="BH811">
    <cfRule type="cellIs" priority="2763" operator="equal">
      <formula>1</formula>
    </cfRule>
  </conditionalFormatting>
  <conditionalFormatting sqref="BE811">
    <cfRule type="cellIs" priority="2762" operator="equal">
      <formula>1</formula>
    </cfRule>
  </conditionalFormatting>
  <conditionalFormatting sqref="BG811">
    <cfRule type="cellIs" priority="2761" operator="equal">
      <formula>1</formula>
    </cfRule>
  </conditionalFormatting>
  <conditionalFormatting sqref="BF811">
    <cfRule type="cellIs" priority="2760" operator="equal">
      <formula>1</formula>
    </cfRule>
  </conditionalFormatting>
  <conditionalFormatting sqref="BJ811 BL811">
    <cfRule type="cellIs" priority="2759" operator="equal">
      <formula>1</formula>
    </cfRule>
  </conditionalFormatting>
  <conditionalFormatting sqref="BK811">
    <cfRule type="cellIs" priority="2758" operator="equal">
      <formula>1</formula>
    </cfRule>
  </conditionalFormatting>
  <conditionalFormatting sqref="BI811">
    <cfRule type="cellIs" priority="2757" operator="equal">
      <formula>1</formula>
    </cfRule>
  </conditionalFormatting>
  <conditionalFormatting sqref="BH812">
    <cfRule type="cellIs" priority="2756" operator="equal">
      <formula>1</formula>
    </cfRule>
  </conditionalFormatting>
  <conditionalFormatting sqref="BE812">
    <cfRule type="cellIs" priority="2755" operator="equal">
      <formula>1</formula>
    </cfRule>
  </conditionalFormatting>
  <conditionalFormatting sqref="BG812">
    <cfRule type="cellIs" priority="2754" operator="equal">
      <formula>1</formula>
    </cfRule>
  </conditionalFormatting>
  <conditionalFormatting sqref="BF812">
    <cfRule type="cellIs" priority="2753" operator="equal">
      <formula>1</formula>
    </cfRule>
  </conditionalFormatting>
  <conditionalFormatting sqref="BJ812 BL812">
    <cfRule type="cellIs" priority="2752" operator="equal">
      <formula>1</formula>
    </cfRule>
  </conditionalFormatting>
  <conditionalFormatting sqref="BK812">
    <cfRule type="cellIs" priority="2751" operator="equal">
      <formula>1</formula>
    </cfRule>
  </conditionalFormatting>
  <conditionalFormatting sqref="BI812">
    <cfRule type="cellIs" priority="2750" operator="equal">
      <formula>1</formula>
    </cfRule>
  </conditionalFormatting>
  <conditionalFormatting sqref="BH813">
    <cfRule type="cellIs" priority="2749" operator="equal">
      <formula>1</formula>
    </cfRule>
  </conditionalFormatting>
  <conditionalFormatting sqref="BE813">
    <cfRule type="cellIs" priority="2748" operator="equal">
      <formula>1</formula>
    </cfRule>
  </conditionalFormatting>
  <conditionalFormatting sqref="BG813">
    <cfRule type="cellIs" priority="2747" operator="equal">
      <formula>1</formula>
    </cfRule>
  </conditionalFormatting>
  <conditionalFormatting sqref="BF813">
    <cfRule type="cellIs" priority="2746" operator="equal">
      <formula>1</formula>
    </cfRule>
  </conditionalFormatting>
  <conditionalFormatting sqref="BJ813 BL813">
    <cfRule type="cellIs" priority="2745" operator="equal">
      <formula>1</formula>
    </cfRule>
  </conditionalFormatting>
  <conditionalFormatting sqref="BK813">
    <cfRule type="cellIs" priority="2744" operator="equal">
      <formula>1</formula>
    </cfRule>
  </conditionalFormatting>
  <conditionalFormatting sqref="BI813">
    <cfRule type="cellIs" priority="2743" operator="equal">
      <formula>1</formula>
    </cfRule>
  </conditionalFormatting>
  <conditionalFormatting sqref="BH814">
    <cfRule type="cellIs" priority="2742" operator="equal">
      <formula>1</formula>
    </cfRule>
  </conditionalFormatting>
  <conditionalFormatting sqref="BE814">
    <cfRule type="cellIs" priority="2741" operator="equal">
      <formula>1</formula>
    </cfRule>
  </conditionalFormatting>
  <conditionalFormatting sqref="BG814">
    <cfRule type="cellIs" priority="2740" operator="equal">
      <formula>1</formula>
    </cfRule>
  </conditionalFormatting>
  <conditionalFormatting sqref="BF814">
    <cfRule type="cellIs" priority="2739" operator="equal">
      <formula>1</formula>
    </cfRule>
  </conditionalFormatting>
  <conditionalFormatting sqref="BJ814 BL814">
    <cfRule type="cellIs" priority="2738" operator="equal">
      <formula>1</formula>
    </cfRule>
  </conditionalFormatting>
  <conditionalFormatting sqref="BK814">
    <cfRule type="cellIs" priority="2737" operator="equal">
      <formula>1</formula>
    </cfRule>
  </conditionalFormatting>
  <conditionalFormatting sqref="BI814">
    <cfRule type="cellIs" priority="2736" operator="equal">
      <formula>1</formula>
    </cfRule>
  </conditionalFormatting>
  <conditionalFormatting sqref="BH815">
    <cfRule type="cellIs" priority="2735" operator="equal">
      <formula>1</formula>
    </cfRule>
  </conditionalFormatting>
  <conditionalFormatting sqref="BE815">
    <cfRule type="cellIs" priority="2734" operator="equal">
      <formula>1</formula>
    </cfRule>
  </conditionalFormatting>
  <conditionalFormatting sqref="BG815">
    <cfRule type="cellIs" priority="2733" operator="equal">
      <formula>1</formula>
    </cfRule>
  </conditionalFormatting>
  <conditionalFormatting sqref="BF815">
    <cfRule type="cellIs" priority="2732" operator="equal">
      <formula>1</formula>
    </cfRule>
  </conditionalFormatting>
  <conditionalFormatting sqref="BJ815 BL815">
    <cfRule type="cellIs" priority="2731" operator="equal">
      <formula>1</formula>
    </cfRule>
  </conditionalFormatting>
  <conditionalFormatting sqref="BK815">
    <cfRule type="cellIs" priority="2730" operator="equal">
      <formula>1</formula>
    </cfRule>
  </conditionalFormatting>
  <conditionalFormatting sqref="BI815">
    <cfRule type="cellIs" priority="2729" operator="equal">
      <formula>1</formula>
    </cfRule>
  </conditionalFormatting>
  <conditionalFormatting sqref="BH816">
    <cfRule type="cellIs" priority="2728" operator="equal">
      <formula>1</formula>
    </cfRule>
  </conditionalFormatting>
  <conditionalFormatting sqref="BE816">
    <cfRule type="cellIs" priority="2727" operator="equal">
      <formula>1</formula>
    </cfRule>
  </conditionalFormatting>
  <conditionalFormatting sqref="BG816">
    <cfRule type="cellIs" priority="2726" operator="equal">
      <formula>1</formula>
    </cfRule>
  </conditionalFormatting>
  <conditionalFormatting sqref="BF816">
    <cfRule type="cellIs" priority="2725" operator="equal">
      <formula>1</formula>
    </cfRule>
  </conditionalFormatting>
  <conditionalFormatting sqref="BJ816 BL816">
    <cfRule type="cellIs" priority="2724" operator="equal">
      <formula>1</formula>
    </cfRule>
  </conditionalFormatting>
  <conditionalFormatting sqref="BK816">
    <cfRule type="cellIs" priority="2723" operator="equal">
      <formula>1</formula>
    </cfRule>
  </conditionalFormatting>
  <conditionalFormatting sqref="BI816">
    <cfRule type="cellIs" priority="2722" operator="equal">
      <formula>1</formula>
    </cfRule>
  </conditionalFormatting>
  <conditionalFormatting sqref="BH817">
    <cfRule type="cellIs" priority="2721" operator="equal">
      <formula>1</formula>
    </cfRule>
  </conditionalFormatting>
  <conditionalFormatting sqref="BE817">
    <cfRule type="cellIs" priority="2720" operator="equal">
      <formula>1</formula>
    </cfRule>
  </conditionalFormatting>
  <conditionalFormatting sqref="BG817">
    <cfRule type="cellIs" priority="2719" operator="equal">
      <formula>1</formula>
    </cfRule>
  </conditionalFormatting>
  <conditionalFormatting sqref="BF817">
    <cfRule type="cellIs" priority="2718" operator="equal">
      <formula>1</formula>
    </cfRule>
  </conditionalFormatting>
  <conditionalFormatting sqref="BJ817 BL817">
    <cfRule type="cellIs" priority="2717" operator="equal">
      <formula>1</formula>
    </cfRule>
  </conditionalFormatting>
  <conditionalFormatting sqref="BK817">
    <cfRule type="cellIs" priority="2716" operator="equal">
      <formula>1</formula>
    </cfRule>
  </conditionalFormatting>
  <conditionalFormatting sqref="BI817">
    <cfRule type="cellIs" priority="2715" operator="equal">
      <formula>1</formula>
    </cfRule>
  </conditionalFormatting>
  <conditionalFormatting sqref="BH818">
    <cfRule type="cellIs" priority="2714" operator="equal">
      <formula>1</formula>
    </cfRule>
  </conditionalFormatting>
  <conditionalFormatting sqref="BE818">
    <cfRule type="cellIs" priority="2713" operator="equal">
      <formula>1</formula>
    </cfRule>
  </conditionalFormatting>
  <conditionalFormatting sqref="BG818">
    <cfRule type="cellIs" priority="2712" operator="equal">
      <formula>1</formula>
    </cfRule>
  </conditionalFormatting>
  <conditionalFormatting sqref="BF818">
    <cfRule type="cellIs" priority="2711" operator="equal">
      <formula>1</formula>
    </cfRule>
  </conditionalFormatting>
  <conditionalFormatting sqref="BJ818 BL818">
    <cfRule type="cellIs" priority="2710" operator="equal">
      <formula>1</formula>
    </cfRule>
  </conditionalFormatting>
  <conditionalFormatting sqref="BK818">
    <cfRule type="cellIs" priority="2709" operator="equal">
      <formula>1</formula>
    </cfRule>
  </conditionalFormatting>
  <conditionalFormatting sqref="BI818">
    <cfRule type="cellIs" priority="2708" operator="equal">
      <formula>1</formula>
    </cfRule>
  </conditionalFormatting>
  <conditionalFormatting sqref="BH819">
    <cfRule type="cellIs" priority="2707" operator="equal">
      <formula>1</formula>
    </cfRule>
  </conditionalFormatting>
  <conditionalFormatting sqref="BE819">
    <cfRule type="cellIs" priority="2706" operator="equal">
      <formula>1</formula>
    </cfRule>
  </conditionalFormatting>
  <conditionalFormatting sqref="BG819">
    <cfRule type="cellIs" priority="2705" operator="equal">
      <formula>1</formula>
    </cfRule>
  </conditionalFormatting>
  <conditionalFormatting sqref="BF819">
    <cfRule type="cellIs" priority="2704" operator="equal">
      <formula>1</formula>
    </cfRule>
  </conditionalFormatting>
  <conditionalFormatting sqref="BJ819 BL819">
    <cfRule type="cellIs" priority="2703" operator="equal">
      <formula>1</formula>
    </cfRule>
  </conditionalFormatting>
  <conditionalFormatting sqref="BK819">
    <cfRule type="cellIs" priority="2702" operator="equal">
      <formula>1</formula>
    </cfRule>
  </conditionalFormatting>
  <conditionalFormatting sqref="BI819">
    <cfRule type="cellIs" priority="2701" operator="equal">
      <formula>1</formula>
    </cfRule>
  </conditionalFormatting>
  <conditionalFormatting sqref="BH820">
    <cfRule type="cellIs" priority="2700" operator="equal">
      <formula>1</formula>
    </cfRule>
  </conditionalFormatting>
  <conditionalFormatting sqref="BE820">
    <cfRule type="cellIs" priority="2699" operator="equal">
      <formula>1</formula>
    </cfRule>
  </conditionalFormatting>
  <conditionalFormatting sqref="BG820">
    <cfRule type="cellIs" priority="2698" operator="equal">
      <formula>1</formula>
    </cfRule>
  </conditionalFormatting>
  <conditionalFormatting sqref="BF820">
    <cfRule type="cellIs" priority="2697" operator="equal">
      <formula>1</formula>
    </cfRule>
  </conditionalFormatting>
  <conditionalFormatting sqref="BJ820 BL820">
    <cfRule type="cellIs" priority="2696" operator="equal">
      <formula>1</formula>
    </cfRule>
  </conditionalFormatting>
  <conditionalFormatting sqref="BK820">
    <cfRule type="cellIs" priority="2695" operator="equal">
      <formula>1</formula>
    </cfRule>
  </conditionalFormatting>
  <conditionalFormatting sqref="BI820">
    <cfRule type="cellIs" priority="2694" operator="equal">
      <formula>1</formula>
    </cfRule>
  </conditionalFormatting>
  <conditionalFormatting sqref="BH821">
    <cfRule type="cellIs" priority="2693" operator="equal">
      <formula>1</formula>
    </cfRule>
  </conditionalFormatting>
  <conditionalFormatting sqref="BE821">
    <cfRule type="cellIs" priority="2692" operator="equal">
      <formula>1</formula>
    </cfRule>
  </conditionalFormatting>
  <conditionalFormatting sqref="BG821">
    <cfRule type="cellIs" priority="2691" operator="equal">
      <formula>1</formula>
    </cfRule>
  </conditionalFormatting>
  <conditionalFormatting sqref="BF821">
    <cfRule type="cellIs" priority="2690" operator="equal">
      <formula>1</formula>
    </cfRule>
  </conditionalFormatting>
  <conditionalFormatting sqref="BJ821 BL821">
    <cfRule type="cellIs" priority="2689" operator="equal">
      <formula>1</formula>
    </cfRule>
  </conditionalFormatting>
  <conditionalFormatting sqref="BK821">
    <cfRule type="cellIs" priority="2688" operator="equal">
      <formula>1</formula>
    </cfRule>
  </conditionalFormatting>
  <conditionalFormatting sqref="BI821">
    <cfRule type="cellIs" priority="2687" operator="equal">
      <formula>1</formula>
    </cfRule>
  </conditionalFormatting>
  <conditionalFormatting sqref="BH822">
    <cfRule type="cellIs" priority="2686" operator="equal">
      <formula>1</formula>
    </cfRule>
  </conditionalFormatting>
  <conditionalFormatting sqref="BE822">
    <cfRule type="cellIs" priority="2685" operator="equal">
      <formula>1</formula>
    </cfRule>
  </conditionalFormatting>
  <conditionalFormatting sqref="BG822">
    <cfRule type="cellIs" priority="2684" operator="equal">
      <formula>1</formula>
    </cfRule>
  </conditionalFormatting>
  <conditionalFormatting sqref="BF822">
    <cfRule type="cellIs" priority="2683" operator="equal">
      <formula>1</formula>
    </cfRule>
  </conditionalFormatting>
  <conditionalFormatting sqref="BJ822 BL822">
    <cfRule type="cellIs" priority="2682" operator="equal">
      <formula>1</formula>
    </cfRule>
  </conditionalFormatting>
  <conditionalFormatting sqref="BK822">
    <cfRule type="cellIs" priority="2681" operator="equal">
      <formula>1</formula>
    </cfRule>
  </conditionalFormatting>
  <conditionalFormatting sqref="BI822">
    <cfRule type="cellIs" priority="2680" operator="equal">
      <formula>1</formula>
    </cfRule>
  </conditionalFormatting>
  <conditionalFormatting sqref="BH823">
    <cfRule type="cellIs" priority="2679" operator="equal">
      <formula>1</formula>
    </cfRule>
  </conditionalFormatting>
  <conditionalFormatting sqref="BE823">
    <cfRule type="cellIs" priority="2678" operator="equal">
      <formula>1</formula>
    </cfRule>
  </conditionalFormatting>
  <conditionalFormatting sqref="BG823">
    <cfRule type="cellIs" priority="2677" operator="equal">
      <formula>1</formula>
    </cfRule>
  </conditionalFormatting>
  <conditionalFormatting sqref="BF823">
    <cfRule type="cellIs" priority="2676" operator="equal">
      <formula>1</formula>
    </cfRule>
  </conditionalFormatting>
  <conditionalFormatting sqref="BJ823 BL823">
    <cfRule type="cellIs" priority="2675" operator="equal">
      <formula>1</formula>
    </cfRule>
  </conditionalFormatting>
  <conditionalFormatting sqref="BK823">
    <cfRule type="cellIs" priority="2674" operator="equal">
      <formula>1</formula>
    </cfRule>
  </conditionalFormatting>
  <conditionalFormatting sqref="BI823">
    <cfRule type="cellIs" priority="2673" operator="equal">
      <formula>1</formula>
    </cfRule>
  </conditionalFormatting>
  <conditionalFormatting sqref="BH824">
    <cfRule type="cellIs" priority="2672" operator="equal">
      <formula>1</formula>
    </cfRule>
  </conditionalFormatting>
  <conditionalFormatting sqref="BE824">
    <cfRule type="cellIs" priority="2671" operator="equal">
      <formula>1</formula>
    </cfRule>
  </conditionalFormatting>
  <conditionalFormatting sqref="BG824">
    <cfRule type="cellIs" priority="2670" operator="equal">
      <formula>1</formula>
    </cfRule>
  </conditionalFormatting>
  <conditionalFormatting sqref="BF824">
    <cfRule type="cellIs" priority="2669" operator="equal">
      <formula>1</formula>
    </cfRule>
  </conditionalFormatting>
  <conditionalFormatting sqref="BJ824 BL824">
    <cfRule type="cellIs" priority="2668" operator="equal">
      <formula>1</formula>
    </cfRule>
  </conditionalFormatting>
  <conditionalFormatting sqref="BK824">
    <cfRule type="cellIs" priority="2667" operator="equal">
      <formula>1</formula>
    </cfRule>
  </conditionalFormatting>
  <conditionalFormatting sqref="BI824">
    <cfRule type="cellIs" priority="2666" operator="equal">
      <formula>1</formula>
    </cfRule>
  </conditionalFormatting>
  <conditionalFormatting sqref="BH825">
    <cfRule type="cellIs" priority="2665" operator="equal">
      <formula>1</formula>
    </cfRule>
  </conditionalFormatting>
  <conditionalFormatting sqref="BE825">
    <cfRule type="cellIs" priority="2664" operator="equal">
      <formula>1</formula>
    </cfRule>
  </conditionalFormatting>
  <conditionalFormatting sqref="BG825">
    <cfRule type="cellIs" priority="2663" operator="equal">
      <formula>1</formula>
    </cfRule>
  </conditionalFormatting>
  <conditionalFormatting sqref="BF825">
    <cfRule type="cellIs" priority="2662" operator="equal">
      <formula>1</formula>
    </cfRule>
  </conditionalFormatting>
  <conditionalFormatting sqref="BJ825 BL825">
    <cfRule type="cellIs" priority="2661" operator="equal">
      <formula>1</formula>
    </cfRule>
  </conditionalFormatting>
  <conditionalFormatting sqref="BK825">
    <cfRule type="cellIs" priority="2660" operator="equal">
      <formula>1</formula>
    </cfRule>
  </conditionalFormatting>
  <conditionalFormatting sqref="BI825">
    <cfRule type="cellIs" priority="2659" operator="equal">
      <formula>1</formula>
    </cfRule>
  </conditionalFormatting>
  <conditionalFormatting sqref="BH826">
    <cfRule type="cellIs" priority="2658" operator="equal">
      <formula>1</formula>
    </cfRule>
  </conditionalFormatting>
  <conditionalFormatting sqref="BE826">
    <cfRule type="cellIs" priority="2657" operator="equal">
      <formula>1</formula>
    </cfRule>
  </conditionalFormatting>
  <conditionalFormatting sqref="BG826">
    <cfRule type="cellIs" priority="2656" operator="equal">
      <formula>1</formula>
    </cfRule>
  </conditionalFormatting>
  <conditionalFormatting sqref="BF826">
    <cfRule type="cellIs" priority="2655" operator="equal">
      <formula>1</formula>
    </cfRule>
  </conditionalFormatting>
  <conditionalFormatting sqref="BJ826 BL826">
    <cfRule type="cellIs" priority="2654" operator="equal">
      <formula>1</formula>
    </cfRule>
  </conditionalFormatting>
  <conditionalFormatting sqref="BK826">
    <cfRule type="cellIs" priority="2653" operator="equal">
      <formula>1</formula>
    </cfRule>
  </conditionalFormatting>
  <conditionalFormatting sqref="BI826">
    <cfRule type="cellIs" priority="2652" operator="equal">
      <formula>1</formula>
    </cfRule>
  </conditionalFormatting>
  <conditionalFormatting sqref="BH827">
    <cfRule type="cellIs" priority="2651" operator="equal">
      <formula>1</formula>
    </cfRule>
  </conditionalFormatting>
  <conditionalFormatting sqref="BE827">
    <cfRule type="cellIs" priority="2650" operator="equal">
      <formula>1</formula>
    </cfRule>
  </conditionalFormatting>
  <conditionalFormatting sqref="BG827">
    <cfRule type="cellIs" priority="2649" operator="equal">
      <formula>1</formula>
    </cfRule>
  </conditionalFormatting>
  <conditionalFormatting sqref="BF827">
    <cfRule type="cellIs" priority="2648" operator="equal">
      <formula>1</formula>
    </cfRule>
  </conditionalFormatting>
  <conditionalFormatting sqref="BJ827 BL827">
    <cfRule type="cellIs" priority="2647" operator="equal">
      <formula>1</formula>
    </cfRule>
  </conditionalFormatting>
  <conditionalFormatting sqref="BK827">
    <cfRule type="cellIs" priority="2646" operator="equal">
      <formula>1</formula>
    </cfRule>
  </conditionalFormatting>
  <conditionalFormatting sqref="BI827">
    <cfRule type="cellIs" priority="2645" operator="equal">
      <formula>1</formula>
    </cfRule>
  </conditionalFormatting>
  <conditionalFormatting sqref="BH828">
    <cfRule type="cellIs" priority="2644" operator="equal">
      <formula>1</formula>
    </cfRule>
  </conditionalFormatting>
  <conditionalFormatting sqref="BE828">
    <cfRule type="cellIs" priority="2643" operator="equal">
      <formula>1</formula>
    </cfRule>
  </conditionalFormatting>
  <conditionalFormatting sqref="BG828">
    <cfRule type="cellIs" priority="2642" operator="equal">
      <formula>1</formula>
    </cfRule>
  </conditionalFormatting>
  <conditionalFormatting sqref="BF828">
    <cfRule type="cellIs" priority="2641" operator="equal">
      <formula>1</formula>
    </cfRule>
  </conditionalFormatting>
  <conditionalFormatting sqref="BJ828 BL828">
    <cfRule type="cellIs" priority="2640" operator="equal">
      <formula>1</formula>
    </cfRule>
  </conditionalFormatting>
  <conditionalFormatting sqref="BK828">
    <cfRule type="cellIs" priority="2639" operator="equal">
      <formula>1</formula>
    </cfRule>
  </conditionalFormatting>
  <conditionalFormatting sqref="BI828">
    <cfRule type="cellIs" priority="2638" operator="equal">
      <formula>1</formula>
    </cfRule>
  </conditionalFormatting>
  <conditionalFormatting sqref="BH829">
    <cfRule type="cellIs" priority="2637" operator="equal">
      <formula>1</formula>
    </cfRule>
  </conditionalFormatting>
  <conditionalFormatting sqref="BE829">
    <cfRule type="cellIs" priority="2636" operator="equal">
      <formula>1</formula>
    </cfRule>
  </conditionalFormatting>
  <conditionalFormatting sqref="BG829">
    <cfRule type="cellIs" priority="2635" operator="equal">
      <formula>1</formula>
    </cfRule>
  </conditionalFormatting>
  <conditionalFormatting sqref="BF829">
    <cfRule type="cellIs" priority="2634" operator="equal">
      <formula>1</formula>
    </cfRule>
  </conditionalFormatting>
  <conditionalFormatting sqref="BJ829 BL829">
    <cfRule type="cellIs" priority="2633" operator="equal">
      <formula>1</formula>
    </cfRule>
  </conditionalFormatting>
  <conditionalFormatting sqref="BK829">
    <cfRule type="cellIs" priority="2632" operator="equal">
      <formula>1</formula>
    </cfRule>
  </conditionalFormatting>
  <conditionalFormatting sqref="BI829">
    <cfRule type="cellIs" priority="2631" operator="equal">
      <formula>1</formula>
    </cfRule>
  </conditionalFormatting>
  <conditionalFormatting sqref="BH830">
    <cfRule type="cellIs" priority="2630" operator="equal">
      <formula>1</formula>
    </cfRule>
  </conditionalFormatting>
  <conditionalFormatting sqref="BE830">
    <cfRule type="cellIs" priority="2629" operator="equal">
      <formula>1</formula>
    </cfRule>
  </conditionalFormatting>
  <conditionalFormatting sqref="BG830">
    <cfRule type="cellIs" priority="2628" operator="equal">
      <formula>1</formula>
    </cfRule>
  </conditionalFormatting>
  <conditionalFormatting sqref="BF830">
    <cfRule type="cellIs" priority="2627" operator="equal">
      <formula>1</formula>
    </cfRule>
  </conditionalFormatting>
  <conditionalFormatting sqref="BJ830 BL830">
    <cfRule type="cellIs" priority="2626" operator="equal">
      <formula>1</formula>
    </cfRule>
  </conditionalFormatting>
  <conditionalFormatting sqref="BK830">
    <cfRule type="cellIs" priority="2625" operator="equal">
      <formula>1</formula>
    </cfRule>
  </conditionalFormatting>
  <conditionalFormatting sqref="BI830">
    <cfRule type="cellIs" priority="2624" operator="equal">
      <formula>1</formula>
    </cfRule>
  </conditionalFormatting>
  <conditionalFormatting sqref="BH831">
    <cfRule type="cellIs" priority="2623" operator="equal">
      <formula>1</formula>
    </cfRule>
  </conditionalFormatting>
  <conditionalFormatting sqref="BE831">
    <cfRule type="cellIs" priority="2622" operator="equal">
      <formula>1</formula>
    </cfRule>
  </conditionalFormatting>
  <conditionalFormatting sqref="BG831">
    <cfRule type="cellIs" priority="2621" operator="equal">
      <formula>1</formula>
    </cfRule>
  </conditionalFormatting>
  <conditionalFormatting sqref="BF831">
    <cfRule type="cellIs" priority="2620" operator="equal">
      <formula>1</formula>
    </cfRule>
  </conditionalFormatting>
  <conditionalFormatting sqref="BJ831 BL831">
    <cfRule type="cellIs" priority="2619" operator="equal">
      <formula>1</formula>
    </cfRule>
  </conditionalFormatting>
  <conditionalFormatting sqref="BK831">
    <cfRule type="cellIs" priority="2618" operator="equal">
      <formula>1</formula>
    </cfRule>
  </conditionalFormatting>
  <conditionalFormatting sqref="BI831">
    <cfRule type="cellIs" priority="2617" operator="equal">
      <formula>1</formula>
    </cfRule>
  </conditionalFormatting>
  <conditionalFormatting sqref="BH832">
    <cfRule type="cellIs" priority="2616" operator="equal">
      <formula>1</formula>
    </cfRule>
  </conditionalFormatting>
  <conditionalFormatting sqref="BE832">
    <cfRule type="cellIs" priority="2615" operator="equal">
      <formula>1</formula>
    </cfRule>
  </conditionalFormatting>
  <conditionalFormatting sqref="BG832">
    <cfRule type="cellIs" priority="2614" operator="equal">
      <formula>1</formula>
    </cfRule>
  </conditionalFormatting>
  <conditionalFormatting sqref="BF832">
    <cfRule type="cellIs" priority="2613" operator="equal">
      <formula>1</formula>
    </cfRule>
  </conditionalFormatting>
  <conditionalFormatting sqref="BJ832 BL832">
    <cfRule type="cellIs" priority="2612" operator="equal">
      <formula>1</formula>
    </cfRule>
  </conditionalFormatting>
  <conditionalFormatting sqref="BK832">
    <cfRule type="cellIs" priority="2611" operator="equal">
      <formula>1</formula>
    </cfRule>
  </conditionalFormatting>
  <conditionalFormatting sqref="BI832">
    <cfRule type="cellIs" priority="2610" operator="equal">
      <formula>1</formula>
    </cfRule>
  </conditionalFormatting>
  <conditionalFormatting sqref="BH833">
    <cfRule type="cellIs" priority="2609" operator="equal">
      <formula>1</formula>
    </cfRule>
  </conditionalFormatting>
  <conditionalFormatting sqref="BE833">
    <cfRule type="cellIs" priority="2608" operator="equal">
      <formula>1</formula>
    </cfRule>
  </conditionalFormatting>
  <conditionalFormatting sqref="BG833">
    <cfRule type="cellIs" priority="2607" operator="equal">
      <formula>1</formula>
    </cfRule>
  </conditionalFormatting>
  <conditionalFormatting sqref="BF833">
    <cfRule type="cellIs" priority="2606" operator="equal">
      <formula>1</formula>
    </cfRule>
  </conditionalFormatting>
  <conditionalFormatting sqref="BJ833 BL833">
    <cfRule type="cellIs" priority="2605" operator="equal">
      <formula>1</formula>
    </cfRule>
  </conditionalFormatting>
  <conditionalFormatting sqref="BK833">
    <cfRule type="cellIs" priority="2604" operator="equal">
      <formula>1</formula>
    </cfRule>
  </conditionalFormatting>
  <conditionalFormatting sqref="BI833">
    <cfRule type="cellIs" priority="2603" operator="equal">
      <formula>1</formula>
    </cfRule>
  </conditionalFormatting>
  <conditionalFormatting sqref="BH834">
    <cfRule type="cellIs" priority="2602" operator="equal">
      <formula>1</formula>
    </cfRule>
  </conditionalFormatting>
  <conditionalFormatting sqref="BE834">
    <cfRule type="cellIs" priority="2601" operator="equal">
      <formula>1</formula>
    </cfRule>
  </conditionalFormatting>
  <conditionalFormatting sqref="BG834">
    <cfRule type="cellIs" priority="2600" operator="equal">
      <formula>1</formula>
    </cfRule>
  </conditionalFormatting>
  <conditionalFormatting sqref="BF834">
    <cfRule type="cellIs" priority="2599" operator="equal">
      <formula>1</formula>
    </cfRule>
  </conditionalFormatting>
  <conditionalFormatting sqref="BJ834 BL834">
    <cfRule type="cellIs" priority="2598" operator="equal">
      <formula>1</formula>
    </cfRule>
  </conditionalFormatting>
  <conditionalFormatting sqref="BK834">
    <cfRule type="cellIs" priority="2597" operator="equal">
      <formula>1</formula>
    </cfRule>
  </conditionalFormatting>
  <conditionalFormatting sqref="BI834">
    <cfRule type="cellIs" priority="2596" operator="equal">
      <formula>1</formula>
    </cfRule>
  </conditionalFormatting>
  <conditionalFormatting sqref="BH835">
    <cfRule type="cellIs" priority="2595" operator="equal">
      <formula>1</formula>
    </cfRule>
  </conditionalFormatting>
  <conditionalFormatting sqref="BE835">
    <cfRule type="cellIs" priority="2594" operator="equal">
      <formula>1</formula>
    </cfRule>
  </conditionalFormatting>
  <conditionalFormatting sqref="BG835">
    <cfRule type="cellIs" priority="2593" operator="equal">
      <formula>1</formula>
    </cfRule>
  </conditionalFormatting>
  <conditionalFormatting sqref="BF835">
    <cfRule type="cellIs" priority="2592" operator="equal">
      <formula>1</formula>
    </cfRule>
  </conditionalFormatting>
  <conditionalFormatting sqref="BJ835 BL835">
    <cfRule type="cellIs" priority="2591" operator="equal">
      <formula>1</formula>
    </cfRule>
  </conditionalFormatting>
  <conditionalFormatting sqref="BK835">
    <cfRule type="cellIs" priority="2590" operator="equal">
      <formula>1</formula>
    </cfRule>
  </conditionalFormatting>
  <conditionalFormatting sqref="BI835">
    <cfRule type="cellIs" priority="2589" operator="equal">
      <formula>1</formula>
    </cfRule>
  </conditionalFormatting>
  <conditionalFormatting sqref="BH836">
    <cfRule type="cellIs" priority="2588" operator="equal">
      <formula>1</formula>
    </cfRule>
  </conditionalFormatting>
  <conditionalFormatting sqref="BE836">
    <cfRule type="cellIs" priority="2587" operator="equal">
      <formula>1</formula>
    </cfRule>
  </conditionalFormatting>
  <conditionalFormatting sqref="BG836">
    <cfRule type="cellIs" priority="2586" operator="equal">
      <formula>1</formula>
    </cfRule>
  </conditionalFormatting>
  <conditionalFormatting sqref="BF836">
    <cfRule type="cellIs" priority="2585" operator="equal">
      <formula>1</formula>
    </cfRule>
  </conditionalFormatting>
  <conditionalFormatting sqref="BJ836 BL836">
    <cfRule type="cellIs" priority="2584" operator="equal">
      <formula>1</formula>
    </cfRule>
  </conditionalFormatting>
  <conditionalFormatting sqref="BK836">
    <cfRule type="cellIs" priority="2583" operator="equal">
      <formula>1</formula>
    </cfRule>
  </conditionalFormatting>
  <conditionalFormatting sqref="BI836">
    <cfRule type="cellIs" priority="2582" operator="equal">
      <formula>1</formula>
    </cfRule>
  </conditionalFormatting>
  <conditionalFormatting sqref="BH837">
    <cfRule type="cellIs" priority="2581" operator="equal">
      <formula>1</formula>
    </cfRule>
  </conditionalFormatting>
  <conditionalFormatting sqref="BE837">
    <cfRule type="cellIs" priority="2580" operator="equal">
      <formula>1</formula>
    </cfRule>
  </conditionalFormatting>
  <conditionalFormatting sqref="BG837">
    <cfRule type="cellIs" priority="2579" operator="equal">
      <formula>1</formula>
    </cfRule>
  </conditionalFormatting>
  <conditionalFormatting sqref="BF837">
    <cfRule type="cellIs" priority="2578" operator="equal">
      <formula>1</formula>
    </cfRule>
  </conditionalFormatting>
  <conditionalFormatting sqref="BJ837 BL837">
    <cfRule type="cellIs" priority="2577" operator="equal">
      <formula>1</formula>
    </cfRule>
  </conditionalFormatting>
  <conditionalFormatting sqref="BK837">
    <cfRule type="cellIs" priority="2576" operator="equal">
      <formula>1</formula>
    </cfRule>
  </conditionalFormatting>
  <conditionalFormatting sqref="BI837">
    <cfRule type="cellIs" priority="2575" operator="equal">
      <formula>1</formula>
    </cfRule>
  </conditionalFormatting>
  <conditionalFormatting sqref="BH838">
    <cfRule type="cellIs" priority="2574" operator="equal">
      <formula>1</formula>
    </cfRule>
  </conditionalFormatting>
  <conditionalFormatting sqref="BE838">
    <cfRule type="cellIs" priority="2573" operator="equal">
      <formula>1</formula>
    </cfRule>
  </conditionalFormatting>
  <conditionalFormatting sqref="BG838">
    <cfRule type="cellIs" priority="2572" operator="equal">
      <formula>1</formula>
    </cfRule>
  </conditionalFormatting>
  <conditionalFormatting sqref="BF838">
    <cfRule type="cellIs" priority="2571" operator="equal">
      <formula>1</formula>
    </cfRule>
  </conditionalFormatting>
  <conditionalFormatting sqref="BJ838 BL838">
    <cfRule type="cellIs" priority="2570" operator="equal">
      <formula>1</formula>
    </cfRule>
  </conditionalFormatting>
  <conditionalFormatting sqref="BK838">
    <cfRule type="cellIs" priority="2569" operator="equal">
      <formula>1</formula>
    </cfRule>
  </conditionalFormatting>
  <conditionalFormatting sqref="BI838">
    <cfRule type="cellIs" priority="2568" operator="equal">
      <formula>1</formula>
    </cfRule>
  </conditionalFormatting>
  <conditionalFormatting sqref="BH839">
    <cfRule type="cellIs" priority="2567" operator="equal">
      <formula>1</formula>
    </cfRule>
  </conditionalFormatting>
  <conditionalFormatting sqref="BE839">
    <cfRule type="cellIs" priority="2566" operator="equal">
      <formula>1</formula>
    </cfRule>
  </conditionalFormatting>
  <conditionalFormatting sqref="BG839">
    <cfRule type="cellIs" priority="2565" operator="equal">
      <formula>1</formula>
    </cfRule>
  </conditionalFormatting>
  <conditionalFormatting sqref="BF839">
    <cfRule type="cellIs" priority="2564" operator="equal">
      <formula>1</formula>
    </cfRule>
  </conditionalFormatting>
  <conditionalFormatting sqref="BJ839 BL839">
    <cfRule type="cellIs" priority="2563" operator="equal">
      <formula>1</formula>
    </cfRule>
  </conditionalFormatting>
  <conditionalFormatting sqref="BK839">
    <cfRule type="cellIs" priority="2562" operator="equal">
      <formula>1</formula>
    </cfRule>
  </conditionalFormatting>
  <conditionalFormatting sqref="BI839">
    <cfRule type="cellIs" priority="2561" operator="equal">
      <formula>1</formula>
    </cfRule>
  </conditionalFormatting>
  <conditionalFormatting sqref="BH840">
    <cfRule type="cellIs" priority="2560" operator="equal">
      <formula>1</formula>
    </cfRule>
  </conditionalFormatting>
  <conditionalFormatting sqref="BE840">
    <cfRule type="cellIs" priority="2559" operator="equal">
      <formula>1</formula>
    </cfRule>
  </conditionalFormatting>
  <conditionalFormatting sqref="BG840">
    <cfRule type="cellIs" priority="2558" operator="equal">
      <formula>1</formula>
    </cfRule>
  </conditionalFormatting>
  <conditionalFormatting sqref="BF840">
    <cfRule type="cellIs" priority="2557" operator="equal">
      <formula>1</formula>
    </cfRule>
  </conditionalFormatting>
  <conditionalFormatting sqref="BJ840 BL840">
    <cfRule type="cellIs" priority="2556" operator="equal">
      <formula>1</formula>
    </cfRule>
  </conditionalFormatting>
  <conditionalFormatting sqref="BK840">
    <cfRule type="cellIs" priority="2555" operator="equal">
      <formula>1</formula>
    </cfRule>
  </conditionalFormatting>
  <conditionalFormatting sqref="BI840">
    <cfRule type="cellIs" priority="2554" operator="equal">
      <formula>1</formula>
    </cfRule>
  </conditionalFormatting>
  <conditionalFormatting sqref="BH841">
    <cfRule type="cellIs" priority="2553" operator="equal">
      <formula>1</formula>
    </cfRule>
  </conditionalFormatting>
  <conditionalFormatting sqref="BE841">
    <cfRule type="cellIs" priority="2552" operator="equal">
      <formula>1</formula>
    </cfRule>
  </conditionalFormatting>
  <conditionalFormatting sqref="BG841">
    <cfRule type="cellIs" priority="2551" operator="equal">
      <formula>1</formula>
    </cfRule>
  </conditionalFormatting>
  <conditionalFormatting sqref="BF841">
    <cfRule type="cellIs" priority="2550" operator="equal">
      <formula>1</formula>
    </cfRule>
  </conditionalFormatting>
  <conditionalFormatting sqref="BJ841 BL841">
    <cfRule type="cellIs" priority="2549" operator="equal">
      <formula>1</formula>
    </cfRule>
  </conditionalFormatting>
  <conditionalFormatting sqref="BK841">
    <cfRule type="cellIs" priority="2548" operator="equal">
      <formula>1</formula>
    </cfRule>
  </conditionalFormatting>
  <conditionalFormatting sqref="BI841">
    <cfRule type="cellIs" priority="2547" operator="equal">
      <formula>1</formula>
    </cfRule>
  </conditionalFormatting>
  <conditionalFormatting sqref="BH842">
    <cfRule type="cellIs" priority="2546" operator="equal">
      <formula>1</formula>
    </cfRule>
  </conditionalFormatting>
  <conditionalFormatting sqref="BE842">
    <cfRule type="cellIs" priority="2545" operator="equal">
      <formula>1</formula>
    </cfRule>
  </conditionalFormatting>
  <conditionalFormatting sqref="BG842">
    <cfRule type="cellIs" priority="2544" operator="equal">
      <formula>1</formula>
    </cfRule>
  </conditionalFormatting>
  <conditionalFormatting sqref="BF842">
    <cfRule type="cellIs" priority="2543" operator="equal">
      <formula>1</formula>
    </cfRule>
  </conditionalFormatting>
  <conditionalFormatting sqref="BJ842 BL842">
    <cfRule type="cellIs" priority="2542" operator="equal">
      <formula>1</formula>
    </cfRule>
  </conditionalFormatting>
  <conditionalFormatting sqref="BK842">
    <cfRule type="cellIs" priority="2541" operator="equal">
      <formula>1</formula>
    </cfRule>
  </conditionalFormatting>
  <conditionalFormatting sqref="BI842">
    <cfRule type="cellIs" priority="2540" operator="equal">
      <formula>1</formula>
    </cfRule>
  </conditionalFormatting>
  <conditionalFormatting sqref="BH843">
    <cfRule type="cellIs" priority="2539" operator="equal">
      <formula>1</formula>
    </cfRule>
  </conditionalFormatting>
  <conditionalFormatting sqref="BE843">
    <cfRule type="cellIs" priority="2538" operator="equal">
      <formula>1</formula>
    </cfRule>
  </conditionalFormatting>
  <conditionalFormatting sqref="BG843">
    <cfRule type="cellIs" priority="2537" operator="equal">
      <formula>1</formula>
    </cfRule>
  </conditionalFormatting>
  <conditionalFormatting sqref="BF843">
    <cfRule type="cellIs" priority="2536" operator="equal">
      <formula>1</formula>
    </cfRule>
  </conditionalFormatting>
  <conditionalFormatting sqref="BJ843 BL843">
    <cfRule type="cellIs" priority="2535" operator="equal">
      <formula>1</formula>
    </cfRule>
  </conditionalFormatting>
  <conditionalFormatting sqref="BK843">
    <cfRule type="cellIs" priority="2534" operator="equal">
      <formula>1</formula>
    </cfRule>
  </conditionalFormatting>
  <conditionalFormatting sqref="BI843">
    <cfRule type="cellIs" priority="2533" operator="equal">
      <formula>1</formula>
    </cfRule>
  </conditionalFormatting>
  <conditionalFormatting sqref="BH844">
    <cfRule type="cellIs" priority="2532" operator="equal">
      <formula>1</formula>
    </cfRule>
  </conditionalFormatting>
  <conditionalFormatting sqref="BE844">
    <cfRule type="cellIs" priority="2531" operator="equal">
      <formula>1</formula>
    </cfRule>
  </conditionalFormatting>
  <conditionalFormatting sqref="BG844">
    <cfRule type="cellIs" priority="2530" operator="equal">
      <formula>1</formula>
    </cfRule>
  </conditionalFormatting>
  <conditionalFormatting sqref="BF844">
    <cfRule type="cellIs" priority="2529" operator="equal">
      <formula>1</formula>
    </cfRule>
  </conditionalFormatting>
  <conditionalFormatting sqref="BJ844 BL844">
    <cfRule type="cellIs" priority="2528" operator="equal">
      <formula>1</formula>
    </cfRule>
  </conditionalFormatting>
  <conditionalFormatting sqref="BK844">
    <cfRule type="cellIs" priority="2527" operator="equal">
      <formula>1</formula>
    </cfRule>
  </conditionalFormatting>
  <conditionalFormatting sqref="BI844">
    <cfRule type="cellIs" priority="2526" operator="equal">
      <formula>1</formula>
    </cfRule>
  </conditionalFormatting>
  <conditionalFormatting sqref="BH845">
    <cfRule type="cellIs" priority="2525" operator="equal">
      <formula>1</formula>
    </cfRule>
  </conditionalFormatting>
  <conditionalFormatting sqref="BE845">
    <cfRule type="cellIs" priority="2524" operator="equal">
      <formula>1</formula>
    </cfRule>
  </conditionalFormatting>
  <conditionalFormatting sqref="BG845">
    <cfRule type="cellIs" priority="2523" operator="equal">
      <formula>1</formula>
    </cfRule>
  </conditionalFormatting>
  <conditionalFormatting sqref="BF845">
    <cfRule type="cellIs" priority="2522" operator="equal">
      <formula>1</formula>
    </cfRule>
  </conditionalFormatting>
  <conditionalFormatting sqref="BJ845 BL845">
    <cfRule type="cellIs" priority="2521" operator="equal">
      <formula>1</formula>
    </cfRule>
  </conditionalFormatting>
  <conditionalFormatting sqref="BK845">
    <cfRule type="cellIs" priority="2520" operator="equal">
      <formula>1</formula>
    </cfRule>
  </conditionalFormatting>
  <conditionalFormatting sqref="BI845">
    <cfRule type="cellIs" priority="2519" operator="equal">
      <formula>1</formula>
    </cfRule>
  </conditionalFormatting>
  <conditionalFormatting sqref="BH846">
    <cfRule type="cellIs" priority="2518" operator="equal">
      <formula>1</formula>
    </cfRule>
  </conditionalFormatting>
  <conditionalFormatting sqref="BE846">
    <cfRule type="cellIs" priority="2517" operator="equal">
      <formula>1</formula>
    </cfRule>
  </conditionalFormatting>
  <conditionalFormatting sqref="BG846">
    <cfRule type="cellIs" priority="2516" operator="equal">
      <formula>1</formula>
    </cfRule>
  </conditionalFormatting>
  <conditionalFormatting sqref="BF846">
    <cfRule type="cellIs" priority="2515" operator="equal">
      <formula>1</formula>
    </cfRule>
  </conditionalFormatting>
  <conditionalFormatting sqref="BJ846 BL846">
    <cfRule type="cellIs" priority="2514" operator="equal">
      <formula>1</formula>
    </cfRule>
  </conditionalFormatting>
  <conditionalFormatting sqref="BK846">
    <cfRule type="cellIs" priority="2513" operator="equal">
      <formula>1</formula>
    </cfRule>
  </conditionalFormatting>
  <conditionalFormatting sqref="BI846">
    <cfRule type="cellIs" priority="2512" operator="equal">
      <formula>1</formula>
    </cfRule>
  </conditionalFormatting>
  <conditionalFormatting sqref="BH847">
    <cfRule type="cellIs" priority="2511" operator="equal">
      <formula>1</formula>
    </cfRule>
  </conditionalFormatting>
  <conditionalFormatting sqref="BE847">
    <cfRule type="cellIs" priority="2510" operator="equal">
      <formula>1</formula>
    </cfRule>
  </conditionalFormatting>
  <conditionalFormatting sqref="BG847">
    <cfRule type="cellIs" priority="2509" operator="equal">
      <formula>1</formula>
    </cfRule>
  </conditionalFormatting>
  <conditionalFormatting sqref="BF847">
    <cfRule type="cellIs" priority="2508" operator="equal">
      <formula>1</formula>
    </cfRule>
  </conditionalFormatting>
  <conditionalFormatting sqref="BJ847 BL847">
    <cfRule type="cellIs" priority="2507" operator="equal">
      <formula>1</formula>
    </cfRule>
  </conditionalFormatting>
  <conditionalFormatting sqref="BK847">
    <cfRule type="cellIs" priority="2506" operator="equal">
      <formula>1</formula>
    </cfRule>
  </conditionalFormatting>
  <conditionalFormatting sqref="BI847">
    <cfRule type="cellIs" priority="2505" operator="equal">
      <formula>1</formula>
    </cfRule>
  </conditionalFormatting>
  <conditionalFormatting sqref="BH848">
    <cfRule type="cellIs" priority="2504" operator="equal">
      <formula>1</formula>
    </cfRule>
  </conditionalFormatting>
  <conditionalFormatting sqref="BE848">
    <cfRule type="cellIs" priority="2503" operator="equal">
      <formula>1</formula>
    </cfRule>
  </conditionalFormatting>
  <conditionalFormatting sqref="BG848">
    <cfRule type="cellIs" priority="2502" operator="equal">
      <formula>1</formula>
    </cfRule>
  </conditionalFormatting>
  <conditionalFormatting sqref="BF848">
    <cfRule type="cellIs" priority="2501" operator="equal">
      <formula>1</formula>
    </cfRule>
  </conditionalFormatting>
  <conditionalFormatting sqref="BJ848 BL848">
    <cfRule type="cellIs" priority="2500" operator="equal">
      <formula>1</formula>
    </cfRule>
  </conditionalFormatting>
  <conditionalFormatting sqref="BK848">
    <cfRule type="cellIs" priority="2499" operator="equal">
      <formula>1</formula>
    </cfRule>
  </conditionalFormatting>
  <conditionalFormatting sqref="BI848">
    <cfRule type="cellIs" priority="2498" operator="equal">
      <formula>1</formula>
    </cfRule>
  </conditionalFormatting>
  <conditionalFormatting sqref="BH849">
    <cfRule type="cellIs" priority="2497" operator="equal">
      <formula>1</formula>
    </cfRule>
  </conditionalFormatting>
  <conditionalFormatting sqref="BE849">
    <cfRule type="cellIs" priority="2496" operator="equal">
      <formula>1</formula>
    </cfRule>
  </conditionalFormatting>
  <conditionalFormatting sqref="BG849">
    <cfRule type="cellIs" priority="2495" operator="equal">
      <formula>1</formula>
    </cfRule>
  </conditionalFormatting>
  <conditionalFormatting sqref="BF849">
    <cfRule type="cellIs" priority="2494" operator="equal">
      <formula>1</formula>
    </cfRule>
  </conditionalFormatting>
  <conditionalFormatting sqref="BJ849 BL849">
    <cfRule type="cellIs" priority="2493" operator="equal">
      <formula>1</formula>
    </cfRule>
  </conditionalFormatting>
  <conditionalFormatting sqref="BK849">
    <cfRule type="cellIs" priority="2492" operator="equal">
      <formula>1</formula>
    </cfRule>
  </conditionalFormatting>
  <conditionalFormatting sqref="BI849">
    <cfRule type="cellIs" priority="2491" operator="equal">
      <formula>1</formula>
    </cfRule>
  </conditionalFormatting>
  <conditionalFormatting sqref="BH850">
    <cfRule type="cellIs" priority="2490" operator="equal">
      <formula>1</formula>
    </cfRule>
  </conditionalFormatting>
  <conditionalFormatting sqref="BE850">
    <cfRule type="cellIs" priority="2489" operator="equal">
      <formula>1</formula>
    </cfRule>
  </conditionalFormatting>
  <conditionalFormatting sqref="BG850">
    <cfRule type="cellIs" priority="2488" operator="equal">
      <formula>1</formula>
    </cfRule>
  </conditionalFormatting>
  <conditionalFormatting sqref="BF850">
    <cfRule type="cellIs" priority="2487" operator="equal">
      <formula>1</formula>
    </cfRule>
  </conditionalFormatting>
  <conditionalFormatting sqref="BJ850 BL850">
    <cfRule type="cellIs" priority="2486" operator="equal">
      <formula>1</formula>
    </cfRule>
  </conditionalFormatting>
  <conditionalFormatting sqref="BK850">
    <cfRule type="cellIs" priority="2485" operator="equal">
      <formula>1</formula>
    </cfRule>
  </conditionalFormatting>
  <conditionalFormatting sqref="BI850">
    <cfRule type="cellIs" priority="2484" operator="equal">
      <formula>1</formula>
    </cfRule>
  </conditionalFormatting>
  <conditionalFormatting sqref="BH851">
    <cfRule type="cellIs" priority="2483" operator="equal">
      <formula>1</formula>
    </cfRule>
  </conditionalFormatting>
  <conditionalFormatting sqref="BE851">
    <cfRule type="cellIs" priority="2482" operator="equal">
      <formula>1</formula>
    </cfRule>
  </conditionalFormatting>
  <conditionalFormatting sqref="BG851">
    <cfRule type="cellIs" priority="2481" operator="equal">
      <formula>1</formula>
    </cfRule>
  </conditionalFormatting>
  <conditionalFormatting sqref="BF851">
    <cfRule type="cellIs" priority="2480" operator="equal">
      <formula>1</formula>
    </cfRule>
  </conditionalFormatting>
  <conditionalFormatting sqref="BJ851 BL851">
    <cfRule type="cellIs" priority="2479" operator="equal">
      <formula>1</formula>
    </cfRule>
  </conditionalFormatting>
  <conditionalFormatting sqref="BK851">
    <cfRule type="cellIs" priority="2478" operator="equal">
      <formula>1</formula>
    </cfRule>
  </conditionalFormatting>
  <conditionalFormatting sqref="BI851">
    <cfRule type="cellIs" priority="2477" operator="equal">
      <formula>1</formula>
    </cfRule>
  </conditionalFormatting>
  <conditionalFormatting sqref="BH852">
    <cfRule type="cellIs" priority="2476" operator="equal">
      <formula>1</formula>
    </cfRule>
  </conditionalFormatting>
  <conditionalFormatting sqref="BE852">
    <cfRule type="cellIs" priority="2475" operator="equal">
      <formula>1</formula>
    </cfRule>
  </conditionalFormatting>
  <conditionalFormatting sqref="BG852">
    <cfRule type="cellIs" priority="2474" operator="equal">
      <formula>1</formula>
    </cfRule>
  </conditionalFormatting>
  <conditionalFormatting sqref="BF852">
    <cfRule type="cellIs" priority="2473" operator="equal">
      <formula>1</formula>
    </cfRule>
  </conditionalFormatting>
  <conditionalFormatting sqref="BJ852 BL852">
    <cfRule type="cellIs" priority="2472" operator="equal">
      <formula>1</formula>
    </cfRule>
  </conditionalFormatting>
  <conditionalFormatting sqref="BK852">
    <cfRule type="cellIs" priority="2471" operator="equal">
      <formula>1</formula>
    </cfRule>
  </conditionalFormatting>
  <conditionalFormatting sqref="BI852">
    <cfRule type="cellIs" priority="2470" operator="equal">
      <formula>1</formula>
    </cfRule>
  </conditionalFormatting>
  <conditionalFormatting sqref="BH853">
    <cfRule type="cellIs" priority="2469" operator="equal">
      <formula>1</formula>
    </cfRule>
  </conditionalFormatting>
  <conditionalFormatting sqref="BE853">
    <cfRule type="cellIs" priority="2468" operator="equal">
      <formula>1</formula>
    </cfRule>
  </conditionalFormatting>
  <conditionalFormatting sqref="BG853">
    <cfRule type="cellIs" priority="2467" operator="equal">
      <formula>1</formula>
    </cfRule>
  </conditionalFormatting>
  <conditionalFormatting sqref="BF853">
    <cfRule type="cellIs" priority="2466" operator="equal">
      <formula>1</formula>
    </cfRule>
  </conditionalFormatting>
  <conditionalFormatting sqref="BJ853 BL853">
    <cfRule type="cellIs" priority="2465" operator="equal">
      <formula>1</formula>
    </cfRule>
  </conditionalFormatting>
  <conditionalFormatting sqref="BK853">
    <cfRule type="cellIs" priority="2464" operator="equal">
      <formula>1</formula>
    </cfRule>
  </conditionalFormatting>
  <conditionalFormatting sqref="BI853">
    <cfRule type="cellIs" priority="2463" operator="equal">
      <formula>1</formula>
    </cfRule>
  </conditionalFormatting>
  <conditionalFormatting sqref="BH854">
    <cfRule type="cellIs" priority="2462" operator="equal">
      <formula>1</formula>
    </cfRule>
  </conditionalFormatting>
  <conditionalFormatting sqref="BE854">
    <cfRule type="cellIs" priority="2461" operator="equal">
      <formula>1</formula>
    </cfRule>
  </conditionalFormatting>
  <conditionalFormatting sqref="BG854">
    <cfRule type="cellIs" priority="2460" operator="equal">
      <formula>1</formula>
    </cfRule>
  </conditionalFormatting>
  <conditionalFormatting sqref="BF854">
    <cfRule type="cellIs" priority="2459" operator="equal">
      <formula>1</formula>
    </cfRule>
  </conditionalFormatting>
  <conditionalFormatting sqref="BJ854 BL854">
    <cfRule type="cellIs" priority="2458" operator="equal">
      <formula>1</formula>
    </cfRule>
  </conditionalFormatting>
  <conditionalFormatting sqref="BK854">
    <cfRule type="cellIs" priority="2457" operator="equal">
      <formula>1</formula>
    </cfRule>
  </conditionalFormatting>
  <conditionalFormatting sqref="BI854">
    <cfRule type="cellIs" priority="2456" operator="equal">
      <formula>1</formula>
    </cfRule>
  </conditionalFormatting>
  <conditionalFormatting sqref="BH855">
    <cfRule type="cellIs" priority="2455" operator="equal">
      <formula>1</formula>
    </cfRule>
  </conditionalFormatting>
  <conditionalFormatting sqref="BE855">
    <cfRule type="cellIs" priority="2454" operator="equal">
      <formula>1</formula>
    </cfRule>
  </conditionalFormatting>
  <conditionalFormatting sqref="BG855">
    <cfRule type="cellIs" priority="2453" operator="equal">
      <formula>1</formula>
    </cfRule>
  </conditionalFormatting>
  <conditionalFormatting sqref="BF855">
    <cfRule type="cellIs" priority="2452" operator="equal">
      <formula>1</formula>
    </cfRule>
  </conditionalFormatting>
  <conditionalFormatting sqref="BJ855 BL855">
    <cfRule type="cellIs" priority="2451" operator="equal">
      <formula>1</formula>
    </cfRule>
  </conditionalFormatting>
  <conditionalFormatting sqref="BK855">
    <cfRule type="cellIs" priority="2450" operator="equal">
      <formula>1</formula>
    </cfRule>
  </conditionalFormatting>
  <conditionalFormatting sqref="BI855">
    <cfRule type="cellIs" priority="2449" operator="equal">
      <formula>1</formula>
    </cfRule>
  </conditionalFormatting>
  <conditionalFormatting sqref="BH856">
    <cfRule type="cellIs" priority="2448" operator="equal">
      <formula>1</formula>
    </cfRule>
  </conditionalFormatting>
  <conditionalFormatting sqref="BE856">
    <cfRule type="cellIs" priority="2447" operator="equal">
      <formula>1</formula>
    </cfRule>
  </conditionalFormatting>
  <conditionalFormatting sqref="BG856">
    <cfRule type="cellIs" priority="2446" operator="equal">
      <formula>1</formula>
    </cfRule>
  </conditionalFormatting>
  <conditionalFormatting sqref="BF856">
    <cfRule type="cellIs" priority="2445" operator="equal">
      <formula>1</formula>
    </cfRule>
  </conditionalFormatting>
  <conditionalFormatting sqref="BJ856 BL856">
    <cfRule type="cellIs" priority="2444" operator="equal">
      <formula>1</formula>
    </cfRule>
  </conditionalFormatting>
  <conditionalFormatting sqref="BK856">
    <cfRule type="cellIs" priority="2443" operator="equal">
      <formula>1</formula>
    </cfRule>
  </conditionalFormatting>
  <conditionalFormatting sqref="BI856">
    <cfRule type="cellIs" priority="2442" operator="equal">
      <formula>1</formula>
    </cfRule>
  </conditionalFormatting>
  <conditionalFormatting sqref="BH857">
    <cfRule type="cellIs" priority="2441" operator="equal">
      <formula>1</formula>
    </cfRule>
  </conditionalFormatting>
  <conditionalFormatting sqref="BE857">
    <cfRule type="cellIs" priority="2440" operator="equal">
      <formula>1</formula>
    </cfRule>
  </conditionalFormatting>
  <conditionalFormatting sqref="BG857">
    <cfRule type="cellIs" priority="2439" operator="equal">
      <formula>1</formula>
    </cfRule>
  </conditionalFormatting>
  <conditionalFormatting sqref="BF857">
    <cfRule type="cellIs" priority="2438" operator="equal">
      <formula>1</formula>
    </cfRule>
  </conditionalFormatting>
  <conditionalFormatting sqref="BJ857 BL857">
    <cfRule type="cellIs" priority="2437" operator="equal">
      <formula>1</formula>
    </cfRule>
  </conditionalFormatting>
  <conditionalFormatting sqref="BK857">
    <cfRule type="cellIs" priority="2436" operator="equal">
      <formula>1</formula>
    </cfRule>
  </conditionalFormatting>
  <conditionalFormatting sqref="BI857">
    <cfRule type="cellIs" priority="2435" operator="equal">
      <formula>1</formula>
    </cfRule>
  </conditionalFormatting>
  <conditionalFormatting sqref="BH858">
    <cfRule type="cellIs" priority="2434" operator="equal">
      <formula>1</formula>
    </cfRule>
  </conditionalFormatting>
  <conditionalFormatting sqref="BE858">
    <cfRule type="cellIs" priority="2433" operator="equal">
      <formula>1</formula>
    </cfRule>
  </conditionalFormatting>
  <conditionalFormatting sqref="BG858">
    <cfRule type="cellIs" priority="2432" operator="equal">
      <formula>1</formula>
    </cfRule>
  </conditionalFormatting>
  <conditionalFormatting sqref="BF858">
    <cfRule type="cellIs" priority="2431" operator="equal">
      <formula>1</formula>
    </cfRule>
  </conditionalFormatting>
  <conditionalFormatting sqref="BJ858 BL858">
    <cfRule type="cellIs" priority="2430" operator="equal">
      <formula>1</formula>
    </cfRule>
  </conditionalFormatting>
  <conditionalFormatting sqref="BK858">
    <cfRule type="cellIs" priority="2429" operator="equal">
      <formula>1</formula>
    </cfRule>
  </conditionalFormatting>
  <conditionalFormatting sqref="BI858">
    <cfRule type="cellIs" priority="2428" operator="equal">
      <formula>1</formula>
    </cfRule>
  </conditionalFormatting>
  <conditionalFormatting sqref="BH859">
    <cfRule type="cellIs" priority="2427" operator="equal">
      <formula>1</formula>
    </cfRule>
  </conditionalFormatting>
  <conditionalFormatting sqref="BE859">
    <cfRule type="cellIs" priority="2426" operator="equal">
      <formula>1</formula>
    </cfRule>
  </conditionalFormatting>
  <conditionalFormatting sqref="BG859">
    <cfRule type="cellIs" priority="2425" operator="equal">
      <formula>1</formula>
    </cfRule>
  </conditionalFormatting>
  <conditionalFormatting sqref="BF859">
    <cfRule type="cellIs" priority="2424" operator="equal">
      <formula>1</formula>
    </cfRule>
  </conditionalFormatting>
  <conditionalFormatting sqref="BJ859 BL859">
    <cfRule type="cellIs" priority="2423" operator="equal">
      <formula>1</formula>
    </cfRule>
  </conditionalFormatting>
  <conditionalFormatting sqref="BK859">
    <cfRule type="cellIs" priority="2422" operator="equal">
      <formula>1</formula>
    </cfRule>
  </conditionalFormatting>
  <conditionalFormatting sqref="BI859">
    <cfRule type="cellIs" priority="2421" operator="equal">
      <formula>1</formula>
    </cfRule>
  </conditionalFormatting>
  <conditionalFormatting sqref="BH860">
    <cfRule type="cellIs" priority="2420" operator="equal">
      <formula>1</formula>
    </cfRule>
  </conditionalFormatting>
  <conditionalFormatting sqref="BE860">
    <cfRule type="cellIs" priority="2419" operator="equal">
      <formula>1</formula>
    </cfRule>
  </conditionalFormatting>
  <conditionalFormatting sqref="BG860">
    <cfRule type="cellIs" priority="2418" operator="equal">
      <formula>1</formula>
    </cfRule>
  </conditionalFormatting>
  <conditionalFormatting sqref="BF860">
    <cfRule type="cellIs" priority="2417" operator="equal">
      <formula>1</formula>
    </cfRule>
  </conditionalFormatting>
  <conditionalFormatting sqref="BJ860 BL860">
    <cfRule type="cellIs" priority="2416" operator="equal">
      <formula>1</formula>
    </cfRule>
  </conditionalFormatting>
  <conditionalFormatting sqref="BK860">
    <cfRule type="cellIs" priority="2415" operator="equal">
      <formula>1</formula>
    </cfRule>
  </conditionalFormatting>
  <conditionalFormatting sqref="BI860">
    <cfRule type="cellIs" priority="2414" operator="equal">
      <formula>1</formula>
    </cfRule>
  </conditionalFormatting>
  <conditionalFormatting sqref="BH861">
    <cfRule type="cellIs" priority="2413" operator="equal">
      <formula>1</formula>
    </cfRule>
  </conditionalFormatting>
  <conditionalFormatting sqref="BE861">
    <cfRule type="cellIs" priority="2412" operator="equal">
      <formula>1</formula>
    </cfRule>
  </conditionalFormatting>
  <conditionalFormatting sqref="BG861">
    <cfRule type="cellIs" priority="2411" operator="equal">
      <formula>1</formula>
    </cfRule>
  </conditionalFormatting>
  <conditionalFormatting sqref="BF861">
    <cfRule type="cellIs" priority="2410" operator="equal">
      <formula>1</formula>
    </cfRule>
  </conditionalFormatting>
  <conditionalFormatting sqref="BJ861 BL861">
    <cfRule type="cellIs" priority="2409" operator="equal">
      <formula>1</formula>
    </cfRule>
  </conditionalFormatting>
  <conditionalFormatting sqref="BK861">
    <cfRule type="cellIs" priority="2408" operator="equal">
      <formula>1</formula>
    </cfRule>
  </conditionalFormatting>
  <conditionalFormatting sqref="BI861">
    <cfRule type="cellIs" priority="2407" operator="equal">
      <formula>1</formula>
    </cfRule>
  </conditionalFormatting>
  <conditionalFormatting sqref="BH862">
    <cfRule type="cellIs" priority="2406" operator="equal">
      <formula>1</formula>
    </cfRule>
  </conditionalFormatting>
  <conditionalFormatting sqref="BE862">
    <cfRule type="cellIs" priority="2405" operator="equal">
      <formula>1</formula>
    </cfRule>
  </conditionalFormatting>
  <conditionalFormatting sqref="BG862">
    <cfRule type="cellIs" priority="2404" operator="equal">
      <formula>1</formula>
    </cfRule>
  </conditionalFormatting>
  <conditionalFormatting sqref="BF862">
    <cfRule type="cellIs" priority="2403" operator="equal">
      <formula>1</formula>
    </cfRule>
  </conditionalFormatting>
  <conditionalFormatting sqref="BJ862 BL862">
    <cfRule type="cellIs" priority="2402" operator="equal">
      <formula>1</formula>
    </cfRule>
  </conditionalFormatting>
  <conditionalFormatting sqref="BK862">
    <cfRule type="cellIs" priority="2401" operator="equal">
      <formula>1</formula>
    </cfRule>
  </conditionalFormatting>
  <conditionalFormatting sqref="BI862">
    <cfRule type="cellIs" priority="2400" operator="equal">
      <formula>1</formula>
    </cfRule>
  </conditionalFormatting>
  <conditionalFormatting sqref="BH863">
    <cfRule type="cellIs" priority="2399" operator="equal">
      <formula>1</formula>
    </cfRule>
  </conditionalFormatting>
  <conditionalFormatting sqref="BE863">
    <cfRule type="cellIs" priority="2398" operator="equal">
      <formula>1</formula>
    </cfRule>
  </conditionalFormatting>
  <conditionalFormatting sqref="BG863">
    <cfRule type="cellIs" priority="2397" operator="equal">
      <formula>1</formula>
    </cfRule>
  </conditionalFormatting>
  <conditionalFormatting sqref="BF863">
    <cfRule type="cellIs" priority="2396" operator="equal">
      <formula>1</formula>
    </cfRule>
  </conditionalFormatting>
  <conditionalFormatting sqref="BJ863 BL863">
    <cfRule type="cellIs" priority="2395" operator="equal">
      <formula>1</formula>
    </cfRule>
  </conditionalFormatting>
  <conditionalFormatting sqref="BK863">
    <cfRule type="cellIs" priority="2394" operator="equal">
      <formula>1</formula>
    </cfRule>
  </conditionalFormatting>
  <conditionalFormatting sqref="BI863">
    <cfRule type="cellIs" priority="2393" operator="equal">
      <formula>1</formula>
    </cfRule>
  </conditionalFormatting>
  <conditionalFormatting sqref="BH864">
    <cfRule type="cellIs" priority="2392" operator="equal">
      <formula>1</formula>
    </cfRule>
  </conditionalFormatting>
  <conditionalFormatting sqref="BE864">
    <cfRule type="cellIs" priority="2391" operator="equal">
      <formula>1</formula>
    </cfRule>
  </conditionalFormatting>
  <conditionalFormatting sqref="BG864">
    <cfRule type="cellIs" priority="2390" operator="equal">
      <formula>1</formula>
    </cfRule>
  </conditionalFormatting>
  <conditionalFormatting sqref="BF864">
    <cfRule type="cellIs" priority="2389" operator="equal">
      <formula>1</formula>
    </cfRule>
  </conditionalFormatting>
  <conditionalFormatting sqref="BJ864 BL864">
    <cfRule type="cellIs" priority="2388" operator="equal">
      <formula>1</formula>
    </cfRule>
  </conditionalFormatting>
  <conditionalFormatting sqref="BK864">
    <cfRule type="cellIs" priority="2387" operator="equal">
      <formula>1</formula>
    </cfRule>
  </conditionalFormatting>
  <conditionalFormatting sqref="BI864">
    <cfRule type="cellIs" priority="2386" operator="equal">
      <formula>1</formula>
    </cfRule>
  </conditionalFormatting>
  <conditionalFormatting sqref="BH865">
    <cfRule type="cellIs" priority="2385" operator="equal">
      <formula>1</formula>
    </cfRule>
  </conditionalFormatting>
  <conditionalFormatting sqref="BE865">
    <cfRule type="cellIs" priority="2384" operator="equal">
      <formula>1</formula>
    </cfRule>
  </conditionalFormatting>
  <conditionalFormatting sqref="BG865">
    <cfRule type="cellIs" priority="2383" operator="equal">
      <formula>1</formula>
    </cfRule>
  </conditionalFormatting>
  <conditionalFormatting sqref="BF865">
    <cfRule type="cellIs" priority="2382" operator="equal">
      <formula>1</formula>
    </cfRule>
  </conditionalFormatting>
  <conditionalFormatting sqref="BJ865 BL865">
    <cfRule type="cellIs" priority="2381" operator="equal">
      <formula>1</formula>
    </cfRule>
  </conditionalFormatting>
  <conditionalFormatting sqref="BK865">
    <cfRule type="cellIs" priority="2380" operator="equal">
      <formula>1</formula>
    </cfRule>
  </conditionalFormatting>
  <conditionalFormatting sqref="BI865">
    <cfRule type="cellIs" priority="2379" operator="equal">
      <formula>1</formula>
    </cfRule>
  </conditionalFormatting>
  <conditionalFormatting sqref="BH866">
    <cfRule type="cellIs" priority="2378" operator="equal">
      <formula>1</formula>
    </cfRule>
  </conditionalFormatting>
  <conditionalFormatting sqref="BE866">
    <cfRule type="cellIs" priority="2377" operator="equal">
      <formula>1</formula>
    </cfRule>
  </conditionalFormatting>
  <conditionalFormatting sqref="BG866">
    <cfRule type="cellIs" priority="2376" operator="equal">
      <formula>1</formula>
    </cfRule>
  </conditionalFormatting>
  <conditionalFormatting sqref="BF866">
    <cfRule type="cellIs" priority="2375" operator="equal">
      <formula>1</formula>
    </cfRule>
  </conditionalFormatting>
  <conditionalFormatting sqref="BJ866 BL866">
    <cfRule type="cellIs" priority="2374" operator="equal">
      <formula>1</formula>
    </cfRule>
  </conditionalFormatting>
  <conditionalFormatting sqref="BK866">
    <cfRule type="cellIs" priority="2373" operator="equal">
      <formula>1</formula>
    </cfRule>
  </conditionalFormatting>
  <conditionalFormatting sqref="BI866">
    <cfRule type="cellIs" priority="2372" operator="equal">
      <formula>1</formula>
    </cfRule>
  </conditionalFormatting>
  <conditionalFormatting sqref="BH867">
    <cfRule type="cellIs" priority="2371" operator="equal">
      <formula>1</formula>
    </cfRule>
  </conditionalFormatting>
  <conditionalFormatting sqref="BE867">
    <cfRule type="cellIs" priority="2370" operator="equal">
      <formula>1</formula>
    </cfRule>
  </conditionalFormatting>
  <conditionalFormatting sqref="BG867">
    <cfRule type="cellIs" priority="2369" operator="equal">
      <formula>1</formula>
    </cfRule>
  </conditionalFormatting>
  <conditionalFormatting sqref="BF867">
    <cfRule type="cellIs" priority="2368" operator="equal">
      <formula>1</formula>
    </cfRule>
  </conditionalFormatting>
  <conditionalFormatting sqref="BJ867 BL867">
    <cfRule type="cellIs" priority="2367" operator="equal">
      <formula>1</formula>
    </cfRule>
  </conditionalFormatting>
  <conditionalFormatting sqref="BK867">
    <cfRule type="cellIs" priority="2366" operator="equal">
      <formula>1</formula>
    </cfRule>
  </conditionalFormatting>
  <conditionalFormatting sqref="BI867">
    <cfRule type="cellIs" priority="2365" operator="equal">
      <formula>1</formula>
    </cfRule>
  </conditionalFormatting>
  <conditionalFormatting sqref="BH868">
    <cfRule type="cellIs" priority="2364" operator="equal">
      <formula>1</formula>
    </cfRule>
  </conditionalFormatting>
  <conditionalFormatting sqref="BE868">
    <cfRule type="cellIs" priority="2363" operator="equal">
      <formula>1</formula>
    </cfRule>
  </conditionalFormatting>
  <conditionalFormatting sqref="BG868">
    <cfRule type="cellIs" priority="2362" operator="equal">
      <formula>1</formula>
    </cfRule>
  </conditionalFormatting>
  <conditionalFormatting sqref="BF868">
    <cfRule type="cellIs" priority="2361" operator="equal">
      <formula>1</formula>
    </cfRule>
  </conditionalFormatting>
  <conditionalFormatting sqref="BJ868 BL868">
    <cfRule type="cellIs" priority="2360" operator="equal">
      <formula>1</formula>
    </cfRule>
  </conditionalFormatting>
  <conditionalFormatting sqref="BK868">
    <cfRule type="cellIs" priority="2359" operator="equal">
      <formula>1</formula>
    </cfRule>
  </conditionalFormatting>
  <conditionalFormatting sqref="BI868">
    <cfRule type="cellIs" priority="2358" operator="equal">
      <formula>1</formula>
    </cfRule>
  </conditionalFormatting>
  <conditionalFormatting sqref="BH869">
    <cfRule type="cellIs" priority="2357" operator="equal">
      <formula>1</formula>
    </cfRule>
  </conditionalFormatting>
  <conditionalFormatting sqref="BE869">
    <cfRule type="cellIs" priority="2356" operator="equal">
      <formula>1</formula>
    </cfRule>
  </conditionalFormatting>
  <conditionalFormatting sqref="BG869">
    <cfRule type="cellIs" priority="2355" operator="equal">
      <formula>1</formula>
    </cfRule>
  </conditionalFormatting>
  <conditionalFormatting sqref="BF869">
    <cfRule type="cellIs" priority="2354" operator="equal">
      <formula>1</formula>
    </cfRule>
  </conditionalFormatting>
  <conditionalFormatting sqref="BJ869 BL869">
    <cfRule type="cellIs" priority="2353" operator="equal">
      <formula>1</formula>
    </cfRule>
  </conditionalFormatting>
  <conditionalFormatting sqref="BK869">
    <cfRule type="cellIs" priority="2352" operator="equal">
      <formula>1</formula>
    </cfRule>
  </conditionalFormatting>
  <conditionalFormatting sqref="BI869">
    <cfRule type="cellIs" priority="2351" operator="equal">
      <formula>1</formula>
    </cfRule>
  </conditionalFormatting>
  <conditionalFormatting sqref="BH870">
    <cfRule type="cellIs" priority="2350" operator="equal">
      <formula>1</formula>
    </cfRule>
  </conditionalFormatting>
  <conditionalFormatting sqref="BE870">
    <cfRule type="cellIs" priority="2349" operator="equal">
      <formula>1</formula>
    </cfRule>
  </conditionalFormatting>
  <conditionalFormatting sqref="BG870">
    <cfRule type="cellIs" priority="2348" operator="equal">
      <formula>1</formula>
    </cfRule>
  </conditionalFormatting>
  <conditionalFormatting sqref="BF870">
    <cfRule type="cellIs" priority="2347" operator="equal">
      <formula>1</formula>
    </cfRule>
  </conditionalFormatting>
  <conditionalFormatting sqref="BJ870 BL870">
    <cfRule type="cellIs" priority="2346" operator="equal">
      <formula>1</formula>
    </cfRule>
  </conditionalFormatting>
  <conditionalFormatting sqref="BK870">
    <cfRule type="cellIs" priority="2345" operator="equal">
      <formula>1</formula>
    </cfRule>
  </conditionalFormatting>
  <conditionalFormatting sqref="BI870">
    <cfRule type="cellIs" priority="2344" operator="equal">
      <formula>1</formula>
    </cfRule>
  </conditionalFormatting>
  <conditionalFormatting sqref="BH871">
    <cfRule type="cellIs" priority="2343" operator="equal">
      <formula>1</formula>
    </cfRule>
  </conditionalFormatting>
  <conditionalFormatting sqref="BE871">
    <cfRule type="cellIs" priority="2342" operator="equal">
      <formula>1</formula>
    </cfRule>
  </conditionalFormatting>
  <conditionalFormatting sqref="BG871">
    <cfRule type="cellIs" priority="2341" operator="equal">
      <formula>1</formula>
    </cfRule>
  </conditionalFormatting>
  <conditionalFormatting sqref="BF871">
    <cfRule type="cellIs" priority="2340" operator="equal">
      <formula>1</formula>
    </cfRule>
  </conditionalFormatting>
  <conditionalFormatting sqref="BJ871 BL871">
    <cfRule type="cellIs" priority="2339" operator="equal">
      <formula>1</formula>
    </cfRule>
  </conditionalFormatting>
  <conditionalFormatting sqref="BK871">
    <cfRule type="cellIs" priority="2338" operator="equal">
      <formula>1</formula>
    </cfRule>
  </conditionalFormatting>
  <conditionalFormatting sqref="BI871">
    <cfRule type="cellIs" priority="2337" operator="equal">
      <formula>1</formula>
    </cfRule>
  </conditionalFormatting>
  <conditionalFormatting sqref="BH872">
    <cfRule type="cellIs" priority="2336" operator="equal">
      <formula>1</formula>
    </cfRule>
  </conditionalFormatting>
  <conditionalFormatting sqref="BE872">
    <cfRule type="cellIs" priority="2335" operator="equal">
      <formula>1</formula>
    </cfRule>
  </conditionalFormatting>
  <conditionalFormatting sqref="BG872">
    <cfRule type="cellIs" priority="2334" operator="equal">
      <formula>1</formula>
    </cfRule>
  </conditionalFormatting>
  <conditionalFormatting sqref="BF872">
    <cfRule type="cellIs" priority="2333" operator="equal">
      <formula>1</formula>
    </cfRule>
  </conditionalFormatting>
  <conditionalFormatting sqref="BJ872 BL872">
    <cfRule type="cellIs" priority="2332" operator="equal">
      <formula>1</formula>
    </cfRule>
  </conditionalFormatting>
  <conditionalFormatting sqref="BK872">
    <cfRule type="cellIs" priority="2331" operator="equal">
      <formula>1</formula>
    </cfRule>
  </conditionalFormatting>
  <conditionalFormatting sqref="BI872">
    <cfRule type="cellIs" priority="2330" operator="equal">
      <formula>1</formula>
    </cfRule>
  </conditionalFormatting>
  <conditionalFormatting sqref="BH873">
    <cfRule type="cellIs" priority="2329" operator="equal">
      <formula>1</formula>
    </cfRule>
  </conditionalFormatting>
  <conditionalFormatting sqref="BE873">
    <cfRule type="cellIs" priority="2328" operator="equal">
      <formula>1</formula>
    </cfRule>
  </conditionalFormatting>
  <conditionalFormatting sqref="BG873">
    <cfRule type="cellIs" priority="2327" operator="equal">
      <formula>1</formula>
    </cfRule>
  </conditionalFormatting>
  <conditionalFormatting sqref="BF873">
    <cfRule type="cellIs" priority="2326" operator="equal">
      <formula>1</formula>
    </cfRule>
  </conditionalFormatting>
  <conditionalFormatting sqref="BJ873 BL873">
    <cfRule type="cellIs" priority="2325" operator="equal">
      <formula>1</formula>
    </cfRule>
  </conditionalFormatting>
  <conditionalFormatting sqref="BK873">
    <cfRule type="cellIs" priority="2324" operator="equal">
      <formula>1</formula>
    </cfRule>
  </conditionalFormatting>
  <conditionalFormatting sqref="BI873">
    <cfRule type="cellIs" priority="2323" operator="equal">
      <formula>1</formula>
    </cfRule>
  </conditionalFormatting>
  <conditionalFormatting sqref="BH874">
    <cfRule type="cellIs" priority="2322" operator="equal">
      <formula>1</formula>
    </cfRule>
  </conditionalFormatting>
  <conditionalFormatting sqref="BE874">
    <cfRule type="cellIs" priority="2321" operator="equal">
      <formula>1</formula>
    </cfRule>
  </conditionalFormatting>
  <conditionalFormatting sqref="BG874">
    <cfRule type="cellIs" priority="2320" operator="equal">
      <formula>1</formula>
    </cfRule>
  </conditionalFormatting>
  <conditionalFormatting sqref="BF874">
    <cfRule type="cellIs" priority="2319" operator="equal">
      <formula>1</formula>
    </cfRule>
  </conditionalFormatting>
  <conditionalFormatting sqref="BJ874 BL874">
    <cfRule type="cellIs" priority="2318" operator="equal">
      <formula>1</formula>
    </cfRule>
  </conditionalFormatting>
  <conditionalFormatting sqref="BK874">
    <cfRule type="cellIs" priority="2317" operator="equal">
      <formula>1</formula>
    </cfRule>
  </conditionalFormatting>
  <conditionalFormatting sqref="BI874">
    <cfRule type="cellIs" priority="2316" operator="equal">
      <formula>1</formula>
    </cfRule>
  </conditionalFormatting>
  <conditionalFormatting sqref="BH875">
    <cfRule type="cellIs" priority="2315" operator="equal">
      <formula>1</formula>
    </cfRule>
  </conditionalFormatting>
  <conditionalFormatting sqref="BE875">
    <cfRule type="cellIs" priority="2314" operator="equal">
      <formula>1</formula>
    </cfRule>
  </conditionalFormatting>
  <conditionalFormatting sqref="BG875">
    <cfRule type="cellIs" priority="2313" operator="equal">
      <formula>1</formula>
    </cfRule>
  </conditionalFormatting>
  <conditionalFormatting sqref="BF875">
    <cfRule type="cellIs" priority="2312" operator="equal">
      <formula>1</formula>
    </cfRule>
  </conditionalFormatting>
  <conditionalFormatting sqref="BJ875 BL875">
    <cfRule type="cellIs" priority="2311" operator="equal">
      <formula>1</formula>
    </cfRule>
  </conditionalFormatting>
  <conditionalFormatting sqref="BK875">
    <cfRule type="cellIs" priority="2310" operator="equal">
      <formula>1</formula>
    </cfRule>
  </conditionalFormatting>
  <conditionalFormatting sqref="BI875">
    <cfRule type="cellIs" priority="2309" operator="equal">
      <formula>1</formula>
    </cfRule>
  </conditionalFormatting>
  <conditionalFormatting sqref="BH876">
    <cfRule type="cellIs" priority="2308" operator="equal">
      <formula>1</formula>
    </cfRule>
  </conditionalFormatting>
  <conditionalFormatting sqref="BE876">
    <cfRule type="cellIs" priority="2307" operator="equal">
      <formula>1</formula>
    </cfRule>
  </conditionalFormatting>
  <conditionalFormatting sqref="BG876">
    <cfRule type="cellIs" priority="2306" operator="equal">
      <formula>1</formula>
    </cfRule>
  </conditionalFormatting>
  <conditionalFormatting sqref="BF876">
    <cfRule type="cellIs" priority="2305" operator="equal">
      <formula>1</formula>
    </cfRule>
  </conditionalFormatting>
  <conditionalFormatting sqref="BJ876 BL876">
    <cfRule type="cellIs" priority="2304" operator="equal">
      <formula>1</formula>
    </cfRule>
  </conditionalFormatting>
  <conditionalFormatting sqref="BK876">
    <cfRule type="cellIs" priority="2303" operator="equal">
      <formula>1</formula>
    </cfRule>
  </conditionalFormatting>
  <conditionalFormatting sqref="BI876">
    <cfRule type="cellIs" priority="2302" operator="equal">
      <formula>1</formula>
    </cfRule>
  </conditionalFormatting>
  <conditionalFormatting sqref="BH877">
    <cfRule type="cellIs" priority="2301" operator="equal">
      <formula>1</formula>
    </cfRule>
  </conditionalFormatting>
  <conditionalFormatting sqref="BE877">
    <cfRule type="cellIs" priority="2300" operator="equal">
      <formula>1</formula>
    </cfRule>
  </conditionalFormatting>
  <conditionalFormatting sqref="BG877">
    <cfRule type="cellIs" priority="2299" operator="equal">
      <formula>1</formula>
    </cfRule>
  </conditionalFormatting>
  <conditionalFormatting sqref="BF877">
    <cfRule type="cellIs" priority="2298" operator="equal">
      <formula>1</formula>
    </cfRule>
  </conditionalFormatting>
  <conditionalFormatting sqref="BJ877 BL877">
    <cfRule type="cellIs" priority="2297" operator="equal">
      <formula>1</formula>
    </cfRule>
  </conditionalFormatting>
  <conditionalFormatting sqref="BK877">
    <cfRule type="cellIs" priority="2296" operator="equal">
      <formula>1</formula>
    </cfRule>
  </conditionalFormatting>
  <conditionalFormatting sqref="BI877">
    <cfRule type="cellIs" priority="2295" operator="equal">
      <formula>1</formula>
    </cfRule>
  </conditionalFormatting>
  <conditionalFormatting sqref="BH878">
    <cfRule type="cellIs" priority="2294" operator="equal">
      <formula>1</formula>
    </cfRule>
  </conditionalFormatting>
  <conditionalFormatting sqref="BE878">
    <cfRule type="cellIs" priority="2293" operator="equal">
      <formula>1</formula>
    </cfRule>
  </conditionalFormatting>
  <conditionalFormatting sqref="BG878">
    <cfRule type="cellIs" priority="2292" operator="equal">
      <formula>1</formula>
    </cfRule>
  </conditionalFormatting>
  <conditionalFormatting sqref="BF878">
    <cfRule type="cellIs" priority="2291" operator="equal">
      <formula>1</formula>
    </cfRule>
  </conditionalFormatting>
  <conditionalFormatting sqref="BJ878 BL878">
    <cfRule type="cellIs" priority="2290" operator="equal">
      <formula>1</formula>
    </cfRule>
  </conditionalFormatting>
  <conditionalFormatting sqref="BK878">
    <cfRule type="cellIs" priority="2289" operator="equal">
      <formula>1</formula>
    </cfRule>
  </conditionalFormatting>
  <conditionalFormatting sqref="BI878">
    <cfRule type="cellIs" priority="2288" operator="equal">
      <formula>1</formula>
    </cfRule>
  </conditionalFormatting>
  <conditionalFormatting sqref="BH879">
    <cfRule type="cellIs" priority="2287" operator="equal">
      <formula>1</formula>
    </cfRule>
  </conditionalFormatting>
  <conditionalFormatting sqref="BE879">
    <cfRule type="cellIs" priority="2286" operator="equal">
      <formula>1</formula>
    </cfRule>
  </conditionalFormatting>
  <conditionalFormatting sqref="BG879">
    <cfRule type="cellIs" priority="2285" operator="equal">
      <formula>1</formula>
    </cfRule>
  </conditionalFormatting>
  <conditionalFormatting sqref="BF879">
    <cfRule type="cellIs" priority="2284" operator="equal">
      <formula>1</formula>
    </cfRule>
  </conditionalFormatting>
  <conditionalFormatting sqref="BJ879 BL879">
    <cfRule type="cellIs" priority="2283" operator="equal">
      <formula>1</formula>
    </cfRule>
  </conditionalFormatting>
  <conditionalFormatting sqref="BK879">
    <cfRule type="cellIs" priority="2282" operator="equal">
      <formula>1</formula>
    </cfRule>
  </conditionalFormatting>
  <conditionalFormatting sqref="BI879">
    <cfRule type="cellIs" priority="2281" operator="equal">
      <formula>1</formula>
    </cfRule>
  </conditionalFormatting>
  <conditionalFormatting sqref="BH880">
    <cfRule type="cellIs" priority="2280" operator="equal">
      <formula>1</formula>
    </cfRule>
  </conditionalFormatting>
  <conditionalFormatting sqref="BE880">
    <cfRule type="cellIs" priority="2279" operator="equal">
      <formula>1</formula>
    </cfRule>
  </conditionalFormatting>
  <conditionalFormatting sqref="BG880">
    <cfRule type="cellIs" priority="2278" operator="equal">
      <formula>1</formula>
    </cfRule>
  </conditionalFormatting>
  <conditionalFormatting sqref="BF880">
    <cfRule type="cellIs" priority="2277" operator="equal">
      <formula>1</formula>
    </cfRule>
  </conditionalFormatting>
  <conditionalFormatting sqref="BJ880 BL880">
    <cfRule type="cellIs" priority="2276" operator="equal">
      <formula>1</formula>
    </cfRule>
  </conditionalFormatting>
  <conditionalFormatting sqref="BK880">
    <cfRule type="cellIs" priority="2275" operator="equal">
      <formula>1</formula>
    </cfRule>
  </conditionalFormatting>
  <conditionalFormatting sqref="BI880">
    <cfRule type="cellIs" priority="2274" operator="equal">
      <formula>1</formula>
    </cfRule>
  </conditionalFormatting>
  <conditionalFormatting sqref="BH881">
    <cfRule type="cellIs" priority="2273" operator="equal">
      <formula>1</formula>
    </cfRule>
  </conditionalFormatting>
  <conditionalFormatting sqref="BE881">
    <cfRule type="cellIs" priority="2272" operator="equal">
      <formula>1</formula>
    </cfRule>
  </conditionalFormatting>
  <conditionalFormatting sqref="BG881">
    <cfRule type="cellIs" priority="2271" operator="equal">
      <formula>1</formula>
    </cfRule>
  </conditionalFormatting>
  <conditionalFormatting sqref="BF881">
    <cfRule type="cellIs" priority="2270" operator="equal">
      <formula>1</formula>
    </cfRule>
  </conditionalFormatting>
  <conditionalFormatting sqref="BJ881 BL881">
    <cfRule type="cellIs" priority="2269" operator="equal">
      <formula>1</formula>
    </cfRule>
  </conditionalFormatting>
  <conditionalFormatting sqref="BK881">
    <cfRule type="cellIs" priority="2268" operator="equal">
      <formula>1</formula>
    </cfRule>
  </conditionalFormatting>
  <conditionalFormatting sqref="BI881">
    <cfRule type="cellIs" priority="2267" operator="equal">
      <formula>1</formula>
    </cfRule>
  </conditionalFormatting>
  <conditionalFormatting sqref="BH882">
    <cfRule type="cellIs" priority="2266" operator="equal">
      <formula>1</formula>
    </cfRule>
  </conditionalFormatting>
  <conditionalFormatting sqref="BE882">
    <cfRule type="cellIs" priority="2265" operator="equal">
      <formula>1</formula>
    </cfRule>
  </conditionalFormatting>
  <conditionalFormatting sqref="BG882">
    <cfRule type="cellIs" priority="2264" operator="equal">
      <formula>1</formula>
    </cfRule>
  </conditionalFormatting>
  <conditionalFormatting sqref="BF882">
    <cfRule type="cellIs" priority="2263" operator="equal">
      <formula>1</formula>
    </cfRule>
  </conditionalFormatting>
  <conditionalFormatting sqref="BJ882 BL882">
    <cfRule type="cellIs" priority="2262" operator="equal">
      <formula>1</formula>
    </cfRule>
  </conditionalFormatting>
  <conditionalFormatting sqref="BK882">
    <cfRule type="cellIs" priority="2261" operator="equal">
      <formula>1</formula>
    </cfRule>
  </conditionalFormatting>
  <conditionalFormatting sqref="BI882">
    <cfRule type="cellIs" priority="2260" operator="equal">
      <formula>1</formula>
    </cfRule>
  </conditionalFormatting>
  <conditionalFormatting sqref="BH883">
    <cfRule type="cellIs" priority="2259" operator="equal">
      <formula>1</formula>
    </cfRule>
  </conditionalFormatting>
  <conditionalFormatting sqref="BE883">
    <cfRule type="cellIs" priority="2258" operator="equal">
      <formula>1</formula>
    </cfRule>
  </conditionalFormatting>
  <conditionalFormatting sqref="BG883">
    <cfRule type="cellIs" priority="2257" operator="equal">
      <formula>1</formula>
    </cfRule>
  </conditionalFormatting>
  <conditionalFormatting sqref="BF883">
    <cfRule type="cellIs" priority="2256" operator="equal">
      <formula>1</formula>
    </cfRule>
  </conditionalFormatting>
  <conditionalFormatting sqref="BJ883 BL883">
    <cfRule type="cellIs" priority="2255" operator="equal">
      <formula>1</formula>
    </cfRule>
  </conditionalFormatting>
  <conditionalFormatting sqref="BK883">
    <cfRule type="cellIs" priority="2254" operator="equal">
      <formula>1</formula>
    </cfRule>
  </conditionalFormatting>
  <conditionalFormatting sqref="BI883">
    <cfRule type="cellIs" priority="2253" operator="equal">
      <formula>1</formula>
    </cfRule>
  </conditionalFormatting>
  <conditionalFormatting sqref="BH884">
    <cfRule type="cellIs" priority="2252" operator="equal">
      <formula>1</formula>
    </cfRule>
  </conditionalFormatting>
  <conditionalFormatting sqref="BE884">
    <cfRule type="cellIs" priority="2251" operator="equal">
      <formula>1</formula>
    </cfRule>
  </conditionalFormatting>
  <conditionalFormatting sqref="BG884">
    <cfRule type="cellIs" priority="2250" operator="equal">
      <formula>1</formula>
    </cfRule>
  </conditionalFormatting>
  <conditionalFormatting sqref="BF884">
    <cfRule type="cellIs" priority="2249" operator="equal">
      <formula>1</formula>
    </cfRule>
  </conditionalFormatting>
  <conditionalFormatting sqref="BJ884 BL884">
    <cfRule type="cellIs" priority="2248" operator="equal">
      <formula>1</formula>
    </cfRule>
  </conditionalFormatting>
  <conditionalFormatting sqref="BK884">
    <cfRule type="cellIs" priority="2247" operator="equal">
      <formula>1</formula>
    </cfRule>
  </conditionalFormatting>
  <conditionalFormatting sqref="BI884">
    <cfRule type="cellIs" priority="2246" operator="equal">
      <formula>1</formula>
    </cfRule>
  </conditionalFormatting>
  <conditionalFormatting sqref="BH885">
    <cfRule type="cellIs" priority="2245" operator="equal">
      <formula>1</formula>
    </cfRule>
  </conditionalFormatting>
  <conditionalFormatting sqref="BE885">
    <cfRule type="cellIs" priority="2244" operator="equal">
      <formula>1</formula>
    </cfRule>
  </conditionalFormatting>
  <conditionalFormatting sqref="BG885">
    <cfRule type="cellIs" priority="2243" operator="equal">
      <formula>1</formula>
    </cfRule>
  </conditionalFormatting>
  <conditionalFormatting sqref="BF885">
    <cfRule type="cellIs" priority="2242" operator="equal">
      <formula>1</formula>
    </cfRule>
  </conditionalFormatting>
  <conditionalFormatting sqref="BJ885 BL885">
    <cfRule type="cellIs" priority="2241" operator="equal">
      <formula>1</formula>
    </cfRule>
  </conditionalFormatting>
  <conditionalFormatting sqref="BK885">
    <cfRule type="cellIs" priority="2240" operator="equal">
      <formula>1</formula>
    </cfRule>
  </conditionalFormatting>
  <conditionalFormatting sqref="BI885">
    <cfRule type="cellIs" priority="2239" operator="equal">
      <formula>1</formula>
    </cfRule>
  </conditionalFormatting>
  <conditionalFormatting sqref="BH886">
    <cfRule type="cellIs" priority="2238" operator="equal">
      <formula>1</formula>
    </cfRule>
  </conditionalFormatting>
  <conditionalFormatting sqref="BE886">
    <cfRule type="cellIs" priority="2237" operator="equal">
      <formula>1</formula>
    </cfRule>
  </conditionalFormatting>
  <conditionalFormatting sqref="BG886">
    <cfRule type="cellIs" priority="2236" operator="equal">
      <formula>1</formula>
    </cfRule>
  </conditionalFormatting>
  <conditionalFormatting sqref="BF886">
    <cfRule type="cellIs" priority="2235" operator="equal">
      <formula>1</formula>
    </cfRule>
  </conditionalFormatting>
  <conditionalFormatting sqref="BJ886 BL886">
    <cfRule type="cellIs" priority="2234" operator="equal">
      <formula>1</formula>
    </cfRule>
  </conditionalFormatting>
  <conditionalFormatting sqref="BK886">
    <cfRule type="cellIs" priority="2233" operator="equal">
      <formula>1</formula>
    </cfRule>
  </conditionalFormatting>
  <conditionalFormatting sqref="BI886">
    <cfRule type="cellIs" priority="2232" operator="equal">
      <formula>1</formula>
    </cfRule>
  </conditionalFormatting>
  <conditionalFormatting sqref="BH887">
    <cfRule type="cellIs" priority="2231" operator="equal">
      <formula>1</formula>
    </cfRule>
  </conditionalFormatting>
  <conditionalFormatting sqref="BE887">
    <cfRule type="cellIs" priority="2230" operator="equal">
      <formula>1</formula>
    </cfRule>
  </conditionalFormatting>
  <conditionalFormatting sqref="BG887">
    <cfRule type="cellIs" priority="2229" operator="equal">
      <formula>1</formula>
    </cfRule>
  </conditionalFormatting>
  <conditionalFormatting sqref="BF887">
    <cfRule type="cellIs" priority="2228" operator="equal">
      <formula>1</formula>
    </cfRule>
  </conditionalFormatting>
  <conditionalFormatting sqref="BJ887 BL887">
    <cfRule type="cellIs" priority="2227" operator="equal">
      <formula>1</formula>
    </cfRule>
  </conditionalFormatting>
  <conditionalFormatting sqref="BK887">
    <cfRule type="cellIs" priority="2226" operator="equal">
      <formula>1</formula>
    </cfRule>
  </conditionalFormatting>
  <conditionalFormatting sqref="BI887">
    <cfRule type="cellIs" priority="2225" operator="equal">
      <formula>1</formula>
    </cfRule>
  </conditionalFormatting>
  <conditionalFormatting sqref="BH888">
    <cfRule type="cellIs" priority="2224" operator="equal">
      <formula>1</formula>
    </cfRule>
  </conditionalFormatting>
  <conditionalFormatting sqref="BE888">
    <cfRule type="cellIs" priority="2223" operator="equal">
      <formula>1</formula>
    </cfRule>
  </conditionalFormatting>
  <conditionalFormatting sqref="BG888">
    <cfRule type="cellIs" priority="2222" operator="equal">
      <formula>1</formula>
    </cfRule>
  </conditionalFormatting>
  <conditionalFormatting sqref="BF888">
    <cfRule type="cellIs" priority="2221" operator="equal">
      <formula>1</formula>
    </cfRule>
  </conditionalFormatting>
  <conditionalFormatting sqref="BJ888 BL888">
    <cfRule type="cellIs" priority="2220" operator="equal">
      <formula>1</formula>
    </cfRule>
  </conditionalFormatting>
  <conditionalFormatting sqref="BK888">
    <cfRule type="cellIs" priority="2219" operator="equal">
      <formula>1</formula>
    </cfRule>
  </conditionalFormatting>
  <conditionalFormatting sqref="BI888">
    <cfRule type="cellIs" priority="2218" operator="equal">
      <formula>1</formula>
    </cfRule>
  </conditionalFormatting>
  <conditionalFormatting sqref="BH889">
    <cfRule type="cellIs" priority="2217" operator="equal">
      <formula>1</formula>
    </cfRule>
  </conditionalFormatting>
  <conditionalFormatting sqref="BE889">
    <cfRule type="cellIs" priority="2216" operator="equal">
      <formula>1</formula>
    </cfRule>
  </conditionalFormatting>
  <conditionalFormatting sqref="BG889">
    <cfRule type="cellIs" priority="2215" operator="equal">
      <formula>1</formula>
    </cfRule>
  </conditionalFormatting>
  <conditionalFormatting sqref="BF889">
    <cfRule type="cellIs" priority="2214" operator="equal">
      <formula>1</formula>
    </cfRule>
  </conditionalFormatting>
  <conditionalFormatting sqref="BJ889 BL889">
    <cfRule type="cellIs" priority="2213" operator="equal">
      <formula>1</formula>
    </cfRule>
  </conditionalFormatting>
  <conditionalFormatting sqref="BK889">
    <cfRule type="cellIs" priority="2212" operator="equal">
      <formula>1</formula>
    </cfRule>
  </conditionalFormatting>
  <conditionalFormatting sqref="BI889">
    <cfRule type="cellIs" priority="2211" operator="equal">
      <formula>1</formula>
    </cfRule>
  </conditionalFormatting>
  <conditionalFormatting sqref="BH890">
    <cfRule type="cellIs" priority="2210" operator="equal">
      <formula>1</formula>
    </cfRule>
  </conditionalFormatting>
  <conditionalFormatting sqref="BE890">
    <cfRule type="cellIs" priority="2209" operator="equal">
      <formula>1</formula>
    </cfRule>
  </conditionalFormatting>
  <conditionalFormatting sqref="BG890">
    <cfRule type="cellIs" priority="2208" operator="equal">
      <formula>1</formula>
    </cfRule>
  </conditionalFormatting>
  <conditionalFormatting sqref="BF890">
    <cfRule type="cellIs" priority="2207" operator="equal">
      <formula>1</formula>
    </cfRule>
  </conditionalFormatting>
  <conditionalFormatting sqref="BJ890 BL890">
    <cfRule type="cellIs" priority="2206" operator="equal">
      <formula>1</formula>
    </cfRule>
  </conditionalFormatting>
  <conditionalFormatting sqref="BK890">
    <cfRule type="cellIs" priority="2205" operator="equal">
      <formula>1</formula>
    </cfRule>
  </conditionalFormatting>
  <conditionalFormatting sqref="BI890">
    <cfRule type="cellIs" priority="2204" operator="equal">
      <formula>1</formula>
    </cfRule>
  </conditionalFormatting>
  <conditionalFormatting sqref="BH891">
    <cfRule type="cellIs" priority="2203" operator="equal">
      <formula>1</formula>
    </cfRule>
  </conditionalFormatting>
  <conditionalFormatting sqref="BE891">
    <cfRule type="cellIs" priority="2202" operator="equal">
      <formula>1</formula>
    </cfRule>
  </conditionalFormatting>
  <conditionalFormatting sqref="BG891">
    <cfRule type="cellIs" priority="2201" operator="equal">
      <formula>1</formula>
    </cfRule>
  </conditionalFormatting>
  <conditionalFormatting sqref="BF891">
    <cfRule type="cellIs" priority="2200" operator="equal">
      <formula>1</formula>
    </cfRule>
  </conditionalFormatting>
  <conditionalFormatting sqref="BJ891 BL891">
    <cfRule type="cellIs" priority="2199" operator="equal">
      <formula>1</formula>
    </cfRule>
  </conditionalFormatting>
  <conditionalFormatting sqref="BK891">
    <cfRule type="cellIs" priority="2198" operator="equal">
      <formula>1</formula>
    </cfRule>
  </conditionalFormatting>
  <conditionalFormatting sqref="BI891">
    <cfRule type="cellIs" priority="2197" operator="equal">
      <formula>1</formula>
    </cfRule>
  </conditionalFormatting>
  <conditionalFormatting sqref="BH892">
    <cfRule type="cellIs" priority="2196" operator="equal">
      <formula>1</formula>
    </cfRule>
  </conditionalFormatting>
  <conditionalFormatting sqref="BE892">
    <cfRule type="cellIs" priority="2195" operator="equal">
      <formula>1</formula>
    </cfRule>
  </conditionalFormatting>
  <conditionalFormatting sqref="BG892">
    <cfRule type="cellIs" priority="2194" operator="equal">
      <formula>1</formula>
    </cfRule>
  </conditionalFormatting>
  <conditionalFormatting sqref="BF892">
    <cfRule type="cellIs" priority="2193" operator="equal">
      <formula>1</formula>
    </cfRule>
  </conditionalFormatting>
  <conditionalFormatting sqref="BJ892 BL892">
    <cfRule type="cellIs" priority="2192" operator="equal">
      <formula>1</formula>
    </cfRule>
  </conditionalFormatting>
  <conditionalFormatting sqref="BK892">
    <cfRule type="cellIs" priority="2191" operator="equal">
      <formula>1</formula>
    </cfRule>
  </conditionalFormatting>
  <conditionalFormatting sqref="BI892">
    <cfRule type="cellIs" priority="2190" operator="equal">
      <formula>1</formula>
    </cfRule>
  </conditionalFormatting>
  <conditionalFormatting sqref="BH893">
    <cfRule type="cellIs" priority="2189" operator="equal">
      <formula>1</formula>
    </cfRule>
  </conditionalFormatting>
  <conditionalFormatting sqref="BE893">
    <cfRule type="cellIs" priority="2188" operator="equal">
      <formula>1</formula>
    </cfRule>
  </conditionalFormatting>
  <conditionalFormatting sqref="BG893">
    <cfRule type="cellIs" priority="2187" operator="equal">
      <formula>1</formula>
    </cfRule>
  </conditionalFormatting>
  <conditionalFormatting sqref="BF893">
    <cfRule type="cellIs" priority="2186" operator="equal">
      <formula>1</formula>
    </cfRule>
  </conditionalFormatting>
  <conditionalFormatting sqref="BJ893 BL893">
    <cfRule type="cellIs" priority="2185" operator="equal">
      <formula>1</formula>
    </cfRule>
  </conditionalFormatting>
  <conditionalFormatting sqref="BK893">
    <cfRule type="cellIs" priority="2184" operator="equal">
      <formula>1</formula>
    </cfRule>
  </conditionalFormatting>
  <conditionalFormatting sqref="BI893">
    <cfRule type="cellIs" priority="2183" operator="equal">
      <formula>1</formula>
    </cfRule>
  </conditionalFormatting>
  <conditionalFormatting sqref="BH894">
    <cfRule type="cellIs" priority="2182" operator="equal">
      <formula>1</formula>
    </cfRule>
  </conditionalFormatting>
  <conditionalFormatting sqref="BE894">
    <cfRule type="cellIs" priority="2181" operator="equal">
      <formula>1</formula>
    </cfRule>
  </conditionalFormatting>
  <conditionalFormatting sqref="BG894">
    <cfRule type="cellIs" priority="2180" operator="equal">
      <formula>1</formula>
    </cfRule>
  </conditionalFormatting>
  <conditionalFormatting sqref="BF894">
    <cfRule type="cellIs" priority="2179" operator="equal">
      <formula>1</formula>
    </cfRule>
  </conditionalFormatting>
  <conditionalFormatting sqref="BJ894 BL894">
    <cfRule type="cellIs" priority="2178" operator="equal">
      <formula>1</formula>
    </cfRule>
  </conditionalFormatting>
  <conditionalFormatting sqref="BK894">
    <cfRule type="cellIs" priority="2177" operator="equal">
      <formula>1</formula>
    </cfRule>
  </conditionalFormatting>
  <conditionalFormatting sqref="BI894">
    <cfRule type="cellIs" priority="2176" operator="equal">
      <formula>1</formula>
    </cfRule>
  </conditionalFormatting>
  <conditionalFormatting sqref="BH895">
    <cfRule type="cellIs" priority="2175" operator="equal">
      <formula>1</formula>
    </cfRule>
  </conditionalFormatting>
  <conditionalFormatting sqref="BE895">
    <cfRule type="cellIs" priority="2174" operator="equal">
      <formula>1</formula>
    </cfRule>
  </conditionalFormatting>
  <conditionalFormatting sqref="BG895">
    <cfRule type="cellIs" priority="2173" operator="equal">
      <formula>1</formula>
    </cfRule>
  </conditionalFormatting>
  <conditionalFormatting sqref="BF895">
    <cfRule type="cellIs" priority="2172" operator="equal">
      <formula>1</formula>
    </cfRule>
  </conditionalFormatting>
  <conditionalFormatting sqref="BJ895 BL895">
    <cfRule type="cellIs" priority="2171" operator="equal">
      <formula>1</formula>
    </cfRule>
  </conditionalFormatting>
  <conditionalFormatting sqref="BK895">
    <cfRule type="cellIs" priority="2170" operator="equal">
      <formula>1</formula>
    </cfRule>
  </conditionalFormatting>
  <conditionalFormatting sqref="BI895">
    <cfRule type="cellIs" priority="2169" operator="equal">
      <formula>1</formula>
    </cfRule>
  </conditionalFormatting>
  <conditionalFormatting sqref="BH896">
    <cfRule type="cellIs" priority="2168" operator="equal">
      <formula>1</formula>
    </cfRule>
  </conditionalFormatting>
  <conditionalFormatting sqref="BE896">
    <cfRule type="cellIs" priority="2167" operator="equal">
      <formula>1</formula>
    </cfRule>
  </conditionalFormatting>
  <conditionalFormatting sqref="BG896">
    <cfRule type="cellIs" priority="2166" operator="equal">
      <formula>1</formula>
    </cfRule>
  </conditionalFormatting>
  <conditionalFormatting sqref="BF896">
    <cfRule type="cellIs" priority="2165" operator="equal">
      <formula>1</formula>
    </cfRule>
  </conditionalFormatting>
  <conditionalFormatting sqref="BJ896 BL896">
    <cfRule type="cellIs" priority="2164" operator="equal">
      <formula>1</formula>
    </cfRule>
  </conditionalFormatting>
  <conditionalFormatting sqref="BK896">
    <cfRule type="cellIs" priority="2163" operator="equal">
      <formula>1</formula>
    </cfRule>
  </conditionalFormatting>
  <conditionalFormatting sqref="BI896">
    <cfRule type="cellIs" priority="2162" operator="equal">
      <formula>1</formula>
    </cfRule>
  </conditionalFormatting>
  <conditionalFormatting sqref="BH897">
    <cfRule type="cellIs" priority="2161" operator="equal">
      <formula>1</formula>
    </cfRule>
  </conditionalFormatting>
  <conditionalFormatting sqref="BE897">
    <cfRule type="cellIs" priority="2160" operator="equal">
      <formula>1</formula>
    </cfRule>
  </conditionalFormatting>
  <conditionalFormatting sqref="BG897">
    <cfRule type="cellIs" priority="2159" operator="equal">
      <formula>1</formula>
    </cfRule>
  </conditionalFormatting>
  <conditionalFormatting sqref="BF897">
    <cfRule type="cellIs" priority="2158" operator="equal">
      <formula>1</formula>
    </cfRule>
  </conditionalFormatting>
  <conditionalFormatting sqref="BJ897 BL897">
    <cfRule type="cellIs" priority="2157" operator="equal">
      <formula>1</formula>
    </cfRule>
  </conditionalFormatting>
  <conditionalFormatting sqref="BK897">
    <cfRule type="cellIs" priority="2156" operator="equal">
      <formula>1</formula>
    </cfRule>
  </conditionalFormatting>
  <conditionalFormatting sqref="BI897">
    <cfRule type="cellIs" priority="2155" operator="equal">
      <formula>1</formula>
    </cfRule>
  </conditionalFormatting>
  <conditionalFormatting sqref="BH898">
    <cfRule type="cellIs" priority="2154" operator="equal">
      <formula>1</formula>
    </cfRule>
  </conditionalFormatting>
  <conditionalFormatting sqref="BE898">
    <cfRule type="cellIs" priority="2153" operator="equal">
      <formula>1</formula>
    </cfRule>
  </conditionalFormatting>
  <conditionalFormatting sqref="BG898">
    <cfRule type="cellIs" priority="2152" operator="equal">
      <formula>1</formula>
    </cfRule>
  </conditionalFormatting>
  <conditionalFormatting sqref="BF898">
    <cfRule type="cellIs" priority="2151" operator="equal">
      <formula>1</formula>
    </cfRule>
  </conditionalFormatting>
  <conditionalFormatting sqref="BJ898 BL898">
    <cfRule type="cellIs" priority="2150" operator="equal">
      <formula>1</formula>
    </cfRule>
  </conditionalFormatting>
  <conditionalFormatting sqref="BK898">
    <cfRule type="cellIs" priority="2149" operator="equal">
      <formula>1</formula>
    </cfRule>
  </conditionalFormatting>
  <conditionalFormatting sqref="BI898">
    <cfRule type="cellIs" priority="2148" operator="equal">
      <formula>1</formula>
    </cfRule>
  </conditionalFormatting>
  <conditionalFormatting sqref="BH899">
    <cfRule type="cellIs" priority="2147" operator="equal">
      <formula>1</formula>
    </cfRule>
  </conditionalFormatting>
  <conditionalFormatting sqref="BE899">
    <cfRule type="cellIs" priority="2146" operator="equal">
      <formula>1</formula>
    </cfRule>
  </conditionalFormatting>
  <conditionalFormatting sqref="BG899">
    <cfRule type="cellIs" priority="2145" operator="equal">
      <formula>1</formula>
    </cfRule>
  </conditionalFormatting>
  <conditionalFormatting sqref="BF899">
    <cfRule type="cellIs" priority="2144" operator="equal">
      <formula>1</formula>
    </cfRule>
  </conditionalFormatting>
  <conditionalFormatting sqref="BJ899 BL899">
    <cfRule type="cellIs" priority="2143" operator="equal">
      <formula>1</formula>
    </cfRule>
  </conditionalFormatting>
  <conditionalFormatting sqref="BK899">
    <cfRule type="cellIs" priority="2142" operator="equal">
      <formula>1</formula>
    </cfRule>
  </conditionalFormatting>
  <conditionalFormatting sqref="BI899">
    <cfRule type="cellIs" priority="2141" operator="equal">
      <formula>1</formula>
    </cfRule>
  </conditionalFormatting>
  <conditionalFormatting sqref="BH900">
    <cfRule type="cellIs" priority="2140" operator="equal">
      <formula>1</formula>
    </cfRule>
  </conditionalFormatting>
  <conditionalFormatting sqref="BE900">
    <cfRule type="cellIs" priority="2139" operator="equal">
      <formula>1</formula>
    </cfRule>
  </conditionalFormatting>
  <conditionalFormatting sqref="BG900">
    <cfRule type="cellIs" priority="2138" operator="equal">
      <formula>1</formula>
    </cfRule>
  </conditionalFormatting>
  <conditionalFormatting sqref="BF900">
    <cfRule type="cellIs" priority="2137" operator="equal">
      <formula>1</formula>
    </cfRule>
  </conditionalFormatting>
  <conditionalFormatting sqref="BJ900 BL900">
    <cfRule type="cellIs" priority="2136" operator="equal">
      <formula>1</formula>
    </cfRule>
  </conditionalFormatting>
  <conditionalFormatting sqref="BK900">
    <cfRule type="cellIs" priority="2135" operator="equal">
      <formula>1</formula>
    </cfRule>
  </conditionalFormatting>
  <conditionalFormatting sqref="BI900">
    <cfRule type="cellIs" priority="2134" operator="equal">
      <formula>1</formula>
    </cfRule>
  </conditionalFormatting>
  <conditionalFormatting sqref="BH901">
    <cfRule type="cellIs" priority="2133" operator="equal">
      <formula>1</formula>
    </cfRule>
  </conditionalFormatting>
  <conditionalFormatting sqref="BE901">
    <cfRule type="cellIs" priority="2132" operator="equal">
      <formula>1</formula>
    </cfRule>
  </conditionalFormatting>
  <conditionalFormatting sqref="BG901">
    <cfRule type="cellIs" priority="2131" operator="equal">
      <formula>1</formula>
    </cfRule>
  </conditionalFormatting>
  <conditionalFormatting sqref="BF901">
    <cfRule type="cellIs" priority="2130" operator="equal">
      <formula>1</formula>
    </cfRule>
  </conditionalFormatting>
  <conditionalFormatting sqref="BJ901 BL901">
    <cfRule type="cellIs" priority="2129" operator="equal">
      <formula>1</formula>
    </cfRule>
  </conditionalFormatting>
  <conditionalFormatting sqref="BK901">
    <cfRule type="cellIs" priority="2128" operator="equal">
      <formula>1</formula>
    </cfRule>
  </conditionalFormatting>
  <conditionalFormatting sqref="BI901">
    <cfRule type="cellIs" priority="2127" operator="equal">
      <formula>1</formula>
    </cfRule>
  </conditionalFormatting>
  <conditionalFormatting sqref="BH902">
    <cfRule type="cellIs" priority="2126" operator="equal">
      <formula>1</formula>
    </cfRule>
  </conditionalFormatting>
  <conditionalFormatting sqref="BE902">
    <cfRule type="cellIs" priority="2125" operator="equal">
      <formula>1</formula>
    </cfRule>
  </conditionalFormatting>
  <conditionalFormatting sqref="BG902">
    <cfRule type="cellIs" priority="2124" operator="equal">
      <formula>1</formula>
    </cfRule>
  </conditionalFormatting>
  <conditionalFormatting sqref="BF902">
    <cfRule type="cellIs" priority="2123" operator="equal">
      <formula>1</formula>
    </cfRule>
  </conditionalFormatting>
  <conditionalFormatting sqref="BJ902 BL902">
    <cfRule type="cellIs" priority="2122" operator="equal">
      <formula>1</formula>
    </cfRule>
  </conditionalFormatting>
  <conditionalFormatting sqref="BK902">
    <cfRule type="cellIs" priority="2121" operator="equal">
      <formula>1</formula>
    </cfRule>
  </conditionalFormatting>
  <conditionalFormatting sqref="BI902">
    <cfRule type="cellIs" priority="2120" operator="equal">
      <formula>1</formula>
    </cfRule>
  </conditionalFormatting>
  <conditionalFormatting sqref="BH903">
    <cfRule type="cellIs" priority="2119" operator="equal">
      <formula>1</formula>
    </cfRule>
  </conditionalFormatting>
  <conditionalFormatting sqref="BE903">
    <cfRule type="cellIs" priority="2118" operator="equal">
      <formula>1</formula>
    </cfRule>
  </conditionalFormatting>
  <conditionalFormatting sqref="BG903">
    <cfRule type="cellIs" priority="2117" operator="equal">
      <formula>1</formula>
    </cfRule>
  </conditionalFormatting>
  <conditionalFormatting sqref="BF903">
    <cfRule type="cellIs" priority="2116" operator="equal">
      <formula>1</formula>
    </cfRule>
  </conditionalFormatting>
  <conditionalFormatting sqref="BJ903 BL903">
    <cfRule type="cellIs" priority="2115" operator="equal">
      <formula>1</formula>
    </cfRule>
  </conditionalFormatting>
  <conditionalFormatting sqref="BK903">
    <cfRule type="cellIs" priority="2114" operator="equal">
      <formula>1</formula>
    </cfRule>
  </conditionalFormatting>
  <conditionalFormatting sqref="BI903">
    <cfRule type="cellIs" priority="2113" operator="equal">
      <formula>1</formula>
    </cfRule>
  </conditionalFormatting>
  <conditionalFormatting sqref="BH904">
    <cfRule type="cellIs" priority="2112" operator="equal">
      <formula>1</formula>
    </cfRule>
  </conditionalFormatting>
  <conditionalFormatting sqref="BE904">
    <cfRule type="cellIs" priority="2111" operator="equal">
      <formula>1</formula>
    </cfRule>
  </conditionalFormatting>
  <conditionalFormatting sqref="BG904">
    <cfRule type="cellIs" priority="2110" operator="equal">
      <formula>1</formula>
    </cfRule>
  </conditionalFormatting>
  <conditionalFormatting sqref="BF904">
    <cfRule type="cellIs" priority="2109" operator="equal">
      <formula>1</formula>
    </cfRule>
  </conditionalFormatting>
  <conditionalFormatting sqref="BJ904 BL904">
    <cfRule type="cellIs" priority="2108" operator="equal">
      <formula>1</formula>
    </cfRule>
  </conditionalFormatting>
  <conditionalFormatting sqref="BK904">
    <cfRule type="cellIs" priority="2107" operator="equal">
      <formula>1</formula>
    </cfRule>
  </conditionalFormatting>
  <conditionalFormatting sqref="BI904">
    <cfRule type="cellIs" priority="2106" operator="equal">
      <formula>1</formula>
    </cfRule>
  </conditionalFormatting>
  <conditionalFormatting sqref="BH905">
    <cfRule type="cellIs" priority="2105" operator="equal">
      <formula>1</formula>
    </cfRule>
  </conditionalFormatting>
  <conditionalFormatting sqref="BE905">
    <cfRule type="cellIs" priority="2104" operator="equal">
      <formula>1</formula>
    </cfRule>
  </conditionalFormatting>
  <conditionalFormatting sqref="BG905">
    <cfRule type="cellIs" priority="2103" operator="equal">
      <formula>1</formula>
    </cfRule>
  </conditionalFormatting>
  <conditionalFormatting sqref="BF905">
    <cfRule type="cellIs" priority="2102" operator="equal">
      <formula>1</formula>
    </cfRule>
  </conditionalFormatting>
  <conditionalFormatting sqref="BJ905 BL905">
    <cfRule type="cellIs" priority="2101" operator="equal">
      <formula>1</formula>
    </cfRule>
  </conditionalFormatting>
  <conditionalFormatting sqref="BK905">
    <cfRule type="cellIs" priority="2100" operator="equal">
      <formula>1</formula>
    </cfRule>
  </conditionalFormatting>
  <conditionalFormatting sqref="BI905">
    <cfRule type="cellIs" priority="2099" operator="equal">
      <formula>1</formula>
    </cfRule>
  </conditionalFormatting>
  <conditionalFormatting sqref="BH906">
    <cfRule type="cellIs" priority="2098" operator="equal">
      <formula>1</formula>
    </cfRule>
  </conditionalFormatting>
  <conditionalFormatting sqref="BE906">
    <cfRule type="cellIs" priority="2097" operator="equal">
      <formula>1</formula>
    </cfRule>
  </conditionalFormatting>
  <conditionalFormatting sqref="BG906">
    <cfRule type="cellIs" priority="2096" operator="equal">
      <formula>1</formula>
    </cfRule>
  </conditionalFormatting>
  <conditionalFormatting sqref="BF906">
    <cfRule type="cellIs" priority="2095" operator="equal">
      <formula>1</formula>
    </cfRule>
  </conditionalFormatting>
  <conditionalFormatting sqref="BJ906 BL906">
    <cfRule type="cellIs" priority="2094" operator="equal">
      <formula>1</formula>
    </cfRule>
  </conditionalFormatting>
  <conditionalFormatting sqref="BK906">
    <cfRule type="cellIs" priority="2093" operator="equal">
      <formula>1</formula>
    </cfRule>
  </conditionalFormatting>
  <conditionalFormatting sqref="BI906">
    <cfRule type="cellIs" priority="2092" operator="equal">
      <formula>1</formula>
    </cfRule>
  </conditionalFormatting>
  <conditionalFormatting sqref="BH907">
    <cfRule type="cellIs" priority="2091" operator="equal">
      <formula>1</formula>
    </cfRule>
  </conditionalFormatting>
  <conditionalFormatting sqref="BE907">
    <cfRule type="cellIs" priority="2090" operator="equal">
      <formula>1</formula>
    </cfRule>
  </conditionalFormatting>
  <conditionalFormatting sqref="BG907">
    <cfRule type="cellIs" priority="2089" operator="equal">
      <formula>1</formula>
    </cfRule>
  </conditionalFormatting>
  <conditionalFormatting sqref="BF907">
    <cfRule type="cellIs" priority="2088" operator="equal">
      <formula>1</formula>
    </cfRule>
  </conditionalFormatting>
  <conditionalFormatting sqref="BJ907 BL907">
    <cfRule type="cellIs" priority="2087" operator="equal">
      <formula>1</formula>
    </cfRule>
  </conditionalFormatting>
  <conditionalFormatting sqref="BK907">
    <cfRule type="cellIs" priority="2086" operator="equal">
      <formula>1</formula>
    </cfRule>
  </conditionalFormatting>
  <conditionalFormatting sqref="BI907">
    <cfRule type="cellIs" priority="2085" operator="equal">
      <formula>1</formula>
    </cfRule>
  </conditionalFormatting>
  <conditionalFormatting sqref="BH908">
    <cfRule type="cellIs" priority="2084" operator="equal">
      <formula>1</formula>
    </cfRule>
  </conditionalFormatting>
  <conditionalFormatting sqref="BE908">
    <cfRule type="cellIs" priority="2083" operator="equal">
      <formula>1</formula>
    </cfRule>
  </conditionalFormatting>
  <conditionalFormatting sqref="BG908">
    <cfRule type="cellIs" priority="2082" operator="equal">
      <formula>1</formula>
    </cfRule>
  </conditionalFormatting>
  <conditionalFormatting sqref="BF908">
    <cfRule type="cellIs" priority="2081" operator="equal">
      <formula>1</formula>
    </cfRule>
  </conditionalFormatting>
  <conditionalFormatting sqref="BJ908 BL908">
    <cfRule type="cellIs" priority="2080" operator="equal">
      <formula>1</formula>
    </cfRule>
  </conditionalFormatting>
  <conditionalFormatting sqref="BK908">
    <cfRule type="cellIs" priority="2079" operator="equal">
      <formula>1</formula>
    </cfRule>
  </conditionalFormatting>
  <conditionalFormatting sqref="BI908">
    <cfRule type="cellIs" priority="2078" operator="equal">
      <formula>1</formula>
    </cfRule>
  </conditionalFormatting>
  <conditionalFormatting sqref="BH909">
    <cfRule type="cellIs" priority="2077" operator="equal">
      <formula>1</formula>
    </cfRule>
  </conditionalFormatting>
  <conditionalFormatting sqref="BE909">
    <cfRule type="cellIs" priority="2076" operator="equal">
      <formula>1</formula>
    </cfRule>
  </conditionalFormatting>
  <conditionalFormatting sqref="BG909">
    <cfRule type="cellIs" priority="2075" operator="equal">
      <formula>1</formula>
    </cfRule>
  </conditionalFormatting>
  <conditionalFormatting sqref="BF909">
    <cfRule type="cellIs" priority="2074" operator="equal">
      <formula>1</formula>
    </cfRule>
  </conditionalFormatting>
  <conditionalFormatting sqref="BJ909 BL909">
    <cfRule type="cellIs" priority="2073" operator="equal">
      <formula>1</formula>
    </cfRule>
  </conditionalFormatting>
  <conditionalFormatting sqref="BK909">
    <cfRule type="cellIs" priority="2072" operator="equal">
      <formula>1</formula>
    </cfRule>
  </conditionalFormatting>
  <conditionalFormatting sqref="BI909">
    <cfRule type="cellIs" priority="2071" operator="equal">
      <formula>1</formula>
    </cfRule>
  </conditionalFormatting>
  <conditionalFormatting sqref="BH910">
    <cfRule type="cellIs" priority="2070" operator="equal">
      <formula>1</formula>
    </cfRule>
  </conditionalFormatting>
  <conditionalFormatting sqref="BE910">
    <cfRule type="cellIs" priority="2069" operator="equal">
      <formula>1</formula>
    </cfRule>
  </conditionalFormatting>
  <conditionalFormatting sqref="BG910">
    <cfRule type="cellIs" priority="2068" operator="equal">
      <formula>1</formula>
    </cfRule>
  </conditionalFormatting>
  <conditionalFormatting sqref="BF910">
    <cfRule type="cellIs" priority="2067" operator="equal">
      <formula>1</formula>
    </cfRule>
  </conditionalFormatting>
  <conditionalFormatting sqref="BJ910 BL910">
    <cfRule type="cellIs" priority="2066" operator="equal">
      <formula>1</formula>
    </cfRule>
  </conditionalFormatting>
  <conditionalFormatting sqref="BK910">
    <cfRule type="cellIs" priority="2065" operator="equal">
      <formula>1</formula>
    </cfRule>
  </conditionalFormatting>
  <conditionalFormatting sqref="BI910">
    <cfRule type="cellIs" priority="2064" operator="equal">
      <formula>1</formula>
    </cfRule>
  </conditionalFormatting>
  <conditionalFormatting sqref="BH911">
    <cfRule type="cellIs" priority="2063" operator="equal">
      <formula>1</formula>
    </cfRule>
  </conditionalFormatting>
  <conditionalFormatting sqref="BE911">
    <cfRule type="cellIs" priority="2062" operator="equal">
      <formula>1</formula>
    </cfRule>
  </conditionalFormatting>
  <conditionalFormatting sqref="BG911">
    <cfRule type="cellIs" priority="2061" operator="equal">
      <formula>1</formula>
    </cfRule>
  </conditionalFormatting>
  <conditionalFormatting sqref="BF911">
    <cfRule type="cellIs" priority="2060" operator="equal">
      <formula>1</formula>
    </cfRule>
  </conditionalFormatting>
  <conditionalFormatting sqref="BJ911 BL911">
    <cfRule type="cellIs" priority="2059" operator="equal">
      <formula>1</formula>
    </cfRule>
  </conditionalFormatting>
  <conditionalFormatting sqref="BK911">
    <cfRule type="cellIs" priority="2058" operator="equal">
      <formula>1</formula>
    </cfRule>
  </conditionalFormatting>
  <conditionalFormatting sqref="BI911">
    <cfRule type="cellIs" priority="2057" operator="equal">
      <formula>1</formula>
    </cfRule>
  </conditionalFormatting>
  <conditionalFormatting sqref="BH912">
    <cfRule type="cellIs" priority="2056" operator="equal">
      <formula>1</formula>
    </cfRule>
  </conditionalFormatting>
  <conditionalFormatting sqref="BE912">
    <cfRule type="cellIs" priority="2055" operator="equal">
      <formula>1</formula>
    </cfRule>
  </conditionalFormatting>
  <conditionalFormatting sqref="BG912">
    <cfRule type="cellIs" priority="2054" operator="equal">
      <formula>1</formula>
    </cfRule>
  </conditionalFormatting>
  <conditionalFormatting sqref="BF912">
    <cfRule type="cellIs" priority="2053" operator="equal">
      <formula>1</formula>
    </cfRule>
  </conditionalFormatting>
  <conditionalFormatting sqref="BJ912 BL912">
    <cfRule type="cellIs" priority="2052" operator="equal">
      <formula>1</formula>
    </cfRule>
  </conditionalFormatting>
  <conditionalFormatting sqref="BK912">
    <cfRule type="cellIs" priority="2051" operator="equal">
      <formula>1</formula>
    </cfRule>
  </conditionalFormatting>
  <conditionalFormatting sqref="BI912">
    <cfRule type="cellIs" priority="2050" operator="equal">
      <formula>1</formula>
    </cfRule>
  </conditionalFormatting>
  <conditionalFormatting sqref="BH913">
    <cfRule type="cellIs" priority="2049" operator="equal">
      <formula>1</formula>
    </cfRule>
  </conditionalFormatting>
  <conditionalFormatting sqref="BE913">
    <cfRule type="cellIs" priority="2048" operator="equal">
      <formula>1</formula>
    </cfRule>
  </conditionalFormatting>
  <conditionalFormatting sqref="BG913">
    <cfRule type="cellIs" priority="2047" operator="equal">
      <formula>1</formula>
    </cfRule>
  </conditionalFormatting>
  <conditionalFormatting sqref="BF913">
    <cfRule type="cellIs" priority="2046" operator="equal">
      <formula>1</formula>
    </cfRule>
  </conditionalFormatting>
  <conditionalFormatting sqref="BJ913 BL913">
    <cfRule type="cellIs" priority="2045" operator="equal">
      <formula>1</formula>
    </cfRule>
  </conditionalFormatting>
  <conditionalFormatting sqref="BK913">
    <cfRule type="cellIs" priority="2044" operator="equal">
      <formula>1</formula>
    </cfRule>
  </conditionalFormatting>
  <conditionalFormatting sqref="BI913">
    <cfRule type="cellIs" priority="2043" operator="equal">
      <formula>1</formula>
    </cfRule>
  </conditionalFormatting>
  <conditionalFormatting sqref="BH914">
    <cfRule type="cellIs" priority="2042" operator="equal">
      <formula>1</formula>
    </cfRule>
  </conditionalFormatting>
  <conditionalFormatting sqref="BE914">
    <cfRule type="cellIs" priority="2041" operator="equal">
      <formula>1</formula>
    </cfRule>
  </conditionalFormatting>
  <conditionalFormatting sqref="BG914">
    <cfRule type="cellIs" priority="2040" operator="equal">
      <formula>1</formula>
    </cfRule>
  </conditionalFormatting>
  <conditionalFormatting sqref="BF914">
    <cfRule type="cellIs" priority="2039" operator="equal">
      <formula>1</formula>
    </cfRule>
  </conditionalFormatting>
  <conditionalFormatting sqref="BJ914 BL914">
    <cfRule type="cellIs" priority="2038" operator="equal">
      <formula>1</formula>
    </cfRule>
  </conditionalFormatting>
  <conditionalFormatting sqref="BK914">
    <cfRule type="cellIs" priority="2037" operator="equal">
      <formula>1</formula>
    </cfRule>
  </conditionalFormatting>
  <conditionalFormatting sqref="BI914">
    <cfRule type="cellIs" priority="2036" operator="equal">
      <formula>1</formula>
    </cfRule>
  </conditionalFormatting>
  <conditionalFormatting sqref="BH915">
    <cfRule type="cellIs" priority="2035" operator="equal">
      <formula>1</formula>
    </cfRule>
  </conditionalFormatting>
  <conditionalFormatting sqref="BE915">
    <cfRule type="cellIs" priority="2034" operator="equal">
      <formula>1</formula>
    </cfRule>
  </conditionalFormatting>
  <conditionalFormatting sqref="BG915">
    <cfRule type="cellIs" priority="2033" operator="equal">
      <formula>1</formula>
    </cfRule>
  </conditionalFormatting>
  <conditionalFormatting sqref="BF915">
    <cfRule type="cellIs" priority="2032" operator="equal">
      <formula>1</formula>
    </cfRule>
  </conditionalFormatting>
  <conditionalFormatting sqref="BJ915 BL915">
    <cfRule type="cellIs" priority="2031" operator="equal">
      <formula>1</formula>
    </cfRule>
  </conditionalFormatting>
  <conditionalFormatting sqref="BK915">
    <cfRule type="cellIs" priority="2030" operator="equal">
      <formula>1</formula>
    </cfRule>
  </conditionalFormatting>
  <conditionalFormatting sqref="BI915">
    <cfRule type="cellIs" priority="2029" operator="equal">
      <formula>1</formula>
    </cfRule>
  </conditionalFormatting>
  <conditionalFormatting sqref="BH916">
    <cfRule type="cellIs" priority="2028" operator="equal">
      <formula>1</formula>
    </cfRule>
  </conditionalFormatting>
  <conditionalFormatting sqref="BE916">
    <cfRule type="cellIs" priority="2027" operator="equal">
      <formula>1</formula>
    </cfRule>
  </conditionalFormatting>
  <conditionalFormatting sqref="BG916">
    <cfRule type="cellIs" priority="2026" operator="equal">
      <formula>1</formula>
    </cfRule>
  </conditionalFormatting>
  <conditionalFormatting sqref="BF916">
    <cfRule type="cellIs" priority="2025" operator="equal">
      <formula>1</formula>
    </cfRule>
  </conditionalFormatting>
  <conditionalFormatting sqref="BJ916 BL916">
    <cfRule type="cellIs" priority="2024" operator="equal">
      <formula>1</formula>
    </cfRule>
  </conditionalFormatting>
  <conditionalFormatting sqref="BK916">
    <cfRule type="cellIs" priority="2023" operator="equal">
      <formula>1</formula>
    </cfRule>
  </conditionalFormatting>
  <conditionalFormatting sqref="BI916">
    <cfRule type="cellIs" priority="2022" operator="equal">
      <formula>1</formula>
    </cfRule>
  </conditionalFormatting>
  <conditionalFormatting sqref="BH917">
    <cfRule type="cellIs" priority="2021" operator="equal">
      <formula>1</formula>
    </cfRule>
  </conditionalFormatting>
  <conditionalFormatting sqref="BE917">
    <cfRule type="cellIs" priority="2020" operator="equal">
      <formula>1</formula>
    </cfRule>
  </conditionalFormatting>
  <conditionalFormatting sqref="BG917">
    <cfRule type="cellIs" priority="2019" operator="equal">
      <formula>1</formula>
    </cfRule>
  </conditionalFormatting>
  <conditionalFormatting sqref="BF917">
    <cfRule type="cellIs" priority="2018" operator="equal">
      <formula>1</formula>
    </cfRule>
  </conditionalFormatting>
  <conditionalFormatting sqref="BJ917 BL917">
    <cfRule type="cellIs" priority="2017" operator="equal">
      <formula>1</formula>
    </cfRule>
  </conditionalFormatting>
  <conditionalFormatting sqref="BK917">
    <cfRule type="cellIs" priority="2016" operator="equal">
      <formula>1</formula>
    </cfRule>
  </conditionalFormatting>
  <conditionalFormatting sqref="BI917">
    <cfRule type="cellIs" priority="2015" operator="equal">
      <formula>1</formula>
    </cfRule>
  </conditionalFormatting>
  <conditionalFormatting sqref="BH918">
    <cfRule type="cellIs" priority="2014" operator="equal">
      <formula>1</formula>
    </cfRule>
  </conditionalFormatting>
  <conditionalFormatting sqref="BE918">
    <cfRule type="cellIs" priority="2013" operator="equal">
      <formula>1</formula>
    </cfRule>
  </conditionalFormatting>
  <conditionalFormatting sqref="BG918">
    <cfRule type="cellIs" priority="2012" operator="equal">
      <formula>1</formula>
    </cfRule>
  </conditionalFormatting>
  <conditionalFormatting sqref="BF918">
    <cfRule type="cellIs" priority="2011" operator="equal">
      <formula>1</formula>
    </cfRule>
  </conditionalFormatting>
  <conditionalFormatting sqref="BJ918 BL918">
    <cfRule type="cellIs" priority="2010" operator="equal">
      <formula>1</formula>
    </cfRule>
  </conditionalFormatting>
  <conditionalFormatting sqref="BK918">
    <cfRule type="cellIs" priority="2009" operator="equal">
      <formula>1</formula>
    </cfRule>
  </conditionalFormatting>
  <conditionalFormatting sqref="BI918">
    <cfRule type="cellIs" priority="2008" operator="equal">
      <formula>1</formula>
    </cfRule>
  </conditionalFormatting>
  <conditionalFormatting sqref="BH919">
    <cfRule type="cellIs" priority="2007" operator="equal">
      <formula>1</formula>
    </cfRule>
  </conditionalFormatting>
  <conditionalFormatting sqref="BE919">
    <cfRule type="cellIs" priority="2006" operator="equal">
      <formula>1</formula>
    </cfRule>
  </conditionalFormatting>
  <conditionalFormatting sqref="BG919">
    <cfRule type="cellIs" priority="2005" operator="equal">
      <formula>1</formula>
    </cfRule>
  </conditionalFormatting>
  <conditionalFormatting sqref="BF919">
    <cfRule type="cellIs" priority="2004" operator="equal">
      <formula>1</formula>
    </cfRule>
  </conditionalFormatting>
  <conditionalFormatting sqref="BJ919 BL919">
    <cfRule type="cellIs" priority="2003" operator="equal">
      <formula>1</formula>
    </cfRule>
  </conditionalFormatting>
  <conditionalFormatting sqref="BK919">
    <cfRule type="cellIs" priority="2002" operator="equal">
      <formula>1</formula>
    </cfRule>
  </conditionalFormatting>
  <conditionalFormatting sqref="BI919">
    <cfRule type="cellIs" priority="2001" operator="equal">
      <formula>1</formula>
    </cfRule>
  </conditionalFormatting>
  <conditionalFormatting sqref="BH920">
    <cfRule type="cellIs" priority="2000" operator="equal">
      <formula>1</formula>
    </cfRule>
  </conditionalFormatting>
  <conditionalFormatting sqref="BE920">
    <cfRule type="cellIs" priority="1999" operator="equal">
      <formula>1</formula>
    </cfRule>
  </conditionalFormatting>
  <conditionalFormatting sqref="BG920">
    <cfRule type="cellIs" priority="1998" operator="equal">
      <formula>1</formula>
    </cfRule>
  </conditionalFormatting>
  <conditionalFormatting sqref="BF920">
    <cfRule type="cellIs" priority="1997" operator="equal">
      <formula>1</formula>
    </cfRule>
  </conditionalFormatting>
  <conditionalFormatting sqref="BJ920 BL920">
    <cfRule type="cellIs" priority="1996" operator="equal">
      <formula>1</formula>
    </cfRule>
  </conditionalFormatting>
  <conditionalFormatting sqref="BK920">
    <cfRule type="cellIs" priority="1995" operator="equal">
      <formula>1</formula>
    </cfRule>
  </conditionalFormatting>
  <conditionalFormatting sqref="BI920">
    <cfRule type="cellIs" priority="1994" operator="equal">
      <formula>1</formula>
    </cfRule>
  </conditionalFormatting>
  <conditionalFormatting sqref="BH921">
    <cfRule type="cellIs" priority="1993" operator="equal">
      <formula>1</formula>
    </cfRule>
  </conditionalFormatting>
  <conditionalFormatting sqref="BE921">
    <cfRule type="cellIs" priority="1992" operator="equal">
      <formula>1</formula>
    </cfRule>
  </conditionalFormatting>
  <conditionalFormatting sqref="BG921">
    <cfRule type="cellIs" priority="1991" operator="equal">
      <formula>1</formula>
    </cfRule>
  </conditionalFormatting>
  <conditionalFormatting sqref="BF921">
    <cfRule type="cellIs" priority="1990" operator="equal">
      <formula>1</formula>
    </cfRule>
  </conditionalFormatting>
  <conditionalFormatting sqref="BJ921 BL921">
    <cfRule type="cellIs" priority="1989" operator="equal">
      <formula>1</formula>
    </cfRule>
  </conditionalFormatting>
  <conditionalFormatting sqref="BK921">
    <cfRule type="cellIs" priority="1988" operator="equal">
      <formula>1</formula>
    </cfRule>
  </conditionalFormatting>
  <conditionalFormatting sqref="BI921">
    <cfRule type="cellIs" priority="1987" operator="equal">
      <formula>1</formula>
    </cfRule>
  </conditionalFormatting>
  <conditionalFormatting sqref="BH922">
    <cfRule type="cellIs" priority="1986" operator="equal">
      <formula>1</formula>
    </cfRule>
  </conditionalFormatting>
  <conditionalFormatting sqref="BE922">
    <cfRule type="cellIs" priority="1985" operator="equal">
      <formula>1</formula>
    </cfRule>
  </conditionalFormatting>
  <conditionalFormatting sqref="BG922">
    <cfRule type="cellIs" priority="1984" operator="equal">
      <formula>1</formula>
    </cfRule>
  </conditionalFormatting>
  <conditionalFormatting sqref="BF922">
    <cfRule type="cellIs" priority="1983" operator="equal">
      <formula>1</formula>
    </cfRule>
  </conditionalFormatting>
  <conditionalFormatting sqref="BJ922 BL922">
    <cfRule type="cellIs" priority="1982" operator="equal">
      <formula>1</formula>
    </cfRule>
  </conditionalFormatting>
  <conditionalFormatting sqref="BK922">
    <cfRule type="cellIs" priority="1981" operator="equal">
      <formula>1</formula>
    </cfRule>
  </conditionalFormatting>
  <conditionalFormatting sqref="BI922">
    <cfRule type="cellIs" priority="1980" operator="equal">
      <formula>1</formula>
    </cfRule>
  </conditionalFormatting>
  <conditionalFormatting sqref="BH923">
    <cfRule type="cellIs" priority="1979" operator="equal">
      <formula>1</formula>
    </cfRule>
  </conditionalFormatting>
  <conditionalFormatting sqref="BE923">
    <cfRule type="cellIs" priority="1978" operator="equal">
      <formula>1</formula>
    </cfRule>
  </conditionalFormatting>
  <conditionalFormatting sqref="BG923">
    <cfRule type="cellIs" priority="1977" operator="equal">
      <formula>1</formula>
    </cfRule>
  </conditionalFormatting>
  <conditionalFormatting sqref="BF923">
    <cfRule type="cellIs" priority="1976" operator="equal">
      <formula>1</formula>
    </cfRule>
  </conditionalFormatting>
  <conditionalFormatting sqref="BJ923 BL923">
    <cfRule type="cellIs" priority="1975" operator="equal">
      <formula>1</formula>
    </cfRule>
  </conditionalFormatting>
  <conditionalFormatting sqref="BK923">
    <cfRule type="cellIs" priority="1974" operator="equal">
      <formula>1</formula>
    </cfRule>
  </conditionalFormatting>
  <conditionalFormatting sqref="BI923">
    <cfRule type="cellIs" priority="1973" operator="equal">
      <formula>1</formula>
    </cfRule>
  </conditionalFormatting>
  <conditionalFormatting sqref="BH924">
    <cfRule type="cellIs" priority="1972" operator="equal">
      <formula>1</formula>
    </cfRule>
  </conditionalFormatting>
  <conditionalFormatting sqref="BE924">
    <cfRule type="cellIs" priority="1971" operator="equal">
      <formula>1</formula>
    </cfRule>
  </conditionalFormatting>
  <conditionalFormatting sqref="BG924">
    <cfRule type="cellIs" priority="1970" operator="equal">
      <formula>1</formula>
    </cfRule>
  </conditionalFormatting>
  <conditionalFormatting sqref="BF924">
    <cfRule type="cellIs" priority="1969" operator="equal">
      <formula>1</formula>
    </cfRule>
  </conditionalFormatting>
  <conditionalFormatting sqref="BJ924 BL924">
    <cfRule type="cellIs" priority="1968" operator="equal">
      <formula>1</formula>
    </cfRule>
  </conditionalFormatting>
  <conditionalFormatting sqref="BK924">
    <cfRule type="cellIs" priority="1967" operator="equal">
      <formula>1</formula>
    </cfRule>
  </conditionalFormatting>
  <conditionalFormatting sqref="BI924">
    <cfRule type="cellIs" priority="1966" operator="equal">
      <formula>1</formula>
    </cfRule>
  </conditionalFormatting>
  <conditionalFormatting sqref="BH925">
    <cfRule type="cellIs" priority="1965" operator="equal">
      <formula>1</formula>
    </cfRule>
  </conditionalFormatting>
  <conditionalFormatting sqref="BE925">
    <cfRule type="cellIs" priority="1964" operator="equal">
      <formula>1</formula>
    </cfRule>
  </conditionalFormatting>
  <conditionalFormatting sqref="BG925">
    <cfRule type="cellIs" priority="1963" operator="equal">
      <formula>1</formula>
    </cfRule>
  </conditionalFormatting>
  <conditionalFormatting sqref="BF925">
    <cfRule type="cellIs" priority="1962" operator="equal">
      <formula>1</formula>
    </cfRule>
  </conditionalFormatting>
  <conditionalFormatting sqref="BJ925 BL925">
    <cfRule type="cellIs" priority="1961" operator="equal">
      <formula>1</formula>
    </cfRule>
  </conditionalFormatting>
  <conditionalFormatting sqref="BK925">
    <cfRule type="cellIs" priority="1960" operator="equal">
      <formula>1</formula>
    </cfRule>
  </conditionalFormatting>
  <conditionalFormatting sqref="BI925">
    <cfRule type="cellIs" priority="1959" operator="equal">
      <formula>1</formula>
    </cfRule>
  </conditionalFormatting>
  <conditionalFormatting sqref="BH926">
    <cfRule type="cellIs" priority="1958" operator="equal">
      <formula>1</formula>
    </cfRule>
  </conditionalFormatting>
  <conditionalFormatting sqref="BE926">
    <cfRule type="cellIs" priority="1957" operator="equal">
      <formula>1</formula>
    </cfRule>
  </conditionalFormatting>
  <conditionalFormatting sqref="BG926">
    <cfRule type="cellIs" priority="1956" operator="equal">
      <formula>1</formula>
    </cfRule>
  </conditionalFormatting>
  <conditionalFormatting sqref="BF926">
    <cfRule type="cellIs" priority="1955" operator="equal">
      <formula>1</formula>
    </cfRule>
  </conditionalFormatting>
  <conditionalFormatting sqref="BJ926 BL926">
    <cfRule type="cellIs" priority="1954" operator="equal">
      <formula>1</formula>
    </cfRule>
  </conditionalFormatting>
  <conditionalFormatting sqref="BK926">
    <cfRule type="cellIs" priority="1953" operator="equal">
      <formula>1</formula>
    </cfRule>
  </conditionalFormatting>
  <conditionalFormatting sqref="BI926">
    <cfRule type="cellIs" priority="1952" operator="equal">
      <formula>1</formula>
    </cfRule>
  </conditionalFormatting>
  <conditionalFormatting sqref="BH927">
    <cfRule type="cellIs" priority="1951" operator="equal">
      <formula>1</formula>
    </cfRule>
  </conditionalFormatting>
  <conditionalFormatting sqref="BE927">
    <cfRule type="cellIs" priority="1950" operator="equal">
      <formula>1</formula>
    </cfRule>
  </conditionalFormatting>
  <conditionalFormatting sqref="BG927">
    <cfRule type="cellIs" priority="1949" operator="equal">
      <formula>1</formula>
    </cfRule>
  </conditionalFormatting>
  <conditionalFormatting sqref="BF927">
    <cfRule type="cellIs" priority="1948" operator="equal">
      <formula>1</formula>
    </cfRule>
  </conditionalFormatting>
  <conditionalFormatting sqref="BJ927 BL927">
    <cfRule type="cellIs" priority="1947" operator="equal">
      <formula>1</formula>
    </cfRule>
  </conditionalFormatting>
  <conditionalFormatting sqref="BK927">
    <cfRule type="cellIs" priority="1946" operator="equal">
      <formula>1</formula>
    </cfRule>
  </conditionalFormatting>
  <conditionalFormatting sqref="BI927">
    <cfRule type="cellIs" priority="1945" operator="equal">
      <formula>1</formula>
    </cfRule>
  </conditionalFormatting>
  <conditionalFormatting sqref="BH928">
    <cfRule type="cellIs" priority="1944" operator="equal">
      <formula>1</formula>
    </cfRule>
  </conditionalFormatting>
  <conditionalFormatting sqref="BE928">
    <cfRule type="cellIs" priority="1943" operator="equal">
      <formula>1</formula>
    </cfRule>
  </conditionalFormatting>
  <conditionalFormatting sqref="BG928">
    <cfRule type="cellIs" priority="1942" operator="equal">
      <formula>1</formula>
    </cfRule>
  </conditionalFormatting>
  <conditionalFormatting sqref="BF928">
    <cfRule type="cellIs" priority="1941" operator="equal">
      <formula>1</formula>
    </cfRule>
  </conditionalFormatting>
  <conditionalFormatting sqref="BJ928 BL928">
    <cfRule type="cellIs" priority="1940" operator="equal">
      <formula>1</formula>
    </cfRule>
  </conditionalFormatting>
  <conditionalFormatting sqref="BK928">
    <cfRule type="cellIs" priority="1939" operator="equal">
      <formula>1</formula>
    </cfRule>
  </conditionalFormatting>
  <conditionalFormatting sqref="BI928">
    <cfRule type="cellIs" priority="1938" operator="equal">
      <formula>1</formula>
    </cfRule>
  </conditionalFormatting>
  <conditionalFormatting sqref="BH929">
    <cfRule type="cellIs" priority="1937" operator="equal">
      <formula>1</formula>
    </cfRule>
  </conditionalFormatting>
  <conditionalFormatting sqref="BE929">
    <cfRule type="cellIs" priority="1936" operator="equal">
      <formula>1</formula>
    </cfRule>
  </conditionalFormatting>
  <conditionalFormatting sqref="BG929">
    <cfRule type="cellIs" priority="1935" operator="equal">
      <formula>1</formula>
    </cfRule>
  </conditionalFormatting>
  <conditionalFormatting sqref="BF929">
    <cfRule type="cellIs" priority="1934" operator="equal">
      <formula>1</formula>
    </cfRule>
  </conditionalFormatting>
  <conditionalFormatting sqref="BJ929 BL929">
    <cfRule type="cellIs" priority="1933" operator="equal">
      <formula>1</formula>
    </cfRule>
  </conditionalFormatting>
  <conditionalFormatting sqref="BK929">
    <cfRule type="cellIs" priority="1932" operator="equal">
      <formula>1</formula>
    </cfRule>
  </conditionalFormatting>
  <conditionalFormatting sqref="BI929">
    <cfRule type="cellIs" priority="1931" operator="equal">
      <formula>1</formula>
    </cfRule>
  </conditionalFormatting>
  <conditionalFormatting sqref="BH930">
    <cfRule type="cellIs" priority="1930" operator="equal">
      <formula>1</formula>
    </cfRule>
  </conditionalFormatting>
  <conditionalFormatting sqref="BE930">
    <cfRule type="cellIs" priority="1929" operator="equal">
      <formula>1</formula>
    </cfRule>
  </conditionalFormatting>
  <conditionalFormatting sqref="BG930">
    <cfRule type="cellIs" priority="1928" operator="equal">
      <formula>1</formula>
    </cfRule>
  </conditionalFormatting>
  <conditionalFormatting sqref="BF930">
    <cfRule type="cellIs" priority="1927" operator="equal">
      <formula>1</formula>
    </cfRule>
  </conditionalFormatting>
  <conditionalFormatting sqref="BJ930 BL930">
    <cfRule type="cellIs" priority="1926" operator="equal">
      <formula>1</formula>
    </cfRule>
  </conditionalFormatting>
  <conditionalFormatting sqref="BK930">
    <cfRule type="cellIs" priority="1925" operator="equal">
      <formula>1</formula>
    </cfRule>
  </conditionalFormatting>
  <conditionalFormatting sqref="BI930">
    <cfRule type="cellIs" priority="1924" operator="equal">
      <formula>1</formula>
    </cfRule>
  </conditionalFormatting>
  <conditionalFormatting sqref="BH931">
    <cfRule type="cellIs" priority="1923" operator="equal">
      <formula>1</formula>
    </cfRule>
  </conditionalFormatting>
  <conditionalFormatting sqref="BE931">
    <cfRule type="cellIs" priority="1922" operator="equal">
      <formula>1</formula>
    </cfRule>
  </conditionalFormatting>
  <conditionalFormatting sqref="BG931">
    <cfRule type="cellIs" priority="1921" operator="equal">
      <formula>1</formula>
    </cfRule>
  </conditionalFormatting>
  <conditionalFormatting sqref="BF931">
    <cfRule type="cellIs" priority="1920" operator="equal">
      <formula>1</formula>
    </cfRule>
  </conditionalFormatting>
  <conditionalFormatting sqref="BJ931 BL931">
    <cfRule type="cellIs" priority="1919" operator="equal">
      <formula>1</formula>
    </cfRule>
  </conditionalFormatting>
  <conditionalFormatting sqref="BK931">
    <cfRule type="cellIs" priority="1918" operator="equal">
      <formula>1</formula>
    </cfRule>
  </conditionalFormatting>
  <conditionalFormatting sqref="BI931">
    <cfRule type="cellIs" priority="1917" operator="equal">
      <formula>1</formula>
    </cfRule>
  </conditionalFormatting>
  <conditionalFormatting sqref="BH932">
    <cfRule type="cellIs" priority="1916" operator="equal">
      <formula>1</formula>
    </cfRule>
  </conditionalFormatting>
  <conditionalFormatting sqref="BE932">
    <cfRule type="cellIs" priority="1915" operator="equal">
      <formula>1</formula>
    </cfRule>
  </conditionalFormatting>
  <conditionalFormatting sqref="BG932">
    <cfRule type="cellIs" priority="1914" operator="equal">
      <formula>1</formula>
    </cfRule>
  </conditionalFormatting>
  <conditionalFormatting sqref="BF932">
    <cfRule type="cellIs" priority="1913" operator="equal">
      <formula>1</formula>
    </cfRule>
  </conditionalFormatting>
  <conditionalFormatting sqref="BJ932 BL932">
    <cfRule type="cellIs" priority="1912" operator="equal">
      <formula>1</formula>
    </cfRule>
  </conditionalFormatting>
  <conditionalFormatting sqref="BK932">
    <cfRule type="cellIs" priority="1911" operator="equal">
      <formula>1</formula>
    </cfRule>
  </conditionalFormatting>
  <conditionalFormatting sqref="BI932">
    <cfRule type="cellIs" priority="1910" operator="equal">
      <formula>1</formula>
    </cfRule>
  </conditionalFormatting>
  <conditionalFormatting sqref="BH933">
    <cfRule type="cellIs" priority="1909" operator="equal">
      <formula>1</formula>
    </cfRule>
  </conditionalFormatting>
  <conditionalFormatting sqref="BE933">
    <cfRule type="cellIs" priority="1908" operator="equal">
      <formula>1</formula>
    </cfRule>
  </conditionalFormatting>
  <conditionalFormatting sqref="BG933">
    <cfRule type="cellIs" priority="1907" operator="equal">
      <formula>1</formula>
    </cfRule>
  </conditionalFormatting>
  <conditionalFormatting sqref="BF933">
    <cfRule type="cellIs" priority="1906" operator="equal">
      <formula>1</formula>
    </cfRule>
  </conditionalFormatting>
  <conditionalFormatting sqref="BJ933 BL933">
    <cfRule type="cellIs" priority="1905" operator="equal">
      <formula>1</formula>
    </cfRule>
  </conditionalFormatting>
  <conditionalFormatting sqref="BK933">
    <cfRule type="cellIs" priority="1904" operator="equal">
      <formula>1</formula>
    </cfRule>
  </conditionalFormatting>
  <conditionalFormatting sqref="BI933">
    <cfRule type="cellIs" priority="1903" operator="equal">
      <formula>1</formula>
    </cfRule>
  </conditionalFormatting>
  <conditionalFormatting sqref="BH934">
    <cfRule type="cellIs" priority="1902" operator="equal">
      <formula>1</formula>
    </cfRule>
  </conditionalFormatting>
  <conditionalFormatting sqref="BE934">
    <cfRule type="cellIs" priority="1901" operator="equal">
      <formula>1</formula>
    </cfRule>
  </conditionalFormatting>
  <conditionalFormatting sqref="BG934">
    <cfRule type="cellIs" priority="1900" operator="equal">
      <formula>1</formula>
    </cfRule>
  </conditionalFormatting>
  <conditionalFormatting sqref="BF934">
    <cfRule type="cellIs" priority="1899" operator="equal">
      <formula>1</formula>
    </cfRule>
  </conditionalFormatting>
  <conditionalFormatting sqref="BJ934 BL934">
    <cfRule type="cellIs" priority="1898" operator="equal">
      <formula>1</formula>
    </cfRule>
  </conditionalFormatting>
  <conditionalFormatting sqref="BK934">
    <cfRule type="cellIs" priority="1897" operator="equal">
      <formula>1</formula>
    </cfRule>
  </conditionalFormatting>
  <conditionalFormatting sqref="BI934">
    <cfRule type="cellIs" priority="1896" operator="equal">
      <formula>1</formula>
    </cfRule>
  </conditionalFormatting>
  <conditionalFormatting sqref="BH935">
    <cfRule type="cellIs" priority="1895" operator="equal">
      <formula>1</formula>
    </cfRule>
  </conditionalFormatting>
  <conditionalFormatting sqref="BE935">
    <cfRule type="cellIs" priority="1894" operator="equal">
      <formula>1</formula>
    </cfRule>
  </conditionalFormatting>
  <conditionalFormatting sqref="BG935">
    <cfRule type="cellIs" priority="1893" operator="equal">
      <formula>1</formula>
    </cfRule>
  </conditionalFormatting>
  <conditionalFormatting sqref="BF935">
    <cfRule type="cellIs" priority="1892" operator="equal">
      <formula>1</formula>
    </cfRule>
  </conditionalFormatting>
  <conditionalFormatting sqref="BJ935 BL935">
    <cfRule type="cellIs" priority="1891" operator="equal">
      <formula>1</formula>
    </cfRule>
  </conditionalFormatting>
  <conditionalFormatting sqref="BK935">
    <cfRule type="cellIs" priority="1890" operator="equal">
      <formula>1</formula>
    </cfRule>
  </conditionalFormatting>
  <conditionalFormatting sqref="BI935">
    <cfRule type="cellIs" priority="1889" operator="equal">
      <formula>1</formula>
    </cfRule>
  </conditionalFormatting>
  <conditionalFormatting sqref="BH936">
    <cfRule type="cellIs" priority="1888" operator="equal">
      <formula>1</formula>
    </cfRule>
  </conditionalFormatting>
  <conditionalFormatting sqref="BE936">
    <cfRule type="cellIs" priority="1887" operator="equal">
      <formula>1</formula>
    </cfRule>
  </conditionalFormatting>
  <conditionalFormatting sqref="BG936">
    <cfRule type="cellIs" priority="1886" operator="equal">
      <formula>1</formula>
    </cfRule>
  </conditionalFormatting>
  <conditionalFormatting sqref="BF936">
    <cfRule type="cellIs" priority="1885" operator="equal">
      <formula>1</formula>
    </cfRule>
  </conditionalFormatting>
  <conditionalFormatting sqref="BJ936 BL936">
    <cfRule type="cellIs" priority="1884" operator="equal">
      <formula>1</formula>
    </cfRule>
  </conditionalFormatting>
  <conditionalFormatting sqref="BK936">
    <cfRule type="cellIs" priority="1883" operator="equal">
      <formula>1</formula>
    </cfRule>
  </conditionalFormatting>
  <conditionalFormatting sqref="BI936">
    <cfRule type="cellIs" priority="1882" operator="equal">
      <formula>1</formula>
    </cfRule>
  </conditionalFormatting>
  <conditionalFormatting sqref="BH937">
    <cfRule type="cellIs" priority="1881" operator="equal">
      <formula>1</formula>
    </cfRule>
  </conditionalFormatting>
  <conditionalFormatting sqref="BE937">
    <cfRule type="cellIs" priority="1880" operator="equal">
      <formula>1</formula>
    </cfRule>
  </conditionalFormatting>
  <conditionalFormatting sqref="BG937">
    <cfRule type="cellIs" priority="1879" operator="equal">
      <formula>1</formula>
    </cfRule>
  </conditionalFormatting>
  <conditionalFormatting sqref="BF937">
    <cfRule type="cellIs" priority="1878" operator="equal">
      <formula>1</formula>
    </cfRule>
  </conditionalFormatting>
  <conditionalFormatting sqref="BJ937 BL937">
    <cfRule type="cellIs" priority="1877" operator="equal">
      <formula>1</formula>
    </cfRule>
  </conditionalFormatting>
  <conditionalFormatting sqref="BK937">
    <cfRule type="cellIs" priority="1876" operator="equal">
      <formula>1</formula>
    </cfRule>
  </conditionalFormatting>
  <conditionalFormatting sqref="BI937">
    <cfRule type="cellIs" priority="1875" operator="equal">
      <formula>1</formula>
    </cfRule>
  </conditionalFormatting>
  <conditionalFormatting sqref="BH938">
    <cfRule type="cellIs" priority="1874" operator="equal">
      <formula>1</formula>
    </cfRule>
  </conditionalFormatting>
  <conditionalFormatting sqref="BE938">
    <cfRule type="cellIs" priority="1873" operator="equal">
      <formula>1</formula>
    </cfRule>
  </conditionalFormatting>
  <conditionalFormatting sqref="BG938">
    <cfRule type="cellIs" priority="1872" operator="equal">
      <formula>1</formula>
    </cfRule>
  </conditionalFormatting>
  <conditionalFormatting sqref="BF938">
    <cfRule type="cellIs" priority="1871" operator="equal">
      <formula>1</formula>
    </cfRule>
  </conditionalFormatting>
  <conditionalFormatting sqref="BJ938 BL938">
    <cfRule type="cellIs" priority="1870" operator="equal">
      <formula>1</formula>
    </cfRule>
  </conditionalFormatting>
  <conditionalFormatting sqref="BK938">
    <cfRule type="cellIs" priority="1869" operator="equal">
      <formula>1</formula>
    </cfRule>
  </conditionalFormatting>
  <conditionalFormatting sqref="BI938">
    <cfRule type="cellIs" priority="1868" operator="equal">
      <formula>1</formula>
    </cfRule>
  </conditionalFormatting>
  <conditionalFormatting sqref="BH939">
    <cfRule type="cellIs" priority="1867" operator="equal">
      <formula>1</formula>
    </cfRule>
  </conditionalFormatting>
  <conditionalFormatting sqref="BE939">
    <cfRule type="cellIs" priority="1866" operator="equal">
      <formula>1</formula>
    </cfRule>
  </conditionalFormatting>
  <conditionalFormatting sqref="BG939">
    <cfRule type="cellIs" priority="1865" operator="equal">
      <formula>1</formula>
    </cfRule>
  </conditionalFormatting>
  <conditionalFormatting sqref="BF939">
    <cfRule type="cellIs" priority="1864" operator="equal">
      <formula>1</formula>
    </cfRule>
  </conditionalFormatting>
  <conditionalFormatting sqref="BJ939 BL939">
    <cfRule type="cellIs" priority="1863" operator="equal">
      <formula>1</formula>
    </cfRule>
  </conditionalFormatting>
  <conditionalFormatting sqref="BK939">
    <cfRule type="cellIs" priority="1862" operator="equal">
      <formula>1</formula>
    </cfRule>
  </conditionalFormatting>
  <conditionalFormatting sqref="BI939">
    <cfRule type="cellIs" priority="1861" operator="equal">
      <formula>1</formula>
    </cfRule>
  </conditionalFormatting>
  <conditionalFormatting sqref="BH940">
    <cfRule type="cellIs" priority="1860" operator="equal">
      <formula>1</formula>
    </cfRule>
  </conditionalFormatting>
  <conditionalFormatting sqref="BE940">
    <cfRule type="cellIs" priority="1859" operator="equal">
      <formula>1</formula>
    </cfRule>
  </conditionalFormatting>
  <conditionalFormatting sqref="BG940">
    <cfRule type="cellIs" priority="1858" operator="equal">
      <formula>1</formula>
    </cfRule>
  </conditionalFormatting>
  <conditionalFormatting sqref="BF940">
    <cfRule type="cellIs" priority="1857" operator="equal">
      <formula>1</formula>
    </cfRule>
  </conditionalFormatting>
  <conditionalFormatting sqref="BJ940 BL940">
    <cfRule type="cellIs" priority="1856" operator="equal">
      <formula>1</formula>
    </cfRule>
  </conditionalFormatting>
  <conditionalFormatting sqref="BK940">
    <cfRule type="cellIs" priority="1855" operator="equal">
      <formula>1</formula>
    </cfRule>
  </conditionalFormatting>
  <conditionalFormatting sqref="BI940">
    <cfRule type="cellIs" priority="1854" operator="equal">
      <formula>1</formula>
    </cfRule>
  </conditionalFormatting>
  <conditionalFormatting sqref="BH941">
    <cfRule type="cellIs" priority="1853" operator="equal">
      <formula>1</formula>
    </cfRule>
  </conditionalFormatting>
  <conditionalFormatting sqref="BE941">
    <cfRule type="cellIs" priority="1852" operator="equal">
      <formula>1</formula>
    </cfRule>
  </conditionalFormatting>
  <conditionalFormatting sqref="BG941">
    <cfRule type="cellIs" priority="1851" operator="equal">
      <formula>1</formula>
    </cfRule>
  </conditionalFormatting>
  <conditionalFormatting sqref="BF941">
    <cfRule type="cellIs" priority="1850" operator="equal">
      <formula>1</formula>
    </cfRule>
  </conditionalFormatting>
  <conditionalFormatting sqref="BJ941 BL941">
    <cfRule type="cellIs" priority="1849" operator="equal">
      <formula>1</formula>
    </cfRule>
  </conditionalFormatting>
  <conditionalFormatting sqref="BK941">
    <cfRule type="cellIs" priority="1848" operator="equal">
      <formula>1</formula>
    </cfRule>
  </conditionalFormatting>
  <conditionalFormatting sqref="BI941">
    <cfRule type="cellIs" priority="1847" operator="equal">
      <formula>1</formula>
    </cfRule>
  </conditionalFormatting>
  <conditionalFormatting sqref="BH942">
    <cfRule type="cellIs" priority="1846" operator="equal">
      <formula>1</formula>
    </cfRule>
  </conditionalFormatting>
  <conditionalFormatting sqref="BE942">
    <cfRule type="cellIs" priority="1845" operator="equal">
      <formula>1</formula>
    </cfRule>
  </conditionalFormatting>
  <conditionalFormatting sqref="BG942">
    <cfRule type="cellIs" priority="1844" operator="equal">
      <formula>1</formula>
    </cfRule>
  </conditionalFormatting>
  <conditionalFormatting sqref="BF942">
    <cfRule type="cellIs" priority="1843" operator="equal">
      <formula>1</formula>
    </cfRule>
  </conditionalFormatting>
  <conditionalFormatting sqref="BJ942 BL942">
    <cfRule type="cellIs" priority="1842" operator="equal">
      <formula>1</formula>
    </cfRule>
  </conditionalFormatting>
  <conditionalFormatting sqref="BK942">
    <cfRule type="cellIs" priority="1841" operator="equal">
      <formula>1</formula>
    </cfRule>
  </conditionalFormatting>
  <conditionalFormatting sqref="BI942">
    <cfRule type="cellIs" priority="1840" operator="equal">
      <formula>1</formula>
    </cfRule>
  </conditionalFormatting>
  <conditionalFormatting sqref="BH943">
    <cfRule type="cellIs" priority="1839" operator="equal">
      <formula>1</formula>
    </cfRule>
  </conditionalFormatting>
  <conditionalFormatting sqref="BE943">
    <cfRule type="cellIs" priority="1838" operator="equal">
      <formula>1</formula>
    </cfRule>
  </conditionalFormatting>
  <conditionalFormatting sqref="BG943">
    <cfRule type="cellIs" priority="1837" operator="equal">
      <formula>1</formula>
    </cfRule>
  </conditionalFormatting>
  <conditionalFormatting sqref="BF943">
    <cfRule type="cellIs" priority="1836" operator="equal">
      <formula>1</formula>
    </cfRule>
  </conditionalFormatting>
  <conditionalFormatting sqref="BJ943 BL943">
    <cfRule type="cellIs" priority="1835" operator="equal">
      <formula>1</formula>
    </cfRule>
  </conditionalFormatting>
  <conditionalFormatting sqref="BK943">
    <cfRule type="cellIs" priority="1834" operator="equal">
      <formula>1</formula>
    </cfRule>
  </conditionalFormatting>
  <conditionalFormatting sqref="BI943">
    <cfRule type="cellIs" priority="1833" operator="equal">
      <formula>1</formula>
    </cfRule>
  </conditionalFormatting>
  <conditionalFormatting sqref="BH944">
    <cfRule type="cellIs" priority="1832" operator="equal">
      <formula>1</formula>
    </cfRule>
  </conditionalFormatting>
  <conditionalFormatting sqref="BE944">
    <cfRule type="cellIs" priority="1831" operator="equal">
      <formula>1</formula>
    </cfRule>
  </conditionalFormatting>
  <conditionalFormatting sqref="BG944">
    <cfRule type="cellIs" priority="1830" operator="equal">
      <formula>1</formula>
    </cfRule>
  </conditionalFormatting>
  <conditionalFormatting sqref="BF944">
    <cfRule type="cellIs" priority="1829" operator="equal">
      <formula>1</formula>
    </cfRule>
  </conditionalFormatting>
  <conditionalFormatting sqref="BJ944 BL944">
    <cfRule type="cellIs" priority="1828" operator="equal">
      <formula>1</formula>
    </cfRule>
  </conditionalFormatting>
  <conditionalFormatting sqref="BK944">
    <cfRule type="cellIs" priority="1827" operator="equal">
      <formula>1</formula>
    </cfRule>
  </conditionalFormatting>
  <conditionalFormatting sqref="BI944">
    <cfRule type="cellIs" priority="1826" operator="equal">
      <formula>1</formula>
    </cfRule>
  </conditionalFormatting>
  <conditionalFormatting sqref="BH945">
    <cfRule type="cellIs" priority="1825" operator="equal">
      <formula>1</formula>
    </cfRule>
  </conditionalFormatting>
  <conditionalFormatting sqref="BE945">
    <cfRule type="cellIs" priority="1824" operator="equal">
      <formula>1</formula>
    </cfRule>
  </conditionalFormatting>
  <conditionalFormatting sqref="BG945">
    <cfRule type="cellIs" priority="1823" operator="equal">
      <formula>1</formula>
    </cfRule>
  </conditionalFormatting>
  <conditionalFormatting sqref="BF945">
    <cfRule type="cellIs" priority="1822" operator="equal">
      <formula>1</formula>
    </cfRule>
  </conditionalFormatting>
  <conditionalFormatting sqref="BJ945 BL945">
    <cfRule type="cellIs" priority="1821" operator="equal">
      <formula>1</formula>
    </cfRule>
  </conditionalFormatting>
  <conditionalFormatting sqref="BK945">
    <cfRule type="cellIs" priority="1820" operator="equal">
      <formula>1</formula>
    </cfRule>
  </conditionalFormatting>
  <conditionalFormatting sqref="BI945">
    <cfRule type="cellIs" priority="1819" operator="equal">
      <formula>1</formula>
    </cfRule>
  </conditionalFormatting>
  <conditionalFormatting sqref="BH946">
    <cfRule type="cellIs" priority="1818" operator="equal">
      <formula>1</formula>
    </cfRule>
  </conditionalFormatting>
  <conditionalFormatting sqref="BE946">
    <cfRule type="cellIs" priority="1817" operator="equal">
      <formula>1</formula>
    </cfRule>
  </conditionalFormatting>
  <conditionalFormatting sqref="BG946">
    <cfRule type="cellIs" priority="1816" operator="equal">
      <formula>1</formula>
    </cfRule>
  </conditionalFormatting>
  <conditionalFormatting sqref="BF946">
    <cfRule type="cellIs" priority="1815" operator="equal">
      <formula>1</formula>
    </cfRule>
  </conditionalFormatting>
  <conditionalFormatting sqref="BJ946 BL946">
    <cfRule type="cellIs" priority="1814" operator="equal">
      <formula>1</formula>
    </cfRule>
  </conditionalFormatting>
  <conditionalFormatting sqref="BK946">
    <cfRule type="cellIs" priority="1813" operator="equal">
      <formula>1</formula>
    </cfRule>
  </conditionalFormatting>
  <conditionalFormatting sqref="BI946">
    <cfRule type="cellIs" priority="1812" operator="equal">
      <formula>1</formula>
    </cfRule>
  </conditionalFormatting>
  <conditionalFormatting sqref="BH947">
    <cfRule type="cellIs" priority="1811" operator="equal">
      <formula>1</formula>
    </cfRule>
  </conditionalFormatting>
  <conditionalFormatting sqref="BE947">
    <cfRule type="cellIs" priority="1810" operator="equal">
      <formula>1</formula>
    </cfRule>
  </conditionalFormatting>
  <conditionalFormatting sqref="BG947">
    <cfRule type="cellIs" priority="1809" operator="equal">
      <formula>1</formula>
    </cfRule>
  </conditionalFormatting>
  <conditionalFormatting sqref="BF947">
    <cfRule type="cellIs" priority="1808" operator="equal">
      <formula>1</formula>
    </cfRule>
  </conditionalFormatting>
  <conditionalFormatting sqref="BJ947 BL947">
    <cfRule type="cellIs" priority="1807" operator="equal">
      <formula>1</formula>
    </cfRule>
  </conditionalFormatting>
  <conditionalFormatting sqref="BK947">
    <cfRule type="cellIs" priority="1806" operator="equal">
      <formula>1</formula>
    </cfRule>
  </conditionalFormatting>
  <conditionalFormatting sqref="BI947">
    <cfRule type="cellIs" priority="1805" operator="equal">
      <formula>1</formula>
    </cfRule>
  </conditionalFormatting>
  <conditionalFormatting sqref="BH948">
    <cfRule type="cellIs" priority="1804" operator="equal">
      <formula>1</formula>
    </cfRule>
  </conditionalFormatting>
  <conditionalFormatting sqref="BE948">
    <cfRule type="cellIs" priority="1803" operator="equal">
      <formula>1</formula>
    </cfRule>
  </conditionalFormatting>
  <conditionalFormatting sqref="BG948">
    <cfRule type="cellIs" priority="1802" operator="equal">
      <formula>1</formula>
    </cfRule>
  </conditionalFormatting>
  <conditionalFormatting sqref="BF948">
    <cfRule type="cellIs" priority="1801" operator="equal">
      <formula>1</formula>
    </cfRule>
  </conditionalFormatting>
  <conditionalFormatting sqref="BJ948 BL948">
    <cfRule type="cellIs" priority="1800" operator="equal">
      <formula>1</formula>
    </cfRule>
  </conditionalFormatting>
  <conditionalFormatting sqref="BK948">
    <cfRule type="cellIs" priority="1799" operator="equal">
      <formula>1</formula>
    </cfRule>
  </conditionalFormatting>
  <conditionalFormatting sqref="BI948">
    <cfRule type="cellIs" priority="1798" operator="equal">
      <formula>1</formula>
    </cfRule>
  </conditionalFormatting>
  <conditionalFormatting sqref="BH949">
    <cfRule type="cellIs" priority="1797" operator="equal">
      <formula>1</formula>
    </cfRule>
  </conditionalFormatting>
  <conditionalFormatting sqref="BE949">
    <cfRule type="cellIs" priority="1796" operator="equal">
      <formula>1</formula>
    </cfRule>
  </conditionalFormatting>
  <conditionalFormatting sqref="BG949">
    <cfRule type="cellIs" priority="1795" operator="equal">
      <formula>1</formula>
    </cfRule>
  </conditionalFormatting>
  <conditionalFormatting sqref="BF949">
    <cfRule type="cellIs" priority="1794" operator="equal">
      <formula>1</formula>
    </cfRule>
  </conditionalFormatting>
  <conditionalFormatting sqref="BJ949 BL949">
    <cfRule type="cellIs" priority="1793" operator="equal">
      <formula>1</formula>
    </cfRule>
  </conditionalFormatting>
  <conditionalFormatting sqref="BK949">
    <cfRule type="cellIs" priority="1792" operator="equal">
      <formula>1</formula>
    </cfRule>
  </conditionalFormatting>
  <conditionalFormatting sqref="BI949">
    <cfRule type="cellIs" priority="1791" operator="equal">
      <formula>1</formula>
    </cfRule>
  </conditionalFormatting>
  <conditionalFormatting sqref="BH950">
    <cfRule type="cellIs" priority="1790" operator="equal">
      <formula>1</formula>
    </cfRule>
  </conditionalFormatting>
  <conditionalFormatting sqref="BE950">
    <cfRule type="cellIs" priority="1789" operator="equal">
      <formula>1</formula>
    </cfRule>
  </conditionalFormatting>
  <conditionalFormatting sqref="BG950">
    <cfRule type="cellIs" priority="1788" operator="equal">
      <formula>1</formula>
    </cfRule>
  </conditionalFormatting>
  <conditionalFormatting sqref="BF950">
    <cfRule type="cellIs" priority="1787" operator="equal">
      <formula>1</formula>
    </cfRule>
  </conditionalFormatting>
  <conditionalFormatting sqref="BJ950 BL950">
    <cfRule type="cellIs" priority="1786" operator="equal">
      <formula>1</formula>
    </cfRule>
  </conditionalFormatting>
  <conditionalFormatting sqref="BK950">
    <cfRule type="cellIs" priority="1785" operator="equal">
      <formula>1</formula>
    </cfRule>
  </conditionalFormatting>
  <conditionalFormatting sqref="BI950">
    <cfRule type="cellIs" priority="1784" operator="equal">
      <formula>1</formula>
    </cfRule>
  </conditionalFormatting>
  <conditionalFormatting sqref="BH951">
    <cfRule type="cellIs" priority="1783" operator="equal">
      <formula>1</formula>
    </cfRule>
  </conditionalFormatting>
  <conditionalFormatting sqref="BE951">
    <cfRule type="cellIs" priority="1782" operator="equal">
      <formula>1</formula>
    </cfRule>
  </conditionalFormatting>
  <conditionalFormatting sqref="BG951">
    <cfRule type="cellIs" priority="1781" operator="equal">
      <formula>1</formula>
    </cfRule>
  </conditionalFormatting>
  <conditionalFormatting sqref="BF951">
    <cfRule type="cellIs" priority="1780" operator="equal">
      <formula>1</formula>
    </cfRule>
  </conditionalFormatting>
  <conditionalFormatting sqref="BJ951 BL951">
    <cfRule type="cellIs" priority="1779" operator="equal">
      <formula>1</formula>
    </cfRule>
  </conditionalFormatting>
  <conditionalFormatting sqref="BK951">
    <cfRule type="cellIs" priority="1778" operator="equal">
      <formula>1</formula>
    </cfRule>
  </conditionalFormatting>
  <conditionalFormatting sqref="BI951">
    <cfRule type="cellIs" priority="1777" operator="equal">
      <formula>1</formula>
    </cfRule>
  </conditionalFormatting>
  <conditionalFormatting sqref="BH952">
    <cfRule type="cellIs" priority="1776" operator="equal">
      <formula>1</formula>
    </cfRule>
  </conditionalFormatting>
  <conditionalFormatting sqref="BE952">
    <cfRule type="cellIs" priority="1775" operator="equal">
      <formula>1</formula>
    </cfRule>
  </conditionalFormatting>
  <conditionalFormatting sqref="BG952">
    <cfRule type="cellIs" priority="1774" operator="equal">
      <formula>1</formula>
    </cfRule>
  </conditionalFormatting>
  <conditionalFormatting sqref="BF952">
    <cfRule type="cellIs" priority="1773" operator="equal">
      <formula>1</formula>
    </cfRule>
  </conditionalFormatting>
  <conditionalFormatting sqref="BJ952 BL952">
    <cfRule type="cellIs" priority="1772" operator="equal">
      <formula>1</formula>
    </cfRule>
  </conditionalFormatting>
  <conditionalFormatting sqref="BK952">
    <cfRule type="cellIs" priority="1771" operator="equal">
      <formula>1</formula>
    </cfRule>
  </conditionalFormatting>
  <conditionalFormatting sqref="BI952">
    <cfRule type="cellIs" priority="1770" operator="equal">
      <formula>1</formula>
    </cfRule>
  </conditionalFormatting>
  <conditionalFormatting sqref="BH953">
    <cfRule type="cellIs" priority="1769" operator="equal">
      <formula>1</formula>
    </cfRule>
  </conditionalFormatting>
  <conditionalFormatting sqref="BE953">
    <cfRule type="cellIs" priority="1768" operator="equal">
      <formula>1</formula>
    </cfRule>
  </conditionalFormatting>
  <conditionalFormatting sqref="BG953">
    <cfRule type="cellIs" priority="1767" operator="equal">
      <formula>1</formula>
    </cfRule>
  </conditionalFormatting>
  <conditionalFormatting sqref="BF953">
    <cfRule type="cellIs" priority="1766" operator="equal">
      <formula>1</formula>
    </cfRule>
  </conditionalFormatting>
  <conditionalFormatting sqref="BJ953 BL953">
    <cfRule type="cellIs" priority="1765" operator="equal">
      <formula>1</formula>
    </cfRule>
  </conditionalFormatting>
  <conditionalFormatting sqref="BK953">
    <cfRule type="cellIs" priority="1764" operator="equal">
      <formula>1</formula>
    </cfRule>
  </conditionalFormatting>
  <conditionalFormatting sqref="BI953">
    <cfRule type="cellIs" priority="1763" operator="equal">
      <formula>1</formula>
    </cfRule>
  </conditionalFormatting>
  <conditionalFormatting sqref="BH954">
    <cfRule type="cellIs" priority="1762" operator="equal">
      <formula>1</formula>
    </cfRule>
  </conditionalFormatting>
  <conditionalFormatting sqref="BE954">
    <cfRule type="cellIs" priority="1761" operator="equal">
      <formula>1</formula>
    </cfRule>
  </conditionalFormatting>
  <conditionalFormatting sqref="BG954">
    <cfRule type="cellIs" priority="1760" operator="equal">
      <formula>1</formula>
    </cfRule>
  </conditionalFormatting>
  <conditionalFormatting sqref="BF954">
    <cfRule type="cellIs" priority="1759" operator="equal">
      <formula>1</formula>
    </cfRule>
  </conditionalFormatting>
  <conditionalFormatting sqref="BJ954 BL954">
    <cfRule type="cellIs" priority="1758" operator="equal">
      <formula>1</formula>
    </cfRule>
  </conditionalFormatting>
  <conditionalFormatting sqref="BK954">
    <cfRule type="cellIs" priority="1757" operator="equal">
      <formula>1</formula>
    </cfRule>
  </conditionalFormatting>
  <conditionalFormatting sqref="BI954">
    <cfRule type="cellIs" priority="1756" operator="equal">
      <formula>1</formula>
    </cfRule>
  </conditionalFormatting>
  <conditionalFormatting sqref="BH955">
    <cfRule type="cellIs" priority="1755" operator="equal">
      <formula>1</formula>
    </cfRule>
  </conditionalFormatting>
  <conditionalFormatting sqref="BE955">
    <cfRule type="cellIs" priority="1754" operator="equal">
      <formula>1</formula>
    </cfRule>
  </conditionalFormatting>
  <conditionalFormatting sqref="BG955">
    <cfRule type="cellIs" priority="1753" operator="equal">
      <formula>1</formula>
    </cfRule>
  </conditionalFormatting>
  <conditionalFormatting sqref="BF955">
    <cfRule type="cellIs" priority="1752" operator="equal">
      <formula>1</formula>
    </cfRule>
  </conditionalFormatting>
  <conditionalFormatting sqref="BJ955 BL955">
    <cfRule type="cellIs" priority="1751" operator="equal">
      <formula>1</formula>
    </cfRule>
  </conditionalFormatting>
  <conditionalFormatting sqref="BK955">
    <cfRule type="cellIs" priority="1750" operator="equal">
      <formula>1</formula>
    </cfRule>
  </conditionalFormatting>
  <conditionalFormatting sqref="BI955">
    <cfRule type="cellIs" priority="1749" operator="equal">
      <formula>1</formula>
    </cfRule>
  </conditionalFormatting>
  <conditionalFormatting sqref="BH956">
    <cfRule type="cellIs" priority="1748" operator="equal">
      <formula>1</formula>
    </cfRule>
  </conditionalFormatting>
  <conditionalFormatting sqref="BE956">
    <cfRule type="cellIs" priority="1747" operator="equal">
      <formula>1</formula>
    </cfRule>
  </conditionalFormatting>
  <conditionalFormatting sqref="BG956">
    <cfRule type="cellIs" priority="1746" operator="equal">
      <formula>1</formula>
    </cfRule>
  </conditionalFormatting>
  <conditionalFormatting sqref="BF956">
    <cfRule type="cellIs" priority="1745" operator="equal">
      <formula>1</formula>
    </cfRule>
  </conditionalFormatting>
  <conditionalFormatting sqref="BJ956 BL956">
    <cfRule type="cellIs" priority="1744" operator="equal">
      <formula>1</formula>
    </cfRule>
  </conditionalFormatting>
  <conditionalFormatting sqref="BK956">
    <cfRule type="cellIs" priority="1743" operator="equal">
      <formula>1</formula>
    </cfRule>
  </conditionalFormatting>
  <conditionalFormatting sqref="BI956">
    <cfRule type="cellIs" priority="1742" operator="equal">
      <formula>1</formula>
    </cfRule>
  </conditionalFormatting>
  <conditionalFormatting sqref="BH957">
    <cfRule type="cellIs" priority="1741" operator="equal">
      <formula>1</formula>
    </cfRule>
  </conditionalFormatting>
  <conditionalFormatting sqref="BE957">
    <cfRule type="cellIs" priority="1740" operator="equal">
      <formula>1</formula>
    </cfRule>
  </conditionalFormatting>
  <conditionalFormatting sqref="BG957">
    <cfRule type="cellIs" priority="1739" operator="equal">
      <formula>1</formula>
    </cfRule>
  </conditionalFormatting>
  <conditionalFormatting sqref="BF957">
    <cfRule type="cellIs" priority="1738" operator="equal">
      <formula>1</formula>
    </cfRule>
  </conditionalFormatting>
  <conditionalFormatting sqref="BJ957 BL957">
    <cfRule type="cellIs" priority="1737" operator="equal">
      <formula>1</formula>
    </cfRule>
  </conditionalFormatting>
  <conditionalFormatting sqref="BK957">
    <cfRule type="cellIs" priority="1736" operator="equal">
      <formula>1</formula>
    </cfRule>
  </conditionalFormatting>
  <conditionalFormatting sqref="BI957">
    <cfRule type="cellIs" priority="1735" operator="equal">
      <formula>1</formula>
    </cfRule>
  </conditionalFormatting>
  <conditionalFormatting sqref="BH958">
    <cfRule type="cellIs" priority="1734" operator="equal">
      <formula>1</formula>
    </cfRule>
  </conditionalFormatting>
  <conditionalFormatting sqref="BE958">
    <cfRule type="cellIs" priority="1733" operator="equal">
      <formula>1</formula>
    </cfRule>
  </conditionalFormatting>
  <conditionalFormatting sqref="BG958">
    <cfRule type="cellIs" priority="1732" operator="equal">
      <formula>1</formula>
    </cfRule>
  </conditionalFormatting>
  <conditionalFormatting sqref="BF958">
    <cfRule type="cellIs" priority="1731" operator="equal">
      <formula>1</formula>
    </cfRule>
  </conditionalFormatting>
  <conditionalFormatting sqref="BJ958 BL958">
    <cfRule type="cellIs" priority="1730" operator="equal">
      <formula>1</formula>
    </cfRule>
  </conditionalFormatting>
  <conditionalFormatting sqref="BK958">
    <cfRule type="cellIs" priority="1729" operator="equal">
      <formula>1</formula>
    </cfRule>
  </conditionalFormatting>
  <conditionalFormatting sqref="BI958">
    <cfRule type="cellIs" priority="1728" operator="equal">
      <formula>1</formula>
    </cfRule>
  </conditionalFormatting>
  <conditionalFormatting sqref="BH959">
    <cfRule type="cellIs" priority="1727" operator="equal">
      <formula>1</formula>
    </cfRule>
  </conditionalFormatting>
  <conditionalFormatting sqref="BE959">
    <cfRule type="cellIs" priority="1726" operator="equal">
      <formula>1</formula>
    </cfRule>
  </conditionalFormatting>
  <conditionalFormatting sqref="BG959">
    <cfRule type="cellIs" priority="1725" operator="equal">
      <formula>1</formula>
    </cfRule>
  </conditionalFormatting>
  <conditionalFormatting sqref="BF959">
    <cfRule type="cellIs" priority="1724" operator="equal">
      <formula>1</formula>
    </cfRule>
  </conditionalFormatting>
  <conditionalFormatting sqref="BJ959 BL959">
    <cfRule type="cellIs" priority="1723" operator="equal">
      <formula>1</formula>
    </cfRule>
  </conditionalFormatting>
  <conditionalFormatting sqref="BK959">
    <cfRule type="cellIs" priority="1722" operator="equal">
      <formula>1</formula>
    </cfRule>
  </conditionalFormatting>
  <conditionalFormatting sqref="BI959">
    <cfRule type="cellIs" priority="1721" operator="equal">
      <formula>1</formula>
    </cfRule>
  </conditionalFormatting>
  <conditionalFormatting sqref="BH960">
    <cfRule type="cellIs" priority="1720" operator="equal">
      <formula>1</formula>
    </cfRule>
  </conditionalFormatting>
  <conditionalFormatting sqref="BE960">
    <cfRule type="cellIs" priority="1719" operator="equal">
      <formula>1</formula>
    </cfRule>
  </conditionalFormatting>
  <conditionalFormatting sqref="BG960">
    <cfRule type="cellIs" priority="1718" operator="equal">
      <formula>1</formula>
    </cfRule>
  </conditionalFormatting>
  <conditionalFormatting sqref="BF960">
    <cfRule type="cellIs" priority="1717" operator="equal">
      <formula>1</formula>
    </cfRule>
  </conditionalFormatting>
  <conditionalFormatting sqref="BJ960 BL960">
    <cfRule type="cellIs" priority="1716" operator="equal">
      <formula>1</formula>
    </cfRule>
  </conditionalFormatting>
  <conditionalFormatting sqref="BK960">
    <cfRule type="cellIs" priority="1715" operator="equal">
      <formula>1</formula>
    </cfRule>
  </conditionalFormatting>
  <conditionalFormatting sqref="BI960">
    <cfRule type="cellIs" priority="1714" operator="equal">
      <formula>1</formula>
    </cfRule>
  </conditionalFormatting>
  <conditionalFormatting sqref="BH961">
    <cfRule type="cellIs" priority="1713" operator="equal">
      <formula>1</formula>
    </cfRule>
  </conditionalFormatting>
  <conditionalFormatting sqref="BE961">
    <cfRule type="cellIs" priority="1712" operator="equal">
      <formula>1</formula>
    </cfRule>
  </conditionalFormatting>
  <conditionalFormatting sqref="BG961">
    <cfRule type="cellIs" priority="1711" operator="equal">
      <formula>1</formula>
    </cfRule>
  </conditionalFormatting>
  <conditionalFormatting sqref="BF961">
    <cfRule type="cellIs" priority="1710" operator="equal">
      <formula>1</formula>
    </cfRule>
  </conditionalFormatting>
  <conditionalFormatting sqref="BJ961 BL961">
    <cfRule type="cellIs" priority="1709" operator="equal">
      <formula>1</formula>
    </cfRule>
  </conditionalFormatting>
  <conditionalFormatting sqref="BK961">
    <cfRule type="cellIs" priority="1708" operator="equal">
      <formula>1</formula>
    </cfRule>
  </conditionalFormatting>
  <conditionalFormatting sqref="BI961">
    <cfRule type="cellIs" priority="1707" operator="equal">
      <formula>1</formula>
    </cfRule>
  </conditionalFormatting>
  <conditionalFormatting sqref="BH962">
    <cfRule type="cellIs" priority="1706" operator="equal">
      <formula>1</formula>
    </cfRule>
  </conditionalFormatting>
  <conditionalFormatting sqref="BE962">
    <cfRule type="cellIs" priority="1705" operator="equal">
      <formula>1</formula>
    </cfRule>
  </conditionalFormatting>
  <conditionalFormatting sqref="BG962">
    <cfRule type="cellIs" priority="1704" operator="equal">
      <formula>1</formula>
    </cfRule>
  </conditionalFormatting>
  <conditionalFormatting sqref="BF962">
    <cfRule type="cellIs" priority="1703" operator="equal">
      <formula>1</formula>
    </cfRule>
  </conditionalFormatting>
  <conditionalFormatting sqref="BJ962 BL962">
    <cfRule type="cellIs" priority="1702" operator="equal">
      <formula>1</formula>
    </cfRule>
  </conditionalFormatting>
  <conditionalFormatting sqref="BK962">
    <cfRule type="cellIs" priority="1701" operator="equal">
      <formula>1</formula>
    </cfRule>
  </conditionalFormatting>
  <conditionalFormatting sqref="BI962">
    <cfRule type="cellIs" priority="1700" operator="equal">
      <formula>1</formula>
    </cfRule>
  </conditionalFormatting>
  <conditionalFormatting sqref="BH963">
    <cfRule type="cellIs" priority="1699" operator="equal">
      <formula>1</formula>
    </cfRule>
  </conditionalFormatting>
  <conditionalFormatting sqref="BE963">
    <cfRule type="cellIs" priority="1698" operator="equal">
      <formula>1</formula>
    </cfRule>
  </conditionalFormatting>
  <conditionalFormatting sqref="BG963">
    <cfRule type="cellIs" priority="1697" operator="equal">
      <formula>1</formula>
    </cfRule>
  </conditionalFormatting>
  <conditionalFormatting sqref="BF963">
    <cfRule type="cellIs" priority="1696" operator="equal">
      <formula>1</formula>
    </cfRule>
  </conditionalFormatting>
  <conditionalFormatting sqref="BJ963 BL963">
    <cfRule type="cellIs" priority="1695" operator="equal">
      <formula>1</formula>
    </cfRule>
  </conditionalFormatting>
  <conditionalFormatting sqref="BK963">
    <cfRule type="cellIs" priority="1694" operator="equal">
      <formula>1</formula>
    </cfRule>
  </conditionalFormatting>
  <conditionalFormatting sqref="BI963">
    <cfRule type="cellIs" priority="1693" operator="equal">
      <formula>1</formula>
    </cfRule>
  </conditionalFormatting>
  <conditionalFormatting sqref="BH964">
    <cfRule type="cellIs" priority="1692" operator="equal">
      <formula>1</formula>
    </cfRule>
  </conditionalFormatting>
  <conditionalFormatting sqref="BE964">
    <cfRule type="cellIs" priority="1691" operator="equal">
      <formula>1</formula>
    </cfRule>
  </conditionalFormatting>
  <conditionalFormatting sqref="BG964">
    <cfRule type="cellIs" priority="1690" operator="equal">
      <formula>1</formula>
    </cfRule>
  </conditionalFormatting>
  <conditionalFormatting sqref="BF964">
    <cfRule type="cellIs" priority="1689" operator="equal">
      <formula>1</formula>
    </cfRule>
  </conditionalFormatting>
  <conditionalFormatting sqref="BJ964 BL964">
    <cfRule type="cellIs" priority="1688" operator="equal">
      <formula>1</formula>
    </cfRule>
  </conditionalFormatting>
  <conditionalFormatting sqref="BK964">
    <cfRule type="cellIs" priority="1687" operator="equal">
      <formula>1</formula>
    </cfRule>
  </conditionalFormatting>
  <conditionalFormatting sqref="BI964">
    <cfRule type="cellIs" priority="1686" operator="equal">
      <formula>1</formula>
    </cfRule>
  </conditionalFormatting>
  <conditionalFormatting sqref="BH965">
    <cfRule type="cellIs" priority="1685" operator="equal">
      <formula>1</formula>
    </cfRule>
  </conditionalFormatting>
  <conditionalFormatting sqref="BE965">
    <cfRule type="cellIs" priority="1684" operator="equal">
      <formula>1</formula>
    </cfRule>
  </conditionalFormatting>
  <conditionalFormatting sqref="BG965">
    <cfRule type="cellIs" priority="1683" operator="equal">
      <formula>1</formula>
    </cfRule>
  </conditionalFormatting>
  <conditionalFormatting sqref="BF965">
    <cfRule type="cellIs" priority="1682" operator="equal">
      <formula>1</formula>
    </cfRule>
  </conditionalFormatting>
  <conditionalFormatting sqref="BJ965 BL965">
    <cfRule type="cellIs" priority="1681" operator="equal">
      <formula>1</formula>
    </cfRule>
  </conditionalFormatting>
  <conditionalFormatting sqref="BK965">
    <cfRule type="cellIs" priority="1680" operator="equal">
      <formula>1</formula>
    </cfRule>
  </conditionalFormatting>
  <conditionalFormatting sqref="BI965">
    <cfRule type="cellIs" priority="1679" operator="equal">
      <formula>1</formula>
    </cfRule>
  </conditionalFormatting>
  <conditionalFormatting sqref="BH966">
    <cfRule type="cellIs" priority="1678" operator="equal">
      <formula>1</formula>
    </cfRule>
  </conditionalFormatting>
  <conditionalFormatting sqref="BE966">
    <cfRule type="cellIs" priority="1677" operator="equal">
      <formula>1</formula>
    </cfRule>
  </conditionalFormatting>
  <conditionalFormatting sqref="BG966">
    <cfRule type="cellIs" priority="1676" operator="equal">
      <formula>1</formula>
    </cfRule>
  </conditionalFormatting>
  <conditionalFormatting sqref="BF966">
    <cfRule type="cellIs" priority="1675" operator="equal">
      <formula>1</formula>
    </cfRule>
  </conditionalFormatting>
  <conditionalFormatting sqref="BJ966 BL966">
    <cfRule type="cellIs" priority="1674" operator="equal">
      <formula>1</formula>
    </cfRule>
  </conditionalFormatting>
  <conditionalFormatting sqref="BK966">
    <cfRule type="cellIs" priority="1673" operator="equal">
      <formula>1</formula>
    </cfRule>
  </conditionalFormatting>
  <conditionalFormatting sqref="BI966">
    <cfRule type="cellIs" priority="1672" operator="equal">
      <formula>1</formula>
    </cfRule>
  </conditionalFormatting>
  <conditionalFormatting sqref="BH967">
    <cfRule type="cellIs" priority="1671" operator="equal">
      <formula>1</formula>
    </cfRule>
  </conditionalFormatting>
  <conditionalFormatting sqref="BE967">
    <cfRule type="cellIs" priority="1670" operator="equal">
      <formula>1</formula>
    </cfRule>
  </conditionalFormatting>
  <conditionalFormatting sqref="BG967">
    <cfRule type="cellIs" priority="1669" operator="equal">
      <formula>1</formula>
    </cfRule>
  </conditionalFormatting>
  <conditionalFormatting sqref="BF967">
    <cfRule type="cellIs" priority="1668" operator="equal">
      <formula>1</formula>
    </cfRule>
  </conditionalFormatting>
  <conditionalFormatting sqref="BJ967 BL967">
    <cfRule type="cellIs" priority="1667" operator="equal">
      <formula>1</formula>
    </cfRule>
  </conditionalFormatting>
  <conditionalFormatting sqref="BK967">
    <cfRule type="cellIs" priority="1666" operator="equal">
      <formula>1</formula>
    </cfRule>
  </conditionalFormatting>
  <conditionalFormatting sqref="BI967">
    <cfRule type="cellIs" priority="1665" operator="equal">
      <formula>1</formula>
    </cfRule>
  </conditionalFormatting>
  <conditionalFormatting sqref="BH968">
    <cfRule type="cellIs" priority="1664" operator="equal">
      <formula>1</formula>
    </cfRule>
  </conditionalFormatting>
  <conditionalFormatting sqref="BE968">
    <cfRule type="cellIs" priority="1663" operator="equal">
      <formula>1</formula>
    </cfRule>
  </conditionalFormatting>
  <conditionalFormatting sqref="BG968">
    <cfRule type="cellIs" priority="1662" operator="equal">
      <formula>1</formula>
    </cfRule>
  </conditionalFormatting>
  <conditionalFormatting sqref="BF968">
    <cfRule type="cellIs" priority="1661" operator="equal">
      <formula>1</formula>
    </cfRule>
  </conditionalFormatting>
  <conditionalFormatting sqref="BJ968 BL968">
    <cfRule type="cellIs" priority="1660" operator="equal">
      <formula>1</formula>
    </cfRule>
  </conditionalFormatting>
  <conditionalFormatting sqref="BK968">
    <cfRule type="cellIs" priority="1659" operator="equal">
      <formula>1</formula>
    </cfRule>
  </conditionalFormatting>
  <conditionalFormatting sqref="BI968">
    <cfRule type="cellIs" priority="1658" operator="equal">
      <formula>1</formula>
    </cfRule>
  </conditionalFormatting>
  <conditionalFormatting sqref="BH969">
    <cfRule type="cellIs" priority="1657" operator="equal">
      <formula>1</formula>
    </cfRule>
  </conditionalFormatting>
  <conditionalFormatting sqref="BE969">
    <cfRule type="cellIs" priority="1656" operator="equal">
      <formula>1</formula>
    </cfRule>
  </conditionalFormatting>
  <conditionalFormatting sqref="BG969">
    <cfRule type="cellIs" priority="1655" operator="equal">
      <formula>1</formula>
    </cfRule>
  </conditionalFormatting>
  <conditionalFormatting sqref="BF969">
    <cfRule type="cellIs" priority="1654" operator="equal">
      <formula>1</formula>
    </cfRule>
  </conditionalFormatting>
  <conditionalFormatting sqref="BJ969 BL969">
    <cfRule type="cellIs" priority="1653" operator="equal">
      <formula>1</formula>
    </cfRule>
  </conditionalFormatting>
  <conditionalFormatting sqref="BK969">
    <cfRule type="cellIs" priority="1652" operator="equal">
      <formula>1</formula>
    </cfRule>
  </conditionalFormatting>
  <conditionalFormatting sqref="BI969">
    <cfRule type="cellIs" priority="1651" operator="equal">
      <formula>1</formula>
    </cfRule>
  </conditionalFormatting>
  <conditionalFormatting sqref="BH970">
    <cfRule type="cellIs" priority="1650" operator="equal">
      <formula>1</formula>
    </cfRule>
  </conditionalFormatting>
  <conditionalFormatting sqref="BE970">
    <cfRule type="cellIs" priority="1649" operator="equal">
      <formula>1</formula>
    </cfRule>
  </conditionalFormatting>
  <conditionalFormatting sqref="BG970">
    <cfRule type="cellIs" priority="1648" operator="equal">
      <formula>1</formula>
    </cfRule>
  </conditionalFormatting>
  <conditionalFormatting sqref="BF970">
    <cfRule type="cellIs" priority="1647" operator="equal">
      <formula>1</formula>
    </cfRule>
  </conditionalFormatting>
  <conditionalFormatting sqref="BJ970 BL970">
    <cfRule type="cellIs" priority="1646" operator="equal">
      <formula>1</formula>
    </cfRule>
  </conditionalFormatting>
  <conditionalFormatting sqref="BK970">
    <cfRule type="cellIs" priority="1645" operator="equal">
      <formula>1</formula>
    </cfRule>
  </conditionalFormatting>
  <conditionalFormatting sqref="BI970">
    <cfRule type="cellIs" priority="1644" operator="equal">
      <formula>1</formula>
    </cfRule>
  </conditionalFormatting>
  <conditionalFormatting sqref="BH971">
    <cfRule type="cellIs" priority="1643" operator="equal">
      <formula>1</formula>
    </cfRule>
  </conditionalFormatting>
  <conditionalFormatting sqref="BE971">
    <cfRule type="cellIs" priority="1642" operator="equal">
      <formula>1</formula>
    </cfRule>
  </conditionalFormatting>
  <conditionalFormatting sqref="BG971">
    <cfRule type="cellIs" priority="1641" operator="equal">
      <formula>1</formula>
    </cfRule>
  </conditionalFormatting>
  <conditionalFormatting sqref="BF971">
    <cfRule type="cellIs" priority="1640" operator="equal">
      <formula>1</formula>
    </cfRule>
  </conditionalFormatting>
  <conditionalFormatting sqref="BJ971 BL971">
    <cfRule type="cellIs" priority="1639" operator="equal">
      <formula>1</formula>
    </cfRule>
  </conditionalFormatting>
  <conditionalFormatting sqref="BK971">
    <cfRule type="cellIs" priority="1638" operator="equal">
      <formula>1</formula>
    </cfRule>
  </conditionalFormatting>
  <conditionalFormatting sqref="BI971">
    <cfRule type="cellIs" priority="1637" operator="equal">
      <formula>1</formula>
    </cfRule>
  </conditionalFormatting>
  <conditionalFormatting sqref="BH972">
    <cfRule type="cellIs" priority="1636" operator="equal">
      <formula>1</formula>
    </cfRule>
  </conditionalFormatting>
  <conditionalFormatting sqref="BE972">
    <cfRule type="cellIs" priority="1635" operator="equal">
      <formula>1</formula>
    </cfRule>
  </conditionalFormatting>
  <conditionalFormatting sqref="BG972">
    <cfRule type="cellIs" priority="1634" operator="equal">
      <formula>1</formula>
    </cfRule>
  </conditionalFormatting>
  <conditionalFormatting sqref="BF972">
    <cfRule type="cellIs" priority="1633" operator="equal">
      <formula>1</formula>
    </cfRule>
  </conditionalFormatting>
  <conditionalFormatting sqref="BJ972 BL972">
    <cfRule type="cellIs" priority="1632" operator="equal">
      <formula>1</formula>
    </cfRule>
  </conditionalFormatting>
  <conditionalFormatting sqref="BK972">
    <cfRule type="cellIs" priority="1631" operator="equal">
      <formula>1</formula>
    </cfRule>
  </conditionalFormatting>
  <conditionalFormatting sqref="BI972">
    <cfRule type="cellIs" priority="1630" operator="equal">
      <formula>1</formula>
    </cfRule>
  </conditionalFormatting>
  <conditionalFormatting sqref="BH973">
    <cfRule type="cellIs" priority="1629" operator="equal">
      <formula>1</formula>
    </cfRule>
  </conditionalFormatting>
  <conditionalFormatting sqref="BE973">
    <cfRule type="cellIs" priority="1628" operator="equal">
      <formula>1</formula>
    </cfRule>
  </conditionalFormatting>
  <conditionalFormatting sqref="BG973">
    <cfRule type="cellIs" priority="1627" operator="equal">
      <formula>1</formula>
    </cfRule>
  </conditionalFormatting>
  <conditionalFormatting sqref="BF973">
    <cfRule type="cellIs" priority="1626" operator="equal">
      <formula>1</formula>
    </cfRule>
  </conditionalFormatting>
  <conditionalFormatting sqref="BJ973 BL973">
    <cfRule type="cellIs" priority="1625" operator="equal">
      <formula>1</formula>
    </cfRule>
  </conditionalFormatting>
  <conditionalFormatting sqref="BK973">
    <cfRule type="cellIs" priority="1624" operator="equal">
      <formula>1</formula>
    </cfRule>
  </conditionalFormatting>
  <conditionalFormatting sqref="BI973">
    <cfRule type="cellIs" priority="1623" operator="equal">
      <formula>1</formula>
    </cfRule>
  </conditionalFormatting>
  <conditionalFormatting sqref="BH974">
    <cfRule type="cellIs" priority="1622" operator="equal">
      <formula>1</formula>
    </cfRule>
  </conditionalFormatting>
  <conditionalFormatting sqref="BE974">
    <cfRule type="cellIs" priority="1621" operator="equal">
      <formula>1</formula>
    </cfRule>
  </conditionalFormatting>
  <conditionalFormatting sqref="BG974">
    <cfRule type="cellIs" priority="1620" operator="equal">
      <formula>1</formula>
    </cfRule>
  </conditionalFormatting>
  <conditionalFormatting sqref="BF974">
    <cfRule type="cellIs" priority="1619" operator="equal">
      <formula>1</formula>
    </cfRule>
  </conditionalFormatting>
  <conditionalFormatting sqref="BJ974 BL974">
    <cfRule type="cellIs" priority="1618" operator="equal">
      <formula>1</formula>
    </cfRule>
  </conditionalFormatting>
  <conditionalFormatting sqref="BK974">
    <cfRule type="cellIs" priority="1617" operator="equal">
      <formula>1</formula>
    </cfRule>
  </conditionalFormatting>
  <conditionalFormatting sqref="BI974">
    <cfRule type="cellIs" priority="1616" operator="equal">
      <formula>1</formula>
    </cfRule>
  </conditionalFormatting>
  <conditionalFormatting sqref="BH975">
    <cfRule type="cellIs" priority="1615" operator="equal">
      <formula>1</formula>
    </cfRule>
  </conditionalFormatting>
  <conditionalFormatting sqref="BE975">
    <cfRule type="cellIs" priority="1614" operator="equal">
      <formula>1</formula>
    </cfRule>
  </conditionalFormatting>
  <conditionalFormatting sqref="BG975">
    <cfRule type="cellIs" priority="1613" operator="equal">
      <formula>1</formula>
    </cfRule>
  </conditionalFormatting>
  <conditionalFormatting sqref="BF975">
    <cfRule type="cellIs" priority="1612" operator="equal">
      <formula>1</formula>
    </cfRule>
  </conditionalFormatting>
  <conditionalFormatting sqref="BJ975 BL975">
    <cfRule type="cellIs" priority="1611" operator="equal">
      <formula>1</formula>
    </cfRule>
  </conditionalFormatting>
  <conditionalFormatting sqref="BK975">
    <cfRule type="cellIs" priority="1610" operator="equal">
      <formula>1</formula>
    </cfRule>
  </conditionalFormatting>
  <conditionalFormatting sqref="BI975">
    <cfRule type="cellIs" priority="1609" operator="equal">
      <formula>1</formula>
    </cfRule>
  </conditionalFormatting>
  <conditionalFormatting sqref="BH976">
    <cfRule type="cellIs" priority="1608" operator="equal">
      <formula>1</formula>
    </cfRule>
  </conditionalFormatting>
  <conditionalFormatting sqref="BE976">
    <cfRule type="cellIs" priority="1607" operator="equal">
      <formula>1</formula>
    </cfRule>
  </conditionalFormatting>
  <conditionalFormatting sqref="BG976">
    <cfRule type="cellIs" priority="1606" operator="equal">
      <formula>1</formula>
    </cfRule>
  </conditionalFormatting>
  <conditionalFormatting sqref="BF976">
    <cfRule type="cellIs" priority="1605" operator="equal">
      <formula>1</formula>
    </cfRule>
  </conditionalFormatting>
  <conditionalFormatting sqref="BJ976 BL976">
    <cfRule type="cellIs" priority="1604" operator="equal">
      <formula>1</formula>
    </cfRule>
  </conditionalFormatting>
  <conditionalFormatting sqref="BK976">
    <cfRule type="cellIs" priority="1603" operator="equal">
      <formula>1</formula>
    </cfRule>
  </conditionalFormatting>
  <conditionalFormatting sqref="BI976">
    <cfRule type="cellIs" priority="1602" operator="equal">
      <formula>1</formula>
    </cfRule>
  </conditionalFormatting>
  <conditionalFormatting sqref="BH977">
    <cfRule type="cellIs" priority="1601" operator="equal">
      <formula>1</formula>
    </cfRule>
  </conditionalFormatting>
  <conditionalFormatting sqref="BE977">
    <cfRule type="cellIs" priority="1600" operator="equal">
      <formula>1</formula>
    </cfRule>
  </conditionalFormatting>
  <conditionalFormatting sqref="BG977">
    <cfRule type="cellIs" priority="1599" operator="equal">
      <formula>1</formula>
    </cfRule>
  </conditionalFormatting>
  <conditionalFormatting sqref="BF977">
    <cfRule type="cellIs" priority="1598" operator="equal">
      <formula>1</formula>
    </cfRule>
  </conditionalFormatting>
  <conditionalFormatting sqref="BJ977 BL977">
    <cfRule type="cellIs" priority="1597" operator="equal">
      <formula>1</formula>
    </cfRule>
  </conditionalFormatting>
  <conditionalFormatting sqref="BK977">
    <cfRule type="cellIs" priority="1596" operator="equal">
      <formula>1</formula>
    </cfRule>
  </conditionalFormatting>
  <conditionalFormatting sqref="BI977">
    <cfRule type="cellIs" priority="1595" operator="equal">
      <formula>1</formula>
    </cfRule>
  </conditionalFormatting>
  <conditionalFormatting sqref="BH978">
    <cfRule type="cellIs" priority="1594" operator="equal">
      <formula>1</formula>
    </cfRule>
  </conditionalFormatting>
  <conditionalFormatting sqref="BE978">
    <cfRule type="cellIs" priority="1593" operator="equal">
      <formula>1</formula>
    </cfRule>
  </conditionalFormatting>
  <conditionalFormatting sqref="BG978">
    <cfRule type="cellIs" priority="1592" operator="equal">
      <formula>1</formula>
    </cfRule>
  </conditionalFormatting>
  <conditionalFormatting sqref="BF978">
    <cfRule type="cellIs" priority="1591" operator="equal">
      <formula>1</formula>
    </cfRule>
  </conditionalFormatting>
  <conditionalFormatting sqref="BJ978 BL978">
    <cfRule type="cellIs" priority="1590" operator="equal">
      <formula>1</formula>
    </cfRule>
  </conditionalFormatting>
  <conditionalFormatting sqref="BK978">
    <cfRule type="cellIs" priority="1589" operator="equal">
      <formula>1</formula>
    </cfRule>
  </conditionalFormatting>
  <conditionalFormatting sqref="BI978">
    <cfRule type="cellIs" priority="1588" operator="equal">
      <formula>1</formula>
    </cfRule>
  </conditionalFormatting>
  <conditionalFormatting sqref="BH979">
    <cfRule type="cellIs" priority="1587" operator="equal">
      <formula>1</formula>
    </cfRule>
  </conditionalFormatting>
  <conditionalFormatting sqref="BE979">
    <cfRule type="cellIs" priority="1586" operator="equal">
      <formula>1</formula>
    </cfRule>
  </conditionalFormatting>
  <conditionalFormatting sqref="BG979">
    <cfRule type="cellIs" priority="1585" operator="equal">
      <formula>1</formula>
    </cfRule>
  </conditionalFormatting>
  <conditionalFormatting sqref="BF979">
    <cfRule type="cellIs" priority="1584" operator="equal">
      <formula>1</formula>
    </cfRule>
  </conditionalFormatting>
  <conditionalFormatting sqref="BJ979 BL979">
    <cfRule type="cellIs" priority="1583" operator="equal">
      <formula>1</formula>
    </cfRule>
  </conditionalFormatting>
  <conditionalFormatting sqref="BK979">
    <cfRule type="cellIs" priority="1582" operator="equal">
      <formula>1</formula>
    </cfRule>
  </conditionalFormatting>
  <conditionalFormatting sqref="BI979">
    <cfRule type="cellIs" priority="1581" operator="equal">
      <formula>1</formula>
    </cfRule>
  </conditionalFormatting>
  <conditionalFormatting sqref="BH980">
    <cfRule type="cellIs" priority="1580" operator="equal">
      <formula>1</formula>
    </cfRule>
  </conditionalFormatting>
  <conditionalFormatting sqref="BE980">
    <cfRule type="cellIs" priority="1579" operator="equal">
      <formula>1</formula>
    </cfRule>
  </conditionalFormatting>
  <conditionalFormatting sqref="BG980">
    <cfRule type="cellIs" priority="1578" operator="equal">
      <formula>1</formula>
    </cfRule>
  </conditionalFormatting>
  <conditionalFormatting sqref="BF980">
    <cfRule type="cellIs" priority="1577" operator="equal">
      <formula>1</formula>
    </cfRule>
  </conditionalFormatting>
  <conditionalFormatting sqref="BJ980 BL980">
    <cfRule type="cellIs" priority="1576" operator="equal">
      <formula>1</formula>
    </cfRule>
  </conditionalFormatting>
  <conditionalFormatting sqref="BK980">
    <cfRule type="cellIs" priority="1575" operator="equal">
      <formula>1</formula>
    </cfRule>
  </conditionalFormatting>
  <conditionalFormatting sqref="BI980">
    <cfRule type="cellIs" priority="1574" operator="equal">
      <formula>1</formula>
    </cfRule>
  </conditionalFormatting>
  <conditionalFormatting sqref="BH981">
    <cfRule type="cellIs" priority="1573" operator="equal">
      <formula>1</formula>
    </cfRule>
  </conditionalFormatting>
  <conditionalFormatting sqref="BE981">
    <cfRule type="cellIs" priority="1572" operator="equal">
      <formula>1</formula>
    </cfRule>
  </conditionalFormatting>
  <conditionalFormatting sqref="BG981">
    <cfRule type="cellIs" priority="1571" operator="equal">
      <formula>1</formula>
    </cfRule>
  </conditionalFormatting>
  <conditionalFormatting sqref="BF981">
    <cfRule type="cellIs" priority="1570" operator="equal">
      <formula>1</formula>
    </cfRule>
  </conditionalFormatting>
  <conditionalFormatting sqref="BJ981 BL981">
    <cfRule type="cellIs" priority="1569" operator="equal">
      <formula>1</formula>
    </cfRule>
  </conditionalFormatting>
  <conditionalFormatting sqref="BK981">
    <cfRule type="cellIs" priority="1568" operator="equal">
      <formula>1</formula>
    </cfRule>
  </conditionalFormatting>
  <conditionalFormatting sqref="BI981">
    <cfRule type="cellIs" priority="1567" operator="equal">
      <formula>1</formula>
    </cfRule>
  </conditionalFormatting>
  <conditionalFormatting sqref="BH982">
    <cfRule type="cellIs" priority="1566" operator="equal">
      <formula>1</formula>
    </cfRule>
  </conditionalFormatting>
  <conditionalFormatting sqref="BE982">
    <cfRule type="cellIs" priority="1565" operator="equal">
      <formula>1</formula>
    </cfRule>
  </conditionalFormatting>
  <conditionalFormatting sqref="BG982">
    <cfRule type="cellIs" priority="1564" operator="equal">
      <formula>1</formula>
    </cfRule>
  </conditionalFormatting>
  <conditionalFormatting sqref="BF982">
    <cfRule type="cellIs" priority="1563" operator="equal">
      <formula>1</formula>
    </cfRule>
  </conditionalFormatting>
  <conditionalFormatting sqref="BJ982 BL982">
    <cfRule type="cellIs" priority="1562" operator="equal">
      <formula>1</formula>
    </cfRule>
  </conditionalFormatting>
  <conditionalFormatting sqref="BK982">
    <cfRule type="cellIs" priority="1561" operator="equal">
      <formula>1</formula>
    </cfRule>
  </conditionalFormatting>
  <conditionalFormatting sqref="BI982">
    <cfRule type="cellIs" priority="1560" operator="equal">
      <formula>1</formula>
    </cfRule>
  </conditionalFormatting>
  <conditionalFormatting sqref="BH983">
    <cfRule type="cellIs" priority="1559" operator="equal">
      <formula>1</formula>
    </cfRule>
  </conditionalFormatting>
  <conditionalFormatting sqref="BE983">
    <cfRule type="cellIs" priority="1558" operator="equal">
      <formula>1</formula>
    </cfRule>
  </conditionalFormatting>
  <conditionalFormatting sqref="BG983">
    <cfRule type="cellIs" priority="1557" operator="equal">
      <formula>1</formula>
    </cfRule>
  </conditionalFormatting>
  <conditionalFormatting sqref="BF983">
    <cfRule type="cellIs" priority="1556" operator="equal">
      <formula>1</formula>
    </cfRule>
  </conditionalFormatting>
  <conditionalFormatting sqref="BJ983 BL983">
    <cfRule type="cellIs" priority="1555" operator="equal">
      <formula>1</formula>
    </cfRule>
  </conditionalFormatting>
  <conditionalFormatting sqref="BK983">
    <cfRule type="cellIs" priority="1554" operator="equal">
      <formula>1</formula>
    </cfRule>
  </conditionalFormatting>
  <conditionalFormatting sqref="BI983">
    <cfRule type="cellIs" priority="1553" operator="equal">
      <formula>1</formula>
    </cfRule>
  </conditionalFormatting>
  <conditionalFormatting sqref="BH984">
    <cfRule type="cellIs" priority="1552" operator="equal">
      <formula>1</formula>
    </cfRule>
  </conditionalFormatting>
  <conditionalFormatting sqref="BE984">
    <cfRule type="cellIs" priority="1551" operator="equal">
      <formula>1</formula>
    </cfRule>
  </conditionalFormatting>
  <conditionalFormatting sqref="BG984">
    <cfRule type="cellIs" priority="1550" operator="equal">
      <formula>1</formula>
    </cfRule>
  </conditionalFormatting>
  <conditionalFormatting sqref="BF984">
    <cfRule type="cellIs" priority="1549" operator="equal">
      <formula>1</formula>
    </cfRule>
  </conditionalFormatting>
  <conditionalFormatting sqref="BJ984 BL984">
    <cfRule type="cellIs" priority="1548" operator="equal">
      <formula>1</formula>
    </cfRule>
  </conditionalFormatting>
  <conditionalFormatting sqref="BK984">
    <cfRule type="cellIs" priority="1547" operator="equal">
      <formula>1</formula>
    </cfRule>
  </conditionalFormatting>
  <conditionalFormatting sqref="BI984">
    <cfRule type="cellIs" priority="1546" operator="equal">
      <formula>1</formula>
    </cfRule>
  </conditionalFormatting>
  <conditionalFormatting sqref="BH985">
    <cfRule type="cellIs" priority="1545" operator="equal">
      <formula>1</formula>
    </cfRule>
  </conditionalFormatting>
  <conditionalFormatting sqref="BE985">
    <cfRule type="cellIs" priority="1544" operator="equal">
      <formula>1</formula>
    </cfRule>
  </conditionalFormatting>
  <conditionalFormatting sqref="BG985">
    <cfRule type="cellIs" priority="1543" operator="equal">
      <formula>1</formula>
    </cfRule>
  </conditionalFormatting>
  <conditionalFormatting sqref="BF985">
    <cfRule type="cellIs" priority="1542" operator="equal">
      <formula>1</formula>
    </cfRule>
  </conditionalFormatting>
  <conditionalFormatting sqref="BJ985 BL985">
    <cfRule type="cellIs" priority="1541" operator="equal">
      <formula>1</formula>
    </cfRule>
  </conditionalFormatting>
  <conditionalFormatting sqref="BK985">
    <cfRule type="cellIs" priority="1540" operator="equal">
      <formula>1</formula>
    </cfRule>
  </conditionalFormatting>
  <conditionalFormatting sqref="BI985">
    <cfRule type="cellIs" priority="1539" operator="equal">
      <formula>1</formula>
    </cfRule>
  </conditionalFormatting>
  <conditionalFormatting sqref="BH986">
    <cfRule type="cellIs" priority="1538" operator="equal">
      <formula>1</formula>
    </cfRule>
  </conditionalFormatting>
  <conditionalFormatting sqref="BE986">
    <cfRule type="cellIs" priority="1537" operator="equal">
      <formula>1</formula>
    </cfRule>
  </conditionalFormatting>
  <conditionalFormatting sqref="BG986">
    <cfRule type="cellIs" priority="1536" operator="equal">
      <formula>1</formula>
    </cfRule>
  </conditionalFormatting>
  <conditionalFormatting sqref="BF986">
    <cfRule type="cellIs" priority="1535" operator="equal">
      <formula>1</formula>
    </cfRule>
  </conditionalFormatting>
  <conditionalFormatting sqref="BJ986 BL986">
    <cfRule type="cellIs" priority="1534" operator="equal">
      <formula>1</formula>
    </cfRule>
  </conditionalFormatting>
  <conditionalFormatting sqref="BK986">
    <cfRule type="cellIs" priority="1533" operator="equal">
      <formula>1</formula>
    </cfRule>
  </conditionalFormatting>
  <conditionalFormatting sqref="BI986">
    <cfRule type="cellIs" priority="1532" operator="equal">
      <formula>1</formula>
    </cfRule>
  </conditionalFormatting>
  <conditionalFormatting sqref="BH987">
    <cfRule type="cellIs" priority="1531" operator="equal">
      <formula>1</formula>
    </cfRule>
  </conditionalFormatting>
  <conditionalFormatting sqref="BE987">
    <cfRule type="cellIs" priority="1530" operator="equal">
      <formula>1</formula>
    </cfRule>
  </conditionalFormatting>
  <conditionalFormatting sqref="BG987">
    <cfRule type="cellIs" priority="1529" operator="equal">
      <formula>1</formula>
    </cfRule>
  </conditionalFormatting>
  <conditionalFormatting sqref="BF987">
    <cfRule type="cellIs" priority="1528" operator="equal">
      <formula>1</formula>
    </cfRule>
  </conditionalFormatting>
  <conditionalFormatting sqref="BJ987 BL987">
    <cfRule type="cellIs" priority="1527" operator="equal">
      <formula>1</formula>
    </cfRule>
  </conditionalFormatting>
  <conditionalFormatting sqref="BK987">
    <cfRule type="cellIs" priority="1526" operator="equal">
      <formula>1</formula>
    </cfRule>
  </conditionalFormatting>
  <conditionalFormatting sqref="BI987">
    <cfRule type="cellIs" priority="1525" operator="equal">
      <formula>1</formula>
    </cfRule>
  </conditionalFormatting>
  <conditionalFormatting sqref="BH988">
    <cfRule type="cellIs" priority="1524" operator="equal">
      <formula>1</formula>
    </cfRule>
  </conditionalFormatting>
  <conditionalFormatting sqref="BE988">
    <cfRule type="cellIs" priority="1523" operator="equal">
      <formula>1</formula>
    </cfRule>
  </conditionalFormatting>
  <conditionalFormatting sqref="BG988">
    <cfRule type="cellIs" priority="1522" operator="equal">
      <formula>1</formula>
    </cfRule>
  </conditionalFormatting>
  <conditionalFormatting sqref="BF988">
    <cfRule type="cellIs" priority="1521" operator="equal">
      <formula>1</formula>
    </cfRule>
  </conditionalFormatting>
  <conditionalFormatting sqref="BJ988 BL988">
    <cfRule type="cellIs" priority="1520" operator="equal">
      <formula>1</formula>
    </cfRule>
  </conditionalFormatting>
  <conditionalFormatting sqref="BK988">
    <cfRule type="cellIs" priority="1519" operator="equal">
      <formula>1</formula>
    </cfRule>
  </conditionalFormatting>
  <conditionalFormatting sqref="BI988">
    <cfRule type="cellIs" priority="1518" operator="equal">
      <formula>1</formula>
    </cfRule>
  </conditionalFormatting>
  <conditionalFormatting sqref="BH989">
    <cfRule type="cellIs" priority="1517" operator="equal">
      <formula>1</formula>
    </cfRule>
  </conditionalFormatting>
  <conditionalFormatting sqref="BE989">
    <cfRule type="cellIs" priority="1516" operator="equal">
      <formula>1</formula>
    </cfRule>
  </conditionalFormatting>
  <conditionalFormatting sqref="BG989">
    <cfRule type="cellIs" priority="1515" operator="equal">
      <formula>1</formula>
    </cfRule>
  </conditionalFormatting>
  <conditionalFormatting sqref="BF989">
    <cfRule type="cellIs" priority="1514" operator="equal">
      <formula>1</formula>
    </cfRule>
  </conditionalFormatting>
  <conditionalFormatting sqref="BJ989 BL989">
    <cfRule type="cellIs" priority="1513" operator="equal">
      <formula>1</formula>
    </cfRule>
  </conditionalFormatting>
  <conditionalFormatting sqref="BK989">
    <cfRule type="cellIs" priority="1512" operator="equal">
      <formula>1</formula>
    </cfRule>
  </conditionalFormatting>
  <conditionalFormatting sqref="BI989">
    <cfRule type="cellIs" priority="1511" operator="equal">
      <formula>1</formula>
    </cfRule>
  </conditionalFormatting>
  <conditionalFormatting sqref="BH990">
    <cfRule type="cellIs" priority="1510" operator="equal">
      <formula>1</formula>
    </cfRule>
  </conditionalFormatting>
  <conditionalFormatting sqref="BE990">
    <cfRule type="cellIs" priority="1509" operator="equal">
      <formula>1</formula>
    </cfRule>
  </conditionalFormatting>
  <conditionalFormatting sqref="BG990">
    <cfRule type="cellIs" priority="1508" operator="equal">
      <formula>1</formula>
    </cfRule>
  </conditionalFormatting>
  <conditionalFormatting sqref="BF990">
    <cfRule type="cellIs" priority="1507" operator="equal">
      <formula>1</formula>
    </cfRule>
  </conditionalFormatting>
  <conditionalFormatting sqref="BJ990 BL990">
    <cfRule type="cellIs" priority="1506" operator="equal">
      <formula>1</formula>
    </cfRule>
  </conditionalFormatting>
  <conditionalFormatting sqref="BK990">
    <cfRule type="cellIs" priority="1505" operator="equal">
      <formula>1</formula>
    </cfRule>
  </conditionalFormatting>
  <conditionalFormatting sqref="BI990">
    <cfRule type="cellIs" priority="1504" operator="equal">
      <formula>1</formula>
    </cfRule>
  </conditionalFormatting>
  <conditionalFormatting sqref="BH991">
    <cfRule type="cellIs" priority="1503" operator="equal">
      <formula>1</formula>
    </cfRule>
  </conditionalFormatting>
  <conditionalFormatting sqref="BE991">
    <cfRule type="cellIs" priority="1502" operator="equal">
      <formula>1</formula>
    </cfRule>
  </conditionalFormatting>
  <conditionalFormatting sqref="BG991">
    <cfRule type="cellIs" priority="1501" operator="equal">
      <formula>1</formula>
    </cfRule>
  </conditionalFormatting>
  <conditionalFormatting sqref="BF991">
    <cfRule type="cellIs" priority="1500" operator="equal">
      <formula>1</formula>
    </cfRule>
  </conditionalFormatting>
  <conditionalFormatting sqref="BJ991 BL991">
    <cfRule type="cellIs" priority="1499" operator="equal">
      <formula>1</formula>
    </cfRule>
  </conditionalFormatting>
  <conditionalFormatting sqref="BK991">
    <cfRule type="cellIs" priority="1498" operator="equal">
      <formula>1</formula>
    </cfRule>
  </conditionalFormatting>
  <conditionalFormatting sqref="BI991">
    <cfRule type="cellIs" priority="1497" operator="equal">
      <formula>1</formula>
    </cfRule>
  </conditionalFormatting>
  <conditionalFormatting sqref="BH992">
    <cfRule type="cellIs" priority="1496" operator="equal">
      <formula>1</formula>
    </cfRule>
  </conditionalFormatting>
  <conditionalFormatting sqref="BE992">
    <cfRule type="cellIs" priority="1495" operator="equal">
      <formula>1</formula>
    </cfRule>
  </conditionalFormatting>
  <conditionalFormatting sqref="BG992">
    <cfRule type="cellIs" priority="1494" operator="equal">
      <formula>1</formula>
    </cfRule>
  </conditionalFormatting>
  <conditionalFormatting sqref="BF992">
    <cfRule type="cellIs" priority="1493" operator="equal">
      <formula>1</formula>
    </cfRule>
  </conditionalFormatting>
  <conditionalFormatting sqref="BJ992 BL992">
    <cfRule type="cellIs" priority="1492" operator="equal">
      <formula>1</formula>
    </cfRule>
  </conditionalFormatting>
  <conditionalFormatting sqref="BK992">
    <cfRule type="cellIs" priority="1491" operator="equal">
      <formula>1</formula>
    </cfRule>
  </conditionalFormatting>
  <conditionalFormatting sqref="BI992">
    <cfRule type="cellIs" priority="1490" operator="equal">
      <formula>1</formula>
    </cfRule>
  </conditionalFormatting>
  <conditionalFormatting sqref="BH993">
    <cfRule type="cellIs" priority="1489" operator="equal">
      <formula>1</formula>
    </cfRule>
  </conditionalFormatting>
  <conditionalFormatting sqref="BE993">
    <cfRule type="cellIs" priority="1488" operator="equal">
      <formula>1</formula>
    </cfRule>
  </conditionalFormatting>
  <conditionalFormatting sqref="BG993">
    <cfRule type="cellIs" priority="1487" operator="equal">
      <formula>1</formula>
    </cfRule>
  </conditionalFormatting>
  <conditionalFormatting sqref="BF993">
    <cfRule type="cellIs" priority="1486" operator="equal">
      <formula>1</formula>
    </cfRule>
  </conditionalFormatting>
  <conditionalFormatting sqref="BJ993 BL993">
    <cfRule type="cellIs" priority="1485" operator="equal">
      <formula>1</formula>
    </cfRule>
  </conditionalFormatting>
  <conditionalFormatting sqref="BK993">
    <cfRule type="cellIs" priority="1484" operator="equal">
      <formula>1</formula>
    </cfRule>
  </conditionalFormatting>
  <conditionalFormatting sqref="BI993">
    <cfRule type="cellIs" priority="1483" operator="equal">
      <formula>1</formula>
    </cfRule>
  </conditionalFormatting>
  <conditionalFormatting sqref="BH994">
    <cfRule type="cellIs" priority="1482" operator="equal">
      <formula>1</formula>
    </cfRule>
  </conditionalFormatting>
  <conditionalFormatting sqref="BE994">
    <cfRule type="cellIs" priority="1481" operator="equal">
      <formula>1</formula>
    </cfRule>
  </conditionalFormatting>
  <conditionalFormatting sqref="BG994">
    <cfRule type="cellIs" priority="1480" operator="equal">
      <formula>1</formula>
    </cfRule>
  </conditionalFormatting>
  <conditionalFormatting sqref="BF994">
    <cfRule type="cellIs" priority="1479" operator="equal">
      <formula>1</formula>
    </cfRule>
  </conditionalFormatting>
  <conditionalFormatting sqref="BJ994 BL994">
    <cfRule type="cellIs" priority="1478" operator="equal">
      <formula>1</formula>
    </cfRule>
  </conditionalFormatting>
  <conditionalFormatting sqref="BK994">
    <cfRule type="cellIs" priority="1477" operator="equal">
      <formula>1</formula>
    </cfRule>
  </conditionalFormatting>
  <conditionalFormatting sqref="BI994">
    <cfRule type="cellIs" priority="1476" operator="equal">
      <formula>1</formula>
    </cfRule>
  </conditionalFormatting>
  <conditionalFormatting sqref="BH995">
    <cfRule type="cellIs" priority="1475" operator="equal">
      <formula>1</formula>
    </cfRule>
  </conditionalFormatting>
  <conditionalFormatting sqref="BE995">
    <cfRule type="cellIs" priority="1474" operator="equal">
      <formula>1</formula>
    </cfRule>
  </conditionalFormatting>
  <conditionalFormatting sqref="BG995">
    <cfRule type="cellIs" priority="1473" operator="equal">
      <formula>1</formula>
    </cfRule>
  </conditionalFormatting>
  <conditionalFormatting sqref="BF995">
    <cfRule type="cellIs" priority="1472" operator="equal">
      <formula>1</formula>
    </cfRule>
  </conditionalFormatting>
  <conditionalFormatting sqref="BJ995 BL995">
    <cfRule type="cellIs" priority="1471" operator="equal">
      <formula>1</formula>
    </cfRule>
  </conditionalFormatting>
  <conditionalFormatting sqref="BK995">
    <cfRule type="cellIs" priority="1470" operator="equal">
      <formula>1</formula>
    </cfRule>
  </conditionalFormatting>
  <conditionalFormatting sqref="BI995">
    <cfRule type="cellIs" priority="1469" operator="equal">
      <formula>1</formula>
    </cfRule>
  </conditionalFormatting>
  <conditionalFormatting sqref="BH996">
    <cfRule type="cellIs" priority="1468" operator="equal">
      <formula>1</formula>
    </cfRule>
  </conditionalFormatting>
  <conditionalFormatting sqref="BE996">
    <cfRule type="cellIs" priority="1467" operator="equal">
      <formula>1</formula>
    </cfRule>
  </conditionalFormatting>
  <conditionalFormatting sqref="BG996">
    <cfRule type="cellIs" priority="1466" operator="equal">
      <formula>1</formula>
    </cfRule>
  </conditionalFormatting>
  <conditionalFormatting sqref="BF996">
    <cfRule type="cellIs" priority="1465" operator="equal">
      <formula>1</formula>
    </cfRule>
  </conditionalFormatting>
  <conditionalFormatting sqref="BJ996 BL996">
    <cfRule type="cellIs" priority="1464" operator="equal">
      <formula>1</formula>
    </cfRule>
  </conditionalFormatting>
  <conditionalFormatting sqref="BK996">
    <cfRule type="cellIs" priority="1463" operator="equal">
      <formula>1</formula>
    </cfRule>
  </conditionalFormatting>
  <conditionalFormatting sqref="BI996">
    <cfRule type="cellIs" priority="1462" operator="equal">
      <formula>1</formula>
    </cfRule>
  </conditionalFormatting>
  <conditionalFormatting sqref="BH997">
    <cfRule type="cellIs" priority="1461" operator="equal">
      <formula>1</formula>
    </cfRule>
  </conditionalFormatting>
  <conditionalFormatting sqref="BE997">
    <cfRule type="cellIs" priority="1460" operator="equal">
      <formula>1</formula>
    </cfRule>
  </conditionalFormatting>
  <conditionalFormatting sqref="BG997">
    <cfRule type="cellIs" priority="1459" operator="equal">
      <formula>1</formula>
    </cfRule>
  </conditionalFormatting>
  <conditionalFormatting sqref="BF997">
    <cfRule type="cellIs" priority="1458" operator="equal">
      <formula>1</formula>
    </cfRule>
  </conditionalFormatting>
  <conditionalFormatting sqref="BJ997 BL997">
    <cfRule type="cellIs" priority="1457" operator="equal">
      <formula>1</formula>
    </cfRule>
  </conditionalFormatting>
  <conditionalFormatting sqref="BK997">
    <cfRule type="cellIs" priority="1456" operator="equal">
      <formula>1</formula>
    </cfRule>
  </conditionalFormatting>
  <conditionalFormatting sqref="BI997">
    <cfRule type="cellIs" priority="1455" operator="equal">
      <formula>1</formula>
    </cfRule>
  </conditionalFormatting>
  <conditionalFormatting sqref="BH998">
    <cfRule type="cellIs" priority="1454" operator="equal">
      <formula>1</formula>
    </cfRule>
  </conditionalFormatting>
  <conditionalFormatting sqref="BE998">
    <cfRule type="cellIs" priority="1453" operator="equal">
      <formula>1</formula>
    </cfRule>
  </conditionalFormatting>
  <conditionalFormatting sqref="BG998">
    <cfRule type="cellIs" priority="1452" operator="equal">
      <formula>1</formula>
    </cfRule>
  </conditionalFormatting>
  <conditionalFormatting sqref="BF998">
    <cfRule type="cellIs" priority="1451" operator="equal">
      <formula>1</formula>
    </cfRule>
  </conditionalFormatting>
  <conditionalFormatting sqref="BJ998 BL998">
    <cfRule type="cellIs" priority="1450" operator="equal">
      <formula>1</formula>
    </cfRule>
  </conditionalFormatting>
  <conditionalFormatting sqref="BK998">
    <cfRule type="cellIs" priority="1449" operator="equal">
      <formula>1</formula>
    </cfRule>
  </conditionalFormatting>
  <conditionalFormatting sqref="BI998">
    <cfRule type="cellIs" priority="1448" operator="equal">
      <formula>1</formula>
    </cfRule>
  </conditionalFormatting>
  <conditionalFormatting sqref="BH999">
    <cfRule type="cellIs" priority="1447" operator="equal">
      <formula>1</formula>
    </cfRule>
  </conditionalFormatting>
  <conditionalFormatting sqref="BE999">
    <cfRule type="cellIs" priority="1446" operator="equal">
      <formula>1</formula>
    </cfRule>
  </conditionalFormatting>
  <conditionalFormatting sqref="BG999">
    <cfRule type="cellIs" priority="1445" operator="equal">
      <formula>1</formula>
    </cfRule>
  </conditionalFormatting>
  <conditionalFormatting sqref="BF999">
    <cfRule type="cellIs" priority="1444" operator="equal">
      <formula>1</formula>
    </cfRule>
  </conditionalFormatting>
  <conditionalFormatting sqref="BJ999 BL999">
    <cfRule type="cellIs" priority="1443" operator="equal">
      <formula>1</formula>
    </cfRule>
  </conditionalFormatting>
  <conditionalFormatting sqref="BK999">
    <cfRule type="cellIs" priority="1442" operator="equal">
      <formula>1</formula>
    </cfRule>
  </conditionalFormatting>
  <conditionalFormatting sqref="BI999">
    <cfRule type="cellIs" priority="1441" operator="equal">
      <formula>1</formula>
    </cfRule>
  </conditionalFormatting>
  <conditionalFormatting sqref="BH1000">
    <cfRule type="cellIs" priority="1440" operator="equal">
      <formula>1</formula>
    </cfRule>
  </conditionalFormatting>
  <conditionalFormatting sqref="BE1000">
    <cfRule type="cellIs" priority="1439" operator="equal">
      <formula>1</formula>
    </cfRule>
  </conditionalFormatting>
  <conditionalFormatting sqref="BG1000">
    <cfRule type="cellIs" priority="1438" operator="equal">
      <formula>1</formula>
    </cfRule>
  </conditionalFormatting>
  <conditionalFormatting sqref="BF1000">
    <cfRule type="cellIs" priority="1437" operator="equal">
      <formula>1</formula>
    </cfRule>
  </conditionalFormatting>
  <conditionalFormatting sqref="BJ1000 BL1000">
    <cfRule type="cellIs" priority="1436" operator="equal">
      <formula>1</formula>
    </cfRule>
  </conditionalFormatting>
  <conditionalFormatting sqref="BK1000">
    <cfRule type="cellIs" priority="1435" operator="equal">
      <formula>1</formula>
    </cfRule>
  </conditionalFormatting>
  <conditionalFormatting sqref="BI1000">
    <cfRule type="cellIs" priority="1434" operator="equal">
      <formula>1</formula>
    </cfRule>
  </conditionalFormatting>
  <conditionalFormatting sqref="BH1001">
    <cfRule type="cellIs" priority="1433" operator="equal">
      <formula>1</formula>
    </cfRule>
  </conditionalFormatting>
  <conditionalFormatting sqref="BE1001">
    <cfRule type="cellIs" priority="1432" operator="equal">
      <formula>1</formula>
    </cfRule>
  </conditionalFormatting>
  <conditionalFormatting sqref="BG1001">
    <cfRule type="cellIs" priority="1431" operator="equal">
      <formula>1</formula>
    </cfRule>
  </conditionalFormatting>
  <conditionalFormatting sqref="BF1001">
    <cfRule type="cellIs" priority="1430" operator="equal">
      <formula>1</formula>
    </cfRule>
  </conditionalFormatting>
  <conditionalFormatting sqref="BJ1001 BL1001">
    <cfRule type="cellIs" priority="1429" operator="equal">
      <formula>1</formula>
    </cfRule>
  </conditionalFormatting>
  <conditionalFormatting sqref="BK1001">
    <cfRule type="cellIs" priority="1428" operator="equal">
      <formula>1</formula>
    </cfRule>
  </conditionalFormatting>
  <conditionalFormatting sqref="BI1001">
    <cfRule type="cellIs" priority="1427" operator="equal">
      <formula>1</formula>
    </cfRule>
  </conditionalFormatting>
  <conditionalFormatting sqref="BH1002">
    <cfRule type="cellIs" priority="1426" operator="equal">
      <formula>1</formula>
    </cfRule>
  </conditionalFormatting>
  <conditionalFormatting sqref="BE1002">
    <cfRule type="cellIs" priority="1425" operator="equal">
      <formula>1</formula>
    </cfRule>
  </conditionalFormatting>
  <conditionalFormatting sqref="BG1002">
    <cfRule type="cellIs" priority="1424" operator="equal">
      <formula>1</formula>
    </cfRule>
  </conditionalFormatting>
  <conditionalFormatting sqref="BF1002">
    <cfRule type="cellIs" priority="1423" operator="equal">
      <formula>1</formula>
    </cfRule>
  </conditionalFormatting>
  <conditionalFormatting sqref="BJ1002 BL1002">
    <cfRule type="cellIs" priority="1422" operator="equal">
      <formula>1</formula>
    </cfRule>
  </conditionalFormatting>
  <conditionalFormatting sqref="BK1002">
    <cfRule type="cellIs" priority="1421" operator="equal">
      <formula>1</formula>
    </cfRule>
  </conditionalFormatting>
  <conditionalFormatting sqref="BI1002">
    <cfRule type="cellIs" priority="1420" operator="equal">
      <formula>1</formula>
    </cfRule>
  </conditionalFormatting>
  <conditionalFormatting sqref="BH1003">
    <cfRule type="cellIs" priority="1419" operator="equal">
      <formula>1</formula>
    </cfRule>
  </conditionalFormatting>
  <conditionalFormatting sqref="BE1003">
    <cfRule type="cellIs" priority="1418" operator="equal">
      <formula>1</formula>
    </cfRule>
  </conditionalFormatting>
  <conditionalFormatting sqref="BG1003">
    <cfRule type="cellIs" priority="1417" operator="equal">
      <formula>1</formula>
    </cfRule>
  </conditionalFormatting>
  <conditionalFormatting sqref="BF1003">
    <cfRule type="cellIs" priority="1416" operator="equal">
      <formula>1</formula>
    </cfRule>
  </conditionalFormatting>
  <conditionalFormatting sqref="BJ1003 BL1003">
    <cfRule type="cellIs" priority="1415" operator="equal">
      <formula>1</formula>
    </cfRule>
  </conditionalFormatting>
  <conditionalFormatting sqref="BK1003">
    <cfRule type="cellIs" priority="1414" operator="equal">
      <formula>1</formula>
    </cfRule>
  </conditionalFormatting>
  <conditionalFormatting sqref="BI1003">
    <cfRule type="cellIs" priority="1413" operator="equal">
      <formula>1</formula>
    </cfRule>
  </conditionalFormatting>
  <conditionalFormatting sqref="BH1004">
    <cfRule type="cellIs" priority="1412" operator="equal">
      <formula>1</formula>
    </cfRule>
  </conditionalFormatting>
  <conditionalFormatting sqref="BE1004">
    <cfRule type="cellIs" priority="1411" operator="equal">
      <formula>1</formula>
    </cfRule>
  </conditionalFormatting>
  <conditionalFormatting sqref="BG1004">
    <cfRule type="cellIs" priority="1410" operator="equal">
      <formula>1</formula>
    </cfRule>
  </conditionalFormatting>
  <conditionalFormatting sqref="BF1004">
    <cfRule type="cellIs" priority="1409" operator="equal">
      <formula>1</formula>
    </cfRule>
  </conditionalFormatting>
  <conditionalFormatting sqref="BJ1004 BL1004">
    <cfRule type="cellIs" priority="1408" operator="equal">
      <formula>1</formula>
    </cfRule>
  </conditionalFormatting>
  <conditionalFormatting sqref="BK1004">
    <cfRule type="cellIs" priority="1407" operator="equal">
      <formula>1</formula>
    </cfRule>
  </conditionalFormatting>
  <conditionalFormatting sqref="BI1004">
    <cfRule type="cellIs" priority="1406" operator="equal">
      <formula>1</formula>
    </cfRule>
  </conditionalFormatting>
  <conditionalFormatting sqref="BH1005">
    <cfRule type="cellIs" priority="1405" operator="equal">
      <formula>1</formula>
    </cfRule>
  </conditionalFormatting>
  <conditionalFormatting sqref="BE1005">
    <cfRule type="cellIs" priority="1404" operator="equal">
      <formula>1</formula>
    </cfRule>
  </conditionalFormatting>
  <conditionalFormatting sqref="BG1005">
    <cfRule type="cellIs" priority="1403" operator="equal">
      <formula>1</formula>
    </cfRule>
  </conditionalFormatting>
  <conditionalFormatting sqref="BF1005">
    <cfRule type="cellIs" priority="1402" operator="equal">
      <formula>1</formula>
    </cfRule>
  </conditionalFormatting>
  <conditionalFormatting sqref="BJ1005 BL1005">
    <cfRule type="cellIs" priority="1401" operator="equal">
      <formula>1</formula>
    </cfRule>
  </conditionalFormatting>
  <conditionalFormatting sqref="BK1005">
    <cfRule type="cellIs" priority="1400" operator="equal">
      <formula>1</formula>
    </cfRule>
  </conditionalFormatting>
  <conditionalFormatting sqref="BI1005">
    <cfRule type="cellIs" priority="1399" operator="equal">
      <formula>1</formula>
    </cfRule>
  </conditionalFormatting>
  <conditionalFormatting sqref="BH1006">
    <cfRule type="cellIs" priority="1398" operator="equal">
      <formula>1</formula>
    </cfRule>
  </conditionalFormatting>
  <conditionalFormatting sqref="BE1006">
    <cfRule type="cellIs" priority="1397" operator="equal">
      <formula>1</formula>
    </cfRule>
  </conditionalFormatting>
  <conditionalFormatting sqref="BG1006">
    <cfRule type="cellIs" priority="1396" operator="equal">
      <formula>1</formula>
    </cfRule>
  </conditionalFormatting>
  <conditionalFormatting sqref="BF1006">
    <cfRule type="cellIs" priority="1395" operator="equal">
      <formula>1</formula>
    </cfRule>
  </conditionalFormatting>
  <conditionalFormatting sqref="BJ1006 BL1006">
    <cfRule type="cellIs" priority="1394" operator="equal">
      <formula>1</formula>
    </cfRule>
  </conditionalFormatting>
  <conditionalFormatting sqref="BK1006">
    <cfRule type="cellIs" priority="1393" operator="equal">
      <formula>1</formula>
    </cfRule>
  </conditionalFormatting>
  <conditionalFormatting sqref="BI1006">
    <cfRule type="cellIs" priority="1392" operator="equal">
      <formula>1</formula>
    </cfRule>
  </conditionalFormatting>
  <conditionalFormatting sqref="BH1007">
    <cfRule type="cellIs" priority="1391" operator="equal">
      <formula>1</formula>
    </cfRule>
  </conditionalFormatting>
  <conditionalFormatting sqref="BE1007">
    <cfRule type="cellIs" priority="1390" operator="equal">
      <formula>1</formula>
    </cfRule>
  </conditionalFormatting>
  <conditionalFormatting sqref="BG1007">
    <cfRule type="cellIs" priority="1389" operator="equal">
      <formula>1</formula>
    </cfRule>
  </conditionalFormatting>
  <conditionalFormatting sqref="BF1007">
    <cfRule type="cellIs" priority="1388" operator="equal">
      <formula>1</formula>
    </cfRule>
  </conditionalFormatting>
  <conditionalFormatting sqref="BJ1007 BL1007">
    <cfRule type="cellIs" priority="1387" operator="equal">
      <formula>1</formula>
    </cfRule>
  </conditionalFormatting>
  <conditionalFormatting sqref="BK1007">
    <cfRule type="cellIs" priority="1386" operator="equal">
      <formula>1</formula>
    </cfRule>
  </conditionalFormatting>
  <conditionalFormatting sqref="BI1007">
    <cfRule type="cellIs" priority="1385" operator="equal">
      <formula>1</formula>
    </cfRule>
  </conditionalFormatting>
  <conditionalFormatting sqref="BH1008">
    <cfRule type="cellIs" priority="1384" operator="equal">
      <formula>1</formula>
    </cfRule>
  </conditionalFormatting>
  <conditionalFormatting sqref="BE1008">
    <cfRule type="cellIs" priority="1383" operator="equal">
      <formula>1</formula>
    </cfRule>
  </conditionalFormatting>
  <conditionalFormatting sqref="BG1008">
    <cfRule type="cellIs" priority="1382" operator="equal">
      <formula>1</formula>
    </cfRule>
  </conditionalFormatting>
  <conditionalFormatting sqref="BF1008">
    <cfRule type="cellIs" priority="1381" operator="equal">
      <formula>1</formula>
    </cfRule>
  </conditionalFormatting>
  <conditionalFormatting sqref="BJ1008 BL1008">
    <cfRule type="cellIs" priority="1380" operator="equal">
      <formula>1</formula>
    </cfRule>
  </conditionalFormatting>
  <conditionalFormatting sqref="BK1008">
    <cfRule type="cellIs" priority="1379" operator="equal">
      <formula>1</formula>
    </cfRule>
  </conditionalFormatting>
  <conditionalFormatting sqref="BI1008">
    <cfRule type="cellIs" priority="1378" operator="equal">
      <formula>1</formula>
    </cfRule>
  </conditionalFormatting>
  <conditionalFormatting sqref="BH1009">
    <cfRule type="cellIs" priority="1377" operator="equal">
      <formula>1</formula>
    </cfRule>
  </conditionalFormatting>
  <conditionalFormatting sqref="BE1009">
    <cfRule type="cellIs" priority="1376" operator="equal">
      <formula>1</formula>
    </cfRule>
  </conditionalFormatting>
  <conditionalFormatting sqref="BG1009">
    <cfRule type="cellIs" priority="1375" operator="equal">
      <formula>1</formula>
    </cfRule>
  </conditionalFormatting>
  <conditionalFormatting sqref="BF1009">
    <cfRule type="cellIs" priority="1374" operator="equal">
      <formula>1</formula>
    </cfRule>
  </conditionalFormatting>
  <conditionalFormatting sqref="BJ1009 BL1009">
    <cfRule type="cellIs" priority="1373" operator="equal">
      <formula>1</formula>
    </cfRule>
  </conditionalFormatting>
  <conditionalFormatting sqref="BK1009">
    <cfRule type="cellIs" priority="1372" operator="equal">
      <formula>1</formula>
    </cfRule>
  </conditionalFormatting>
  <conditionalFormatting sqref="BI1009">
    <cfRule type="cellIs" priority="1371" operator="equal">
      <formula>1</formula>
    </cfRule>
  </conditionalFormatting>
  <conditionalFormatting sqref="BH1010">
    <cfRule type="cellIs" priority="1370" operator="equal">
      <formula>1</formula>
    </cfRule>
  </conditionalFormatting>
  <conditionalFormatting sqref="BE1010">
    <cfRule type="cellIs" priority="1369" operator="equal">
      <formula>1</formula>
    </cfRule>
  </conditionalFormatting>
  <conditionalFormatting sqref="BG1010">
    <cfRule type="cellIs" priority="1368" operator="equal">
      <formula>1</formula>
    </cfRule>
  </conditionalFormatting>
  <conditionalFormatting sqref="BF1010">
    <cfRule type="cellIs" priority="1367" operator="equal">
      <formula>1</formula>
    </cfRule>
  </conditionalFormatting>
  <conditionalFormatting sqref="BJ1010 BL1010">
    <cfRule type="cellIs" priority="1366" operator="equal">
      <formula>1</formula>
    </cfRule>
  </conditionalFormatting>
  <conditionalFormatting sqref="BK1010">
    <cfRule type="cellIs" priority="1365" operator="equal">
      <formula>1</formula>
    </cfRule>
  </conditionalFormatting>
  <conditionalFormatting sqref="BI1010">
    <cfRule type="cellIs" priority="1364" operator="equal">
      <formula>1</formula>
    </cfRule>
  </conditionalFormatting>
  <conditionalFormatting sqref="BH1011">
    <cfRule type="cellIs" priority="1363" operator="equal">
      <formula>1</formula>
    </cfRule>
  </conditionalFormatting>
  <conditionalFormatting sqref="BE1011">
    <cfRule type="cellIs" priority="1362" operator="equal">
      <formula>1</formula>
    </cfRule>
  </conditionalFormatting>
  <conditionalFormatting sqref="BG1011">
    <cfRule type="cellIs" priority="1361" operator="equal">
      <formula>1</formula>
    </cfRule>
  </conditionalFormatting>
  <conditionalFormatting sqref="BF1011">
    <cfRule type="cellIs" priority="1360" operator="equal">
      <formula>1</formula>
    </cfRule>
  </conditionalFormatting>
  <conditionalFormatting sqref="BJ1011 BL1011">
    <cfRule type="cellIs" priority="1359" operator="equal">
      <formula>1</formula>
    </cfRule>
  </conditionalFormatting>
  <conditionalFormatting sqref="BK1011">
    <cfRule type="cellIs" priority="1358" operator="equal">
      <formula>1</formula>
    </cfRule>
  </conditionalFormatting>
  <conditionalFormatting sqref="BI1011">
    <cfRule type="cellIs" priority="1357" operator="equal">
      <formula>1</formula>
    </cfRule>
  </conditionalFormatting>
  <conditionalFormatting sqref="BH1012">
    <cfRule type="cellIs" priority="1356" operator="equal">
      <formula>1</formula>
    </cfRule>
  </conditionalFormatting>
  <conditionalFormatting sqref="BE1012">
    <cfRule type="cellIs" priority="1355" operator="equal">
      <formula>1</formula>
    </cfRule>
  </conditionalFormatting>
  <conditionalFormatting sqref="BG1012">
    <cfRule type="cellIs" priority="1354" operator="equal">
      <formula>1</formula>
    </cfRule>
  </conditionalFormatting>
  <conditionalFormatting sqref="BF1012">
    <cfRule type="cellIs" priority="1353" operator="equal">
      <formula>1</formula>
    </cfRule>
  </conditionalFormatting>
  <conditionalFormatting sqref="BJ1012 BL1012">
    <cfRule type="cellIs" priority="1352" operator="equal">
      <formula>1</formula>
    </cfRule>
  </conditionalFormatting>
  <conditionalFormatting sqref="BK1012">
    <cfRule type="cellIs" priority="1351" operator="equal">
      <formula>1</formula>
    </cfRule>
  </conditionalFormatting>
  <conditionalFormatting sqref="BI1012">
    <cfRule type="cellIs" priority="1350" operator="equal">
      <formula>1</formula>
    </cfRule>
  </conditionalFormatting>
  <conditionalFormatting sqref="BH1013">
    <cfRule type="cellIs" priority="1349" operator="equal">
      <formula>1</formula>
    </cfRule>
  </conditionalFormatting>
  <conditionalFormatting sqref="BE1013">
    <cfRule type="cellIs" priority="1348" operator="equal">
      <formula>1</formula>
    </cfRule>
  </conditionalFormatting>
  <conditionalFormatting sqref="BG1013">
    <cfRule type="cellIs" priority="1347" operator="equal">
      <formula>1</formula>
    </cfRule>
  </conditionalFormatting>
  <conditionalFormatting sqref="BF1013">
    <cfRule type="cellIs" priority="1346" operator="equal">
      <formula>1</formula>
    </cfRule>
  </conditionalFormatting>
  <conditionalFormatting sqref="BJ1013 BL1013">
    <cfRule type="cellIs" priority="1345" operator="equal">
      <formula>1</formula>
    </cfRule>
  </conditionalFormatting>
  <conditionalFormatting sqref="BK1013">
    <cfRule type="cellIs" priority="1344" operator="equal">
      <formula>1</formula>
    </cfRule>
  </conditionalFormatting>
  <conditionalFormatting sqref="BI1013">
    <cfRule type="cellIs" priority="1343" operator="equal">
      <formula>1</formula>
    </cfRule>
  </conditionalFormatting>
  <conditionalFormatting sqref="BH1014">
    <cfRule type="cellIs" priority="1342" operator="equal">
      <formula>1</formula>
    </cfRule>
  </conditionalFormatting>
  <conditionalFormatting sqref="BE1014">
    <cfRule type="cellIs" priority="1341" operator="equal">
      <formula>1</formula>
    </cfRule>
  </conditionalFormatting>
  <conditionalFormatting sqref="BG1014">
    <cfRule type="cellIs" priority="1340" operator="equal">
      <formula>1</formula>
    </cfRule>
  </conditionalFormatting>
  <conditionalFormatting sqref="BF1014">
    <cfRule type="cellIs" priority="1339" operator="equal">
      <formula>1</formula>
    </cfRule>
  </conditionalFormatting>
  <conditionalFormatting sqref="BJ1014 BL1014">
    <cfRule type="cellIs" priority="1338" operator="equal">
      <formula>1</formula>
    </cfRule>
  </conditionalFormatting>
  <conditionalFormatting sqref="BK1014">
    <cfRule type="cellIs" priority="1337" operator="equal">
      <formula>1</formula>
    </cfRule>
  </conditionalFormatting>
  <conditionalFormatting sqref="BI1014">
    <cfRule type="cellIs" priority="1336" operator="equal">
      <formula>1</formula>
    </cfRule>
  </conditionalFormatting>
  <conditionalFormatting sqref="BH1015">
    <cfRule type="cellIs" priority="1335" operator="equal">
      <formula>1</formula>
    </cfRule>
  </conditionalFormatting>
  <conditionalFormatting sqref="BE1015">
    <cfRule type="cellIs" priority="1334" operator="equal">
      <formula>1</formula>
    </cfRule>
  </conditionalFormatting>
  <conditionalFormatting sqref="BG1015">
    <cfRule type="cellIs" priority="1333" operator="equal">
      <formula>1</formula>
    </cfRule>
  </conditionalFormatting>
  <conditionalFormatting sqref="BF1015">
    <cfRule type="cellIs" priority="1332" operator="equal">
      <formula>1</formula>
    </cfRule>
  </conditionalFormatting>
  <conditionalFormatting sqref="BJ1015 BL1015">
    <cfRule type="cellIs" priority="1331" operator="equal">
      <formula>1</formula>
    </cfRule>
  </conditionalFormatting>
  <conditionalFormatting sqref="BK1015">
    <cfRule type="cellIs" priority="1330" operator="equal">
      <formula>1</formula>
    </cfRule>
  </conditionalFormatting>
  <conditionalFormatting sqref="BI1015">
    <cfRule type="cellIs" priority="1329" operator="equal">
      <formula>1</formula>
    </cfRule>
  </conditionalFormatting>
  <conditionalFormatting sqref="BH1016">
    <cfRule type="cellIs" priority="1328" operator="equal">
      <formula>1</formula>
    </cfRule>
  </conditionalFormatting>
  <conditionalFormatting sqref="BE1016">
    <cfRule type="cellIs" priority="1327" operator="equal">
      <formula>1</formula>
    </cfRule>
  </conditionalFormatting>
  <conditionalFormatting sqref="BG1016">
    <cfRule type="cellIs" priority="1326" operator="equal">
      <formula>1</formula>
    </cfRule>
  </conditionalFormatting>
  <conditionalFormatting sqref="BF1016">
    <cfRule type="cellIs" priority="1325" operator="equal">
      <formula>1</formula>
    </cfRule>
  </conditionalFormatting>
  <conditionalFormatting sqref="BJ1016 BL1016">
    <cfRule type="cellIs" priority="1324" operator="equal">
      <formula>1</formula>
    </cfRule>
  </conditionalFormatting>
  <conditionalFormatting sqref="BK1016">
    <cfRule type="cellIs" priority="1323" operator="equal">
      <formula>1</formula>
    </cfRule>
  </conditionalFormatting>
  <conditionalFormatting sqref="BI1016">
    <cfRule type="cellIs" priority="1322" operator="equal">
      <formula>1</formula>
    </cfRule>
  </conditionalFormatting>
  <conditionalFormatting sqref="BH1017">
    <cfRule type="cellIs" priority="1321" operator="equal">
      <formula>1</formula>
    </cfRule>
  </conditionalFormatting>
  <conditionalFormatting sqref="BE1017">
    <cfRule type="cellIs" priority="1320" operator="equal">
      <formula>1</formula>
    </cfRule>
  </conditionalFormatting>
  <conditionalFormatting sqref="BG1017">
    <cfRule type="cellIs" priority="1319" operator="equal">
      <formula>1</formula>
    </cfRule>
  </conditionalFormatting>
  <conditionalFormatting sqref="BF1017">
    <cfRule type="cellIs" priority="1318" operator="equal">
      <formula>1</formula>
    </cfRule>
  </conditionalFormatting>
  <conditionalFormatting sqref="BJ1017 BL1017">
    <cfRule type="cellIs" priority="1317" operator="equal">
      <formula>1</formula>
    </cfRule>
  </conditionalFormatting>
  <conditionalFormatting sqref="BK1017">
    <cfRule type="cellIs" priority="1316" operator="equal">
      <formula>1</formula>
    </cfRule>
  </conditionalFormatting>
  <conditionalFormatting sqref="BI1017">
    <cfRule type="cellIs" priority="1315" operator="equal">
      <formula>1</formula>
    </cfRule>
  </conditionalFormatting>
  <conditionalFormatting sqref="BH1018">
    <cfRule type="cellIs" priority="1314" operator="equal">
      <formula>1</formula>
    </cfRule>
  </conditionalFormatting>
  <conditionalFormatting sqref="BE1018">
    <cfRule type="cellIs" priority="1313" operator="equal">
      <formula>1</formula>
    </cfRule>
  </conditionalFormatting>
  <conditionalFormatting sqref="BG1018">
    <cfRule type="cellIs" priority="1312" operator="equal">
      <formula>1</formula>
    </cfRule>
  </conditionalFormatting>
  <conditionalFormatting sqref="BF1018">
    <cfRule type="cellIs" priority="1311" operator="equal">
      <formula>1</formula>
    </cfRule>
  </conditionalFormatting>
  <conditionalFormatting sqref="BJ1018 BL1018">
    <cfRule type="cellIs" priority="1310" operator="equal">
      <formula>1</formula>
    </cfRule>
  </conditionalFormatting>
  <conditionalFormatting sqref="BK1018">
    <cfRule type="cellIs" priority="1309" operator="equal">
      <formula>1</formula>
    </cfRule>
  </conditionalFormatting>
  <conditionalFormatting sqref="BI1018">
    <cfRule type="cellIs" priority="1308" operator="equal">
      <formula>1</formula>
    </cfRule>
  </conditionalFormatting>
  <conditionalFormatting sqref="BH1019">
    <cfRule type="cellIs" priority="1307" operator="equal">
      <formula>1</formula>
    </cfRule>
  </conditionalFormatting>
  <conditionalFormatting sqref="BE1019">
    <cfRule type="cellIs" priority="1306" operator="equal">
      <formula>1</formula>
    </cfRule>
  </conditionalFormatting>
  <conditionalFormatting sqref="BG1019">
    <cfRule type="cellIs" priority="1305" operator="equal">
      <formula>1</formula>
    </cfRule>
  </conditionalFormatting>
  <conditionalFormatting sqref="BF1019">
    <cfRule type="cellIs" priority="1304" operator="equal">
      <formula>1</formula>
    </cfRule>
  </conditionalFormatting>
  <conditionalFormatting sqref="BJ1019 BL1019">
    <cfRule type="cellIs" priority="1303" operator="equal">
      <formula>1</formula>
    </cfRule>
  </conditionalFormatting>
  <conditionalFormatting sqref="BK1019">
    <cfRule type="cellIs" priority="1302" operator="equal">
      <formula>1</formula>
    </cfRule>
  </conditionalFormatting>
  <conditionalFormatting sqref="BI1019">
    <cfRule type="cellIs" priority="1301" operator="equal">
      <formula>1</formula>
    </cfRule>
  </conditionalFormatting>
  <conditionalFormatting sqref="BH1020">
    <cfRule type="cellIs" priority="1300" operator="equal">
      <formula>1</formula>
    </cfRule>
  </conditionalFormatting>
  <conditionalFormatting sqref="BE1020">
    <cfRule type="cellIs" priority="1299" operator="equal">
      <formula>1</formula>
    </cfRule>
  </conditionalFormatting>
  <conditionalFormatting sqref="BG1020">
    <cfRule type="cellIs" priority="1298" operator="equal">
      <formula>1</formula>
    </cfRule>
  </conditionalFormatting>
  <conditionalFormatting sqref="BF1020">
    <cfRule type="cellIs" priority="1297" operator="equal">
      <formula>1</formula>
    </cfRule>
  </conditionalFormatting>
  <conditionalFormatting sqref="BJ1020 BL1020">
    <cfRule type="cellIs" priority="1296" operator="equal">
      <formula>1</formula>
    </cfRule>
  </conditionalFormatting>
  <conditionalFormatting sqref="BK1020">
    <cfRule type="cellIs" priority="1295" operator="equal">
      <formula>1</formula>
    </cfRule>
  </conditionalFormatting>
  <conditionalFormatting sqref="BI1020">
    <cfRule type="cellIs" priority="1294" operator="equal">
      <formula>1</formula>
    </cfRule>
  </conditionalFormatting>
  <conditionalFormatting sqref="BH1021">
    <cfRule type="cellIs" priority="1293" operator="equal">
      <formula>1</formula>
    </cfRule>
  </conditionalFormatting>
  <conditionalFormatting sqref="BE1021">
    <cfRule type="cellIs" priority="1292" operator="equal">
      <formula>1</formula>
    </cfRule>
  </conditionalFormatting>
  <conditionalFormatting sqref="BG1021">
    <cfRule type="cellIs" priority="1291" operator="equal">
      <formula>1</formula>
    </cfRule>
  </conditionalFormatting>
  <conditionalFormatting sqref="BF1021">
    <cfRule type="cellIs" priority="1290" operator="equal">
      <formula>1</formula>
    </cfRule>
  </conditionalFormatting>
  <conditionalFormatting sqref="BJ1021 BL1021">
    <cfRule type="cellIs" priority="1289" operator="equal">
      <formula>1</formula>
    </cfRule>
  </conditionalFormatting>
  <conditionalFormatting sqref="BK1021">
    <cfRule type="cellIs" priority="1288" operator="equal">
      <formula>1</formula>
    </cfRule>
  </conditionalFormatting>
  <conditionalFormatting sqref="BI1021">
    <cfRule type="cellIs" priority="1287" operator="equal">
      <formula>1</formula>
    </cfRule>
  </conditionalFormatting>
  <conditionalFormatting sqref="BH1022">
    <cfRule type="cellIs" priority="1286" operator="equal">
      <formula>1</formula>
    </cfRule>
  </conditionalFormatting>
  <conditionalFormatting sqref="BE1022">
    <cfRule type="cellIs" priority="1285" operator="equal">
      <formula>1</formula>
    </cfRule>
  </conditionalFormatting>
  <conditionalFormatting sqref="BG1022">
    <cfRule type="cellIs" priority="1284" operator="equal">
      <formula>1</formula>
    </cfRule>
  </conditionalFormatting>
  <conditionalFormatting sqref="BF1022">
    <cfRule type="cellIs" priority="1283" operator="equal">
      <formula>1</formula>
    </cfRule>
  </conditionalFormatting>
  <conditionalFormatting sqref="BJ1022 BL1022">
    <cfRule type="cellIs" priority="1282" operator="equal">
      <formula>1</formula>
    </cfRule>
  </conditionalFormatting>
  <conditionalFormatting sqref="BK1022">
    <cfRule type="cellIs" priority="1281" operator="equal">
      <formula>1</formula>
    </cfRule>
  </conditionalFormatting>
  <conditionalFormatting sqref="BI1022">
    <cfRule type="cellIs" priority="1280" operator="equal">
      <formula>1</formula>
    </cfRule>
  </conditionalFormatting>
  <conditionalFormatting sqref="BH1023">
    <cfRule type="cellIs" priority="1279" operator="equal">
      <formula>1</formula>
    </cfRule>
  </conditionalFormatting>
  <conditionalFormatting sqref="BE1023">
    <cfRule type="cellIs" priority="1278" operator="equal">
      <formula>1</formula>
    </cfRule>
  </conditionalFormatting>
  <conditionalFormatting sqref="BG1023">
    <cfRule type="cellIs" priority="1277" operator="equal">
      <formula>1</formula>
    </cfRule>
  </conditionalFormatting>
  <conditionalFormatting sqref="BF1023">
    <cfRule type="cellIs" priority="1276" operator="equal">
      <formula>1</formula>
    </cfRule>
  </conditionalFormatting>
  <conditionalFormatting sqref="BJ1023 BL1023">
    <cfRule type="cellIs" priority="1275" operator="equal">
      <formula>1</formula>
    </cfRule>
  </conditionalFormatting>
  <conditionalFormatting sqref="BK1023">
    <cfRule type="cellIs" priority="1274" operator="equal">
      <formula>1</formula>
    </cfRule>
  </conditionalFormatting>
  <conditionalFormatting sqref="BI1023">
    <cfRule type="cellIs" priority="1273" operator="equal">
      <formula>1</formula>
    </cfRule>
  </conditionalFormatting>
  <conditionalFormatting sqref="BH1024">
    <cfRule type="cellIs" priority="1272" operator="equal">
      <formula>1</formula>
    </cfRule>
  </conditionalFormatting>
  <conditionalFormatting sqref="BE1024">
    <cfRule type="cellIs" priority="1271" operator="equal">
      <formula>1</formula>
    </cfRule>
  </conditionalFormatting>
  <conditionalFormatting sqref="BG1024">
    <cfRule type="cellIs" priority="1270" operator="equal">
      <formula>1</formula>
    </cfRule>
  </conditionalFormatting>
  <conditionalFormatting sqref="BF1024">
    <cfRule type="cellIs" priority="1269" operator="equal">
      <formula>1</formula>
    </cfRule>
  </conditionalFormatting>
  <conditionalFormatting sqref="BJ1024 BL1024">
    <cfRule type="cellIs" priority="1268" operator="equal">
      <formula>1</formula>
    </cfRule>
  </conditionalFormatting>
  <conditionalFormatting sqref="BK1024">
    <cfRule type="cellIs" priority="1267" operator="equal">
      <formula>1</formula>
    </cfRule>
  </conditionalFormatting>
  <conditionalFormatting sqref="BI1024">
    <cfRule type="cellIs" priority="1266" operator="equal">
      <formula>1</formula>
    </cfRule>
  </conditionalFormatting>
  <conditionalFormatting sqref="BH1025">
    <cfRule type="cellIs" priority="1265" operator="equal">
      <formula>1</formula>
    </cfRule>
  </conditionalFormatting>
  <conditionalFormatting sqref="BE1025">
    <cfRule type="cellIs" priority="1264" operator="equal">
      <formula>1</formula>
    </cfRule>
  </conditionalFormatting>
  <conditionalFormatting sqref="BG1025">
    <cfRule type="cellIs" priority="1263" operator="equal">
      <formula>1</formula>
    </cfRule>
  </conditionalFormatting>
  <conditionalFormatting sqref="BF1025">
    <cfRule type="cellIs" priority="1262" operator="equal">
      <formula>1</formula>
    </cfRule>
  </conditionalFormatting>
  <conditionalFormatting sqref="BJ1025 BL1025">
    <cfRule type="cellIs" priority="1261" operator="equal">
      <formula>1</formula>
    </cfRule>
  </conditionalFormatting>
  <conditionalFormatting sqref="BK1025">
    <cfRule type="cellIs" priority="1260" operator="equal">
      <formula>1</formula>
    </cfRule>
  </conditionalFormatting>
  <conditionalFormatting sqref="BI1025">
    <cfRule type="cellIs" priority="1259" operator="equal">
      <formula>1</formula>
    </cfRule>
  </conditionalFormatting>
  <conditionalFormatting sqref="BH1026">
    <cfRule type="cellIs" priority="1258" operator="equal">
      <formula>1</formula>
    </cfRule>
  </conditionalFormatting>
  <conditionalFormatting sqref="BE1026">
    <cfRule type="cellIs" priority="1257" operator="equal">
      <formula>1</formula>
    </cfRule>
  </conditionalFormatting>
  <conditionalFormatting sqref="BG1026">
    <cfRule type="cellIs" priority="1256" operator="equal">
      <formula>1</formula>
    </cfRule>
  </conditionalFormatting>
  <conditionalFormatting sqref="BF1026">
    <cfRule type="cellIs" priority="1255" operator="equal">
      <formula>1</formula>
    </cfRule>
  </conditionalFormatting>
  <conditionalFormatting sqref="BJ1026 BL1026">
    <cfRule type="cellIs" priority="1254" operator="equal">
      <formula>1</formula>
    </cfRule>
  </conditionalFormatting>
  <conditionalFormatting sqref="BK1026">
    <cfRule type="cellIs" priority="1253" operator="equal">
      <formula>1</formula>
    </cfRule>
  </conditionalFormatting>
  <conditionalFormatting sqref="BI1026">
    <cfRule type="cellIs" priority="1252" operator="equal">
      <formula>1</formula>
    </cfRule>
  </conditionalFormatting>
  <conditionalFormatting sqref="BH1027">
    <cfRule type="cellIs" priority="1251" operator="equal">
      <formula>1</formula>
    </cfRule>
  </conditionalFormatting>
  <conditionalFormatting sqref="BE1027">
    <cfRule type="cellIs" priority="1250" operator="equal">
      <formula>1</formula>
    </cfRule>
  </conditionalFormatting>
  <conditionalFormatting sqref="BG1027">
    <cfRule type="cellIs" priority="1249" operator="equal">
      <formula>1</formula>
    </cfRule>
  </conditionalFormatting>
  <conditionalFormatting sqref="BF1027">
    <cfRule type="cellIs" priority="1248" operator="equal">
      <formula>1</formula>
    </cfRule>
  </conditionalFormatting>
  <conditionalFormatting sqref="BJ1027 BL1027">
    <cfRule type="cellIs" priority="1247" operator="equal">
      <formula>1</formula>
    </cfRule>
  </conditionalFormatting>
  <conditionalFormatting sqref="BK1027">
    <cfRule type="cellIs" priority="1246" operator="equal">
      <formula>1</formula>
    </cfRule>
  </conditionalFormatting>
  <conditionalFormatting sqref="BI1027">
    <cfRule type="cellIs" priority="1245" operator="equal">
      <formula>1</formula>
    </cfRule>
  </conditionalFormatting>
  <conditionalFormatting sqref="BH1028">
    <cfRule type="cellIs" priority="1244" operator="equal">
      <formula>1</formula>
    </cfRule>
  </conditionalFormatting>
  <conditionalFormatting sqref="BE1028">
    <cfRule type="cellIs" priority="1243" operator="equal">
      <formula>1</formula>
    </cfRule>
  </conditionalFormatting>
  <conditionalFormatting sqref="BG1028">
    <cfRule type="cellIs" priority="1242" operator="equal">
      <formula>1</formula>
    </cfRule>
  </conditionalFormatting>
  <conditionalFormatting sqref="BF1028">
    <cfRule type="cellIs" priority="1241" operator="equal">
      <formula>1</formula>
    </cfRule>
  </conditionalFormatting>
  <conditionalFormatting sqref="BJ1028 BL1028">
    <cfRule type="cellIs" priority="1240" operator="equal">
      <formula>1</formula>
    </cfRule>
  </conditionalFormatting>
  <conditionalFormatting sqref="BK1028">
    <cfRule type="cellIs" priority="1239" operator="equal">
      <formula>1</formula>
    </cfRule>
  </conditionalFormatting>
  <conditionalFormatting sqref="BI1028">
    <cfRule type="cellIs" priority="1238" operator="equal">
      <formula>1</formula>
    </cfRule>
  </conditionalFormatting>
  <conditionalFormatting sqref="BH1029">
    <cfRule type="cellIs" priority="1237" operator="equal">
      <formula>1</formula>
    </cfRule>
  </conditionalFormatting>
  <conditionalFormatting sqref="BE1029">
    <cfRule type="cellIs" priority="1236" operator="equal">
      <formula>1</formula>
    </cfRule>
  </conditionalFormatting>
  <conditionalFormatting sqref="BG1029">
    <cfRule type="cellIs" priority="1235" operator="equal">
      <formula>1</formula>
    </cfRule>
  </conditionalFormatting>
  <conditionalFormatting sqref="BF1029">
    <cfRule type="cellIs" priority="1234" operator="equal">
      <formula>1</formula>
    </cfRule>
  </conditionalFormatting>
  <conditionalFormatting sqref="BJ1029 BL1029">
    <cfRule type="cellIs" priority="1233" operator="equal">
      <formula>1</formula>
    </cfRule>
  </conditionalFormatting>
  <conditionalFormatting sqref="BK1029">
    <cfRule type="cellIs" priority="1232" operator="equal">
      <formula>1</formula>
    </cfRule>
  </conditionalFormatting>
  <conditionalFormatting sqref="BI1029">
    <cfRule type="cellIs" priority="1231" operator="equal">
      <formula>1</formula>
    </cfRule>
  </conditionalFormatting>
  <conditionalFormatting sqref="BH1030">
    <cfRule type="cellIs" priority="1230" operator="equal">
      <formula>1</formula>
    </cfRule>
  </conditionalFormatting>
  <conditionalFormatting sqref="BE1030">
    <cfRule type="cellIs" priority="1229" operator="equal">
      <formula>1</formula>
    </cfRule>
  </conditionalFormatting>
  <conditionalFormatting sqref="BG1030">
    <cfRule type="cellIs" priority="1228" operator="equal">
      <formula>1</formula>
    </cfRule>
  </conditionalFormatting>
  <conditionalFormatting sqref="BF1030">
    <cfRule type="cellIs" priority="1227" operator="equal">
      <formula>1</formula>
    </cfRule>
  </conditionalFormatting>
  <conditionalFormatting sqref="BJ1030 BL1030">
    <cfRule type="cellIs" priority="1226" operator="equal">
      <formula>1</formula>
    </cfRule>
  </conditionalFormatting>
  <conditionalFormatting sqref="BK1030">
    <cfRule type="cellIs" priority="1225" operator="equal">
      <formula>1</formula>
    </cfRule>
  </conditionalFormatting>
  <conditionalFormatting sqref="BI1030">
    <cfRule type="cellIs" priority="1224" operator="equal">
      <formula>1</formula>
    </cfRule>
  </conditionalFormatting>
  <conditionalFormatting sqref="BH1031">
    <cfRule type="cellIs" priority="1223" operator="equal">
      <formula>1</formula>
    </cfRule>
  </conditionalFormatting>
  <conditionalFormatting sqref="BE1031">
    <cfRule type="cellIs" priority="1222" operator="equal">
      <formula>1</formula>
    </cfRule>
  </conditionalFormatting>
  <conditionalFormatting sqref="BG1031">
    <cfRule type="cellIs" priority="1221" operator="equal">
      <formula>1</formula>
    </cfRule>
  </conditionalFormatting>
  <conditionalFormatting sqref="BF1031">
    <cfRule type="cellIs" priority="1220" operator="equal">
      <formula>1</formula>
    </cfRule>
  </conditionalFormatting>
  <conditionalFormatting sqref="BJ1031 BL1031">
    <cfRule type="cellIs" priority="1219" operator="equal">
      <formula>1</formula>
    </cfRule>
  </conditionalFormatting>
  <conditionalFormatting sqref="BK1031">
    <cfRule type="cellIs" priority="1218" operator="equal">
      <formula>1</formula>
    </cfRule>
  </conditionalFormatting>
  <conditionalFormatting sqref="BI1031">
    <cfRule type="cellIs" priority="1217" operator="equal">
      <formula>1</formula>
    </cfRule>
  </conditionalFormatting>
  <conditionalFormatting sqref="BH1032">
    <cfRule type="cellIs" priority="1216" operator="equal">
      <formula>1</formula>
    </cfRule>
  </conditionalFormatting>
  <conditionalFormatting sqref="BE1032">
    <cfRule type="cellIs" priority="1215" operator="equal">
      <formula>1</formula>
    </cfRule>
  </conditionalFormatting>
  <conditionalFormatting sqref="BG1032">
    <cfRule type="cellIs" priority="1214" operator="equal">
      <formula>1</formula>
    </cfRule>
  </conditionalFormatting>
  <conditionalFormatting sqref="BF1032">
    <cfRule type="cellIs" priority="1213" operator="equal">
      <formula>1</formula>
    </cfRule>
  </conditionalFormatting>
  <conditionalFormatting sqref="BJ1032 BL1032">
    <cfRule type="cellIs" priority="1212" operator="equal">
      <formula>1</formula>
    </cfRule>
  </conditionalFormatting>
  <conditionalFormatting sqref="BK1032">
    <cfRule type="cellIs" priority="1211" operator="equal">
      <formula>1</formula>
    </cfRule>
  </conditionalFormatting>
  <conditionalFormatting sqref="BI1032">
    <cfRule type="cellIs" priority="1210" operator="equal">
      <formula>1</formula>
    </cfRule>
  </conditionalFormatting>
  <conditionalFormatting sqref="BH1033">
    <cfRule type="cellIs" priority="1209" operator="equal">
      <formula>1</formula>
    </cfRule>
  </conditionalFormatting>
  <conditionalFormatting sqref="BE1033">
    <cfRule type="cellIs" priority="1208" operator="equal">
      <formula>1</formula>
    </cfRule>
  </conditionalFormatting>
  <conditionalFormatting sqref="BG1033">
    <cfRule type="cellIs" priority="1207" operator="equal">
      <formula>1</formula>
    </cfRule>
  </conditionalFormatting>
  <conditionalFormatting sqref="BF1033">
    <cfRule type="cellIs" priority="1206" operator="equal">
      <formula>1</formula>
    </cfRule>
  </conditionalFormatting>
  <conditionalFormatting sqref="BJ1033 BL1033">
    <cfRule type="cellIs" priority="1205" operator="equal">
      <formula>1</formula>
    </cfRule>
  </conditionalFormatting>
  <conditionalFormatting sqref="BK1033">
    <cfRule type="cellIs" priority="1204" operator="equal">
      <formula>1</formula>
    </cfRule>
  </conditionalFormatting>
  <conditionalFormatting sqref="BI1033">
    <cfRule type="cellIs" priority="1203" operator="equal">
      <formula>1</formula>
    </cfRule>
  </conditionalFormatting>
  <conditionalFormatting sqref="BH1034">
    <cfRule type="cellIs" priority="1202" operator="equal">
      <formula>1</formula>
    </cfRule>
  </conditionalFormatting>
  <conditionalFormatting sqref="BE1034">
    <cfRule type="cellIs" priority="1201" operator="equal">
      <formula>1</formula>
    </cfRule>
  </conditionalFormatting>
  <conditionalFormatting sqref="BG1034">
    <cfRule type="cellIs" priority="1200" operator="equal">
      <formula>1</formula>
    </cfRule>
  </conditionalFormatting>
  <conditionalFormatting sqref="BF1034">
    <cfRule type="cellIs" priority="1199" operator="equal">
      <formula>1</formula>
    </cfRule>
  </conditionalFormatting>
  <conditionalFormatting sqref="BJ1034 BL1034">
    <cfRule type="cellIs" priority="1198" operator="equal">
      <formula>1</formula>
    </cfRule>
  </conditionalFormatting>
  <conditionalFormatting sqref="BK1034">
    <cfRule type="cellIs" priority="1197" operator="equal">
      <formula>1</formula>
    </cfRule>
  </conditionalFormatting>
  <conditionalFormatting sqref="BI1034">
    <cfRule type="cellIs" priority="1196" operator="equal">
      <formula>1</formula>
    </cfRule>
  </conditionalFormatting>
  <conditionalFormatting sqref="BH1035">
    <cfRule type="cellIs" priority="1195" operator="equal">
      <formula>1</formula>
    </cfRule>
  </conditionalFormatting>
  <conditionalFormatting sqref="BE1035">
    <cfRule type="cellIs" priority="1194" operator="equal">
      <formula>1</formula>
    </cfRule>
  </conditionalFormatting>
  <conditionalFormatting sqref="BG1035">
    <cfRule type="cellIs" priority="1193" operator="equal">
      <formula>1</formula>
    </cfRule>
  </conditionalFormatting>
  <conditionalFormatting sqref="BF1035">
    <cfRule type="cellIs" priority="1192" operator="equal">
      <formula>1</formula>
    </cfRule>
  </conditionalFormatting>
  <conditionalFormatting sqref="BJ1035 BL1035">
    <cfRule type="cellIs" priority="1191" operator="equal">
      <formula>1</formula>
    </cfRule>
  </conditionalFormatting>
  <conditionalFormatting sqref="BK1035">
    <cfRule type="cellIs" priority="1190" operator="equal">
      <formula>1</formula>
    </cfRule>
  </conditionalFormatting>
  <conditionalFormatting sqref="BI1035">
    <cfRule type="cellIs" priority="1189" operator="equal">
      <formula>1</formula>
    </cfRule>
  </conditionalFormatting>
  <conditionalFormatting sqref="BH1036">
    <cfRule type="cellIs" priority="1188" operator="equal">
      <formula>1</formula>
    </cfRule>
  </conditionalFormatting>
  <conditionalFormatting sqref="BE1036">
    <cfRule type="cellIs" priority="1187" operator="equal">
      <formula>1</formula>
    </cfRule>
  </conditionalFormatting>
  <conditionalFormatting sqref="BG1036">
    <cfRule type="cellIs" priority="1186" operator="equal">
      <formula>1</formula>
    </cfRule>
  </conditionalFormatting>
  <conditionalFormatting sqref="BF1036">
    <cfRule type="cellIs" priority="1185" operator="equal">
      <formula>1</formula>
    </cfRule>
  </conditionalFormatting>
  <conditionalFormatting sqref="BJ1036 BL1036">
    <cfRule type="cellIs" priority="1184" operator="equal">
      <formula>1</formula>
    </cfRule>
  </conditionalFormatting>
  <conditionalFormatting sqref="BK1036">
    <cfRule type="cellIs" priority="1183" operator="equal">
      <formula>1</formula>
    </cfRule>
  </conditionalFormatting>
  <conditionalFormatting sqref="BI1036">
    <cfRule type="cellIs" priority="1182" operator="equal">
      <formula>1</formula>
    </cfRule>
  </conditionalFormatting>
  <conditionalFormatting sqref="BH1037">
    <cfRule type="cellIs" priority="1181" operator="equal">
      <formula>1</formula>
    </cfRule>
  </conditionalFormatting>
  <conditionalFormatting sqref="BE1037">
    <cfRule type="cellIs" priority="1180" operator="equal">
      <formula>1</formula>
    </cfRule>
  </conditionalFormatting>
  <conditionalFormatting sqref="BG1037">
    <cfRule type="cellIs" priority="1179" operator="equal">
      <formula>1</formula>
    </cfRule>
  </conditionalFormatting>
  <conditionalFormatting sqref="BF1037">
    <cfRule type="cellIs" priority="1178" operator="equal">
      <formula>1</formula>
    </cfRule>
  </conditionalFormatting>
  <conditionalFormatting sqref="BJ1037 BL1037">
    <cfRule type="cellIs" priority="1177" operator="equal">
      <formula>1</formula>
    </cfRule>
  </conditionalFormatting>
  <conditionalFormatting sqref="BK1037">
    <cfRule type="cellIs" priority="1176" operator="equal">
      <formula>1</formula>
    </cfRule>
  </conditionalFormatting>
  <conditionalFormatting sqref="BI1037">
    <cfRule type="cellIs" priority="1175" operator="equal">
      <formula>1</formula>
    </cfRule>
  </conditionalFormatting>
  <conditionalFormatting sqref="BH1038">
    <cfRule type="cellIs" priority="1174" operator="equal">
      <formula>1</formula>
    </cfRule>
  </conditionalFormatting>
  <conditionalFormatting sqref="BE1038">
    <cfRule type="cellIs" priority="1173" operator="equal">
      <formula>1</formula>
    </cfRule>
  </conditionalFormatting>
  <conditionalFormatting sqref="BG1038">
    <cfRule type="cellIs" priority="1172" operator="equal">
      <formula>1</formula>
    </cfRule>
  </conditionalFormatting>
  <conditionalFormatting sqref="BF1038">
    <cfRule type="cellIs" priority="1171" operator="equal">
      <formula>1</formula>
    </cfRule>
  </conditionalFormatting>
  <conditionalFormatting sqref="BJ1038 BL1038">
    <cfRule type="cellIs" priority="1170" operator="equal">
      <formula>1</formula>
    </cfRule>
  </conditionalFormatting>
  <conditionalFormatting sqref="BK1038">
    <cfRule type="cellIs" priority="1169" operator="equal">
      <formula>1</formula>
    </cfRule>
  </conditionalFormatting>
  <conditionalFormatting sqref="BI1038">
    <cfRule type="cellIs" priority="1168" operator="equal">
      <formula>1</formula>
    </cfRule>
  </conditionalFormatting>
  <conditionalFormatting sqref="BH1039">
    <cfRule type="cellIs" priority="1167" operator="equal">
      <formula>1</formula>
    </cfRule>
  </conditionalFormatting>
  <conditionalFormatting sqref="BE1039">
    <cfRule type="cellIs" priority="1166" operator="equal">
      <formula>1</formula>
    </cfRule>
  </conditionalFormatting>
  <conditionalFormatting sqref="BG1039">
    <cfRule type="cellIs" priority="1165" operator="equal">
      <formula>1</formula>
    </cfRule>
  </conditionalFormatting>
  <conditionalFormatting sqref="BF1039">
    <cfRule type="cellIs" priority="1164" operator="equal">
      <formula>1</formula>
    </cfRule>
  </conditionalFormatting>
  <conditionalFormatting sqref="BJ1039 BL1039">
    <cfRule type="cellIs" priority="1163" operator="equal">
      <formula>1</formula>
    </cfRule>
  </conditionalFormatting>
  <conditionalFormatting sqref="BK1039">
    <cfRule type="cellIs" priority="1162" operator="equal">
      <formula>1</formula>
    </cfRule>
  </conditionalFormatting>
  <conditionalFormatting sqref="BI1039">
    <cfRule type="cellIs" priority="1161" operator="equal">
      <formula>1</formula>
    </cfRule>
  </conditionalFormatting>
  <conditionalFormatting sqref="BH1040">
    <cfRule type="cellIs" priority="1160" operator="equal">
      <formula>1</formula>
    </cfRule>
  </conditionalFormatting>
  <conditionalFormatting sqref="BE1040">
    <cfRule type="cellIs" priority="1159" operator="equal">
      <formula>1</formula>
    </cfRule>
  </conditionalFormatting>
  <conditionalFormatting sqref="BG1040">
    <cfRule type="cellIs" priority="1158" operator="equal">
      <formula>1</formula>
    </cfRule>
  </conditionalFormatting>
  <conditionalFormatting sqref="BF1040">
    <cfRule type="cellIs" priority="1157" operator="equal">
      <formula>1</formula>
    </cfRule>
  </conditionalFormatting>
  <conditionalFormatting sqref="BJ1040 BL1040">
    <cfRule type="cellIs" priority="1156" operator="equal">
      <formula>1</formula>
    </cfRule>
  </conditionalFormatting>
  <conditionalFormatting sqref="BK1040">
    <cfRule type="cellIs" priority="1155" operator="equal">
      <formula>1</formula>
    </cfRule>
  </conditionalFormatting>
  <conditionalFormatting sqref="BI1040">
    <cfRule type="cellIs" priority="1154" operator="equal">
      <formula>1</formula>
    </cfRule>
  </conditionalFormatting>
  <conditionalFormatting sqref="BH1041">
    <cfRule type="cellIs" priority="1153" operator="equal">
      <formula>1</formula>
    </cfRule>
  </conditionalFormatting>
  <conditionalFormatting sqref="BE1041">
    <cfRule type="cellIs" priority="1152" operator="equal">
      <formula>1</formula>
    </cfRule>
  </conditionalFormatting>
  <conditionalFormatting sqref="BG1041">
    <cfRule type="cellIs" priority="1151" operator="equal">
      <formula>1</formula>
    </cfRule>
  </conditionalFormatting>
  <conditionalFormatting sqref="BF1041">
    <cfRule type="cellIs" priority="1150" operator="equal">
      <formula>1</formula>
    </cfRule>
  </conditionalFormatting>
  <conditionalFormatting sqref="BJ1041 BL1041">
    <cfRule type="cellIs" priority="1149" operator="equal">
      <formula>1</formula>
    </cfRule>
  </conditionalFormatting>
  <conditionalFormatting sqref="BK1041">
    <cfRule type="cellIs" priority="1148" operator="equal">
      <formula>1</formula>
    </cfRule>
  </conditionalFormatting>
  <conditionalFormatting sqref="BI1041">
    <cfRule type="cellIs" priority="1147" operator="equal">
      <formula>1</formula>
    </cfRule>
  </conditionalFormatting>
  <conditionalFormatting sqref="BH1042">
    <cfRule type="cellIs" priority="1146" operator="equal">
      <formula>1</formula>
    </cfRule>
  </conditionalFormatting>
  <conditionalFormatting sqref="BE1042">
    <cfRule type="cellIs" priority="1145" operator="equal">
      <formula>1</formula>
    </cfRule>
  </conditionalFormatting>
  <conditionalFormatting sqref="BG1042">
    <cfRule type="cellIs" priority="1144" operator="equal">
      <formula>1</formula>
    </cfRule>
  </conditionalFormatting>
  <conditionalFormatting sqref="BF1042">
    <cfRule type="cellIs" priority="1143" operator="equal">
      <formula>1</formula>
    </cfRule>
  </conditionalFormatting>
  <conditionalFormatting sqref="BJ1042 BL1042">
    <cfRule type="cellIs" priority="1142" operator="equal">
      <formula>1</formula>
    </cfRule>
  </conditionalFormatting>
  <conditionalFormatting sqref="BK1042">
    <cfRule type="cellIs" priority="1141" operator="equal">
      <formula>1</formula>
    </cfRule>
  </conditionalFormatting>
  <conditionalFormatting sqref="BI1042">
    <cfRule type="cellIs" priority="1140" operator="equal">
      <formula>1</formula>
    </cfRule>
  </conditionalFormatting>
  <conditionalFormatting sqref="BH1043">
    <cfRule type="cellIs" priority="1139" operator="equal">
      <formula>1</formula>
    </cfRule>
  </conditionalFormatting>
  <conditionalFormatting sqref="BE1043">
    <cfRule type="cellIs" priority="1138" operator="equal">
      <formula>1</formula>
    </cfRule>
  </conditionalFormatting>
  <conditionalFormatting sqref="BG1043">
    <cfRule type="cellIs" priority="1137" operator="equal">
      <formula>1</formula>
    </cfRule>
  </conditionalFormatting>
  <conditionalFormatting sqref="BF1043">
    <cfRule type="cellIs" priority="1136" operator="equal">
      <formula>1</formula>
    </cfRule>
  </conditionalFormatting>
  <conditionalFormatting sqref="BJ1043 BL1043">
    <cfRule type="cellIs" priority="1135" operator="equal">
      <formula>1</formula>
    </cfRule>
  </conditionalFormatting>
  <conditionalFormatting sqref="BK1043">
    <cfRule type="cellIs" priority="1134" operator="equal">
      <formula>1</formula>
    </cfRule>
  </conditionalFormatting>
  <conditionalFormatting sqref="BI1043">
    <cfRule type="cellIs" priority="1133" operator="equal">
      <formula>1</formula>
    </cfRule>
  </conditionalFormatting>
  <conditionalFormatting sqref="BH1044">
    <cfRule type="cellIs" priority="1132" operator="equal">
      <formula>1</formula>
    </cfRule>
  </conditionalFormatting>
  <conditionalFormatting sqref="BE1044">
    <cfRule type="cellIs" priority="1131" operator="equal">
      <formula>1</formula>
    </cfRule>
  </conditionalFormatting>
  <conditionalFormatting sqref="BG1044">
    <cfRule type="cellIs" priority="1130" operator="equal">
      <formula>1</formula>
    </cfRule>
  </conditionalFormatting>
  <conditionalFormatting sqref="BF1044">
    <cfRule type="cellIs" priority="1129" operator="equal">
      <formula>1</formula>
    </cfRule>
  </conditionalFormatting>
  <conditionalFormatting sqref="BJ1044 BL1044">
    <cfRule type="cellIs" priority="1128" operator="equal">
      <formula>1</formula>
    </cfRule>
  </conditionalFormatting>
  <conditionalFormatting sqref="BK1044">
    <cfRule type="cellIs" priority="1127" operator="equal">
      <formula>1</formula>
    </cfRule>
  </conditionalFormatting>
  <conditionalFormatting sqref="BI1044">
    <cfRule type="cellIs" priority="1126" operator="equal">
      <formula>1</formula>
    </cfRule>
  </conditionalFormatting>
  <conditionalFormatting sqref="BH1045">
    <cfRule type="cellIs" priority="1125" operator="equal">
      <formula>1</formula>
    </cfRule>
  </conditionalFormatting>
  <conditionalFormatting sqref="BE1045">
    <cfRule type="cellIs" priority="1124" operator="equal">
      <formula>1</formula>
    </cfRule>
  </conditionalFormatting>
  <conditionalFormatting sqref="BG1045">
    <cfRule type="cellIs" priority="1123" operator="equal">
      <formula>1</formula>
    </cfRule>
  </conditionalFormatting>
  <conditionalFormatting sqref="BF1045">
    <cfRule type="cellIs" priority="1122" operator="equal">
      <formula>1</formula>
    </cfRule>
  </conditionalFormatting>
  <conditionalFormatting sqref="BJ1045 BL1045">
    <cfRule type="cellIs" priority="1121" operator="equal">
      <formula>1</formula>
    </cfRule>
  </conditionalFormatting>
  <conditionalFormatting sqref="BK1045">
    <cfRule type="cellIs" priority="1120" operator="equal">
      <formula>1</formula>
    </cfRule>
  </conditionalFormatting>
  <conditionalFormatting sqref="BI1045">
    <cfRule type="cellIs" priority="1119" operator="equal">
      <formula>1</formula>
    </cfRule>
  </conditionalFormatting>
  <conditionalFormatting sqref="BH1046">
    <cfRule type="cellIs" priority="1118" operator="equal">
      <formula>1</formula>
    </cfRule>
  </conditionalFormatting>
  <conditionalFormatting sqref="BE1046">
    <cfRule type="cellIs" priority="1117" operator="equal">
      <formula>1</formula>
    </cfRule>
  </conditionalFormatting>
  <conditionalFormatting sqref="BG1046">
    <cfRule type="cellIs" priority="1116" operator="equal">
      <formula>1</formula>
    </cfRule>
  </conditionalFormatting>
  <conditionalFormatting sqref="BF1046">
    <cfRule type="cellIs" priority="1115" operator="equal">
      <formula>1</formula>
    </cfRule>
  </conditionalFormatting>
  <conditionalFormatting sqref="BJ1046 BL1046">
    <cfRule type="cellIs" priority="1114" operator="equal">
      <formula>1</formula>
    </cfRule>
  </conditionalFormatting>
  <conditionalFormatting sqref="BK1046">
    <cfRule type="cellIs" priority="1113" operator="equal">
      <formula>1</formula>
    </cfRule>
  </conditionalFormatting>
  <conditionalFormatting sqref="BI1046">
    <cfRule type="cellIs" priority="1112" operator="equal">
      <formula>1</formula>
    </cfRule>
  </conditionalFormatting>
  <conditionalFormatting sqref="BH1047">
    <cfRule type="cellIs" priority="1111" operator="equal">
      <formula>1</formula>
    </cfRule>
  </conditionalFormatting>
  <conditionalFormatting sqref="BE1047">
    <cfRule type="cellIs" priority="1110" operator="equal">
      <formula>1</formula>
    </cfRule>
  </conditionalFormatting>
  <conditionalFormatting sqref="BG1047">
    <cfRule type="cellIs" priority="1109" operator="equal">
      <formula>1</formula>
    </cfRule>
  </conditionalFormatting>
  <conditionalFormatting sqref="BF1047">
    <cfRule type="cellIs" priority="1108" operator="equal">
      <formula>1</formula>
    </cfRule>
  </conditionalFormatting>
  <conditionalFormatting sqref="BJ1047 BL1047">
    <cfRule type="cellIs" priority="1107" operator="equal">
      <formula>1</formula>
    </cfRule>
  </conditionalFormatting>
  <conditionalFormatting sqref="BK1047">
    <cfRule type="cellIs" priority="1106" operator="equal">
      <formula>1</formula>
    </cfRule>
  </conditionalFormatting>
  <conditionalFormatting sqref="BI1047">
    <cfRule type="cellIs" priority="1105" operator="equal">
      <formula>1</formula>
    </cfRule>
  </conditionalFormatting>
  <conditionalFormatting sqref="BH1048">
    <cfRule type="cellIs" priority="1104" operator="equal">
      <formula>1</formula>
    </cfRule>
  </conditionalFormatting>
  <conditionalFormatting sqref="BE1048">
    <cfRule type="cellIs" priority="1103" operator="equal">
      <formula>1</formula>
    </cfRule>
  </conditionalFormatting>
  <conditionalFormatting sqref="BG1048">
    <cfRule type="cellIs" priority="1102" operator="equal">
      <formula>1</formula>
    </cfRule>
  </conditionalFormatting>
  <conditionalFormatting sqref="BF1048">
    <cfRule type="cellIs" priority="1101" operator="equal">
      <formula>1</formula>
    </cfRule>
  </conditionalFormatting>
  <conditionalFormatting sqref="BJ1048 BL1048">
    <cfRule type="cellIs" priority="1100" operator="equal">
      <formula>1</formula>
    </cfRule>
  </conditionalFormatting>
  <conditionalFormatting sqref="BK1048">
    <cfRule type="cellIs" priority="1099" operator="equal">
      <formula>1</formula>
    </cfRule>
  </conditionalFormatting>
  <conditionalFormatting sqref="BI1048">
    <cfRule type="cellIs" priority="1098" operator="equal">
      <formula>1</formula>
    </cfRule>
  </conditionalFormatting>
  <conditionalFormatting sqref="BH1049">
    <cfRule type="cellIs" priority="1097" operator="equal">
      <formula>1</formula>
    </cfRule>
  </conditionalFormatting>
  <conditionalFormatting sqref="BE1049">
    <cfRule type="cellIs" priority="1096" operator="equal">
      <formula>1</formula>
    </cfRule>
  </conditionalFormatting>
  <conditionalFormatting sqref="BG1049">
    <cfRule type="cellIs" priority="1095" operator="equal">
      <formula>1</formula>
    </cfRule>
  </conditionalFormatting>
  <conditionalFormatting sqref="BF1049">
    <cfRule type="cellIs" priority="1094" operator="equal">
      <formula>1</formula>
    </cfRule>
  </conditionalFormatting>
  <conditionalFormatting sqref="BJ1049 BL1049">
    <cfRule type="cellIs" priority="1093" operator="equal">
      <formula>1</formula>
    </cfRule>
  </conditionalFormatting>
  <conditionalFormatting sqref="BK1049">
    <cfRule type="cellIs" priority="1092" operator="equal">
      <formula>1</formula>
    </cfRule>
  </conditionalFormatting>
  <conditionalFormatting sqref="BI1049">
    <cfRule type="cellIs" priority="1091" operator="equal">
      <formula>1</formula>
    </cfRule>
  </conditionalFormatting>
  <conditionalFormatting sqref="BH1050">
    <cfRule type="cellIs" priority="1090" operator="equal">
      <formula>1</formula>
    </cfRule>
  </conditionalFormatting>
  <conditionalFormatting sqref="BE1050">
    <cfRule type="cellIs" priority="1089" operator="equal">
      <formula>1</formula>
    </cfRule>
  </conditionalFormatting>
  <conditionalFormatting sqref="BG1050">
    <cfRule type="cellIs" priority="1088" operator="equal">
      <formula>1</formula>
    </cfRule>
  </conditionalFormatting>
  <conditionalFormatting sqref="BF1050">
    <cfRule type="cellIs" priority="1087" operator="equal">
      <formula>1</formula>
    </cfRule>
  </conditionalFormatting>
  <conditionalFormatting sqref="BJ1050 BL1050">
    <cfRule type="cellIs" priority="1086" operator="equal">
      <formula>1</formula>
    </cfRule>
  </conditionalFormatting>
  <conditionalFormatting sqref="BK1050">
    <cfRule type="cellIs" priority="1085" operator="equal">
      <formula>1</formula>
    </cfRule>
  </conditionalFormatting>
  <conditionalFormatting sqref="BI1050">
    <cfRule type="cellIs" priority="1084" operator="equal">
      <formula>1</formula>
    </cfRule>
  </conditionalFormatting>
  <conditionalFormatting sqref="BH1051">
    <cfRule type="cellIs" priority="1083" operator="equal">
      <formula>1</formula>
    </cfRule>
  </conditionalFormatting>
  <conditionalFormatting sqref="BE1051">
    <cfRule type="cellIs" priority="1082" operator="equal">
      <formula>1</formula>
    </cfRule>
  </conditionalFormatting>
  <conditionalFormatting sqref="BG1051">
    <cfRule type="cellIs" priority="1081" operator="equal">
      <formula>1</formula>
    </cfRule>
  </conditionalFormatting>
  <conditionalFormatting sqref="BF1051">
    <cfRule type="cellIs" priority="1080" operator="equal">
      <formula>1</formula>
    </cfRule>
  </conditionalFormatting>
  <conditionalFormatting sqref="BJ1051 BL1051">
    <cfRule type="cellIs" priority="1079" operator="equal">
      <formula>1</formula>
    </cfRule>
  </conditionalFormatting>
  <conditionalFormatting sqref="BK1051">
    <cfRule type="cellIs" priority="1078" operator="equal">
      <formula>1</formula>
    </cfRule>
  </conditionalFormatting>
  <conditionalFormatting sqref="BI1051">
    <cfRule type="cellIs" priority="1077" operator="equal">
      <formula>1</formula>
    </cfRule>
  </conditionalFormatting>
  <conditionalFormatting sqref="BH1052">
    <cfRule type="cellIs" priority="1076" operator="equal">
      <formula>1</formula>
    </cfRule>
  </conditionalFormatting>
  <conditionalFormatting sqref="BE1052">
    <cfRule type="cellIs" priority="1075" operator="equal">
      <formula>1</formula>
    </cfRule>
  </conditionalFormatting>
  <conditionalFormatting sqref="BG1052">
    <cfRule type="cellIs" priority="1074" operator="equal">
      <formula>1</formula>
    </cfRule>
  </conditionalFormatting>
  <conditionalFormatting sqref="BF1052">
    <cfRule type="cellIs" priority="1073" operator="equal">
      <formula>1</formula>
    </cfRule>
  </conditionalFormatting>
  <conditionalFormatting sqref="BJ1052 BL1052">
    <cfRule type="cellIs" priority="1072" operator="equal">
      <formula>1</formula>
    </cfRule>
  </conditionalFormatting>
  <conditionalFormatting sqref="BK1052">
    <cfRule type="cellIs" priority="1071" operator="equal">
      <formula>1</formula>
    </cfRule>
  </conditionalFormatting>
  <conditionalFormatting sqref="BI1052">
    <cfRule type="cellIs" priority="1070" operator="equal">
      <formula>1</formula>
    </cfRule>
  </conditionalFormatting>
  <conditionalFormatting sqref="BH1053">
    <cfRule type="cellIs" priority="1069" operator="equal">
      <formula>1</formula>
    </cfRule>
  </conditionalFormatting>
  <conditionalFormatting sqref="BE1053">
    <cfRule type="cellIs" priority="1068" operator="equal">
      <formula>1</formula>
    </cfRule>
  </conditionalFormatting>
  <conditionalFormatting sqref="BG1053">
    <cfRule type="cellIs" priority="1067" operator="equal">
      <formula>1</formula>
    </cfRule>
  </conditionalFormatting>
  <conditionalFormatting sqref="BF1053">
    <cfRule type="cellIs" priority="1066" operator="equal">
      <formula>1</formula>
    </cfRule>
  </conditionalFormatting>
  <conditionalFormatting sqref="BJ1053 BL1053">
    <cfRule type="cellIs" priority="1065" operator="equal">
      <formula>1</formula>
    </cfRule>
  </conditionalFormatting>
  <conditionalFormatting sqref="BK1053">
    <cfRule type="cellIs" priority="1064" operator="equal">
      <formula>1</formula>
    </cfRule>
  </conditionalFormatting>
  <conditionalFormatting sqref="BI1053">
    <cfRule type="cellIs" priority="1063" operator="equal">
      <formula>1</formula>
    </cfRule>
  </conditionalFormatting>
  <conditionalFormatting sqref="BH1054">
    <cfRule type="cellIs" priority="1062" operator="equal">
      <formula>1</formula>
    </cfRule>
  </conditionalFormatting>
  <conditionalFormatting sqref="BE1054">
    <cfRule type="cellIs" priority="1061" operator="equal">
      <formula>1</formula>
    </cfRule>
  </conditionalFormatting>
  <conditionalFormatting sqref="BG1054">
    <cfRule type="cellIs" priority="1060" operator="equal">
      <formula>1</formula>
    </cfRule>
  </conditionalFormatting>
  <conditionalFormatting sqref="BF1054">
    <cfRule type="cellIs" priority="1059" operator="equal">
      <formula>1</formula>
    </cfRule>
  </conditionalFormatting>
  <conditionalFormatting sqref="BJ1054 BL1054">
    <cfRule type="cellIs" priority="1058" operator="equal">
      <formula>1</formula>
    </cfRule>
  </conditionalFormatting>
  <conditionalFormatting sqref="BK1054">
    <cfRule type="cellIs" priority="1057" operator="equal">
      <formula>1</formula>
    </cfRule>
  </conditionalFormatting>
  <conditionalFormatting sqref="BI1054">
    <cfRule type="cellIs" priority="1056" operator="equal">
      <formula>1</formula>
    </cfRule>
  </conditionalFormatting>
  <conditionalFormatting sqref="BH1055">
    <cfRule type="cellIs" priority="1055" operator="equal">
      <formula>1</formula>
    </cfRule>
  </conditionalFormatting>
  <conditionalFormatting sqref="BE1055">
    <cfRule type="cellIs" priority="1054" operator="equal">
      <formula>1</formula>
    </cfRule>
  </conditionalFormatting>
  <conditionalFormatting sqref="BG1055">
    <cfRule type="cellIs" priority="1053" operator="equal">
      <formula>1</formula>
    </cfRule>
  </conditionalFormatting>
  <conditionalFormatting sqref="BF1055">
    <cfRule type="cellIs" priority="1052" operator="equal">
      <formula>1</formula>
    </cfRule>
  </conditionalFormatting>
  <conditionalFormatting sqref="BJ1055 BL1055">
    <cfRule type="cellIs" priority="1051" operator="equal">
      <formula>1</formula>
    </cfRule>
  </conditionalFormatting>
  <conditionalFormatting sqref="BK1055">
    <cfRule type="cellIs" priority="1050" operator="equal">
      <formula>1</formula>
    </cfRule>
  </conditionalFormatting>
  <conditionalFormatting sqref="BI1055">
    <cfRule type="cellIs" priority="1049" operator="equal">
      <formula>1</formula>
    </cfRule>
  </conditionalFormatting>
  <conditionalFormatting sqref="BH1056">
    <cfRule type="cellIs" priority="1048" operator="equal">
      <formula>1</formula>
    </cfRule>
  </conditionalFormatting>
  <conditionalFormatting sqref="BE1056">
    <cfRule type="cellIs" priority="1047" operator="equal">
      <formula>1</formula>
    </cfRule>
  </conditionalFormatting>
  <conditionalFormatting sqref="BG1056">
    <cfRule type="cellIs" priority="1046" operator="equal">
      <formula>1</formula>
    </cfRule>
  </conditionalFormatting>
  <conditionalFormatting sqref="BF1056">
    <cfRule type="cellIs" priority="1045" operator="equal">
      <formula>1</formula>
    </cfRule>
  </conditionalFormatting>
  <conditionalFormatting sqref="BJ1056 BL1056">
    <cfRule type="cellIs" priority="1044" operator="equal">
      <formula>1</formula>
    </cfRule>
  </conditionalFormatting>
  <conditionalFormatting sqref="BK1056">
    <cfRule type="cellIs" priority="1043" operator="equal">
      <formula>1</formula>
    </cfRule>
  </conditionalFormatting>
  <conditionalFormatting sqref="BI1056">
    <cfRule type="cellIs" priority="1042" operator="equal">
      <formula>1</formula>
    </cfRule>
  </conditionalFormatting>
  <conditionalFormatting sqref="BH1057">
    <cfRule type="cellIs" priority="1041" operator="equal">
      <formula>1</formula>
    </cfRule>
  </conditionalFormatting>
  <conditionalFormatting sqref="BE1057">
    <cfRule type="cellIs" priority="1040" operator="equal">
      <formula>1</formula>
    </cfRule>
  </conditionalFormatting>
  <conditionalFormatting sqref="BG1057">
    <cfRule type="cellIs" priority="1039" operator="equal">
      <formula>1</formula>
    </cfRule>
  </conditionalFormatting>
  <conditionalFormatting sqref="BF1057">
    <cfRule type="cellIs" priority="1038" operator="equal">
      <formula>1</formula>
    </cfRule>
  </conditionalFormatting>
  <conditionalFormatting sqref="BJ1057 BL1057">
    <cfRule type="cellIs" priority="1037" operator="equal">
      <formula>1</formula>
    </cfRule>
  </conditionalFormatting>
  <conditionalFormatting sqref="BK1057">
    <cfRule type="cellIs" priority="1036" operator="equal">
      <formula>1</formula>
    </cfRule>
  </conditionalFormatting>
  <conditionalFormatting sqref="BI1057">
    <cfRule type="cellIs" priority="1035" operator="equal">
      <formula>1</formula>
    </cfRule>
  </conditionalFormatting>
  <conditionalFormatting sqref="BH1058">
    <cfRule type="cellIs" priority="1034" operator="equal">
      <formula>1</formula>
    </cfRule>
  </conditionalFormatting>
  <conditionalFormatting sqref="BE1058">
    <cfRule type="cellIs" priority="1033" operator="equal">
      <formula>1</formula>
    </cfRule>
  </conditionalFormatting>
  <conditionalFormatting sqref="BG1058">
    <cfRule type="cellIs" priority="1032" operator="equal">
      <formula>1</formula>
    </cfRule>
  </conditionalFormatting>
  <conditionalFormatting sqref="BF1058">
    <cfRule type="cellIs" priority="1031" operator="equal">
      <formula>1</formula>
    </cfRule>
  </conditionalFormatting>
  <conditionalFormatting sqref="BJ1058 BL1058">
    <cfRule type="cellIs" priority="1030" operator="equal">
      <formula>1</formula>
    </cfRule>
  </conditionalFormatting>
  <conditionalFormatting sqref="BK1058">
    <cfRule type="cellIs" priority="1029" operator="equal">
      <formula>1</formula>
    </cfRule>
  </conditionalFormatting>
  <conditionalFormatting sqref="BI1058">
    <cfRule type="cellIs" priority="1028" operator="equal">
      <formula>1</formula>
    </cfRule>
  </conditionalFormatting>
  <conditionalFormatting sqref="BH1059">
    <cfRule type="cellIs" priority="1027" operator="equal">
      <formula>1</formula>
    </cfRule>
  </conditionalFormatting>
  <conditionalFormatting sqref="BE1059">
    <cfRule type="cellIs" priority="1026" operator="equal">
      <formula>1</formula>
    </cfRule>
  </conditionalFormatting>
  <conditionalFormatting sqref="BG1059">
    <cfRule type="cellIs" priority="1025" operator="equal">
      <formula>1</formula>
    </cfRule>
  </conditionalFormatting>
  <conditionalFormatting sqref="BF1059">
    <cfRule type="cellIs" priority="1024" operator="equal">
      <formula>1</formula>
    </cfRule>
  </conditionalFormatting>
  <conditionalFormatting sqref="BJ1059 BL1059">
    <cfRule type="cellIs" priority="1023" operator="equal">
      <formula>1</formula>
    </cfRule>
  </conditionalFormatting>
  <conditionalFormatting sqref="BK1059">
    <cfRule type="cellIs" priority="1022" operator="equal">
      <formula>1</formula>
    </cfRule>
  </conditionalFormatting>
  <conditionalFormatting sqref="BI1059">
    <cfRule type="cellIs" priority="1021" operator="equal">
      <formula>1</formula>
    </cfRule>
  </conditionalFormatting>
  <conditionalFormatting sqref="BH1060">
    <cfRule type="cellIs" priority="1020" operator="equal">
      <formula>1</formula>
    </cfRule>
  </conditionalFormatting>
  <conditionalFormatting sqref="BE1060">
    <cfRule type="cellIs" priority="1019" operator="equal">
      <formula>1</formula>
    </cfRule>
  </conditionalFormatting>
  <conditionalFormatting sqref="BG1060">
    <cfRule type="cellIs" priority="1018" operator="equal">
      <formula>1</formula>
    </cfRule>
  </conditionalFormatting>
  <conditionalFormatting sqref="BF1060">
    <cfRule type="cellIs" priority="1017" operator="equal">
      <formula>1</formula>
    </cfRule>
  </conditionalFormatting>
  <conditionalFormatting sqref="BJ1060 BL1060">
    <cfRule type="cellIs" priority="1016" operator="equal">
      <formula>1</formula>
    </cfRule>
  </conditionalFormatting>
  <conditionalFormatting sqref="BK1060">
    <cfRule type="cellIs" priority="1015" operator="equal">
      <formula>1</formula>
    </cfRule>
  </conditionalFormatting>
  <conditionalFormatting sqref="BI1060">
    <cfRule type="cellIs" priority="1014" operator="equal">
      <formula>1</formula>
    </cfRule>
  </conditionalFormatting>
  <conditionalFormatting sqref="BH1061">
    <cfRule type="cellIs" priority="1013" operator="equal">
      <formula>1</formula>
    </cfRule>
  </conditionalFormatting>
  <conditionalFormatting sqref="BE1061">
    <cfRule type="cellIs" priority="1012" operator="equal">
      <formula>1</formula>
    </cfRule>
  </conditionalFormatting>
  <conditionalFormatting sqref="BG1061">
    <cfRule type="cellIs" priority="1011" operator="equal">
      <formula>1</formula>
    </cfRule>
  </conditionalFormatting>
  <conditionalFormatting sqref="BF1061">
    <cfRule type="cellIs" priority="1010" operator="equal">
      <formula>1</formula>
    </cfRule>
  </conditionalFormatting>
  <conditionalFormatting sqref="BJ1061 BL1061">
    <cfRule type="cellIs" priority="1009" operator="equal">
      <formula>1</formula>
    </cfRule>
  </conditionalFormatting>
  <conditionalFormatting sqref="BK1061">
    <cfRule type="cellIs" priority="1008" operator="equal">
      <formula>1</formula>
    </cfRule>
  </conditionalFormatting>
  <conditionalFormatting sqref="BI1061">
    <cfRule type="cellIs" priority="1007" operator="equal">
      <formula>1</formula>
    </cfRule>
  </conditionalFormatting>
  <conditionalFormatting sqref="BH1062">
    <cfRule type="cellIs" priority="1006" operator="equal">
      <formula>1</formula>
    </cfRule>
  </conditionalFormatting>
  <conditionalFormatting sqref="BE1062">
    <cfRule type="cellIs" priority="1005" operator="equal">
      <formula>1</formula>
    </cfRule>
  </conditionalFormatting>
  <conditionalFormatting sqref="BG1062">
    <cfRule type="cellIs" priority="1004" operator="equal">
      <formula>1</formula>
    </cfRule>
  </conditionalFormatting>
  <conditionalFormatting sqref="BF1062">
    <cfRule type="cellIs" priority="1003" operator="equal">
      <formula>1</formula>
    </cfRule>
  </conditionalFormatting>
  <conditionalFormatting sqref="BJ1062 BL1062">
    <cfRule type="cellIs" priority="1002" operator="equal">
      <formula>1</formula>
    </cfRule>
  </conditionalFormatting>
  <conditionalFormatting sqref="BK1062">
    <cfRule type="cellIs" priority="1001" operator="equal">
      <formula>1</formula>
    </cfRule>
  </conditionalFormatting>
  <conditionalFormatting sqref="BI1062">
    <cfRule type="cellIs" priority="1000" operator="equal">
      <formula>1</formula>
    </cfRule>
  </conditionalFormatting>
  <conditionalFormatting sqref="BH1063">
    <cfRule type="cellIs" priority="999" operator="equal">
      <formula>1</formula>
    </cfRule>
  </conditionalFormatting>
  <conditionalFormatting sqref="BE1063">
    <cfRule type="cellIs" priority="998" operator="equal">
      <formula>1</formula>
    </cfRule>
  </conditionalFormatting>
  <conditionalFormatting sqref="BG1063">
    <cfRule type="cellIs" priority="997" operator="equal">
      <formula>1</formula>
    </cfRule>
  </conditionalFormatting>
  <conditionalFormatting sqref="BF1063">
    <cfRule type="cellIs" priority="996" operator="equal">
      <formula>1</formula>
    </cfRule>
  </conditionalFormatting>
  <conditionalFormatting sqref="BJ1063 BL1063">
    <cfRule type="cellIs" priority="995" operator="equal">
      <formula>1</formula>
    </cfRule>
  </conditionalFormatting>
  <conditionalFormatting sqref="BK1063">
    <cfRule type="cellIs" priority="994" operator="equal">
      <formula>1</formula>
    </cfRule>
  </conditionalFormatting>
  <conditionalFormatting sqref="BI1063">
    <cfRule type="cellIs" priority="993" operator="equal">
      <formula>1</formula>
    </cfRule>
  </conditionalFormatting>
  <conditionalFormatting sqref="BH1064">
    <cfRule type="cellIs" priority="992" operator="equal">
      <formula>1</formula>
    </cfRule>
  </conditionalFormatting>
  <conditionalFormatting sqref="BE1064">
    <cfRule type="cellIs" priority="991" operator="equal">
      <formula>1</formula>
    </cfRule>
  </conditionalFormatting>
  <conditionalFormatting sqref="BG1064">
    <cfRule type="cellIs" priority="990" operator="equal">
      <formula>1</formula>
    </cfRule>
  </conditionalFormatting>
  <conditionalFormatting sqref="BF1064">
    <cfRule type="cellIs" priority="989" operator="equal">
      <formula>1</formula>
    </cfRule>
  </conditionalFormatting>
  <conditionalFormatting sqref="BJ1064 BL1064">
    <cfRule type="cellIs" priority="988" operator="equal">
      <formula>1</formula>
    </cfRule>
  </conditionalFormatting>
  <conditionalFormatting sqref="BK1064">
    <cfRule type="cellIs" priority="987" operator="equal">
      <formula>1</formula>
    </cfRule>
  </conditionalFormatting>
  <conditionalFormatting sqref="BI1064">
    <cfRule type="cellIs" priority="986" operator="equal">
      <formula>1</formula>
    </cfRule>
  </conditionalFormatting>
  <conditionalFormatting sqref="BH1065">
    <cfRule type="cellIs" priority="985" operator="equal">
      <formula>1</formula>
    </cfRule>
  </conditionalFormatting>
  <conditionalFormatting sqref="BE1065">
    <cfRule type="cellIs" priority="984" operator="equal">
      <formula>1</formula>
    </cfRule>
  </conditionalFormatting>
  <conditionalFormatting sqref="BG1065">
    <cfRule type="cellIs" priority="983" operator="equal">
      <formula>1</formula>
    </cfRule>
  </conditionalFormatting>
  <conditionalFormatting sqref="BF1065">
    <cfRule type="cellIs" priority="982" operator="equal">
      <formula>1</formula>
    </cfRule>
  </conditionalFormatting>
  <conditionalFormatting sqref="BJ1065 BL1065">
    <cfRule type="cellIs" priority="981" operator="equal">
      <formula>1</formula>
    </cfRule>
  </conditionalFormatting>
  <conditionalFormatting sqref="BK1065">
    <cfRule type="cellIs" priority="980" operator="equal">
      <formula>1</formula>
    </cfRule>
  </conditionalFormatting>
  <conditionalFormatting sqref="BI1065">
    <cfRule type="cellIs" priority="979" operator="equal">
      <formula>1</formula>
    </cfRule>
  </conditionalFormatting>
  <conditionalFormatting sqref="BH1066">
    <cfRule type="cellIs" priority="978" operator="equal">
      <formula>1</formula>
    </cfRule>
  </conditionalFormatting>
  <conditionalFormatting sqref="BE1066">
    <cfRule type="cellIs" priority="977" operator="equal">
      <formula>1</formula>
    </cfRule>
  </conditionalFormatting>
  <conditionalFormatting sqref="BG1066">
    <cfRule type="cellIs" priority="976" operator="equal">
      <formula>1</formula>
    </cfRule>
  </conditionalFormatting>
  <conditionalFormatting sqref="BF1066">
    <cfRule type="cellIs" priority="975" operator="equal">
      <formula>1</formula>
    </cfRule>
  </conditionalFormatting>
  <conditionalFormatting sqref="BJ1066 BL1066">
    <cfRule type="cellIs" priority="974" operator="equal">
      <formula>1</formula>
    </cfRule>
  </conditionalFormatting>
  <conditionalFormatting sqref="BK1066">
    <cfRule type="cellIs" priority="973" operator="equal">
      <formula>1</formula>
    </cfRule>
  </conditionalFormatting>
  <conditionalFormatting sqref="BI1066">
    <cfRule type="cellIs" priority="972" operator="equal">
      <formula>1</formula>
    </cfRule>
  </conditionalFormatting>
  <conditionalFormatting sqref="BH1067">
    <cfRule type="cellIs" priority="971" operator="equal">
      <formula>1</formula>
    </cfRule>
  </conditionalFormatting>
  <conditionalFormatting sqref="BE1067">
    <cfRule type="cellIs" priority="970" operator="equal">
      <formula>1</formula>
    </cfRule>
  </conditionalFormatting>
  <conditionalFormatting sqref="BG1067">
    <cfRule type="cellIs" priority="969" operator="equal">
      <formula>1</formula>
    </cfRule>
  </conditionalFormatting>
  <conditionalFormatting sqref="BF1067">
    <cfRule type="cellIs" priority="968" operator="equal">
      <formula>1</formula>
    </cfRule>
  </conditionalFormatting>
  <conditionalFormatting sqref="BJ1067 BL1067">
    <cfRule type="cellIs" priority="967" operator="equal">
      <formula>1</formula>
    </cfRule>
  </conditionalFormatting>
  <conditionalFormatting sqref="BK1067">
    <cfRule type="cellIs" priority="966" operator="equal">
      <formula>1</formula>
    </cfRule>
  </conditionalFormatting>
  <conditionalFormatting sqref="BI1067">
    <cfRule type="cellIs" priority="965" operator="equal">
      <formula>1</formula>
    </cfRule>
  </conditionalFormatting>
  <conditionalFormatting sqref="BH1068">
    <cfRule type="cellIs" priority="964" operator="equal">
      <formula>1</formula>
    </cfRule>
  </conditionalFormatting>
  <conditionalFormatting sqref="BE1068">
    <cfRule type="cellIs" priority="963" operator="equal">
      <formula>1</formula>
    </cfRule>
  </conditionalFormatting>
  <conditionalFormatting sqref="BG1068">
    <cfRule type="cellIs" priority="962" operator="equal">
      <formula>1</formula>
    </cfRule>
  </conditionalFormatting>
  <conditionalFormatting sqref="BF1068">
    <cfRule type="cellIs" priority="961" operator="equal">
      <formula>1</formula>
    </cfRule>
  </conditionalFormatting>
  <conditionalFormatting sqref="BJ1068 BL1068">
    <cfRule type="cellIs" priority="960" operator="equal">
      <formula>1</formula>
    </cfRule>
  </conditionalFormatting>
  <conditionalFormatting sqref="BK1068">
    <cfRule type="cellIs" priority="959" operator="equal">
      <formula>1</formula>
    </cfRule>
  </conditionalFormatting>
  <conditionalFormatting sqref="BI1068">
    <cfRule type="cellIs" priority="958" operator="equal">
      <formula>1</formula>
    </cfRule>
  </conditionalFormatting>
  <conditionalFormatting sqref="BH1069">
    <cfRule type="cellIs" priority="957" operator="equal">
      <formula>1</formula>
    </cfRule>
  </conditionalFormatting>
  <conditionalFormatting sqref="BE1069">
    <cfRule type="cellIs" priority="956" operator="equal">
      <formula>1</formula>
    </cfRule>
  </conditionalFormatting>
  <conditionalFormatting sqref="BG1069">
    <cfRule type="cellIs" priority="955" operator="equal">
      <formula>1</formula>
    </cfRule>
  </conditionalFormatting>
  <conditionalFormatting sqref="BF1069">
    <cfRule type="cellIs" priority="954" operator="equal">
      <formula>1</formula>
    </cfRule>
  </conditionalFormatting>
  <conditionalFormatting sqref="BJ1069 BL1069">
    <cfRule type="cellIs" priority="953" operator="equal">
      <formula>1</formula>
    </cfRule>
  </conditionalFormatting>
  <conditionalFormatting sqref="BK1069">
    <cfRule type="cellIs" priority="952" operator="equal">
      <formula>1</formula>
    </cfRule>
  </conditionalFormatting>
  <conditionalFormatting sqref="BI1069">
    <cfRule type="cellIs" priority="951" operator="equal">
      <formula>1</formula>
    </cfRule>
  </conditionalFormatting>
  <conditionalFormatting sqref="BH1070">
    <cfRule type="cellIs" priority="950" operator="equal">
      <formula>1</formula>
    </cfRule>
  </conditionalFormatting>
  <conditionalFormatting sqref="BE1070">
    <cfRule type="cellIs" priority="949" operator="equal">
      <formula>1</formula>
    </cfRule>
  </conditionalFormatting>
  <conditionalFormatting sqref="BG1070">
    <cfRule type="cellIs" priority="948" operator="equal">
      <formula>1</formula>
    </cfRule>
  </conditionalFormatting>
  <conditionalFormatting sqref="BF1070">
    <cfRule type="cellIs" priority="947" operator="equal">
      <formula>1</formula>
    </cfRule>
  </conditionalFormatting>
  <conditionalFormatting sqref="BJ1070 BL1070">
    <cfRule type="cellIs" priority="946" operator="equal">
      <formula>1</formula>
    </cfRule>
  </conditionalFormatting>
  <conditionalFormatting sqref="BK1070">
    <cfRule type="cellIs" priority="945" operator="equal">
      <formula>1</formula>
    </cfRule>
  </conditionalFormatting>
  <conditionalFormatting sqref="BI1070">
    <cfRule type="cellIs" priority="944" operator="equal">
      <formula>1</formula>
    </cfRule>
  </conditionalFormatting>
  <conditionalFormatting sqref="BH1071">
    <cfRule type="cellIs" priority="943" operator="equal">
      <formula>1</formula>
    </cfRule>
  </conditionalFormatting>
  <conditionalFormatting sqref="BE1071">
    <cfRule type="cellIs" priority="942" operator="equal">
      <formula>1</formula>
    </cfRule>
  </conditionalFormatting>
  <conditionalFormatting sqref="BG1071">
    <cfRule type="cellIs" priority="941" operator="equal">
      <formula>1</formula>
    </cfRule>
  </conditionalFormatting>
  <conditionalFormatting sqref="BF1071">
    <cfRule type="cellIs" priority="940" operator="equal">
      <formula>1</formula>
    </cfRule>
  </conditionalFormatting>
  <conditionalFormatting sqref="BJ1071 BL1071">
    <cfRule type="cellIs" priority="939" operator="equal">
      <formula>1</formula>
    </cfRule>
  </conditionalFormatting>
  <conditionalFormatting sqref="BK1071">
    <cfRule type="cellIs" priority="938" operator="equal">
      <formula>1</formula>
    </cfRule>
  </conditionalFormatting>
  <conditionalFormatting sqref="BI1071">
    <cfRule type="cellIs" priority="937" operator="equal">
      <formula>1</formula>
    </cfRule>
  </conditionalFormatting>
  <conditionalFormatting sqref="BH1072">
    <cfRule type="cellIs" priority="936" operator="equal">
      <formula>1</formula>
    </cfRule>
  </conditionalFormatting>
  <conditionalFormatting sqref="BE1072">
    <cfRule type="cellIs" priority="935" operator="equal">
      <formula>1</formula>
    </cfRule>
  </conditionalFormatting>
  <conditionalFormatting sqref="BG1072">
    <cfRule type="cellIs" priority="934" operator="equal">
      <formula>1</formula>
    </cfRule>
  </conditionalFormatting>
  <conditionalFormatting sqref="BF1072">
    <cfRule type="cellIs" priority="933" operator="equal">
      <formula>1</formula>
    </cfRule>
  </conditionalFormatting>
  <conditionalFormatting sqref="BJ1072 BL1072">
    <cfRule type="cellIs" priority="932" operator="equal">
      <formula>1</formula>
    </cfRule>
  </conditionalFormatting>
  <conditionalFormatting sqref="BK1072">
    <cfRule type="cellIs" priority="931" operator="equal">
      <formula>1</formula>
    </cfRule>
  </conditionalFormatting>
  <conditionalFormatting sqref="BI1072">
    <cfRule type="cellIs" priority="930" operator="equal">
      <formula>1</formula>
    </cfRule>
  </conditionalFormatting>
  <conditionalFormatting sqref="BH1073">
    <cfRule type="cellIs" priority="929" operator="equal">
      <formula>1</formula>
    </cfRule>
  </conditionalFormatting>
  <conditionalFormatting sqref="BE1073">
    <cfRule type="cellIs" priority="928" operator="equal">
      <formula>1</formula>
    </cfRule>
  </conditionalFormatting>
  <conditionalFormatting sqref="BG1073">
    <cfRule type="cellIs" priority="927" operator="equal">
      <formula>1</formula>
    </cfRule>
  </conditionalFormatting>
  <conditionalFormatting sqref="BF1073">
    <cfRule type="cellIs" priority="926" operator="equal">
      <formula>1</formula>
    </cfRule>
  </conditionalFormatting>
  <conditionalFormatting sqref="BJ1073 BL1073">
    <cfRule type="cellIs" priority="925" operator="equal">
      <formula>1</formula>
    </cfRule>
  </conditionalFormatting>
  <conditionalFormatting sqref="BK1073">
    <cfRule type="cellIs" priority="924" operator="equal">
      <formula>1</formula>
    </cfRule>
  </conditionalFormatting>
  <conditionalFormatting sqref="BI1073">
    <cfRule type="cellIs" priority="923" operator="equal">
      <formula>1</formula>
    </cfRule>
  </conditionalFormatting>
  <conditionalFormatting sqref="BH1074">
    <cfRule type="cellIs" priority="922" operator="equal">
      <formula>1</formula>
    </cfRule>
  </conditionalFormatting>
  <conditionalFormatting sqref="BE1074">
    <cfRule type="cellIs" priority="921" operator="equal">
      <formula>1</formula>
    </cfRule>
  </conditionalFormatting>
  <conditionalFormatting sqref="BG1074">
    <cfRule type="cellIs" priority="920" operator="equal">
      <formula>1</formula>
    </cfRule>
  </conditionalFormatting>
  <conditionalFormatting sqref="BF1074">
    <cfRule type="cellIs" priority="919" operator="equal">
      <formula>1</formula>
    </cfRule>
  </conditionalFormatting>
  <conditionalFormatting sqref="BJ1074 BL1074">
    <cfRule type="cellIs" priority="918" operator="equal">
      <formula>1</formula>
    </cfRule>
  </conditionalFormatting>
  <conditionalFormatting sqref="BK1074">
    <cfRule type="cellIs" priority="917" operator="equal">
      <formula>1</formula>
    </cfRule>
  </conditionalFormatting>
  <conditionalFormatting sqref="BI1074">
    <cfRule type="cellIs" priority="916" operator="equal">
      <formula>1</formula>
    </cfRule>
  </conditionalFormatting>
  <conditionalFormatting sqref="BH1075">
    <cfRule type="cellIs" priority="915" operator="equal">
      <formula>1</formula>
    </cfRule>
  </conditionalFormatting>
  <conditionalFormatting sqref="BE1075">
    <cfRule type="cellIs" priority="914" operator="equal">
      <formula>1</formula>
    </cfRule>
  </conditionalFormatting>
  <conditionalFormatting sqref="BG1075">
    <cfRule type="cellIs" priority="913" operator="equal">
      <formula>1</formula>
    </cfRule>
  </conditionalFormatting>
  <conditionalFormatting sqref="BF1075">
    <cfRule type="cellIs" priority="912" operator="equal">
      <formula>1</formula>
    </cfRule>
  </conditionalFormatting>
  <conditionalFormatting sqref="BJ1075 BL1075">
    <cfRule type="cellIs" priority="911" operator="equal">
      <formula>1</formula>
    </cfRule>
  </conditionalFormatting>
  <conditionalFormatting sqref="BK1075">
    <cfRule type="cellIs" priority="910" operator="equal">
      <formula>1</formula>
    </cfRule>
  </conditionalFormatting>
  <conditionalFormatting sqref="BI1075">
    <cfRule type="cellIs" priority="909" operator="equal">
      <formula>1</formula>
    </cfRule>
  </conditionalFormatting>
  <conditionalFormatting sqref="BH1076">
    <cfRule type="cellIs" priority="908" operator="equal">
      <formula>1</formula>
    </cfRule>
  </conditionalFormatting>
  <conditionalFormatting sqref="BE1076">
    <cfRule type="cellIs" priority="907" operator="equal">
      <formula>1</formula>
    </cfRule>
  </conditionalFormatting>
  <conditionalFormatting sqref="BG1076">
    <cfRule type="cellIs" priority="906" operator="equal">
      <formula>1</formula>
    </cfRule>
  </conditionalFormatting>
  <conditionalFormatting sqref="BF1076">
    <cfRule type="cellIs" priority="905" operator="equal">
      <formula>1</formula>
    </cfRule>
  </conditionalFormatting>
  <conditionalFormatting sqref="BJ1076 BL1076">
    <cfRule type="cellIs" priority="904" operator="equal">
      <formula>1</formula>
    </cfRule>
  </conditionalFormatting>
  <conditionalFormatting sqref="BK1076">
    <cfRule type="cellIs" priority="903" operator="equal">
      <formula>1</formula>
    </cfRule>
  </conditionalFormatting>
  <conditionalFormatting sqref="BI1076">
    <cfRule type="cellIs" priority="902" operator="equal">
      <formula>1</formula>
    </cfRule>
  </conditionalFormatting>
  <conditionalFormatting sqref="BH1077">
    <cfRule type="cellIs" priority="901" operator="equal">
      <formula>1</formula>
    </cfRule>
  </conditionalFormatting>
  <conditionalFormatting sqref="BE1077">
    <cfRule type="cellIs" priority="900" operator="equal">
      <formula>1</formula>
    </cfRule>
  </conditionalFormatting>
  <conditionalFormatting sqref="BG1077">
    <cfRule type="cellIs" priority="899" operator="equal">
      <formula>1</formula>
    </cfRule>
  </conditionalFormatting>
  <conditionalFormatting sqref="BF1077">
    <cfRule type="cellIs" priority="898" operator="equal">
      <formula>1</formula>
    </cfRule>
  </conditionalFormatting>
  <conditionalFormatting sqref="BJ1077 BL1077">
    <cfRule type="cellIs" priority="897" operator="equal">
      <formula>1</formula>
    </cfRule>
  </conditionalFormatting>
  <conditionalFormatting sqref="BK1077">
    <cfRule type="cellIs" priority="896" operator="equal">
      <formula>1</formula>
    </cfRule>
  </conditionalFormatting>
  <conditionalFormatting sqref="BI1077">
    <cfRule type="cellIs" priority="895" operator="equal">
      <formula>1</formula>
    </cfRule>
  </conditionalFormatting>
  <conditionalFormatting sqref="BH1078">
    <cfRule type="cellIs" priority="894" operator="equal">
      <formula>1</formula>
    </cfRule>
  </conditionalFormatting>
  <conditionalFormatting sqref="BE1078">
    <cfRule type="cellIs" priority="893" operator="equal">
      <formula>1</formula>
    </cfRule>
  </conditionalFormatting>
  <conditionalFormatting sqref="BG1078">
    <cfRule type="cellIs" priority="892" operator="equal">
      <formula>1</formula>
    </cfRule>
  </conditionalFormatting>
  <conditionalFormatting sqref="BF1078">
    <cfRule type="cellIs" priority="891" operator="equal">
      <formula>1</formula>
    </cfRule>
  </conditionalFormatting>
  <conditionalFormatting sqref="BJ1078 BL1078">
    <cfRule type="cellIs" priority="890" operator="equal">
      <formula>1</formula>
    </cfRule>
  </conditionalFormatting>
  <conditionalFormatting sqref="BK1078">
    <cfRule type="cellIs" priority="889" operator="equal">
      <formula>1</formula>
    </cfRule>
  </conditionalFormatting>
  <conditionalFormatting sqref="BI1078">
    <cfRule type="cellIs" priority="888" operator="equal">
      <formula>1</formula>
    </cfRule>
  </conditionalFormatting>
  <conditionalFormatting sqref="BH1079">
    <cfRule type="cellIs" priority="887" operator="equal">
      <formula>1</formula>
    </cfRule>
  </conditionalFormatting>
  <conditionalFormatting sqref="BE1079">
    <cfRule type="cellIs" priority="886" operator="equal">
      <formula>1</formula>
    </cfRule>
  </conditionalFormatting>
  <conditionalFormatting sqref="BG1079">
    <cfRule type="cellIs" priority="885" operator="equal">
      <formula>1</formula>
    </cfRule>
  </conditionalFormatting>
  <conditionalFormatting sqref="BF1079">
    <cfRule type="cellIs" priority="884" operator="equal">
      <formula>1</formula>
    </cfRule>
  </conditionalFormatting>
  <conditionalFormatting sqref="BJ1079 BL1079">
    <cfRule type="cellIs" priority="883" operator="equal">
      <formula>1</formula>
    </cfRule>
  </conditionalFormatting>
  <conditionalFormatting sqref="BK1079">
    <cfRule type="cellIs" priority="882" operator="equal">
      <formula>1</formula>
    </cfRule>
  </conditionalFormatting>
  <conditionalFormatting sqref="BI1079">
    <cfRule type="cellIs" priority="881" operator="equal">
      <formula>1</formula>
    </cfRule>
  </conditionalFormatting>
  <conditionalFormatting sqref="BH1080">
    <cfRule type="cellIs" priority="880" operator="equal">
      <formula>1</formula>
    </cfRule>
  </conditionalFormatting>
  <conditionalFormatting sqref="BE1080">
    <cfRule type="cellIs" priority="879" operator="equal">
      <formula>1</formula>
    </cfRule>
  </conditionalFormatting>
  <conditionalFormatting sqref="BG1080">
    <cfRule type="cellIs" priority="878" operator="equal">
      <formula>1</formula>
    </cfRule>
  </conditionalFormatting>
  <conditionalFormatting sqref="BF1080">
    <cfRule type="cellIs" priority="877" operator="equal">
      <formula>1</formula>
    </cfRule>
  </conditionalFormatting>
  <conditionalFormatting sqref="BJ1080 BL1080">
    <cfRule type="cellIs" priority="876" operator="equal">
      <formula>1</formula>
    </cfRule>
  </conditionalFormatting>
  <conditionalFormatting sqref="BK1080">
    <cfRule type="cellIs" priority="875" operator="equal">
      <formula>1</formula>
    </cfRule>
  </conditionalFormatting>
  <conditionalFormatting sqref="BI1080">
    <cfRule type="cellIs" priority="874" operator="equal">
      <formula>1</formula>
    </cfRule>
  </conditionalFormatting>
  <conditionalFormatting sqref="BH1081">
    <cfRule type="cellIs" priority="873" operator="equal">
      <formula>1</formula>
    </cfRule>
  </conditionalFormatting>
  <conditionalFormatting sqref="BE1081">
    <cfRule type="cellIs" priority="872" operator="equal">
      <formula>1</formula>
    </cfRule>
  </conditionalFormatting>
  <conditionalFormatting sqref="BG1081">
    <cfRule type="cellIs" priority="871" operator="equal">
      <formula>1</formula>
    </cfRule>
  </conditionalFormatting>
  <conditionalFormatting sqref="BF1081">
    <cfRule type="cellIs" priority="870" operator="equal">
      <formula>1</formula>
    </cfRule>
  </conditionalFormatting>
  <conditionalFormatting sqref="BJ1081 BL1081">
    <cfRule type="cellIs" priority="869" operator="equal">
      <formula>1</formula>
    </cfRule>
  </conditionalFormatting>
  <conditionalFormatting sqref="BK1081">
    <cfRule type="cellIs" priority="868" operator="equal">
      <formula>1</formula>
    </cfRule>
  </conditionalFormatting>
  <conditionalFormatting sqref="BI1081">
    <cfRule type="cellIs" priority="867" operator="equal">
      <formula>1</formula>
    </cfRule>
  </conditionalFormatting>
  <conditionalFormatting sqref="BH1082">
    <cfRule type="cellIs" priority="866" operator="equal">
      <formula>1</formula>
    </cfRule>
  </conditionalFormatting>
  <conditionalFormatting sqref="BE1082">
    <cfRule type="cellIs" priority="865" operator="equal">
      <formula>1</formula>
    </cfRule>
  </conditionalFormatting>
  <conditionalFormatting sqref="BG1082">
    <cfRule type="cellIs" priority="864" operator="equal">
      <formula>1</formula>
    </cfRule>
  </conditionalFormatting>
  <conditionalFormatting sqref="BF1082">
    <cfRule type="cellIs" priority="863" operator="equal">
      <formula>1</formula>
    </cfRule>
  </conditionalFormatting>
  <conditionalFormatting sqref="BJ1082 BL1082">
    <cfRule type="cellIs" priority="862" operator="equal">
      <formula>1</formula>
    </cfRule>
  </conditionalFormatting>
  <conditionalFormatting sqref="BK1082">
    <cfRule type="cellIs" priority="861" operator="equal">
      <formula>1</formula>
    </cfRule>
  </conditionalFormatting>
  <conditionalFormatting sqref="BI1082">
    <cfRule type="cellIs" priority="860" operator="equal">
      <formula>1</formula>
    </cfRule>
  </conditionalFormatting>
  <conditionalFormatting sqref="BH1083">
    <cfRule type="cellIs" priority="859" operator="equal">
      <formula>1</formula>
    </cfRule>
  </conditionalFormatting>
  <conditionalFormatting sqref="BE1083">
    <cfRule type="cellIs" priority="858" operator="equal">
      <formula>1</formula>
    </cfRule>
  </conditionalFormatting>
  <conditionalFormatting sqref="BG1083">
    <cfRule type="cellIs" priority="857" operator="equal">
      <formula>1</formula>
    </cfRule>
  </conditionalFormatting>
  <conditionalFormatting sqref="BF1083">
    <cfRule type="cellIs" priority="856" operator="equal">
      <formula>1</formula>
    </cfRule>
  </conditionalFormatting>
  <conditionalFormatting sqref="BJ1083 BL1083">
    <cfRule type="cellIs" priority="855" operator="equal">
      <formula>1</formula>
    </cfRule>
  </conditionalFormatting>
  <conditionalFormatting sqref="BK1083">
    <cfRule type="cellIs" priority="854" operator="equal">
      <formula>1</formula>
    </cfRule>
  </conditionalFormatting>
  <conditionalFormatting sqref="BI1083">
    <cfRule type="cellIs" priority="853" operator="equal">
      <formula>1</formula>
    </cfRule>
  </conditionalFormatting>
  <conditionalFormatting sqref="BH1084">
    <cfRule type="cellIs" priority="852" operator="equal">
      <formula>1</formula>
    </cfRule>
  </conditionalFormatting>
  <conditionalFormatting sqref="BE1084">
    <cfRule type="cellIs" priority="851" operator="equal">
      <formula>1</formula>
    </cfRule>
  </conditionalFormatting>
  <conditionalFormatting sqref="BG1084">
    <cfRule type="cellIs" priority="850" operator="equal">
      <formula>1</formula>
    </cfRule>
  </conditionalFormatting>
  <conditionalFormatting sqref="BF1084">
    <cfRule type="cellIs" priority="849" operator="equal">
      <formula>1</formula>
    </cfRule>
  </conditionalFormatting>
  <conditionalFormatting sqref="BJ1084 BL1084">
    <cfRule type="cellIs" priority="848" operator="equal">
      <formula>1</formula>
    </cfRule>
  </conditionalFormatting>
  <conditionalFormatting sqref="BK1084">
    <cfRule type="cellIs" priority="847" operator="equal">
      <formula>1</formula>
    </cfRule>
  </conditionalFormatting>
  <conditionalFormatting sqref="BI1084">
    <cfRule type="cellIs" priority="846" operator="equal">
      <formula>1</formula>
    </cfRule>
  </conditionalFormatting>
  <conditionalFormatting sqref="BH1085">
    <cfRule type="cellIs" priority="845" operator="equal">
      <formula>1</formula>
    </cfRule>
  </conditionalFormatting>
  <conditionalFormatting sqref="BE1085">
    <cfRule type="cellIs" priority="844" operator="equal">
      <formula>1</formula>
    </cfRule>
  </conditionalFormatting>
  <conditionalFormatting sqref="BG1085">
    <cfRule type="cellIs" priority="843" operator="equal">
      <formula>1</formula>
    </cfRule>
  </conditionalFormatting>
  <conditionalFormatting sqref="BF1085">
    <cfRule type="cellIs" priority="842" operator="equal">
      <formula>1</formula>
    </cfRule>
  </conditionalFormatting>
  <conditionalFormatting sqref="BJ1085 BL1085">
    <cfRule type="cellIs" priority="841" operator="equal">
      <formula>1</formula>
    </cfRule>
  </conditionalFormatting>
  <conditionalFormatting sqref="BK1085">
    <cfRule type="cellIs" priority="840" operator="equal">
      <formula>1</formula>
    </cfRule>
  </conditionalFormatting>
  <conditionalFormatting sqref="BI1085">
    <cfRule type="cellIs" priority="839" operator="equal">
      <formula>1</formula>
    </cfRule>
  </conditionalFormatting>
  <conditionalFormatting sqref="BH1086">
    <cfRule type="cellIs" priority="838" operator="equal">
      <formula>1</formula>
    </cfRule>
  </conditionalFormatting>
  <conditionalFormatting sqref="BE1086">
    <cfRule type="cellIs" priority="837" operator="equal">
      <formula>1</formula>
    </cfRule>
  </conditionalFormatting>
  <conditionalFormatting sqref="BG1086">
    <cfRule type="cellIs" priority="836" operator="equal">
      <formula>1</formula>
    </cfRule>
  </conditionalFormatting>
  <conditionalFormatting sqref="BF1086">
    <cfRule type="cellIs" priority="835" operator="equal">
      <formula>1</formula>
    </cfRule>
  </conditionalFormatting>
  <conditionalFormatting sqref="BJ1086 BL1086">
    <cfRule type="cellIs" priority="834" operator="equal">
      <formula>1</formula>
    </cfRule>
  </conditionalFormatting>
  <conditionalFormatting sqref="BK1086">
    <cfRule type="cellIs" priority="833" operator="equal">
      <formula>1</formula>
    </cfRule>
  </conditionalFormatting>
  <conditionalFormatting sqref="BI1086">
    <cfRule type="cellIs" priority="832" operator="equal">
      <formula>1</formula>
    </cfRule>
  </conditionalFormatting>
  <conditionalFormatting sqref="BH1087">
    <cfRule type="cellIs" priority="831" operator="equal">
      <formula>1</formula>
    </cfRule>
  </conditionalFormatting>
  <conditionalFormatting sqref="BE1087">
    <cfRule type="cellIs" priority="830" operator="equal">
      <formula>1</formula>
    </cfRule>
  </conditionalFormatting>
  <conditionalFormatting sqref="BG1087">
    <cfRule type="cellIs" priority="829" operator="equal">
      <formula>1</formula>
    </cfRule>
  </conditionalFormatting>
  <conditionalFormatting sqref="BF1087">
    <cfRule type="cellIs" priority="828" operator="equal">
      <formula>1</formula>
    </cfRule>
  </conditionalFormatting>
  <conditionalFormatting sqref="BJ1087 BL1087">
    <cfRule type="cellIs" priority="827" operator="equal">
      <formula>1</formula>
    </cfRule>
  </conditionalFormatting>
  <conditionalFormatting sqref="BK1087">
    <cfRule type="cellIs" priority="826" operator="equal">
      <formula>1</formula>
    </cfRule>
  </conditionalFormatting>
  <conditionalFormatting sqref="BI1087">
    <cfRule type="cellIs" priority="825" operator="equal">
      <formula>1</formula>
    </cfRule>
  </conditionalFormatting>
  <conditionalFormatting sqref="BH1088">
    <cfRule type="cellIs" priority="824" operator="equal">
      <formula>1</formula>
    </cfRule>
  </conditionalFormatting>
  <conditionalFormatting sqref="BE1088">
    <cfRule type="cellIs" priority="823" operator="equal">
      <formula>1</formula>
    </cfRule>
  </conditionalFormatting>
  <conditionalFormatting sqref="BG1088">
    <cfRule type="cellIs" priority="822" operator="equal">
      <formula>1</formula>
    </cfRule>
  </conditionalFormatting>
  <conditionalFormatting sqref="BF1088">
    <cfRule type="cellIs" priority="821" operator="equal">
      <formula>1</formula>
    </cfRule>
  </conditionalFormatting>
  <conditionalFormatting sqref="BJ1088 BL1088">
    <cfRule type="cellIs" priority="820" operator="equal">
      <formula>1</formula>
    </cfRule>
  </conditionalFormatting>
  <conditionalFormatting sqref="BK1088">
    <cfRule type="cellIs" priority="819" operator="equal">
      <formula>1</formula>
    </cfRule>
  </conditionalFormatting>
  <conditionalFormatting sqref="BI1088">
    <cfRule type="cellIs" priority="818" operator="equal">
      <formula>1</formula>
    </cfRule>
  </conditionalFormatting>
  <conditionalFormatting sqref="BH1089">
    <cfRule type="cellIs" priority="817" operator="equal">
      <formula>1</formula>
    </cfRule>
  </conditionalFormatting>
  <conditionalFormatting sqref="BE1089">
    <cfRule type="cellIs" priority="816" operator="equal">
      <formula>1</formula>
    </cfRule>
  </conditionalFormatting>
  <conditionalFormatting sqref="BG1089">
    <cfRule type="cellIs" priority="815" operator="equal">
      <formula>1</formula>
    </cfRule>
  </conditionalFormatting>
  <conditionalFormatting sqref="BF1089">
    <cfRule type="cellIs" priority="814" operator="equal">
      <formula>1</formula>
    </cfRule>
  </conditionalFormatting>
  <conditionalFormatting sqref="BJ1089 BL1089">
    <cfRule type="cellIs" priority="813" operator="equal">
      <formula>1</formula>
    </cfRule>
  </conditionalFormatting>
  <conditionalFormatting sqref="BK1089">
    <cfRule type="cellIs" priority="812" operator="equal">
      <formula>1</formula>
    </cfRule>
  </conditionalFormatting>
  <conditionalFormatting sqref="BI1089">
    <cfRule type="cellIs" priority="811" operator="equal">
      <formula>1</formula>
    </cfRule>
  </conditionalFormatting>
  <conditionalFormatting sqref="BH1090">
    <cfRule type="cellIs" priority="810" operator="equal">
      <formula>1</formula>
    </cfRule>
  </conditionalFormatting>
  <conditionalFormatting sqref="BE1090">
    <cfRule type="cellIs" priority="809" operator="equal">
      <formula>1</formula>
    </cfRule>
  </conditionalFormatting>
  <conditionalFormatting sqref="BG1090">
    <cfRule type="cellIs" priority="808" operator="equal">
      <formula>1</formula>
    </cfRule>
  </conditionalFormatting>
  <conditionalFormatting sqref="BF1090">
    <cfRule type="cellIs" priority="807" operator="equal">
      <formula>1</formula>
    </cfRule>
  </conditionalFormatting>
  <conditionalFormatting sqref="BJ1090 BL1090">
    <cfRule type="cellIs" priority="806" operator="equal">
      <formula>1</formula>
    </cfRule>
  </conditionalFormatting>
  <conditionalFormatting sqref="BK1090">
    <cfRule type="cellIs" priority="805" operator="equal">
      <formula>1</formula>
    </cfRule>
  </conditionalFormatting>
  <conditionalFormatting sqref="BI1090">
    <cfRule type="cellIs" priority="804" operator="equal">
      <formula>1</formula>
    </cfRule>
  </conditionalFormatting>
  <conditionalFormatting sqref="BH1091">
    <cfRule type="cellIs" priority="803" operator="equal">
      <formula>1</formula>
    </cfRule>
  </conditionalFormatting>
  <conditionalFormatting sqref="BE1091">
    <cfRule type="cellIs" priority="802" operator="equal">
      <formula>1</formula>
    </cfRule>
  </conditionalFormatting>
  <conditionalFormatting sqref="BG1091">
    <cfRule type="cellIs" priority="801" operator="equal">
      <formula>1</formula>
    </cfRule>
  </conditionalFormatting>
  <conditionalFormatting sqref="BF1091">
    <cfRule type="cellIs" priority="800" operator="equal">
      <formula>1</formula>
    </cfRule>
  </conditionalFormatting>
  <conditionalFormatting sqref="BJ1091 BL1091">
    <cfRule type="cellIs" priority="799" operator="equal">
      <formula>1</formula>
    </cfRule>
  </conditionalFormatting>
  <conditionalFormatting sqref="BK1091">
    <cfRule type="cellIs" priority="798" operator="equal">
      <formula>1</formula>
    </cfRule>
  </conditionalFormatting>
  <conditionalFormatting sqref="BI1091">
    <cfRule type="cellIs" priority="797" operator="equal">
      <formula>1</formula>
    </cfRule>
  </conditionalFormatting>
  <conditionalFormatting sqref="BH1092">
    <cfRule type="cellIs" priority="796" operator="equal">
      <formula>1</formula>
    </cfRule>
  </conditionalFormatting>
  <conditionalFormatting sqref="BE1092">
    <cfRule type="cellIs" priority="795" operator="equal">
      <formula>1</formula>
    </cfRule>
  </conditionalFormatting>
  <conditionalFormatting sqref="BG1092">
    <cfRule type="cellIs" priority="794" operator="equal">
      <formula>1</formula>
    </cfRule>
  </conditionalFormatting>
  <conditionalFormatting sqref="BF1092">
    <cfRule type="cellIs" priority="793" operator="equal">
      <formula>1</formula>
    </cfRule>
  </conditionalFormatting>
  <conditionalFormatting sqref="BJ1092 BL1092">
    <cfRule type="cellIs" priority="792" operator="equal">
      <formula>1</formula>
    </cfRule>
  </conditionalFormatting>
  <conditionalFormatting sqref="BK1092">
    <cfRule type="cellIs" priority="791" operator="equal">
      <formula>1</formula>
    </cfRule>
  </conditionalFormatting>
  <conditionalFormatting sqref="BI1092">
    <cfRule type="cellIs" priority="790" operator="equal">
      <formula>1</formula>
    </cfRule>
  </conditionalFormatting>
  <conditionalFormatting sqref="BH1093">
    <cfRule type="cellIs" priority="789" operator="equal">
      <formula>1</formula>
    </cfRule>
  </conditionalFormatting>
  <conditionalFormatting sqref="BE1093">
    <cfRule type="cellIs" priority="788" operator="equal">
      <formula>1</formula>
    </cfRule>
  </conditionalFormatting>
  <conditionalFormatting sqref="BG1093">
    <cfRule type="cellIs" priority="787" operator="equal">
      <formula>1</formula>
    </cfRule>
  </conditionalFormatting>
  <conditionalFormatting sqref="BF1093">
    <cfRule type="cellIs" priority="786" operator="equal">
      <formula>1</formula>
    </cfRule>
  </conditionalFormatting>
  <conditionalFormatting sqref="BJ1093 BL1093">
    <cfRule type="cellIs" priority="785" operator="equal">
      <formula>1</formula>
    </cfRule>
  </conditionalFormatting>
  <conditionalFormatting sqref="BK1093">
    <cfRule type="cellIs" priority="784" operator="equal">
      <formula>1</formula>
    </cfRule>
  </conditionalFormatting>
  <conditionalFormatting sqref="BI1093">
    <cfRule type="cellIs" priority="783" operator="equal">
      <formula>1</formula>
    </cfRule>
  </conditionalFormatting>
  <conditionalFormatting sqref="BH1094">
    <cfRule type="cellIs" priority="782" operator="equal">
      <formula>1</formula>
    </cfRule>
  </conditionalFormatting>
  <conditionalFormatting sqref="BE1094">
    <cfRule type="cellIs" priority="781" operator="equal">
      <formula>1</formula>
    </cfRule>
  </conditionalFormatting>
  <conditionalFormatting sqref="BG1094">
    <cfRule type="cellIs" priority="780" operator="equal">
      <formula>1</formula>
    </cfRule>
  </conditionalFormatting>
  <conditionalFormatting sqref="BF1094">
    <cfRule type="cellIs" priority="779" operator="equal">
      <formula>1</formula>
    </cfRule>
  </conditionalFormatting>
  <conditionalFormatting sqref="BJ1094 BL1094">
    <cfRule type="cellIs" priority="778" operator="equal">
      <formula>1</formula>
    </cfRule>
  </conditionalFormatting>
  <conditionalFormatting sqref="BK1094">
    <cfRule type="cellIs" priority="777" operator="equal">
      <formula>1</formula>
    </cfRule>
  </conditionalFormatting>
  <conditionalFormatting sqref="BI1094">
    <cfRule type="cellIs" priority="776" operator="equal">
      <formula>1</formula>
    </cfRule>
  </conditionalFormatting>
  <conditionalFormatting sqref="BH1095">
    <cfRule type="cellIs" priority="775" operator="equal">
      <formula>1</formula>
    </cfRule>
  </conditionalFormatting>
  <conditionalFormatting sqref="BE1095">
    <cfRule type="cellIs" priority="774" operator="equal">
      <formula>1</formula>
    </cfRule>
  </conditionalFormatting>
  <conditionalFormatting sqref="BG1095">
    <cfRule type="cellIs" priority="773" operator="equal">
      <formula>1</formula>
    </cfRule>
  </conditionalFormatting>
  <conditionalFormatting sqref="BF1095">
    <cfRule type="cellIs" priority="772" operator="equal">
      <formula>1</formula>
    </cfRule>
  </conditionalFormatting>
  <conditionalFormatting sqref="BJ1095 BL1095">
    <cfRule type="cellIs" priority="771" operator="equal">
      <formula>1</formula>
    </cfRule>
  </conditionalFormatting>
  <conditionalFormatting sqref="BK1095">
    <cfRule type="cellIs" priority="770" operator="equal">
      <formula>1</formula>
    </cfRule>
  </conditionalFormatting>
  <conditionalFormatting sqref="BI1095">
    <cfRule type="cellIs" priority="769" operator="equal">
      <formula>1</formula>
    </cfRule>
  </conditionalFormatting>
  <conditionalFormatting sqref="BH1096">
    <cfRule type="cellIs" priority="768" operator="equal">
      <formula>1</formula>
    </cfRule>
  </conditionalFormatting>
  <conditionalFormatting sqref="BE1096">
    <cfRule type="cellIs" priority="767" operator="equal">
      <formula>1</formula>
    </cfRule>
  </conditionalFormatting>
  <conditionalFormatting sqref="BG1096">
    <cfRule type="cellIs" priority="766" operator="equal">
      <formula>1</formula>
    </cfRule>
  </conditionalFormatting>
  <conditionalFormatting sqref="BF1096">
    <cfRule type="cellIs" priority="765" operator="equal">
      <formula>1</formula>
    </cfRule>
  </conditionalFormatting>
  <conditionalFormatting sqref="BJ1096 BL1096">
    <cfRule type="cellIs" priority="764" operator="equal">
      <formula>1</formula>
    </cfRule>
  </conditionalFormatting>
  <conditionalFormatting sqref="BK1096">
    <cfRule type="cellIs" priority="763" operator="equal">
      <formula>1</formula>
    </cfRule>
  </conditionalFormatting>
  <conditionalFormatting sqref="BI1096">
    <cfRule type="cellIs" priority="762" operator="equal">
      <formula>1</formula>
    </cfRule>
  </conditionalFormatting>
  <conditionalFormatting sqref="BH1097">
    <cfRule type="cellIs" priority="761" operator="equal">
      <formula>1</formula>
    </cfRule>
  </conditionalFormatting>
  <conditionalFormatting sqref="BE1097">
    <cfRule type="cellIs" priority="760" operator="equal">
      <formula>1</formula>
    </cfRule>
  </conditionalFormatting>
  <conditionalFormatting sqref="BG1097">
    <cfRule type="cellIs" priority="759" operator="equal">
      <formula>1</formula>
    </cfRule>
  </conditionalFormatting>
  <conditionalFormatting sqref="BF1097">
    <cfRule type="cellIs" priority="758" operator="equal">
      <formula>1</formula>
    </cfRule>
  </conditionalFormatting>
  <conditionalFormatting sqref="BJ1097 BL1097">
    <cfRule type="cellIs" priority="757" operator="equal">
      <formula>1</formula>
    </cfRule>
  </conditionalFormatting>
  <conditionalFormatting sqref="BK1097">
    <cfRule type="cellIs" priority="756" operator="equal">
      <formula>1</formula>
    </cfRule>
  </conditionalFormatting>
  <conditionalFormatting sqref="BI1097">
    <cfRule type="cellIs" priority="755" operator="equal">
      <formula>1</formula>
    </cfRule>
  </conditionalFormatting>
  <conditionalFormatting sqref="BH1098">
    <cfRule type="cellIs" priority="754" operator="equal">
      <formula>1</formula>
    </cfRule>
  </conditionalFormatting>
  <conditionalFormatting sqref="BE1098">
    <cfRule type="cellIs" priority="753" operator="equal">
      <formula>1</formula>
    </cfRule>
  </conditionalFormatting>
  <conditionalFormatting sqref="BG1098">
    <cfRule type="cellIs" priority="752" operator="equal">
      <formula>1</formula>
    </cfRule>
  </conditionalFormatting>
  <conditionalFormatting sqref="BF1098">
    <cfRule type="cellIs" priority="751" operator="equal">
      <formula>1</formula>
    </cfRule>
  </conditionalFormatting>
  <conditionalFormatting sqref="BJ1098 BL1098">
    <cfRule type="cellIs" priority="750" operator="equal">
      <formula>1</formula>
    </cfRule>
  </conditionalFormatting>
  <conditionalFormatting sqref="BK1098">
    <cfRule type="cellIs" priority="749" operator="equal">
      <formula>1</formula>
    </cfRule>
  </conditionalFormatting>
  <conditionalFormatting sqref="BI1098">
    <cfRule type="cellIs" priority="748" operator="equal">
      <formula>1</formula>
    </cfRule>
  </conditionalFormatting>
  <conditionalFormatting sqref="BH1099">
    <cfRule type="cellIs" priority="747" operator="equal">
      <formula>1</formula>
    </cfRule>
  </conditionalFormatting>
  <conditionalFormatting sqref="BE1099">
    <cfRule type="cellIs" priority="746" operator="equal">
      <formula>1</formula>
    </cfRule>
  </conditionalFormatting>
  <conditionalFormatting sqref="BG1099">
    <cfRule type="cellIs" priority="745" operator="equal">
      <formula>1</formula>
    </cfRule>
  </conditionalFormatting>
  <conditionalFormatting sqref="BF1099">
    <cfRule type="cellIs" priority="744" operator="equal">
      <formula>1</formula>
    </cfRule>
  </conditionalFormatting>
  <conditionalFormatting sqref="BJ1099 BL1099">
    <cfRule type="cellIs" priority="743" operator="equal">
      <formula>1</formula>
    </cfRule>
  </conditionalFormatting>
  <conditionalFormatting sqref="BK1099">
    <cfRule type="cellIs" priority="742" operator="equal">
      <formula>1</formula>
    </cfRule>
  </conditionalFormatting>
  <conditionalFormatting sqref="BI1099">
    <cfRule type="cellIs" priority="741" operator="equal">
      <formula>1</formula>
    </cfRule>
  </conditionalFormatting>
  <conditionalFormatting sqref="BH1100">
    <cfRule type="cellIs" priority="740" operator="equal">
      <formula>1</formula>
    </cfRule>
  </conditionalFormatting>
  <conditionalFormatting sqref="BE1100">
    <cfRule type="cellIs" priority="739" operator="equal">
      <formula>1</formula>
    </cfRule>
  </conditionalFormatting>
  <conditionalFormatting sqref="BG1100">
    <cfRule type="cellIs" priority="738" operator="equal">
      <formula>1</formula>
    </cfRule>
  </conditionalFormatting>
  <conditionalFormatting sqref="BF1100">
    <cfRule type="cellIs" priority="737" operator="equal">
      <formula>1</formula>
    </cfRule>
  </conditionalFormatting>
  <conditionalFormatting sqref="BJ1100 BL1100">
    <cfRule type="cellIs" priority="736" operator="equal">
      <formula>1</formula>
    </cfRule>
  </conditionalFormatting>
  <conditionalFormatting sqref="BK1100">
    <cfRule type="cellIs" priority="735" operator="equal">
      <formula>1</formula>
    </cfRule>
  </conditionalFormatting>
  <conditionalFormatting sqref="BI1100">
    <cfRule type="cellIs" priority="734" operator="equal">
      <formula>1</formula>
    </cfRule>
  </conditionalFormatting>
  <conditionalFormatting sqref="BH1101">
    <cfRule type="cellIs" priority="733" operator="equal">
      <formula>1</formula>
    </cfRule>
  </conditionalFormatting>
  <conditionalFormatting sqref="BE1101">
    <cfRule type="cellIs" priority="732" operator="equal">
      <formula>1</formula>
    </cfRule>
  </conditionalFormatting>
  <conditionalFormatting sqref="BG1101">
    <cfRule type="cellIs" priority="731" operator="equal">
      <formula>1</formula>
    </cfRule>
  </conditionalFormatting>
  <conditionalFormatting sqref="BF1101">
    <cfRule type="cellIs" priority="730" operator="equal">
      <formula>1</formula>
    </cfRule>
  </conditionalFormatting>
  <conditionalFormatting sqref="BJ1101 BL1101">
    <cfRule type="cellIs" priority="729" operator="equal">
      <formula>1</formula>
    </cfRule>
  </conditionalFormatting>
  <conditionalFormatting sqref="BK1101">
    <cfRule type="cellIs" priority="728" operator="equal">
      <formula>1</formula>
    </cfRule>
  </conditionalFormatting>
  <conditionalFormatting sqref="BI1101">
    <cfRule type="cellIs" priority="727" operator="equal">
      <formula>1</formula>
    </cfRule>
  </conditionalFormatting>
  <conditionalFormatting sqref="BH1102">
    <cfRule type="cellIs" priority="726" operator="equal">
      <formula>1</formula>
    </cfRule>
  </conditionalFormatting>
  <conditionalFormatting sqref="BE1102">
    <cfRule type="cellIs" priority="725" operator="equal">
      <formula>1</formula>
    </cfRule>
  </conditionalFormatting>
  <conditionalFormatting sqref="BG1102">
    <cfRule type="cellIs" priority="724" operator="equal">
      <formula>1</formula>
    </cfRule>
  </conditionalFormatting>
  <conditionalFormatting sqref="BF1102">
    <cfRule type="cellIs" priority="723" operator="equal">
      <formula>1</formula>
    </cfRule>
  </conditionalFormatting>
  <conditionalFormatting sqref="BJ1102 BL1102">
    <cfRule type="cellIs" priority="722" operator="equal">
      <formula>1</formula>
    </cfRule>
  </conditionalFormatting>
  <conditionalFormatting sqref="BK1102">
    <cfRule type="cellIs" priority="721" operator="equal">
      <formula>1</formula>
    </cfRule>
  </conditionalFormatting>
  <conditionalFormatting sqref="BI1102">
    <cfRule type="cellIs" priority="720" operator="equal">
      <formula>1</formula>
    </cfRule>
  </conditionalFormatting>
  <conditionalFormatting sqref="BH1103">
    <cfRule type="cellIs" priority="719" operator="equal">
      <formula>1</formula>
    </cfRule>
  </conditionalFormatting>
  <conditionalFormatting sqref="BE1103">
    <cfRule type="cellIs" priority="718" operator="equal">
      <formula>1</formula>
    </cfRule>
  </conditionalFormatting>
  <conditionalFormatting sqref="BG1103">
    <cfRule type="cellIs" priority="717" operator="equal">
      <formula>1</formula>
    </cfRule>
  </conditionalFormatting>
  <conditionalFormatting sqref="BF1103">
    <cfRule type="cellIs" priority="716" operator="equal">
      <formula>1</formula>
    </cfRule>
  </conditionalFormatting>
  <conditionalFormatting sqref="BJ1103 BL1103">
    <cfRule type="cellIs" priority="715" operator="equal">
      <formula>1</formula>
    </cfRule>
  </conditionalFormatting>
  <conditionalFormatting sqref="BK1103">
    <cfRule type="cellIs" priority="714" operator="equal">
      <formula>1</formula>
    </cfRule>
  </conditionalFormatting>
  <conditionalFormatting sqref="BI1103">
    <cfRule type="cellIs" priority="713" operator="equal">
      <formula>1</formula>
    </cfRule>
  </conditionalFormatting>
  <conditionalFormatting sqref="BH1104">
    <cfRule type="cellIs" priority="712" operator="equal">
      <formula>1</formula>
    </cfRule>
  </conditionalFormatting>
  <conditionalFormatting sqref="BE1104">
    <cfRule type="cellIs" priority="711" operator="equal">
      <formula>1</formula>
    </cfRule>
  </conditionalFormatting>
  <conditionalFormatting sqref="BG1104">
    <cfRule type="cellIs" priority="710" operator="equal">
      <formula>1</formula>
    </cfRule>
  </conditionalFormatting>
  <conditionalFormatting sqref="BF1104">
    <cfRule type="cellIs" priority="709" operator="equal">
      <formula>1</formula>
    </cfRule>
  </conditionalFormatting>
  <conditionalFormatting sqref="BJ1104 BL1104">
    <cfRule type="cellIs" priority="708" operator="equal">
      <formula>1</formula>
    </cfRule>
  </conditionalFormatting>
  <conditionalFormatting sqref="BK1104">
    <cfRule type="cellIs" priority="707" operator="equal">
      <formula>1</formula>
    </cfRule>
  </conditionalFormatting>
  <conditionalFormatting sqref="BI1104">
    <cfRule type="cellIs" priority="706" operator="equal">
      <formula>1</formula>
    </cfRule>
  </conditionalFormatting>
  <conditionalFormatting sqref="BH1105">
    <cfRule type="cellIs" priority="705" operator="equal">
      <formula>1</formula>
    </cfRule>
  </conditionalFormatting>
  <conditionalFormatting sqref="BE1105">
    <cfRule type="cellIs" priority="704" operator="equal">
      <formula>1</formula>
    </cfRule>
  </conditionalFormatting>
  <conditionalFormatting sqref="BG1105">
    <cfRule type="cellIs" priority="703" operator="equal">
      <formula>1</formula>
    </cfRule>
  </conditionalFormatting>
  <conditionalFormatting sqref="BF1105">
    <cfRule type="cellIs" priority="702" operator="equal">
      <formula>1</formula>
    </cfRule>
  </conditionalFormatting>
  <conditionalFormatting sqref="BJ1105 BL1105">
    <cfRule type="cellIs" priority="701" operator="equal">
      <formula>1</formula>
    </cfRule>
  </conditionalFormatting>
  <conditionalFormatting sqref="BK1105">
    <cfRule type="cellIs" priority="700" operator="equal">
      <formula>1</formula>
    </cfRule>
  </conditionalFormatting>
  <conditionalFormatting sqref="BI1105">
    <cfRule type="cellIs" priority="699" operator="equal">
      <formula>1</formula>
    </cfRule>
  </conditionalFormatting>
  <conditionalFormatting sqref="BH1106">
    <cfRule type="cellIs" priority="698" operator="equal">
      <formula>1</formula>
    </cfRule>
  </conditionalFormatting>
  <conditionalFormatting sqref="BE1106">
    <cfRule type="cellIs" priority="697" operator="equal">
      <formula>1</formula>
    </cfRule>
  </conditionalFormatting>
  <conditionalFormatting sqref="BG1106">
    <cfRule type="cellIs" priority="696" operator="equal">
      <formula>1</formula>
    </cfRule>
  </conditionalFormatting>
  <conditionalFormatting sqref="BF1106">
    <cfRule type="cellIs" priority="695" operator="equal">
      <formula>1</formula>
    </cfRule>
  </conditionalFormatting>
  <conditionalFormatting sqref="BJ1106 BL1106">
    <cfRule type="cellIs" priority="694" operator="equal">
      <formula>1</formula>
    </cfRule>
  </conditionalFormatting>
  <conditionalFormatting sqref="BK1106">
    <cfRule type="cellIs" priority="693" operator="equal">
      <formula>1</formula>
    </cfRule>
  </conditionalFormatting>
  <conditionalFormatting sqref="BI1106">
    <cfRule type="cellIs" priority="692" operator="equal">
      <formula>1</formula>
    </cfRule>
  </conditionalFormatting>
  <conditionalFormatting sqref="BH1107">
    <cfRule type="cellIs" priority="691" operator="equal">
      <formula>1</formula>
    </cfRule>
  </conditionalFormatting>
  <conditionalFormatting sqref="BE1107">
    <cfRule type="cellIs" priority="690" operator="equal">
      <formula>1</formula>
    </cfRule>
  </conditionalFormatting>
  <conditionalFormatting sqref="BG1107">
    <cfRule type="cellIs" priority="689" operator="equal">
      <formula>1</formula>
    </cfRule>
  </conditionalFormatting>
  <conditionalFormatting sqref="BF1107">
    <cfRule type="cellIs" priority="688" operator="equal">
      <formula>1</formula>
    </cfRule>
  </conditionalFormatting>
  <conditionalFormatting sqref="BJ1107 BL1107">
    <cfRule type="cellIs" priority="687" operator="equal">
      <formula>1</formula>
    </cfRule>
  </conditionalFormatting>
  <conditionalFormatting sqref="BK1107">
    <cfRule type="cellIs" priority="686" operator="equal">
      <formula>1</formula>
    </cfRule>
  </conditionalFormatting>
  <conditionalFormatting sqref="BI1107">
    <cfRule type="cellIs" priority="685" operator="equal">
      <formula>1</formula>
    </cfRule>
  </conditionalFormatting>
  <conditionalFormatting sqref="BH1108">
    <cfRule type="cellIs" priority="684" operator="equal">
      <formula>1</formula>
    </cfRule>
  </conditionalFormatting>
  <conditionalFormatting sqref="BE1108">
    <cfRule type="cellIs" priority="683" operator="equal">
      <formula>1</formula>
    </cfRule>
  </conditionalFormatting>
  <conditionalFormatting sqref="BG1108">
    <cfRule type="cellIs" priority="682" operator="equal">
      <formula>1</formula>
    </cfRule>
  </conditionalFormatting>
  <conditionalFormatting sqref="BF1108">
    <cfRule type="cellIs" priority="681" operator="equal">
      <formula>1</formula>
    </cfRule>
  </conditionalFormatting>
  <conditionalFormatting sqref="BJ1108 BL1108">
    <cfRule type="cellIs" priority="680" operator="equal">
      <formula>1</formula>
    </cfRule>
  </conditionalFormatting>
  <conditionalFormatting sqref="BK1108">
    <cfRule type="cellIs" priority="679" operator="equal">
      <formula>1</formula>
    </cfRule>
  </conditionalFormatting>
  <conditionalFormatting sqref="BI1108">
    <cfRule type="cellIs" priority="678" operator="equal">
      <formula>1</formula>
    </cfRule>
  </conditionalFormatting>
  <conditionalFormatting sqref="BH1109">
    <cfRule type="cellIs" priority="677" operator="equal">
      <formula>1</formula>
    </cfRule>
  </conditionalFormatting>
  <conditionalFormatting sqref="BE1109">
    <cfRule type="cellIs" priority="676" operator="equal">
      <formula>1</formula>
    </cfRule>
  </conditionalFormatting>
  <conditionalFormatting sqref="BG1109">
    <cfRule type="cellIs" priority="675" operator="equal">
      <formula>1</formula>
    </cfRule>
  </conditionalFormatting>
  <conditionalFormatting sqref="BF1109">
    <cfRule type="cellIs" priority="674" operator="equal">
      <formula>1</formula>
    </cfRule>
  </conditionalFormatting>
  <conditionalFormatting sqref="BJ1109 BL1109">
    <cfRule type="cellIs" priority="673" operator="equal">
      <formula>1</formula>
    </cfRule>
  </conditionalFormatting>
  <conditionalFormatting sqref="BK1109">
    <cfRule type="cellIs" priority="672" operator="equal">
      <formula>1</formula>
    </cfRule>
  </conditionalFormatting>
  <conditionalFormatting sqref="BI1109">
    <cfRule type="cellIs" priority="671" operator="equal">
      <formula>1</formula>
    </cfRule>
  </conditionalFormatting>
  <conditionalFormatting sqref="BH1110">
    <cfRule type="cellIs" priority="670" operator="equal">
      <formula>1</formula>
    </cfRule>
  </conditionalFormatting>
  <conditionalFormatting sqref="BE1110">
    <cfRule type="cellIs" priority="669" operator="equal">
      <formula>1</formula>
    </cfRule>
  </conditionalFormatting>
  <conditionalFormatting sqref="BG1110">
    <cfRule type="cellIs" priority="668" operator="equal">
      <formula>1</formula>
    </cfRule>
  </conditionalFormatting>
  <conditionalFormatting sqref="BF1110">
    <cfRule type="cellIs" priority="667" operator="equal">
      <formula>1</formula>
    </cfRule>
  </conditionalFormatting>
  <conditionalFormatting sqref="BJ1110 BL1110">
    <cfRule type="cellIs" priority="666" operator="equal">
      <formula>1</formula>
    </cfRule>
  </conditionalFormatting>
  <conditionalFormatting sqref="BK1110">
    <cfRule type="cellIs" priority="665" operator="equal">
      <formula>1</formula>
    </cfRule>
  </conditionalFormatting>
  <conditionalFormatting sqref="BI1110">
    <cfRule type="cellIs" priority="664" operator="equal">
      <formula>1</formula>
    </cfRule>
  </conditionalFormatting>
  <conditionalFormatting sqref="BH1111">
    <cfRule type="cellIs" priority="663" operator="equal">
      <formula>1</formula>
    </cfRule>
  </conditionalFormatting>
  <conditionalFormatting sqref="BE1111">
    <cfRule type="cellIs" priority="662" operator="equal">
      <formula>1</formula>
    </cfRule>
  </conditionalFormatting>
  <conditionalFormatting sqref="BG1111">
    <cfRule type="cellIs" priority="661" operator="equal">
      <formula>1</formula>
    </cfRule>
  </conditionalFormatting>
  <conditionalFormatting sqref="BF1111">
    <cfRule type="cellIs" priority="660" operator="equal">
      <formula>1</formula>
    </cfRule>
  </conditionalFormatting>
  <conditionalFormatting sqref="BJ1111 BL1111">
    <cfRule type="cellIs" priority="659" operator="equal">
      <formula>1</formula>
    </cfRule>
  </conditionalFormatting>
  <conditionalFormatting sqref="BK1111">
    <cfRule type="cellIs" priority="658" operator="equal">
      <formula>1</formula>
    </cfRule>
  </conditionalFormatting>
  <conditionalFormatting sqref="BI1111">
    <cfRule type="cellIs" priority="657" operator="equal">
      <formula>1</formula>
    </cfRule>
  </conditionalFormatting>
  <conditionalFormatting sqref="BH1112">
    <cfRule type="cellIs" priority="656" operator="equal">
      <formula>1</formula>
    </cfRule>
  </conditionalFormatting>
  <conditionalFormatting sqref="BE1112">
    <cfRule type="cellIs" priority="655" operator="equal">
      <formula>1</formula>
    </cfRule>
  </conditionalFormatting>
  <conditionalFormatting sqref="BG1112">
    <cfRule type="cellIs" priority="654" operator="equal">
      <formula>1</formula>
    </cfRule>
  </conditionalFormatting>
  <conditionalFormatting sqref="BF1112">
    <cfRule type="cellIs" priority="653" operator="equal">
      <formula>1</formula>
    </cfRule>
  </conditionalFormatting>
  <conditionalFormatting sqref="BJ1112 BL1112">
    <cfRule type="cellIs" priority="652" operator="equal">
      <formula>1</formula>
    </cfRule>
  </conditionalFormatting>
  <conditionalFormatting sqref="BK1112">
    <cfRule type="cellIs" priority="651" operator="equal">
      <formula>1</formula>
    </cfRule>
  </conditionalFormatting>
  <conditionalFormatting sqref="BI1112">
    <cfRule type="cellIs" priority="650" operator="equal">
      <formula>1</formula>
    </cfRule>
  </conditionalFormatting>
  <conditionalFormatting sqref="BH1113">
    <cfRule type="cellIs" priority="649" operator="equal">
      <formula>1</formula>
    </cfRule>
  </conditionalFormatting>
  <conditionalFormatting sqref="BE1113">
    <cfRule type="cellIs" priority="648" operator="equal">
      <formula>1</formula>
    </cfRule>
  </conditionalFormatting>
  <conditionalFormatting sqref="BG1113">
    <cfRule type="cellIs" priority="647" operator="equal">
      <formula>1</formula>
    </cfRule>
  </conditionalFormatting>
  <conditionalFormatting sqref="BF1113">
    <cfRule type="cellIs" priority="646" operator="equal">
      <formula>1</formula>
    </cfRule>
  </conditionalFormatting>
  <conditionalFormatting sqref="BJ1113 BL1113">
    <cfRule type="cellIs" priority="645" operator="equal">
      <formula>1</formula>
    </cfRule>
  </conditionalFormatting>
  <conditionalFormatting sqref="BK1113">
    <cfRule type="cellIs" priority="644" operator="equal">
      <formula>1</formula>
    </cfRule>
  </conditionalFormatting>
  <conditionalFormatting sqref="BI1113">
    <cfRule type="cellIs" priority="643" operator="equal">
      <formula>1</formula>
    </cfRule>
  </conditionalFormatting>
  <conditionalFormatting sqref="BH1114">
    <cfRule type="cellIs" priority="642" operator="equal">
      <formula>1</formula>
    </cfRule>
  </conditionalFormatting>
  <conditionalFormatting sqref="BE1114">
    <cfRule type="cellIs" priority="641" operator="equal">
      <formula>1</formula>
    </cfRule>
  </conditionalFormatting>
  <conditionalFormatting sqref="BG1114">
    <cfRule type="cellIs" priority="640" operator="equal">
      <formula>1</formula>
    </cfRule>
  </conditionalFormatting>
  <conditionalFormatting sqref="BF1114">
    <cfRule type="cellIs" priority="639" operator="equal">
      <formula>1</formula>
    </cfRule>
  </conditionalFormatting>
  <conditionalFormatting sqref="BJ1114 BL1114">
    <cfRule type="cellIs" priority="638" operator="equal">
      <formula>1</formula>
    </cfRule>
  </conditionalFormatting>
  <conditionalFormatting sqref="BK1114">
    <cfRule type="cellIs" priority="637" operator="equal">
      <formula>1</formula>
    </cfRule>
  </conditionalFormatting>
  <conditionalFormatting sqref="BI1114">
    <cfRule type="cellIs" priority="636" operator="equal">
      <formula>1</formula>
    </cfRule>
  </conditionalFormatting>
  <conditionalFormatting sqref="BH1115">
    <cfRule type="cellIs" priority="635" operator="equal">
      <formula>1</formula>
    </cfRule>
  </conditionalFormatting>
  <conditionalFormatting sqref="BE1115">
    <cfRule type="cellIs" priority="634" operator="equal">
      <formula>1</formula>
    </cfRule>
  </conditionalFormatting>
  <conditionalFormatting sqref="BG1115">
    <cfRule type="cellIs" priority="633" operator="equal">
      <formula>1</formula>
    </cfRule>
  </conditionalFormatting>
  <conditionalFormatting sqref="BF1115">
    <cfRule type="cellIs" priority="632" operator="equal">
      <formula>1</formula>
    </cfRule>
  </conditionalFormatting>
  <conditionalFormatting sqref="BJ1115 BL1115">
    <cfRule type="cellIs" priority="631" operator="equal">
      <formula>1</formula>
    </cfRule>
  </conditionalFormatting>
  <conditionalFormatting sqref="BK1115">
    <cfRule type="cellIs" priority="630" operator="equal">
      <formula>1</formula>
    </cfRule>
  </conditionalFormatting>
  <conditionalFormatting sqref="BI1115">
    <cfRule type="cellIs" priority="629" operator="equal">
      <formula>1</formula>
    </cfRule>
  </conditionalFormatting>
  <conditionalFormatting sqref="BH1116">
    <cfRule type="cellIs" priority="628" operator="equal">
      <formula>1</formula>
    </cfRule>
  </conditionalFormatting>
  <conditionalFormatting sqref="BE1116">
    <cfRule type="cellIs" priority="627" operator="equal">
      <formula>1</formula>
    </cfRule>
  </conditionalFormatting>
  <conditionalFormatting sqref="BG1116">
    <cfRule type="cellIs" priority="626" operator="equal">
      <formula>1</formula>
    </cfRule>
  </conditionalFormatting>
  <conditionalFormatting sqref="BF1116">
    <cfRule type="cellIs" priority="625" operator="equal">
      <formula>1</formula>
    </cfRule>
  </conditionalFormatting>
  <conditionalFormatting sqref="BJ1116 BL1116">
    <cfRule type="cellIs" priority="624" operator="equal">
      <formula>1</formula>
    </cfRule>
  </conditionalFormatting>
  <conditionalFormatting sqref="BK1116">
    <cfRule type="cellIs" priority="623" operator="equal">
      <formula>1</formula>
    </cfRule>
  </conditionalFormatting>
  <conditionalFormatting sqref="BI1116">
    <cfRule type="cellIs" priority="622" operator="equal">
      <formula>1</formula>
    </cfRule>
  </conditionalFormatting>
  <conditionalFormatting sqref="BH1117">
    <cfRule type="cellIs" priority="621" operator="equal">
      <formula>1</formula>
    </cfRule>
  </conditionalFormatting>
  <conditionalFormatting sqref="BE1117">
    <cfRule type="cellIs" priority="620" operator="equal">
      <formula>1</formula>
    </cfRule>
  </conditionalFormatting>
  <conditionalFormatting sqref="BG1117">
    <cfRule type="cellIs" priority="619" operator="equal">
      <formula>1</formula>
    </cfRule>
  </conditionalFormatting>
  <conditionalFormatting sqref="BF1117">
    <cfRule type="cellIs" priority="618" operator="equal">
      <formula>1</formula>
    </cfRule>
  </conditionalFormatting>
  <conditionalFormatting sqref="BJ1117 BL1117">
    <cfRule type="cellIs" priority="617" operator="equal">
      <formula>1</formula>
    </cfRule>
  </conditionalFormatting>
  <conditionalFormatting sqref="BK1117">
    <cfRule type="cellIs" priority="616" operator="equal">
      <formula>1</formula>
    </cfRule>
  </conditionalFormatting>
  <conditionalFormatting sqref="BI1117">
    <cfRule type="cellIs" priority="615" operator="equal">
      <formula>1</formula>
    </cfRule>
  </conditionalFormatting>
  <conditionalFormatting sqref="BH1118">
    <cfRule type="cellIs" priority="614" operator="equal">
      <formula>1</formula>
    </cfRule>
  </conditionalFormatting>
  <conditionalFormatting sqref="BE1118">
    <cfRule type="cellIs" priority="613" operator="equal">
      <formula>1</formula>
    </cfRule>
  </conditionalFormatting>
  <conditionalFormatting sqref="BG1118">
    <cfRule type="cellIs" priority="612" operator="equal">
      <formula>1</formula>
    </cfRule>
  </conditionalFormatting>
  <conditionalFormatting sqref="BF1118">
    <cfRule type="cellIs" priority="611" operator="equal">
      <formula>1</formula>
    </cfRule>
  </conditionalFormatting>
  <conditionalFormatting sqref="BJ1118 BL1118">
    <cfRule type="cellIs" priority="610" operator="equal">
      <formula>1</formula>
    </cfRule>
  </conditionalFormatting>
  <conditionalFormatting sqref="BK1118">
    <cfRule type="cellIs" priority="609" operator="equal">
      <formula>1</formula>
    </cfRule>
  </conditionalFormatting>
  <conditionalFormatting sqref="BI1118">
    <cfRule type="cellIs" priority="608" operator="equal">
      <formula>1</formula>
    </cfRule>
  </conditionalFormatting>
  <conditionalFormatting sqref="BH1119">
    <cfRule type="cellIs" priority="607" operator="equal">
      <formula>1</formula>
    </cfRule>
  </conditionalFormatting>
  <conditionalFormatting sqref="BE1119">
    <cfRule type="cellIs" priority="606" operator="equal">
      <formula>1</formula>
    </cfRule>
  </conditionalFormatting>
  <conditionalFormatting sqref="BG1119">
    <cfRule type="cellIs" priority="605" operator="equal">
      <formula>1</formula>
    </cfRule>
  </conditionalFormatting>
  <conditionalFormatting sqref="BF1119">
    <cfRule type="cellIs" priority="604" operator="equal">
      <formula>1</formula>
    </cfRule>
  </conditionalFormatting>
  <conditionalFormatting sqref="BJ1119 BL1119">
    <cfRule type="cellIs" priority="603" operator="equal">
      <formula>1</formula>
    </cfRule>
  </conditionalFormatting>
  <conditionalFormatting sqref="BK1119">
    <cfRule type="cellIs" priority="602" operator="equal">
      <formula>1</formula>
    </cfRule>
  </conditionalFormatting>
  <conditionalFormatting sqref="BI1119">
    <cfRule type="cellIs" priority="601" operator="equal">
      <formula>1</formula>
    </cfRule>
  </conditionalFormatting>
  <conditionalFormatting sqref="BH1120">
    <cfRule type="cellIs" priority="600" operator="equal">
      <formula>1</formula>
    </cfRule>
  </conditionalFormatting>
  <conditionalFormatting sqref="BE1120">
    <cfRule type="cellIs" priority="599" operator="equal">
      <formula>1</formula>
    </cfRule>
  </conditionalFormatting>
  <conditionalFormatting sqref="BG1120">
    <cfRule type="cellIs" priority="598" operator="equal">
      <formula>1</formula>
    </cfRule>
  </conditionalFormatting>
  <conditionalFormatting sqref="BF1120">
    <cfRule type="cellIs" priority="597" operator="equal">
      <formula>1</formula>
    </cfRule>
  </conditionalFormatting>
  <conditionalFormatting sqref="BJ1120 BL1120">
    <cfRule type="cellIs" priority="596" operator="equal">
      <formula>1</formula>
    </cfRule>
  </conditionalFormatting>
  <conditionalFormatting sqref="BK1120">
    <cfRule type="cellIs" priority="595" operator="equal">
      <formula>1</formula>
    </cfRule>
  </conditionalFormatting>
  <conditionalFormatting sqref="BI1120">
    <cfRule type="cellIs" priority="594" operator="equal">
      <formula>1</formula>
    </cfRule>
  </conditionalFormatting>
  <conditionalFormatting sqref="BH1121">
    <cfRule type="cellIs" priority="593" operator="equal">
      <formula>1</formula>
    </cfRule>
  </conditionalFormatting>
  <conditionalFormatting sqref="BE1121">
    <cfRule type="cellIs" priority="592" operator="equal">
      <formula>1</formula>
    </cfRule>
  </conditionalFormatting>
  <conditionalFormatting sqref="BG1121">
    <cfRule type="cellIs" priority="591" operator="equal">
      <formula>1</formula>
    </cfRule>
  </conditionalFormatting>
  <conditionalFormatting sqref="BF1121">
    <cfRule type="cellIs" priority="590" operator="equal">
      <formula>1</formula>
    </cfRule>
  </conditionalFormatting>
  <conditionalFormatting sqref="BJ1121 BL1121">
    <cfRule type="cellIs" priority="589" operator="equal">
      <formula>1</formula>
    </cfRule>
  </conditionalFormatting>
  <conditionalFormatting sqref="BK1121">
    <cfRule type="cellIs" priority="588" operator="equal">
      <formula>1</formula>
    </cfRule>
  </conditionalFormatting>
  <conditionalFormatting sqref="BI1121">
    <cfRule type="cellIs" priority="587" operator="equal">
      <formula>1</formula>
    </cfRule>
  </conditionalFormatting>
  <conditionalFormatting sqref="BH1122">
    <cfRule type="cellIs" priority="586" operator="equal">
      <formula>1</formula>
    </cfRule>
  </conditionalFormatting>
  <conditionalFormatting sqref="BE1122">
    <cfRule type="cellIs" priority="585" operator="equal">
      <formula>1</formula>
    </cfRule>
  </conditionalFormatting>
  <conditionalFormatting sqref="BG1122">
    <cfRule type="cellIs" priority="584" operator="equal">
      <formula>1</formula>
    </cfRule>
  </conditionalFormatting>
  <conditionalFormatting sqref="BF1122">
    <cfRule type="cellIs" priority="583" operator="equal">
      <formula>1</formula>
    </cfRule>
  </conditionalFormatting>
  <conditionalFormatting sqref="BJ1122 BL1122">
    <cfRule type="cellIs" priority="582" operator="equal">
      <formula>1</formula>
    </cfRule>
  </conditionalFormatting>
  <conditionalFormatting sqref="BK1122">
    <cfRule type="cellIs" priority="581" operator="equal">
      <formula>1</formula>
    </cfRule>
  </conditionalFormatting>
  <conditionalFormatting sqref="BI1122">
    <cfRule type="cellIs" priority="580" operator="equal">
      <formula>1</formula>
    </cfRule>
  </conditionalFormatting>
  <conditionalFormatting sqref="BH1123">
    <cfRule type="cellIs" priority="579" operator="equal">
      <formula>1</formula>
    </cfRule>
  </conditionalFormatting>
  <conditionalFormatting sqref="BE1123">
    <cfRule type="cellIs" priority="578" operator="equal">
      <formula>1</formula>
    </cfRule>
  </conditionalFormatting>
  <conditionalFormatting sqref="BG1123">
    <cfRule type="cellIs" priority="577" operator="equal">
      <formula>1</formula>
    </cfRule>
  </conditionalFormatting>
  <conditionalFormatting sqref="BF1123">
    <cfRule type="cellIs" priority="576" operator="equal">
      <formula>1</formula>
    </cfRule>
  </conditionalFormatting>
  <conditionalFormatting sqref="BJ1123 BL1123">
    <cfRule type="cellIs" priority="575" operator="equal">
      <formula>1</formula>
    </cfRule>
  </conditionalFormatting>
  <conditionalFormatting sqref="BK1123">
    <cfRule type="cellIs" priority="574" operator="equal">
      <formula>1</formula>
    </cfRule>
  </conditionalFormatting>
  <conditionalFormatting sqref="BI1123">
    <cfRule type="cellIs" priority="573" operator="equal">
      <formula>1</formula>
    </cfRule>
  </conditionalFormatting>
  <conditionalFormatting sqref="BH1124">
    <cfRule type="cellIs" priority="572" operator="equal">
      <formula>1</formula>
    </cfRule>
  </conditionalFormatting>
  <conditionalFormatting sqref="BE1124">
    <cfRule type="cellIs" priority="571" operator="equal">
      <formula>1</formula>
    </cfRule>
  </conditionalFormatting>
  <conditionalFormatting sqref="BG1124">
    <cfRule type="cellIs" priority="570" operator="equal">
      <formula>1</formula>
    </cfRule>
  </conditionalFormatting>
  <conditionalFormatting sqref="BF1124">
    <cfRule type="cellIs" priority="569" operator="equal">
      <formula>1</formula>
    </cfRule>
  </conditionalFormatting>
  <conditionalFormatting sqref="BJ1124 BL1124">
    <cfRule type="cellIs" priority="568" operator="equal">
      <formula>1</formula>
    </cfRule>
  </conditionalFormatting>
  <conditionalFormatting sqref="BK1124">
    <cfRule type="cellIs" priority="567" operator="equal">
      <formula>1</formula>
    </cfRule>
  </conditionalFormatting>
  <conditionalFormatting sqref="BI1124">
    <cfRule type="cellIs" priority="566" operator="equal">
      <formula>1</formula>
    </cfRule>
  </conditionalFormatting>
  <conditionalFormatting sqref="BH1125">
    <cfRule type="cellIs" priority="565" operator="equal">
      <formula>1</formula>
    </cfRule>
  </conditionalFormatting>
  <conditionalFormatting sqref="BE1125">
    <cfRule type="cellIs" priority="564" operator="equal">
      <formula>1</formula>
    </cfRule>
  </conditionalFormatting>
  <conditionalFormatting sqref="BG1125">
    <cfRule type="cellIs" priority="563" operator="equal">
      <formula>1</formula>
    </cfRule>
  </conditionalFormatting>
  <conditionalFormatting sqref="BF1125">
    <cfRule type="cellIs" priority="562" operator="equal">
      <formula>1</formula>
    </cfRule>
  </conditionalFormatting>
  <conditionalFormatting sqref="BJ1125 BL1125">
    <cfRule type="cellIs" priority="561" operator="equal">
      <formula>1</formula>
    </cfRule>
  </conditionalFormatting>
  <conditionalFormatting sqref="BK1125">
    <cfRule type="cellIs" priority="560" operator="equal">
      <formula>1</formula>
    </cfRule>
  </conditionalFormatting>
  <conditionalFormatting sqref="BI1125">
    <cfRule type="cellIs" priority="559" operator="equal">
      <formula>1</formula>
    </cfRule>
  </conditionalFormatting>
  <conditionalFormatting sqref="BH1126">
    <cfRule type="cellIs" priority="558" operator="equal">
      <formula>1</formula>
    </cfRule>
  </conditionalFormatting>
  <conditionalFormatting sqref="BE1126">
    <cfRule type="cellIs" priority="557" operator="equal">
      <formula>1</formula>
    </cfRule>
  </conditionalFormatting>
  <conditionalFormatting sqref="BG1126">
    <cfRule type="cellIs" priority="556" operator="equal">
      <formula>1</formula>
    </cfRule>
  </conditionalFormatting>
  <conditionalFormatting sqref="BF1126">
    <cfRule type="cellIs" priority="555" operator="equal">
      <formula>1</formula>
    </cfRule>
  </conditionalFormatting>
  <conditionalFormatting sqref="BJ1126 BL1126">
    <cfRule type="cellIs" priority="554" operator="equal">
      <formula>1</formula>
    </cfRule>
  </conditionalFormatting>
  <conditionalFormatting sqref="BK1126">
    <cfRule type="cellIs" priority="553" operator="equal">
      <formula>1</formula>
    </cfRule>
  </conditionalFormatting>
  <conditionalFormatting sqref="BI1126">
    <cfRule type="cellIs" priority="552" operator="equal">
      <formula>1</formula>
    </cfRule>
  </conditionalFormatting>
  <conditionalFormatting sqref="BH1127">
    <cfRule type="cellIs" priority="551" operator="equal">
      <formula>1</formula>
    </cfRule>
  </conditionalFormatting>
  <conditionalFormatting sqref="BE1127">
    <cfRule type="cellIs" priority="550" operator="equal">
      <formula>1</formula>
    </cfRule>
  </conditionalFormatting>
  <conditionalFormatting sqref="BG1127">
    <cfRule type="cellIs" priority="549" operator="equal">
      <formula>1</formula>
    </cfRule>
  </conditionalFormatting>
  <conditionalFormatting sqref="BF1127">
    <cfRule type="cellIs" priority="548" operator="equal">
      <formula>1</formula>
    </cfRule>
  </conditionalFormatting>
  <conditionalFormatting sqref="BJ1127 BL1127">
    <cfRule type="cellIs" priority="547" operator="equal">
      <formula>1</formula>
    </cfRule>
  </conditionalFormatting>
  <conditionalFormatting sqref="BK1127">
    <cfRule type="cellIs" priority="546" operator="equal">
      <formula>1</formula>
    </cfRule>
  </conditionalFormatting>
  <conditionalFormatting sqref="BI1127">
    <cfRule type="cellIs" priority="545" operator="equal">
      <formula>1</formula>
    </cfRule>
  </conditionalFormatting>
  <conditionalFormatting sqref="BH1128">
    <cfRule type="cellIs" priority="544" operator="equal">
      <formula>1</formula>
    </cfRule>
  </conditionalFormatting>
  <conditionalFormatting sqref="BE1128">
    <cfRule type="cellIs" priority="543" operator="equal">
      <formula>1</formula>
    </cfRule>
  </conditionalFormatting>
  <conditionalFormatting sqref="BG1128">
    <cfRule type="cellIs" priority="542" operator="equal">
      <formula>1</formula>
    </cfRule>
  </conditionalFormatting>
  <conditionalFormatting sqref="BF1128">
    <cfRule type="cellIs" priority="541" operator="equal">
      <formula>1</formula>
    </cfRule>
  </conditionalFormatting>
  <conditionalFormatting sqref="BJ1128 BL1128">
    <cfRule type="cellIs" priority="540" operator="equal">
      <formula>1</formula>
    </cfRule>
  </conditionalFormatting>
  <conditionalFormatting sqref="BK1128">
    <cfRule type="cellIs" priority="539" operator="equal">
      <formula>1</formula>
    </cfRule>
  </conditionalFormatting>
  <conditionalFormatting sqref="BI1128">
    <cfRule type="cellIs" priority="538" operator="equal">
      <formula>1</formula>
    </cfRule>
  </conditionalFormatting>
  <conditionalFormatting sqref="BH1129">
    <cfRule type="cellIs" priority="537" operator="equal">
      <formula>1</formula>
    </cfRule>
  </conditionalFormatting>
  <conditionalFormatting sqref="BE1129">
    <cfRule type="cellIs" priority="536" operator="equal">
      <formula>1</formula>
    </cfRule>
  </conditionalFormatting>
  <conditionalFormatting sqref="BG1129">
    <cfRule type="cellIs" priority="535" operator="equal">
      <formula>1</formula>
    </cfRule>
  </conditionalFormatting>
  <conditionalFormatting sqref="BF1129">
    <cfRule type="cellIs" priority="534" operator="equal">
      <formula>1</formula>
    </cfRule>
  </conditionalFormatting>
  <conditionalFormatting sqref="BJ1129 BL1129">
    <cfRule type="cellIs" priority="533" operator="equal">
      <formula>1</formula>
    </cfRule>
  </conditionalFormatting>
  <conditionalFormatting sqref="BK1129">
    <cfRule type="cellIs" priority="532" operator="equal">
      <formula>1</formula>
    </cfRule>
  </conditionalFormatting>
  <conditionalFormatting sqref="BI1129">
    <cfRule type="cellIs" priority="531" operator="equal">
      <formula>1</formula>
    </cfRule>
  </conditionalFormatting>
  <conditionalFormatting sqref="BH1130">
    <cfRule type="cellIs" priority="530" operator="equal">
      <formula>1</formula>
    </cfRule>
  </conditionalFormatting>
  <conditionalFormatting sqref="BE1130">
    <cfRule type="cellIs" priority="529" operator="equal">
      <formula>1</formula>
    </cfRule>
  </conditionalFormatting>
  <conditionalFormatting sqref="BG1130">
    <cfRule type="cellIs" priority="528" operator="equal">
      <formula>1</formula>
    </cfRule>
  </conditionalFormatting>
  <conditionalFormatting sqref="BF1130">
    <cfRule type="cellIs" priority="527" operator="equal">
      <formula>1</formula>
    </cfRule>
  </conditionalFormatting>
  <conditionalFormatting sqref="BJ1130 BL1130">
    <cfRule type="cellIs" priority="526" operator="equal">
      <formula>1</formula>
    </cfRule>
  </conditionalFormatting>
  <conditionalFormatting sqref="BK1130">
    <cfRule type="cellIs" priority="525" operator="equal">
      <formula>1</formula>
    </cfRule>
  </conditionalFormatting>
  <conditionalFormatting sqref="BI1130">
    <cfRule type="cellIs" priority="524" operator="equal">
      <formula>1</formula>
    </cfRule>
  </conditionalFormatting>
  <conditionalFormatting sqref="BH1131">
    <cfRule type="cellIs" priority="523" operator="equal">
      <formula>1</formula>
    </cfRule>
  </conditionalFormatting>
  <conditionalFormatting sqref="BE1131">
    <cfRule type="cellIs" priority="522" operator="equal">
      <formula>1</formula>
    </cfRule>
  </conditionalFormatting>
  <conditionalFormatting sqref="BG1131">
    <cfRule type="cellIs" priority="521" operator="equal">
      <formula>1</formula>
    </cfRule>
  </conditionalFormatting>
  <conditionalFormatting sqref="BF1131">
    <cfRule type="cellIs" priority="520" operator="equal">
      <formula>1</formula>
    </cfRule>
  </conditionalFormatting>
  <conditionalFormatting sqref="BJ1131 BL1131">
    <cfRule type="cellIs" priority="519" operator="equal">
      <formula>1</formula>
    </cfRule>
  </conditionalFormatting>
  <conditionalFormatting sqref="BK1131">
    <cfRule type="cellIs" priority="518" operator="equal">
      <formula>1</formula>
    </cfRule>
  </conditionalFormatting>
  <conditionalFormatting sqref="BI1131">
    <cfRule type="cellIs" priority="517" operator="equal">
      <formula>1</formula>
    </cfRule>
  </conditionalFormatting>
  <conditionalFormatting sqref="BH1132">
    <cfRule type="cellIs" priority="516" operator="equal">
      <formula>1</formula>
    </cfRule>
  </conditionalFormatting>
  <conditionalFormatting sqref="BE1132">
    <cfRule type="cellIs" priority="515" operator="equal">
      <formula>1</formula>
    </cfRule>
  </conditionalFormatting>
  <conditionalFormatting sqref="BG1132">
    <cfRule type="cellIs" priority="514" operator="equal">
      <formula>1</formula>
    </cfRule>
  </conditionalFormatting>
  <conditionalFormatting sqref="BF1132">
    <cfRule type="cellIs" priority="513" operator="equal">
      <formula>1</formula>
    </cfRule>
  </conditionalFormatting>
  <conditionalFormatting sqref="BJ1132 BL1132">
    <cfRule type="cellIs" priority="512" operator="equal">
      <formula>1</formula>
    </cfRule>
  </conditionalFormatting>
  <conditionalFormatting sqref="BK1132">
    <cfRule type="cellIs" priority="511" operator="equal">
      <formula>1</formula>
    </cfRule>
  </conditionalFormatting>
  <conditionalFormatting sqref="BI1132">
    <cfRule type="cellIs" priority="510" operator="equal">
      <formula>1</formula>
    </cfRule>
  </conditionalFormatting>
  <conditionalFormatting sqref="BH1133">
    <cfRule type="cellIs" priority="509" operator="equal">
      <formula>1</formula>
    </cfRule>
  </conditionalFormatting>
  <conditionalFormatting sqref="BE1133">
    <cfRule type="cellIs" priority="508" operator="equal">
      <formula>1</formula>
    </cfRule>
  </conditionalFormatting>
  <conditionalFormatting sqref="BG1133">
    <cfRule type="cellIs" priority="507" operator="equal">
      <formula>1</formula>
    </cfRule>
  </conditionalFormatting>
  <conditionalFormatting sqref="BF1133">
    <cfRule type="cellIs" priority="506" operator="equal">
      <formula>1</formula>
    </cfRule>
  </conditionalFormatting>
  <conditionalFormatting sqref="BJ1133 BL1133">
    <cfRule type="cellIs" priority="505" operator="equal">
      <formula>1</formula>
    </cfRule>
  </conditionalFormatting>
  <conditionalFormatting sqref="BK1133">
    <cfRule type="cellIs" priority="504" operator="equal">
      <formula>1</formula>
    </cfRule>
  </conditionalFormatting>
  <conditionalFormatting sqref="BI1133">
    <cfRule type="cellIs" priority="503" operator="equal">
      <formula>1</formula>
    </cfRule>
  </conditionalFormatting>
  <conditionalFormatting sqref="BH1134">
    <cfRule type="cellIs" priority="502" operator="equal">
      <formula>1</formula>
    </cfRule>
  </conditionalFormatting>
  <conditionalFormatting sqref="BE1134">
    <cfRule type="cellIs" priority="501" operator="equal">
      <formula>1</formula>
    </cfRule>
  </conditionalFormatting>
  <conditionalFormatting sqref="BG1134">
    <cfRule type="cellIs" priority="500" operator="equal">
      <formula>1</formula>
    </cfRule>
  </conditionalFormatting>
  <conditionalFormatting sqref="BF1134">
    <cfRule type="cellIs" priority="499" operator="equal">
      <formula>1</formula>
    </cfRule>
  </conditionalFormatting>
  <conditionalFormatting sqref="BJ1134 BL1134">
    <cfRule type="cellIs" priority="498" operator="equal">
      <formula>1</formula>
    </cfRule>
  </conditionalFormatting>
  <conditionalFormatting sqref="BK1134">
    <cfRule type="cellIs" priority="497" operator="equal">
      <formula>1</formula>
    </cfRule>
  </conditionalFormatting>
  <conditionalFormatting sqref="BI1134">
    <cfRule type="cellIs" priority="496" operator="equal">
      <formula>1</formula>
    </cfRule>
  </conditionalFormatting>
  <conditionalFormatting sqref="BH1135">
    <cfRule type="cellIs" priority="495" operator="equal">
      <formula>1</formula>
    </cfRule>
  </conditionalFormatting>
  <conditionalFormatting sqref="BE1135">
    <cfRule type="cellIs" priority="494" operator="equal">
      <formula>1</formula>
    </cfRule>
  </conditionalFormatting>
  <conditionalFormatting sqref="BG1135">
    <cfRule type="cellIs" priority="493" operator="equal">
      <formula>1</formula>
    </cfRule>
  </conditionalFormatting>
  <conditionalFormatting sqref="BF1135">
    <cfRule type="cellIs" priority="492" operator="equal">
      <formula>1</formula>
    </cfRule>
  </conditionalFormatting>
  <conditionalFormatting sqref="BJ1135 BL1135">
    <cfRule type="cellIs" priority="491" operator="equal">
      <formula>1</formula>
    </cfRule>
  </conditionalFormatting>
  <conditionalFormatting sqref="BK1135">
    <cfRule type="cellIs" priority="490" operator="equal">
      <formula>1</formula>
    </cfRule>
  </conditionalFormatting>
  <conditionalFormatting sqref="BI1135">
    <cfRule type="cellIs" priority="489" operator="equal">
      <formula>1</formula>
    </cfRule>
  </conditionalFormatting>
  <conditionalFormatting sqref="BH1136">
    <cfRule type="cellIs" priority="488" operator="equal">
      <formula>1</formula>
    </cfRule>
  </conditionalFormatting>
  <conditionalFormatting sqref="BE1136">
    <cfRule type="cellIs" priority="487" operator="equal">
      <formula>1</formula>
    </cfRule>
  </conditionalFormatting>
  <conditionalFormatting sqref="BG1136">
    <cfRule type="cellIs" priority="486" operator="equal">
      <formula>1</formula>
    </cfRule>
  </conditionalFormatting>
  <conditionalFormatting sqref="BF1136">
    <cfRule type="cellIs" priority="485" operator="equal">
      <formula>1</formula>
    </cfRule>
  </conditionalFormatting>
  <conditionalFormatting sqref="BJ1136 BL1136">
    <cfRule type="cellIs" priority="484" operator="equal">
      <formula>1</formula>
    </cfRule>
  </conditionalFormatting>
  <conditionalFormatting sqref="BK1136">
    <cfRule type="cellIs" priority="483" operator="equal">
      <formula>1</formula>
    </cfRule>
  </conditionalFormatting>
  <conditionalFormatting sqref="BI1136">
    <cfRule type="cellIs" priority="482" operator="equal">
      <formula>1</formula>
    </cfRule>
  </conditionalFormatting>
  <conditionalFormatting sqref="BH1137">
    <cfRule type="cellIs" priority="481" operator="equal">
      <formula>1</formula>
    </cfRule>
  </conditionalFormatting>
  <conditionalFormatting sqref="BE1137">
    <cfRule type="cellIs" priority="480" operator="equal">
      <formula>1</formula>
    </cfRule>
  </conditionalFormatting>
  <conditionalFormatting sqref="BG1137">
    <cfRule type="cellIs" priority="479" operator="equal">
      <formula>1</formula>
    </cfRule>
  </conditionalFormatting>
  <conditionalFormatting sqref="BF1137">
    <cfRule type="cellIs" priority="478" operator="equal">
      <formula>1</formula>
    </cfRule>
  </conditionalFormatting>
  <conditionalFormatting sqref="BJ1137 BL1137">
    <cfRule type="cellIs" priority="477" operator="equal">
      <formula>1</formula>
    </cfRule>
  </conditionalFormatting>
  <conditionalFormatting sqref="BK1137">
    <cfRule type="cellIs" priority="476" operator="equal">
      <formula>1</formula>
    </cfRule>
  </conditionalFormatting>
  <conditionalFormatting sqref="BI1137">
    <cfRule type="cellIs" priority="475" operator="equal">
      <formula>1</formula>
    </cfRule>
  </conditionalFormatting>
  <conditionalFormatting sqref="BH1138">
    <cfRule type="cellIs" priority="474" operator="equal">
      <formula>1</formula>
    </cfRule>
  </conditionalFormatting>
  <conditionalFormatting sqref="BE1138">
    <cfRule type="cellIs" priority="473" operator="equal">
      <formula>1</formula>
    </cfRule>
  </conditionalFormatting>
  <conditionalFormatting sqref="BG1138">
    <cfRule type="cellIs" priority="472" operator="equal">
      <formula>1</formula>
    </cfRule>
  </conditionalFormatting>
  <conditionalFormatting sqref="BF1138">
    <cfRule type="cellIs" priority="471" operator="equal">
      <formula>1</formula>
    </cfRule>
  </conditionalFormatting>
  <conditionalFormatting sqref="BJ1138 BL1138">
    <cfRule type="cellIs" priority="470" operator="equal">
      <formula>1</formula>
    </cfRule>
  </conditionalFormatting>
  <conditionalFormatting sqref="BK1138">
    <cfRule type="cellIs" priority="469" operator="equal">
      <formula>1</formula>
    </cfRule>
  </conditionalFormatting>
  <conditionalFormatting sqref="BI1138">
    <cfRule type="cellIs" priority="468" operator="equal">
      <formula>1</formula>
    </cfRule>
  </conditionalFormatting>
  <conditionalFormatting sqref="BH1139">
    <cfRule type="cellIs" priority="467" operator="equal">
      <formula>1</formula>
    </cfRule>
  </conditionalFormatting>
  <conditionalFormatting sqref="BE1139">
    <cfRule type="cellIs" priority="466" operator="equal">
      <formula>1</formula>
    </cfRule>
  </conditionalFormatting>
  <conditionalFormatting sqref="BG1139">
    <cfRule type="cellIs" priority="465" operator="equal">
      <formula>1</formula>
    </cfRule>
  </conditionalFormatting>
  <conditionalFormatting sqref="BF1139">
    <cfRule type="cellIs" priority="464" operator="equal">
      <formula>1</formula>
    </cfRule>
  </conditionalFormatting>
  <conditionalFormatting sqref="BJ1139 BL1139">
    <cfRule type="cellIs" priority="463" operator="equal">
      <formula>1</formula>
    </cfRule>
  </conditionalFormatting>
  <conditionalFormatting sqref="BK1139">
    <cfRule type="cellIs" priority="462" operator="equal">
      <formula>1</formula>
    </cfRule>
  </conditionalFormatting>
  <conditionalFormatting sqref="BI1139">
    <cfRule type="cellIs" priority="461" operator="equal">
      <formula>1</formula>
    </cfRule>
  </conditionalFormatting>
  <conditionalFormatting sqref="BH1140">
    <cfRule type="cellIs" priority="460" operator="equal">
      <formula>1</formula>
    </cfRule>
  </conditionalFormatting>
  <conditionalFormatting sqref="BE1140">
    <cfRule type="cellIs" priority="459" operator="equal">
      <formula>1</formula>
    </cfRule>
  </conditionalFormatting>
  <conditionalFormatting sqref="BG1140">
    <cfRule type="cellIs" priority="458" operator="equal">
      <formula>1</formula>
    </cfRule>
  </conditionalFormatting>
  <conditionalFormatting sqref="BF1140">
    <cfRule type="cellIs" priority="457" operator="equal">
      <formula>1</formula>
    </cfRule>
  </conditionalFormatting>
  <conditionalFormatting sqref="BJ1140 BL1140">
    <cfRule type="cellIs" priority="456" operator="equal">
      <formula>1</formula>
    </cfRule>
  </conditionalFormatting>
  <conditionalFormatting sqref="BK1140">
    <cfRule type="cellIs" priority="455" operator="equal">
      <formula>1</formula>
    </cfRule>
  </conditionalFormatting>
  <conditionalFormatting sqref="BI1140">
    <cfRule type="cellIs" priority="454" operator="equal">
      <formula>1</formula>
    </cfRule>
  </conditionalFormatting>
  <conditionalFormatting sqref="BH1141">
    <cfRule type="cellIs" priority="453" operator="equal">
      <formula>1</formula>
    </cfRule>
  </conditionalFormatting>
  <conditionalFormatting sqref="BE1141">
    <cfRule type="cellIs" priority="452" operator="equal">
      <formula>1</formula>
    </cfRule>
  </conditionalFormatting>
  <conditionalFormatting sqref="BG1141">
    <cfRule type="cellIs" priority="451" operator="equal">
      <formula>1</formula>
    </cfRule>
  </conditionalFormatting>
  <conditionalFormatting sqref="BF1141">
    <cfRule type="cellIs" priority="450" operator="equal">
      <formula>1</formula>
    </cfRule>
  </conditionalFormatting>
  <conditionalFormatting sqref="BJ1141 BL1141">
    <cfRule type="cellIs" priority="449" operator="equal">
      <formula>1</formula>
    </cfRule>
  </conditionalFormatting>
  <conditionalFormatting sqref="BK1141">
    <cfRule type="cellIs" priority="448" operator="equal">
      <formula>1</formula>
    </cfRule>
  </conditionalFormatting>
  <conditionalFormatting sqref="BI1141">
    <cfRule type="cellIs" priority="447" operator="equal">
      <formula>1</formula>
    </cfRule>
  </conditionalFormatting>
  <conditionalFormatting sqref="BH1142">
    <cfRule type="cellIs" priority="446" operator="equal">
      <formula>1</formula>
    </cfRule>
  </conditionalFormatting>
  <conditionalFormatting sqref="BE1142">
    <cfRule type="cellIs" priority="445" operator="equal">
      <formula>1</formula>
    </cfRule>
  </conditionalFormatting>
  <conditionalFormatting sqref="BG1142">
    <cfRule type="cellIs" priority="444" operator="equal">
      <formula>1</formula>
    </cfRule>
  </conditionalFormatting>
  <conditionalFormatting sqref="BF1142">
    <cfRule type="cellIs" priority="443" operator="equal">
      <formula>1</formula>
    </cfRule>
  </conditionalFormatting>
  <conditionalFormatting sqref="BJ1142 BL1142">
    <cfRule type="cellIs" priority="442" operator="equal">
      <formula>1</formula>
    </cfRule>
  </conditionalFormatting>
  <conditionalFormatting sqref="BK1142">
    <cfRule type="cellIs" priority="441" operator="equal">
      <formula>1</formula>
    </cfRule>
  </conditionalFormatting>
  <conditionalFormatting sqref="BI1142">
    <cfRule type="cellIs" priority="440" operator="equal">
      <formula>1</formula>
    </cfRule>
  </conditionalFormatting>
  <conditionalFormatting sqref="BH1143">
    <cfRule type="cellIs" priority="439" operator="equal">
      <formula>1</formula>
    </cfRule>
  </conditionalFormatting>
  <conditionalFormatting sqref="BE1143">
    <cfRule type="cellIs" priority="438" operator="equal">
      <formula>1</formula>
    </cfRule>
  </conditionalFormatting>
  <conditionalFormatting sqref="BG1143">
    <cfRule type="cellIs" priority="437" operator="equal">
      <formula>1</formula>
    </cfRule>
  </conditionalFormatting>
  <conditionalFormatting sqref="BF1143">
    <cfRule type="cellIs" priority="436" operator="equal">
      <formula>1</formula>
    </cfRule>
  </conditionalFormatting>
  <conditionalFormatting sqref="BJ1143 BL1143">
    <cfRule type="cellIs" priority="435" operator="equal">
      <formula>1</formula>
    </cfRule>
  </conditionalFormatting>
  <conditionalFormatting sqref="BK1143">
    <cfRule type="cellIs" priority="434" operator="equal">
      <formula>1</formula>
    </cfRule>
  </conditionalFormatting>
  <conditionalFormatting sqref="BI1143">
    <cfRule type="cellIs" priority="433" operator="equal">
      <formula>1</formula>
    </cfRule>
  </conditionalFormatting>
  <conditionalFormatting sqref="BH1144">
    <cfRule type="cellIs" priority="432" operator="equal">
      <formula>1</formula>
    </cfRule>
  </conditionalFormatting>
  <conditionalFormatting sqref="BE1144">
    <cfRule type="cellIs" priority="431" operator="equal">
      <formula>1</formula>
    </cfRule>
  </conditionalFormatting>
  <conditionalFormatting sqref="BG1144">
    <cfRule type="cellIs" priority="430" operator="equal">
      <formula>1</formula>
    </cfRule>
  </conditionalFormatting>
  <conditionalFormatting sqref="BF1144">
    <cfRule type="cellIs" priority="429" operator="equal">
      <formula>1</formula>
    </cfRule>
  </conditionalFormatting>
  <conditionalFormatting sqref="BJ1144 BL1144">
    <cfRule type="cellIs" priority="428" operator="equal">
      <formula>1</formula>
    </cfRule>
  </conditionalFormatting>
  <conditionalFormatting sqref="BK1144">
    <cfRule type="cellIs" priority="427" operator="equal">
      <formula>1</formula>
    </cfRule>
  </conditionalFormatting>
  <conditionalFormatting sqref="BI1144">
    <cfRule type="cellIs" priority="426" operator="equal">
      <formula>1</formula>
    </cfRule>
  </conditionalFormatting>
  <conditionalFormatting sqref="BH1145">
    <cfRule type="cellIs" priority="425" operator="equal">
      <formula>1</formula>
    </cfRule>
  </conditionalFormatting>
  <conditionalFormatting sqref="BE1145">
    <cfRule type="cellIs" priority="424" operator="equal">
      <formula>1</formula>
    </cfRule>
  </conditionalFormatting>
  <conditionalFormatting sqref="BG1145">
    <cfRule type="cellIs" priority="423" operator="equal">
      <formula>1</formula>
    </cfRule>
  </conditionalFormatting>
  <conditionalFormatting sqref="BF1145">
    <cfRule type="cellIs" priority="422" operator="equal">
      <formula>1</formula>
    </cfRule>
  </conditionalFormatting>
  <conditionalFormatting sqref="BJ1145 BL1145">
    <cfRule type="cellIs" priority="421" operator="equal">
      <formula>1</formula>
    </cfRule>
  </conditionalFormatting>
  <conditionalFormatting sqref="BK1145">
    <cfRule type="cellIs" priority="420" operator="equal">
      <formula>1</formula>
    </cfRule>
  </conditionalFormatting>
  <conditionalFormatting sqref="BI1145">
    <cfRule type="cellIs" priority="419" operator="equal">
      <formula>1</formula>
    </cfRule>
  </conditionalFormatting>
  <conditionalFormatting sqref="BH1146">
    <cfRule type="cellIs" priority="418" operator="equal">
      <formula>1</formula>
    </cfRule>
  </conditionalFormatting>
  <conditionalFormatting sqref="BE1146">
    <cfRule type="cellIs" priority="417" operator="equal">
      <formula>1</formula>
    </cfRule>
  </conditionalFormatting>
  <conditionalFormatting sqref="BG1146">
    <cfRule type="cellIs" priority="416" operator="equal">
      <formula>1</formula>
    </cfRule>
  </conditionalFormatting>
  <conditionalFormatting sqref="BF1146">
    <cfRule type="cellIs" priority="415" operator="equal">
      <formula>1</formula>
    </cfRule>
  </conditionalFormatting>
  <conditionalFormatting sqref="BJ1146 BL1146">
    <cfRule type="cellIs" priority="414" operator="equal">
      <formula>1</formula>
    </cfRule>
  </conditionalFormatting>
  <conditionalFormatting sqref="BK1146">
    <cfRule type="cellIs" priority="413" operator="equal">
      <formula>1</formula>
    </cfRule>
  </conditionalFormatting>
  <conditionalFormatting sqref="BI1146">
    <cfRule type="cellIs" priority="412" operator="equal">
      <formula>1</formula>
    </cfRule>
  </conditionalFormatting>
  <conditionalFormatting sqref="BH1147">
    <cfRule type="cellIs" priority="411" operator="equal">
      <formula>1</formula>
    </cfRule>
  </conditionalFormatting>
  <conditionalFormatting sqref="BE1147">
    <cfRule type="cellIs" priority="410" operator="equal">
      <formula>1</formula>
    </cfRule>
  </conditionalFormatting>
  <conditionalFormatting sqref="BG1147">
    <cfRule type="cellIs" priority="409" operator="equal">
      <formula>1</formula>
    </cfRule>
  </conditionalFormatting>
  <conditionalFormatting sqref="BF1147">
    <cfRule type="cellIs" priority="408" operator="equal">
      <formula>1</formula>
    </cfRule>
  </conditionalFormatting>
  <conditionalFormatting sqref="BJ1147 BL1147">
    <cfRule type="cellIs" priority="407" operator="equal">
      <formula>1</formula>
    </cfRule>
  </conditionalFormatting>
  <conditionalFormatting sqref="BK1147">
    <cfRule type="cellIs" priority="406" operator="equal">
      <formula>1</formula>
    </cfRule>
  </conditionalFormatting>
  <conditionalFormatting sqref="BI1147">
    <cfRule type="cellIs" priority="405" operator="equal">
      <formula>1</formula>
    </cfRule>
  </conditionalFormatting>
  <conditionalFormatting sqref="BH1148">
    <cfRule type="cellIs" priority="404" operator="equal">
      <formula>1</formula>
    </cfRule>
  </conditionalFormatting>
  <conditionalFormatting sqref="BE1148">
    <cfRule type="cellIs" priority="403" operator="equal">
      <formula>1</formula>
    </cfRule>
  </conditionalFormatting>
  <conditionalFormatting sqref="BG1148">
    <cfRule type="cellIs" priority="402" operator="equal">
      <formula>1</formula>
    </cfRule>
  </conditionalFormatting>
  <conditionalFormatting sqref="BF1148">
    <cfRule type="cellIs" priority="401" operator="equal">
      <formula>1</formula>
    </cfRule>
  </conditionalFormatting>
  <conditionalFormatting sqref="BJ1148 BL1148">
    <cfRule type="cellIs" priority="400" operator="equal">
      <formula>1</formula>
    </cfRule>
  </conditionalFormatting>
  <conditionalFormatting sqref="BK1148">
    <cfRule type="cellIs" priority="399" operator="equal">
      <formula>1</formula>
    </cfRule>
  </conditionalFormatting>
  <conditionalFormatting sqref="BI1148">
    <cfRule type="cellIs" priority="398" operator="equal">
      <formula>1</formula>
    </cfRule>
  </conditionalFormatting>
  <conditionalFormatting sqref="BH1149">
    <cfRule type="cellIs" priority="397" operator="equal">
      <formula>1</formula>
    </cfRule>
  </conditionalFormatting>
  <conditionalFormatting sqref="BE1149">
    <cfRule type="cellIs" priority="396" operator="equal">
      <formula>1</formula>
    </cfRule>
  </conditionalFormatting>
  <conditionalFormatting sqref="BG1149">
    <cfRule type="cellIs" priority="395" operator="equal">
      <formula>1</formula>
    </cfRule>
  </conditionalFormatting>
  <conditionalFormatting sqref="BF1149">
    <cfRule type="cellIs" priority="394" operator="equal">
      <formula>1</formula>
    </cfRule>
  </conditionalFormatting>
  <conditionalFormatting sqref="BJ1149 BL1149">
    <cfRule type="cellIs" priority="393" operator="equal">
      <formula>1</formula>
    </cfRule>
  </conditionalFormatting>
  <conditionalFormatting sqref="BK1149">
    <cfRule type="cellIs" priority="392" operator="equal">
      <formula>1</formula>
    </cfRule>
  </conditionalFormatting>
  <conditionalFormatting sqref="BI1149">
    <cfRule type="cellIs" priority="391" operator="equal">
      <formula>1</formula>
    </cfRule>
  </conditionalFormatting>
  <conditionalFormatting sqref="BH1150">
    <cfRule type="cellIs" priority="390" operator="equal">
      <formula>1</formula>
    </cfRule>
  </conditionalFormatting>
  <conditionalFormatting sqref="BE1150">
    <cfRule type="cellIs" priority="389" operator="equal">
      <formula>1</formula>
    </cfRule>
  </conditionalFormatting>
  <conditionalFormatting sqref="BG1150">
    <cfRule type="cellIs" priority="388" operator="equal">
      <formula>1</formula>
    </cfRule>
  </conditionalFormatting>
  <conditionalFormatting sqref="BF1150">
    <cfRule type="cellIs" priority="387" operator="equal">
      <formula>1</formula>
    </cfRule>
  </conditionalFormatting>
  <conditionalFormatting sqref="BJ1150 BL1150">
    <cfRule type="cellIs" priority="386" operator="equal">
      <formula>1</formula>
    </cfRule>
  </conditionalFormatting>
  <conditionalFormatting sqref="BK1150">
    <cfRule type="cellIs" priority="385" operator="equal">
      <formula>1</formula>
    </cfRule>
  </conditionalFormatting>
  <conditionalFormatting sqref="BI1150">
    <cfRule type="cellIs" priority="384" operator="equal">
      <formula>1</formula>
    </cfRule>
  </conditionalFormatting>
  <conditionalFormatting sqref="BH1151">
    <cfRule type="cellIs" priority="383" operator="equal">
      <formula>1</formula>
    </cfRule>
  </conditionalFormatting>
  <conditionalFormatting sqref="BE1151">
    <cfRule type="cellIs" priority="382" operator="equal">
      <formula>1</formula>
    </cfRule>
  </conditionalFormatting>
  <conditionalFormatting sqref="BG1151">
    <cfRule type="cellIs" priority="381" operator="equal">
      <formula>1</formula>
    </cfRule>
  </conditionalFormatting>
  <conditionalFormatting sqref="BF1151">
    <cfRule type="cellIs" priority="380" operator="equal">
      <formula>1</formula>
    </cfRule>
  </conditionalFormatting>
  <conditionalFormatting sqref="BJ1151 BL1151">
    <cfRule type="cellIs" priority="379" operator="equal">
      <formula>1</formula>
    </cfRule>
  </conditionalFormatting>
  <conditionalFormatting sqref="BK1151">
    <cfRule type="cellIs" priority="378" operator="equal">
      <formula>1</formula>
    </cfRule>
  </conditionalFormatting>
  <conditionalFormatting sqref="BI1151">
    <cfRule type="cellIs" priority="377" operator="equal">
      <formula>1</formula>
    </cfRule>
  </conditionalFormatting>
  <conditionalFormatting sqref="BH1152">
    <cfRule type="cellIs" priority="376" operator="equal">
      <formula>1</formula>
    </cfRule>
  </conditionalFormatting>
  <conditionalFormatting sqref="BE1152">
    <cfRule type="cellIs" priority="375" operator="equal">
      <formula>1</formula>
    </cfRule>
  </conditionalFormatting>
  <conditionalFormatting sqref="BG1152">
    <cfRule type="cellIs" priority="374" operator="equal">
      <formula>1</formula>
    </cfRule>
  </conditionalFormatting>
  <conditionalFormatting sqref="BF1152">
    <cfRule type="cellIs" priority="373" operator="equal">
      <formula>1</formula>
    </cfRule>
  </conditionalFormatting>
  <conditionalFormatting sqref="BJ1152 BL1152">
    <cfRule type="cellIs" priority="372" operator="equal">
      <formula>1</formula>
    </cfRule>
  </conditionalFormatting>
  <conditionalFormatting sqref="BK1152">
    <cfRule type="cellIs" priority="371" operator="equal">
      <formula>1</formula>
    </cfRule>
  </conditionalFormatting>
  <conditionalFormatting sqref="BI1152">
    <cfRule type="cellIs" priority="370" operator="equal">
      <formula>1</formula>
    </cfRule>
  </conditionalFormatting>
  <conditionalFormatting sqref="BH1153">
    <cfRule type="cellIs" priority="369" operator="equal">
      <formula>1</formula>
    </cfRule>
  </conditionalFormatting>
  <conditionalFormatting sqref="BE1153">
    <cfRule type="cellIs" priority="368" operator="equal">
      <formula>1</formula>
    </cfRule>
  </conditionalFormatting>
  <conditionalFormatting sqref="BG1153">
    <cfRule type="cellIs" priority="367" operator="equal">
      <formula>1</formula>
    </cfRule>
  </conditionalFormatting>
  <conditionalFormatting sqref="BF1153">
    <cfRule type="cellIs" priority="366" operator="equal">
      <formula>1</formula>
    </cfRule>
  </conditionalFormatting>
  <conditionalFormatting sqref="BJ1153 BL1153">
    <cfRule type="cellIs" priority="365" operator="equal">
      <formula>1</formula>
    </cfRule>
  </conditionalFormatting>
  <conditionalFormatting sqref="BK1153">
    <cfRule type="cellIs" priority="364" operator="equal">
      <formula>1</formula>
    </cfRule>
  </conditionalFormatting>
  <conditionalFormatting sqref="BI1153">
    <cfRule type="cellIs" priority="363" operator="equal">
      <formula>1</formula>
    </cfRule>
  </conditionalFormatting>
  <conditionalFormatting sqref="BH1154">
    <cfRule type="cellIs" priority="362" operator="equal">
      <formula>1</formula>
    </cfRule>
  </conditionalFormatting>
  <conditionalFormatting sqref="BE1154">
    <cfRule type="cellIs" priority="361" operator="equal">
      <formula>1</formula>
    </cfRule>
  </conditionalFormatting>
  <conditionalFormatting sqref="BG1154">
    <cfRule type="cellIs" priority="360" operator="equal">
      <formula>1</formula>
    </cfRule>
  </conditionalFormatting>
  <conditionalFormatting sqref="BF1154">
    <cfRule type="cellIs" priority="359" operator="equal">
      <formula>1</formula>
    </cfRule>
  </conditionalFormatting>
  <conditionalFormatting sqref="BJ1154 BL1154">
    <cfRule type="cellIs" priority="358" operator="equal">
      <formula>1</formula>
    </cfRule>
  </conditionalFormatting>
  <conditionalFormatting sqref="BK1154">
    <cfRule type="cellIs" priority="357" operator="equal">
      <formula>1</formula>
    </cfRule>
  </conditionalFormatting>
  <conditionalFormatting sqref="BI1154">
    <cfRule type="cellIs" priority="356" operator="equal">
      <formula>1</formula>
    </cfRule>
  </conditionalFormatting>
  <conditionalFormatting sqref="BH1155">
    <cfRule type="cellIs" priority="355" operator="equal">
      <formula>1</formula>
    </cfRule>
  </conditionalFormatting>
  <conditionalFormatting sqref="BE1155">
    <cfRule type="cellIs" priority="354" operator="equal">
      <formula>1</formula>
    </cfRule>
  </conditionalFormatting>
  <conditionalFormatting sqref="BG1155">
    <cfRule type="cellIs" priority="353" operator="equal">
      <formula>1</formula>
    </cfRule>
  </conditionalFormatting>
  <conditionalFormatting sqref="BF1155">
    <cfRule type="cellIs" priority="352" operator="equal">
      <formula>1</formula>
    </cfRule>
  </conditionalFormatting>
  <conditionalFormatting sqref="BJ1155 BL1155">
    <cfRule type="cellIs" priority="351" operator="equal">
      <formula>1</formula>
    </cfRule>
  </conditionalFormatting>
  <conditionalFormatting sqref="BK1155">
    <cfRule type="cellIs" priority="350" operator="equal">
      <formula>1</formula>
    </cfRule>
  </conditionalFormatting>
  <conditionalFormatting sqref="BI1155">
    <cfRule type="cellIs" priority="349" operator="equal">
      <formula>1</formula>
    </cfRule>
  </conditionalFormatting>
  <conditionalFormatting sqref="BH1156">
    <cfRule type="cellIs" priority="348" operator="equal">
      <formula>1</formula>
    </cfRule>
  </conditionalFormatting>
  <conditionalFormatting sqref="BE1156">
    <cfRule type="cellIs" priority="347" operator="equal">
      <formula>1</formula>
    </cfRule>
  </conditionalFormatting>
  <conditionalFormatting sqref="BG1156">
    <cfRule type="cellIs" priority="346" operator="equal">
      <formula>1</formula>
    </cfRule>
  </conditionalFormatting>
  <conditionalFormatting sqref="BF1156">
    <cfRule type="cellIs" priority="345" operator="equal">
      <formula>1</formula>
    </cfRule>
  </conditionalFormatting>
  <conditionalFormatting sqref="BJ1156 BL1156">
    <cfRule type="cellIs" priority="344" operator="equal">
      <formula>1</formula>
    </cfRule>
  </conditionalFormatting>
  <conditionalFormatting sqref="BK1156">
    <cfRule type="cellIs" priority="343" operator="equal">
      <formula>1</formula>
    </cfRule>
  </conditionalFormatting>
  <conditionalFormatting sqref="BI1156">
    <cfRule type="cellIs" priority="342" operator="equal">
      <formula>1</formula>
    </cfRule>
  </conditionalFormatting>
  <conditionalFormatting sqref="BH1157">
    <cfRule type="cellIs" priority="341" operator="equal">
      <formula>1</formula>
    </cfRule>
  </conditionalFormatting>
  <conditionalFormatting sqref="BE1157">
    <cfRule type="cellIs" priority="340" operator="equal">
      <formula>1</formula>
    </cfRule>
  </conditionalFormatting>
  <conditionalFormatting sqref="BG1157">
    <cfRule type="cellIs" priority="339" operator="equal">
      <formula>1</formula>
    </cfRule>
  </conditionalFormatting>
  <conditionalFormatting sqref="BF1157">
    <cfRule type="cellIs" priority="338" operator="equal">
      <formula>1</formula>
    </cfRule>
  </conditionalFormatting>
  <conditionalFormatting sqref="BJ1157 BL1157">
    <cfRule type="cellIs" priority="337" operator="equal">
      <formula>1</formula>
    </cfRule>
  </conditionalFormatting>
  <conditionalFormatting sqref="BK1157">
    <cfRule type="cellIs" priority="336" operator="equal">
      <formula>1</formula>
    </cfRule>
  </conditionalFormatting>
  <conditionalFormatting sqref="BI1157">
    <cfRule type="cellIs" priority="335" operator="equal">
      <formula>1</formula>
    </cfRule>
  </conditionalFormatting>
  <conditionalFormatting sqref="BH1158">
    <cfRule type="cellIs" priority="334" operator="equal">
      <formula>1</formula>
    </cfRule>
  </conditionalFormatting>
  <conditionalFormatting sqref="BE1158">
    <cfRule type="cellIs" priority="333" operator="equal">
      <formula>1</formula>
    </cfRule>
  </conditionalFormatting>
  <conditionalFormatting sqref="BG1158">
    <cfRule type="cellIs" priority="332" operator="equal">
      <formula>1</formula>
    </cfRule>
  </conditionalFormatting>
  <conditionalFormatting sqref="BF1158">
    <cfRule type="cellIs" priority="331" operator="equal">
      <formula>1</formula>
    </cfRule>
  </conditionalFormatting>
  <conditionalFormatting sqref="BJ1158 BL1158">
    <cfRule type="cellIs" priority="330" operator="equal">
      <formula>1</formula>
    </cfRule>
  </conditionalFormatting>
  <conditionalFormatting sqref="BK1158">
    <cfRule type="cellIs" priority="329" operator="equal">
      <formula>1</formula>
    </cfRule>
  </conditionalFormatting>
  <conditionalFormatting sqref="BI1158">
    <cfRule type="cellIs" priority="328" operator="equal">
      <formula>1</formula>
    </cfRule>
  </conditionalFormatting>
  <conditionalFormatting sqref="BH1159">
    <cfRule type="cellIs" priority="327" operator="equal">
      <formula>1</formula>
    </cfRule>
  </conditionalFormatting>
  <conditionalFormatting sqref="BE1159">
    <cfRule type="cellIs" priority="326" operator="equal">
      <formula>1</formula>
    </cfRule>
  </conditionalFormatting>
  <conditionalFormatting sqref="BG1159">
    <cfRule type="cellIs" priority="325" operator="equal">
      <formula>1</formula>
    </cfRule>
  </conditionalFormatting>
  <conditionalFormatting sqref="BF1159">
    <cfRule type="cellIs" priority="324" operator="equal">
      <formula>1</formula>
    </cfRule>
  </conditionalFormatting>
  <conditionalFormatting sqref="BJ1159 BL1159">
    <cfRule type="cellIs" priority="323" operator="equal">
      <formula>1</formula>
    </cfRule>
  </conditionalFormatting>
  <conditionalFormatting sqref="BK1159">
    <cfRule type="cellIs" priority="322" operator="equal">
      <formula>1</formula>
    </cfRule>
  </conditionalFormatting>
  <conditionalFormatting sqref="BI1159">
    <cfRule type="cellIs" priority="321" operator="equal">
      <formula>1</formula>
    </cfRule>
  </conditionalFormatting>
  <conditionalFormatting sqref="BH1160">
    <cfRule type="cellIs" priority="320" operator="equal">
      <formula>1</formula>
    </cfRule>
  </conditionalFormatting>
  <conditionalFormatting sqref="BE1160">
    <cfRule type="cellIs" priority="319" operator="equal">
      <formula>1</formula>
    </cfRule>
  </conditionalFormatting>
  <conditionalFormatting sqref="BG1160">
    <cfRule type="cellIs" priority="318" operator="equal">
      <formula>1</formula>
    </cfRule>
  </conditionalFormatting>
  <conditionalFormatting sqref="BF1160">
    <cfRule type="cellIs" priority="317" operator="equal">
      <formula>1</formula>
    </cfRule>
  </conditionalFormatting>
  <conditionalFormatting sqref="BJ1160 BL1160">
    <cfRule type="cellIs" priority="316" operator="equal">
      <formula>1</formula>
    </cfRule>
  </conditionalFormatting>
  <conditionalFormatting sqref="BK1160">
    <cfRule type="cellIs" priority="315" operator="equal">
      <formula>1</formula>
    </cfRule>
  </conditionalFormatting>
  <conditionalFormatting sqref="BI1160">
    <cfRule type="cellIs" priority="314" operator="equal">
      <formula>1</formula>
    </cfRule>
  </conditionalFormatting>
  <conditionalFormatting sqref="BH1161">
    <cfRule type="cellIs" priority="313" operator="equal">
      <formula>1</formula>
    </cfRule>
  </conditionalFormatting>
  <conditionalFormatting sqref="BE1161">
    <cfRule type="cellIs" priority="312" operator="equal">
      <formula>1</formula>
    </cfRule>
  </conditionalFormatting>
  <conditionalFormatting sqref="BG1161">
    <cfRule type="cellIs" priority="311" operator="equal">
      <formula>1</formula>
    </cfRule>
  </conditionalFormatting>
  <conditionalFormatting sqref="BF1161">
    <cfRule type="cellIs" priority="310" operator="equal">
      <formula>1</formula>
    </cfRule>
  </conditionalFormatting>
  <conditionalFormatting sqref="BJ1161 BL1161">
    <cfRule type="cellIs" priority="309" operator="equal">
      <formula>1</formula>
    </cfRule>
  </conditionalFormatting>
  <conditionalFormatting sqref="BK1161">
    <cfRule type="cellIs" priority="308" operator="equal">
      <formula>1</formula>
    </cfRule>
  </conditionalFormatting>
  <conditionalFormatting sqref="BI1161">
    <cfRule type="cellIs" priority="307" operator="equal">
      <formula>1</formula>
    </cfRule>
  </conditionalFormatting>
  <conditionalFormatting sqref="BH1162">
    <cfRule type="cellIs" priority="306" operator="equal">
      <formula>1</formula>
    </cfRule>
  </conditionalFormatting>
  <conditionalFormatting sqref="BE1162">
    <cfRule type="cellIs" priority="305" operator="equal">
      <formula>1</formula>
    </cfRule>
  </conditionalFormatting>
  <conditionalFormatting sqref="BG1162">
    <cfRule type="cellIs" priority="304" operator="equal">
      <formula>1</formula>
    </cfRule>
  </conditionalFormatting>
  <conditionalFormatting sqref="BF1162">
    <cfRule type="cellIs" priority="303" operator="equal">
      <formula>1</formula>
    </cfRule>
  </conditionalFormatting>
  <conditionalFormatting sqref="BJ1162 BL1162">
    <cfRule type="cellIs" priority="302" operator="equal">
      <formula>1</formula>
    </cfRule>
  </conditionalFormatting>
  <conditionalFormatting sqref="BK1162">
    <cfRule type="cellIs" priority="301" operator="equal">
      <formula>1</formula>
    </cfRule>
  </conditionalFormatting>
  <conditionalFormatting sqref="BI1162">
    <cfRule type="cellIs" priority="300" operator="equal">
      <formula>1</formula>
    </cfRule>
  </conditionalFormatting>
  <conditionalFormatting sqref="BH1163">
    <cfRule type="cellIs" priority="299" operator="equal">
      <formula>1</formula>
    </cfRule>
  </conditionalFormatting>
  <conditionalFormatting sqref="BE1163">
    <cfRule type="cellIs" priority="298" operator="equal">
      <formula>1</formula>
    </cfRule>
  </conditionalFormatting>
  <conditionalFormatting sqref="BG1163">
    <cfRule type="cellIs" priority="297" operator="equal">
      <formula>1</formula>
    </cfRule>
  </conditionalFormatting>
  <conditionalFormatting sqref="BF1163">
    <cfRule type="cellIs" priority="296" operator="equal">
      <formula>1</formula>
    </cfRule>
  </conditionalFormatting>
  <conditionalFormatting sqref="BJ1163 BL1163">
    <cfRule type="cellIs" priority="295" operator="equal">
      <formula>1</formula>
    </cfRule>
  </conditionalFormatting>
  <conditionalFormatting sqref="BK1163">
    <cfRule type="cellIs" priority="294" operator="equal">
      <formula>1</formula>
    </cfRule>
  </conditionalFormatting>
  <conditionalFormatting sqref="BI1163">
    <cfRule type="cellIs" priority="293" operator="equal">
      <formula>1</formula>
    </cfRule>
  </conditionalFormatting>
  <conditionalFormatting sqref="BH1164">
    <cfRule type="cellIs" priority="292" operator="equal">
      <formula>1</formula>
    </cfRule>
  </conditionalFormatting>
  <conditionalFormatting sqref="BE1164">
    <cfRule type="cellIs" priority="291" operator="equal">
      <formula>1</formula>
    </cfRule>
  </conditionalFormatting>
  <conditionalFormatting sqref="BG1164">
    <cfRule type="cellIs" priority="290" operator="equal">
      <formula>1</formula>
    </cfRule>
  </conditionalFormatting>
  <conditionalFormatting sqref="BF1164">
    <cfRule type="cellIs" priority="289" operator="equal">
      <formula>1</formula>
    </cfRule>
  </conditionalFormatting>
  <conditionalFormatting sqref="BJ1164 BL1164">
    <cfRule type="cellIs" priority="288" operator="equal">
      <formula>1</formula>
    </cfRule>
  </conditionalFormatting>
  <conditionalFormatting sqref="BK1164">
    <cfRule type="cellIs" priority="287" operator="equal">
      <formula>1</formula>
    </cfRule>
  </conditionalFormatting>
  <conditionalFormatting sqref="BI1164">
    <cfRule type="cellIs" priority="286" operator="equal">
      <formula>1</formula>
    </cfRule>
  </conditionalFormatting>
  <conditionalFormatting sqref="BH1165">
    <cfRule type="cellIs" priority="285" operator="equal">
      <formula>1</formula>
    </cfRule>
  </conditionalFormatting>
  <conditionalFormatting sqref="BE1165">
    <cfRule type="cellIs" priority="284" operator="equal">
      <formula>1</formula>
    </cfRule>
  </conditionalFormatting>
  <conditionalFormatting sqref="BG1165">
    <cfRule type="cellIs" priority="283" operator="equal">
      <formula>1</formula>
    </cfRule>
  </conditionalFormatting>
  <conditionalFormatting sqref="BF1165">
    <cfRule type="cellIs" priority="282" operator="equal">
      <formula>1</formula>
    </cfRule>
  </conditionalFormatting>
  <conditionalFormatting sqref="BJ1165 BL1165">
    <cfRule type="cellIs" priority="281" operator="equal">
      <formula>1</formula>
    </cfRule>
  </conditionalFormatting>
  <conditionalFormatting sqref="BK1165">
    <cfRule type="cellIs" priority="280" operator="equal">
      <formula>1</formula>
    </cfRule>
  </conditionalFormatting>
  <conditionalFormatting sqref="BI1165">
    <cfRule type="cellIs" priority="279" operator="equal">
      <formula>1</formula>
    </cfRule>
  </conditionalFormatting>
  <conditionalFormatting sqref="BH1166">
    <cfRule type="cellIs" priority="278" operator="equal">
      <formula>1</formula>
    </cfRule>
  </conditionalFormatting>
  <conditionalFormatting sqref="BE1166">
    <cfRule type="cellIs" priority="277" operator="equal">
      <formula>1</formula>
    </cfRule>
  </conditionalFormatting>
  <conditionalFormatting sqref="BG1166">
    <cfRule type="cellIs" priority="276" operator="equal">
      <formula>1</formula>
    </cfRule>
  </conditionalFormatting>
  <conditionalFormatting sqref="BF1166">
    <cfRule type="cellIs" priority="275" operator="equal">
      <formula>1</formula>
    </cfRule>
  </conditionalFormatting>
  <conditionalFormatting sqref="BJ1166 BL1166">
    <cfRule type="cellIs" priority="274" operator="equal">
      <formula>1</formula>
    </cfRule>
  </conditionalFormatting>
  <conditionalFormatting sqref="BK1166">
    <cfRule type="cellIs" priority="273" operator="equal">
      <formula>1</formula>
    </cfRule>
  </conditionalFormatting>
  <conditionalFormatting sqref="BI1166">
    <cfRule type="cellIs" priority="272" operator="equal">
      <formula>1</formula>
    </cfRule>
  </conditionalFormatting>
  <conditionalFormatting sqref="BH1167">
    <cfRule type="cellIs" priority="271" operator="equal">
      <formula>1</formula>
    </cfRule>
  </conditionalFormatting>
  <conditionalFormatting sqref="BE1167">
    <cfRule type="cellIs" priority="270" operator="equal">
      <formula>1</formula>
    </cfRule>
  </conditionalFormatting>
  <conditionalFormatting sqref="BG1167">
    <cfRule type="cellIs" priority="269" operator="equal">
      <formula>1</formula>
    </cfRule>
  </conditionalFormatting>
  <conditionalFormatting sqref="BF1167">
    <cfRule type="cellIs" priority="268" operator="equal">
      <formula>1</formula>
    </cfRule>
  </conditionalFormatting>
  <conditionalFormatting sqref="BJ1167 BL1167">
    <cfRule type="cellIs" priority="267" operator="equal">
      <formula>1</formula>
    </cfRule>
  </conditionalFormatting>
  <conditionalFormatting sqref="BK1167">
    <cfRule type="cellIs" priority="266" operator="equal">
      <formula>1</formula>
    </cfRule>
  </conditionalFormatting>
  <conditionalFormatting sqref="BI1167">
    <cfRule type="cellIs" priority="265" operator="equal">
      <formula>1</formula>
    </cfRule>
  </conditionalFormatting>
  <conditionalFormatting sqref="BH1168">
    <cfRule type="cellIs" priority="264" operator="equal">
      <formula>1</formula>
    </cfRule>
  </conditionalFormatting>
  <conditionalFormatting sqref="BE1168">
    <cfRule type="cellIs" priority="263" operator="equal">
      <formula>1</formula>
    </cfRule>
  </conditionalFormatting>
  <conditionalFormatting sqref="BG1168">
    <cfRule type="cellIs" priority="262" operator="equal">
      <formula>1</formula>
    </cfRule>
  </conditionalFormatting>
  <conditionalFormatting sqref="BF1168">
    <cfRule type="cellIs" priority="261" operator="equal">
      <formula>1</formula>
    </cfRule>
  </conditionalFormatting>
  <conditionalFormatting sqref="BJ1168 BL1168">
    <cfRule type="cellIs" priority="260" operator="equal">
      <formula>1</formula>
    </cfRule>
  </conditionalFormatting>
  <conditionalFormatting sqref="BK1168">
    <cfRule type="cellIs" priority="259" operator="equal">
      <formula>1</formula>
    </cfRule>
  </conditionalFormatting>
  <conditionalFormatting sqref="BI1168">
    <cfRule type="cellIs" priority="258" operator="equal">
      <formula>1</formula>
    </cfRule>
  </conditionalFormatting>
  <conditionalFormatting sqref="BH1169">
    <cfRule type="cellIs" priority="257" operator="equal">
      <formula>1</formula>
    </cfRule>
  </conditionalFormatting>
  <conditionalFormatting sqref="BE1169">
    <cfRule type="cellIs" priority="256" operator="equal">
      <formula>1</formula>
    </cfRule>
  </conditionalFormatting>
  <conditionalFormatting sqref="BG1169">
    <cfRule type="cellIs" priority="255" operator="equal">
      <formula>1</formula>
    </cfRule>
  </conditionalFormatting>
  <conditionalFormatting sqref="BF1169">
    <cfRule type="cellIs" priority="254" operator="equal">
      <formula>1</formula>
    </cfRule>
  </conditionalFormatting>
  <conditionalFormatting sqref="BJ1169 BL1169">
    <cfRule type="cellIs" priority="253" operator="equal">
      <formula>1</formula>
    </cfRule>
  </conditionalFormatting>
  <conditionalFormatting sqref="BK1169">
    <cfRule type="cellIs" priority="252" operator="equal">
      <formula>1</formula>
    </cfRule>
  </conditionalFormatting>
  <conditionalFormatting sqref="BI1169">
    <cfRule type="cellIs" priority="251" operator="equal">
      <formula>1</formula>
    </cfRule>
  </conditionalFormatting>
  <conditionalFormatting sqref="BH1170">
    <cfRule type="cellIs" priority="250" operator="equal">
      <formula>1</formula>
    </cfRule>
  </conditionalFormatting>
  <conditionalFormatting sqref="BE1170">
    <cfRule type="cellIs" priority="249" operator="equal">
      <formula>1</formula>
    </cfRule>
  </conditionalFormatting>
  <conditionalFormatting sqref="BG1170">
    <cfRule type="cellIs" priority="248" operator="equal">
      <formula>1</formula>
    </cfRule>
  </conditionalFormatting>
  <conditionalFormatting sqref="BF1170">
    <cfRule type="cellIs" priority="247" operator="equal">
      <formula>1</formula>
    </cfRule>
  </conditionalFormatting>
  <conditionalFormatting sqref="BJ1170 BL1170">
    <cfRule type="cellIs" priority="246" operator="equal">
      <formula>1</formula>
    </cfRule>
  </conditionalFormatting>
  <conditionalFormatting sqref="BK1170">
    <cfRule type="cellIs" priority="245" operator="equal">
      <formula>1</formula>
    </cfRule>
  </conditionalFormatting>
  <conditionalFormatting sqref="BI1170">
    <cfRule type="cellIs" priority="244" operator="equal">
      <formula>1</formula>
    </cfRule>
  </conditionalFormatting>
  <conditionalFormatting sqref="BH1171">
    <cfRule type="cellIs" priority="243" operator="equal">
      <formula>1</formula>
    </cfRule>
  </conditionalFormatting>
  <conditionalFormatting sqref="BE1171">
    <cfRule type="cellIs" priority="242" operator="equal">
      <formula>1</formula>
    </cfRule>
  </conditionalFormatting>
  <conditionalFormatting sqref="BG1171">
    <cfRule type="cellIs" priority="241" operator="equal">
      <formula>1</formula>
    </cfRule>
  </conditionalFormatting>
  <conditionalFormatting sqref="BF1171">
    <cfRule type="cellIs" priority="240" operator="equal">
      <formula>1</formula>
    </cfRule>
  </conditionalFormatting>
  <conditionalFormatting sqref="BJ1171 BL1171">
    <cfRule type="cellIs" priority="239" operator="equal">
      <formula>1</formula>
    </cfRule>
  </conditionalFormatting>
  <conditionalFormatting sqref="BK1171">
    <cfRule type="cellIs" priority="238" operator="equal">
      <formula>1</formula>
    </cfRule>
  </conditionalFormatting>
  <conditionalFormatting sqref="BI1171">
    <cfRule type="cellIs" priority="237" operator="equal">
      <formula>1</formula>
    </cfRule>
  </conditionalFormatting>
  <conditionalFormatting sqref="BH1172">
    <cfRule type="cellIs" priority="236" operator="equal">
      <formula>1</formula>
    </cfRule>
  </conditionalFormatting>
  <conditionalFormatting sqref="BE1172">
    <cfRule type="cellIs" priority="235" operator="equal">
      <formula>1</formula>
    </cfRule>
  </conditionalFormatting>
  <conditionalFormatting sqref="BG1172">
    <cfRule type="cellIs" priority="234" operator="equal">
      <formula>1</formula>
    </cfRule>
  </conditionalFormatting>
  <conditionalFormatting sqref="BF1172">
    <cfRule type="cellIs" priority="233" operator="equal">
      <formula>1</formula>
    </cfRule>
  </conditionalFormatting>
  <conditionalFormatting sqref="BJ1172 BL1172">
    <cfRule type="cellIs" priority="232" operator="equal">
      <formula>1</formula>
    </cfRule>
  </conditionalFormatting>
  <conditionalFormatting sqref="BK1172">
    <cfRule type="cellIs" priority="231" operator="equal">
      <formula>1</formula>
    </cfRule>
  </conditionalFormatting>
  <conditionalFormatting sqref="BI1172">
    <cfRule type="cellIs" priority="230" operator="equal">
      <formula>1</formula>
    </cfRule>
  </conditionalFormatting>
  <conditionalFormatting sqref="BH1173">
    <cfRule type="cellIs" priority="229" operator="equal">
      <formula>1</formula>
    </cfRule>
  </conditionalFormatting>
  <conditionalFormatting sqref="BE1173">
    <cfRule type="cellIs" priority="228" operator="equal">
      <formula>1</formula>
    </cfRule>
  </conditionalFormatting>
  <conditionalFormatting sqref="BG1173">
    <cfRule type="cellIs" priority="227" operator="equal">
      <formula>1</formula>
    </cfRule>
  </conditionalFormatting>
  <conditionalFormatting sqref="BF1173">
    <cfRule type="cellIs" priority="226" operator="equal">
      <formula>1</formula>
    </cfRule>
  </conditionalFormatting>
  <conditionalFormatting sqref="BJ1173 BL1173">
    <cfRule type="cellIs" priority="225" operator="equal">
      <formula>1</formula>
    </cfRule>
  </conditionalFormatting>
  <conditionalFormatting sqref="BK1173">
    <cfRule type="cellIs" priority="224" operator="equal">
      <formula>1</formula>
    </cfRule>
  </conditionalFormatting>
  <conditionalFormatting sqref="BI1173">
    <cfRule type="cellIs" priority="223" operator="equal">
      <formula>1</formula>
    </cfRule>
  </conditionalFormatting>
  <conditionalFormatting sqref="BH1174">
    <cfRule type="cellIs" priority="222" operator="equal">
      <formula>1</formula>
    </cfRule>
  </conditionalFormatting>
  <conditionalFormatting sqref="BE1174">
    <cfRule type="cellIs" priority="221" operator="equal">
      <formula>1</formula>
    </cfRule>
  </conditionalFormatting>
  <conditionalFormatting sqref="BG1174">
    <cfRule type="cellIs" priority="220" operator="equal">
      <formula>1</formula>
    </cfRule>
  </conditionalFormatting>
  <conditionalFormatting sqref="BF1174">
    <cfRule type="cellIs" priority="219" operator="equal">
      <formula>1</formula>
    </cfRule>
  </conditionalFormatting>
  <conditionalFormatting sqref="BJ1174 BL1174">
    <cfRule type="cellIs" priority="218" operator="equal">
      <formula>1</formula>
    </cfRule>
  </conditionalFormatting>
  <conditionalFormatting sqref="BK1174">
    <cfRule type="cellIs" priority="217" operator="equal">
      <formula>1</formula>
    </cfRule>
  </conditionalFormatting>
  <conditionalFormatting sqref="BI1174">
    <cfRule type="cellIs" priority="216" operator="equal">
      <formula>1</formula>
    </cfRule>
  </conditionalFormatting>
  <conditionalFormatting sqref="BH1175">
    <cfRule type="cellIs" priority="215" operator="equal">
      <formula>1</formula>
    </cfRule>
  </conditionalFormatting>
  <conditionalFormatting sqref="BE1175">
    <cfRule type="cellIs" priority="214" operator="equal">
      <formula>1</formula>
    </cfRule>
  </conditionalFormatting>
  <conditionalFormatting sqref="BG1175">
    <cfRule type="cellIs" priority="213" operator="equal">
      <formula>1</formula>
    </cfRule>
  </conditionalFormatting>
  <conditionalFormatting sqref="BF1175">
    <cfRule type="cellIs" priority="212" operator="equal">
      <formula>1</formula>
    </cfRule>
  </conditionalFormatting>
  <conditionalFormatting sqref="BJ1175 BL1175">
    <cfRule type="cellIs" priority="211" operator="equal">
      <formula>1</formula>
    </cfRule>
  </conditionalFormatting>
  <conditionalFormatting sqref="BK1175">
    <cfRule type="cellIs" priority="210" operator="equal">
      <formula>1</formula>
    </cfRule>
  </conditionalFormatting>
  <conditionalFormatting sqref="BI1175">
    <cfRule type="cellIs" priority="209" operator="equal">
      <formula>1</formula>
    </cfRule>
  </conditionalFormatting>
  <conditionalFormatting sqref="BH1176">
    <cfRule type="cellIs" priority="208" operator="equal">
      <formula>1</formula>
    </cfRule>
  </conditionalFormatting>
  <conditionalFormatting sqref="BE1176">
    <cfRule type="cellIs" priority="207" operator="equal">
      <formula>1</formula>
    </cfRule>
  </conditionalFormatting>
  <conditionalFormatting sqref="BG1176">
    <cfRule type="cellIs" priority="206" operator="equal">
      <formula>1</formula>
    </cfRule>
  </conditionalFormatting>
  <conditionalFormatting sqref="BF1176">
    <cfRule type="cellIs" priority="205" operator="equal">
      <formula>1</formula>
    </cfRule>
  </conditionalFormatting>
  <conditionalFormatting sqref="BJ1176 BL1176">
    <cfRule type="cellIs" priority="204" operator="equal">
      <formula>1</formula>
    </cfRule>
  </conditionalFormatting>
  <conditionalFormatting sqref="BK1176">
    <cfRule type="cellIs" priority="203" operator="equal">
      <formula>1</formula>
    </cfRule>
  </conditionalFormatting>
  <conditionalFormatting sqref="BI1176">
    <cfRule type="cellIs" priority="202" operator="equal">
      <formula>1</formula>
    </cfRule>
  </conditionalFormatting>
  <conditionalFormatting sqref="BH1177">
    <cfRule type="cellIs" priority="201" operator="equal">
      <formula>1</formula>
    </cfRule>
  </conditionalFormatting>
  <conditionalFormatting sqref="BE1177">
    <cfRule type="cellIs" priority="200" operator="equal">
      <formula>1</formula>
    </cfRule>
  </conditionalFormatting>
  <conditionalFormatting sqref="BG1177">
    <cfRule type="cellIs" priority="199" operator="equal">
      <formula>1</formula>
    </cfRule>
  </conditionalFormatting>
  <conditionalFormatting sqref="BF1177">
    <cfRule type="cellIs" priority="198" operator="equal">
      <formula>1</formula>
    </cfRule>
  </conditionalFormatting>
  <conditionalFormatting sqref="BJ1177 BL1177">
    <cfRule type="cellIs" priority="197" operator="equal">
      <formula>1</formula>
    </cfRule>
  </conditionalFormatting>
  <conditionalFormatting sqref="BK1177">
    <cfRule type="cellIs" priority="196" operator="equal">
      <formula>1</formula>
    </cfRule>
  </conditionalFormatting>
  <conditionalFormatting sqref="BI1177">
    <cfRule type="cellIs" priority="195" operator="equal">
      <formula>1</formula>
    </cfRule>
  </conditionalFormatting>
  <conditionalFormatting sqref="BH1178">
    <cfRule type="cellIs" priority="194" operator="equal">
      <formula>1</formula>
    </cfRule>
  </conditionalFormatting>
  <conditionalFormatting sqref="BE1178">
    <cfRule type="cellIs" priority="193" operator="equal">
      <formula>1</formula>
    </cfRule>
  </conditionalFormatting>
  <conditionalFormatting sqref="BG1178">
    <cfRule type="cellIs" priority="192" operator="equal">
      <formula>1</formula>
    </cfRule>
  </conditionalFormatting>
  <conditionalFormatting sqref="BF1178">
    <cfRule type="cellIs" priority="191" operator="equal">
      <formula>1</formula>
    </cfRule>
  </conditionalFormatting>
  <conditionalFormatting sqref="BJ1178 BL1178">
    <cfRule type="cellIs" priority="190" operator="equal">
      <formula>1</formula>
    </cfRule>
  </conditionalFormatting>
  <conditionalFormatting sqref="BK1178">
    <cfRule type="cellIs" priority="189" operator="equal">
      <formula>1</formula>
    </cfRule>
  </conditionalFormatting>
  <conditionalFormatting sqref="BI1178">
    <cfRule type="cellIs" priority="188" operator="equal">
      <formula>1</formula>
    </cfRule>
  </conditionalFormatting>
  <conditionalFormatting sqref="BH1179">
    <cfRule type="cellIs" priority="187" operator="equal">
      <formula>1</formula>
    </cfRule>
  </conditionalFormatting>
  <conditionalFormatting sqref="BE1179">
    <cfRule type="cellIs" priority="186" operator="equal">
      <formula>1</formula>
    </cfRule>
  </conditionalFormatting>
  <conditionalFormatting sqref="BG1179">
    <cfRule type="cellIs" priority="185" operator="equal">
      <formula>1</formula>
    </cfRule>
  </conditionalFormatting>
  <conditionalFormatting sqref="BF1179">
    <cfRule type="cellIs" priority="184" operator="equal">
      <formula>1</formula>
    </cfRule>
  </conditionalFormatting>
  <conditionalFormatting sqref="BJ1179 BL1179">
    <cfRule type="cellIs" priority="183" operator="equal">
      <formula>1</formula>
    </cfRule>
  </conditionalFormatting>
  <conditionalFormatting sqref="BK1179">
    <cfRule type="cellIs" priority="182" operator="equal">
      <formula>1</formula>
    </cfRule>
  </conditionalFormatting>
  <conditionalFormatting sqref="BI1179">
    <cfRule type="cellIs" priority="181" operator="equal">
      <formula>1</formula>
    </cfRule>
  </conditionalFormatting>
  <conditionalFormatting sqref="BH1180">
    <cfRule type="cellIs" priority="180" operator="equal">
      <formula>1</formula>
    </cfRule>
  </conditionalFormatting>
  <conditionalFormatting sqref="BE1180">
    <cfRule type="cellIs" priority="179" operator="equal">
      <formula>1</formula>
    </cfRule>
  </conditionalFormatting>
  <conditionalFormatting sqref="BG1180">
    <cfRule type="cellIs" priority="178" operator="equal">
      <formula>1</formula>
    </cfRule>
  </conditionalFormatting>
  <conditionalFormatting sqref="BF1180">
    <cfRule type="cellIs" priority="177" operator="equal">
      <formula>1</formula>
    </cfRule>
  </conditionalFormatting>
  <conditionalFormatting sqref="BJ1180 BL1180">
    <cfRule type="cellIs" priority="176" operator="equal">
      <formula>1</formula>
    </cfRule>
  </conditionalFormatting>
  <conditionalFormatting sqref="BK1180">
    <cfRule type="cellIs" priority="175" operator="equal">
      <formula>1</formula>
    </cfRule>
  </conditionalFormatting>
  <conditionalFormatting sqref="BI1180">
    <cfRule type="cellIs" priority="174" operator="equal">
      <formula>1</formula>
    </cfRule>
  </conditionalFormatting>
  <conditionalFormatting sqref="BH1181">
    <cfRule type="cellIs" priority="173" operator="equal">
      <formula>1</formula>
    </cfRule>
  </conditionalFormatting>
  <conditionalFormatting sqref="BE1181">
    <cfRule type="cellIs" priority="172" operator="equal">
      <formula>1</formula>
    </cfRule>
  </conditionalFormatting>
  <conditionalFormatting sqref="BG1181">
    <cfRule type="cellIs" priority="171" operator="equal">
      <formula>1</formula>
    </cfRule>
  </conditionalFormatting>
  <conditionalFormatting sqref="BF1181">
    <cfRule type="cellIs" priority="170" operator="equal">
      <formula>1</formula>
    </cfRule>
  </conditionalFormatting>
  <conditionalFormatting sqref="BJ1181 BL1181">
    <cfRule type="cellIs" priority="169" operator="equal">
      <formula>1</formula>
    </cfRule>
  </conditionalFormatting>
  <conditionalFormatting sqref="BK1181">
    <cfRule type="cellIs" priority="168" operator="equal">
      <formula>1</formula>
    </cfRule>
  </conditionalFormatting>
  <conditionalFormatting sqref="BI1181">
    <cfRule type="cellIs" priority="167" operator="equal">
      <formula>1</formula>
    </cfRule>
  </conditionalFormatting>
  <conditionalFormatting sqref="BH1182">
    <cfRule type="cellIs" priority="166" operator="equal">
      <formula>1</formula>
    </cfRule>
  </conditionalFormatting>
  <conditionalFormatting sqref="BE1182">
    <cfRule type="cellIs" priority="165" operator="equal">
      <formula>1</formula>
    </cfRule>
  </conditionalFormatting>
  <conditionalFormatting sqref="BG1182">
    <cfRule type="cellIs" priority="164" operator="equal">
      <formula>1</formula>
    </cfRule>
  </conditionalFormatting>
  <conditionalFormatting sqref="BF1182">
    <cfRule type="cellIs" priority="163" operator="equal">
      <formula>1</formula>
    </cfRule>
  </conditionalFormatting>
  <conditionalFormatting sqref="BJ1182 BL1182">
    <cfRule type="cellIs" priority="162" operator="equal">
      <formula>1</formula>
    </cfRule>
  </conditionalFormatting>
  <conditionalFormatting sqref="BK1182">
    <cfRule type="cellIs" priority="161" operator="equal">
      <formula>1</formula>
    </cfRule>
  </conditionalFormatting>
  <conditionalFormatting sqref="BI1182">
    <cfRule type="cellIs" priority="160" operator="equal">
      <formula>1</formula>
    </cfRule>
  </conditionalFormatting>
  <conditionalFormatting sqref="BH1183">
    <cfRule type="cellIs" priority="159" operator="equal">
      <formula>1</formula>
    </cfRule>
  </conditionalFormatting>
  <conditionalFormatting sqref="BE1183">
    <cfRule type="cellIs" priority="158" operator="equal">
      <formula>1</formula>
    </cfRule>
  </conditionalFormatting>
  <conditionalFormatting sqref="BG1183">
    <cfRule type="cellIs" priority="157" operator="equal">
      <formula>1</formula>
    </cfRule>
  </conditionalFormatting>
  <conditionalFormatting sqref="BF1183">
    <cfRule type="cellIs" priority="156" operator="equal">
      <formula>1</formula>
    </cfRule>
  </conditionalFormatting>
  <conditionalFormatting sqref="BJ1183 BL1183">
    <cfRule type="cellIs" priority="155" operator="equal">
      <formula>1</formula>
    </cfRule>
  </conditionalFormatting>
  <conditionalFormatting sqref="BK1183">
    <cfRule type="cellIs" priority="154" operator="equal">
      <formula>1</formula>
    </cfRule>
  </conditionalFormatting>
  <conditionalFormatting sqref="BI1183">
    <cfRule type="cellIs" priority="153" operator="equal">
      <formula>1</formula>
    </cfRule>
  </conditionalFormatting>
  <conditionalFormatting sqref="BH1184">
    <cfRule type="cellIs" priority="152" operator="equal">
      <formula>1</formula>
    </cfRule>
  </conditionalFormatting>
  <conditionalFormatting sqref="BE1184">
    <cfRule type="cellIs" priority="151" operator="equal">
      <formula>1</formula>
    </cfRule>
  </conditionalFormatting>
  <conditionalFormatting sqref="BG1184">
    <cfRule type="cellIs" priority="150" operator="equal">
      <formula>1</formula>
    </cfRule>
  </conditionalFormatting>
  <conditionalFormatting sqref="BF1184">
    <cfRule type="cellIs" priority="149" operator="equal">
      <formula>1</formula>
    </cfRule>
  </conditionalFormatting>
  <conditionalFormatting sqref="BJ1184 BL1184">
    <cfRule type="cellIs" priority="148" operator="equal">
      <formula>1</formula>
    </cfRule>
  </conditionalFormatting>
  <conditionalFormatting sqref="BK1184">
    <cfRule type="cellIs" priority="147" operator="equal">
      <formula>1</formula>
    </cfRule>
  </conditionalFormatting>
  <conditionalFormatting sqref="BI1184">
    <cfRule type="cellIs" priority="146" operator="equal">
      <formula>1</formula>
    </cfRule>
  </conditionalFormatting>
  <conditionalFormatting sqref="BH1185">
    <cfRule type="cellIs" priority="145" operator="equal">
      <formula>1</formula>
    </cfRule>
  </conditionalFormatting>
  <conditionalFormatting sqref="BE1185">
    <cfRule type="cellIs" priority="144" operator="equal">
      <formula>1</formula>
    </cfRule>
  </conditionalFormatting>
  <conditionalFormatting sqref="BG1185">
    <cfRule type="cellIs" priority="143" operator="equal">
      <formula>1</formula>
    </cfRule>
  </conditionalFormatting>
  <conditionalFormatting sqref="BF1185">
    <cfRule type="cellIs" priority="142" operator="equal">
      <formula>1</formula>
    </cfRule>
  </conditionalFormatting>
  <conditionalFormatting sqref="BJ1185 BL1185">
    <cfRule type="cellIs" priority="141" operator="equal">
      <formula>1</formula>
    </cfRule>
  </conditionalFormatting>
  <conditionalFormatting sqref="BK1185">
    <cfRule type="cellIs" priority="140" operator="equal">
      <formula>1</formula>
    </cfRule>
  </conditionalFormatting>
  <conditionalFormatting sqref="BI1185">
    <cfRule type="cellIs" priority="139" operator="equal">
      <formula>1</formula>
    </cfRule>
  </conditionalFormatting>
  <conditionalFormatting sqref="BH1186">
    <cfRule type="cellIs" priority="138" operator="equal">
      <formula>1</formula>
    </cfRule>
  </conditionalFormatting>
  <conditionalFormatting sqref="BE1186">
    <cfRule type="cellIs" priority="137" operator="equal">
      <formula>1</formula>
    </cfRule>
  </conditionalFormatting>
  <conditionalFormatting sqref="BG1186">
    <cfRule type="cellIs" priority="136" operator="equal">
      <formula>1</formula>
    </cfRule>
  </conditionalFormatting>
  <conditionalFormatting sqref="BF1186">
    <cfRule type="cellIs" priority="135" operator="equal">
      <formula>1</formula>
    </cfRule>
  </conditionalFormatting>
  <conditionalFormatting sqref="BJ1186 BL1186">
    <cfRule type="cellIs" priority="134" operator="equal">
      <formula>1</formula>
    </cfRule>
  </conditionalFormatting>
  <conditionalFormatting sqref="BK1186">
    <cfRule type="cellIs" priority="133" operator="equal">
      <formula>1</formula>
    </cfRule>
  </conditionalFormatting>
  <conditionalFormatting sqref="BI1186">
    <cfRule type="cellIs" priority="132" operator="equal">
      <formula>1</formula>
    </cfRule>
  </conditionalFormatting>
  <conditionalFormatting sqref="BH1187">
    <cfRule type="cellIs" priority="131" operator="equal">
      <formula>1</formula>
    </cfRule>
  </conditionalFormatting>
  <conditionalFormatting sqref="BE1187">
    <cfRule type="cellIs" priority="130" operator="equal">
      <formula>1</formula>
    </cfRule>
  </conditionalFormatting>
  <conditionalFormatting sqref="BG1187">
    <cfRule type="cellIs" priority="129" operator="equal">
      <formula>1</formula>
    </cfRule>
  </conditionalFormatting>
  <conditionalFormatting sqref="BF1187">
    <cfRule type="cellIs" priority="128" operator="equal">
      <formula>1</formula>
    </cfRule>
  </conditionalFormatting>
  <conditionalFormatting sqref="BJ1187 BL1187">
    <cfRule type="cellIs" priority="127" operator="equal">
      <formula>1</formula>
    </cfRule>
  </conditionalFormatting>
  <conditionalFormatting sqref="BK1187">
    <cfRule type="cellIs" priority="126" operator="equal">
      <formula>1</formula>
    </cfRule>
  </conditionalFormatting>
  <conditionalFormatting sqref="BI1187">
    <cfRule type="cellIs" priority="125" operator="equal">
      <formula>1</formula>
    </cfRule>
  </conditionalFormatting>
  <conditionalFormatting sqref="BH1188">
    <cfRule type="cellIs" priority="124" operator="equal">
      <formula>1</formula>
    </cfRule>
  </conditionalFormatting>
  <conditionalFormatting sqref="BE1188">
    <cfRule type="cellIs" priority="123" operator="equal">
      <formula>1</formula>
    </cfRule>
  </conditionalFormatting>
  <conditionalFormatting sqref="BG1188">
    <cfRule type="cellIs" priority="122" operator="equal">
      <formula>1</formula>
    </cfRule>
  </conditionalFormatting>
  <conditionalFormatting sqref="BF1188">
    <cfRule type="cellIs" priority="121" operator="equal">
      <formula>1</formula>
    </cfRule>
  </conditionalFormatting>
  <conditionalFormatting sqref="BJ1188 BL1188">
    <cfRule type="cellIs" priority="120" operator="equal">
      <formula>1</formula>
    </cfRule>
  </conditionalFormatting>
  <conditionalFormatting sqref="BK1188">
    <cfRule type="cellIs" priority="119" operator="equal">
      <formula>1</formula>
    </cfRule>
  </conditionalFormatting>
  <conditionalFormatting sqref="BI1188">
    <cfRule type="cellIs" priority="118" operator="equal">
      <formula>1</formula>
    </cfRule>
  </conditionalFormatting>
  <conditionalFormatting sqref="BH1189">
    <cfRule type="cellIs" priority="117" operator="equal">
      <formula>1</formula>
    </cfRule>
  </conditionalFormatting>
  <conditionalFormatting sqref="BE1189">
    <cfRule type="cellIs" priority="116" operator="equal">
      <formula>1</formula>
    </cfRule>
  </conditionalFormatting>
  <conditionalFormatting sqref="BG1189">
    <cfRule type="cellIs" priority="115" operator="equal">
      <formula>1</formula>
    </cfRule>
  </conditionalFormatting>
  <conditionalFormatting sqref="BF1189">
    <cfRule type="cellIs" priority="114" operator="equal">
      <formula>1</formula>
    </cfRule>
  </conditionalFormatting>
  <conditionalFormatting sqref="BJ1189 BL1189">
    <cfRule type="cellIs" priority="113" operator="equal">
      <formula>1</formula>
    </cfRule>
  </conditionalFormatting>
  <conditionalFormatting sqref="BK1189">
    <cfRule type="cellIs" priority="112" operator="equal">
      <formula>1</formula>
    </cfRule>
  </conditionalFormatting>
  <conditionalFormatting sqref="BI1189">
    <cfRule type="cellIs" priority="111" operator="equal">
      <formula>1</formula>
    </cfRule>
  </conditionalFormatting>
  <conditionalFormatting sqref="BH1190">
    <cfRule type="cellIs" priority="110" operator="equal">
      <formula>1</formula>
    </cfRule>
  </conditionalFormatting>
  <conditionalFormatting sqref="BE1190">
    <cfRule type="cellIs" priority="109" operator="equal">
      <formula>1</formula>
    </cfRule>
  </conditionalFormatting>
  <conditionalFormatting sqref="BG1190">
    <cfRule type="cellIs" priority="108" operator="equal">
      <formula>1</formula>
    </cfRule>
  </conditionalFormatting>
  <conditionalFormatting sqref="BF1190">
    <cfRule type="cellIs" priority="107" operator="equal">
      <formula>1</formula>
    </cfRule>
  </conditionalFormatting>
  <conditionalFormatting sqref="BJ1190 BL1190">
    <cfRule type="cellIs" priority="106" operator="equal">
      <formula>1</formula>
    </cfRule>
  </conditionalFormatting>
  <conditionalFormatting sqref="BK1190">
    <cfRule type="cellIs" priority="105" operator="equal">
      <formula>1</formula>
    </cfRule>
  </conditionalFormatting>
  <conditionalFormatting sqref="BI1190">
    <cfRule type="cellIs" priority="104" operator="equal">
      <formula>1</formula>
    </cfRule>
  </conditionalFormatting>
  <conditionalFormatting sqref="BH1191">
    <cfRule type="cellIs" priority="103" operator="equal">
      <formula>1</formula>
    </cfRule>
  </conditionalFormatting>
  <conditionalFormatting sqref="BE1191">
    <cfRule type="cellIs" priority="102" operator="equal">
      <formula>1</formula>
    </cfRule>
  </conditionalFormatting>
  <conditionalFormatting sqref="BG1191">
    <cfRule type="cellIs" priority="101" operator="equal">
      <formula>1</formula>
    </cfRule>
  </conditionalFormatting>
  <conditionalFormatting sqref="BF1191">
    <cfRule type="cellIs" priority="100" operator="equal">
      <formula>1</formula>
    </cfRule>
  </conditionalFormatting>
  <conditionalFormatting sqref="BJ1191 BL1191">
    <cfRule type="cellIs" priority="99" operator="equal">
      <formula>1</formula>
    </cfRule>
  </conditionalFormatting>
  <conditionalFormatting sqref="BK1191">
    <cfRule type="cellIs" priority="98" operator="equal">
      <formula>1</formula>
    </cfRule>
  </conditionalFormatting>
  <conditionalFormatting sqref="BI1191">
    <cfRule type="cellIs" priority="97" operator="equal">
      <formula>1</formula>
    </cfRule>
  </conditionalFormatting>
  <conditionalFormatting sqref="AK1192">
    <cfRule type="cellIs" priority="94" operator="equal">
      <formula>1</formula>
    </cfRule>
  </conditionalFormatting>
  <conditionalFormatting sqref="BH1192">
    <cfRule type="cellIs" priority="93" operator="equal">
      <formula>1</formula>
    </cfRule>
  </conditionalFormatting>
  <conditionalFormatting sqref="BE1192">
    <cfRule type="cellIs" priority="92" operator="equal">
      <formula>1</formula>
    </cfRule>
  </conditionalFormatting>
  <conditionalFormatting sqref="BG1192">
    <cfRule type="cellIs" priority="91" operator="equal">
      <formula>1</formula>
    </cfRule>
  </conditionalFormatting>
  <conditionalFormatting sqref="BF1192">
    <cfRule type="cellIs" priority="90" operator="equal">
      <formula>1</formula>
    </cfRule>
  </conditionalFormatting>
  <conditionalFormatting sqref="BJ1192">
    <cfRule type="cellIs" priority="89" operator="equal">
      <formula>1</formula>
    </cfRule>
  </conditionalFormatting>
  <conditionalFormatting sqref="BK1192">
    <cfRule type="cellIs" priority="88" operator="equal">
      <formula>1</formula>
    </cfRule>
  </conditionalFormatting>
  <conditionalFormatting sqref="BI1192">
    <cfRule type="cellIs" priority="87" operator="equal">
      <formula>1</formula>
    </cfRule>
  </conditionalFormatting>
  <conditionalFormatting sqref="BL1192">
    <cfRule type="cellIs" priority="86" operator="equal">
      <formula>1</formula>
    </cfRule>
  </conditionalFormatting>
  <conditionalFormatting sqref="AK1193">
    <cfRule type="cellIs" priority="75" operator="equal">
      <formula>1</formula>
    </cfRule>
  </conditionalFormatting>
  <conditionalFormatting sqref="BE1193">
    <cfRule type="cellIs" priority="73" operator="equal">
      <formula>1</formula>
    </cfRule>
  </conditionalFormatting>
  <conditionalFormatting sqref="BF1193">
    <cfRule type="cellIs" priority="72" operator="equal">
      <formula>1</formula>
    </cfRule>
  </conditionalFormatting>
  <conditionalFormatting sqref="BG1193">
    <cfRule type="cellIs" priority="71" operator="equal">
      <formula>1</formula>
    </cfRule>
  </conditionalFormatting>
  <conditionalFormatting sqref="BH1193">
    <cfRule type="cellIs" priority="70" operator="equal">
      <formula>1</formula>
    </cfRule>
  </conditionalFormatting>
  <conditionalFormatting sqref="BI1193">
    <cfRule type="cellIs" priority="69" operator="equal">
      <formula>1</formula>
    </cfRule>
  </conditionalFormatting>
  <conditionalFormatting sqref="BJ1193">
    <cfRule type="cellIs" priority="68" operator="equal">
      <formula>1</formula>
    </cfRule>
  </conditionalFormatting>
  <conditionalFormatting sqref="BK1193">
    <cfRule type="cellIs" priority="67" operator="equal">
      <formula>1</formula>
    </cfRule>
  </conditionalFormatting>
  <conditionalFormatting sqref="BL1193">
    <cfRule type="cellIs" priority="66" operator="equal">
      <formula>1</formula>
    </cfRule>
  </conditionalFormatting>
  <conditionalFormatting sqref="AK1194">
    <cfRule type="cellIs" priority="65" operator="equal">
      <formula>1</formula>
    </cfRule>
  </conditionalFormatting>
  <conditionalFormatting sqref="BE1194">
    <cfRule type="cellIs" priority="64" operator="equal">
      <formula>1</formula>
    </cfRule>
  </conditionalFormatting>
  <conditionalFormatting sqref="BF1194">
    <cfRule type="cellIs" priority="63" operator="equal">
      <formula>1</formula>
    </cfRule>
  </conditionalFormatting>
  <conditionalFormatting sqref="BG1194">
    <cfRule type="cellIs" priority="62" operator="equal">
      <formula>1</formula>
    </cfRule>
  </conditionalFormatting>
  <conditionalFormatting sqref="BH1194">
    <cfRule type="cellIs" priority="61" operator="equal">
      <formula>1</formula>
    </cfRule>
  </conditionalFormatting>
  <conditionalFormatting sqref="BI1194">
    <cfRule type="cellIs" priority="60" operator="equal">
      <formula>1</formula>
    </cfRule>
  </conditionalFormatting>
  <conditionalFormatting sqref="BJ1194">
    <cfRule type="cellIs" priority="59" operator="equal">
      <formula>1</formula>
    </cfRule>
  </conditionalFormatting>
  <conditionalFormatting sqref="BK1194">
    <cfRule type="cellIs" priority="58" operator="equal">
      <formula>1</formula>
    </cfRule>
  </conditionalFormatting>
  <conditionalFormatting sqref="BL1194">
    <cfRule type="cellIs" priority="57" operator="equal">
      <formula>1</formula>
    </cfRule>
  </conditionalFormatting>
  <conditionalFormatting sqref="AK1195">
    <cfRule type="cellIs" priority="56" operator="equal">
      <formula>1</formula>
    </cfRule>
  </conditionalFormatting>
  <conditionalFormatting sqref="BE1195">
    <cfRule type="cellIs" priority="55" operator="equal">
      <formula>1</formula>
    </cfRule>
  </conditionalFormatting>
  <conditionalFormatting sqref="BF1195">
    <cfRule type="cellIs" priority="54" operator="equal">
      <formula>1</formula>
    </cfRule>
  </conditionalFormatting>
  <conditionalFormatting sqref="BG1195">
    <cfRule type="cellIs" priority="53" operator="equal">
      <formula>1</formula>
    </cfRule>
  </conditionalFormatting>
  <conditionalFormatting sqref="BH1195">
    <cfRule type="cellIs" priority="52" operator="equal">
      <formula>1</formula>
    </cfRule>
  </conditionalFormatting>
  <conditionalFormatting sqref="BI1195">
    <cfRule type="cellIs" priority="51" operator="equal">
      <formula>1</formula>
    </cfRule>
  </conditionalFormatting>
  <conditionalFormatting sqref="BJ1195">
    <cfRule type="cellIs" priority="50" operator="equal">
      <formula>1</formula>
    </cfRule>
  </conditionalFormatting>
  <conditionalFormatting sqref="BK1195">
    <cfRule type="cellIs" priority="49" operator="equal">
      <formula>1</formula>
    </cfRule>
  </conditionalFormatting>
  <conditionalFormatting sqref="BL1195">
    <cfRule type="cellIs" priority="48" operator="equal">
      <formula>1</formula>
    </cfRule>
  </conditionalFormatting>
  <conditionalFormatting sqref="AK1196">
    <cfRule type="cellIs" priority="46" operator="equal">
      <formula>1</formula>
    </cfRule>
  </conditionalFormatting>
  <conditionalFormatting sqref="BE1196">
    <cfRule type="cellIs" priority="45" operator="equal">
      <formula>1</formula>
    </cfRule>
  </conditionalFormatting>
  <conditionalFormatting sqref="BF1196">
    <cfRule type="cellIs" priority="44" operator="equal">
      <formula>1</formula>
    </cfRule>
  </conditionalFormatting>
  <conditionalFormatting sqref="BG1196">
    <cfRule type="cellIs" priority="43" operator="equal">
      <formula>1</formula>
    </cfRule>
  </conditionalFormatting>
  <conditionalFormatting sqref="BH1196">
    <cfRule type="cellIs" priority="42" operator="equal">
      <formula>1</formula>
    </cfRule>
  </conditionalFormatting>
  <conditionalFormatting sqref="BI1196">
    <cfRule type="cellIs" priority="41" operator="equal">
      <formula>1</formula>
    </cfRule>
  </conditionalFormatting>
  <conditionalFormatting sqref="BJ1196">
    <cfRule type="cellIs" priority="40" operator="equal">
      <formula>1</formula>
    </cfRule>
  </conditionalFormatting>
  <conditionalFormatting sqref="BK1196">
    <cfRule type="cellIs" priority="39" operator="equal">
      <formula>1</formula>
    </cfRule>
  </conditionalFormatting>
  <conditionalFormatting sqref="BL1196">
    <cfRule type="cellIs" priority="38" operator="equal">
      <formula>1</formula>
    </cfRule>
  </conditionalFormatting>
  <conditionalFormatting sqref="AK1197">
    <cfRule type="cellIs" priority="37" operator="equal">
      <formula>1</formula>
    </cfRule>
  </conditionalFormatting>
  <conditionalFormatting sqref="BE1197">
    <cfRule type="cellIs" priority="36" operator="equal">
      <formula>1</formula>
    </cfRule>
  </conditionalFormatting>
  <conditionalFormatting sqref="BF1197">
    <cfRule type="cellIs" priority="35" operator="equal">
      <formula>1</formula>
    </cfRule>
  </conditionalFormatting>
  <conditionalFormatting sqref="BG1197">
    <cfRule type="cellIs" priority="34" operator="equal">
      <formula>1</formula>
    </cfRule>
  </conditionalFormatting>
  <conditionalFormatting sqref="BH1197">
    <cfRule type="cellIs" priority="33" operator="equal">
      <formula>1</formula>
    </cfRule>
  </conditionalFormatting>
  <conditionalFormatting sqref="BI1197">
    <cfRule type="cellIs" priority="32" operator="equal">
      <formula>1</formula>
    </cfRule>
  </conditionalFormatting>
  <conditionalFormatting sqref="BJ1197">
    <cfRule type="cellIs" priority="31" operator="equal">
      <formula>1</formula>
    </cfRule>
  </conditionalFormatting>
  <conditionalFormatting sqref="BK1197">
    <cfRule type="cellIs" priority="30" operator="equal">
      <formula>1</formula>
    </cfRule>
  </conditionalFormatting>
  <conditionalFormatting sqref="BL1197">
    <cfRule type="cellIs" priority="29" operator="equal">
      <formula>1</formula>
    </cfRule>
  </conditionalFormatting>
  <conditionalFormatting sqref="AK1198">
    <cfRule type="cellIs" priority="28" operator="equal">
      <formula>1</formula>
    </cfRule>
  </conditionalFormatting>
  <conditionalFormatting sqref="BE1198">
    <cfRule type="cellIs" priority="27" operator="equal">
      <formula>1</formula>
    </cfRule>
  </conditionalFormatting>
  <conditionalFormatting sqref="BF1198">
    <cfRule type="cellIs" priority="26" operator="equal">
      <formula>1</formula>
    </cfRule>
  </conditionalFormatting>
  <conditionalFormatting sqref="BG1198">
    <cfRule type="cellIs" priority="25" operator="equal">
      <formula>1</formula>
    </cfRule>
  </conditionalFormatting>
  <conditionalFormatting sqref="BH1198">
    <cfRule type="cellIs" priority="24" operator="equal">
      <formula>1</formula>
    </cfRule>
  </conditionalFormatting>
  <conditionalFormatting sqref="BI1198">
    <cfRule type="cellIs" priority="23" operator="equal">
      <formula>1</formula>
    </cfRule>
  </conditionalFormatting>
  <conditionalFormatting sqref="BJ1198">
    <cfRule type="cellIs" priority="22" operator="equal">
      <formula>1</formula>
    </cfRule>
  </conditionalFormatting>
  <conditionalFormatting sqref="BK1198">
    <cfRule type="cellIs" priority="21" operator="equal">
      <formula>1</formula>
    </cfRule>
  </conditionalFormatting>
  <conditionalFormatting sqref="BL1198">
    <cfRule type="cellIs" priority="20" operator="equal">
      <formula>1</formula>
    </cfRule>
  </conditionalFormatting>
  <conditionalFormatting sqref="AK1199:AK1201">
    <cfRule type="cellIs" priority="19" operator="equal">
      <formula>1</formula>
    </cfRule>
  </conditionalFormatting>
  <conditionalFormatting sqref="BE1199:BE1216">
    <cfRule type="cellIs" priority="18" operator="equal">
      <formula>1</formula>
    </cfRule>
  </conditionalFormatting>
  <conditionalFormatting sqref="BF1199:BF1216">
    <cfRule type="cellIs" priority="17" operator="equal">
      <formula>1</formula>
    </cfRule>
  </conditionalFormatting>
  <conditionalFormatting sqref="BG1199:BG1227">
    <cfRule type="cellIs" priority="16" operator="equal">
      <formula>1</formula>
    </cfRule>
  </conditionalFormatting>
  <conditionalFormatting sqref="BH1199:BH1227">
    <cfRule type="cellIs" priority="15" operator="equal">
      <formula>1</formula>
    </cfRule>
  </conditionalFormatting>
  <conditionalFormatting sqref="BI1199:BI1227">
    <cfRule type="cellIs" priority="14" operator="equal">
      <formula>1</formula>
    </cfRule>
  </conditionalFormatting>
  <conditionalFormatting sqref="BJ1199:BJ1227">
    <cfRule type="cellIs" priority="13" operator="equal">
      <formula>1</formula>
    </cfRule>
  </conditionalFormatting>
  <conditionalFormatting sqref="BK1199:BK1227">
    <cfRule type="cellIs" priority="12" operator="equal">
      <formula>1</formula>
    </cfRule>
  </conditionalFormatting>
  <conditionalFormatting sqref="BL1199:BL1227">
    <cfRule type="cellIs" priority="11" operator="equal">
      <formula>1</formula>
    </cfRule>
  </conditionalFormatting>
  <conditionalFormatting sqref="CM1219">
    <cfRule type="cellIs" priority="10" operator="equal">
      <formula>1</formula>
    </cfRule>
  </conditionalFormatting>
  <conditionalFormatting sqref="CN1219">
    <cfRule type="cellIs" priority="9" operator="equal">
      <formula>1</formula>
    </cfRule>
  </conditionalFormatting>
  <conditionalFormatting sqref="CO1219">
    <cfRule type="cellIs" priority="8" operator="equal">
      <formula>1</formula>
    </cfRule>
  </conditionalFormatting>
  <conditionalFormatting sqref="CP1219">
    <cfRule type="cellIs" priority="7" operator="equal">
      <formula>1</formula>
    </cfRule>
  </conditionalFormatting>
  <conditionalFormatting sqref="CQ1219">
    <cfRule type="cellIs" priority="6" operator="equal">
      <formula>1</formula>
    </cfRule>
  </conditionalFormatting>
  <conditionalFormatting sqref="CR1219">
    <cfRule type="cellIs" priority="5" operator="equal">
      <formula>1</formula>
    </cfRule>
  </conditionalFormatting>
  <conditionalFormatting sqref="CS1219">
    <cfRule type="cellIs" priority="4" operator="equal">
      <formula>1</formula>
    </cfRule>
  </conditionalFormatting>
  <conditionalFormatting sqref="AK1221">
    <cfRule type="cellIs" priority="3" operator="equal">
      <formula>1</formula>
    </cfRule>
  </conditionalFormatting>
  <conditionalFormatting sqref="BE1222:BE1227">
    <cfRule type="cellIs" priority="2" operator="equal">
      <formula>1</formula>
    </cfRule>
  </conditionalFormatting>
  <conditionalFormatting sqref="BF1222:BF1227">
    <cfRule type="cellIs" priority="1" operator="equal">
      <formula>1</formula>
    </cfRule>
  </conditionalFormatting>
  <hyperlinks>
    <hyperlink ref="O13:P13" r:id="rId1" display="Option Quotes" xr:uid="{C369A721-3F9F-4AC8-ADFA-3A6059D371DC}"/>
    <hyperlink ref="O14:P14" r:id="rId2" display="Futures Quotes" xr:uid="{AC801254-5185-497D-AACF-3BC4DC76E90A}"/>
    <hyperlink ref="O15:P15" r:id="rId3" display="Daily Chart" xr:uid="{A472C30D-B1D9-4A35-8CAC-D13048DC0B01}"/>
    <hyperlink ref="O16:P16" r:id="rId4" display="Weekly Chart" xr:uid="{F60E6318-E2B4-42C2-A442-4AF40A6A2079}"/>
    <hyperlink ref="O17:P17" r:id="rId5" display="Monthly Chart" xr:uid="{F7BA3056-11FF-43B4-A040-30175803C77E}"/>
    <hyperlink ref="O9" r:id="rId6" xr:uid="{4CF7D377-44C6-435E-966D-8F7F963FD05E}"/>
    <hyperlink ref="J1237" r:id="rId7" xr:uid="{9B85F5A2-34E3-47B6-9364-2E36F2D411B9}"/>
    <hyperlink ref="O25" r:id="rId8" display="https://peterknightadvisor.wordpress.com/2016/10/28/disclosure/" xr:uid="{BE51394E-AC17-406D-A01A-A1F182E7A2AF}"/>
    <hyperlink ref="L1237" r:id="rId9" xr:uid="{E696BB66-91F4-479F-A08B-0555776984D9}"/>
    <hyperlink ref="AC1234" r:id="rId10" display="Chart" xr:uid="{F3F695E2-A429-4AB6-BFEC-AF3268D64D7B}"/>
    <hyperlink ref="K1237" r:id="rId11" xr:uid="{335E2F02-F494-417B-A971-1B98884D91E1}"/>
    <hyperlink ref="M1237" r:id="rId12" location="optionProductId=7488" xr:uid="{889D7C1A-2639-4A95-8AA4-29CA48F56A45}"/>
    <hyperlink ref="O12" r:id="rId13" xr:uid="{741BB8AD-37EB-499B-B8C7-F1E3D458A32E}"/>
    <hyperlink ref="B1261" r:id="rId14" display="https://www.barchart.com/story/news/9286175/week-812-gold-option-writehedge-gowh-position-performance-update" xr:uid="{DB969C47-C1EF-4CA9-8081-82BFDC119288}"/>
  </hyperlinks>
  <pageMargins left="0.7" right="0.7" top="0.75" bottom="0.75" header="0.3" footer="0.3"/>
  <pageSetup orientation="portrait" r:id="rId15"/>
  <ignoredErrors>
    <ignoredError sqref="CE299 G299:H299 BN1148 N8 F1249 BN1205 BM1211 BR1213" formula="1"/>
    <ignoredError sqref="AE1236" formulaRange="1"/>
  </ignoredErrors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gcy00_weekly_historical-data-12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Asset Investment Management</dc:creator>
  <cp:lastModifiedBy>Peter Knight</cp:lastModifiedBy>
  <dcterms:created xsi:type="dcterms:W3CDTF">2021-12-30T18:24:40Z</dcterms:created>
  <dcterms:modified xsi:type="dcterms:W3CDTF">2022-10-18T16:08:00Z</dcterms:modified>
</cp:coreProperties>
</file>